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OM CSUCI\Class 4 week 5\"/>
    </mc:Choice>
  </mc:AlternateContent>
  <xr:revisionPtr revIDLastSave="0" documentId="13_ncr:1_{89C2F263-AC48-458C-B528-3CABE3DE97E5}" xr6:coauthVersionLast="36" xr6:coauthVersionMax="36" xr10:uidLastSave="{00000000-0000-0000-0000-000000000000}"/>
  <bookViews>
    <workbookView xWindow="0" yWindow="0" windowWidth="21600" windowHeight="10660" xr2:uid="{00000000-000D-0000-FFFF-FFFF00000000}"/>
  </bookViews>
  <sheets>
    <sheet name="Report" sheetId="16" r:id="rId1"/>
    <sheet name="Data" sheetId="9" r:id="rId2"/>
    <sheet name="Client Info" sheetId="19" r:id="rId3"/>
    <sheet name="Hour results" sheetId="14" r:id="rId4"/>
    <sheet name="Hours" sheetId="5" r:id="rId5"/>
    <sheet name="Chng Sales" sheetId="10" r:id="rId6"/>
    <sheet name="New Bus" sheetId="3" r:id="rId7"/>
    <sheet name="client info1" sheetId="2" r:id="rId8"/>
    <sheet name="Ranking" sheetId="7" r:id="rId9"/>
    <sheet name="Loan" sheetId="4" r:id="rId10"/>
    <sheet name="Chg Stf" sheetId="6" r:id="rId11"/>
    <sheet name="Reference" sheetId="8" r:id="rId12"/>
  </sheets>
  <definedNames>
    <definedName name="_xlnm._FilterDatabase" localSheetId="2" hidden="1">'Client Info'!$B$1:$B$3382</definedName>
    <definedName name="_xlnm._FilterDatabase" localSheetId="7" hidden="1">'client info1'!$A$1:$O$697</definedName>
    <definedName name="_xlnm._FilterDatabase" localSheetId="1" hidden="1">Data!$A$1:$AA$31</definedName>
    <definedName name="_xlnm._FilterDatabase" localSheetId="4" hidden="1">Hours!$A$1:$G$1170</definedName>
    <definedName name="_xlnm._FilterDatabase" localSheetId="0" hidden="1">Report!$A$1:$AA$31</definedName>
  </definedNames>
  <calcPr calcId="179021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536" i="7" l="1"/>
  <c r="D536" i="7"/>
  <c r="E536" i="7"/>
  <c r="F536" i="7"/>
  <c r="C537" i="7"/>
  <c r="D537" i="7"/>
  <c r="E537" i="7"/>
  <c r="F537" i="7"/>
  <c r="C538" i="7"/>
  <c r="D538" i="7"/>
  <c r="E538" i="7"/>
  <c r="F538" i="7"/>
  <c r="D539" i="7"/>
  <c r="E539" i="7"/>
  <c r="F539" i="7"/>
  <c r="D540" i="7"/>
  <c r="E540" i="7"/>
  <c r="F540" i="7"/>
  <c r="D541" i="7"/>
  <c r="E541" i="7"/>
  <c r="F541" i="7"/>
  <c r="D542" i="7"/>
  <c r="E542" i="7"/>
  <c r="F542" i="7"/>
  <c r="D543" i="7"/>
  <c r="E543" i="7"/>
  <c r="F543" i="7"/>
  <c r="C544" i="7"/>
  <c r="D544" i="7"/>
  <c r="E544" i="7"/>
  <c r="F544" i="7"/>
  <c r="D545" i="7"/>
  <c r="E545" i="7"/>
  <c r="F545" i="7"/>
  <c r="D546" i="7"/>
  <c r="E546" i="7"/>
  <c r="F546" i="7"/>
  <c r="C547" i="7"/>
  <c r="D547" i="7"/>
  <c r="E547" i="7"/>
  <c r="F547" i="7"/>
  <c r="D548" i="7"/>
  <c r="E548" i="7"/>
  <c r="F548" i="7"/>
  <c r="D549" i="7"/>
  <c r="E549" i="7"/>
  <c r="F549" i="7"/>
  <c r="D550" i="7"/>
  <c r="E550" i="7"/>
  <c r="F550" i="7"/>
  <c r="D551" i="7"/>
  <c r="E551" i="7"/>
  <c r="F551" i="7"/>
  <c r="D552" i="7"/>
  <c r="E552" i="7"/>
  <c r="F552" i="7"/>
  <c r="D553" i="7"/>
  <c r="E553" i="7"/>
  <c r="F553" i="7"/>
  <c r="C554" i="7"/>
  <c r="D554" i="7"/>
  <c r="E554" i="7"/>
  <c r="F554" i="7"/>
  <c r="D555" i="7"/>
  <c r="E555" i="7"/>
  <c r="F555" i="7"/>
  <c r="D556" i="7"/>
  <c r="E556" i="7"/>
  <c r="F556" i="7"/>
  <c r="D557" i="7"/>
  <c r="E557" i="7"/>
  <c r="F557" i="7"/>
  <c r="D558" i="7"/>
  <c r="E558" i="7"/>
  <c r="F558" i="7"/>
  <c r="C559" i="7"/>
  <c r="D559" i="7"/>
  <c r="E559" i="7"/>
  <c r="F559" i="7"/>
  <c r="D560" i="7"/>
  <c r="E560" i="7"/>
  <c r="F560" i="7"/>
  <c r="D561" i="7"/>
  <c r="E561" i="7"/>
  <c r="F561" i="7"/>
  <c r="D562" i="7"/>
  <c r="E562" i="7"/>
  <c r="F562" i="7"/>
  <c r="D563" i="7"/>
  <c r="E563" i="7"/>
  <c r="F563" i="7"/>
  <c r="D564" i="7"/>
  <c r="E564" i="7"/>
  <c r="F564" i="7"/>
  <c r="C565" i="7"/>
  <c r="D565" i="7"/>
  <c r="E565" i="7"/>
  <c r="F565" i="7"/>
  <c r="D566" i="7"/>
  <c r="E566" i="7"/>
  <c r="F566" i="7"/>
  <c r="C567" i="7"/>
  <c r="D567" i="7"/>
  <c r="E567" i="7"/>
  <c r="F567" i="7"/>
  <c r="C568" i="7"/>
  <c r="D568" i="7"/>
  <c r="E568" i="7"/>
  <c r="F568" i="7"/>
  <c r="D569" i="7"/>
  <c r="E569" i="7"/>
  <c r="F569" i="7"/>
  <c r="D570" i="7"/>
  <c r="E570" i="7"/>
  <c r="F570" i="7"/>
  <c r="C571" i="7"/>
  <c r="D571" i="7"/>
  <c r="E571" i="7"/>
  <c r="F571" i="7"/>
  <c r="D572" i="7"/>
  <c r="E572" i="7"/>
  <c r="F572" i="7"/>
  <c r="D573" i="7"/>
  <c r="E573" i="7"/>
  <c r="F573" i="7"/>
  <c r="D574" i="7"/>
  <c r="E574" i="7"/>
  <c r="F574" i="7"/>
  <c r="C575" i="7"/>
  <c r="D575" i="7"/>
  <c r="E575" i="7"/>
  <c r="F575" i="7"/>
  <c r="D576" i="7"/>
  <c r="E576" i="7"/>
  <c r="F576" i="7"/>
  <c r="D577" i="7"/>
  <c r="E577" i="7"/>
  <c r="F577" i="7"/>
  <c r="D578" i="7"/>
  <c r="E578" i="7"/>
  <c r="F578" i="7"/>
  <c r="D579" i="7"/>
  <c r="E579" i="7"/>
  <c r="F579" i="7"/>
  <c r="D580" i="7"/>
  <c r="E580" i="7"/>
  <c r="F580" i="7"/>
  <c r="D581" i="7"/>
  <c r="E581" i="7"/>
  <c r="F581" i="7"/>
  <c r="D582" i="7"/>
  <c r="E582" i="7"/>
  <c r="F582" i="7"/>
  <c r="D583" i="7"/>
  <c r="E583" i="7"/>
  <c r="F583" i="7"/>
  <c r="C584" i="7"/>
  <c r="D584" i="7"/>
  <c r="E584" i="7"/>
  <c r="F584" i="7"/>
  <c r="D585" i="7"/>
  <c r="E585" i="7"/>
  <c r="F585" i="7"/>
  <c r="C586" i="7"/>
  <c r="D586" i="7"/>
  <c r="E586" i="7"/>
  <c r="F586" i="7"/>
  <c r="D587" i="7"/>
  <c r="E587" i="7"/>
  <c r="F587" i="7"/>
  <c r="D588" i="7"/>
  <c r="E588" i="7"/>
  <c r="F588" i="7"/>
  <c r="D589" i="7"/>
  <c r="E589" i="7"/>
  <c r="F589" i="7"/>
  <c r="D590" i="7"/>
  <c r="E590" i="7"/>
  <c r="F590" i="7"/>
  <c r="C591" i="7"/>
  <c r="D591" i="7"/>
  <c r="E591" i="7"/>
  <c r="F591" i="7"/>
  <c r="D592" i="7"/>
  <c r="E592" i="7"/>
  <c r="F592" i="7"/>
  <c r="D593" i="7"/>
  <c r="E593" i="7"/>
  <c r="F593" i="7"/>
  <c r="C594" i="7"/>
  <c r="D594" i="7"/>
  <c r="E594" i="7"/>
  <c r="F594" i="7"/>
  <c r="D595" i="7"/>
  <c r="E595" i="7"/>
  <c r="F595" i="7"/>
  <c r="D596" i="7"/>
  <c r="E596" i="7"/>
  <c r="F596" i="7"/>
  <c r="D597" i="7"/>
  <c r="E597" i="7"/>
  <c r="F597" i="7"/>
  <c r="D598" i="7"/>
  <c r="E598" i="7"/>
  <c r="F598" i="7"/>
  <c r="D599" i="7"/>
  <c r="E599" i="7"/>
  <c r="F599" i="7"/>
  <c r="C600" i="7"/>
  <c r="D600" i="7"/>
  <c r="E600" i="7"/>
  <c r="F600" i="7"/>
  <c r="D601" i="7"/>
  <c r="E601" i="7"/>
  <c r="F601" i="7"/>
  <c r="D602" i="7"/>
  <c r="E602" i="7"/>
  <c r="F602" i="7"/>
  <c r="D603" i="7"/>
  <c r="E603" i="7"/>
  <c r="F603" i="7"/>
  <c r="D604" i="7"/>
  <c r="E604" i="7"/>
  <c r="F604" i="7"/>
  <c r="D605" i="7"/>
  <c r="E605" i="7"/>
  <c r="F605" i="7"/>
  <c r="D606" i="7"/>
  <c r="E606" i="7"/>
  <c r="F606" i="7"/>
  <c r="C607" i="7"/>
  <c r="D607" i="7"/>
  <c r="E607" i="7"/>
  <c r="F607" i="7"/>
  <c r="D608" i="7"/>
  <c r="E608" i="7"/>
  <c r="F608" i="7"/>
  <c r="D609" i="7"/>
  <c r="E609" i="7"/>
  <c r="F609" i="7"/>
  <c r="D610" i="7"/>
  <c r="E610" i="7"/>
  <c r="F610" i="7"/>
  <c r="D611" i="7"/>
  <c r="E611" i="7"/>
  <c r="F611" i="7"/>
  <c r="D612" i="7"/>
  <c r="E612" i="7"/>
  <c r="F612" i="7"/>
  <c r="D613" i="7"/>
  <c r="E613" i="7"/>
  <c r="F613" i="7"/>
  <c r="C614" i="7"/>
  <c r="D614" i="7"/>
  <c r="E614" i="7"/>
  <c r="F614" i="7"/>
  <c r="D615" i="7"/>
  <c r="E615" i="7"/>
  <c r="F615" i="7"/>
  <c r="C616" i="7"/>
  <c r="D616" i="7"/>
  <c r="E616" i="7"/>
  <c r="F616" i="7"/>
  <c r="D617" i="7"/>
  <c r="E617" i="7"/>
  <c r="F617" i="7"/>
  <c r="D618" i="7"/>
  <c r="E618" i="7"/>
  <c r="F618" i="7"/>
  <c r="D619" i="7"/>
  <c r="E619" i="7"/>
  <c r="F619" i="7"/>
  <c r="D620" i="7"/>
  <c r="E620" i="7"/>
  <c r="F620" i="7"/>
  <c r="D621" i="7"/>
  <c r="E621" i="7"/>
  <c r="F621" i="7"/>
  <c r="D622" i="7"/>
  <c r="E622" i="7"/>
  <c r="F622" i="7"/>
  <c r="D623" i="7"/>
  <c r="E623" i="7"/>
  <c r="F623" i="7"/>
  <c r="C624" i="7"/>
  <c r="D624" i="7"/>
  <c r="E624" i="7"/>
  <c r="F624" i="7"/>
  <c r="D625" i="7"/>
  <c r="E625" i="7"/>
  <c r="F625" i="7"/>
  <c r="D626" i="7"/>
  <c r="E626" i="7"/>
  <c r="F626" i="7"/>
  <c r="D627" i="7"/>
  <c r="E627" i="7"/>
  <c r="F627" i="7"/>
  <c r="D628" i="7"/>
  <c r="E628" i="7"/>
  <c r="F628" i="7"/>
  <c r="D629" i="7"/>
  <c r="E629" i="7"/>
  <c r="F629" i="7"/>
  <c r="D630" i="7"/>
  <c r="E630" i="7"/>
  <c r="F630" i="7"/>
  <c r="D631" i="7"/>
  <c r="E631" i="7"/>
  <c r="F631" i="7"/>
  <c r="D632" i="7"/>
  <c r="E632" i="7"/>
  <c r="F632" i="7"/>
  <c r="D633" i="7"/>
  <c r="E633" i="7"/>
  <c r="F633" i="7"/>
  <c r="C634" i="7"/>
  <c r="D634" i="7"/>
  <c r="E634" i="7"/>
  <c r="F634" i="7"/>
  <c r="D635" i="7"/>
  <c r="E635" i="7"/>
  <c r="F635" i="7"/>
  <c r="D636" i="7"/>
  <c r="E636" i="7"/>
  <c r="F636" i="7"/>
  <c r="D637" i="7"/>
  <c r="E637" i="7"/>
  <c r="F637" i="7"/>
  <c r="D638" i="7"/>
  <c r="E638" i="7"/>
  <c r="F638" i="7"/>
  <c r="D639" i="7"/>
  <c r="E639" i="7"/>
  <c r="F639" i="7"/>
  <c r="D640" i="7"/>
  <c r="E640" i="7"/>
  <c r="F640" i="7"/>
  <c r="D641" i="7"/>
  <c r="E641" i="7"/>
  <c r="F641" i="7"/>
  <c r="D642" i="7"/>
  <c r="E642" i="7"/>
  <c r="F642" i="7"/>
  <c r="D643" i="7"/>
  <c r="E643" i="7"/>
  <c r="F643" i="7"/>
  <c r="D644" i="7"/>
  <c r="E644" i="7"/>
  <c r="F644" i="7"/>
  <c r="D645" i="7"/>
  <c r="E645" i="7"/>
  <c r="F645" i="7"/>
  <c r="D646" i="7"/>
  <c r="E646" i="7"/>
  <c r="F646" i="7"/>
  <c r="C647" i="7"/>
  <c r="D647" i="7"/>
  <c r="E647" i="7"/>
  <c r="F647" i="7"/>
  <c r="D648" i="7"/>
  <c r="E648" i="7"/>
  <c r="F648" i="7"/>
  <c r="C649" i="7"/>
  <c r="D649" i="7"/>
  <c r="E649" i="7"/>
  <c r="F649" i="7"/>
  <c r="C650" i="7"/>
  <c r="D650" i="7"/>
  <c r="E650" i="7"/>
  <c r="F650" i="7"/>
  <c r="C651" i="7"/>
  <c r="D651" i="7"/>
  <c r="E651" i="7"/>
  <c r="F651" i="7"/>
  <c r="D652" i="7"/>
  <c r="E652" i="7"/>
  <c r="F652" i="7"/>
  <c r="C653" i="7"/>
  <c r="D653" i="7"/>
  <c r="E653" i="7"/>
  <c r="F653" i="7"/>
  <c r="D654" i="7"/>
  <c r="E654" i="7"/>
  <c r="F654" i="7"/>
  <c r="D655" i="7"/>
  <c r="E655" i="7"/>
  <c r="F655" i="7"/>
  <c r="D656" i="7"/>
  <c r="E656" i="7"/>
  <c r="F656" i="7"/>
  <c r="D657" i="7"/>
  <c r="E657" i="7"/>
  <c r="F657" i="7"/>
  <c r="D658" i="7"/>
  <c r="E658" i="7"/>
  <c r="F658" i="7"/>
  <c r="D659" i="7"/>
  <c r="E659" i="7"/>
  <c r="F659" i="7"/>
  <c r="D660" i="7"/>
  <c r="E660" i="7"/>
  <c r="F660" i="7"/>
  <c r="D661" i="7"/>
  <c r="E661" i="7"/>
  <c r="F661" i="7"/>
  <c r="D662" i="7"/>
  <c r="E662" i="7"/>
  <c r="F662" i="7"/>
  <c r="C663" i="7"/>
  <c r="D663" i="7"/>
  <c r="E663" i="7"/>
  <c r="F663" i="7"/>
  <c r="C664" i="7"/>
  <c r="D664" i="7"/>
  <c r="E664" i="7"/>
  <c r="F664" i="7"/>
  <c r="D665" i="7"/>
  <c r="E665" i="7"/>
  <c r="F665" i="7"/>
  <c r="D666" i="7"/>
  <c r="E666" i="7"/>
  <c r="F666" i="7"/>
  <c r="D667" i="7"/>
  <c r="E667" i="7"/>
  <c r="F667" i="7"/>
  <c r="D668" i="7"/>
  <c r="E668" i="7"/>
  <c r="F668" i="7"/>
  <c r="C669" i="7"/>
  <c r="D669" i="7"/>
  <c r="E669" i="7"/>
  <c r="F669" i="7"/>
  <c r="C670" i="7"/>
  <c r="D670" i="7"/>
  <c r="E670" i="7"/>
  <c r="F670" i="7"/>
  <c r="D671" i="7"/>
  <c r="E671" i="7"/>
  <c r="F671" i="7"/>
  <c r="D672" i="7"/>
  <c r="E672" i="7"/>
  <c r="F672" i="7"/>
  <c r="D673" i="7"/>
  <c r="E673" i="7"/>
  <c r="F673" i="7"/>
  <c r="D674" i="7"/>
  <c r="E674" i="7"/>
  <c r="F674" i="7"/>
  <c r="D675" i="7"/>
  <c r="E675" i="7"/>
  <c r="F675" i="7"/>
  <c r="D676" i="7"/>
  <c r="E676" i="7"/>
  <c r="F676" i="7"/>
  <c r="D677" i="7"/>
  <c r="E677" i="7"/>
  <c r="F677" i="7"/>
  <c r="D678" i="7"/>
  <c r="E678" i="7"/>
  <c r="F678" i="7"/>
  <c r="D679" i="7"/>
  <c r="E679" i="7"/>
  <c r="F679" i="7"/>
  <c r="D680" i="7"/>
  <c r="E680" i="7"/>
  <c r="F680" i="7"/>
  <c r="D681" i="7"/>
  <c r="E681" i="7"/>
  <c r="F681" i="7"/>
  <c r="D682" i="7"/>
  <c r="E682" i="7"/>
  <c r="F682" i="7"/>
  <c r="D683" i="7"/>
  <c r="E683" i="7"/>
  <c r="F683" i="7"/>
  <c r="D684" i="7"/>
  <c r="E684" i="7"/>
  <c r="F684" i="7"/>
  <c r="D685" i="7"/>
  <c r="E685" i="7"/>
  <c r="F685" i="7"/>
  <c r="D686" i="7"/>
  <c r="E686" i="7"/>
  <c r="F686" i="7"/>
  <c r="D687" i="7"/>
  <c r="E687" i="7"/>
  <c r="F687" i="7"/>
  <c r="D688" i="7"/>
  <c r="E688" i="7"/>
  <c r="F688" i="7"/>
  <c r="D689" i="7"/>
  <c r="E689" i="7"/>
  <c r="F689" i="7"/>
  <c r="C690" i="7"/>
  <c r="D690" i="7"/>
  <c r="E690" i="7"/>
  <c r="F690" i="7"/>
  <c r="D691" i="7"/>
  <c r="E691" i="7"/>
  <c r="F691" i="7"/>
  <c r="D692" i="7"/>
  <c r="E692" i="7"/>
  <c r="F692" i="7"/>
  <c r="D693" i="7"/>
  <c r="E693" i="7"/>
  <c r="F693" i="7"/>
  <c r="D694" i="7"/>
  <c r="E694" i="7"/>
  <c r="F694" i="7"/>
  <c r="D695" i="7"/>
  <c r="E695" i="7"/>
  <c r="F695" i="7"/>
  <c r="D696" i="7"/>
  <c r="E696" i="7"/>
  <c r="F696" i="7"/>
  <c r="D697" i="7"/>
  <c r="E697" i="7"/>
  <c r="F697" i="7"/>
  <c r="C698" i="7"/>
  <c r="D698" i="7"/>
  <c r="E698" i="7"/>
  <c r="F698" i="7"/>
  <c r="D699" i="7"/>
  <c r="E699" i="7"/>
  <c r="F699" i="7"/>
  <c r="D700" i="7"/>
  <c r="E700" i="7"/>
  <c r="F700" i="7"/>
  <c r="D701" i="7"/>
  <c r="E701" i="7"/>
  <c r="F701" i="7"/>
  <c r="D702" i="7"/>
  <c r="E702" i="7"/>
  <c r="F702" i="7"/>
  <c r="D703" i="7"/>
  <c r="E703" i="7"/>
  <c r="F703" i="7"/>
  <c r="C704" i="7"/>
  <c r="D704" i="7"/>
  <c r="E704" i="7"/>
  <c r="F704" i="7"/>
  <c r="C705" i="7"/>
  <c r="D705" i="7"/>
  <c r="E705" i="7"/>
  <c r="F705" i="7"/>
  <c r="D706" i="7"/>
  <c r="E706" i="7"/>
  <c r="F706" i="7"/>
  <c r="D707" i="7"/>
  <c r="E707" i="7"/>
  <c r="F707" i="7"/>
  <c r="D708" i="7"/>
  <c r="E708" i="7"/>
  <c r="F708" i="7"/>
  <c r="D709" i="7"/>
  <c r="E709" i="7"/>
  <c r="F709" i="7"/>
  <c r="C710" i="7"/>
  <c r="D710" i="7"/>
  <c r="E710" i="7"/>
  <c r="F710" i="7"/>
  <c r="D711" i="7"/>
  <c r="E711" i="7"/>
  <c r="F711" i="7"/>
  <c r="C712" i="7"/>
  <c r="D712" i="7"/>
  <c r="E712" i="7"/>
  <c r="F712" i="7"/>
  <c r="D713" i="7"/>
  <c r="E713" i="7"/>
  <c r="F713" i="7"/>
  <c r="C714" i="7"/>
  <c r="D714" i="7"/>
  <c r="E714" i="7"/>
  <c r="F714" i="7"/>
  <c r="D715" i="7"/>
  <c r="E715" i="7"/>
  <c r="F715" i="7"/>
  <c r="D716" i="7"/>
  <c r="E716" i="7"/>
  <c r="F716" i="7"/>
  <c r="D717" i="7"/>
  <c r="E717" i="7"/>
  <c r="F717" i="7"/>
  <c r="D718" i="7"/>
  <c r="E718" i="7"/>
  <c r="F718" i="7"/>
  <c r="D719" i="7"/>
  <c r="E719" i="7"/>
  <c r="F719" i="7"/>
  <c r="C720" i="7"/>
  <c r="D720" i="7"/>
  <c r="E720" i="7"/>
  <c r="F720" i="7"/>
  <c r="C721" i="7"/>
  <c r="D721" i="7"/>
  <c r="E721" i="7"/>
  <c r="F721" i="7"/>
  <c r="C722" i="7"/>
  <c r="D722" i="7"/>
  <c r="E722" i="7"/>
  <c r="F722" i="7"/>
  <c r="C723" i="7"/>
  <c r="D723" i="7"/>
  <c r="E723" i="7"/>
  <c r="F723" i="7"/>
  <c r="D724" i="7"/>
  <c r="E724" i="7"/>
  <c r="F724" i="7"/>
  <c r="D725" i="7"/>
  <c r="E725" i="7"/>
  <c r="F725" i="7"/>
  <c r="D726" i="7"/>
  <c r="E726" i="7"/>
  <c r="F726" i="7"/>
  <c r="D727" i="7"/>
  <c r="E727" i="7"/>
  <c r="F727" i="7"/>
  <c r="C728" i="7"/>
  <c r="D728" i="7"/>
  <c r="E728" i="7"/>
  <c r="F728" i="7"/>
  <c r="D729" i="7"/>
  <c r="E729" i="7"/>
  <c r="F729" i="7"/>
  <c r="D730" i="7"/>
  <c r="E730" i="7"/>
  <c r="F730" i="7"/>
  <c r="D731" i="7"/>
  <c r="E731" i="7"/>
  <c r="F731" i="7"/>
  <c r="D732" i="7"/>
  <c r="E732" i="7"/>
  <c r="F732" i="7"/>
  <c r="C733" i="7"/>
  <c r="D733" i="7"/>
  <c r="E733" i="7"/>
  <c r="F733" i="7"/>
  <c r="C734" i="7"/>
  <c r="D734" i="7"/>
  <c r="E734" i="7"/>
  <c r="F734" i="7"/>
  <c r="D735" i="7"/>
  <c r="E735" i="7"/>
  <c r="F735" i="7"/>
  <c r="D736" i="7"/>
  <c r="E736" i="7"/>
  <c r="F736" i="7"/>
  <c r="C737" i="7"/>
  <c r="D737" i="7"/>
  <c r="E737" i="7"/>
  <c r="F737" i="7"/>
  <c r="D738" i="7"/>
  <c r="E738" i="7"/>
  <c r="F738" i="7"/>
  <c r="D739" i="7"/>
  <c r="E739" i="7"/>
  <c r="F739" i="7"/>
  <c r="C740" i="7"/>
  <c r="D740" i="7"/>
  <c r="E740" i="7"/>
  <c r="F740" i="7"/>
  <c r="D741" i="7"/>
  <c r="E741" i="7"/>
  <c r="F741" i="7"/>
  <c r="C742" i="7"/>
  <c r="D742" i="7"/>
  <c r="E742" i="7"/>
  <c r="F742" i="7"/>
  <c r="D743" i="7"/>
  <c r="E743" i="7"/>
  <c r="F743" i="7"/>
  <c r="D744" i="7"/>
  <c r="E744" i="7"/>
  <c r="F744" i="7"/>
  <c r="D745" i="7"/>
  <c r="E745" i="7"/>
  <c r="F745" i="7"/>
  <c r="D746" i="7"/>
  <c r="E746" i="7"/>
  <c r="F746" i="7"/>
  <c r="C747" i="7"/>
  <c r="D747" i="7"/>
  <c r="E747" i="7"/>
  <c r="F747" i="7"/>
  <c r="D748" i="7"/>
  <c r="E748" i="7"/>
  <c r="F748" i="7"/>
  <c r="D749" i="7"/>
  <c r="E749" i="7"/>
  <c r="F749" i="7"/>
  <c r="D750" i="7"/>
  <c r="E750" i="7"/>
  <c r="F750" i="7"/>
  <c r="C751" i="7"/>
  <c r="D751" i="7"/>
  <c r="E751" i="7"/>
  <c r="F751" i="7"/>
  <c r="D752" i="7"/>
  <c r="E752" i="7"/>
  <c r="F752" i="7"/>
  <c r="D753" i="7"/>
  <c r="E753" i="7"/>
  <c r="F753" i="7"/>
  <c r="D754" i="7"/>
  <c r="E754" i="7"/>
  <c r="F754" i="7"/>
  <c r="D755" i="7"/>
  <c r="E755" i="7"/>
  <c r="F755" i="7"/>
  <c r="D756" i="7"/>
  <c r="E756" i="7"/>
  <c r="F756" i="7"/>
  <c r="C757" i="7"/>
  <c r="D757" i="7"/>
  <c r="E757" i="7"/>
  <c r="F757" i="7"/>
  <c r="C758" i="7"/>
  <c r="D758" i="7"/>
  <c r="E758" i="7"/>
  <c r="F758" i="7"/>
  <c r="D759" i="7"/>
  <c r="E759" i="7"/>
  <c r="F759" i="7"/>
  <c r="D760" i="7"/>
  <c r="E760" i="7"/>
  <c r="F760" i="7"/>
  <c r="D761" i="7"/>
  <c r="E761" i="7"/>
  <c r="F761" i="7"/>
  <c r="D762" i="7"/>
  <c r="E762" i="7"/>
  <c r="F762" i="7"/>
  <c r="D763" i="7"/>
  <c r="E763" i="7"/>
  <c r="F763" i="7"/>
  <c r="D764" i="7"/>
  <c r="E764" i="7"/>
  <c r="F764" i="7"/>
  <c r="D765" i="7"/>
  <c r="E765" i="7"/>
  <c r="F765" i="7"/>
  <c r="D766" i="7"/>
  <c r="E766" i="7"/>
  <c r="F766" i="7"/>
  <c r="D767" i="7"/>
  <c r="E767" i="7"/>
  <c r="F767" i="7"/>
  <c r="C768" i="7"/>
  <c r="D768" i="7"/>
  <c r="E768" i="7"/>
  <c r="F768" i="7"/>
  <c r="C769" i="7"/>
  <c r="D769" i="7"/>
  <c r="E769" i="7"/>
  <c r="F769" i="7"/>
  <c r="D770" i="7"/>
  <c r="E770" i="7"/>
  <c r="F770" i="7"/>
  <c r="D771" i="7"/>
  <c r="E771" i="7"/>
  <c r="F771" i="7"/>
  <c r="C772" i="7"/>
  <c r="D772" i="7"/>
  <c r="E772" i="7"/>
  <c r="F772" i="7"/>
  <c r="D773" i="7"/>
  <c r="E773" i="7"/>
  <c r="F773" i="7"/>
  <c r="D774" i="7"/>
  <c r="E774" i="7"/>
  <c r="F774" i="7"/>
  <c r="D775" i="7"/>
  <c r="E775" i="7"/>
  <c r="F775" i="7"/>
  <c r="C776" i="7"/>
  <c r="D776" i="7"/>
  <c r="E776" i="7"/>
  <c r="F776" i="7"/>
  <c r="D777" i="7"/>
  <c r="E777" i="7"/>
  <c r="F777" i="7"/>
  <c r="D778" i="7"/>
  <c r="E778" i="7"/>
  <c r="F778" i="7"/>
  <c r="D779" i="7"/>
  <c r="E779" i="7"/>
  <c r="F779" i="7"/>
  <c r="D780" i="7"/>
  <c r="E780" i="7"/>
  <c r="F780" i="7"/>
  <c r="D781" i="7"/>
  <c r="E781" i="7"/>
  <c r="F781" i="7"/>
  <c r="D782" i="7"/>
  <c r="E782" i="7"/>
  <c r="F782" i="7"/>
  <c r="D783" i="7"/>
  <c r="E783" i="7"/>
  <c r="F783" i="7"/>
  <c r="D784" i="7"/>
  <c r="E784" i="7"/>
  <c r="F784" i="7"/>
  <c r="D785" i="7"/>
  <c r="E785" i="7"/>
  <c r="F785" i="7"/>
  <c r="D786" i="7"/>
  <c r="E786" i="7"/>
  <c r="F786" i="7"/>
  <c r="C787" i="7"/>
  <c r="D787" i="7"/>
  <c r="E787" i="7"/>
  <c r="F787" i="7"/>
  <c r="D788" i="7"/>
  <c r="E788" i="7"/>
  <c r="F788" i="7"/>
  <c r="C789" i="7"/>
  <c r="D789" i="7"/>
  <c r="E789" i="7"/>
  <c r="F789" i="7"/>
  <c r="D790" i="7"/>
  <c r="E790" i="7"/>
  <c r="F790" i="7"/>
  <c r="D791" i="7"/>
  <c r="E791" i="7"/>
  <c r="F791" i="7"/>
  <c r="D792" i="7"/>
  <c r="E792" i="7"/>
  <c r="F792" i="7"/>
  <c r="D793" i="7"/>
  <c r="E793" i="7"/>
  <c r="F793" i="7"/>
  <c r="D794" i="7"/>
  <c r="E794" i="7"/>
  <c r="F794" i="7"/>
  <c r="D795" i="7"/>
  <c r="E795" i="7"/>
  <c r="F795" i="7"/>
  <c r="D796" i="7"/>
  <c r="E796" i="7"/>
  <c r="F796" i="7"/>
  <c r="D797" i="7"/>
  <c r="E797" i="7"/>
  <c r="F797" i="7"/>
  <c r="D798" i="7"/>
  <c r="E798" i="7"/>
  <c r="F798" i="7"/>
  <c r="D799" i="7"/>
  <c r="E799" i="7"/>
  <c r="F799" i="7"/>
  <c r="D800" i="7"/>
  <c r="E800" i="7"/>
  <c r="F800" i="7"/>
  <c r="D801" i="7"/>
  <c r="E801" i="7"/>
  <c r="F801" i="7"/>
  <c r="D802" i="7"/>
  <c r="E802" i="7"/>
  <c r="F802" i="7"/>
  <c r="D803" i="7"/>
  <c r="E803" i="7"/>
  <c r="F803" i="7"/>
  <c r="D804" i="7"/>
  <c r="E804" i="7"/>
  <c r="F804" i="7"/>
  <c r="C805" i="7"/>
  <c r="D805" i="7"/>
  <c r="E805" i="7"/>
  <c r="F805" i="7"/>
  <c r="C806" i="7"/>
  <c r="D806" i="7"/>
  <c r="E806" i="7"/>
  <c r="F806" i="7"/>
  <c r="D807" i="7"/>
  <c r="E807" i="7"/>
  <c r="F807" i="7"/>
  <c r="D808" i="7"/>
  <c r="E808" i="7"/>
  <c r="F808" i="7"/>
  <c r="D809" i="7"/>
  <c r="E809" i="7"/>
  <c r="F809" i="7"/>
  <c r="D810" i="7"/>
  <c r="E810" i="7"/>
  <c r="F810" i="7"/>
  <c r="D811" i="7"/>
  <c r="E811" i="7"/>
  <c r="F811" i="7"/>
  <c r="D812" i="7"/>
  <c r="E812" i="7"/>
  <c r="F812" i="7"/>
  <c r="D813" i="7"/>
  <c r="E813" i="7"/>
  <c r="F813" i="7"/>
  <c r="C814" i="7"/>
  <c r="D814" i="7"/>
  <c r="E814" i="7"/>
  <c r="F814" i="7"/>
  <c r="D815" i="7"/>
  <c r="E815" i="7"/>
  <c r="F815" i="7"/>
  <c r="C816" i="7"/>
  <c r="D816" i="7"/>
  <c r="E816" i="7"/>
  <c r="F816" i="7"/>
  <c r="C817" i="7"/>
  <c r="D817" i="7"/>
  <c r="E817" i="7"/>
  <c r="F817" i="7"/>
  <c r="D818" i="7"/>
  <c r="E818" i="7"/>
  <c r="F818" i="7"/>
  <c r="D819" i="7"/>
  <c r="E819" i="7"/>
  <c r="F819" i="7"/>
  <c r="D820" i="7"/>
  <c r="E820" i="7"/>
  <c r="F820" i="7"/>
  <c r="D821" i="7"/>
  <c r="E821" i="7"/>
  <c r="F821" i="7"/>
  <c r="C822" i="7"/>
  <c r="D822" i="7"/>
  <c r="E822" i="7"/>
  <c r="F822" i="7"/>
  <c r="C823" i="7"/>
  <c r="D823" i="7"/>
  <c r="E823" i="7"/>
  <c r="F823" i="7"/>
  <c r="D824" i="7"/>
  <c r="E824" i="7"/>
  <c r="F824" i="7"/>
  <c r="C825" i="7"/>
  <c r="D825" i="7"/>
  <c r="E825" i="7"/>
  <c r="F825" i="7"/>
  <c r="C826" i="7"/>
  <c r="D826" i="7"/>
  <c r="E826" i="7"/>
  <c r="F826" i="7"/>
  <c r="D827" i="7"/>
  <c r="E827" i="7"/>
  <c r="F827" i="7"/>
  <c r="C828" i="7"/>
  <c r="D828" i="7"/>
  <c r="E828" i="7"/>
  <c r="F828" i="7"/>
  <c r="C829" i="7"/>
  <c r="D829" i="7"/>
  <c r="E829" i="7"/>
  <c r="F829" i="7"/>
  <c r="D830" i="7"/>
  <c r="E830" i="7"/>
  <c r="F830" i="7"/>
  <c r="C831" i="7"/>
  <c r="D831" i="7"/>
  <c r="E831" i="7"/>
  <c r="F831" i="7"/>
  <c r="D832" i="7"/>
  <c r="E832" i="7"/>
  <c r="F832" i="7"/>
  <c r="D833" i="7"/>
  <c r="E833" i="7"/>
  <c r="F833" i="7"/>
  <c r="C834" i="7"/>
  <c r="D834" i="7"/>
  <c r="E834" i="7"/>
  <c r="F834" i="7"/>
  <c r="C835" i="7"/>
  <c r="D835" i="7"/>
  <c r="E835" i="7"/>
  <c r="F835" i="7"/>
  <c r="C836" i="7"/>
  <c r="D836" i="7"/>
  <c r="E836" i="7"/>
  <c r="F836" i="7"/>
  <c r="D837" i="7"/>
  <c r="E837" i="7"/>
  <c r="F837" i="7"/>
  <c r="D838" i="7"/>
  <c r="E838" i="7"/>
  <c r="F838" i="7"/>
  <c r="C839" i="7"/>
  <c r="D839" i="7"/>
  <c r="E839" i="7"/>
  <c r="F839" i="7"/>
  <c r="C840" i="7"/>
  <c r="D840" i="7"/>
  <c r="E840" i="7"/>
  <c r="F840" i="7"/>
  <c r="D841" i="7"/>
  <c r="E841" i="7"/>
  <c r="F841" i="7"/>
  <c r="C842" i="7"/>
  <c r="D842" i="7"/>
  <c r="E842" i="7"/>
  <c r="F842" i="7"/>
  <c r="D843" i="7"/>
  <c r="E843" i="7"/>
  <c r="F843" i="7"/>
  <c r="C844" i="7"/>
  <c r="D844" i="7"/>
  <c r="E844" i="7"/>
  <c r="F844" i="7"/>
  <c r="D845" i="7"/>
  <c r="E845" i="7"/>
  <c r="F845" i="7"/>
  <c r="D846" i="7"/>
  <c r="E846" i="7"/>
  <c r="F846" i="7"/>
  <c r="C847" i="7"/>
  <c r="D847" i="7"/>
  <c r="E847" i="7"/>
  <c r="F847" i="7"/>
  <c r="D848" i="7"/>
  <c r="E848" i="7"/>
  <c r="F848" i="7"/>
  <c r="C849" i="7"/>
  <c r="D849" i="7"/>
  <c r="E849" i="7"/>
  <c r="F849" i="7"/>
  <c r="D850" i="7"/>
  <c r="E850" i="7"/>
  <c r="F850" i="7"/>
  <c r="D851" i="7"/>
  <c r="E851" i="7"/>
  <c r="F851" i="7"/>
  <c r="D852" i="7"/>
  <c r="E852" i="7"/>
  <c r="F852" i="7"/>
  <c r="D853" i="7"/>
  <c r="E853" i="7"/>
  <c r="F853" i="7"/>
  <c r="C854" i="7"/>
  <c r="D854" i="7"/>
  <c r="E854" i="7"/>
  <c r="F854" i="7"/>
  <c r="D855" i="7"/>
  <c r="E855" i="7"/>
  <c r="F855" i="7"/>
  <c r="D856" i="7"/>
  <c r="E856" i="7"/>
  <c r="F856" i="7"/>
  <c r="D857" i="7"/>
  <c r="E857" i="7"/>
  <c r="F857" i="7"/>
  <c r="C858" i="7"/>
  <c r="D858" i="7"/>
  <c r="E858" i="7"/>
  <c r="F858" i="7"/>
  <c r="D859" i="7"/>
  <c r="E859" i="7"/>
  <c r="F859" i="7"/>
  <c r="C860" i="7"/>
  <c r="D860" i="7"/>
  <c r="E860" i="7"/>
  <c r="F860" i="7"/>
  <c r="D861" i="7"/>
  <c r="E861" i="7"/>
  <c r="F861" i="7"/>
  <c r="D862" i="7"/>
  <c r="E862" i="7"/>
  <c r="F862" i="7"/>
  <c r="C863" i="7"/>
  <c r="D863" i="7"/>
  <c r="E863" i="7"/>
  <c r="F863" i="7"/>
  <c r="C864" i="7"/>
  <c r="D864" i="7"/>
  <c r="E864" i="7"/>
  <c r="F864" i="7"/>
  <c r="C865" i="7"/>
  <c r="D865" i="7"/>
  <c r="E865" i="7"/>
  <c r="F865" i="7"/>
  <c r="C866" i="7"/>
  <c r="D866" i="7"/>
  <c r="E866" i="7"/>
  <c r="F866" i="7"/>
  <c r="C867" i="7"/>
  <c r="D867" i="7"/>
  <c r="E867" i="7"/>
  <c r="F867" i="7"/>
  <c r="C868" i="7"/>
  <c r="D868" i="7"/>
  <c r="E868" i="7"/>
  <c r="F868" i="7"/>
  <c r="D869" i="7"/>
  <c r="E869" i="7"/>
  <c r="F869" i="7"/>
  <c r="C870" i="7"/>
  <c r="D870" i="7"/>
  <c r="E870" i="7"/>
  <c r="F870" i="7"/>
  <c r="C871" i="7"/>
  <c r="D871" i="7"/>
  <c r="E871" i="7"/>
  <c r="F871" i="7"/>
  <c r="C872" i="7"/>
  <c r="D872" i="7"/>
  <c r="E872" i="7"/>
  <c r="F872" i="7"/>
  <c r="C873" i="7"/>
  <c r="D873" i="7"/>
  <c r="E873" i="7"/>
  <c r="F873" i="7"/>
  <c r="C874" i="7"/>
  <c r="D874" i="7"/>
  <c r="E874" i="7"/>
  <c r="F874" i="7"/>
  <c r="D875" i="7"/>
  <c r="E875" i="7"/>
  <c r="F875" i="7"/>
  <c r="D876" i="7"/>
  <c r="E876" i="7"/>
  <c r="F876" i="7"/>
  <c r="C877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C885" i="7"/>
  <c r="D885" i="7"/>
  <c r="E885" i="7"/>
  <c r="F885" i="7"/>
  <c r="C886" i="7"/>
  <c r="D886" i="7"/>
  <c r="E886" i="7"/>
  <c r="F886" i="7"/>
  <c r="D887" i="7"/>
  <c r="E887" i="7"/>
  <c r="F887" i="7"/>
  <c r="D888" i="7"/>
  <c r="E888" i="7"/>
  <c r="F888" i="7"/>
  <c r="C889" i="7"/>
  <c r="D889" i="7"/>
  <c r="E889" i="7"/>
  <c r="F889" i="7"/>
  <c r="C890" i="7"/>
  <c r="D890" i="7"/>
  <c r="E890" i="7"/>
  <c r="F890" i="7"/>
  <c r="D891" i="7"/>
  <c r="E891" i="7"/>
  <c r="F891" i="7"/>
  <c r="C892" i="7"/>
  <c r="D892" i="7"/>
  <c r="E892" i="7"/>
  <c r="F892" i="7"/>
  <c r="C893" i="7"/>
  <c r="D893" i="7"/>
  <c r="E893" i="7"/>
  <c r="F893" i="7"/>
  <c r="D894" i="7"/>
  <c r="E894" i="7"/>
  <c r="F894" i="7"/>
  <c r="D895" i="7"/>
  <c r="E895" i="7"/>
  <c r="F895" i="7"/>
  <c r="D896" i="7"/>
  <c r="E896" i="7"/>
  <c r="F896" i="7"/>
  <c r="D897" i="7"/>
  <c r="E897" i="7"/>
  <c r="F897" i="7"/>
  <c r="D898" i="7"/>
  <c r="E898" i="7"/>
  <c r="F898" i="7"/>
  <c r="C899" i="7"/>
  <c r="D899" i="7"/>
  <c r="E899" i="7"/>
  <c r="F899" i="7"/>
  <c r="C900" i="7"/>
  <c r="D900" i="7"/>
  <c r="E900" i="7"/>
  <c r="F900" i="7"/>
  <c r="C901" i="7"/>
  <c r="D901" i="7"/>
  <c r="E901" i="7"/>
  <c r="F901" i="7"/>
  <c r="D902" i="7"/>
  <c r="E902" i="7"/>
  <c r="F902" i="7"/>
  <c r="C903" i="7"/>
  <c r="D903" i="7"/>
  <c r="E903" i="7"/>
  <c r="F903" i="7"/>
  <c r="D904" i="7"/>
  <c r="E904" i="7"/>
  <c r="F904" i="7"/>
  <c r="D905" i="7"/>
  <c r="E905" i="7"/>
  <c r="F905" i="7"/>
  <c r="C906" i="7"/>
  <c r="D906" i="7"/>
  <c r="E906" i="7"/>
  <c r="F906" i="7"/>
  <c r="D907" i="7"/>
  <c r="E907" i="7"/>
  <c r="F907" i="7"/>
  <c r="C908" i="7"/>
  <c r="D908" i="7"/>
  <c r="E908" i="7"/>
  <c r="F908" i="7"/>
  <c r="C909" i="7"/>
  <c r="D909" i="7"/>
  <c r="E909" i="7"/>
  <c r="F909" i="7"/>
  <c r="D910" i="7"/>
  <c r="E910" i="7"/>
  <c r="F910" i="7"/>
  <c r="D911" i="7"/>
  <c r="E911" i="7"/>
  <c r="F911" i="7"/>
  <c r="C912" i="7"/>
  <c r="D912" i="7"/>
  <c r="E912" i="7"/>
  <c r="F912" i="7"/>
  <c r="C913" i="7"/>
  <c r="D913" i="7"/>
  <c r="E913" i="7"/>
  <c r="F913" i="7"/>
  <c r="C914" i="7"/>
  <c r="D914" i="7"/>
  <c r="E914" i="7"/>
  <c r="F914" i="7"/>
  <c r="D915" i="7"/>
  <c r="E915" i="7"/>
  <c r="F915" i="7"/>
  <c r="C916" i="7"/>
  <c r="D916" i="7"/>
  <c r="E916" i="7"/>
  <c r="F916" i="7"/>
  <c r="C917" i="7"/>
  <c r="D917" i="7"/>
  <c r="E917" i="7"/>
  <c r="F917" i="7"/>
  <c r="D918" i="7"/>
  <c r="E918" i="7"/>
  <c r="F918" i="7"/>
  <c r="D919" i="7"/>
  <c r="E919" i="7"/>
  <c r="F919" i="7"/>
  <c r="C920" i="7"/>
  <c r="D920" i="7"/>
  <c r="E920" i="7"/>
  <c r="F920" i="7"/>
  <c r="C921" i="7"/>
  <c r="D921" i="7"/>
  <c r="E921" i="7"/>
  <c r="F921" i="7"/>
  <c r="D922" i="7"/>
  <c r="E922" i="7"/>
  <c r="F922" i="7"/>
  <c r="D923" i="7"/>
  <c r="E923" i="7"/>
  <c r="F923" i="7"/>
  <c r="C924" i="7"/>
  <c r="D924" i="7"/>
  <c r="E924" i="7"/>
  <c r="F924" i="7"/>
  <c r="C925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D929" i="7"/>
  <c r="E929" i="7"/>
  <c r="F929" i="7"/>
  <c r="D930" i="7"/>
  <c r="E930" i="7"/>
  <c r="F930" i="7"/>
  <c r="C931" i="7"/>
  <c r="D931" i="7"/>
  <c r="E931" i="7"/>
  <c r="F931" i="7"/>
  <c r="D932" i="7"/>
  <c r="E932" i="7"/>
  <c r="F932" i="7"/>
  <c r="C933" i="7"/>
  <c r="D933" i="7"/>
  <c r="E933" i="7"/>
  <c r="F933" i="7"/>
  <c r="D934" i="7"/>
  <c r="E934" i="7"/>
  <c r="F934" i="7"/>
  <c r="D935" i="7"/>
  <c r="E935" i="7"/>
  <c r="F935" i="7"/>
  <c r="D936" i="7"/>
  <c r="E936" i="7"/>
  <c r="F936" i="7"/>
  <c r="D937" i="7"/>
  <c r="E937" i="7"/>
  <c r="F937" i="7"/>
  <c r="D938" i="7"/>
  <c r="E938" i="7"/>
  <c r="F938" i="7"/>
  <c r="D939" i="7"/>
  <c r="E939" i="7"/>
  <c r="F939" i="7"/>
  <c r="C940" i="7"/>
  <c r="D940" i="7"/>
  <c r="E940" i="7"/>
  <c r="F940" i="7"/>
  <c r="C941" i="7"/>
  <c r="D941" i="7"/>
  <c r="E941" i="7"/>
  <c r="F941" i="7"/>
  <c r="D942" i="7"/>
  <c r="E942" i="7"/>
  <c r="F942" i="7"/>
  <c r="D943" i="7"/>
  <c r="E943" i="7"/>
  <c r="F943" i="7"/>
  <c r="D944" i="7"/>
  <c r="E944" i="7"/>
  <c r="F944" i="7"/>
  <c r="C945" i="7"/>
  <c r="D945" i="7"/>
  <c r="E945" i="7"/>
  <c r="F945" i="7"/>
  <c r="D946" i="7"/>
  <c r="E946" i="7"/>
  <c r="F946" i="7"/>
  <c r="C947" i="7"/>
  <c r="D947" i="7"/>
  <c r="E947" i="7"/>
  <c r="F947" i="7"/>
  <c r="C948" i="7"/>
  <c r="D948" i="7"/>
  <c r="E948" i="7"/>
  <c r="F948" i="7"/>
  <c r="D949" i="7"/>
  <c r="E949" i="7"/>
  <c r="F949" i="7"/>
  <c r="C950" i="7"/>
  <c r="D950" i="7"/>
  <c r="E950" i="7"/>
  <c r="F950" i="7"/>
  <c r="C951" i="7"/>
  <c r="D951" i="7"/>
  <c r="E951" i="7"/>
  <c r="F951" i="7"/>
  <c r="D952" i="7"/>
  <c r="E952" i="7"/>
  <c r="F952" i="7"/>
  <c r="D953" i="7"/>
  <c r="E953" i="7"/>
  <c r="F953" i="7"/>
  <c r="D954" i="7"/>
  <c r="E954" i="7"/>
  <c r="F954" i="7"/>
  <c r="D955" i="7"/>
  <c r="E955" i="7"/>
  <c r="F955" i="7"/>
  <c r="D956" i="7"/>
  <c r="E956" i="7"/>
  <c r="F956" i="7"/>
  <c r="D957" i="7"/>
  <c r="E957" i="7"/>
  <c r="F957" i="7"/>
  <c r="D958" i="7"/>
  <c r="E958" i="7"/>
  <c r="F958" i="7"/>
  <c r="D959" i="7"/>
  <c r="E959" i="7"/>
  <c r="F959" i="7"/>
  <c r="D960" i="7"/>
  <c r="E960" i="7"/>
  <c r="F960" i="7"/>
  <c r="D961" i="7"/>
  <c r="E961" i="7"/>
  <c r="F961" i="7"/>
  <c r="D962" i="7"/>
  <c r="E962" i="7"/>
  <c r="F962" i="7"/>
  <c r="D963" i="7"/>
  <c r="E963" i="7"/>
  <c r="F963" i="7"/>
  <c r="D964" i="7"/>
  <c r="E964" i="7"/>
  <c r="F964" i="7"/>
  <c r="C965" i="7"/>
  <c r="D965" i="7"/>
  <c r="E965" i="7"/>
  <c r="F965" i="7"/>
  <c r="D966" i="7"/>
  <c r="E966" i="7"/>
  <c r="F966" i="7"/>
  <c r="C967" i="7"/>
  <c r="D967" i="7"/>
  <c r="E967" i="7"/>
  <c r="F967" i="7"/>
  <c r="D968" i="7"/>
  <c r="E968" i="7"/>
  <c r="F968" i="7"/>
  <c r="D969" i="7"/>
  <c r="E969" i="7"/>
  <c r="F969" i="7"/>
  <c r="D970" i="7"/>
  <c r="E970" i="7"/>
  <c r="F970" i="7"/>
  <c r="D971" i="7"/>
  <c r="E971" i="7"/>
  <c r="F971" i="7"/>
  <c r="D972" i="7"/>
  <c r="E972" i="7"/>
  <c r="F972" i="7"/>
  <c r="D973" i="7"/>
  <c r="E973" i="7"/>
  <c r="F973" i="7"/>
  <c r="D974" i="7"/>
  <c r="E974" i="7"/>
  <c r="F974" i="7"/>
  <c r="D975" i="7"/>
  <c r="E975" i="7"/>
  <c r="F975" i="7"/>
  <c r="D976" i="7"/>
  <c r="E976" i="7"/>
  <c r="F976" i="7"/>
  <c r="C977" i="7"/>
  <c r="D977" i="7"/>
  <c r="E977" i="7"/>
  <c r="F977" i="7"/>
  <c r="C978" i="7"/>
  <c r="D978" i="7"/>
  <c r="E978" i="7"/>
  <c r="F978" i="7"/>
  <c r="D979" i="7"/>
  <c r="E979" i="7"/>
  <c r="F979" i="7"/>
  <c r="D980" i="7"/>
  <c r="E980" i="7"/>
  <c r="F980" i="7"/>
  <c r="D981" i="7"/>
  <c r="E981" i="7"/>
  <c r="F981" i="7"/>
  <c r="C982" i="7"/>
  <c r="D982" i="7"/>
  <c r="E982" i="7"/>
  <c r="F982" i="7"/>
  <c r="C983" i="7"/>
  <c r="D983" i="7"/>
  <c r="E983" i="7"/>
  <c r="F983" i="7"/>
  <c r="C984" i="7"/>
  <c r="D984" i="7"/>
  <c r="E984" i="7"/>
  <c r="F984" i="7"/>
  <c r="C985" i="7"/>
  <c r="D985" i="7"/>
  <c r="E985" i="7"/>
  <c r="F985" i="7"/>
  <c r="C986" i="7"/>
  <c r="D986" i="7"/>
  <c r="E986" i="7"/>
  <c r="F986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C997" i="7"/>
  <c r="D997" i="7"/>
  <c r="E997" i="7"/>
  <c r="F997" i="7"/>
  <c r="D998" i="7"/>
  <c r="E998" i="7"/>
  <c r="F998" i="7"/>
  <c r="C999" i="7"/>
  <c r="D999" i="7"/>
  <c r="E999" i="7"/>
  <c r="F999" i="7"/>
  <c r="D1000" i="7"/>
  <c r="E1000" i="7"/>
  <c r="F1000" i="7"/>
  <c r="D1001" i="7"/>
  <c r="E1001" i="7"/>
  <c r="F1001" i="7"/>
  <c r="D1002" i="7"/>
  <c r="E1002" i="7"/>
  <c r="F1002" i="7"/>
  <c r="D1003" i="7"/>
  <c r="E1003" i="7"/>
  <c r="F1003" i="7"/>
  <c r="C1004" i="7"/>
  <c r="D1004" i="7"/>
  <c r="E1004" i="7"/>
  <c r="F1004" i="7"/>
  <c r="D1005" i="7"/>
  <c r="E1005" i="7"/>
  <c r="F1005" i="7"/>
  <c r="D1006" i="7"/>
  <c r="E1006" i="7"/>
  <c r="F1006" i="7"/>
  <c r="D1007" i="7"/>
  <c r="E1007" i="7"/>
  <c r="F1007" i="7"/>
  <c r="C1008" i="7"/>
  <c r="D1008" i="7"/>
  <c r="E1008" i="7"/>
  <c r="F1008" i="7"/>
  <c r="D1009" i="7"/>
  <c r="E1009" i="7"/>
  <c r="F1009" i="7"/>
  <c r="D1010" i="7"/>
  <c r="E1010" i="7"/>
  <c r="F1010" i="7"/>
  <c r="D1011" i="7"/>
  <c r="E1011" i="7"/>
  <c r="F1011" i="7"/>
  <c r="D1012" i="7"/>
  <c r="E1012" i="7"/>
  <c r="F1012" i="7"/>
  <c r="D1013" i="7"/>
  <c r="E1013" i="7"/>
  <c r="F1013" i="7"/>
  <c r="C1014" i="7"/>
  <c r="D1014" i="7"/>
  <c r="E1014" i="7"/>
  <c r="F1014" i="7"/>
  <c r="C1015" i="7"/>
  <c r="D1015" i="7"/>
  <c r="E1015" i="7"/>
  <c r="F1015" i="7"/>
  <c r="D1016" i="7"/>
  <c r="E1016" i="7"/>
  <c r="F1016" i="7"/>
  <c r="D1017" i="7"/>
  <c r="E1017" i="7"/>
  <c r="F1017" i="7"/>
  <c r="D1018" i="7"/>
  <c r="E1018" i="7"/>
  <c r="F1018" i="7"/>
  <c r="D1019" i="7"/>
  <c r="E1019" i="7"/>
  <c r="F1019" i="7"/>
  <c r="D1020" i="7"/>
  <c r="E1020" i="7"/>
  <c r="F1020" i="7"/>
  <c r="D1021" i="7"/>
  <c r="E1021" i="7"/>
  <c r="F1021" i="7"/>
  <c r="D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D1026" i="7"/>
  <c r="E1026" i="7"/>
  <c r="F1026" i="7"/>
  <c r="D1027" i="7"/>
  <c r="E1027" i="7"/>
  <c r="F1027" i="7"/>
  <c r="C1028" i="7"/>
  <c r="D1028" i="7"/>
  <c r="E1028" i="7"/>
  <c r="F1028" i="7"/>
  <c r="D1029" i="7"/>
  <c r="E1029" i="7"/>
  <c r="F1029" i="7"/>
  <c r="C1030" i="7"/>
  <c r="D1030" i="7"/>
  <c r="E1030" i="7"/>
  <c r="F1030" i="7"/>
  <c r="C1031" i="7"/>
  <c r="D1031" i="7"/>
  <c r="E1031" i="7"/>
  <c r="F1031" i="7"/>
  <c r="D1032" i="7"/>
  <c r="E1032" i="7"/>
  <c r="F1032" i="7"/>
  <c r="D1033" i="7"/>
  <c r="E1033" i="7"/>
  <c r="F1033" i="7"/>
  <c r="D1034" i="7"/>
  <c r="E1034" i="7"/>
  <c r="F1034" i="7"/>
  <c r="D1035" i="7"/>
  <c r="E1035" i="7"/>
  <c r="F1035" i="7"/>
  <c r="D1036" i="7"/>
  <c r="E1036" i="7"/>
  <c r="F1036" i="7"/>
  <c r="D1037" i="7"/>
  <c r="E1037" i="7"/>
  <c r="F1037" i="7"/>
  <c r="C1038" i="7"/>
  <c r="D1038" i="7"/>
  <c r="E1038" i="7"/>
  <c r="F1038" i="7"/>
  <c r="C1039" i="7"/>
  <c r="D1039" i="7"/>
  <c r="E1039" i="7"/>
  <c r="F1039" i="7"/>
  <c r="C1040" i="7"/>
  <c r="D1040" i="7"/>
  <c r="E1040" i="7"/>
  <c r="F1040" i="7"/>
  <c r="D1041" i="7"/>
  <c r="E1041" i="7"/>
  <c r="F1041" i="7"/>
  <c r="C1042" i="7"/>
  <c r="D1042" i="7"/>
  <c r="E1042" i="7"/>
  <c r="F1042" i="7"/>
  <c r="C1043" i="7"/>
  <c r="D1043" i="7"/>
  <c r="E1043" i="7"/>
  <c r="F1043" i="7"/>
  <c r="C1044" i="7"/>
  <c r="D1044" i="7"/>
  <c r="E1044" i="7"/>
  <c r="F1044" i="7"/>
  <c r="D1045" i="7"/>
  <c r="E1045" i="7"/>
  <c r="F1045" i="7"/>
  <c r="D1046" i="7"/>
  <c r="E1046" i="7"/>
  <c r="F1046" i="7"/>
  <c r="C1047" i="7"/>
  <c r="D1047" i="7"/>
  <c r="E1047" i="7"/>
  <c r="F1047" i="7"/>
  <c r="C1048" i="7"/>
  <c r="D1048" i="7"/>
  <c r="E1048" i="7"/>
  <c r="F1048" i="7"/>
  <c r="C1049" i="7"/>
  <c r="D1049" i="7"/>
  <c r="E1049" i="7"/>
  <c r="F1049" i="7"/>
  <c r="C1050" i="7"/>
  <c r="D1050" i="7"/>
  <c r="E1050" i="7"/>
  <c r="F1050" i="7"/>
  <c r="D1051" i="7"/>
  <c r="E1051" i="7"/>
  <c r="F1051" i="7"/>
  <c r="C1052" i="7"/>
  <c r="D1052" i="7"/>
  <c r="E1052" i="7"/>
  <c r="F1052" i="7"/>
  <c r="D1053" i="7"/>
  <c r="E1053" i="7"/>
  <c r="F1053" i="7"/>
  <c r="C1054" i="7"/>
  <c r="D1054" i="7"/>
  <c r="E1054" i="7"/>
  <c r="F1054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D1058" i="7"/>
  <c r="E1058" i="7"/>
  <c r="F1058" i="7"/>
  <c r="D1059" i="7"/>
  <c r="E1059" i="7"/>
  <c r="F1059" i="7"/>
  <c r="D1060" i="7"/>
  <c r="E1060" i="7"/>
  <c r="F1060" i="7"/>
  <c r="D1061" i="7"/>
  <c r="E1061" i="7"/>
  <c r="F1061" i="7"/>
  <c r="D1062" i="7"/>
  <c r="E1062" i="7"/>
  <c r="F1062" i="7"/>
  <c r="D1063" i="7"/>
  <c r="E1063" i="7"/>
  <c r="F1063" i="7"/>
  <c r="C1064" i="7"/>
  <c r="D1064" i="7"/>
  <c r="E1064" i="7"/>
  <c r="F1064" i="7"/>
  <c r="C1065" i="7"/>
  <c r="D1065" i="7"/>
  <c r="E1065" i="7"/>
  <c r="F1065" i="7"/>
  <c r="D1066" i="7"/>
  <c r="E1066" i="7"/>
  <c r="F1066" i="7"/>
  <c r="D1067" i="7"/>
  <c r="E1067" i="7"/>
  <c r="F1067" i="7"/>
  <c r="D1068" i="7"/>
  <c r="E1068" i="7"/>
  <c r="F1068" i="7"/>
  <c r="D1069" i="7"/>
  <c r="E1069" i="7"/>
  <c r="F1069" i="7"/>
  <c r="D1070" i="7"/>
  <c r="E1070" i="7"/>
  <c r="F1070" i="7"/>
  <c r="D1071" i="7"/>
  <c r="E1071" i="7"/>
  <c r="F1071" i="7"/>
  <c r="D1072" i="7"/>
  <c r="E1072" i="7"/>
  <c r="F1072" i="7"/>
  <c r="D1073" i="7"/>
  <c r="E1073" i="7"/>
  <c r="F1073" i="7"/>
  <c r="C1074" i="7"/>
  <c r="D1074" i="7"/>
  <c r="E1074" i="7"/>
  <c r="F1074" i="7"/>
  <c r="D1075" i="7"/>
  <c r="E1075" i="7"/>
  <c r="F1075" i="7"/>
  <c r="D1076" i="7"/>
  <c r="E1076" i="7"/>
  <c r="F1076" i="7"/>
  <c r="D1077" i="7"/>
  <c r="E1077" i="7"/>
  <c r="F1077" i="7"/>
  <c r="D1078" i="7"/>
  <c r="E1078" i="7"/>
  <c r="F1078" i="7"/>
  <c r="D1079" i="7"/>
  <c r="E1079" i="7"/>
  <c r="F1079" i="7"/>
  <c r="C1080" i="7"/>
  <c r="D1080" i="7"/>
  <c r="E1080" i="7"/>
  <c r="F1080" i="7"/>
  <c r="D1081" i="7"/>
  <c r="E1081" i="7"/>
  <c r="F1081" i="7"/>
  <c r="C1082" i="7"/>
  <c r="D1082" i="7"/>
  <c r="E1082" i="7"/>
  <c r="F1082" i="7"/>
  <c r="C1083" i="7"/>
  <c r="D1083" i="7"/>
  <c r="E1083" i="7"/>
  <c r="F1083" i="7"/>
  <c r="D1084" i="7"/>
  <c r="E1084" i="7"/>
  <c r="F1084" i="7"/>
  <c r="D1085" i="7"/>
  <c r="E1085" i="7"/>
  <c r="F1085" i="7"/>
  <c r="D1086" i="7"/>
  <c r="E1086" i="7"/>
  <c r="F1086" i="7"/>
  <c r="D1087" i="7"/>
  <c r="E1087" i="7"/>
  <c r="F1087" i="7"/>
  <c r="C1088" i="7"/>
  <c r="D1088" i="7"/>
  <c r="E1088" i="7"/>
  <c r="F1088" i="7"/>
  <c r="D1089" i="7"/>
  <c r="E1089" i="7"/>
  <c r="F1089" i="7"/>
  <c r="C1090" i="7"/>
  <c r="D1090" i="7"/>
  <c r="E1090" i="7"/>
  <c r="F1090" i="7"/>
  <c r="D1091" i="7"/>
  <c r="E1091" i="7"/>
  <c r="F1091" i="7"/>
  <c r="D1092" i="7"/>
  <c r="E1092" i="7"/>
  <c r="F1092" i="7"/>
  <c r="D1093" i="7"/>
  <c r="E1093" i="7"/>
  <c r="F1093" i="7"/>
  <c r="C1094" i="7"/>
  <c r="D1094" i="7"/>
  <c r="E1094" i="7"/>
  <c r="F1094" i="7"/>
  <c r="D1095" i="7"/>
  <c r="E1095" i="7"/>
  <c r="F1095" i="7"/>
  <c r="D1096" i="7"/>
  <c r="E1096" i="7"/>
  <c r="F1096" i="7"/>
  <c r="C1097" i="7"/>
  <c r="D1097" i="7"/>
  <c r="E1097" i="7"/>
  <c r="F1097" i="7"/>
  <c r="C1098" i="7"/>
  <c r="D1098" i="7"/>
  <c r="E1098" i="7"/>
  <c r="F1098" i="7"/>
  <c r="D1099" i="7"/>
  <c r="E1099" i="7"/>
  <c r="F1099" i="7"/>
  <c r="D1100" i="7"/>
  <c r="E1100" i="7"/>
  <c r="F1100" i="7"/>
  <c r="D1101" i="7"/>
  <c r="E1101" i="7"/>
  <c r="F1101" i="7"/>
  <c r="D1102" i="7"/>
  <c r="E1102" i="7"/>
  <c r="F1102" i="7"/>
  <c r="D1103" i="7"/>
  <c r="E1103" i="7"/>
  <c r="F1103" i="7"/>
  <c r="D1104" i="7"/>
  <c r="E1104" i="7"/>
  <c r="F1104" i="7"/>
  <c r="D1105" i="7"/>
  <c r="E1105" i="7"/>
  <c r="F1105" i="7"/>
  <c r="D1106" i="7"/>
  <c r="E1106" i="7"/>
  <c r="F1106" i="7"/>
  <c r="C1107" i="7"/>
  <c r="D1107" i="7"/>
  <c r="E1107" i="7"/>
  <c r="F1107" i="7"/>
  <c r="C1108" i="7"/>
  <c r="D1108" i="7"/>
  <c r="E1108" i="7"/>
  <c r="F1108" i="7"/>
  <c r="D1109" i="7"/>
  <c r="E1109" i="7"/>
  <c r="F1109" i="7"/>
  <c r="C1110" i="7"/>
  <c r="D1110" i="7"/>
  <c r="E1110" i="7"/>
  <c r="F1110" i="7"/>
  <c r="C1111" i="7"/>
  <c r="D1111" i="7"/>
  <c r="E1111" i="7"/>
  <c r="F1111" i="7"/>
  <c r="D1112" i="7"/>
  <c r="E1112" i="7"/>
  <c r="F1112" i="7"/>
  <c r="C1113" i="7"/>
  <c r="D1113" i="7"/>
  <c r="E1113" i="7"/>
  <c r="F1113" i="7"/>
  <c r="C1114" i="7"/>
  <c r="D1114" i="7"/>
  <c r="E1114" i="7"/>
  <c r="F1114" i="7"/>
  <c r="D1115" i="7"/>
  <c r="E1115" i="7"/>
  <c r="F1115" i="7"/>
  <c r="D1116" i="7"/>
  <c r="E1116" i="7"/>
  <c r="F1116" i="7"/>
  <c r="C1117" i="7"/>
  <c r="D1117" i="7"/>
  <c r="E1117" i="7"/>
  <c r="F1117" i="7"/>
  <c r="C1118" i="7"/>
  <c r="D1118" i="7"/>
  <c r="E1118" i="7"/>
  <c r="F1118" i="7"/>
  <c r="C1119" i="7"/>
  <c r="D1119" i="7"/>
  <c r="E1119" i="7"/>
  <c r="F1119" i="7"/>
  <c r="D1120" i="7"/>
  <c r="E1120" i="7"/>
  <c r="F1120" i="7"/>
  <c r="C1121" i="7"/>
  <c r="D1121" i="7"/>
  <c r="E1121" i="7"/>
  <c r="F1121" i="7"/>
  <c r="C1122" i="7"/>
  <c r="D1122" i="7"/>
  <c r="E1122" i="7"/>
  <c r="F1122" i="7"/>
  <c r="C1123" i="7"/>
  <c r="D1123" i="7"/>
  <c r="E1123" i="7"/>
  <c r="F1123" i="7"/>
  <c r="D1124" i="7"/>
  <c r="E1124" i="7"/>
  <c r="F1124" i="7"/>
  <c r="D1125" i="7"/>
  <c r="E1125" i="7"/>
  <c r="F1125" i="7"/>
  <c r="C1126" i="7"/>
  <c r="D1126" i="7"/>
  <c r="E1126" i="7"/>
  <c r="F1126" i="7"/>
  <c r="C1127" i="7"/>
  <c r="D1127" i="7"/>
  <c r="E1127" i="7"/>
  <c r="F1127" i="7"/>
  <c r="D1128" i="7"/>
  <c r="E1128" i="7"/>
  <c r="F1128" i="7"/>
  <c r="C1129" i="7"/>
  <c r="D1129" i="7"/>
  <c r="E1129" i="7"/>
  <c r="F1129" i="7"/>
  <c r="C1130" i="7"/>
  <c r="D1130" i="7"/>
  <c r="E1130" i="7"/>
  <c r="F1130" i="7"/>
  <c r="C1131" i="7"/>
  <c r="D1131" i="7"/>
  <c r="E1131" i="7"/>
  <c r="F1131" i="7"/>
  <c r="D1132" i="7"/>
  <c r="E1132" i="7"/>
  <c r="F1132" i="7"/>
  <c r="C1133" i="7"/>
  <c r="D1133" i="7"/>
  <c r="E1133" i="7"/>
  <c r="F1133" i="7"/>
  <c r="D1134" i="7"/>
  <c r="E1134" i="7"/>
  <c r="F1134" i="7"/>
  <c r="D1135" i="7"/>
  <c r="E1135" i="7"/>
  <c r="F1135" i="7"/>
  <c r="C1136" i="7"/>
  <c r="D1136" i="7"/>
  <c r="E1136" i="7"/>
  <c r="F1136" i="7"/>
  <c r="C1137" i="7"/>
  <c r="D1137" i="7"/>
  <c r="E1137" i="7"/>
  <c r="F1137" i="7"/>
  <c r="D1138" i="7"/>
  <c r="E1138" i="7"/>
  <c r="F1138" i="7"/>
  <c r="D1139" i="7"/>
  <c r="E1139" i="7"/>
  <c r="F1139" i="7"/>
  <c r="D1140" i="7"/>
  <c r="E1140" i="7"/>
  <c r="F1140" i="7"/>
  <c r="D1141" i="7"/>
  <c r="E1141" i="7"/>
  <c r="F1141" i="7"/>
  <c r="D1142" i="7"/>
  <c r="E1142" i="7"/>
  <c r="F1142" i="7"/>
  <c r="D1143" i="7"/>
  <c r="E1143" i="7"/>
  <c r="F1143" i="7"/>
  <c r="D1144" i="7"/>
  <c r="E1144" i="7"/>
  <c r="F1144" i="7"/>
  <c r="D1145" i="7"/>
  <c r="E1145" i="7"/>
  <c r="F1145" i="7"/>
  <c r="C1146" i="7"/>
  <c r="D1146" i="7"/>
  <c r="E1146" i="7"/>
  <c r="F1146" i="7"/>
  <c r="C1147" i="7"/>
  <c r="D1147" i="7"/>
  <c r="E1147" i="7"/>
  <c r="F1147" i="7"/>
  <c r="D1148" i="7"/>
  <c r="E1148" i="7"/>
  <c r="F1148" i="7"/>
  <c r="D1149" i="7"/>
  <c r="E1149" i="7"/>
  <c r="F1149" i="7"/>
  <c r="D1150" i="7"/>
  <c r="E1150" i="7"/>
  <c r="F1150" i="7"/>
  <c r="D1151" i="7"/>
  <c r="E1151" i="7"/>
  <c r="F1151" i="7"/>
  <c r="C1152" i="7"/>
  <c r="D1152" i="7"/>
  <c r="E1152" i="7"/>
  <c r="F1152" i="7"/>
  <c r="D1153" i="7"/>
  <c r="E1153" i="7"/>
  <c r="F1153" i="7"/>
  <c r="D1154" i="7"/>
  <c r="E1154" i="7"/>
  <c r="F1154" i="7"/>
  <c r="D1155" i="7"/>
  <c r="E1155" i="7"/>
  <c r="F1155" i="7"/>
  <c r="D1156" i="7"/>
  <c r="E1156" i="7"/>
  <c r="F1156" i="7"/>
  <c r="D1157" i="7"/>
  <c r="E1157" i="7"/>
  <c r="F1157" i="7"/>
  <c r="D1158" i="7"/>
  <c r="E1158" i="7"/>
  <c r="F1158" i="7"/>
  <c r="D1159" i="7"/>
  <c r="E1159" i="7"/>
  <c r="F1159" i="7"/>
  <c r="D1160" i="7"/>
  <c r="E1160" i="7"/>
  <c r="F1160" i="7"/>
  <c r="D1161" i="7"/>
  <c r="E1161" i="7"/>
  <c r="F1161" i="7"/>
  <c r="D1162" i="7"/>
  <c r="E1162" i="7"/>
  <c r="F1162" i="7"/>
  <c r="D1163" i="7"/>
  <c r="E1163" i="7"/>
  <c r="F1163" i="7"/>
  <c r="D1164" i="7"/>
  <c r="E1164" i="7"/>
  <c r="F1164" i="7"/>
  <c r="D1165" i="7"/>
  <c r="E1165" i="7"/>
  <c r="F1165" i="7"/>
  <c r="C1166" i="7"/>
  <c r="D1166" i="7"/>
  <c r="E1166" i="7"/>
  <c r="F1166" i="7"/>
  <c r="C1167" i="7"/>
  <c r="D1167" i="7"/>
  <c r="E1167" i="7"/>
  <c r="F1167" i="7"/>
  <c r="C1168" i="7"/>
  <c r="D1168" i="7"/>
  <c r="E1168" i="7"/>
  <c r="F1168" i="7"/>
  <c r="D1169" i="7"/>
  <c r="E1169" i="7"/>
  <c r="F1169" i="7"/>
  <c r="D1170" i="7"/>
  <c r="E1170" i="7"/>
  <c r="F1170" i="7"/>
  <c r="C1171" i="7"/>
  <c r="D1171" i="7"/>
  <c r="E1171" i="7"/>
  <c r="F1171" i="7"/>
  <c r="C1172" i="7"/>
  <c r="D1172" i="7"/>
  <c r="E1172" i="7"/>
  <c r="F1172" i="7"/>
  <c r="C1173" i="7"/>
  <c r="D1173" i="7"/>
  <c r="E1173" i="7"/>
  <c r="F1173" i="7"/>
  <c r="C1174" i="7"/>
  <c r="D1174" i="7"/>
  <c r="E1174" i="7"/>
  <c r="F1174" i="7"/>
  <c r="C1175" i="7"/>
  <c r="D1175" i="7"/>
  <c r="E1175" i="7"/>
  <c r="F1175" i="7"/>
  <c r="D1176" i="7"/>
  <c r="E1176" i="7"/>
  <c r="F1176" i="7"/>
  <c r="D1177" i="7"/>
  <c r="E1177" i="7"/>
  <c r="F1177" i="7"/>
  <c r="C1178" i="7"/>
  <c r="D1178" i="7"/>
  <c r="E1178" i="7"/>
  <c r="F1178" i="7"/>
  <c r="D1179" i="7"/>
  <c r="E1179" i="7"/>
  <c r="F1179" i="7"/>
  <c r="C1180" i="7"/>
  <c r="D1180" i="7"/>
  <c r="E1180" i="7"/>
  <c r="F1180" i="7"/>
  <c r="D1181" i="7"/>
  <c r="E1181" i="7"/>
  <c r="F1181" i="7"/>
  <c r="D1182" i="7"/>
  <c r="E1182" i="7"/>
  <c r="F1182" i="7"/>
  <c r="C1183" i="7"/>
  <c r="D1183" i="7"/>
  <c r="E1183" i="7"/>
  <c r="F1183" i="7"/>
  <c r="D1184" i="7"/>
  <c r="E1184" i="7"/>
  <c r="F1184" i="7"/>
  <c r="D1185" i="7"/>
  <c r="E1185" i="7"/>
  <c r="F1185" i="7"/>
  <c r="D1186" i="7"/>
  <c r="E1186" i="7"/>
  <c r="F1186" i="7"/>
  <c r="C1187" i="7"/>
  <c r="D1187" i="7"/>
  <c r="E1187" i="7"/>
  <c r="F1187" i="7"/>
  <c r="D1188" i="7"/>
  <c r="E1188" i="7"/>
  <c r="F1188" i="7"/>
  <c r="C1189" i="7"/>
  <c r="D1189" i="7"/>
  <c r="E1189" i="7"/>
  <c r="F1189" i="7"/>
  <c r="C1190" i="7"/>
  <c r="D1190" i="7"/>
  <c r="E1190" i="7"/>
  <c r="F1190" i="7"/>
  <c r="C1191" i="7"/>
  <c r="D1191" i="7"/>
  <c r="E1191" i="7"/>
  <c r="F1191" i="7"/>
  <c r="D1192" i="7"/>
  <c r="E1192" i="7"/>
  <c r="F1192" i="7"/>
  <c r="D1193" i="7"/>
  <c r="E1193" i="7"/>
  <c r="F1193" i="7"/>
  <c r="D1194" i="7"/>
  <c r="E1194" i="7"/>
  <c r="F1194" i="7"/>
  <c r="C1195" i="7"/>
  <c r="D1195" i="7"/>
  <c r="E1195" i="7"/>
  <c r="F1195" i="7"/>
  <c r="D1196" i="7"/>
  <c r="E1196" i="7"/>
  <c r="F1196" i="7"/>
  <c r="D1197" i="7"/>
  <c r="E1197" i="7"/>
  <c r="F1197" i="7"/>
  <c r="D1198" i="7"/>
  <c r="E1198" i="7"/>
  <c r="F1198" i="7"/>
  <c r="D1199" i="7"/>
  <c r="E1199" i="7"/>
  <c r="F1199" i="7"/>
  <c r="D1200" i="7"/>
  <c r="E1200" i="7"/>
  <c r="F1200" i="7"/>
  <c r="C1201" i="7"/>
  <c r="D1201" i="7"/>
  <c r="E1201" i="7"/>
  <c r="F1201" i="7"/>
  <c r="D1202" i="7"/>
  <c r="E1202" i="7"/>
  <c r="F1202" i="7"/>
  <c r="D1203" i="7"/>
  <c r="E1203" i="7"/>
  <c r="F1203" i="7"/>
  <c r="C1204" i="7"/>
  <c r="D1204" i="7"/>
  <c r="E1204" i="7"/>
  <c r="F1204" i="7"/>
  <c r="D1205" i="7"/>
  <c r="E1205" i="7"/>
  <c r="F1205" i="7"/>
  <c r="D1206" i="7"/>
  <c r="E1206" i="7"/>
  <c r="F1206" i="7"/>
  <c r="D1207" i="7"/>
  <c r="E1207" i="7"/>
  <c r="F1207" i="7"/>
  <c r="C1208" i="7"/>
  <c r="D1208" i="7"/>
  <c r="E1208" i="7"/>
  <c r="F1208" i="7"/>
  <c r="C1209" i="7"/>
  <c r="D1209" i="7"/>
  <c r="E1209" i="7"/>
  <c r="F1209" i="7"/>
  <c r="D1210" i="7"/>
  <c r="E1210" i="7"/>
  <c r="F1210" i="7"/>
  <c r="D1211" i="7"/>
  <c r="E1211" i="7"/>
  <c r="F1211" i="7"/>
  <c r="D1212" i="7"/>
  <c r="E1212" i="7"/>
  <c r="F1212" i="7"/>
  <c r="D1213" i="7"/>
  <c r="E1213" i="7"/>
  <c r="F1213" i="7"/>
  <c r="C1214" i="7"/>
  <c r="D1214" i="7"/>
  <c r="E1214" i="7"/>
  <c r="F1214" i="7"/>
  <c r="D1215" i="7"/>
  <c r="E1215" i="7"/>
  <c r="F1215" i="7"/>
  <c r="D1216" i="7"/>
  <c r="E1216" i="7"/>
  <c r="F1216" i="7"/>
  <c r="D1217" i="7"/>
  <c r="E1217" i="7"/>
  <c r="F1217" i="7"/>
  <c r="D1218" i="7"/>
  <c r="E1218" i="7"/>
  <c r="F1218" i="7"/>
  <c r="D1219" i="7"/>
  <c r="E1219" i="7"/>
  <c r="F1219" i="7"/>
  <c r="D1220" i="7"/>
  <c r="E1220" i="7"/>
  <c r="F1220" i="7"/>
  <c r="D1221" i="7"/>
  <c r="E1221" i="7"/>
  <c r="F1221" i="7"/>
  <c r="D1222" i="7"/>
  <c r="E1222" i="7"/>
  <c r="F1222" i="7"/>
  <c r="D1223" i="7"/>
  <c r="E1223" i="7"/>
  <c r="F1223" i="7"/>
  <c r="D1224" i="7"/>
  <c r="E1224" i="7"/>
  <c r="F1224" i="7"/>
  <c r="C1225" i="7"/>
  <c r="D1225" i="7"/>
  <c r="E1225" i="7"/>
  <c r="F1225" i="7"/>
  <c r="D1226" i="7"/>
  <c r="E1226" i="7"/>
  <c r="F1226" i="7"/>
  <c r="D1227" i="7"/>
  <c r="E1227" i="7"/>
  <c r="F1227" i="7"/>
  <c r="C1228" i="7"/>
  <c r="D1228" i="7"/>
  <c r="E1228" i="7"/>
  <c r="F1228" i="7"/>
  <c r="C1229" i="7"/>
  <c r="D1229" i="7"/>
  <c r="E1229" i="7"/>
  <c r="F1229" i="7"/>
  <c r="D1230" i="7"/>
  <c r="E1230" i="7"/>
  <c r="F1230" i="7"/>
  <c r="D1231" i="7"/>
  <c r="E1231" i="7"/>
  <c r="F1231" i="7"/>
  <c r="D1232" i="7"/>
  <c r="E1232" i="7"/>
  <c r="F1232" i="7"/>
  <c r="D1233" i="7"/>
  <c r="E1233" i="7"/>
  <c r="F1233" i="7"/>
  <c r="D1234" i="7"/>
  <c r="E1234" i="7"/>
  <c r="F1234" i="7"/>
  <c r="D1235" i="7"/>
  <c r="E1235" i="7"/>
  <c r="F1235" i="7"/>
  <c r="D1236" i="7"/>
  <c r="E1236" i="7"/>
  <c r="F1236" i="7"/>
  <c r="D1237" i="7"/>
  <c r="E1237" i="7"/>
  <c r="F1237" i="7"/>
  <c r="D1238" i="7"/>
  <c r="E1238" i="7"/>
  <c r="F1238" i="7"/>
  <c r="D1239" i="7"/>
  <c r="E1239" i="7"/>
  <c r="F1239" i="7"/>
  <c r="D1240" i="7"/>
  <c r="E1240" i="7"/>
  <c r="F1240" i="7"/>
  <c r="D1241" i="7"/>
  <c r="E1241" i="7"/>
  <c r="F1241" i="7"/>
  <c r="D1242" i="7"/>
  <c r="E1242" i="7"/>
  <c r="F1242" i="7"/>
  <c r="D1243" i="7"/>
  <c r="E1243" i="7"/>
  <c r="F1243" i="7"/>
  <c r="D1244" i="7"/>
  <c r="E1244" i="7"/>
  <c r="F1244" i="7"/>
  <c r="D1245" i="7"/>
  <c r="E1245" i="7"/>
  <c r="F1245" i="7"/>
  <c r="D1246" i="7"/>
  <c r="E1246" i="7"/>
  <c r="F1246" i="7"/>
  <c r="D1247" i="7"/>
  <c r="E1247" i="7"/>
  <c r="F1247" i="7"/>
  <c r="D1248" i="7"/>
  <c r="E1248" i="7"/>
  <c r="F1248" i="7"/>
  <c r="D1249" i="7"/>
  <c r="E1249" i="7"/>
  <c r="F1249" i="7"/>
  <c r="C1250" i="7"/>
  <c r="D1250" i="7"/>
  <c r="E1250" i="7"/>
  <c r="F1250" i="7"/>
  <c r="C1251" i="7"/>
  <c r="D1251" i="7"/>
  <c r="E1251" i="7"/>
  <c r="F1251" i="7"/>
  <c r="D1252" i="7"/>
  <c r="E1252" i="7"/>
  <c r="F1252" i="7"/>
  <c r="D1253" i="7"/>
  <c r="E1253" i="7"/>
  <c r="F1253" i="7"/>
  <c r="C1254" i="7"/>
  <c r="D1254" i="7"/>
  <c r="E1254" i="7"/>
  <c r="F1254" i="7"/>
  <c r="D1255" i="7"/>
  <c r="E1255" i="7"/>
  <c r="F1255" i="7"/>
  <c r="D1256" i="7"/>
  <c r="E1256" i="7"/>
  <c r="F1256" i="7"/>
  <c r="D1257" i="7"/>
  <c r="E1257" i="7"/>
  <c r="F1257" i="7"/>
  <c r="D1258" i="7"/>
  <c r="E1258" i="7"/>
  <c r="F1258" i="7"/>
  <c r="D1259" i="7"/>
  <c r="E1259" i="7"/>
  <c r="F1259" i="7"/>
  <c r="D1260" i="7"/>
  <c r="E1260" i="7"/>
  <c r="F1260" i="7"/>
  <c r="C1261" i="7"/>
  <c r="D1261" i="7"/>
  <c r="E1261" i="7"/>
  <c r="F1261" i="7"/>
  <c r="C1262" i="7"/>
  <c r="D1262" i="7"/>
  <c r="E1262" i="7"/>
  <c r="F1262" i="7"/>
  <c r="D1263" i="7"/>
  <c r="E1263" i="7"/>
  <c r="F1263" i="7"/>
  <c r="C1264" i="7"/>
  <c r="D1264" i="7"/>
  <c r="E1264" i="7"/>
  <c r="F1264" i="7"/>
  <c r="D1265" i="7"/>
  <c r="E1265" i="7"/>
  <c r="F1265" i="7"/>
  <c r="D1266" i="7"/>
  <c r="E1266" i="7"/>
  <c r="F1266" i="7"/>
  <c r="D1267" i="7"/>
  <c r="E1267" i="7"/>
  <c r="F1267" i="7"/>
  <c r="D1268" i="7"/>
  <c r="E1268" i="7"/>
  <c r="F1268" i="7"/>
  <c r="D1269" i="7"/>
  <c r="E1269" i="7"/>
  <c r="F1269" i="7"/>
  <c r="D1270" i="7"/>
  <c r="E1270" i="7"/>
  <c r="F1270" i="7"/>
  <c r="D1271" i="7"/>
  <c r="E1271" i="7"/>
  <c r="F1271" i="7"/>
  <c r="C1272" i="7"/>
  <c r="D1272" i="7"/>
  <c r="E1272" i="7"/>
  <c r="F1272" i="7"/>
  <c r="D1273" i="7"/>
  <c r="E1273" i="7"/>
  <c r="F1273" i="7"/>
  <c r="D1274" i="7"/>
  <c r="E1274" i="7"/>
  <c r="F1274" i="7"/>
  <c r="D1275" i="7"/>
  <c r="E1275" i="7"/>
  <c r="F1275" i="7"/>
  <c r="C1276" i="7"/>
  <c r="D1276" i="7"/>
  <c r="E1276" i="7"/>
  <c r="F1276" i="7"/>
  <c r="D1277" i="7"/>
  <c r="E1277" i="7"/>
  <c r="F1277" i="7"/>
  <c r="D1278" i="7"/>
  <c r="E1278" i="7"/>
  <c r="F1278" i="7"/>
  <c r="D1279" i="7"/>
  <c r="E1279" i="7"/>
  <c r="F1279" i="7"/>
  <c r="D1280" i="7"/>
  <c r="E1280" i="7"/>
  <c r="F1280" i="7"/>
  <c r="D1281" i="7"/>
  <c r="E1281" i="7"/>
  <c r="F1281" i="7"/>
  <c r="C1282" i="7"/>
  <c r="D1282" i="7"/>
  <c r="E1282" i="7"/>
  <c r="F1282" i="7"/>
  <c r="D1283" i="7"/>
  <c r="E1283" i="7"/>
  <c r="F1283" i="7"/>
  <c r="D1284" i="7"/>
  <c r="E1284" i="7"/>
  <c r="F1284" i="7"/>
  <c r="D1285" i="7"/>
  <c r="E1285" i="7"/>
  <c r="F1285" i="7"/>
  <c r="D1286" i="7"/>
  <c r="E1286" i="7"/>
  <c r="F1286" i="7"/>
  <c r="D1287" i="7"/>
  <c r="E1287" i="7"/>
  <c r="F1287" i="7"/>
  <c r="D1288" i="7"/>
  <c r="E1288" i="7"/>
  <c r="F1288" i="7"/>
  <c r="C1289" i="7"/>
  <c r="D1289" i="7"/>
  <c r="E1289" i="7"/>
  <c r="F1289" i="7"/>
  <c r="D1290" i="7"/>
  <c r="E1290" i="7"/>
  <c r="F1290" i="7"/>
  <c r="D1291" i="7"/>
  <c r="E1291" i="7"/>
  <c r="F1291" i="7"/>
  <c r="D1292" i="7"/>
  <c r="E1292" i="7"/>
  <c r="F1292" i="7"/>
  <c r="D1293" i="7"/>
  <c r="E1293" i="7"/>
  <c r="F1293" i="7"/>
  <c r="D1294" i="7"/>
  <c r="E1294" i="7"/>
  <c r="F1294" i="7"/>
  <c r="D1295" i="7"/>
  <c r="E1295" i="7"/>
  <c r="F1295" i="7"/>
  <c r="D1296" i="7"/>
  <c r="E1296" i="7"/>
  <c r="F1296" i="7"/>
  <c r="C1297" i="7"/>
  <c r="D1297" i="7"/>
  <c r="E1297" i="7"/>
  <c r="F1297" i="7"/>
  <c r="D1298" i="7"/>
  <c r="E1298" i="7"/>
  <c r="F1298" i="7"/>
  <c r="C1299" i="7"/>
  <c r="D1299" i="7"/>
  <c r="E1299" i="7"/>
  <c r="F1299" i="7"/>
  <c r="D1300" i="7"/>
  <c r="E1300" i="7"/>
  <c r="F1300" i="7"/>
  <c r="C1301" i="7"/>
  <c r="D1301" i="7"/>
  <c r="E1301" i="7"/>
  <c r="F1301" i="7"/>
  <c r="D1302" i="7"/>
  <c r="E1302" i="7"/>
  <c r="F1302" i="7"/>
  <c r="D1303" i="7"/>
  <c r="E1303" i="7"/>
  <c r="F1303" i="7"/>
  <c r="D1304" i="7"/>
  <c r="E1304" i="7"/>
  <c r="F1304" i="7"/>
  <c r="D1305" i="7"/>
  <c r="E1305" i="7"/>
  <c r="F1305" i="7"/>
  <c r="D1306" i="7"/>
  <c r="E1306" i="7"/>
  <c r="F1306" i="7"/>
  <c r="D1307" i="7"/>
  <c r="E1307" i="7"/>
  <c r="F1307" i="7"/>
  <c r="D1308" i="7"/>
  <c r="E1308" i="7"/>
  <c r="F1308" i="7"/>
  <c r="D1309" i="7"/>
  <c r="E1309" i="7"/>
  <c r="F1309" i="7"/>
  <c r="D1310" i="7"/>
  <c r="E1310" i="7"/>
  <c r="F1310" i="7"/>
  <c r="D1311" i="7"/>
  <c r="E1311" i="7"/>
  <c r="F1311" i="7"/>
  <c r="D1312" i="7"/>
  <c r="E1312" i="7"/>
  <c r="F1312" i="7"/>
  <c r="D1313" i="7"/>
  <c r="E1313" i="7"/>
  <c r="F1313" i="7"/>
  <c r="D1314" i="7"/>
  <c r="E1314" i="7"/>
  <c r="F1314" i="7"/>
  <c r="D1315" i="7"/>
  <c r="E1315" i="7"/>
  <c r="F1315" i="7"/>
  <c r="C1316" i="7"/>
  <c r="D1316" i="7"/>
  <c r="E1316" i="7"/>
  <c r="F1316" i="7"/>
  <c r="D1317" i="7"/>
  <c r="E1317" i="7"/>
  <c r="F1317" i="7"/>
  <c r="D1318" i="7"/>
  <c r="E1318" i="7"/>
  <c r="F1318" i="7"/>
  <c r="D1319" i="7"/>
  <c r="E1319" i="7"/>
  <c r="F1319" i="7"/>
  <c r="D1320" i="7"/>
  <c r="E1320" i="7"/>
  <c r="F1320" i="7"/>
  <c r="C1321" i="7"/>
  <c r="D1321" i="7"/>
  <c r="E1321" i="7"/>
  <c r="F1321" i="7"/>
  <c r="D1322" i="7"/>
  <c r="E1322" i="7"/>
  <c r="F1322" i="7"/>
  <c r="D1323" i="7"/>
  <c r="E1323" i="7"/>
  <c r="F1323" i="7"/>
  <c r="C1324" i="7"/>
  <c r="D1324" i="7"/>
  <c r="E1324" i="7"/>
  <c r="F1324" i="7"/>
  <c r="D1325" i="7"/>
  <c r="E1325" i="7"/>
  <c r="F1325" i="7"/>
  <c r="C1326" i="7"/>
  <c r="D1326" i="7"/>
  <c r="E1326" i="7"/>
  <c r="F1326" i="7"/>
  <c r="D1327" i="7"/>
  <c r="E1327" i="7"/>
  <c r="F1327" i="7"/>
  <c r="D1328" i="7"/>
  <c r="E1328" i="7"/>
  <c r="F1328" i="7"/>
  <c r="D1329" i="7"/>
  <c r="E1329" i="7"/>
  <c r="F1329" i="7"/>
  <c r="C1330" i="7"/>
  <c r="D1330" i="7"/>
  <c r="E1330" i="7"/>
  <c r="F1330" i="7"/>
  <c r="D1331" i="7"/>
  <c r="E1331" i="7"/>
  <c r="F1331" i="7"/>
  <c r="D1332" i="7"/>
  <c r="E1332" i="7"/>
  <c r="F1332" i="7"/>
  <c r="D1333" i="7"/>
  <c r="E1333" i="7"/>
  <c r="F1333" i="7"/>
  <c r="D1334" i="7"/>
  <c r="E1334" i="7"/>
  <c r="F1334" i="7"/>
  <c r="C1335" i="7"/>
  <c r="D1335" i="7"/>
  <c r="E1335" i="7"/>
  <c r="F1335" i="7"/>
  <c r="C1336" i="7"/>
  <c r="D1336" i="7"/>
  <c r="E1336" i="7"/>
  <c r="F1336" i="7"/>
  <c r="D1337" i="7"/>
  <c r="E1337" i="7"/>
  <c r="F1337" i="7"/>
  <c r="D1338" i="7"/>
  <c r="E1338" i="7"/>
  <c r="F1338" i="7"/>
  <c r="C1339" i="7"/>
  <c r="D1339" i="7"/>
  <c r="E1339" i="7"/>
  <c r="F1339" i="7"/>
  <c r="D1340" i="7"/>
  <c r="E1340" i="7"/>
  <c r="F1340" i="7"/>
  <c r="D1341" i="7"/>
  <c r="E1341" i="7"/>
  <c r="F1341" i="7"/>
  <c r="D1342" i="7"/>
  <c r="E1342" i="7"/>
  <c r="F1342" i="7"/>
  <c r="D1343" i="7"/>
  <c r="E1343" i="7"/>
  <c r="F1343" i="7"/>
  <c r="D1344" i="7"/>
  <c r="E1344" i="7"/>
  <c r="F1344" i="7"/>
  <c r="C1345" i="7"/>
  <c r="D1345" i="7"/>
  <c r="E1345" i="7"/>
  <c r="F1345" i="7"/>
  <c r="D1346" i="7"/>
  <c r="E1346" i="7"/>
  <c r="F1346" i="7"/>
  <c r="C1347" i="7"/>
  <c r="D1347" i="7"/>
  <c r="E1347" i="7"/>
  <c r="F1347" i="7"/>
  <c r="D1348" i="7"/>
  <c r="E1348" i="7"/>
  <c r="F1348" i="7"/>
  <c r="D1349" i="7"/>
  <c r="E1349" i="7"/>
  <c r="F1349" i="7"/>
  <c r="D1350" i="7"/>
  <c r="E1350" i="7"/>
  <c r="F1350" i="7"/>
  <c r="D1351" i="7"/>
  <c r="E1351" i="7"/>
  <c r="F1351" i="7"/>
  <c r="D1352" i="7"/>
  <c r="E1352" i="7"/>
  <c r="F1352" i="7"/>
  <c r="C1353" i="7"/>
  <c r="D1353" i="7"/>
  <c r="E1353" i="7"/>
  <c r="F1353" i="7"/>
  <c r="D1354" i="7"/>
  <c r="E1354" i="7"/>
  <c r="F1354" i="7"/>
  <c r="C1355" i="7"/>
  <c r="D1355" i="7"/>
  <c r="E1355" i="7"/>
  <c r="F1355" i="7"/>
  <c r="C1356" i="7"/>
  <c r="D1356" i="7"/>
  <c r="E1356" i="7"/>
  <c r="F1356" i="7"/>
  <c r="C1357" i="7"/>
  <c r="D1357" i="7"/>
  <c r="E1357" i="7"/>
  <c r="F1357" i="7"/>
  <c r="D1358" i="7"/>
  <c r="E1358" i="7"/>
  <c r="F1358" i="7"/>
  <c r="D1359" i="7"/>
  <c r="E1359" i="7"/>
  <c r="F1359" i="7"/>
  <c r="D1360" i="7"/>
  <c r="E1360" i="7"/>
  <c r="F1360" i="7"/>
  <c r="C1361" i="7"/>
  <c r="D1361" i="7"/>
  <c r="E1361" i="7"/>
  <c r="F1361" i="7"/>
  <c r="D1362" i="7"/>
  <c r="E1362" i="7"/>
  <c r="F1362" i="7"/>
  <c r="D1363" i="7"/>
  <c r="E1363" i="7"/>
  <c r="F1363" i="7"/>
  <c r="C1364" i="7"/>
  <c r="D1364" i="7"/>
  <c r="E1364" i="7"/>
  <c r="F1364" i="7"/>
  <c r="D1365" i="7"/>
  <c r="E1365" i="7"/>
  <c r="F1365" i="7"/>
  <c r="D1366" i="7"/>
  <c r="E1366" i="7"/>
  <c r="F1366" i="7"/>
  <c r="D1367" i="7"/>
  <c r="E1367" i="7"/>
  <c r="F1367" i="7"/>
  <c r="D1368" i="7"/>
  <c r="E1368" i="7"/>
  <c r="F1368" i="7"/>
  <c r="D1369" i="7"/>
  <c r="E1369" i="7"/>
  <c r="F1369" i="7"/>
  <c r="D1370" i="7"/>
  <c r="E1370" i="7"/>
  <c r="F1370" i="7"/>
  <c r="D1371" i="7"/>
  <c r="E1371" i="7"/>
  <c r="F1371" i="7"/>
  <c r="C1372" i="7"/>
  <c r="D1372" i="7"/>
  <c r="E1372" i="7"/>
  <c r="F1372" i="7"/>
  <c r="D1373" i="7"/>
  <c r="E1373" i="7"/>
  <c r="F1373" i="7"/>
  <c r="C1374" i="7"/>
  <c r="D1374" i="7"/>
  <c r="E1374" i="7"/>
  <c r="F1374" i="7"/>
  <c r="C1375" i="7"/>
  <c r="D1375" i="7"/>
  <c r="E1375" i="7"/>
  <c r="F1375" i="7"/>
  <c r="D1376" i="7"/>
  <c r="E1376" i="7"/>
  <c r="F1376" i="7"/>
  <c r="C1377" i="7"/>
  <c r="D1377" i="7"/>
  <c r="E1377" i="7"/>
  <c r="F1377" i="7"/>
  <c r="C1378" i="7"/>
  <c r="D1378" i="7"/>
  <c r="E1378" i="7"/>
  <c r="F1378" i="7"/>
  <c r="D1379" i="7"/>
  <c r="E1379" i="7"/>
  <c r="F1379" i="7"/>
  <c r="D1380" i="7"/>
  <c r="E1380" i="7"/>
  <c r="F1380" i="7"/>
  <c r="D1381" i="7"/>
  <c r="E1381" i="7"/>
  <c r="F1381" i="7"/>
  <c r="C1382" i="7"/>
  <c r="D1382" i="7"/>
  <c r="E1382" i="7"/>
  <c r="F1382" i="7"/>
  <c r="D1383" i="7"/>
  <c r="E1383" i="7"/>
  <c r="F1383" i="7"/>
  <c r="D1384" i="7"/>
  <c r="E1384" i="7"/>
  <c r="F1384" i="7"/>
  <c r="C1385" i="7"/>
  <c r="D1385" i="7"/>
  <c r="E1385" i="7"/>
  <c r="F1385" i="7"/>
  <c r="D1386" i="7"/>
  <c r="E1386" i="7"/>
  <c r="F1386" i="7"/>
  <c r="D1387" i="7"/>
  <c r="E1387" i="7"/>
  <c r="F1387" i="7"/>
  <c r="C1388" i="7"/>
  <c r="D1388" i="7"/>
  <c r="E1388" i="7"/>
  <c r="F1388" i="7"/>
  <c r="D1389" i="7"/>
  <c r="E1389" i="7"/>
  <c r="F1389" i="7"/>
  <c r="C1390" i="7"/>
  <c r="D1390" i="7"/>
  <c r="E1390" i="7"/>
  <c r="F1390" i="7"/>
  <c r="C1391" i="7"/>
  <c r="D1391" i="7"/>
  <c r="E1391" i="7"/>
  <c r="F1391" i="7"/>
  <c r="C1392" i="7"/>
  <c r="D1392" i="7"/>
  <c r="E1392" i="7"/>
  <c r="F1392" i="7"/>
  <c r="D1393" i="7"/>
  <c r="E1393" i="7"/>
  <c r="F1393" i="7"/>
  <c r="C1394" i="7"/>
  <c r="D1394" i="7"/>
  <c r="E1394" i="7"/>
  <c r="F1394" i="7"/>
  <c r="D1395" i="7"/>
  <c r="E1395" i="7"/>
  <c r="F1395" i="7"/>
  <c r="C1396" i="7"/>
  <c r="D1396" i="7"/>
  <c r="E1396" i="7"/>
  <c r="F1396" i="7"/>
  <c r="D1397" i="7"/>
  <c r="E1397" i="7"/>
  <c r="F1397" i="7"/>
  <c r="D1398" i="7"/>
  <c r="E1398" i="7"/>
  <c r="F1398" i="7"/>
  <c r="D1399" i="7"/>
  <c r="E1399" i="7"/>
  <c r="F1399" i="7"/>
  <c r="D1400" i="7"/>
  <c r="E1400" i="7"/>
  <c r="F1400" i="7"/>
  <c r="D1401" i="7"/>
  <c r="E1401" i="7"/>
  <c r="F1401" i="7"/>
  <c r="D1402" i="7"/>
  <c r="E1402" i="7"/>
  <c r="F1402" i="7"/>
  <c r="D1403" i="7"/>
  <c r="E1403" i="7"/>
  <c r="F1403" i="7"/>
  <c r="C1404" i="7"/>
  <c r="D1404" i="7"/>
  <c r="E1404" i="7"/>
  <c r="F1404" i="7"/>
  <c r="D1405" i="7"/>
  <c r="E1405" i="7"/>
  <c r="F1405" i="7"/>
  <c r="D1406" i="7"/>
  <c r="E1406" i="7"/>
  <c r="F1406" i="7"/>
  <c r="D1407" i="7"/>
  <c r="E1407" i="7"/>
  <c r="F1407" i="7"/>
  <c r="D1408" i="7"/>
  <c r="E1408" i="7"/>
  <c r="F1408" i="7"/>
  <c r="D1409" i="7"/>
  <c r="E1409" i="7"/>
  <c r="F1409" i="7"/>
  <c r="C1410" i="7"/>
  <c r="D1410" i="7"/>
  <c r="E1410" i="7"/>
  <c r="F1410" i="7"/>
  <c r="D1411" i="7"/>
  <c r="E1411" i="7"/>
  <c r="F1411" i="7"/>
  <c r="D1412" i="7"/>
  <c r="E1412" i="7"/>
  <c r="F1412" i="7"/>
  <c r="D1413" i="7"/>
  <c r="E1413" i="7"/>
  <c r="F1413" i="7"/>
  <c r="C1414" i="7"/>
  <c r="D1414" i="7"/>
  <c r="E1414" i="7"/>
  <c r="F1414" i="7"/>
  <c r="D1415" i="7"/>
  <c r="E1415" i="7"/>
  <c r="F1415" i="7"/>
  <c r="D1416" i="7"/>
  <c r="E1416" i="7"/>
  <c r="F1416" i="7"/>
  <c r="D1417" i="7"/>
  <c r="E1417" i="7"/>
  <c r="F1417" i="7"/>
  <c r="D1418" i="7"/>
  <c r="E1418" i="7"/>
  <c r="F1418" i="7"/>
  <c r="D1419" i="7"/>
  <c r="E1419" i="7"/>
  <c r="F1419" i="7"/>
  <c r="D1420" i="7"/>
  <c r="E1420" i="7"/>
  <c r="F1420" i="7"/>
  <c r="C1421" i="7"/>
  <c r="D1421" i="7"/>
  <c r="E1421" i="7"/>
  <c r="F1421" i="7"/>
  <c r="D1422" i="7"/>
  <c r="E1422" i="7"/>
  <c r="F1422" i="7"/>
  <c r="D1423" i="7"/>
  <c r="E1423" i="7"/>
  <c r="F1423" i="7"/>
  <c r="D1424" i="7"/>
  <c r="E1424" i="7"/>
  <c r="F1424" i="7"/>
  <c r="D1425" i="7"/>
  <c r="E1425" i="7"/>
  <c r="F1425" i="7"/>
  <c r="D1426" i="7"/>
  <c r="E1426" i="7"/>
  <c r="F1426" i="7"/>
  <c r="C1427" i="7"/>
  <c r="D1427" i="7"/>
  <c r="E1427" i="7"/>
  <c r="F1427" i="7"/>
  <c r="C1428" i="7"/>
  <c r="D1428" i="7"/>
  <c r="E1428" i="7"/>
  <c r="F1428" i="7"/>
  <c r="C1429" i="7"/>
  <c r="D1429" i="7"/>
  <c r="E1429" i="7"/>
  <c r="F1429" i="7"/>
  <c r="C1430" i="7"/>
  <c r="D1430" i="7"/>
  <c r="E1430" i="7"/>
  <c r="F1430" i="7"/>
  <c r="D1431" i="7"/>
  <c r="E1431" i="7"/>
  <c r="F1431" i="7"/>
  <c r="D1432" i="7"/>
  <c r="E1432" i="7"/>
  <c r="F1432" i="7"/>
  <c r="D1433" i="7"/>
  <c r="E1433" i="7"/>
  <c r="F1433" i="7"/>
  <c r="C1434" i="7"/>
  <c r="D1434" i="7"/>
  <c r="E1434" i="7"/>
  <c r="F1434" i="7"/>
  <c r="D1435" i="7"/>
  <c r="E1435" i="7"/>
  <c r="F1435" i="7"/>
  <c r="C1436" i="7"/>
  <c r="D1436" i="7"/>
  <c r="E1436" i="7"/>
  <c r="F1436" i="7"/>
  <c r="D1437" i="7"/>
  <c r="E1437" i="7"/>
  <c r="F1437" i="7"/>
  <c r="D1438" i="7"/>
  <c r="E1438" i="7"/>
  <c r="F1438" i="7"/>
  <c r="C1439" i="7"/>
  <c r="D1439" i="7"/>
  <c r="E1439" i="7"/>
  <c r="F1439" i="7"/>
  <c r="D1440" i="7"/>
  <c r="E1440" i="7"/>
  <c r="F1440" i="7"/>
  <c r="D1441" i="7"/>
  <c r="E1441" i="7"/>
  <c r="F1441" i="7"/>
  <c r="D1442" i="7"/>
  <c r="E1442" i="7"/>
  <c r="F1442" i="7"/>
  <c r="C1443" i="7"/>
  <c r="D1443" i="7"/>
  <c r="E1443" i="7"/>
  <c r="F1443" i="7"/>
  <c r="D1444" i="7"/>
  <c r="E1444" i="7"/>
  <c r="F1444" i="7"/>
  <c r="D1445" i="7"/>
  <c r="E1445" i="7"/>
  <c r="F1445" i="7"/>
  <c r="D1446" i="7"/>
  <c r="E1446" i="7"/>
  <c r="F1446" i="7"/>
  <c r="D1447" i="7"/>
  <c r="E1447" i="7"/>
  <c r="F1447" i="7"/>
  <c r="D1448" i="7"/>
  <c r="E1448" i="7"/>
  <c r="F1448" i="7"/>
  <c r="D1449" i="7"/>
  <c r="E1449" i="7"/>
  <c r="F1449" i="7"/>
  <c r="D1450" i="7"/>
  <c r="E1450" i="7"/>
  <c r="F1450" i="7"/>
  <c r="D1451" i="7"/>
  <c r="E1451" i="7"/>
  <c r="F1451" i="7"/>
  <c r="D1452" i="7"/>
  <c r="E1452" i="7"/>
  <c r="F1452" i="7"/>
  <c r="D1453" i="7"/>
  <c r="E1453" i="7"/>
  <c r="F1453" i="7"/>
  <c r="D1454" i="7"/>
  <c r="E1454" i="7"/>
  <c r="F1454" i="7"/>
  <c r="D1455" i="7"/>
  <c r="E1455" i="7"/>
  <c r="F1455" i="7"/>
  <c r="D1456" i="7"/>
  <c r="E1456" i="7"/>
  <c r="F1456" i="7"/>
  <c r="D1457" i="7"/>
  <c r="E1457" i="7"/>
  <c r="F1457" i="7"/>
  <c r="C1458" i="7"/>
  <c r="D1458" i="7"/>
  <c r="E1458" i="7"/>
  <c r="F1458" i="7"/>
  <c r="D1459" i="7"/>
  <c r="E1459" i="7"/>
  <c r="F1459" i="7"/>
  <c r="D1460" i="7"/>
  <c r="E1460" i="7"/>
  <c r="F1460" i="7"/>
  <c r="D1461" i="7"/>
  <c r="E1461" i="7"/>
  <c r="F1461" i="7"/>
  <c r="C1462" i="7"/>
  <c r="D1462" i="7"/>
  <c r="E1462" i="7"/>
  <c r="F1462" i="7"/>
  <c r="D1463" i="7"/>
  <c r="E1463" i="7"/>
  <c r="F1463" i="7"/>
  <c r="D1464" i="7"/>
  <c r="E1464" i="7"/>
  <c r="F1464" i="7"/>
  <c r="D1465" i="7"/>
  <c r="E1465" i="7"/>
  <c r="F1465" i="7"/>
  <c r="D1466" i="7"/>
  <c r="E1466" i="7"/>
  <c r="F1466" i="7"/>
  <c r="C1467" i="7"/>
  <c r="D1467" i="7"/>
  <c r="E1467" i="7"/>
  <c r="F1467" i="7"/>
  <c r="D1468" i="7"/>
  <c r="E1468" i="7"/>
  <c r="F1468" i="7"/>
  <c r="D1469" i="7"/>
  <c r="E1469" i="7"/>
  <c r="F1469" i="7"/>
  <c r="C1470" i="7"/>
  <c r="D1470" i="7"/>
  <c r="E1470" i="7"/>
  <c r="F1470" i="7"/>
  <c r="D1471" i="7"/>
  <c r="E1471" i="7"/>
  <c r="F1471" i="7"/>
  <c r="D1472" i="7"/>
  <c r="E1472" i="7"/>
  <c r="F1472" i="7"/>
  <c r="D1473" i="7"/>
  <c r="E1473" i="7"/>
  <c r="F1473" i="7"/>
  <c r="D1474" i="7"/>
  <c r="E1474" i="7"/>
  <c r="F1474" i="7"/>
  <c r="D1475" i="7"/>
  <c r="E1475" i="7"/>
  <c r="F1475" i="7"/>
  <c r="C1476" i="7"/>
  <c r="D1476" i="7"/>
  <c r="E1476" i="7"/>
  <c r="F1476" i="7"/>
  <c r="D1477" i="7"/>
  <c r="E1477" i="7"/>
  <c r="F1477" i="7"/>
  <c r="C1478" i="7"/>
  <c r="D1478" i="7"/>
  <c r="E1478" i="7"/>
  <c r="F1478" i="7"/>
  <c r="D1479" i="7"/>
  <c r="E1479" i="7"/>
  <c r="F1479" i="7"/>
  <c r="D1480" i="7"/>
  <c r="E1480" i="7"/>
  <c r="F1480" i="7"/>
  <c r="C1481" i="7"/>
  <c r="D1481" i="7"/>
  <c r="E1481" i="7"/>
  <c r="F1481" i="7"/>
  <c r="D1482" i="7"/>
  <c r="E1482" i="7"/>
  <c r="F1482" i="7"/>
  <c r="D1483" i="7"/>
  <c r="E1483" i="7"/>
  <c r="F1483" i="7"/>
  <c r="C1484" i="7"/>
  <c r="D1484" i="7"/>
  <c r="E1484" i="7"/>
  <c r="F1484" i="7"/>
  <c r="D1485" i="7"/>
  <c r="E1485" i="7"/>
  <c r="F1485" i="7"/>
  <c r="C1486" i="7"/>
  <c r="D1486" i="7"/>
  <c r="E1486" i="7"/>
  <c r="F1486" i="7"/>
  <c r="C1487" i="7"/>
  <c r="D1487" i="7"/>
  <c r="E1487" i="7"/>
  <c r="F1487" i="7"/>
  <c r="D1488" i="7"/>
  <c r="E1488" i="7"/>
  <c r="F1488" i="7"/>
  <c r="C1489" i="7"/>
  <c r="D1489" i="7"/>
  <c r="E1489" i="7"/>
  <c r="F1489" i="7"/>
  <c r="D1490" i="7"/>
  <c r="E1490" i="7"/>
  <c r="F1490" i="7"/>
  <c r="D1491" i="7"/>
  <c r="E1491" i="7"/>
  <c r="F1491" i="7"/>
  <c r="D1492" i="7"/>
  <c r="E1492" i="7"/>
  <c r="F1492" i="7"/>
  <c r="D1493" i="7"/>
  <c r="E1493" i="7"/>
  <c r="F1493" i="7"/>
  <c r="D1494" i="7"/>
  <c r="E1494" i="7"/>
  <c r="F1494" i="7"/>
  <c r="D1495" i="7"/>
  <c r="E1495" i="7"/>
  <c r="F1495" i="7"/>
  <c r="D1496" i="7"/>
  <c r="E1496" i="7"/>
  <c r="F1496" i="7"/>
  <c r="C1497" i="7"/>
  <c r="D1497" i="7"/>
  <c r="E1497" i="7"/>
  <c r="F1497" i="7"/>
  <c r="D1498" i="7"/>
  <c r="E1498" i="7"/>
  <c r="F1498" i="7"/>
  <c r="D1499" i="7"/>
  <c r="E1499" i="7"/>
  <c r="F1499" i="7"/>
  <c r="D1500" i="7"/>
  <c r="E1500" i="7"/>
  <c r="F1500" i="7"/>
  <c r="C1501" i="7"/>
  <c r="D1501" i="7"/>
  <c r="E1501" i="7"/>
  <c r="F1501" i="7"/>
  <c r="D1502" i="7"/>
  <c r="E1502" i="7"/>
  <c r="F1502" i="7"/>
  <c r="D1503" i="7"/>
  <c r="E1503" i="7"/>
  <c r="F1503" i="7"/>
  <c r="D1504" i="7"/>
  <c r="E1504" i="7"/>
  <c r="F1504" i="7"/>
  <c r="D1505" i="7"/>
  <c r="E1505" i="7"/>
  <c r="F1505" i="7"/>
  <c r="D1506" i="7"/>
  <c r="E1506" i="7"/>
  <c r="F1506" i="7"/>
  <c r="D1507" i="7"/>
  <c r="E1507" i="7"/>
  <c r="F1507" i="7"/>
  <c r="D1508" i="7"/>
  <c r="E1508" i="7"/>
  <c r="F1508" i="7"/>
  <c r="D1509" i="7"/>
  <c r="E1509" i="7"/>
  <c r="F1509" i="7"/>
  <c r="D1510" i="7"/>
  <c r="E1510" i="7"/>
  <c r="F1510" i="7"/>
  <c r="D1511" i="7"/>
  <c r="E1511" i="7"/>
  <c r="F1511" i="7"/>
  <c r="D1512" i="7"/>
  <c r="E1512" i="7"/>
  <c r="F1512" i="7"/>
  <c r="D1513" i="7"/>
  <c r="E1513" i="7"/>
  <c r="F1513" i="7"/>
  <c r="D1514" i="7"/>
  <c r="E1514" i="7"/>
  <c r="F1514" i="7"/>
  <c r="D1515" i="7"/>
  <c r="E1515" i="7"/>
  <c r="F1515" i="7"/>
  <c r="C1516" i="7"/>
  <c r="D1516" i="7"/>
  <c r="E1516" i="7"/>
  <c r="F1516" i="7"/>
  <c r="D1517" i="7"/>
  <c r="E1517" i="7"/>
  <c r="F1517" i="7"/>
  <c r="D1518" i="7"/>
  <c r="E1518" i="7"/>
  <c r="F1518" i="7"/>
  <c r="D1519" i="7"/>
  <c r="E1519" i="7"/>
  <c r="F1519" i="7"/>
  <c r="D1520" i="7"/>
  <c r="E1520" i="7"/>
  <c r="F1520" i="7"/>
  <c r="C1521" i="7"/>
  <c r="D1521" i="7"/>
  <c r="E1521" i="7"/>
  <c r="F1521" i="7"/>
  <c r="C1522" i="7"/>
  <c r="D1522" i="7"/>
  <c r="E1522" i="7"/>
  <c r="F1522" i="7"/>
  <c r="D1523" i="7"/>
  <c r="E1523" i="7"/>
  <c r="F1523" i="7"/>
  <c r="D1524" i="7"/>
  <c r="E1524" i="7"/>
  <c r="F1524" i="7"/>
  <c r="D1525" i="7"/>
  <c r="E1525" i="7"/>
  <c r="F1525" i="7"/>
  <c r="D1526" i="7"/>
  <c r="E1526" i="7"/>
  <c r="F1526" i="7"/>
  <c r="D1527" i="7"/>
  <c r="E1527" i="7"/>
  <c r="F1527" i="7"/>
  <c r="D1528" i="7"/>
  <c r="E1528" i="7"/>
  <c r="F1528" i="7"/>
  <c r="D1529" i="7"/>
  <c r="E1529" i="7"/>
  <c r="F1529" i="7"/>
  <c r="D1530" i="7"/>
  <c r="E1530" i="7"/>
  <c r="F1530" i="7"/>
  <c r="D1531" i="7"/>
  <c r="E1531" i="7"/>
  <c r="F1531" i="7"/>
  <c r="D1532" i="7"/>
  <c r="E1532" i="7"/>
  <c r="F1532" i="7"/>
  <c r="D1533" i="7"/>
  <c r="E1533" i="7"/>
  <c r="F1533" i="7"/>
  <c r="D1534" i="7"/>
  <c r="E1534" i="7"/>
  <c r="F1534" i="7"/>
  <c r="D1535" i="7"/>
  <c r="E1535" i="7"/>
  <c r="F1535" i="7"/>
  <c r="D1536" i="7"/>
  <c r="E1536" i="7"/>
  <c r="F1536" i="7"/>
  <c r="D1537" i="7"/>
  <c r="E1537" i="7"/>
  <c r="F1537" i="7"/>
  <c r="D1538" i="7"/>
  <c r="E1538" i="7"/>
  <c r="F1538" i="7"/>
  <c r="D1539" i="7"/>
  <c r="E1539" i="7"/>
  <c r="F1539" i="7"/>
  <c r="D1540" i="7"/>
  <c r="E1540" i="7"/>
  <c r="F1540" i="7"/>
  <c r="C1541" i="7"/>
  <c r="D1541" i="7"/>
  <c r="E1541" i="7"/>
  <c r="F1541" i="7"/>
  <c r="C1542" i="7"/>
  <c r="D1542" i="7"/>
  <c r="E1542" i="7"/>
  <c r="F1542" i="7"/>
  <c r="D1543" i="7"/>
  <c r="E1543" i="7"/>
  <c r="F1543" i="7"/>
  <c r="C1544" i="7"/>
  <c r="D1544" i="7"/>
  <c r="E1544" i="7"/>
  <c r="F1544" i="7"/>
  <c r="C1545" i="7"/>
  <c r="D1545" i="7"/>
  <c r="E1545" i="7"/>
  <c r="F1545" i="7"/>
  <c r="C1546" i="7"/>
  <c r="D1546" i="7"/>
  <c r="E1546" i="7"/>
  <c r="F1546" i="7"/>
  <c r="D1547" i="7"/>
  <c r="E1547" i="7"/>
  <c r="F1547" i="7"/>
  <c r="C1548" i="7"/>
  <c r="D1548" i="7"/>
  <c r="E1548" i="7"/>
  <c r="F1548" i="7"/>
  <c r="D1549" i="7"/>
  <c r="E1549" i="7"/>
  <c r="F1549" i="7"/>
  <c r="D1550" i="7"/>
  <c r="E1550" i="7"/>
  <c r="F1550" i="7"/>
  <c r="D1551" i="7"/>
  <c r="E1551" i="7"/>
  <c r="F1551" i="7"/>
  <c r="D1552" i="7"/>
  <c r="E1552" i="7"/>
  <c r="F1552" i="7"/>
  <c r="D1553" i="7"/>
  <c r="E1553" i="7"/>
  <c r="F1553" i="7"/>
  <c r="D1554" i="7"/>
  <c r="E1554" i="7"/>
  <c r="F1554" i="7"/>
  <c r="D1555" i="7"/>
  <c r="E1555" i="7"/>
  <c r="F1555" i="7"/>
  <c r="D1556" i="7"/>
  <c r="E1556" i="7"/>
  <c r="F1556" i="7"/>
  <c r="D1557" i="7"/>
  <c r="E1557" i="7"/>
  <c r="F1557" i="7"/>
  <c r="D1558" i="7"/>
  <c r="E1558" i="7"/>
  <c r="F1558" i="7"/>
  <c r="D1559" i="7"/>
  <c r="E1559" i="7"/>
  <c r="F1559" i="7"/>
  <c r="D1560" i="7"/>
  <c r="E1560" i="7"/>
  <c r="F1560" i="7"/>
  <c r="D1561" i="7"/>
  <c r="E1561" i="7"/>
  <c r="F1561" i="7"/>
  <c r="D1562" i="7"/>
  <c r="E1562" i="7"/>
  <c r="F1562" i="7"/>
  <c r="D1563" i="7"/>
  <c r="E1563" i="7"/>
  <c r="F1563" i="7"/>
  <c r="D1564" i="7"/>
  <c r="E1564" i="7"/>
  <c r="F1564" i="7"/>
  <c r="D1565" i="7"/>
  <c r="E1565" i="7"/>
  <c r="F1565" i="7"/>
  <c r="D1566" i="7"/>
  <c r="E1566" i="7"/>
  <c r="F1566" i="7"/>
  <c r="D1567" i="7"/>
  <c r="E1567" i="7"/>
  <c r="F1567" i="7"/>
  <c r="D1568" i="7"/>
  <c r="E1568" i="7"/>
  <c r="F1568" i="7"/>
  <c r="D1569" i="7"/>
  <c r="E1569" i="7"/>
  <c r="F1569" i="7"/>
  <c r="D1570" i="7"/>
  <c r="E1570" i="7"/>
  <c r="F1570" i="7"/>
  <c r="D1571" i="7"/>
  <c r="E1571" i="7"/>
  <c r="F1571" i="7"/>
  <c r="D1572" i="7"/>
  <c r="E1572" i="7"/>
  <c r="F1572" i="7"/>
  <c r="C1573" i="7"/>
  <c r="D1573" i="7"/>
  <c r="E1573" i="7"/>
  <c r="F1573" i="7"/>
  <c r="C1574" i="7"/>
  <c r="D1574" i="7"/>
  <c r="E1574" i="7"/>
  <c r="F1574" i="7"/>
  <c r="D1575" i="7"/>
  <c r="E1575" i="7"/>
  <c r="F1575" i="7"/>
  <c r="D1576" i="7"/>
  <c r="E1576" i="7"/>
  <c r="F1576" i="7"/>
  <c r="D1577" i="7"/>
  <c r="E1577" i="7"/>
  <c r="F1577" i="7"/>
  <c r="D1578" i="7"/>
  <c r="E1578" i="7"/>
  <c r="F1578" i="7"/>
  <c r="D1579" i="7"/>
  <c r="E1579" i="7"/>
  <c r="F1579" i="7"/>
  <c r="C1580" i="7"/>
  <c r="D1580" i="7"/>
  <c r="E1580" i="7"/>
  <c r="F1580" i="7"/>
  <c r="D1581" i="7"/>
  <c r="E1581" i="7"/>
  <c r="F1581" i="7"/>
  <c r="D1582" i="7"/>
  <c r="E1582" i="7"/>
  <c r="F1582" i="7"/>
  <c r="D1583" i="7"/>
  <c r="E1583" i="7"/>
  <c r="F1583" i="7"/>
  <c r="C1584" i="7"/>
  <c r="D1584" i="7"/>
  <c r="E1584" i="7"/>
  <c r="F1584" i="7"/>
  <c r="D1585" i="7"/>
  <c r="E1585" i="7"/>
  <c r="F1585" i="7"/>
  <c r="D1586" i="7"/>
  <c r="E1586" i="7"/>
  <c r="F1586" i="7"/>
  <c r="D1587" i="7"/>
  <c r="E1587" i="7"/>
  <c r="F1587" i="7"/>
  <c r="D1588" i="7"/>
  <c r="E1588" i="7"/>
  <c r="F1588" i="7"/>
  <c r="C1589" i="7"/>
  <c r="D1589" i="7"/>
  <c r="E1589" i="7"/>
  <c r="F1589" i="7"/>
  <c r="C1590" i="7"/>
  <c r="D1590" i="7"/>
  <c r="E1590" i="7"/>
  <c r="F1590" i="7"/>
  <c r="D1591" i="7"/>
  <c r="E1591" i="7"/>
  <c r="F1591" i="7"/>
  <c r="C1592" i="7"/>
  <c r="D1592" i="7"/>
  <c r="E1592" i="7"/>
  <c r="F1592" i="7"/>
  <c r="D1593" i="7"/>
  <c r="E1593" i="7"/>
  <c r="F1593" i="7"/>
  <c r="D1594" i="7"/>
  <c r="E1594" i="7"/>
  <c r="F1594" i="7"/>
  <c r="D1595" i="7"/>
  <c r="E1595" i="7"/>
  <c r="F1595" i="7"/>
  <c r="D1596" i="7"/>
  <c r="E1596" i="7"/>
  <c r="F1596" i="7"/>
  <c r="C1597" i="7"/>
  <c r="D1597" i="7"/>
  <c r="E1597" i="7"/>
  <c r="F1597" i="7"/>
  <c r="C1598" i="7"/>
  <c r="D1598" i="7"/>
  <c r="E1598" i="7"/>
  <c r="F1598" i="7"/>
  <c r="D1599" i="7"/>
  <c r="E1599" i="7"/>
  <c r="F1599" i="7"/>
  <c r="C1600" i="7"/>
  <c r="D1600" i="7"/>
  <c r="E1600" i="7"/>
  <c r="F1600" i="7"/>
  <c r="D1601" i="7"/>
  <c r="E1601" i="7"/>
  <c r="F1601" i="7"/>
  <c r="D1602" i="7"/>
  <c r="E1602" i="7"/>
  <c r="F1602" i="7"/>
  <c r="C1603" i="7"/>
  <c r="D1603" i="7"/>
  <c r="E1603" i="7"/>
  <c r="F1603" i="7"/>
  <c r="D1604" i="7"/>
  <c r="E1604" i="7"/>
  <c r="F1604" i="7"/>
  <c r="D1605" i="7"/>
  <c r="E1605" i="7"/>
  <c r="F1605" i="7"/>
  <c r="D1606" i="7"/>
  <c r="E1606" i="7"/>
  <c r="F1606" i="7"/>
  <c r="D1607" i="7"/>
  <c r="E1607" i="7"/>
  <c r="F1607" i="7"/>
  <c r="D1608" i="7"/>
  <c r="E1608" i="7"/>
  <c r="F1608" i="7"/>
  <c r="D1609" i="7"/>
  <c r="E1609" i="7"/>
  <c r="F1609" i="7"/>
  <c r="D1610" i="7"/>
  <c r="E1610" i="7"/>
  <c r="F1610" i="7"/>
  <c r="C1611" i="7"/>
  <c r="D1611" i="7"/>
  <c r="E1611" i="7"/>
  <c r="F1611" i="7"/>
  <c r="D1612" i="7"/>
  <c r="E1612" i="7"/>
  <c r="F1612" i="7"/>
  <c r="D1613" i="7"/>
  <c r="E1613" i="7"/>
  <c r="F1613" i="7"/>
  <c r="D1614" i="7"/>
  <c r="E1614" i="7"/>
  <c r="F1614" i="7"/>
  <c r="D1615" i="7"/>
  <c r="E1615" i="7"/>
  <c r="F1615" i="7"/>
  <c r="D1616" i="7"/>
  <c r="E1616" i="7"/>
  <c r="F1616" i="7"/>
  <c r="C1617" i="7"/>
  <c r="D1617" i="7"/>
  <c r="E1617" i="7"/>
  <c r="F1617" i="7"/>
  <c r="D1618" i="7"/>
  <c r="E1618" i="7"/>
  <c r="F1618" i="7"/>
  <c r="D1619" i="7"/>
  <c r="E1619" i="7"/>
  <c r="F1619" i="7"/>
  <c r="D1620" i="7"/>
  <c r="E1620" i="7"/>
  <c r="F1620" i="7"/>
  <c r="D1621" i="7"/>
  <c r="E1621" i="7"/>
  <c r="F1621" i="7"/>
  <c r="D1622" i="7"/>
  <c r="E1622" i="7"/>
  <c r="F1622" i="7"/>
  <c r="D1623" i="7"/>
  <c r="E1623" i="7"/>
  <c r="F1623" i="7"/>
  <c r="D1624" i="7"/>
  <c r="E1624" i="7"/>
  <c r="F1624" i="7"/>
  <c r="C1625" i="7"/>
  <c r="D1625" i="7"/>
  <c r="E1625" i="7"/>
  <c r="F1625" i="7"/>
  <c r="D1626" i="7"/>
  <c r="E1626" i="7"/>
  <c r="F1626" i="7"/>
  <c r="D1627" i="7"/>
  <c r="E1627" i="7"/>
  <c r="F1627" i="7"/>
  <c r="D1628" i="7"/>
  <c r="E1628" i="7"/>
  <c r="F1628" i="7"/>
  <c r="C1629" i="7"/>
  <c r="D1629" i="7"/>
  <c r="E1629" i="7"/>
  <c r="F1629" i="7"/>
  <c r="D1630" i="7"/>
  <c r="E1630" i="7"/>
  <c r="F1630" i="7"/>
  <c r="D1631" i="7"/>
  <c r="E1631" i="7"/>
  <c r="F1631" i="7"/>
  <c r="D1632" i="7"/>
  <c r="E1632" i="7"/>
  <c r="F1632" i="7"/>
  <c r="D1633" i="7"/>
  <c r="E1633" i="7"/>
  <c r="F1633" i="7"/>
  <c r="D1634" i="7"/>
  <c r="E1634" i="7"/>
  <c r="F1634" i="7"/>
  <c r="D1635" i="7"/>
  <c r="E1635" i="7"/>
  <c r="F1635" i="7"/>
  <c r="D1636" i="7"/>
  <c r="E1636" i="7"/>
  <c r="F1636" i="7"/>
  <c r="D1637" i="7"/>
  <c r="E1637" i="7"/>
  <c r="F1637" i="7"/>
  <c r="D1638" i="7"/>
  <c r="E1638" i="7"/>
  <c r="F1638" i="7"/>
  <c r="C1639" i="7"/>
  <c r="D1639" i="7"/>
  <c r="E1639" i="7"/>
  <c r="F1639" i="7"/>
  <c r="D1640" i="7"/>
  <c r="E1640" i="7"/>
  <c r="F1640" i="7"/>
  <c r="D1641" i="7"/>
  <c r="E1641" i="7"/>
  <c r="F1641" i="7"/>
  <c r="C1642" i="7"/>
  <c r="D1642" i="7"/>
  <c r="E1642" i="7"/>
  <c r="F1642" i="7"/>
  <c r="D1643" i="7"/>
  <c r="E1643" i="7"/>
  <c r="F1643" i="7"/>
  <c r="D1644" i="7"/>
  <c r="E1644" i="7"/>
  <c r="F1644" i="7"/>
  <c r="D1645" i="7"/>
  <c r="E1645" i="7"/>
  <c r="F1645" i="7"/>
  <c r="D1646" i="7"/>
  <c r="E1646" i="7"/>
  <c r="F1646" i="7"/>
  <c r="D1647" i="7"/>
  <c r="E1647" i="7"/>
  <c r="F1647" i="7"/>
  <c r="D1648" i="7"/>
  <c r="E1648" i="7"/>
  <c r="F1648" i="7"/>
  <c r="D1649" i="7"/>
  <c r="E1649" i="7"/>
  <c r="F1649" i="7"/>
  <c r="D1650" i="7"/>
  <c r="E1650" i="7"/>
  <c r="F1650" i="7"/>
  <c r="D1651" i="7"/>
  <c r="E1651" i="7"/>
  <c r="F1651" i="7"/>
  <c r="C1652" i="7"/>
  <c r="D1652" i="7"/>
  <c r="E1652" i="7"/>
  <c r="F1652" i="7"/>
  <c r="D1653" i="7"/>
  <c r="E1653" i="7"/>
  <c r="F1653" i="7"/>
  <c r="D1654" i="7"/>
  <c r="E1654" i="7"/>
  <c r="F1654" i="7"/>
  <c r="C1655" i="7"/>
  <c r="D1655" i="7"/>
  <c r="E1655" i="7"/>
  <c r="F1655" i="7"/>
  <c r="D1656" i="7"/>
  <c r="E1656" i="7"/>
  <c r="F1656" i="7"/>
  <c r="D1657" i="7"/>
  <c r="E1657" i="7"/>
  <c r="F1657" i="7"/>
  <c r="C1658" i="7"/>
  <c r="D1658" i="7"/>
  <c r="E1658" i="7"/>
  <c r="F1658" i="7"/>
  <c r="D1659" i="7"/>
  <c r="E1659" i="7"/>
  <c r="F1659" i="7"/>
  <c r="D1660" i="7"/>
  <c r="E1660" i="7"/>
  <c r="F1660" i="7"/>
  <c r="D1661" i="7"/>
  <c r="E1661" i="7"/>
  <c r="F1661" i="7"/>
  <c r="C1662" i="7"/>
  <c r="D1662" i="7"/>
  <c r="E1662" i="7"/>
  <c r="F1662" i="7"/>
  <c r="C1663" i="7"/>
  <c r="D1663" i="7"/>
  <c r="E1663" i="7"/>
  <c r="F1663" i="7"/>
  <c r="C1664" i="7"/>
  <c r="D1664" i="7"/>
  <c r="E1664" i="7"/>
  <c r="F1664" i="7"/>
  <c r="D1665" i="7"/>
  <c r="E1665" i="7"/>
  <c r="F1665" i="7"/>
  <c r="C1666" i="7"/>
  <c r="D1666" i="7"/>
  <c r="E1666" i="7"/>
  <c r="F1666" i="7"/>
  <c r="D1667" i="7"/>
  <c r="E1667" i="7"/>
  <c r="F1667" i="7"/>
  <c r="D1668" i="7"/>
  <c r="E1668" i="7"/>
  <c r="F1668" i="7"/>
  <c r="D1669" i="7"/>
  <c r="E1669" i="7"/>
  <c r="F1669" i="7"/>
  <c r="C1670" i="7"/>
  <c r="D1670" i="7"/>
  <c r="E1670" i="7"/>
  <c r="F1670" i="7"/>
  <c r="D1671" i="7"/>
  <c r="E1671" i="7"/>
  <c r="F1671" i="7"/>
  <c r="D1672" i="7"/>
  <c r="E1672" i="7"/>
  <c r="F1672" i="7"/>
  <c r="C1673" i="7"/>
  <c r="D1673" i="7"/>
  <c r="E1673" i="7"/>
  <c r="F1673" i="7"/>
  <c r="C1674" i="7"/>
  <c r="D1674" i="7"/>
  <c r="E1674" i="7"/>
  <c r="F1674" i="7"/>
  <c r="D1675" i="7"/>
  <c r="E1675" i="7"/>
  <c r="F1675" i="7"/>
  <c r="C1676" i="7"/>
  <c r="D1676" i="7"/>
  <c r="E1676" i="7"/>
  <c r="F1676" i="7"/>
  <c r="C1677" i="7"/>
  <c r="D1677" i="7"/>
  <c r="E1677" i="7"/>
  <c r="F1677" i="7"/>
  <c r="D1678" i="7"/>
  <c r="E1678" i="7"/>
  <c r="F1678" i="7"/>
  <c r="D1679" i="7"/>
  <c r="E1679" i="7"/>
  <c r="F1679" i="7"/>
  <c r="D1680" i="7"/>
  <c r="E1680" i="7"/>
  <c r="F1680" i="7"/>
  <c r="D1681" i="7"/>
  <c r="E1681" i="7"/>
  <c r="F1681" i="7"/>
  <c r="D1682" i="7"/>
  <c r="E1682" i="7"/>
  <c r="F1682" i="7"/>
  <c r="D1683" i="7"/>
  <c r="E1683" i="7"/>
  <c r="F1683" i="7"/>
  <c r="D1684" i="7"/>
  <c r="E1684" i="7"/>
  <c r="F1684" i="7"/>
  <c r="D1685" i="7"/>
  <c r="E1685" i="7"/>
  <c r="F1685" i="7"/>
  <c r="D1686" i="7"/>
  <c r="E1686" i="7"/>
  <c r="F1686" i="7"/>
  <c r="D1687" i="7"/>
  <c r="E1687" i="7"/>
  <c r="F1687" i="7"/>
  <c r="D1688" i="7"/>
  <c r="E1688" i="7"/>
  <c r="F1688" i="7"/>
  <c r="C1689" i="7"/>
  <c r="D1689" i="7"/>
  <c r="E1689" i="7"/>
  <c r="F1689" i="7"/>
  <c r="C1690" i="7"/>
  <c r="D1690" i="7"/>
  <c r="E1690" i="7"/>
  <c r="F1690" i="7"/>
  <c r="D1691" i="7"/>
  <c r="E1691" i="7"/>
  <c r="F1691" i="7"/>
  <c r="D1692" i="7"/>
  <c r="E1692" i="7"/>
  <c r="F1692" i="7"/>
  <c r="D1693" i="7"/>
  <c r="E1693" i="7"/>
  <c r="F1693" i="7"/>
  <c r="D1694" i="7"/>
  <c r="E1694" i="7"/>
  <c r="F1694" i="7"/>
  <c r="D1695" i="7"/>
  <c r="E1695" i="7"/>
  <c r="F1695" i="7"/>
  <c r="D1696" i="7"/>
  <c r="E1696" i="7"/>
  <c r="F1696" i="7"/>
  <c r="D1697" i="7"/>
  <c r="E1697" i="7"/>
  <c r="F1697" i="7"/>
  <c r="D1698" i="7"/>
  <c r="E1698" i="7"/>
  <c r="F1698" i="7"/>
  <c r="D1699" i="7"/>
  <c r="E1699" i="7"/>
  <c r="F1699" i="7"/>
  <c r="D1700" i="7"/>
  <c r="E1700" i="7"/>
  <c r="F1700" i="7"/>
  <c r="D1701" i="7"/>
  <c r="E1701" i="7"/>
  <c r="F1701" i="7"/>
  <c r="D1702" i="7"/>
  <c r="E1702" i="7"/>
  <c r="F1702" i="7"/>
  <c r="D1703" i="7"/>
  <c r="E1703" i="7"/>
  <c r="F1703" i="7"/>
  <c r="D1704" i="7"/>
  <c r="E1704" i="7"/>
  <c r="F1704" i="7"/>
  <c r="C1705" i="7"/>
  <c r="D1705" i="7"/>
  <c r="E1705" i="7"/>
  <c r="F1705" i="7"/>
  <c r="D1706" i="7"/>
  <c r="E1706" i="7"/>
  <c r="F1706" i="7"/>
  <c r="D1707" i="7"/>
  <c r="E1707" i="7"/>
  <c r="F1707" i="7"/>
  <c r="D1708" i="7"/>
  <c r="E1708" i="7"/>
  <c r="F1708" i="7"/>
  <c r="D1709" i="7"/>
  <c r="E1709" i="7"/>
  <c r="F1709" i="7"/>
  <c r="D1710" i="7"/>
  <c r="E1710" i="7"/>
  <c r="F1710" i="7"/>
  <c r="D1711" i="7"/>
  <c r="E1711" i="7"/>
  <c r="F1711" i="7"/>
  <c r="D1712" i="7"/>
  <c r="E1712" i="7"/>
  <c r="F1712" i="7"/>
  <c r="D1713" i="7"/>
  <c r="E1713" i="7"/>
  <c r="F1713" i="7"/>
  <c r="D1714" i="7"/>
  <c r="E1714" i="7"/>
  <c r="F1714" i="7"/>
  <c r="D1715" i="7"/>
  <c r="E1715" i="7"/>
  <c r="F1715" i="7"/>
  <c r="D1716" i="7"/>
  <c r="E1716" i="7"/>
  <c r="F1716" i="7"/>
  <c r="D1717" i="7"/>
  <c r="E1717" i="7"/>
  <c r="F1717" i="7"/>
  <c r="D1718" i="7"/>
  <c r="E1718" i="7"/>
  <c r="F1718" i="7"/>
  <c r="D1719" i="7"/>
  <c r="E1719" i="7"/>
  <c r="F1719" i="7"/>
  <c r="D1720" i="7"/>
  <c r="E1720" i="7"/>
  <c r="F1720" i="7"/>
  <c r="D1721" i="7"/>
  <c r="E1721" i="7"/>
  <c r="F1721" i="7"/>
  <c r="D1722" i="7"/>
  <c r="E1722" i="7"/>
  <c r="F1722" i="7"/>
  <c r="D1723" i="7"/>
  <c r="E1723" i="7"/>
  <c r="F1723" i="7"/>
  <c r="C1724" i="7"/>
  <c r="D1724" i="7"/>
  <c r="E1724" i="7"/>
  <c r="F1724" i="7"/>
  <c r="D1725" i="7"/>
  <c r="E1725" i="7"/>
  <c r="F1725" i="7"/>
  <c r="D1726" i="7"/>
  <c r="E1726" i="7"/>
  <c r="F1726" i="7"/>
  <c r="D1727" i="7"/>
  <c r="E1727" i="7"/>
  <c r="F1727" i="7"/>
  <c r="D1728" i="7"/>
  <c r="E1728" i="7"/>
  <c r="F1728" i="7"/>
  <c r="D1729" i="7"/>
  <c r="E1729" i="7"/>
  <c r="F1729" i="7"/>
  <c r="D1730" i="7"/>
  <c r="E1730" i="7"/>
  <c r="F1730" i="7"/>
  <c r="D1731" i="7"/>
  <c r="E1731" i="7"/>
  <c r="F1731" i="7"/>
  <c r="D1732" i="7"/>
  <c r="E1732" i="7"/>
  <c r="F1732" i="7"/>
  <c r="D1733" i="7"/>
  <c r="E1733" i="7"/>
  <c r="F1733" i="7"/>
  <c r="C1734" i="7"/>
  <c r="D1734" i="7"/>
  <c r="E1734" i="7"/>
  <c r="F1734" i="7"/>
  <c r="D1735" i="7"/>
  <c r="E1735" i="7"/>
  <c r="F1735" i="7"/>
  <c r="C1736" i="7"/>
  <c r="D1736" i="7"/>
  <c r="E1736" i="7"/>
  <c r="F1736" i="7"/>
  <c r="D1737" i="7"/>
  <c r="E1737" i="7"/>
  <c r="F1737" i="7"/>
  <c r="C1738" i="7"/>
  <c r="D1738" i="7"/>
  <c r="E1738" i="7"/>
  <c r="F1738" i="7"/>
  <c r="D1739" i="7"/>
  <c r="E1739" i="7"/>
  <c r="F1739" i="7"/>
  <c r="C1740" i="7"/>
  <c r="D1740" i="7"/>
  <c r="E1740" i="7"/>
  <c r="F1740" i="7"/>
  <c r="D1741" i="7"/>
  <c r="E1741" i="7"/>
  <c r="F1741" i="7"/>
  <c r="D1742" i="7"/>
  <c r="E1742" i="7"/>
  <c r="F1742" i="7"/>
  <c r="D1743" i="7"/>
  <c r="E1743" i="7"/>
  <c r="F1743" i="7"/>
  <c r="D1744" i="7"/>
  <c r="E1744" i="7"/>
  <c r="F1744" i="7"/>
  <c r="D1745" i="7"/>
  <c r="E1745" i="7"/>
  <c r="F1745" i="7"/>
  <c r="D1746" i="7"/>
  <c r="E1746" i="7"/>
  <c r="F1746" i="7"/>
  <c r="D1747" i="7"/>
  <c r="E1747" i="7"/>
  <c r="F1747" i="7"/>
  <c r="D1748" i="7"/>
  <c r="E1748" i="7"/>
  <c r="F1748" i="7"/>
  <c r="D1749" i="7"/>
  <c r="E1749" i="7"/>
  <c r="F1749" i="7"/>
  <c r="D1750" i="7"/>
  <c r="E1750" i="7"/>
  <c r="F1750" i="7"/>
  <c r="D1751" i="7"/>
  <c r="E1751" i="7"/>
  <c r="F1751" i="7"/>
  <c r="D1752" i="7"/>
  <c r="E1752" i="7"/>
  <c r="F1752" i="7"/>
  <c r="D1753" i="7"/>
  <c r="E1753" i="7"/>
  <c r="F1753" i="7"/>
  <c r="D1754" i="7"/>
  <c r="E1754" i="7"/>
  <c r="F1754" i="7"/>
  <c r="D1755" i="7"/>
  <c r="E1755" i="7"/>
  <c r="F1755" i="7"/>
  <c r="D1756" i="7"/>
  <c r="E1756" i="7"/>
  <c r="F1756" i="7"/>
  <c r="C1757" i="7"/>
  <c r="D1757" i="7"/>
  <c r="E1757" i="7"/>
  <c r="F1757" i="7"/>
  <c r="D1758" i="7"/>
  <c r="E1758" i="7"/>
  <c r="F1758" i="7"/>
  <c r="C1759" i="7"/>
  <c r="D1759" i="7"/>
  <c r="E1759" i="7"/>
  <c r="F1759" i="7"/>
  <c r="C1760" i="7"/>
  <c r="D1760" i="7"/>
  <c r="E1760" i="7"/>
  <c r="F1760" i="7"/>
  <c r="D1761" i="7"/>
  <c r="E1761" i="7"/>
  <c r="F1761" i="7"/>
  <c r="C1762" i="7"/>
  <c r="D1762" i="7"/>
  <c r="E1762" i="7"/>
  <c r="F1762" i="7"/>
  <c r="D1763" i="7"/>
  <c r="E1763" i="7"/>
  <c r="F1763" i="7"/>
  <c r="D1764" i="7"/>
  <c r="E1764" i="7"/>
  <c r="F1764" i="7"/>
  <c r="D1765" i="7"/>
  <c r="E1765" i="7"/>
  <c r="F1765" i="7"/>
  <c r="D1766" i="7"/>
  <c r="E1766" i="7"/>
  <c r="F1766" i="7"/>
  <c r="D1767" i="7"/>
  <c r="E1767" i="7"/>
  <c r="F1767" i="7"/>
  <c r="D1768" i="7"/>
  <c r="E1768" i="7"/>
  <c r="F1768" i="7"/>
  <c r="D1769" i="7"/>
  <c r="E1769" i="7"/>
  <c r="F1769" i="7"/>
  <c r="C1770" i="7"/>
  <c r="D1770" i="7"/>
  <c r="E1770" i="7"/>
  <c r="F1770" i="7"/>
  <c r="D1771" i="7"/>
  <c r="E1771" i="7"/>
  <c r="F1771" i="7"/>
  <c r="D1772" i="7"/>
  <c r="E1772" i="7"/>
  <c r="F1772" i="7"/>
  <c r="D1773" i="7"/>
  <c r="E1773" i="7"/>
  <c r="F1773" i="7"/>
  <c r="D1774" i="7"/>
  <c r="E1774" i="7"/>
  <c r="F1774" i="7"/>
  <c r="D1775" i="7"/>
  <c r="E1775" i="7"/>
  <c r="F1775" i="7"/>
  <c r="C1776" i="7"/>
  <c r="D1776" i="7"/>
  <c r="E1776" i="7"/>
  <c r="F1776" i="7"/>
  <c r="D1777" i="7"/>
  <c r="E1777" i="7"/>
  <c r="F1777" i="7"/>
  <c r="D1778" i="7"/>
  <c r="E1778" i="7"/>
  <c r="F1778" i="7"/>
  <c r="D1779" i="7"/>
  <c r="E1779" i="7"/>
  <c r="F1779" i="7"/>
  <c r="C1780" i="7"/>
  <c r="D1780" i="7"/>
  <c r="E1780" i="7"/>
  <c r="F1780" i="7"/>
  <c r="C1781" i="7"/>
  <c r="D1781" i="7"/>
  <c r="E1781" i="7"/>
  <c r="F1781" i="7"/>
  <c r="D1782" i="7"/>
  <c r="E1782" i="7"/>
  <c r="F1782" i="7"/>
  <c r="D1783" i="7"/>
  <c r="E1783" i="7"/>
  <c r="F1783" i="7"/>
  <c r="D1784" i="7"/>
  <c r="E1784" i="7"/>
  <c r="F1784" i="7"/>
  <c r="D1785" i="7"/>
  <c r="E1785" i="7"/>
  <c r="F1785" i="7"/>
  <c r="C1786" i="7"/>
  <c r="D1786" i="7"/>
  <c r="E1786" i="7"/>
  <c r="F1786" i="7"/>
  <c r="D1787" i="7"/>
  <c r="E1787" i="7"/>
  <c r="F1787" i="7"/>
  <c r="C1788" i="7"/>
  <c r="D1788" i="7"/>
  <c r="E1788" i="7"/>
  <c r="F1788" i="7"/>
  <c r="D1789" i="7"/>
  <c r="E1789" i="7"/>
  <c r="F1789" i="7"/>
  <c r="D1790" i="7"/>
  <c r="E1790" i="7"/>
  <c r="F1790" i="7"/>
  <c r="C1791" i="7"/>
  <c r="D1791" i="7"/>
  <c r="E1791" i="7"/>
  <c r="F1791" i="7"/>
  <c r="D1792" i="7"/>
  <c r="E1792" i="7"/>
  <c r="F1792" i="7"/>
  <c r="C1793" i="7"/>
  <c r="D1793" i="7"/>
  <c r="E1793" i="7"/>
  <c r="F1793" i="7"/>
  <c r="C1794" i="7"/>
  <c r="D1794" i="7"/>
  <c r="E1794" i="7"/>
  <c r="F1794" i="7"/>
  <c r="C1795" i="7"/>
  <c r="D1795" i="7"/>
  <c r="E1795" i="7"/>
  <c r="F1795" i="7"/>
  <c r="D1796" i="7"/>
  <c r="E1796" i="7"/>
  <c r="F1796" i="7"/>
  <c r="C1797" i="7"/>
  <c r="D1797" i="7"/>
  <c r="E1797" i="7"/>
  <c r="F1797" i="7"/>
  <c r="D1798" i="7"/>
  <c r="E1798" i="7"/>
  <c r="F1798" i="7"/>
  <c r="D1799" i="7"/>
  <c r="E1799" i="7"/>
  <c r="F1799" i="7"/>
  <c r="C1800" i="7"/>
  <c r="D1800" i="7"/>
  <c r="E1800" i="7"/>
  <c r="F1800" i="7"/>
  <c r="D1801" i="7"/>
  <c r="E1801" i="7"/>
  <c r="F1801" i="7"/>
  <c r="C1802" i="7"/>
  <c r="D1802" i="7"/>
  <c r="E1802" i="7"/>
  <c r="F1802" i="7"/>
  <c r="D1803" i="7"/>
  <c r="E1803" i="7"/>
  <c r="F1803" i="7"/>
  <c r="C1804" i="7"/>
  <c r="D1804" i="7"/>
  <c r="E1804" i="7"/>
  <c r="F1804" i="7"/>
  <c r="C1805" i="7"/>
  <c r="D1805" i="7"/>
  <c r="E1805" i="7"/>
  <c r="F1805" i="7"/>
  <c r="C1806" i="7"/>
  <c r="D1806" i="7"/>
  <c r="E1806" i="7"/>
  <c r="F1806" i="7"/>
  <c r="D1807" i="7"/>
  <c r="E1807" i="7"/>
  <c r="F1807" i="7"/>
  <c r="D1808" i="7"/>
  <c r="E1808" i="7"/>
  <c r="F1808" i="7"/>
  <c r="C1809" i="7"/>
  <c r="D1809" i="7"/>
  <c r="E1809" i="7"/>
  <c r="F1809" i="7"/>
  <c r="D1810" i="7"/>
  <c r="E1810" i="7"/>
  <c r="F1810" i="7"/>
  <c r="D1811" i="7"/>
  <c r="E1811" i="7"/>
  <c r="F1811" i="7"/>
  <c r="D1812" i="7"/>
  <c r="E1812" i="7"/>
  <c r="F1812" i="7"/>
  <c r="C1813" i="7"/>
  <c r="D1813" i="7"/>
  <c r="E1813" i="7"/>
  <c r="F1813" i="7"/>
  <c r="D1814" i="7"/>
  <c r="E1814" i="7"/>
  <c r="F1814" i="7"/>
  <c r="C1815" i="7"/>
  <c r="D1815" i="7"/>
  <c r="E1815" i="7"/>
  <c r="F1815" i="7"/>
  <c r="C1816" i="7"/>
  <c r="D1816" i="7"/>
  <c r="E1816" i="7"/>
  <c r="F1816" i="7"/>
  <c r="D1817" i="7"/>
  <c r="E1817" i="7"/>
  <c r="F1817" i="7"/>
  <c r="D1818" i="7"/>
  <c r="E1818" i="7"/>
  <c r="F1818" i="7"/>
  <c r="D1819" i="7"/>
  <c r="E1819" i="7"/>
  <c r="F1819" i="7"/>
  <c r="D1820" i="7"/>
  <c r="E1820" i="7"/>
  <c r="F1820" i="7"/>
  <c r="D1821" i="7"/>
  <c r="E1821" i="7"/>
  <c r="F1821" i="7"/>
  <c r="D1822" i="7"/>
  <c r="E1822" i="7"/>
  <c r="F1822" i="7"/>
  <c r="D1823" i="7"/>
  <c r="E1823" i="7"/>
  <c r="F1823" i="7"/>
  <c r="D1824" i="7"/>
  <c r="E1824" i="7"/>
  <c r="F1824" i="7"/>
  <c r="D1825" i="7"/>
  <c r="E1825" i="7"/>
  <c r="F1825" i="7"/>
  <c r="C1826" i="7"/>
  <c r="D1826" i="7"/>
  <c r="E1826" i="7"/>
  <c r="F1826" i="7"/>
  <c r="C1827" i="7"/>
  <c r="D1827" i="7"/>
  <c r="E1827" i="7"/>
  <c r="F1827" i="7"/>
  <c r="D1828" i="7"/>
  <c r="E1828" i="7"/>
  <c r="F1828" i="7"/>
  <c r="C1829" i="7"/>
  <c r="D1829" i="7"/>
  <c r="E1829" i="7"/>
  <c r="F1829" i="7"/>
  <c r="D1830" i="7"/>
  <c r="E1830" i="7"/>
  <c r="F1830" i="7"/>
  <c r="D1831" i="7"/>
  <c r="E1831" i="7"/>
  <c r="F1831" i="7"/>
  <c r="D1832" i="7"/>
  <c r="E1832" i="7"/>
  <c r="F1832" i="7"/>
  <c r="D1833" i="7"/>
  <c r="E1833" i="7"/>
  <c r="F1833" i="7"/>
  <c r="D1834" i="7"/>
  <c r="E1834" i="7"/>
  <c r="F1834" i="7"/>
  <c r="C1835" i="7"/>
  <c r="D1835" i="7"/>
  <c r="E1835" i="7"/>
  <c r="F1835" i="7"/>
  <c r="D1836" i="7"/>
  <c r="E1836" i="7"/>
  <c r="F1836" i="7"/>
  <c r="D1837" i="7"/>
  <c r="E1837" i="7"/>
  <c r="F1837" i="7"/>
  <c r="D1838" i="7"/>
  <c r="E1838" i="7"/>
  <c r="F1838" i="7"/>
  <c r="D1839" i="7"/>
  <c r="E1839" i="7"/>
  <c r="F1839" i="7"/>
  <c r="D1840" i="7"/>
  <c r="E1840" i="7"/>
  <c r="F1840" i="7"/>
  <c r="D1841" i="7"/>
  <c r="E1841" i="7"/>
  <c r="F1841" i="7"/>
  <c r="D1842" i="7"/>
  <c r="E1842" i="7"/>
  <c r="F1842" i="7"/>
  <c r="D1843" i="7"/>
  <c r="E1843" i="7"/>
  <c r="F1843" i="7"/>
  <c r="D1844" i="7"/>
  <c r="E1844" i="7"/>
  <c r="F1844" i="7"/>
  <c r="C1845" i="7"/>
  <c r="D1845" i="7"/>
  <c r="E1845" i="7"/>
  <c r="F1845" i="7"/>
  <c r="C1846" i="7"/>
  <c r="D1846" i="7"/>
  <c r="E1846" i="7"/>
  <c r="F1846" i="7"/>
  <c r="C1847" i="7"/>
  <c r="D1847" i="7"/>
  <c r="E1847" i="7"/>
  <c r="F1847" i="7"/>
  <c r="D1848" i="7"/>
  <c r="E1848" i="7"/>
  <c r="F1848" i="7"/>
  <c r="D1849" i="7"/>
  <c r="E1849" i="7"/>
  <c r="F1849" i="7"/>
  <c r="C1850" i="7"/>
  <c r="D1850" i="7"/>
  <c r="E1850" i="7"/>
  <c r="F1850" i="7"/>
  <c r="C1851" i="7"/>
  <c r="D1851" i="7"/>
  <c r="E1851" i="7"/>
  <c r="F1851" i="7"/>
  <c r="C1852" i="7"/>
  <c r="D1852" i="7"/>
  <c r="E1852" i="7"/>
  <c r="F1852" i="7"/>
  <c r="C1853" i="7"/>
  <c r="D1853" i="7"/>
  <c r="E1853" i="7"/>
  <c r="F1853" i="7"/>
  <c r="C1854" i="7"/>
  <c r="D1854" i="7"/>
  <c r="E1854" i="7"/>
  <c r="F1854" i="7"/>
  <c r="C1855" i="7"/>
  <c r="D1855" i="7"/>
  <c r="E1855" i="7"/>
  <c r="F1855" i="7"/>
  <c r="C1856" i="7"/>
  <c r="D1856" i="7"/>
  <c r="E1856" i="7"/>
  <c r="F1856" i="7"/>
  <c r="C1857" i="7"/>
  <c r="D1857" i="7"/>
  <c r="E1857" i="7"/>
  <c r="F1857" i="7"/>
  <c r="C1858" i="7"/>
  <c r="D1858" i="7"/>
  <c r="E1858" i="7"/>
  <c r="F1858" i="7"/>
  <c r="C1859" i="7"/>
  <c r="D1859" i="7"/>
  <c r="E1859" i="7"/>
  <c r="F1859" i="7"/>
  <c r="C1860" i="7"/>
  <c r="D1860" i="7"/>
  <c r="E1860" i="7"/>
  <c r="F1860" i="7"/>
  <c r="C1861" i="7"/>
  <c r="D1861" i="7"/>
  <c r="E1861" i="7"/>
  <c r="F1861" i="7"/>
  <c r="C1862" i="7"/>
  <c r="D1862" i="7"/>
  <c r="E1862" i="7"/>
  <c r="F1862" i="7"/>
  <c r="C1863" i="7"/>
  <c r="D1863" i="7"/>
  <c r="E1863" i="7"/>
  <c r="F1863" i="7"/>
  <c r="C1864" i="7"/>
  <c r="D1864" i="7"/>
  <c r="E1864" i="7"/>
  <c r="F1864" i="7"/>
  <c r="C1865" i="7"/>
  <c r="D1865" i="7"/>
  <c r="E1865" i="7"/>
  <c r="F1865" i="7"/>
  <c r="C1866" i="7"/>
  <c r="D1866" i="7"/>
  <c r="E1866" i="7"/>
  <c r="F1866" i="7"/>
  <c r="C1867" i="7"/>
  <c r="D1867" i="7"/>
  <c r="E1867" i="7"/>
  <c r="F1867" i="7"/>
  <c r="C1868" i="7"/>
  <c r="D1868" i="7"/>
  <c r="E1868" i="7"/>
  <c r="F1868" i="7"/>
  <c r="C1869" i="7"/>
  <c r="D1869" i="7"/>
  <c r="E1869" i="7"/>
  <c r="F1869" i="7"/>
  <c r="C1870" i="7"/>
  <c r="D1870" i="7"/>
  <c r="E1870" i="7"/>
  <c r="F1870" i="7"/>
  <c r="C1871" i="7"/>
  <c r="D1871" i="7"/>
  <c r="E1871" i="7"/>
  <c r="F1871" i="7"/>
  <c r="C1872" i="7"/>
  <c r="D1872" i="7"/>
  <c r="E1872" i="7"/>
  <c r="F1872" i="7"/>
  <c r="C1873" i="7"/>
  <c r="D1873" i="7"/>
  <c r="E1873" i="7"/>
  <c r="F1873" i="7"/>
  <c r="C1874" i="7"/>
  <c r="D1874" i="7"/>
  <c r="E1874" i="7"/>
  <c r="F1874" i="7"/>
  <c r="C1875" i="7"/>
  <c r="D1875" i="7"/>
  <c r="E1875" i="7"/>
  <c r="F1875" i="7"/>
  <c r="C1876" i="7"/>
  <c r="D1876" i="7"/>
  <c r="E1876" i="7"/>
  <c r="F1876" i="7"/>
  <c r="C1877" i="7"/>
  <c r="D1877" i="7"/>
  <c r="E1877" i="7"/>
  <c r="F1877" i="7"/>
  <c r="C1878" i="7"/>
  <c r="D1878" i="7"/>
  <c r="E1878" i="7"/>
  <c r="F1878" i="7"/>
  <c r="C1879" i="7"/>
  <c r="D1879" i="7"/>
  <c r="E1879" i="7"/>
  <c r="F1879" i="7"/>
  <c r="C1880" i="7"/>
  <c r="D1880" i="7"/>
  <c r="E1880" i="7"/>
  <c r="F1880" i="7"/>
  <c r="C1881" i="7"/>
  <c r="D1881" i="7"/>
  <c r="E1881" i="7"/>
  <c r="F1881" i="7"/>
  <c r="C1882" i="7"/>
  <c r="D1882" i="7"/>
  <c r="E1882" i="7"/>
  <c r="F1882" i="7"/>
  <c r="C1883" i="7"/>
  <c r="D1883" i="7"/>
  <c r="E1883" i="7"/>
  <c r="F1883" i="7"/>
  <c r="C1884" i="7"/>
  <c r="D1884" i="7"/>
  <c r="E1884" i="7"/>
  <c r="F1884" i="7"/>
  <c r="C1885" i="7"/>
  <c r="D1885" i="7"/>
  <c r="E1885" i="7"/>
  <c r="F1885" i="7"/>
  <c r="C1886" i="7"/>
  <c r="D1886" i="7"/>
  <c r="E1886" i="7"/>
  <c r="F1886" i="7"/>
  <c r="C1887" i="7"/>
  <c r="D1887" i="7"/>
  <c r="E1887" i="7"/>
  <c r="F1887" i="7"/>
  <c r="C1888" i="7"/>
  <c r="D1888" i="7"/>
  <c r="E1888" i="7"/>
  <c r="F1888" i="7"/>
  <c r="C1889" i="7"/>
  <c r="D1889" i="7"/>
  <c r="E1889" i="7"/>
  <c r="F1889" i="7"/>
  <c r="C1890" i="7"/>
  <c r="D1890" i="7"/>
  <c r="E1890" i="7"/>
  <c r="F1890" i="7"/>
  <c r="C1891" i="7"/>
  <c r="D1891" i="7"/>
  <c r="E1891" i="7"/>
  <c r="F1891" i="7"/>
  <c r="C1892" i="7"/>
  <c r="D1892" i="7"/>
  <c r="E1892" i="7"/>
  <c r="F1892" i="7"/>
  <c r="C1893" i="7"/>
  <c r="D1893" i="7"/>
  <c r="E1893" i="7"/>
  <c r="F1893" i="7"/>
  <c r="C1894" i="7"/>
  <c r="D1894" i="7"/>
  <c r="E1894" i="7"/>
  <c r="F1894" i="7"/>
  <c r="C1895" i="7"/>
  <c r="D1895" i="7"/>
  <c r="E1895" i="7"/>
  <c r="F1895" i="7"/>
  <c r="C1896" i="7"/>
  <c r="D1896" i="7"/>
  <c r="E1896" i="7"/>
  <c r="F1896" i="7"/>
  <c r="C1897" i="7"/>
  <c r="D1897" i="7"/>
  <c r="E1897" i="7"/>
  <c r="F1897" i="7"/>
  <c r="C1898" i="7"/>
  <c r="D1898" i="7"/>
  <c r="E1898" i="7"/>
  <c r="F1898" i="7"/>
  <c r="C1899" i="7"/>
  <c r="D1899" i="7"/>
  <c r="E1899" i="7"/>
  <c r="F1899" i="7"/>
  <c r="C1900" i="7"/>
  <c r="D1900" i="7"/>
  <c r="E1900" i="7"/>
  <c r="F1900" i="7"/>
  <c r="C1901" i="7"/>
  <c r="D1901" i="7"/>
  <c r="E1901" i="7"/>
  <c r="F1901" i="7"/>
  <c r="C1902" i="7"/>
  <c r="D1902" i="7"/>
  <c r="E1902" i="7"/>
  <c r="F1902" i="7"/>
  <c r="C1903" i="7"/>
  <c r="D1903" i="7"/>
  <c r="E1903" i="7"/>
  <c r="F1903" i="7"/>
  <c r="C1904" i="7"/>
  <c r="D1904" i="7"/>
  <c r="E1904" i="7"/>
  <c r="F1904" i="7"/>
  <c r="C1905" i="7"/>
  <c r="D1905" i="7"/>
  <c r="E1905" i="7"/>
  <c r="F1905" i="7"/>
  <c r="C1906" i="7"/>
  <c r="D1906" i="7"/>
  <c r="E1906" i="7"/>
  <c r="F1906" i="7"/>
  <c r="C1907" i="7"/>
  <c r="D1907" i="7"/>
  <c r="E1907" i="7"/>
  <c r="F1907" i="7"/>
  <c r="C1908" i="7"/>
  <c r="D1908" i="7"/>
  <c r="E1908" i="7"/>
  <c r="F1908" i="7"/>
  <c r="C1909" i="7"/>
  <c r="D1909" i="7"/>
  <c r="E1909" i="7"/>
  <c r="F1909" i="7"/>
  <c r="C1910" i="7"/>
  <c r="D1910" i="7"/>
  <c r="E1910" i="7"/>
  <c r="F1910" i="7"/>
  <c r="C1911" i="7"/>
  <c r="D1911" i="7"/>
  <c r="E1911" i="7"/>
  <c r="F1911" i="7"/>
  <c r="C1912" i="7"/>
  <c r="D1912" i="7"/>
  <c r="E1912" i="7"/>
  <c r="F1912" i="7"/>
  <c r="C1913" i="7"/>
  <c r="D1913" i="7"/>
  <c r="E1913" i="7"/>
  <c r="F1913" i="7"/>
  <c r="C1914" i="7"/>
  <c r="D1914" i="7"/>
  <c r="E1914" i="7"/>
  <c r="F1914" i="7"/>
  <c r="C1915" i="7"/>
  <c r="D1915" i="7"/>
  <c r="E1915" i="7"/>
  <c r="F1915" i="7"/>
  <c r="C1916" i="7"/>
  <c r="D1916" i="7"/>
  <c r="E1916" i="7"/>
  <c r="F1916" i="7"/>
  <c r="C1917" i="7"/>
  <c r="D1917" i="7"/>
  <c r="E1917" i="7"/>
  <c r="F1917" i="7"/>
  <c r="C1918" i="7"/>
  <c r="D1918" i="7"/>
  <c r="E1918" i="7"/>
  <c r="F1918" i="7"/>
  <c r="C1919" i="7"/>
  <c r="D1919" i="7"/>
  <c r="E1919" i="7"/>
  <c r="F1919" i="7"/>
  <c r="C1920" i="7"/>
  <c r="D1920" i="7"/>
  <c r="E1920" i="7"/>
  <c r="F1920" i="7"/>
  <c r="C1921" i="7"/>
  <c r="D1921" i="7"/>
  <c r="E1921" i="7"/>
  <c r="F1921" i="7"/>
  <c r="C1922" i="7"/>
  <c r="D1922" i="7"/>
  <c r="E1922" i="7"/>
  <c r="F1922" i="7"/>
  <c r="C1923" i="7"/>
  <c r="D1923" i="7"/>
  <c r="E1923" i="7"/>
  <c r="F1923" i="7"/>
  <c r="C1924" i="7"/>
  <c r="D1924" i="7"/>
  <c r="E1924" i="7"/>
  <c r="F1924" i="7"/>
  <c r="C1925" i="7"/>
  <c r="D1925" i="7"/>
  <c r="E1925" i="7"/>
  <c r="F1925" i="7"/>
  <c r="C1926" i="7"/>
  <c r="D1926" i="7"/>
  <c r="E1926" i="7"/>
  <c r="F1926" i="7"/>
  <c r="C1927" i="7"/>
  <c r="D1927" i="7"/>
  <c r="E1927" i="7"/>
  <c r="F1927" i="7"/>
  <c r="C1928" i="7"/>
  <c r="D1928" i="7"/>
  <c r="E1928" i="7"/>
  <c r="F1928" i="7"/>
  <c r="C1929" i="7"/>
  <c r="D1929" i="7"/>
  <c r="E1929" i="7"/>
  <c r="F1929" i="7"/>
  <c r="C1930" i="7"/>
  <c r="D1930" i="7"/>
  <c r="E1930" i="7"/>
  <c r="F1930" i="7"/>
  <c r="C1931" i="7"/>
  <c r="D1931" i="7"/>
  <c r="E1931" i="7"/>
  <c r="F1931" i="7"/>
  <c r="C1932" i="7"/>
  <c r="D1932" i="7"/>
  <c r="E1932" i="7"/>
  <c r="F1932" i="7"/>
  <c r="C1933" i="7"/>
  <c r="D1933" i="7"/>
  <c r="E1933" i="7"/>
  <c r="F1933" i="7"/>
  <c r="C1934" i="7"/>
  <c r="D1934" i="7"/>
  <c r="E1934" i="7"/>
  <c r="F1934" i="7"/>
  <c r="C1935" i="7"/>
  <c r="D1935" i="7"/>
  <c r="E1935" i="7"/>
  <c r="F1935" i="7"/>
  <c r="C1936" i="7"/>
  <c r="D1936" i="7"/>
  <c r="E1936" i="7"/>
  <c r="F1936" i="7"/>
  <c r="C1937" i="7"/>
  <c r="D1937" i="7"/>
  <c r="E1937" i="7"/>
  <c r="F1937" i="7"/>
  <c r="C1938" i="7"/>
  <c r="D1938" i="7"/>
  <c r="E1938" i="7"/>
  <c r="F1938" i="7"/>
  <c r="C1939" i="7"/>
  <c r="D1939" i="7"/>
  <c r="E1939" i="7"/>
  <c r="F1939" i="7"/>
  <c r="C1940" i="7"/>
  <c r="D1940" i="7"/>
  <c r="E1940" i="7"/>
  <c r="F1940" i="7"/>
  <c r="C1941" i="7"/>
  <c r="D1941" i="7"/>
  <c r="E1941" i="7"/>
  <c r="F1941" i="7"/>
  <c r="C1942" i="7"/>
  <c r="D1942" i="7"/>
  <c r="E1942" i="7"/>
  <c r="F1942" i="7"/>
  <c r="C1943" i="7"/>
  <c r="D1943" i="7"/>
  <c r="E1943" i="7"/>
  <c r="F1943" i="7"/>
  <c r="C1944" i="7"/>
  <c r="D1944" i="7"/>
  <c r="E1944" i="7"/>
  <c r="F1944" i="7"/>
  <c r="C1945" i="7"/>
  <c r="D1945" i="7"/>
  <c r="E1945" i="7"/>
  <c r="F1945" i="7"/>
  <c r="C1946" i="7"/>
  <c r="D1946" i="7"/>
  <c r="E1946" i="7"/>
  <c r="F1946" i="7"/>
  <c r="C1947" i="7"/>
  <c r="D1947" i="7"/>
  <c r="E1947" i="7"/>
  <c r="F1947" i="7"/>
  <c r="C1948" i="7"/>
  <c r="D1948" i="7"/>
  <c r="E1948" i="7"/>
  <c r="F1948" i="7"/>
  <c r="C1949" i="7"/>
  <c r="D1949" i="7"/>
  <c r="E1949" i="7"/>
  <c r="F1949" i="7"/>
  <c r="C1950" i="7"/>
  <c r="D1950" i="7"/>
  <c r="E1950" i="7"/>
  <c r="F1950" i="7"/>
  <c r="C1951" i="7"/>
  <c r="D1951" i="7"/>
  <c r="E1951" i="7"/>
  <c r="F1951" i="7"/>
  <c r="C1952" i="7"/>
  <c r="D1952" i="7"/>
  <c r="E1952" i="7"/>
  <c r="F1952" i="7"/>
  <c r="C1953" i="7"/>
  <c r="D1953" i="7"/>
  <c r="E1953" i="7"/>
  <c r="F1953" i="7"/>
  <c r="C1954" i="7"/>
  <c r="D1954" i="7"/>
  <c r="E1954" i="7"/>
  <c r="F1954" i="7"/>
  <c r="C1955" i="7"/>
  <c r="D1955" i="7"/>
  <c r="E1955" i="7"/>
  <c r="F1955" i="7"/>
  <c r="C1956" i="7"/>
  <c r="D1956" i="7"/>
  <c r="E1956" i="7"/>
  <c r="F1956" i="7"/>
  <c r="C1957" i="7"/>
  <c r="D1957" i="7"/>
  <c r="E1957" i="7"/>
  <c r="F1957" i="7"/>
  <c r="C1958" i="7"/>
  <c r="D1958" i="7"/>
  <c r="E1958" i="7"/>
  <c r="F1958" i="7"/>
  <c r="C1959" i="7"/>
  <c r="D1959" i="7"/>
  <c r="E1959" i="7"/>
  <c r="F1959" i="7"/>
  <c r="C1960" i="7"/>
  <c r="D1960" i="7"/>
  <c r="E1960" i="7"/>
  <c r="F1960" i="7"/>
  <c r="C1961" i="7"/>
  <c r="D1961" i="7"/>
  <c r="E1961" i="7"/>
  <c r="F1961" i="7"/>
  <c r="C1962" i="7"/>
  <c r="D1962" i="7"/>
  <c r="E1962" i="7"/>
  <c r="F1962" i="7"/>
  <c r="C1963" i="7"/>
  <c r="D1963" i="7"/>
  <c r="E1963" i="7"/>
  <c r="F1963" i="7"/>
  <c r="C1964" i="7"/>
  <c r="D1964" i="7"/>
  <c r="E1964" i="7"/>
  <c r="F1964" i="7"/>
  <c r="C1965" i="7"/>
  <c r="D1965" i="7"/>
  <c r="E1965" i="7"/>
  <c r="F1965" i="7"/>
  <c r="C1966" i="7"/>
  <c r="D1966" i="7"/>
  <c r="E1966" i="7"/>
  <c r="F1966" i="7"/>
  <c r="C1967" i="7"/>
  <c r="D1967" i="7"/>
  <c r="E1967" i="7"/>
  <c r="F1967" i="7"/>
  <c r="C1968" i="7"/>
  <c r="D1968" i="7"/>
  <c r="E1968" i="7"/>
  <c r="F1968" i="7"/>
  <c r="C1969" i="7"/>
  <c r="D1969" i="7"/>
  <c r="E1969" i="7"/>
  <c r="F1969" i="7"/>
  <c r="C1970" i="7"/>
  <c r="D1970" i="7"/>
  <c r="E1970" i="7"/>
  <c r="F1970" i="7"/>
  <c r="C1971" i="7"/>
  <c r="D1971" i="7"/>
  <c r="E1971" i="7"/>
  <c r="F1971" i="7"/>
  <c r="C1972" i="7"/>
  <c r="D1972" i="7"/>
  <c r="E1972" i="7"/>
  <c r="F1972" i="7"/>
  <c r="C1973" i="7"/>
  <c r="D1973" i="7"/>
  <c r="E1973" i="7"/>
  <c r="F1973" i="7"/>
  <c r="C1974" i="7"/>
  <c r="D1974" i="7"/>
  <c r="E1974" i="7"/>
  <c r="F1974" i="7"/>
  <c r="C1975" i="7"/>
  <c r="D1975" i="7"/>
  <c r="E1975" i="7"/>
  <c r="F1975" i="7"/>
  <c r="C1976" i="7"/>
  <c r="D1976" i="7"/>
  <c r="E1976" i="7"/>
  <c r="F1976" i="7"/>
  <c r="C1977" i="7"/>
  <c r="D1977" i="7"/>
  <c r="E1977" i="7"/>
  <c r="F1977" i="7"/>
  <c r="C1978" i="7"/>
  <c r="D1978" i="7"/>
  <c r="E1978" i="7"/>
  <c r="F1978" i="7"/>
  <c r="C1979" i="7"/>
  <c r="D1979" i="7"/>
  <c r="E1979" i="7"/>
  <c r="F1979" i="7"/>
  <c r="C1980" i="7"/>
  <c r="D1980" i="7"/>
  <c r="E1980" i="7"/>
  <c r="F1980" i="7"/>
  <c r="C1981" i="7"/>
  <c r="D1981" i="7"/>
  <c r="E1981" i="7"/>
  <c r="F1981" i="7"/>
  <c r="C1982" i="7"/>
  <c r="D1982" i="7"/>
  <c r="E1982" i="7"/>
  <c r="F1982" i="7"/>
  <c r="C1983" i="7"/>
  <c r="D1983" i="7"/>
  <c r="E1983" i="7"/>
  <c r="F1983" i="7"/>
  <c r="C1984" i="7"/>
  <c r="D1984" i="7"/>
  <c r="E1984" i="7"/>
  <c r="F1984" i="7"/>
  <c r="C1985" i="7"/>
  <c r="D1985" i="7"/>
  <c r="E1985" i="7"/>
  <c r="F1985" i="7"/>
  <c r="C1986" i="7"/>
  <c r="D1986" i="7"/>
  <c r="E1986" i="7"/>
  <c r="F1986" i="7"/>
  <c r="C1987" i="7"/>
  <c r="D1987" i="7"/>
  <c r="E1987" i="7"/>
  <c r="F1987" i="7"/>
  <c r="C1988" i="7"/>
  <c r="D1988" i="7"/>
  <c r="E1988" i="7"/>
  <c r="F1988" i="7"/>
  <c r="C1989" i="7"/>
  <c r="D1989" i="7"/>
  <c r="E1989" i="7"/>
  <c r="F1989" i="7"/>
  <c r="C1990" i="7"/>
  <c r="D1990" i="7"/>
  <c r="E1990" i="7"/>
  <c r="F1990" i="7"/>
  <c r="C1991" i="7"/>
  <c r="D1991" i="7"/>
  <c r="E1991" i="7"/>
  <c r="F1991" i="7"/>
  <c r="C1992" i="7"/>
  <c r="D1992" i="7"/>
  <c r="E1992" i="7"/>
  <c r="F1992" i="7"/>
  <c r="C1993" i="7"/>
  <c r="D1993" i="7"/>
  <c r="E1993" i="7"/>
  <c r="F1993" i="7"/>
  <c r="C1994" i="7"/>
  <c r="D1994" i="7"/>
  <c r="E1994" i="7"/>
  <c r="F1994" i="7"/>
  <c r="C1995" i="7"/>
  <c r="D1995" i="7"/>
  <c r="E1995" i="7"/>
  <c r="F1995" i="7"/>
  <c r="C1996" i="7"/>
  <c r="D1996" i="7"/>
  <c r="E1996" i="7"/>
  <c r="F1996" i="7"/>
  <c r="C1997" i="7"/>
  <c r="D1997" i="7"/>
  <c r="E1997" i="7"/>
  <c r="F1997" i="7"/>
  <c r="C1998" i="7"/>
  <c r="D1998" i="7"/>
  <c r="E1998" i="7"/>
  <c r="F1998" i="7"/>
  <c r="C1999" i="7"/>
  <c r="D1999" i="7"/>
  <c r="E1999" i="7"/>
  <c r="F1999" i="7"/>
  <c r="C2000" i="7"/>
  <c r="D2000" i="7"/>
  <c r="E2000" i="7"/>
  <c r="F2000" i="7"/>
  <c r="C2001" i="7"/>
  <c r="D2001" i="7"/>
  <c r="E2001" i="7"/>
  <c r="F2001" i="7"/>
  <c r="C2002" i="7"/>
  <c r="D2002" i="7"/>
  <c r="E2002" i="7"/>
  <c r="F2002" i="7"/>
  <c r="C2003" i="7"/>
  <c r="D2003" i="7"/>
  <c r="E2003" i="7"/>
  <c r="F2003" i="7"/>
  <c r="C2004" i="7"/>
  <c r="D2004" i="7"/>
  <c r="E2004" i="7"/>
  <c r="F2004" i="7"/>
  <c r="C2005" i="7"/>
  <c r="D2005" i="7"/>
  <c r="E2005" i="7"/>
  <c r="F2005" i="7"/>
  <c r="C2006" i="7"/>
  <c r="D2006" i="7"/>
  <c r="E2006" i="7"/>
  <c r="F2006" i="7"/>
  <c r="C2007" i="7"/>
  <c r="D2007" i="7"/>
  <c r="E2007" i="7"/>
  <c r="F2007" i="7"/>
  <c r="C2008" i="7"/>
  <c r="D2008" i="7"/>
  <c r="E2008" i="7"/>
  <c r="F2008" i="7"/>
  <c r="C2009" i="7"/>
  <c r="D2009" i="7"/>
  <c r="E2009" i="7"/>
  <c r="F2009" i="7"/>
  <c r="C2010" i="7"/>
  <c r="D2010" i="7"/>
  <c r="E2010" i="7"/>
  <c r="F2010" i="7"/>
  <c r="C2011" i="7"/>
  <c r="D2011" i="7"/>
  <c r="E2011" i="7"/>
  <c r="F2011" i="7"/>
  <c r="C2012" i="7"/>
  <c r="D2012" i="7"/>
  <c r="E2012" i="7"/>
  <c r="F2012" i="7"/>
  <c r="C2013" i="7"/>
  <c r="D2013" i="7"/>
  <c r="E2013" i="7"/>
  <c r="F2013" i="7"/>
  <c r="C2014" i="7"/>
  <c r="D2014" i="7"/>
  <c r="E2014" i="7"/>
  <c r="F2014" i="7"/>
  <c r="C2015" i="7"/>
  <c r="D2015" i="7"/>
  <c r="E2015" i="7"/>
  <c r="F2015" i="7"/>
  <c r="C2016" i="7"/>
  <c r="D2016" i="7"/>
  <c r="E2016" i="7"/>
  <c r="F2016" i="7"/>
  <c r="C2017" i="7"/>
  <c r="D2017" i="7"/>
  <c r="E2017" i="7"/>
  <c r="F2017" i="7"/>
  <c r="C2018" i="7"/>
  <c r="D2018" i="7"/>
  <c r="E2018" i="7"/>
  <c r="F2018" i="7"/>
  <c r="C2019" i="7"/>
  <c r="D2019" i="7"/>
  <c r="E2019" i="7"/>
  <c r="F2019" i="7"/>
  <c r="C2020" i="7"/>
  <c r="D2020" i="7"/>
  <c r="E2020" i="7"/>
  <c r="F2020" i="7"/>
  <c r="C2021" i="7"/>
  <c r="D2021" i="7"/>
  <c r="E2021" i="7"/>
  <c r="F2021" i="7"/>
  <c r="C2022" i="7"/>
  <c r="D2022" i="7"/>
  <c r="E2022" i="7"/>
  <c r="F2022" i="7"/>
  <c r="C2023" i="7"/>
  <c r="D2023" i="7"/>
  <c r="E2023" i="7"/>
  <c r="F2023" i="7"/>
  <c r="C2024" i="7"/>
  <c r="D2024" i="7"/>
  <c r="E2024" i="7"/>
  <c r="F2024" i="7"/>
  <c r="C2025" i="7"/>
  <c r="D2025" i="7"/>
  <c r="E2025" i="7"/>
  <c r="F2025" i="7"/>
  <c r="C2026" i="7"/>
  <c r="D2026" i="7"/>
  <c r="E2026" i="7"/>
  <c r="F2026" i="7"/>
  <c r="C2027" i="7"/>
  <c r="D2027" i="7"/>
  <c r="E2027" i="7"/>
  <c r="F2027" i="7"/>
  <c r="C2028" i="7"/>
  <c r="D2028" i="7"/>
  <c r="E2028" i="7"/>
  <c r="F2028" i="7"/>
  <c r="C2029" i="7"/>
  <c r="D2029" i="7"/>
  <c r="E2029" i="7"/>
  <c r="F2029" i="7"/>
  <c r="C2030" i="7"/>
  <c r="D2030" i="7"/>
  <c r="E2030" i="7"/>
  <c r="F2030" i="7"/>
  <c r="C2031" i="7"/>
  <c r="D2031" i="7"/>
  <c r="E2031" i="7"/>
  <c r="F2031" i="7"/>
  <c r="C2032" i="7"/>
  <c r="D2032" i="7"/>
  <c r="E2032" i="7"/>
  <c r="F2032" i="7"/>
  <c r="C2033" i="7"/>
  <c r="D2033" i="7"/>
  <c r="E2033" i="7"/>
  <c r="F2033" i="7"/>
  <c r="C2034" i="7"/>
  <c r="D2034" i="7"/>
  <c r="E2034" i="7"/>
  <c r="F2034" i="7"/>
  <c r="C2035" i="7"/>
  <c r="D2035" i="7"/>
  <c r="E2035" i="7"/>
  <c r="F2035" i="7"/>
  <c r="C2036" i="7"/>
  <c r="D2036" i="7"/>
  <c r="E2036" i="7"/>
  <c r="F2036" i="7"/>
  <c r="C2037" i="7"/>
  <c r="D2037" i="7"/>
  <c r="E2037" i="7"/>
  <c r="F2037" i="7"/>
  <c r="C2038" i="7"/>
  <c r="D2038" i="7"/>
  <c r="E2038" i="7"/>
  <c r="F2038" i="7"/>
  <c r="C2039" i="7"/>
  <c r="D2039" i="7"/>
  <c r="E2039" i="7"/>
  <c r="F2039" i="7"/>
  <c r="C2040" i="7"/>
  <c r="D2040" i="7"/>
  <c r="E2040" i="7"/>
  <c r="F2040" i="7"/>
  <c r="C2041" i="7"/>
  <c r="D2041" i="7"/>
  <c r="E2041" i="7"/>
  <c r="F2041" i="7"/>
  <c r="C2042" i="7"/>
  <c r="D2042" i="7"/>
  <c r="E2042" i="7"/>
  <c r="F2042" i="7"/>
  <c r="C2043" i="7"/>
  <c r="D2043" i="7"/>
  <c r="E2043" i="7"/>
  <c r="F2043" i="7"/>
  <c r="C2044" i="7"/>
  <c r="D2044" i="7"/>
  <c r="E2044" i="7"/>
  <c r="F2044" i="7"/>
  <c r="C2045" i="7"/>
  <c r="D2045" i="7"/>
  <c r="E2045" i="7"/>
  <c r="F2045" i="7"/>
  <c r="C2046" i="7"/>
  <c r="D2046" i="7"/>
  <c r="E2046" i="7"/>
  <c r="F2046" i="7"/>
  <c r="C2047" i="7"/>
  <c r="D2047" i="7"/>
  <c r="E2047" i="7"/>
  <c r="F2047" i="7"/>
  <c r="C2048" i="7"/>
  <c r="D2048" i="7"/>
  <c r="E2048" i="7"/>
  <c r="F2048" i="7"/>
  <c r="C2049" i="7"/>
  <c r="D2049" i="7"/>
  <c r="E2049" i="7"/>
  <c r="F2049" i="7"/>
  <c r="C2050" i="7"/>
  <c r="D2050" i="7"/>
  <c r="E2050" i="7"/>
  <c r="F2050" i="7"/>
  <c r="C2051" i="7"/>
  <c r="D2051" i="7"/>
  <c r="E2051" i="7"/>
  <c r="F2051" i="7"/>
  <c r="C2052" i="7"/>
  <c r="D2052" i="7"/>
  <c r="E2052" i="7"/>
  <c r="F2052" i="7"/>
  <c r="C2053" i="7"/>
  <c r="D2053" i="7"/>
  <c r="E2053" i="7"/>
  <c r="F2053" i="7"/>
  <c r="C2054" i="7"/>
  <c r="D2054" i="7"/>
  <c r="E2054" i="7"/>
  <c r="F2054" i="7"/>
  <c r="C2055" i="7"/>
  <c r="D2055" i="7"/>
  <c r="E2055" i="7"/>
  <c r="F2055" i="7"/>
  <c r="C2056" i="7"/>
  <c r="D2056" i="7"/>
  <c r="E2056" i="7"/>
  <c r="F2056" i="7"/>
  <c r="C2057" i="7"/>
  <c r="D2057" i="7"/>
  <c r="E2057" i="7"/>
  <c r="F2057" i="7"/>
  <c r="C2058" i="7"/>
  <c r="D2058" i="7"/>
  <c r="E2058" i="7"/>
  <c r="F2058" i="7"/>
  <c r="C2059" i="7"/>
  <c r="D2059" i="7"/>
  <c r="E2059" i="7"/>
  <c r="F2059" i="7"/>
  <c r="C2060" i="7"/>
  <c r="D2060" i="7"/>
  <c r="E2060" i="7"/>
  <c r="F2060" i="7"/>
  <c r="C2061" i="7"/>
  <c r="D2061" i="7"/>
  <c r="E2061" i="7"/>
  <c r="F2061" i="7"/>
  <c r="C2062" i="7"/>
  <c r="D2062" i="7"/>
  <c r="E2062" i="7"/>
  <c r="F2062" i="7"/>
  <c r="C2063" i="7"/>
  <c r="D2063" i="7"/>
  <c r="E2063" i="7"/>
  <c r="F2063" i="7"/>
  <c r="C2064" i="7"/>
  <c r="D2064" i="7"/>
  <c r="E2064" i="7"/>
  <c r="F2064" i="7"/>
  <c r="C2065" i="7"/>
  <c r="D2065" i="7"/>
  <c r="E2065" i="7"/>
  <c r="F2065" i="7"/>
  <c r="C2066" i="7"/>
  <c r="D2066" i="7"/>
  <c r="E2066" i="7"/>
  <c r="F2066" i="7"/>
  <c r="C2067" i="7"/>
  <c r="D2067" i="7"/>
  <c r="E2067" i="7"/>
  <c r="F2067" i="7"/>
  <c r="C2068" i="7"/>
  <c r="D2068" i="7"/>
  <c r="E2068" i="7"/>
  <c r="F2068" i="7"/>
  <c r="C2069" i="7"/>
  <c r="D2069" i="7"/>
  <c r="E2069" i="7"/>
  <c r="F2069" i="7"/>
  <c r="C2070" i="7"/>
  <c r="D2070" i="7"/>
  <c r="E2070" i="7"/>
  <c r="F2070" i="7"/>
  <c r="C2071" i="7"/>
  <c r="D2071" i="7"/>
  <c r="E2071" i="7"/>
  <c r="F2071" i="7"/>
  <c r="C2072" i="7"/>
  <c r="D2072" i="7"/>
  <c r="E2072" i="7"/>
  <c r="F2072" i="7"/>
  <c r="C2073" i="7"/>
  <c r="D2073" i="7"/>
  <c r="E2073" i="7"/>
  <c r="F2073" i="7"/>
  <c r="C2074" i="7"/>
  <c r="D2074" i="7"/>
  <c r="E2074" i="7"/>
  <c r="F2074" i="7"/>
  <c r="C2075" i="7"/>
  <c r="D2075" i="7"/>
  <c r="E2075" i="7"/>
  <c r="F2075" i="7"/>
  <c r="C2076" i="7"/>
  <c r="D2076" i="7"/>
  <c r="E2076" i="7"/>
  <c r="F2076" i="7"/>
  <c r="C2077" i="7"/>
  <c r="D2077" i="7"/>
  <c r="E2077" i="7"/>
  <c r="F2077" i="7"/>
  <c r="C2078" i="7"/>
  <c r="D2078" i="7"/>
  <c r="E2078" i="7"/>
  <c r="F2078" i="7"/>
  <c r="C2079" i="7"/>
  <c r="D2079" i="7"/>
  <c r="E2079" i="7"/>
  <c r="F2079" i="7"/>
  <c r="C2080" i="7"/>
  <c r="D2080" i="7"/>
  <c r="E2080" i="7"/>
  <c r="F2080" i="7"/>
  <c r="C2081" i="7"/>
  <c r="D2081" i="7"/>
  <c r="E2081" i="7"/>
  <c r="F2081" i="7"/>
  <c r="C2082" i="7"/>
  <c r="D2082" i="7"/>
  <c r="E2082" i="7"/>
  <c r="F2082" i="7"/>
  <c r="C2083" i="7"/>
  <c r="D2083" i="7"/>
  <c r="E2083" i="7"/>
  <c r="F2083" i="7"/>
  <c r="C2084" i="7"/>
  <c r="D2084" i="7"/>
  <c r="E2084" i="7"/>
  <c r="F2084" i="7"/>
  <c r="C2085" i="7"/>
  <c r="D2085" i="7"/>
  <c r="E2085" i="7"/>
  <c r="F2085" i="7"/>
  <c r="C2086" i="7"/>
  <c r="D2086" i="7"/>
  <c r="E2086" i="7"/>
  <c r="F2086" i="7"/>
  <c r="C2087" i="7"/>
  <c r="D2087" i="7"/>
  <c r="E2087" i="7"/>
  <c r="F2087" i="7"/>
  <c r="C2088" i="7"/>
  <c r="D2088" i="7"/>
  <c r="E2088" i="7"/>
  <c r="F2088" i="7"/>
  <c r="C2089" i="7"/>
  <c r="D2089" i="7"/>
  <c r="E2089" i="7"/>
  <c r="F2089" i="7"/>
  <c r="C2090" i="7"/>
  <c r="D2090" i="7"/>
  <c r="E2090" i="7"/>
  <c r="F2090" i="7"/>
  <c r="C2091" i="7"/>
  <c r="D2091" i="7"/>
  <c r="E2091" i="7"/>
  <c r="F2091" i="7"/>
  <c r="C2092" i="7"/>
  <c r="D2092" i="7"/>
  <c r="E2092" i="7"/>
  <c r="F2092" i="7"/>
  <c r="C2093" i="7"/>
  <c r="D2093" i="7"/>
  <c r="E2093" i="7"/>
  <c r="F2093" i="7"/>
  <c r="C2094" i="7"/>
  <c r="D2094" i="7"/>
  <c r="E2094" i="7"/>
  <c r="F2094" i="7"/>
  <c r="C2095" i="7"/>
  <c r="D2095" i="7"/>
  <c r="E2095" i="7"/>
  <c r="F2095" i="7"/>
  <c r="C2096" i="7"/>
  <c r="D2096" i="7"/>
  <c r="E2096" i="7"/>
  <c r="F2096" i="7"/>
  <c r="C2097" i="7"/>
  <c r="D2097" i="7"/>
  <c r="E2097" i="7"/>
  <c r="F2097" i="7"/>
  <c r="C2098" i="7"/>
  <c r="D2098" i="7"/>
  <c r="E2098" i="7"/>
  <c r="F2098" i="7"/>
  <c r="C2099" i="7"/>
  <c r="D2099" i="7"/>
  <c r="E2099" i="7"/>
  <c r="F2099" i="7"/>
  <c r="C2100" i="7"/>
  <c r="D2100" i="7"/>
  <c r="E2100" i="7"/>
  <c r="F2100" i="7"/>
  <c r="C2101" i="7"/>
  <c r="D2101" i="7"/>
  <c r="E2101" i="7"/>
  <c r="F2101" i="7"/>
  <c r="C2102" i="7"/>
  <c r="D2102" i="7"/>
  <c r="E2102" i="7"/>
  <c r="F2102" i="7"/>
  <c r="C2103" i="7"/>
  <c r="D2103" i="7"/>
  <c r="E2103" i="7"/>
  <c r="F2103" i="7"/>
  <c r="C2104" i="7"/>
  <c r="D2104" i="7"/>
  <c r="E2104" i="7"/>
  <c r="F2104" i="7"/>
  <c r="C2105" i="7"/>
  <c r="D2105" i="7"/>
  <c r="E2105" i="7"/>
  <c r="F2105" i="7"/>
  <c r="C2106" i="7"/>
  <c r="D2106" i="7"/>
  <c r="E2106" i="7"/>
  <c r="F2106" i="7"/>
  <c r="C2107" i="7"/>
  <c r="D2107" i="7"/>
  <c r="E2107" i="7"/>
  <c r="F2107" i="7"/>
  <c r="C2108" i="7"/>
  <c r="D2108" i="7"/>
  <c r="E2108" i="7"/>
  <c r="F2108" i="7"/>
  <c r="C2109" i="7"/>
  <c r="D2109" i="7"/>
  <c r="E2109" i="7"/>
  <c r="F2109" i="7"/>
  <c r="C2110" i="7"/>
  <c r="D2110" i="7"/>
  <c r="E2110" i="7"/>
  <c r="F2110" i="7"/>
  <c r="C2111" i="7"/>
  <c r="D2111" i="7"/>
  <c r="E2111" i="7"/>
  <c r="F2111" i="7"/>
  <c r="C2112" i="7"/>
  <c r="D2112" i="7"/>
  <c r="E2112" i="7"/>
  <c r="F2112" i="7"/>
  <c r="C2113" i="7"/>
  <c r="D2113" i="7"/>
  <c r="E2113" i="7"/>
  <c r="F2113" i="7"/>
  <c r="C2114" i="7"/>
  <c r="D2114" i="7"/>
  <c r="E2114" i="7"/>
  <c r="F2114" i="7"/>
  <c r="C2115" i="7"/>
  <c r="D2115" i="7"/>
  <c r="E2115" i="7"/>
  <c r="F2115" i="7"/>
  <c r="C2116" i="7"/>
  <c r="D2116" i="7"/>
  <c r="E2116" i="7"/>
  <c r="F2116" i="7"/>
  <c r="C2117" i="7"/>
  <c r="D2117" i="7"/>
  <c r="E2117" i="7"/>
  <c r="F2117" i="7"/>
  <c r="C2118" i="7"/>
  <c r="D2118" i="7"/>
  <c r="E2118" i="7"/>
  <c r="F2118" i="7"/>
  <c r="C2119" i="7"/>
  <c r="D2119" i="7"/>
  <c r="E2119" i="7"/>
  <c r="F2119" i="7"/>
  <c r="C2120" i="7"/>
  <c r="D2120" i="7"/>
  <c r="E2120" i="7"/>
  <c r="F2120" i="7"/>
  <c r="C2121" i="7"/>
  <c r="D2121" i="7"/>
  <c r="E2121" i="7"/>
  <c r="F2121" i="7"/>
  <c r="C2122" i="7"/>
  <c r="D2122" i="7"/>
  <c r="E2122" i="7"/>
  <c r="F2122" i="7"/>
  <c r="C2123" i="7"/>
  <c r="D2123" i="7"/>
  <c r="E2123" i="7"/>
  <c r="F2123" i="7"/>
  <c r="C2124" i="7"/>
  <c r="D2124" i="7"/>
  <c r="E2124" i="7"/>
  <c r="F2124" i="7"/>
  <c r="C2125" i="7"/>
  <c r="D2125" i="7"/>
  <c r="E2125" i="7"/>
  <c r="F2125" i="7"/>
  <c r="C2126" i="7"/>
  <c r="D2126" i="7"/>
  <c r="E2126" i="7"/>
  <c r="F2126" i="7"/>
  <c r="C2127" i="7"/>
  <c r="D2127" i="7"/>
  <c r="E2127" i="7"/>
  <c r="F2127" i="7"/>
  <c r="C2128" i="7"/>
  <c r="D2128" i="7"/>
  <c r="E2128" i="7"/>
  <c r="F2128" i="7"/>
  <c r="C2129" i="7"/>
  <c r="D2129" i="7"/>
  <c r="E2129" i="7"/>
  <c r="F2129" i="7"/>
  <c r="C2130" i="7"/>
  <c r="D2130" i="7"/>
  <c r="E2130" i="7"/>
  <c r="F2130" i="7"/>
  <c r="C2131" i="7"/>
  <c r="D2131" i="7"/>
  <c r="E2131" i="7"/>
  <c r="F2131" i="7"/>
  <c r="C2132" i="7"/>
  <c r="D2132" i="7"/>
  <c r="E2132" i="7"/>
  <c r="F2132" i="7"/>
  <c r="C2133" i="7"/>
  <c r="D2133" i="7"/>
  <c r="E2133" i="7"/>
  <c r="F2133" i="7"/>
  <c r="C2134" i="7"/>
  <c r="D2134" i="7"/>
  <c r="E2134" i="7"/>
  <c r="F2134" i="7"/>
  <c r="C2135" i="7"/>
  <c r="D2135" i="7"/>
  <c r="E2135" i="7"/>
  <c r="F2135" i="7"/>
  <c r="C2136" i="7"/>
  <c r="D2136" i="7"/>
  <c r="E2136" i="7"/>
  <c r="F2136" i="7"/>
  <c r="C2137" i="7"/>
  <c r="D2137" i="7"/>
  <c r="E2137" i="7"/>
  <c r="F2137" i="7"/>
  <c r="C2138" i="7"/>
  <c r="D2138" i="7"/>
  <c r="E2138" i="7"/>
  <c r="F2138" i="7"/>
  <c r="C2139" i="7"/>
  <c r="D2139" i="7"/>
  <c r="E2139" i="7"/>
  <c r="F2139" i="7"/>
  <c r="C2140" i="7"/>
  <c r="D2140" i="7"/>
  <c r="E2140" i="7"/>
  <c r="F2140" i="7"/>
  <c r="C2141" i="7"/>
  <c r="D2141" i="7"/>
  <c r="E2141" i="7"/>
  <c r="F2141" i="7"/>
  <c r="C2142" i="7"/>
  <c r="D2142" i="7"/>
  <c r="E2142" i="7"/>
  <c r="F2142" i="7"/>
  <c r="C2143" i="7"/>
  <c r="D2143" i="7"/>
  <c r="E2143" i="7"/>
  <c r="F2143" i="7"/>
  <c r="C2144" i="7"/>
  <c r="D2144" i="7"/>
  <c r="E2144" i="7"/>
  <c r="F2144" i="7"/>
  <c r="C2145" i="7"/>
  <c r="D2145" i="7"/>
  <c r="E2145" i="7"/>
  <c r="F2145" i="7"/>
  <c r="C2146" i="7"/>
  <c r="D2146" i="7"/>
  <c r="E2146" i="7"/>
  <c r="F2146" i="7"/>
  <c r="C2147" i="7"/>
  <c r="D2147" i="7"/>
  <c r="E2147" i="7"/>
  <c r="F2147" i="7"/>
  <c r="C2148" i="7"/>
  <c r="D2148" i="7"/>
  <c r="E2148" i="7"/>
  <c r="F2148" i="7"/>
  <c r="C2149" i="7"/>
  <c r="D2149" i="7"/>
  <c r="E2149" i="7"/>
  <c r="F2149" i="7"/>
  <c r="C2150" i="7"/>
  <c r="D2150" i="7"/>
  <c r="E2150" i="7"/>
  <c r="F2150" i="7"/>
  <c r="C2151" i="7"/>
  <c r="D2151" i="7"/>
  <c r="E2151" i="7"/>
  <c r="F2151" i="7"/>
  <c r="C2152" i="7"/>
  <c r="D2152" i="7"/>
  <c r="E2152" i="7"/>
  <c r="F2152" i="7"/>
  <c r="C2153" i="7"/>
  <c r="D2153" i="7"/>
  <c r="E2153" i="7"/>
  <c r="F2153" i="7"/>
  <c r="C2154" i="7"/>
  <c r="D2154" i="7"/>
  <c r="E2154" i="7"/>
  <c r="F2154" i="7"/>
  <c r="C2155" i="7"/>
  <c r="D2155" i="7"/>
  <c r="E2155" i="7"/>
  <c r="F2155" i="7"/>
  <c r="C2156" i="7"/>
  <c r="D2156" i="7"/>
  <c r="E2156" i="7"/>
  <c r="F2156" i="7"/>
  <c r="C2157" i="7"/>
  <c r="D2157" i="7"/>
  <c r="E2157" i="7"/>
  <c r="F2157" i="7"/>
  <c r="C2158" i="7"/>
  <c r="D2158" i="7"/>
  <c r="E2158" i="7"/>
  <c r="F2158" i="7"/>
  <c r="C2159" i="7"/>
  <c r="D2159" i="7"/>
  <c r="E2159" i="7"/>
  <c r="F2159" i="7"/>
  <c r="C2160" i="7"/>
  <c r="D2160" i="7"/>
  <c r="E2160" i="7"/>
  <c r="F2160" i="7"/>
  <c r="C2161" i="7"/>
  <c r="D2161" i="7"/>
  <c r="E2161" i="7"/>
  <c r="F2161" i="7"/>
  <c r="C2162" i="7"/>
  <c r="D2162" i="7"/>
  <c r="E2162" i="7"/>
  <c r="F2162" i="7"/>
  <c r="C2163" i="7"/>
  <c r="D2163" i="7"/>
  <c r="E2163" i="7"/>
  <c r="F2163" i="7"/>
  <c r="C2164" i="7"/>
  <c r="D2164" i="7"/>
  <c r="E2164" i="7"/>
  <c r="F2164" i="7"/>
  <c r="C2165" i="7"/>
  <c r="D2165" i="7"/>
  <c r="E2165" i="7"/>
  <c r="F2165" i="7"/>
  <c r="C2166" i="7"/>
  <c r="D2166" i="7"/>
  <c r="E2166" i="7"/>
  <c r="F2166" i="7"/>
  <c r="C2167" i="7"/>
  <c r="D2167" i="7"/>
  <c r="E2167" i="7"/>
  <c r="F2167" i="7"/>
  <c r="C2168" i="7"/>
  <c r="D2168" i="7"/>
  <c r="E2168" i="7"/>
  <c r="F2168" i="7"/>
  <c r="C2169" i="7"/>
  <c r="D2169" i="7"/>
  <c r="E2169" i="7"/>
  <c r="F2169" i="7"/>
  <c r="C2170" i="7"/>
  <c r="D2170" i="7"/>
  <c r="E2170" i="7"/>
  <c r="F2170" i="7"/>
  <c r="C2171" i="7"/>
  <c r="D2171" i="7"/>
  <c r="E2171" i="7"/>
  <c r="F2171" i="7"/>
  <c r="C2172" i="7"/>
  <c r="D2172" i="7"/>
  <c r="E2172" i="7"/>
  <c r="F2172" i="7"/>
  <c r="C2173" i="7"/>
  <c r="D2173" i="7"/>
  <c r="E2173" i="7"/>
  <c r="F2173" i="7"/>
  <c r="C2174" i="7"/>
  <c r="D2174" i="7"/>
  <c r="E2174" i="7"/>
  <c r="F2174" i="7"/>
  <c r="C2175" i="7"/>
  <c r="D2175" i="7"/>
  <c r="E2175" i="7"/>
  <c r="F2175" i="7"/>
  <c r="C2176" i="7"/>
  <c r="D2176" i="7"/>
  <c r="E2176" i="7"/>
  <c r="F2176" i="7"/>
  <c r="C2177" i="7"/>
  <c r="D2177" i="7"/>
  <c r="E2177" i="7"/>
  <c r="F2177" i="7"/>
  <c r="C2178" i="7"/>
  <c r="D2178" i="7"/>
  <c r="E2178" i="7"/>
  <c r="F2178" i="7"/>
  <c r="C2179" i="7"/>
  <c r="D2179" i="7"/>
  <c r="E2179" i="7"/>
  <c r="F2179" i="7"/>
  <c r="C2180" i="7"/>
  <c r="D2180" i="7"/>
  <c r="E2180" i="7"/>
  <c r="F2180" i="7"/>
  <c r="C2181" i="7"/>
  <c r="D2181" i="7"/>
  <c r="E2181" i="7"/>
  <c r="F2181" i="7"/>
  <c r="C2182" i="7"/>
  <c r="D2182" i="7"/>
  <c r="E2182" i="7"/>
  <c r="F2182" i="7"/>
  <c r="C2183" i="7"/>
  <c r="D2183" i="7"/>
  <c r="E2183" i="7"/>
  <c r="F2183" i="7"/>
  <c r="C2184" i="7"/>
  <c r="D2184" i="7"/>
  <c r="E2184" i="7"/>
  <c r="F2184" i="7"/>
  <c r="C2185" i="7"/>
  <c r="D2185" i="7"/>
  <c r="E2185" i="7"/>
  <c r="F2185" i="7"/>
  <c r="C2186" i="7"/>
  <c r="D2186" i="7"/>
  <c r="E2186" i="7"/>
  <c r="F2186" i="7"/>
  <c r="C2187" i="7"/>
  <c r="D2187" i="7"/>
  <c r="E2187" i="7"/>
  <c r="F2187" i="7"/>
  <c r="C2188" i="7"/>
  <c r="D2188" i="7"/>
  <c r="E2188" i="7"/>
  <c r="F2188" i="7"/>
  <c r="C2189" i="7"/>
  <c r="D2189" i="7"/>
  <c r="E2189" i="7"/>
  <c r="F2189" i="7"/>
  <c r="C2190" i="7"/>
  <c r="D2190" i="7"/>
  <c r="E2190" i="7"/>
  <c r="F2190" i="7"/>
  <c r="C2191" i="7"/>
  <c r="D2191" i="7"/>
  <c r="E2191" i="7"/>
  <c r="F2191" i="7"/>
  <c r="C2192" i="7"/>
  <c r="D2192" i="7"/>
  <c r="E2192" i="7"/>
  <c r="F2192" i="7"/>
  <c r="C2193" i="7"/>
  <c r="D2193" i="7"/>
  <c r="E2193" i="7"/>
  <c r="F2193" i="7"/>
  <c r="C2194" i="7"/>
  <c r="D2194" i="7"/>
  <c r="E2194" i="7"/>
  <c r="F2194" i="7"/>
  <c r="C2195" i="7"/>
  <c r="D2195" i="7"/>
  <c r="E2195" i="7"/>
  <c r="F2195" i="7"/>
  <c r="C2196" i="7"/>
  <c r="D2196" i="7"/>
  <c r="E2196" i="7"/>
  <c r="F2196" i="7"/>
  <c r="C2197" i="7"/>
  <c r="D2197" i="7"/>
  <c r="E2197" i="7"/>
  <c r="F2197" i="7"/>
  <c r="C2198" i="7"/>
  <c r="D2198" i="7"/>
  <c r="E2198" i="7"/>
  <c r="F2198" i="7"/>
  <c r="C2199" i="7"/>
  <c r="D2199" i="7"/>
  <c r="E2199" i="7"/>
  <c r="F2199" i="7"/>
  <c r="C2200" i="7"/>
  <c r="D2200" i="7"/>
  <c r="E2200" i="7"/>
  <c r="F2200" i="7"/>
  <c r="C2201" i="7"/>
  <c r="D2201" i="7"/>
  <c r="E2201" i="7"/>
  <c r="F2201" i="7"/>
  <c r="C2202" i="7"/>
  <c r="D2202" i="7"/>
  <c r="E2202" i="7"/>
  <c r="F2202" i="7"/>
  <c r="C2203" i="7"/>
  <c r="D2203" i="7"/>
  <c r="E2203" i="7"/>
  <c r="F2203" i="7"/>
  <c r="C2204" i="7"/>
  <c r="D2204" i="7"/>
  <c r="E2204" i="7"/>
  <c r="F2204" i="7"/>
  <c r="C2205" i="7"/>
  <c r="D2205" i="7"/>
  <c r="E2205" i="7"/>
  <c r="F2205" i="7"/>
  <c r="C2206" i="7"/>
  <c r="D2206" i="7"/>
  <c r="E2206" i="7"/>
  <c r="F2206" i="7"/>
  <c r="C2207" i="7"/>
  <c r="D2207" i="7"/>
  <c r="E2207" i="7"/>
  <c r="F2207" i="7"/>
  <c r="C2208" i="7"/>
  <c r="D2208" i="7"/>
  <c r="E2208" i="7"/>
  <c r="F2208" i="7"/>
  <c r="C2209" i="7"/>
  <c r="D2209" i="7"/>
  <c r="E2209" i="7"/>
  <c r="F2209" i="7"/>
  <c r="C2210" i="7"/>
  <c r="D2210" i="7"/>
  <c r="E2210" i="7"/>
  <c r="F2210" i="7"/>
  <c r="C2211" i="7"/>
  <c r="D2211" i="7"/>
  <c r="E2211" i="7"/>
  <c r="F2211" i="7"/>
  <c r="C2212" i="7"/>
  <c r="D2212" i="7"/>
  <c r="E2212" i="7"/>
  <c r="F2212" i="7"/>
  <c r="C2213" i="7"/>
  <c r="D2213" i="7"/>
  <c r="E2213" i="7"/>
  <c r="F2213" i="7"/>
  <c r="C2214" i="7"/>
  <c r="D2214" i="7"/>
  <c r="E2214" i="7"/>
  <c r="F2214" i="7"/>
  <c r="C2215" i="7"/>
  <c r="D2215" i="7"/>
  <c r="E2215" i="7"/>
  <c r="F2215" i="7"/>
  <c r="C2216" i="7"/>
  <c r="D2216" i="7"/>
  <c r="E2216" i="7"/>
  <c r="F2216" i="7"/>
  <c r="C2217" i="7"/>
  <c r="D2217" i="7"/>
  <c r="E2217" i="7"/>
  <c r="F2217" i="7"/>
  <c r="C2218" i="7"/>
  <c r="D2218" i="7"/>
  <c r="E2218" i="7"/>
  <c r="F2218" i="7"/>
  <c r="C2219" i="7"/>
  <c r="D2219" i="7"/>
  <c r="E2219" i="7"/>
  <c r="F2219" i="7"/>
  <c r="C2220" i="7"/>
  <c r="D2220" i="7"/>
  <c r="E2220" i="7"/>
  <c r="F2220" i="7"/>
  <c r="C2221" i="7"/>
  <c r="D2221" i="7"/>
  <c r="E2221" i="7"/>
  <c r="F2221" i="7"/>
  <c r="C2222" i="7"/>
  <c r="D2222" i="7"/>
  <c r="E2222" i="7"/>
  <c r="F2222" i="7"/>
  <c r="C2223" i="7"/>
  <c r="D2223" i="7"/>
  <c r="E2223" i="7"/>
  <c r="F2223" i="7"/>
  <c r="C2224" i="7"/>
  <c r="D2224" i="7"/>
  <c r="E2224" i="7"/>
  <c r="F2224" i="7"/>
  <c r="C2225" i="7"/>
  <c r="D2225" i="7"/>
  <c r="E2225" i="7"/>
  <c r="F2225" i="7"/>
  <c r="C2226" i="7"/>
  <c r="D2226" i="7"/>
  <c r="E2226" i="7"/>
  <c r="F2226" i="7"/>
  <c r="C2227" i="7"/>
  <c r="D2227" i="7"/>
  <c r="E2227" i="7"/>
  <c r="F2227" i="7"/>
  <c r="C2228" i="7"/>
  <c r="D2228" i="7"/>
  <c r="E2228" i="7"/>
  <c r="F2228" i="7"/>
  <c r="C2229" i="7"/>
  <c r="D2229" i="7"/>
  <c r="E2229" i="7"/>
  <c r="F2229" i="7"/>
  <c r="C2230" i="7"/>
  <c r="D2230" i="7"/>
  <c r="E2230" i="7"/>
  <c r="F2230" i="7"/>
  <c r="C2231" i="7"/>
  <c r="D2231" i="7"/>
  <c r="E2231" i="7"/>
  <c r="F2231" i="7"/>
  <c r="C2232" i="7"/>
  <c r="D2232" i="7"/>
  <c r="E2232" i="7"/>
  <c r="F2232" i="7"/>
  <c r="C2233" i="7"/>
  <c r="D2233" i="7"/>
  <c r="E2233" i="7"/>
  <c r="F2233" i="7"/>
  <c r="C2234" i="7"/>
  <c r="D2234" i="7"/>
  <c r="E2234" i="7"/>
  <c r="F2234" i="7"/>
  <c r="C2235" i="7"/>
  <c r="D2235" i="7"/>
  <c r="E2235" i="7"/>
  <c r="F2235" i="7"/>
  <c r="C2236" i="7"/>
  <c r="D2236" i="7"/>
  <c r="E2236" i="7"/>
  <c r="F2236" i="7"/>
  <c r="C2237" i="7"/>
  <c r="D2237" i="7"/>
  <c r="E2237" i="7"/>
  <c r="F2237" i="7"/>
  <c r="C2238" i="7"/>
  <c r="D2238" i="7"/>
  <c r="E2238" i="7"/>
  <c r="F2238" i="7"/>
  <c r="C2239" i="7"/>
  <c r="D2239" i="7"/>
  <c r="E2239" i="7"/>
  <c r="F2239" i="7"/>
  <c r="C2240" i="7"/>
  <c r="D2240" i="7"/>
  <c r="E2240" i="7"/>
  <c r="F2240" i="7"/>
  <c r="C2241" i="7"/>
  <c r="D2241" i="7"/>
  <c r="E2241" i="7"/>
  <c r="F2241" i="7"/>
  <c r="C2242" i="7"/>
  <c r="D2242" i="7"/>
  <c r="E2242" i="7"/>
  <c r="F2242" i="7"/>
  <c r="C2243" i="7"/>
  <c r="D2243" i="7"/>
  <c r="E2243" i="7"/>
  <c r="F2243" i="7"/>
  <c r="C2244" i="7"/>
  <c r="D2244" i="7"/>
  <c r="E2244" i="7"/>
  <c r="F2244" i="7"/>
  <c r="C2245" i="7"/>
  <c r="D2245" i="7"/>
  <c r="E2245" i="7"/>
  <c r="F2245" i="7"/>
  <c r="C2246" i="7"/>
  <c r="D2246" i="7"/>
  <c r="E2246" i="7"/>
  <c r="F2246" i="7"/>
  <c r="C2247" i="7"/>
  <c r="D2247" i="7"/>
  <c r="E2247" i="7"/>
  <c r="F2247" i="7"/>
  <c r="C2248" i="7"/>
  <c r="D2248" i="7"/>
  <c r="E2248" i="7"/>
  <c r="F2248" i="7"/>
  <c r="C2249" i="7"/>
  <c r="D2249" i="7"/>
  <c r="E2249" i="7"/>
  <c r="F2249" i="7"/>
  <c r="C2250" i="7"/>
  <c r="D2250" i="7"/>
  <c r="E2250" i="7"/>
  <c r="F2250" i="7"/>
  <c r="C2251" i="7"/>
  <c r="D2251" i="7"/>
  <c r="E2251" i="7"/>
  <c r="F2251" i="7"/>
  <c r="C2252" i="7"/>
  <c r="D2252" i="7"/>
  <c r="E2252" i="7"/>
  <c r="F2252" i="7"/>
  <c r="C2253" i="7"/>
  <c r="D2253" i="7"/>
  <c r="E2253" i="7"/>
  <c r="F2253" i="7"/>
  <c r="C2254" i="7"/>
  <c r="D2254" i="7"/>
  <c r="E2254" i="7"/>
  <c r="F2254" i="7"/>
  <c r="C2255" i="7"/>
  <c r="D2255" i="7"/>
  <c r="E2255" i="7"/>
  <c r="F2255" i="7"/>
  <c r="C2256" i="7"/>
  <c r="D2256" i="7"/>
  <c r="E2256" i="7"/>
  <c r="F2256" i="7"/>
  <c r="C2257" i="7"/>
  <c r="D2257" i="7"/>
  <c r="E2257" i="7"/>
  <c r="F2257" i="7"/>
  <c r="C2258" i="7"/>
  <c r="D2258" i="7"/>
  <c r="E2258" i="7"/>
  <c r="F2258" i="7"/>
  <c r="C2259" i="7"/>
  <c r="D2259" i="7"/>
  <c r="E2259" i="7"/>
  <c r="F2259" i="7"/>
  <c r="C2260" i="7"/>
  <c r="D2260" i="7"/>
  <c r="E2260" i="7"/>
  <c r="F2260" i="7"/>
  <c r="C2261" i="7"/>
  <c r="D2261" i="7"/>
  <c r="E2261" i="7"/>
  <c r="F2261" i="7"/>
  <c r="C2262" i="7"/>
  <c r="D2262" i="7"/>
  <c r="E2262" i="7"/>
  <c r="F2262" i="7"/>
  <c r="C2263" i="7"/>
  <c r="D2263" i="7"/>
  <c r="E2263" i="7"/>
  <c r="F2263" i="7"/>
  <c r="C2264" i="7"/>
  <c r="D2264" i="7"/>
  <c r="E2264" i="7"/>
  <c r="F2264" i="7"/>
  <c r="C2265" i="7"/>
  <c r="D2265" i="7"/>
  <c r="E2265" i="7"/>
  <c r="F2265" i="7"/>
  <c r="C2266" i="7"/>
  <c r="D2266" i="7"/>
  <c r="E2266" i="7"/>
  <c r="F2266" i="7"/>
  <c r="C2267" i="7"/>
  <c r="D2267" i="7"/>
  <c r="E2267" i="7"/>
  <c r="F2267" i="7"/>
  <c r="C2268" i="7"/>
  <c r="D2268" i="7"/>
  <c r="E2268" i="7"/>
  <c r="F2268" i="7"/>
  <c r="C2269" i="7"/>
  <c r="D2269" i="7"/>
  <c r="E2269" i="7"/>
  <c r="F2269" i="7"/>
  <c r="C2270" i="7"/>
  <c r="D2270" i="7"/>
  <c r="E2270" i="7"/>
  <c r="F2270" i="7"/>
  <c r="C2271" i="7"/>
  <c r="D2271" i="7"/>
  <c r="E2271" i="7"/>
  <c r="F2271" i="7"/>
  <c r="C2272" i="7"/>
  <c r="D2272" i="7"/>
  <c r="E2272" i="7"/>
  <c r="F2272" i="7"/>
  <c r="C2273" i="7"/>
  <c r="D2273" i="7"/>
  <c r="E2273" i="7"/>
  <c r="F2273" i="7"/>
  <c r="C2274" i="7"/>
  <c r="D2274" i="7"/>
  <c r="E2274" i="7"/>
  <c r="F2274" i="7"/>
  <c r="C2275" i="7"/>
  <c r="D2275" i="7"/>
  <c r="E2275" i="7"/>
  <c r="F2275" i="7"/>
  <c r="C2276" i="7"/>
  <c r="D2276" i="7"/>
  <c r="E2276" i="7"/>
  <c r="F2276" i="7"/>
  <c r="C2277" i="7"/>
  <c r="D2277" i="7"/>
  <c r="E2277" i="7"/>
  <c r="F2277" i="7"/>
  <c r="C2278" i="7"/>
  <c r="D2278" i="7"/>
  <c r="E2278" i="7"/>
  <c r="F2278" i="7"/>
  <c r="C2279" i="7"/>
  <c r="D2279" i="7"/>
  <c r="E2279" i="7"/>
  <c r="F2279" i="7"/>
  <c r="C2280" i="7"/>
  <c r="D2280" i="7"/>
  <c r="E2280" i="7"/>
  <c r="F2280" i="7"/>
  <c r="C2281" i="7"/>
  <c r="D2281" i="7"/>
  <c r="E2281" i="7"/>
  <c r="F2281" i="7"/>
  <c r="C2282" i="7"/>
  <c r="D2282" i="7"/>
  <c r="E2282" i="7"/>
  <c r="F2282" i="7"/>
  <c r="C2283" i="7"/>
  <c r="D2283" i="7"/>
  <c r="E2283" i="7"/>
  <c r="F2283" i="7"/>
  <c r="C2284" i="7"/>
  <c r="D2284" i="7"/>
  <c r="E2284" i="7"/>
  <c r="F2284" i="7"/>
  <c r="C2285" i="7"/>
  <c r="D2285" i="7"/>
  <c r="E2285" i="7"/>
  <c r="F2285" i="7"/>
  <c r="C2286" i="7"/>
  <c r="D2286" i="7"/>
  <c r="E2286" i="7"/>
  <c r="F2286" i="7"/>
  <c r="C2287" i="7"/>
  <c r="D2287" i="7"/>
  <c r="E2287" i="7"/>
  <c r="F2287" i="7"/>
  <c r="C2288" i="7"/>
  <c r="D2288" i="7"/>
  <c r="E2288" i="7"/>
  <c r="F2288" i="7"/>
  <c r="C2289" i="7"/>
  <c r="D2289" i="7"/>
  <c r="E2289" i="7"/>
  <c r="F2289" i="7"/>
  <c r="C2290" i="7"/>
  <c r="D2290" i="7"/>
  <c r="E2290" i="7"/>
  <c r="F2290" i="7"/>
  <c r="C2291" i="7"/>
  <c r="D2291" i="7"/>
  <c r="E2291" i="7"/>
  <c r="F2291" i="7"/>
  <c r="C2292" i="7"/>
  <c r="D2292" i="7"/>
  <c r="E2292" i="7"/>
  <c r="F2292" i="7"/>
  <c r="C2293" i="7"/>
  <c r="D2293" i="7"/>
  <c r="E2293" i="7"/>
  <c r="F2293" i="7"/>
  <c r="C2294" i="7"/>
  <c r="D2294" i="7"/>
  <c r="E2294" i="7"/>
  <c r="F2294" i="7"/>
  <c r="C2295" i="7"/>
  <c r="D2295" i="7"/>
  <c r="E2295" i="7"/>
  <c r="F2295" i="7"/>
  <c r="C2296" i="7"/>
  <c r="D2296" i="7"/>
  <c r="E2296" i="7"/>
  <c r="F2296" i="7"/>
  <c r="C2297" i="7"/>
  <c r="D2297" i="7"/>
  <c r="E2297" i="7"/>
  <c r="F2297" i="7"/>
  <c r="C2298" i="7"/>
  <c r="D2298" i="7"/>
  <c r="E2298" i="7"/>
  <c r="F2298" i="7"/>
  <c r="C2299" i="7"/>
  <c r="D2299" i="7"/>
  <c r="E2299" i="7"/>
  <c r="F2299" i="7"/>
  <c r="C2300" i="7"/>
  <c r="D2300" i="7"/>
  <c r="E2300" i="7"/>
  <c r="F2300" i="7"/>
  <c r="C2301" i="7"/>
  <c r="D2301" i="7"/>
  <c r="E2301" i="7"/>
  <c r="F2301" i="7"/>
  <c r="C2302" i="7"/>
  <c r="D2302" i="7"/>
  <c r="E2302" i="7"/>
  <c r="F2302" i="7"/>
  <c r="C2303" i="7"/>
  <c r="D2303" i="7"/>
  <c r="E2303" i="7"/>
  <c r="F2303" i="7"/>
  <c r="C2304" i="7"/>
  <c r="D2304" i="7"/>
  <c r="E2304" i="7"/>
  <c r="F2304" i="7"/>
  <c r="C2305" i="7"/>
  <c r="D2305" i="7"/>
  <c r="E2305" i="7"/>
  <c r="F2305" i="7"/>
  <c r="C2306" i="7"/>
  <c r="D2306" i="7"/>
  <c r="E2306" i="7"/>
  <c r="F2306" i="7"/>
  <c r="C2307" i="7"/>
  <c r="D2307" i="7"/>
  <c r="E2307" i="7"/>
  <c r="F2307" i="7"/>
  <c r="C2308" i="7"/>
  <c r="D2308" i="7"/>
  <c r="E2308" i="7"/>
  <c r="F2308" i="7"/>
  <c r="C2309" i="7"/>
  <c r="D2309" i="7"/>
  <c r="E2309" i="7"/>
  <c r="F2309" i="7"/>
  <c r="C2310" i="7"/>
  <c r="D2310" i="7"/>
  <c r="E2310" i="7"/>
  <c r="F2310" i="7"/>
  <c r="C2311" i="7"/>
  <c r="D2311" i="7"/>
  <c r="E2311" i="7"/>
  <c r="F2311" i="7"/>
  <c r="C2312" i="7"/>
  <c r="D2312" i="7"/>
  <c r="E2312" i="7"/>
  <c r="F2312" i="7"/>
  <c r="C2313" i="7"/>
  <c r="D2313" i="7"/>
  <c r="E2313" i="7"/>
  <c r="F2313" i="7"/>
  <c r="C2314" i="7"/>
  <c r="D2314" i="7"/>
  <c r="E2314" i="7"/>
  <c r="F2314" i="7"/>
  <c r="C2315" i="7"/>
  <c r="D2315" i="7"/>
  <c r="E2315" i="7"/>
  <c r="F2315" i="7"/>
  <c r="C2316" i="7"/>
  <c r="D2316" i="7"/>
  <c r="E2316" i="7"/>
  <c r="F2316" i="7"/>
  <c r="C2317" i="7"/>
  <c r="D2317" i="7"/>
  <c r="E2317" i="7"/>
  <c r="F2317" i="7"/>
  <c r="C2318" i="7"/>
  <c r="D2318" i="7"/>
  <c r="E2318" i="7"/>
  <c r="F2318" i="7"/>
  <c r="C2319" i="7"/>
  <c r="D2319" i="7"/>
  <c r="E2319" i="7"/>
  <c r="F2319" i="7"/>
  <c r="C2320" i="7"/>
  <c r="D2320" i="7"/>
  <c r="E2320" i="7"/>
  <c r="F2320" i="7"/>
  <c r="C2321" i="7"/>
  <c r="D2321" i="7"/>
  <c r="E2321" i="7"/>
  <c r="F2321" i="7"/>
  <c r="C2322" i="7"/>
  <c r="D2322" i="7"/>
  <c r="E2322" i="7"/>
  <c r="F2322" i="7"/>
  <c r="C2323" i="7"/>
  <c r="D2323" i="7"/>
  <c r="E2323" i="7"/>
  <c r="F2323" i="7"/>
  <c r="C2324" i="7"/>
  <c r="D2324" i="7"/>
  <c r="E2324" i="7"/>
  <c r="F2324" i="7"/>
  <c r="C2325" i="7"/>
  <c r="D2325" i="7"/>
  <c r="E2325" i="7"/>
  <c r="F2325" i="7"/>
  <c r="C2326" i="7"/>
  <c r="D2326" i="7"/>
  <c r="E2326" i="7"/>
  <c r="F2326" i="7"/>
  <c r="C2327" i="7"/>
  <c r="D2327" i="7"/>
  <c r="E2327" i="7"/>
  <c r="F2327" i="7"/>
  <c r="C2328" i="7"/>
  <c r="D2328" i="7"/>
  <c r="E2328" i="7"/>
  <c r="F2328" i="7"/>
  <c r="C2329" i="7"/>
  <c r="D2329" i="7"/>
  <c r="E2329" i="7"/>
  <c r="F2329" i="7"/>
  <c r="C2330" i="7"/>
  <c r="D2330" i="7"/>
  <c r="E2330" i="7"/>
  <c r="F2330" i="7"/>
  <c r="C2331" i="7"/>
  <c r="D2331" i="7"/>
  <c r="E2331" i="7"/>
  <c r="F2331" i="7"/>
  <c r="C2332" i="7"/>
  <c r="D2332" i="7"/>
  <c r="E2332" i="7"/>
  <c r="F2332" i="7"/>
  <c r="C2333" i="7"/>
  <c r="D2333" i="7"/>
  <c r="E2333" i="7"/>
  <c r="F2333" i="7"/>
  <c r="C2334" i="7"/>
  <c r="D2334" i="7"/>
  <c r="E2334" i="7"/>
  <c r="F2334" i="7"/>
  <c r="C2335" i="7"/>
  <c r="D2335" i="7"/>
  <c r="E2335" i="7"/>
  <c r="F2335" i="7"/>
  <c r="C2336" i="7"/>
  <c r="D2336" i="7"/>
  <c r="E2336" i="7"/>
  <c r="F2336" i="7"/>
  <c r="C2337" i="7"/>
  <c r="D2337" i="7"/>
  <c r="E2337" i="7"/>
  <c r="F2337" i="7"/>
  <c r="C2338" i="7"/>
  <c r="D2338" i="7"/>
  <c r="E2338" i="7"/>
  <c r="F2338" i="7"/>
  <c r="C2339" i="7"/>
  <c r="D2339" i="7"/>
  <c r="E2339" i="7"/>
  <c r="F2339" i="7"/>
  <c r="C2340" i="7"/>
  <c r="D2340" i="7"/>
  <c r="E2340" i="7"/>
  <c r="F2340" i="7"/>
  <c r="C2341" i="7"/>
  <c r="D2341" i="7"/>
  <c r="E2341" i="7"/>
  <c r="F2341" i="7"/>
  <c r="C2342" i="7"/>
  <c r="D2342" i="7"/>
  <c r="E2342" i="7"/>
  <c r="F2342" i="7"/>
  <c r="C2343" i="7"/>
  <c r="D2343" i="7"/>
  <c r="E2343" i="7"/>
  <c r="F2343" i="7"/>
  <c r="C2344" i="7"/>
  <c r="D2344" i="7"/>
  <c r="E2344" i="7"/>
  <c r="F2344" i="7"/>
  <c r="C2345" i="7"/>
  <c r="D2345" i="7"/>
  <c r="E2345" i="7"/>
  <c r="F2345" i="7"/>
  <c r="C2346" i="7"/>
  <c r="D2346" i="7"/>
  <c r="E2346" i="7"/>
  <c r="F2346" i="7"/>
  <c r="C2347" i="7"/>
  <c r="D2347" i="7"/>
  <c r="E2347" i="7"/>
  <c r="F2347" i="7"/>
  <c r="C2348" i="7"/>
  <c r="D2348" i="7"/>
  <c r="E2348" i="7"/>
  <c r="F2348" i="7"/>
  <c r="C2349" i="7"/>
  <c r="D2349" i="7"/>
  <c r="E2349" i="7"/>
  <c r="F2349" i="7"/>
  <c r="C2350" i="7"/>
  <c r="D2350" i="7"/>
  <c r="E2350" i="7"/>
  <c r="F2350" i="7"/>
  <c r="C2351" i="7"/>
  <c r="D2351" i="7"/>
  <c r="E2351" i="7"/>
  <c r="F2351" i="7"/>
  <c r="C2352" i="7"/>
  <c r="D2352" i="7"/>
  <c r="E2352" i="7"/>
  <c r="F2352" i="7"/>
  <c r="C2353" i="7"/>
  <c r="D2353" i="7"/>
  <c r="E2353" i="7"/>
  <c r="F2353" i="7"/>
  <c r="C2354" i="7"/>
  <c r="D2354" i="7"/>
  <c r="E2354" i="7"/>
  <c r="F2354" i="7"/>
  <c r="C2355" i="7"/>
  <c r="D2355" i="7"/>
  <c r="E2355" i="7"/>
  <c r="F2355" i="7"/>
  <c r="C2356" i="7"/>
  <c r="D2356" i="7"/>
  <c r="E2356" i="7"/>
  <c r="F2356" i="7"/>
  <c r="C2357" i="7"/>
  <c r="D2357" i="7"/>
  <c r="E2357" i="7"/>
  <c r="F2357" i="7"/>
  <c r="C2358" i="7"/>
  <c r="D2358" i="7"/>
  <c r="E2358" i="7"/>
  <c r="F2358" i="7"/>
  <c r="C2359" i="7"/>
  <c r="D2359" i="7"/>
  <c r="E2359" i="7"/>
  <c r="F2359" i="7"/>
  <c r="C2360" i="7"/>
  <c r="D2360" i="7"/>
  <c r="E2360" i="7"/>
  <c r="F2360" i="7"/>
  <c r="C2361" i="7"/>
  <c r="D2361" i="7"/>
  <c r="E2361" i="7"/>
  <c r="F2361" i="7"/>
  <c r="C2362" i="7"/>
  <c r="D2362" i="7"/>
  <c r="E2362" i="7"/>
  <c r="F2362" i="7"/>
  <c r="C2363" i="7"/>
  <c r="D2363" i="7"/>
  <c r="E2363" i="7"/>
  <c r="F2363" i="7"/>
  <c r="C2364" i="7"/>
  <c r="D2364" i="7"/>
  <c r="E2364" i="7"/>
  <c r="F2364" i="7"/>
  <c r="C2365" i="7"/>
  <c r="D2365" i="7"/>
  <c r="E2365" i="7"/>
  <c r="F2365" i="7"/>
  <c r="C2366" i="7"/>
  <c r="D2366" i="7"/>
  <c r="E2366" i="7"/>
  <c r="F2366" i="7"/>
  <c r="C2367" i="7"/>
  <c r="D2367" i="7"/>
  <c r="E2367" i="7"/>
  <c r="F2367" i="7"/>
  <c r="C2368" i="7"/>
  <c r="D2368" i="7"/>
  <c r="E2368" i="7"/>
  <c r="F2368" i="7"/>
  <c r="C2369" i="7"/>
  <c r="D2369" i="7"/>
  <c r="E2369" i="7"/>
  <c r="F2369" i="7"/>
  <c r="C2370" i="7"/>
  <c r="D2370" i="7"/>
  <c r="E2370" i="7"/>
  <c r="F2370" i="7"/>
  <c r="C2371" i="7"/>
  <c r="D2371" i="7"/>
  <c r="E2371" i="7"/>
  <c r="F2371" i="7"/>
  <c r="C2372" i="7"/>
  <c r="D2372" i="7"/>
  <c r="E2372" i="7"/>
  <c r="F2372" i="7"/>
  <c r="C2373" i="7"/>
  <c r="D2373" i="7"/>
  <c r="E2373" i="7"/>
  <c r="F2373" i="7"/>
  <c r="C2374" i="7"/>
  <c r="D2374" i="7"/>
  <c r="E2374" i="7"/>
  <c r="F2374" i="7"/>
  <c r="C2375" i="7"/>
  <c r="D2375" i="7"/>
  <c r="E2375" i="7"/>
  <c r="F2375" i="7"/>
  <c r="C2376" i="7"/>
  <c r="D2376" i="7"/>
  <c r="E2376" i="7"/>
  <c r="F2376" i="7"/>
  <c r="C2377" i="7"/>
  <c r="D2377" i="7"/>
  <c r="E2377" i="7"/>
  <c r="F2377" i="7"/>
  <c r="C2378" i="7"/>
  <c r="D2378" i="7"/>
  <c r="E2378" i="7"/>
  <c r="F2378" i="7"/>
  <c r="C2379" i="7"/>
  <c r="D2379" i="7"/>
  <c r="E2379" i="7"/>
  <c r="F2379" i="7"/>
  <c r="C2380" i="7"/>
  <c r="D2380" i="7"/>
  <c r="E2380" i="7"/>
  <c r="F2380" i="7"/>
  <c r="C2381" i="7"/>
  <c r="D2381" i="7"/>
  <c r="E2381" i="7"/>
  <c r="F2381" i="7"/>
  <c r="C2382" i="7"/>
  <c r="D2382" i="7"/>
  <c r="E2382" i="7"/>
  <c r="F2382" i="7"/>
  <c r="C2383" i="7"/>
  <c r="D2383" i="7"/>
  <c r="E2383" i="7"/>
  <c r="F2383" i="7"/>
  <c r="C2384" i="7"/>
  <c r="D2384" i="7"/>
  <c r="E2384" i="7"/>
  <c r="F2384" i="7"/>
  <c r="C2385" i="7"/>
  <c r="D2385" i="7"/>
  <c r="E2385" i="7"/>
  <c r="F2385" i="7"/>
  <c r="C2386" i="7"/>
  <c r="D2386" i="7"/>
  <c r="E2386" i="7"/>
  <c r="F2386" i="7"/>
  <c r="C2387" i="7"/>
  <c r="D2387" i="7"/>
  <c r="E2387" i="7"/>
  <c r="F2387" i="7"/>
  <c r="C2388" i="7"/>
  <c r="D2388" i="7"/>
  <c r="E2388" i="7"/>
  <c r="F2388" i="7"/>
  <c r="C2389" i="7"/>
  <c r="D2389" i="7"/>
  <c r="E2389" i="7"/>
  <c r="F2389" i="7"/>
  <c r="C2390" i="7"/>
  <c r="D2390" i="7"/>
  <c r="E2390" i="7"/>
  <c r="F2390" i="7"/>
  <c r="C2391" i="7"/>
  <c r="D2391" i="7"/>
  <c r="E2391" i="7"/>
  <c r="F2391" i="7"/>
  <c r="C2392" i="7"/>
  <c r="D2392" i="7"/>
  <c r="E2392" i="7"/>
  <c r="F2392" i="7"/>
  <c r="C2393" i="7"/>
  <c r="D2393" i="7"/>
  <c r="E2393" i="7"/>
  <c r="F2393" i="7"/>
  <c r="C2394" i="7"/>
  <c r="D2394" i="7"/>
  <c r="E2394" i="7"/>
  <c r="F2394" i="7"/>
  <c r="C2395" i="7"/>
  <c r="D2395" i="7"/>
  <c r="E2395" i="7"/>
  <c r="F2395" i="7"/>
  <c r="C2396" i="7"/>
  <c r="D2396" i="7"/>
  <c r="E2396" i="7"/>
  <c r="F2396" i="7"/>
  <c r="C2397" i="7"/>
  <c r="D2397" i="7"/>
  <c r="E2397" i="7"/>
  <c r="F2397" i="7"/>
  <c r="C2398" i="7"/>
  <c r="D2398" i="7"/>
  <c r="E2398" i="7"/>
  <c r="F2398" i="7"/>
  <c r="C2399" i="7"/>
  <c r="D2399" i="7"/>
  <c r="E2399" i="7"/>
  <c r="F2399" i="7"/>
  <c r="C2400" i="7"/>
  <c r="D2400" i="7"/>
  <c r="E2400" i="7"/>
  <c r="F2400" i="7"/>
  <c r="C2401" i="7"/>
  <c r="D2401" i="7"/>
  <c r="E2401" i="7"/>
  <c r="F2401" i="7"/>
  <c r="C2402" i="7"/>
  <c r="D2402" i="7"/>
  <c r="E2402" i="7"/>
  <c r="F2402" i="7"/>
  <c r="C2403" i="7"/>
  <c r="D2403" i="7"/>
  <c r="E2403" i="7"/>
  <c r="F2403" i="7"/>
  <c r="C2404" i="7"/>
  <c r="D2404" i="7"/>
  <c r="E2404" i="7"/>
  <c r="F2404" i="7"/>
  <c r="C2405" i="7"/>
  <c r="D2405" i="7"/>
  <c r="E2405" i="7"/>
  <c r="F2405" i="7"/>
  <c r="C2406" i="7"/>
  <c r="D2406" i="7"/>
  <c r="E2406" i="7"/>
  <c r="F2406" i="7"/>
  <c r="C2407" i="7"/>
  <c r="D2407" i="7"/>
  <c r="E2407" i="7"/>
  <c r="F2407" i="7"/>
  <c r="C2408" i="7"/>
  <c r="D2408" i="7"/>
  <c r="E2408" i="7"/>
  <c r="F2408" i="7"/>
  <c r="C2409" i="7"/>
  <c r="D2409" i="7"/>
  <c r="E2409" i="7"/>
  <c r="F2409" i="7"/>
  <c r="C2410" i="7"/>
  <c r="D2410" i="7"/>
  <c r="E2410" i="7"/>
  <c r="F2410" i="7"/>
  <c r="C2411" i="7"/>
  <c r="D2411" i="7"/>
  <c r="E2411" i="7"/>
  <c r="F2411" i="7"/>
  <c r="C2412" i="7"/>
  <c r="D2412" i="7"/>
  <c r="E2412" i="7"/>
  <c r="F2412" i="7"/>
  <c r="C2413" i="7"/>
  <c r="D2413" i="7"/>
  <c r="E2413" i="7"/>
  <c r="F2413" i="7"/>
  <c r="C2414" i="7"/>
  <c r="D2414" i="7"/>
  <c r="E2414" i="7"/>
  <c r="F2414" i="7"/>
  <c r="C2415" i="7"/>
  <c r="D2415" i="7"/>
  <c r="E2415" i="7"/>
  <c r="F2415" i="7"/>
  <c r="C2416" i="7"/>
  <c r="D2416" i="7"/>
  <c r="E2416" i="7"/>
  <c r="F2416" i="7"/>
  <c r="C2417" i="7"/>
  <c r="D2417" i="7"/>
  <c r="E2417" i="7"/>
  <c r="F2417" i="7"/>
  <c r="C2418" i="7"/>
  <c r="D2418" i="7"/>
  <c r="E2418" i="7"/>
  <c r="F2418" i="7"/>
  <c r="C2419" i="7"/>
  <c r="D2419" i="7"/>
  <c r="E2419" i="7"/>
  <c r="F2419" i="7"/>
  <c r="C2420" i="7"/>
  <c r="D2420" i="7"/>
  <c r="E2420" i="7"/>
  <c r="F2420" i="7"/>
  <c r="C2421" i="7"/>
  <c r="D2421" i="7"/>
  <c r="E2421" i="7"/>
  <c r="F2421" i="7"/>
  <c r="C2422" i="7"/>
  <c r="D2422" i="7"/>
  <c r="E2422" i="7"/>
  <c r="F2422" i="7"/>
  <c r="C2423" i="7"/>
  <c r="D2423" i="7"/>
  <c r="E2423" i="7"/>
  <c r="F2423" i="7"/>
  <c r="C2424" i="7"/>
  <c r="D2424" i="7"/>
  <c r="E2424" i="7"/>
  <c r="F2424" i="7"/>
  <c r="C2425" i="7"/>
  <c r="D2425" i="7"/>
  <c r="E2425" i="7"/>
  <c r="F2425" i="7"/>
  <c r="C2426" i="7"/>
  <c r="D2426" i="7"/>
  <c r="E2426" i="7"/>
  <c r="F2426" i="7"/>
  <c r="C2427" i="7"/>
  <c r="D2427" i="7"/>
  <c r="E2427" i="7"/>
  <c r="F2427" i="7"/>
  <c r="C2428" i="7"/>
  <c r="D2428" i="7"/>
  <c r="E2428" i="7"/>
  <c r="F2428" i="7"/>
  <c r="C2429" i="7"/>
  <c r="D2429" i="7"/>
  <c r="E2429" i="7"/>
  <c r="F2429" i="7"/>
  <c r="C2430" i="7"/>
  <c r="D2430" i="7"/>
  <c r="E2430" i="7"/>
  <c r="F2430" i="7"/>
  <c r="C2431" i="7"/>
  <c r="D2431" i="7"/>
  <c r="E2431" i="7"/>
  <c r="F2431" i="7"/>
  <c r="C2432" i="7"/>
  <c r="D2432" i="7"/>
  <c r="E2432" i="7"/>
  <c r="F2432" i="7"/>
  <c r="C2433" i="7"/>
  <c r="D2433" i="7"/>
  <c r="E2433" i="7"/>
  <c r="F2433" i="7"/>
  <c r="C2434" i="7"/>
  <c r="D2434" i="7"/>
  <c r="E2434" i="7"/>
  <c r="F2434" i="7"/>
  <c r="C2435" i="7"/>
  <c r="D2435" i="7"/>
  <c r="E2435" i="7"/>
  <c r="F2435" i="7"/>
  <c r="C2436" i="7"/>
  <c r="D2436" i="7"/>
  <c r="E2436" i="7"/>
  <c r="F2436" i="7"/>
  <c r="C2437" i="7"/>
  <c r="D2437" i="7"/>
  <c r="E2437" i="7"/>
  <c r="F2437" i="7"/>
  <c r="C2438" i="7"/>
  <c r="D2438" i="7"/>
  <c r="E2438" i="7"/>
  <c r="F2438" i="7"/>
  <c r="C2439" i="7"/>
  <c r="D2439" i="7"/>
  <c r="E2439" i="7"/>
  <c r="F2439" i="7"/>
  <c r="C2440" i="7"/>
  <c r="D2440" i="7"/>
  <c r="E2440" i="7"/>
  <c r="F2440" i="7"/>
  <c r="C2441" i="7"/>
  <c r="D2441" i="7"/>
  <c r="E2441" i="7"/>
  <c r="F2441" i="7"/>
  <c r="C2442" i="7"/>
  <c r="D2442" i="7"/>
  <c r="E2442" i="7"/>
  <c r="F2442" i="7"/>
  <c r="C2443" i="7"/>
  <c r="D2443" i="7"/>
  <c r="E2443" i="7"/>
  <c r="F2443" i="7"/>
  <c r="C2444" i="7"/>
  <c r="D2444" i="7"/>
  <c r="E2444" i="7"/>
  <c r="F2444" i="7"/>
  <c r="C2445" i="7"/>
  <c r="D2445" i="7"/>
  <c r="E2445" i="7"/>
  <c r="F2445" i="7"/>
  <c r="C2446" i="7"/>
  <c r="D2446" i="7"/>
  <c r="E2446" i="7"/>
  <c r="F2446" i="7"/>
  <c r="C2447" i="7"/>
  <c r="D2447" i="7"/>
  <c r="E2447" i="7"/>
  <c r="F2447" i="7"/>
  <c r="C2448" i="7"/>
  <c r="D2448" i="7"/>
  <c r="E2448" i="7"/>
  <c r="F2448" i="7"/>
  <c r="C2449" i="7"/>
  <c r="D2449" i="7"/>
  <c r="E2449" i="7"/>
  <c r="F2449" i="7"/>
  <c r="C2450" i="7"/>
  <c r="D2450" i="7"/>
  <c r="E2450" i="7"/>
  <c r="F2450" i="7"/>
  <c r="C2451" i="7"/>
  <c r="D2451" i="7"/>
  <c r="E2451" i="7"/>
  <c r="F2451" i="7"/>
  <c r="C2452" i="7"/>
  <c r="D2452" i="7"/>
  <c r="E2452" i="7"/>
  <c r="F2452" i="7"/>
  <c r="C2453" i="7"/>
  <c r="D2453" i="7"/>
  <c r="E2453" i="7"/>
  <c r="F2453" i="7"/>
  <c r="C2454" i="7"/>
  <c r="D2454" i="7"/>
  <c r="E2454" i="7"/>
  <c r="F2454" i="7"/>
  <c r="C2455" i="7"/>
  <c r="D2455" i="7"/>
  <c r="E2455" i="7"/>
  <c r="F2455" i="7"/>
  <c r="C2456" i="7"/>
  <c r="D2456" i="7"/>
  <c r="E2456" i="7"/>
  <c r="F2456" i="7"/>
  <c r="C2457" i="7"/>
  <c r="D2457" i="7"/>
  <c r="E2457" i="7"/>
  <c r="F2457" i="7"/>
  <c r="C2458" i="7"/>
  <c r="D2458" i="7"/>
  <c r="E2458" i="7"/>
  <c r="F2458" i="7"/>
  <c r="C2459" i="7"/>
  <c r="D2459" i="7"/>
  <c r="E2459" i="7"/>
  <c r="F2459" i="7"/>
  <c r="C2460" i="7"/>
  <c r="D2460" i="7"/>
  <c r="E2460" i="7"/>
  <c r="F2460" i="7"/>
  <c r="C2461" i="7"/>
  <c r="D2461" i="7"/>
  <c r="E2461" i="7"/>
  <c r="F2461" i="7"/>
  <c r="C2462" i="7"/>
  <c r="D2462" i="7"/>
  <c r="E2462" i="7"/>
  <c r="F2462" i="7"/>
  <c r="C2463" i="7"/>
  <c r="D2463" i="7"/>
  <c r="E2463" i="7"/>
  <c r="F2463" i="7"/>
  <c r="C2464" i="7"/>
  <c r="D2464" i="7"/>
  <c r="E2464" i="7"/>
  <c r="F2464" i="7"/>
  <c r="C2465" i="7"/>
  <c r="D2465" i="7"/>
  <c r="E2465" i="7"/>
  <c r="F2465" i="7"/>
  <c r="C2466" i="7"/>
  <c r="D2466" i="7"/>
  <c r="E2466" i="7"/>
  <c r="F2466" i="7"/>
  <c r="C2467" i="7"/>
  <c r="D2467" i="7"/>
  <c r="E2467" i="7"/>
  <c r="F2467" i="7"/>
  <c r="C2468" i="7"/>
  <c r="D2468" i="7"/>
  <c r="E2468" i="7"/>
  <c r="F2468" i="7"/>
  <c r="C2469" i="7"/>
  <c r="D2469" i="7"/>
  <c r="E2469" i="7"/>
  <c r="F2469" i="7"/>
  <c r="C2470" i="7"/>
  <c r="D2470" i="7"/>
  <c r="E2470" i="7"/>
  <c r="F2470" i="7"/>
  <c r="C2471" i="7"/>
  <c r="D2471" i="7"/>
  <c r="E2471" i="7"/>
  <c r="F2471" i="7"/>
  <c r="C2472" i="7"/>
  <c r="D2472" i="7"/>
  <c r="E2472" i="7"/>
  <c r="F2472" i="7"/>
  <c r="C2473" i="7"/>
  <c r="D2473" i="7"/>
  <c r="E2473" i="7"/>
  <c r="F2473" i="7"/>
  <c r="C2474" i="7"/>
  <c r="D2474" i="7"/>
  <c r="E2474" i="7"/>
  <c r="F2474" i="7"/>
  <c r="C2475" i="7"/>
  <c r="D2475" i="7"/>
  <c r="E2475" i="7"/>
  <c r="F2475" i="7"/>
  <c r="C2476" i="7"/>
  <c r="D2476" i="7"/>
  <c r="E2476" i="7"/>
  <c r="F2476" i="7"/>
  <c r="C2477" i="7"/>
  <c r="D2477" i="7"/>
  <c r="E2477" i="7"/>
  <c r="F2477" i="7"/>
  <c r="C2478" i="7"/>
  <c r="D2478" i="7"/>
  <c r="E2478" i="7"/>
  <c r="F2478" i="7"/>
  <c r="C2479" i="7"/>
  <c r="D2479" i="7"/>
  <c r="E2479" i="7"/>
  <c r="F2479" i="7"/>
  <c r="C2480" i="7"/>
  <c r="D2480" i="7"/>
  <c r="E2480" i="7"/>
  <c r="F2480" i="7"/>
  <c r="C2481" i="7"/>
  <c r="D2481" i="7"/>
  <c r="E2481" i="7"/>
  <c r="F2481" i="7"/>
  <c r="C2482" i="7"/>
  <c r="D2482" i="7"/>
  <c r="E2482" i="7"/>
  <c r="F2482" i="7"/>
  <c r="C2483" i="7"/>
  <c r="D2483" i="7"/>
  <c r="E2483" i="7"/>
  <c r="F2483" i="7"/>
  <c r="C2484" i="7"/>
  <c r="D2484" i="7"/>
  <c r="E2484" i="7"/>
  <c r="F2484" i="7"/>
  <c r="C2485" i="7"/>
  <c r="D2485" i="7"/>
  <c r="E2485" i="7"/>
  <c r="F2485" i="7"/>
  <c r="C2486" i="7"/>
  <c r="D2486" i="7"/>
  <c r="E2486" i="7"/>
  <c r="F2486" i="7"/>
  <c r="C2487" i="7"/>
  <c r="D2487" i="7"/>
  <c r="E2487" i="7"/>
  <c r="F2487" i="7"/>
  <c r="C2488" i="7"/>
  <c r="D2488" i="7"/>
  <c r="E2488" i="7"/>
  <c r="F2488" i="7"/>
  <c r="C2489" i="7"/>
  <c r="D2489" i="7"/>
  <c r="E2489" i="7"/>
  <c r="F2489" i="7"/>
  <c r="C2490" i="7"/>
  <c r="D2490" i="7"/>
  <c r="E2490" i="7"/>
  <c r="F2490" i="7"/>
  <c r="C2491" i="7"/>
  <c r="D2491" i="7"/>
  <c r="E2491" i="7"/>
  <c r="F2491" i="7"/>
  <c r="C2492" i="7"/>
  <c r="D2492" i="7"/>
  <c r="E2492" i="7"/>
  <c r="F2492" i="7"/>
  <c r="C2493" i="7"/>
  <c r="D2493" i="7"/>
  <c r="E2493" i="7"/>
  <c r="F2493" i="7"/>
  <c r="C2494" i="7"/>
  <c r="D2494" i="7"/>
  <c r="E2494" i="7"/>
  <c r="F2494" i="7"/>
  <c r="C2495" i="7"/>
  <c r="D2495" i="7"/>
  <c r="E2495" i="7"/>
  <c r="F2495" i="7"/>
  <c r="C2496" i="7"/>
  <c r="D2496" i="7"/>
  <c r="E2496" i="7"/>
  <c r="F2496" i="7"/>
  <c r="C2497" i="7"/>
  <c r="D2497" i="7"/>
  <c r="E2497" i="7"/>
  <c r="F2497" i="7"/>
  <c r="C2498" i="7"/>
  <c r="D2498" i="7"/>
  <c r="E2498" i="7"/>
  <c r="F2498" i="7"/>
  <c r="C2499" i="7"/>
  <c r="D2499" i="7"/>
  <c r="E2499" i="7"/>
  <c r="F2499" i="7"/>
  <c r="C2500" i="7"/>
  <c r="D2500" i="7"/>
  <c r="E2500" i="7"/>
  <c r="F2500" i="7"/>
  <c r="C2501" i="7"/>
  <c r="D2501" i="7"/>
  <c r="E2501" i="7"/>
  <c r="F2501" i="7"/>
  <c r="C2502" i="7"/>
  <c r="D2502" i="7"/>
  <c r="E2502" i="7"/>
  <c r="F2502" i="7"/>
  <c r="C2503" i="7"/>
  <c r="D2503" i="7"/>
  <c r="E2503" i="7"/>
  <c r="F2503" i="7"/>
  <c r="C2504" i="7"/>
  <c r="D2504" i="7"/>
  <c r="E2504" i="7"/>
  <c r="F2504" i="7"/>
  <c r="C2505" i="7"/>
  <c r="D2505" i="7"/>
  <c r="E2505" i="7"/>
  <c r="F2505" i="7"/>
  <c r="C2506" i="7"/>
  <c r="D2506" i="7"/>
  <c r="E2506" i="7"/>
  <c r="F2506" i="7"/>
  <c r="C2507" i="7"/>
  <c r="D2507" i="7"/>
  <c r="E2507" i="7"/>
  <c r="F2507" i="7"/>
  <c r="C2508" i="7"/>
  <c r="D2508" i="7"/>
  <c r="E2508" i="7"/>
  <c r="F2508" i="7"/>
  <c r="C2509" i="7"/>
  <c r="D2509" i="7"/>
  <c r="E2509" i="7"/>
  <c r="F2509" i="7"/>
  <c r="C2510" i="7"/>
  <c r="D2510" i="7"/>
  <c r="E2510" i="7"/>
  <c r="F2510" i="7"/>
  <c r="C2511" i="7"/>
  <c r="D2511" i="7"/>
  <c r="E2511" i="7"/>
  <c r="F2511" i="7"/>
  <c r="C2512" i="7"/>
  <c r="D2512" i="7"/>
  <c r="E2512" i="7"/>
  <c r="F2512" i="7"/>
  <c r="C2513" i="7"/>
  <c r="D2513" i="7"/>
  <c r="E2513" i="7"/>
  <c r="F2513" i="7"/>
  <c r="C2514" i="7"/>
  <c r="D2514" i="7"/>
  <c r="E2514" i="7"/>
  <c r="F2514" i="7"/>
  <c r="C2515" i="7"/>
  <c r="D2515" i="7"/>
  <c r="E2515" i="7"/>
  <c r="F2515" i="7"/>
  <c r="C2516" i="7"/>
  <c r="D2516" i="7"/>
  <c r="E2516" i="7"/>
  <c r="F2516" i="7"/>
  <c r="C2517" i="7"/>
  <c r="D2517" i="7"/>
  <c r="E2517" i="7"/>
  <c r="F2517" i="7"/>
  <c r="C2518" i="7"/>
  <c r="D2518" i="7"/>
  <c r="E2518" i="7"/>
  <c r="F2518" i="7"/>
  <c r="C2519" i="7"/>
  <c r="D2519" i="7"/>
  <c r="E2519" i="7"/>
  <c r="F2519" i="7"/>
  <c r="C2520" i="7"/>
  <c r="D2520" i="7"/>
  <c r="E2520" i="7"/>
  <c r="F2520" i="7"/>
  <c r="C2521" i="7"/>
  <c r="D2521" i="7"/>
  <c r="E2521" i="7"/>
  <c r="F2521" i="7"/>
  <c r="C2522" i="7"/>
  <c r="D2522" i="7"/>
  <c r="E2522" i="7"/>
  <c r="F2522" i="7"/>
  <c r="C2523" i="7"/>
  <c r="D2523" i="7"/>
  <c r="E2523" i="7"/>
  <c r="F2523" i="7"/>
  <c r="C2524" i="7"/>
  <c r="D2524" i="7"/>
  <c r="E2524" i="7"/>
  <c r="F2524" i="7"/>
  <c r="C2525" i="7"/>
  <c r="D2525" i="7"/>
  <c r="E2525" i="7"/>
  <c r="F2525" i="7"/>
  <c r="C2526" i="7"/>
  <c r="D2526" i="7"/>
  <c r="E2526" i="7"/>
  <c r="F2526" i="7"/>
  <c r="C2527" i="7"/>
  <c r="D2527" i="7"/>
  <c r="E2527" i="7"/>
  <c r="F2527" i="7"/>
  <c r="C2528" i="7"/>
  <c r="D2528" i="7"/>
  <c r="E2528" i="7"/>
  <c r="F2528" i="7"/>
  <c r="C2529" i="7"/>
  <c r="D2529" i="7"/>
  <c r="E2529" i="7"/>
  <c r="F2529" i="7"/>
  <c r="C2530" i="7"/>
  <c r="D2530" i="7"/>
  <c r="E2530" i="7"/>
  <c r="F2530" i="7"/>
  <c r="C2531" i="7"/>
  <c r="D2531" i="7"/>
  <c r="E2531" i="7"/>
  <c r="F2531" i="7"/>
  <c r="C2532" i="7"/>
  <c r="D2532" i="7"/>
  <c r="E2532" i="7"/>
  <c r="F2532" i="7"/>
  <c r="C2533" i="7"/>
  <c r="D2533" i="7"/>
  <c r="E2533" i="7"/>
  <c r="F2533" i="7"/>
  <c r="C2534" i="7"/>
  <c r="D2534" i="7"/>
  <c r="E2534" i="7"/>
  <c r="F2534" i="7"/>
  <c r="C2535" i="7"/>
  <c r="D2535" i="7"/>
  <c r="E2535" i="7"/>
  <c r="F2535" i="7"/>
  <c r="C2536" i="7"/>
  <c r="D2536" i="7"/>
  <c r="E2536" i="7"/>
  <c r="F2536" i="7"/>
  <c r="C2537" i="7"/>
  <c r="D2537" i="7"/>
  <c r="E2537" i="7"/>
  <c r="F2537" i="7"/>
  <c r="C2538" i="7"/>
  <c r="D2538" i="7"/>
  <c r="E2538" i="7"/>
  <c r="F2538" i="7"/>
  <c r="C2539" i="7"/>
  <c r="D2539" i="7"/>
  <c r="E2539" i="7"/>
  <c r="F2539" i="7"/>
  <c r="C2540" i="7"/>
  <c r="D2540" i="7"/>
  <c r="E2540" i="7"/>
  <c r="F2540" i="7"/>
  <c r="C2541" i="7"/>
  <c r="D2541" i="7"/>
  <c r="E2541" i="7"/>
  <c r="F2541" i="7"/>
  <c r="C2542" i="7"/>
  <c r="D2542" i="7"/>
  <c r="E2542" i="7"/>
  <c r="F2542" i="7"/>
  <c r="C2543" i="7"/>
  <c r="D2543" i="7"/>
  <c r="E2543" i="7"/>
  <c r="F2543" i="7"/>
  <c r="C2544" i="7"/>
  <c r="D2544" i="7"/>
  <c r="E2544" i="7"/>
  <c r="F2544" i="7"/>
  <c r="C2545" i="7"/>
  <c r="D2545" i="7"/>
  <c r="E2545" i="7"/>
  <c r="F2545" i="7"/>
  <c r="C2546" i="7"/>
  <c r="D2546" i="7"/>
  <c r="E2546" i="7"/>
  <c r="F2546" i="7"/>
  <c r="C2547" i="7"/>
  <c r="D2547" i="7"/>
  <c r="E2547" i="7"/>
  <c r="F2547" i="7"/>
  <c r="C2548" i="7"/>
  <c r="D2548" i="7"/>
  <c r="E2548" i="7"/>
  <c r="F2548" i="7"/>
  <c r="C2549" i="7"/>
  <c r="D2549" i="7"/>
  <c r="E2549" i="7"/>
  <c r="F2549" i="7"/>
  <c r="C2550" i="7"/>
  <c r="D2550" i="7"/>
  <c r="E2550" i="7"/>
  <c r="F2550" i="7"/>
  <c r="C2551" i="7"/>
  <c r="D2551" i="7"/>
  <c r="E2551" i="7"/>
  <c r="F2551" i="7"/>
  <c r="C2552" i="7"/>
  <c r="D2552" i="7"/>
  <c r="E2552" i="7"/>
  <c r="F2552" i="7"/>
  <c r="C2553" i="7"/>
  <c r="D2553" i="7"/>
  <c r="E2553" i="7"/>
  <c r="F2553" i="7"/>
  <c r="C2554" i="7"/>
  <c r="D2554" i="7"/>
  <c r="E2554" i="7"/>
  <c r="F2554" i="7"/>
  <c r="C2555" i="7"/>
  <c r="D2555" i="7"/>
  <c r="E2555" i="7"/>
  <c r="F2555" i="7"/>
  <c r="C2556" i="7"/>
  <c r="D2556" i="7"/>
  <c r="E2556" i="7"/>
  <c r="F2556" i="7"/>
  <c r="C2557" i="7"/>
  <c r="D2557" i="7"/>
  <c r="E2557" i="7"/>
  <c r="F2557" i="7"/>
  <c r="C2558" i="7"/>
  <c r="D2558" i="7"/>
  <c r="E2558" i="7"/>
  <c r="F2558" i="7"/>
  <c r="C2559" i="7"/>
  <c r="D2559" i="7"/>
  <c r="E2559" i="7"/>
  <c r="F2559" i="7"/>
  <c r="C2560" i="7"/>
  <c r="D2560" i="7"/>
  <c r="E2560" i="7"/>
  <c r="F2560" i="7"/>
  <c r="C2561" i="7"/>
  <c r="D2561" i="7"/>
  <c r="E2561" i="7"/>
  <c r="F2561" i="7"/>
  <c r="C2562" i="7"/>
  <c r="D2562" i="7"/>
  <c r="E2562" i="7"/>
  <c r="F2562" i="7"/>
  <c r="C2563" i="7"/>
  <c r="D2563" i="7"/>
  <c r="E2563" i="7"/>
  <c r="F2563" i="7"/>
  <c r="C2564" i="7"/>
  <c r="D2564" i="7"/>
  <c r="E2564" i="7"/>
  <c r="F2564" i="7"/>
  <c r="C2565" i="7"/>
  <c r="D2565" i="7"/>
  <c r="E2565" i="7"/>
  <c r="F2565" i="7"/>
  <c r="C2566" i="7"/>
  <c r="D2566" i="7"/>
  <c r="E2566" i="7"/>
  <c r="F2566" i="7"/>
  <c r="C2567" i="7"/>
  <c r="D2567" i="7"/>
  <c r="E2567" i="7"/>
  <c r="F2567" i="7"/>
  <c r="C2568" i="7"/>
  <c r="D2568" i="7"/>
  <c r="E2568" i="7"/>
  <c r="F2568" i="7"/>
  <c r="C2569" i="7"/>
  <c r="D2569" i="7"/>
  <c r="E2569" i="7"/>
  <c r="F2569" i="7"/>
  <c r="C2570" i="7"/>
  <c r="D2570" i="7"/>
  <c r="E2570" i="7"/>
  <c r="F2570" i="7"/>
  <c r="C2571" i="7"/>
  <c r="D2571" i="7"/>
  <c r="E2571" i="7"/>
  <c r="F2571" i="7"/>
  <c r="C2572" i="7"/>
  <c r="D2572" i="7"/>
  <c r="E2572" i="7"/>
  <c r="F2572" i="7"/>
  <c r="C2573" i="7"/>
  <c r="D2573" i="7"/>
  <c r="E2573" i="7"/>
  <c r="F2573" i="7"/>
  <c r="C2574" i="7"/>
  <c r="D2574" i="7"/>
  <c r="E2574" i="7"/>
  <c r="F2574" i="7"/>
  <c r="C2575" i="7"/>
  <c r="D2575" i="7"/>
  <c r="E2575" i="7"/>
  <c r="F2575" i="7"/>
  <c r="C2576" i="7"/>
  <c r="D2576" i="7"/>
  <c r="E2576" i="7"/>
  <c r="F2576" i="7"/>
  <c r="C2577" i="7"/>
  <c r="D2577" i="7"/>
  <c r="E2577" i="7"/>
  <c r="F2577" i="7"/>
  <c r="C2578" i="7"/>
  <c r="D2578" i="7"/>
  <c r="E2578" i="7"/>
  <c r="F2578" i="7"/>
  <c r="C2579" i="7"/>
  <c r="D2579" i="7"/>
  <c r="E2579" i="7"/>
  <c r="F2579" i="7"/>
  <c r="C2580" i="7"/>
  <c r="D2580" i="7"/>
  <c r="E2580" i="7"/>
  <c r="F2580" i="7"/>
  <c r="C2581" i="7"/>
  <c r="D2581" i="7"/>
  <c r="E2581" i="7"/>
  <c r="F2581" i="7"/>
  <c r="C2582" i="7"/>
  <c r="D2582" i="7"/>
  <c r="E2582" i="7"/>
  <c r="F2582" i="7"/>
  <c r="C2583" i="7"/>
  <c r="D2583" i="7"/>
  <c r="E2583" i="7"/>
  <c r="F2583" i="7"/>
  <c r="C2584" i="7"/>
  <c r="D2584" i="7"/>
  <c r="E2584" i="7"/>
  <c r="F2584" i="7"/>
  <c r="C2585" i="7"/>
  <c r="D2585" i="7"/>
  <c r="E2585" i="7"/>
  <c r="F2585" i="7"/>
  <c r="C2586" i="7"/>
  <c r="D2586" i="7"/>
  <c r="E2586" i="7"/>
  <c r="F2586" i="7"/>
  <c r="C2587" i="7"/>
  <c r="D2587" i="7"/>
  <c r="E2587" i="7"/>
  <c r="F2587" i="7"/>
  <c r="C2588" i="7"/>
  <c r="D2588" i="7"/>
  <c r="E2588" i="7"/>
  <c r="F2588" i="7"/>
  <c r="C2589" i="7"/>
  <c r="D2589" i="7"/>
  <c r="E2589" i="7"/>
  <c r="F2589" i="7"/>
  <c r="C2590" i="7"/>
  <c r="D2590" i="7"/>
  <c r="E2590" i="7"/>
  <c r="F2590" i="7"/>
  <c r="C2591" i="7"/>
  <c r="D2591" i="7"/>
  <c r="E2591" i="7"/>
  <c r="F2591" i="7"/>
  <c r="C2592" i="7"/>
  <c r="D2592" i="7"/>
  <c r="E2592" i="7"/>
  <c r="F2592" i="7"/>
  <c r="C2593" i="7"/>
  <c r="D2593" i="7"/>
  <c r="E2593" i="7"/>
  <c r="F2593" i="7"/>
  <c r="C2594" i="7"/>
  <c r="D2594" i="7"/>
  <c r="E2594" i="7"/>
  <c r="F2594" i="7"/>
  <c r="C2595" i="7"/>
  <c r="D2595" i="7"/>
  <c r="E2595" i="7"/>
  <c r="F2595" i="7"/>
  <c r="C2596" i="7"/>
  <c r="D2596" i="7"/>
  <c r="E2596" i="7"/>
  <c r="F2596" i="7"/>
  <c r="C2597" i="7"/>
  <c r="D2597" i="7"/>
  <c r="E2597" i="7"/>
  <c r="F2597" i="7"/>
  <c r="C2598" i="7"/>
  <c r="D2598" i="7"/>
  <c r="E2598" i="7"/>
  <c r="F2598" i="7"/>
  <c r="C2599" i="7"/>
  <c r="D2599" i="7"/>
  <c r="E2599" i="7"/>
  <c r="F2599" i="7"/>
  <c r="C2600" i="7"/>
  <c r="D2600" i="7"/>
  <c r="E2600" i="7"/>
  <c r="F2600" i="7"/>
  <c r="C2601" i="7"/>
  <c r="D2601" i="7"/>
  <c r="E2601" i="7"/>
  <c r="F2601" i="7"/>
  <c r="C2602" i="7"/>
  <c r="D2602" i="7"/>
  <c r="E2602" i="7"/>
  <c r="F2602" i="7"/>
  <c r="C2603" i="7"/>
  <c r="D2603" i="7"/>
  <c r="E2603" i="7"/>
  <c r="F2603" i="7"/>
  <c r="C2604" i="7"/>
  <c r="D2604" i="7"/>
  <c r="E2604" i="7"/>
  <c r="F2604" i="7"/>
  <c r="C2605" i="7"/>
  <c r="D2605" i="7"/>
  <c r="E2605" i="7"/>
  <c r="F2605" i="7"/>
  <c r="C2606" i="7"/>
  <c r="D2606" i="7"/>
  <c r="E2606" i="7"/>
  <c r="F2606" i="7"/>
  <c r="C2607" i="7"/>
  <c r="D2607" i="7"/>
  <c r="E2607" i="7"/>
  <c r="F2607" i="7"/>
  <c r="C2608" i="7"/>
  <c r="D2608" i="7"/>
  <c r="E2608" i="7"/>
  <c r="F2608" i="7"/>
  <c r="C2609" i="7"/>
  <c r="D2609" i="7"/>
  <c r="E2609" i="7"/>
  <c r="F2609" i="7"/>
  <c r="C2610" i="7"/>
  <c r="D2610" i="7"/>
  <c r="E2610" i="7"/>
  <c r="F2610" i="7"/>
  <c r="C2611" i="7"/>
  <c r="D2611" i="7"/>
  <c r="E2611" i="7"/>
  <c r="F2611" i="7"/>
  <c r="C2612" i="7"/>
  <c r="D2612" i="7"/>
  <c r="E2612" i="7"/>
  <c r="F2612" i="7"/>
  <c r="C2613" i="7"/>
  <c r="D2613" i="7"/>
  <c r="E2613" i="7"/>
  <c r="F2613" i="7"/>
  <c r="C2614" i="7"/>
  <c r="D2614" i="7"/>
  <c r="E2614" i="7"/>
  <c r="F2614" i="7"/>
  <c r="C2615" i="7"/>
  <c r="D2615" i="7"/>
  <c r="E2615" i="7"/>
  <c r="F2615" i="7"/>
  <c r="C2616" i="7"/>
  <c r="D2616" i="7"/>
  <c r="E2616" i="7"/>
  <c r="F2616" i="7"/>
  <c r="C2617" i="7"/>
  <c r="D2617" i="7"/>
  <c r="E2617" i="7"/>
  <c r="F2617" i="7"/>
  <c r="C2618" i="7"/>
  <c r="D2618" i="7"/>
  <c r="E2618" i="7"/>
  <c r="F2618" i="7"/>
  <c r="C2619" i="7"/>
  <c r="D2619" i="7"/>
  <c r="E2619" i="7"/>
  <c r="F2619" i="7"/>
  <c r="C2620" i="7"/>
  <c r="D2620" i="7"/>
  <c r="E2620" i="7"/>
  <c r="F2620" i="7"/>
  <c r="C2621" i="7"/>
  <c r="D2621" i="7"/>
  <c r="E2621" i="7"/>
  <c r="F2621" i="7"/>
  <c r="C2622" i="7"/>
  <c r="D2622" i="7"/>
  <c r="E2622" i="7"/>
  <c r="F2622" i="7"/>
  <c r="C2623" i="7"/>
  <c r="D2623" i="7"/>
  <c r="E2623" i="7"/>
  <c r="F2623" i="7"/>
  <c r="C2624" i="7"/>
  <c r="D2624" i="7"/>
  <c r="E2624" i="7"/>
  <c r="F2624" i="7"/>
  <c r="C2625" i="7"/>
  <c r="D2625" i="7"/>
  <c r="E2625" i="7"/>
  <c r="F2625" i="7"/>
  <c r="C2626" i="7"/>
  <c r="D2626" i="7"/>
  <c r="E2626" i="7"/>
  <c r="F2626" i="7"/>
  <c r="C2627" i="7"/>
  <c r="D2627" i="7"/>
  <c r="E2627" i="7"/>
  <c r="F2627" i="7"/>
  <c r="C2628" i="7"/>
  <c r="D2628" i="7"/>
  <c r="E2628" i="7"/>
  <c r="F2628" i="7"/>
  <c r="C2629" i="7"/>
  <c r="D2629" i="7"/>
  <c r="E2629" i="7"/>
  <c r="F2629" i="7"/>
  <c r="C2630" i="7"/>
  <c r="D2630" i="7"/>
  <c r="E2630" i="7"/>
  <c r="F2630" i="7"/>
  <c r="C2631" i="7"/>
  <c r="D2631" i="7"/>
  <c r="E2631" i="7"/>
  <c r="F2631" i="7"/>
  <c r="C2632" i="7"/>
  <c r="D2632" i="7"/>
  <c r="E2632" i="7"/>
  <c r="F2632" i="7"/>
  <c r="C2633" i="7"/>
  <c r="D2633" i="7"/>
  <c r="E2633" i="7"/>
  <c r="F2633" i="7"/>
  <c r="C2634" i="7"/>
  <c r="D2634" i="7"/>
  <c r="E2634" i="7"/>
  <c r="F2634" i="7"/>
  <c r="C2635" i="7"/>
  <c r="D2635" i="7"/>
  <c r="E2635" i="7"/>
  <c r="F2635" i="7"/>
  <c r="C2636" i="7"/>
  <c r="D2636" i="7"/>
  <c r="E2636" i="7"/>
  <c r="F2636" i="7"/>
  <c r="C2637" i="7"/>
  <c r="D2637" i="7"/>
  <c r="E2637" i="7"/>
  <c r="F2637" i="7"/>
  <c r="C2638" i="7"/>
  <c r="D2638" i="7"/>
  <c r="E2638" i="7"/>
  <c r="F2638" i="7"/>
  <c r="C2639" i="7"/>
  <c r="D2639" i="7"/>
  <c r="E2639" i="7"/>
  <c r="F2639" i="7"/>
  <c r="C2640" i="7"/>
  <c r="D2640" i="7"/>
  <c r="E2640" i="7"/>
  <c r="F2640" i="7"/>
  <c r="C2641" i="7"/>
  <c r="D2641" i="7"/>
  <c r="E2641" i="7"/>
  <c r="F2641" i="7"/>
  <c r="C2642" i="7"/>
  <c r="D2642" i="7"/>
  <c r="E2642" i="7"/>
  <c r="F2642" i="7"/>
  <c r="C2643" i="7"/>
  <c r="D2643" i="7"/>
  <c r="E2643" i="7"/>
  <c r="F2643" i="7"/>
  <c r="C2644" i="7"/>
  <c r="D2644" i="7"/>
  <c r="E2644" i="7"/>
  <c r="F2644" i="7"/>
  <c r="C2645" i="7"/>
  <c r="D2645" i="7"/>
  <c r="E2645" i="7"/>
  <c r="F2645" i="7"/>
  <c r="C2646" i="7"/>
  <c r="D2646" i="7"/>
  <c r="E2646" i="7"/>
  <c r="F2646" i="7"/>
  <c r="C2647" i="7"/>
  <c r="D2647" i="7"/>
  <c r="E2647" i="7"/>
  <c r="F2647" i="7"/>
  <c r="C2648" i="7"/>
  <c r="D2648" i="7"/>
  <c r="E2648" i="7"/>
  <c r="F2648" i="7"/>
  <c r="C2649" i="7"/>
  <c r="D2649" i="7"/>
  <c r="E2649" i="7"/>
  <c r="F2649" i="7"/>
  <c r="C2650" i="7"/>
  <c r="D2650" i="7"/>
  <c r="E2650" i="7"/>
  <c r="F2650" i="7"/>
  <c r="C2651" i="7"/>
  <c r="D2651" i="7"/>
  <c r="E2651" i="7"/>
  <c r="F2651" i="7"/>
  <c r="C2652" i="7"/>
  <c r="D2652" i="7"/>
  <c r="E2652" i="7"/>
  <c r="F2652" i="7"/>
  <c r="C2653" i="7"/>
  <c r="D2653" i="7"/>
  <c r="E2653" i="7"/>
  <c r="F2653" i="7"/>
  <c r="C2654" i="7"/>
  <c r="D2654" i="7"/>
  <c r="E2654" i="7"/>
  <c r="F2654" i="7"/>
  <c r="C2655" i="7"/>
  <c r="D2655" i="7"/>
  <c r="E2655" i="7"/>
  <c r="F2655" i="7"/>
  <c r="C2656" i="7"/>
  <c r="D2656" i="7"/>
  <c r="E2656" i="7"/>
  <c r="F2656" i="7"/>
  <c r="C2657" i="7"/>
  <c r="D2657" i="7"/>
  <c r="E2657" i="7"/>
  <c r="F2657" i="7"/>
  <c r="C2658" i="7"/>
  <c r="D2658" i="7"/>
  <c r="E2658" i="7"/>
  <c r="F2658" i="7"/>
  <c r="C2659" i="7"/>
  <c r="D2659" i="7"/>
  <c r="E2659" i="7"/>
  <c r="F2659" i="7"/>
  <c r="C2660" i="7"/>
  <c r="D2660" i="7"/>
  <c r="E2660" i="7"/>
  <c r="F2660" i="7"/>
  <c r="C2661" i="7"/>
  <c r="D2661" i="7"/>
  <c r="E2661" i="7"/>
  <c r="F2661" i="7"/>
  <c r="C2662" i="7"/>
  <c r="D2662" i="7"/>
  <c r="E2662" i="7"/>
  <c r="F2662" i="7"/>
  <c r="C2663" i="7"/>
  <c r="D2663" i="7"/>
  <c r="E2663" i="7"/>
  <c r="F2663" i="7"/>
  <c r="C2664" i="7"/>
  <c r="D2664" i="7"/>
  <c r="E2664" i="7"/>
  <c r="F2664" i="7"/>
  <c r="C2665" i="7"/>
  <c r="D2665" i="7"/>
  <c r="E2665" i="7"/>
  <c r="F2665" i="7"/>
  <c r="C2666" i="7"/>
  <c r="D2666" i="7"/>
  <c r="E2666" i="7"/>
  <c r="F2666" i="7"/>
  <c r="C2667" i="7"/>
  <c r="D2667" i="7"/>
  <c r="E2667" i="7"/>
  <c r="F2667" i="7"/>
  <c r="C2668" i="7"/>
  <c r="D2668" i="7"/>
  <c r="E2668" i="7"/>
  <c r="F2668" i="7"/>
  <c r="C2669" i="7"/>
  <c r="D2669" i="7"/>
  <c r="E2669" i="7"/>
  <c r="F2669" i="7"/>
  <c r="C2670" i="7"/>
  <c r="D2670" i="7"/>
  <c r="E2670" i="7"/>
  <c r="F2670" i="7"/>
  <c r="C2671" i="7"/>
  <c r="D2671" i="7"/>
  <c r="E2671" i="7"/>
  <c r="F2671" i="7"/>
  <c r="C2672" i="7"/>
  <c r="D2672" i="7"/>
  <c r="E2672" i="7"/>
  <c r="F2672" i="7"/>
  <c r="C2673" i="7"/>
  <c r="D2673" i="7"/>
  <c r="E2673" i="7"/>
  <c r="F2673" i="7"/>
  <c r="C2674" i="7"/>
  <c r="D2674" i="7"/>
  <c r="E2674" i="7"/>
  <c r="F2674" i="7"/>
  <c r="C2675" i="7"/>
  <c r="D2675" i="7"/>
  <c r="E2675" i="7"/>
  <c r="F2675" i="7"/>
  <c r="C2676" i="7"/>
  <c r="D2676" i="7"/>
  <c r="E2676" i="7"/>
  <c r="F2676" i="7"/>
  <c r="C2677" i="7"/>
  <c r="D2677" i="7"/>
  <c r="E2677" i="7"/>
  <c r="F2677" i="7"/>
  <c r="C2678" i="7"/>
  <c r="D2678" i="7"/>
  <c r="E2678" i="7"/>
  <c r="F2678" i="7"/>
  <c r="C2679" i="7"/>
  <c r="D2679" i="7"/>
  <c r="E2679" i="7"/>
  <c r="F2679" i="7"/>
  <c r="C2680" i="7"/>
  <c r="D2680" i="7"/>
  <c r="E2680" i="7"/>
  <c r="F2680" i="7"/>
  <c r="C2681" i="7"/>
  <c r="D2681" i="7"/>
  <c r="E2681" i="7"/>
  <c r="F2681" i="7"/>
  <c r="C2682" i="7"/>
  <c r="D2682" i="7"/>
  <c r="E2682" i="7"/>
  <c r="F2682" i="7"/>
  <c r="C2683" i="7"/>
  <c r="D2683" i="7"/>
  <c r="E2683" i="7"/>
  <c r="F2683" i="7"/>
  <c r="C2684" i="7"/>
  <c r="D2684" i="7"/>
  <c r="E2684" i="7"/>
  <c r="F2684" i="7"/>
  <c r="C2685" i="7"/>
  <c r="D2685" i="7"/>
  <c r="E2685" i="7"/>
  <c r="F2685" i="7"/>
  <c r="C2686" i="7"/>
  <c r="D2686" i="7"/>
  <c r="E2686" i="7"/>
  <c r="F2686" i="7"/>
  <c r="C2687" i="7"/>
  <c r="D2687" i="7"/>
  <c r="E2687" i="7"/>
  <c r="F2687" i="7"/>
  <c r="C2688" i="7"/>
  <c r="D2688" i="7"/>
  <c r="E2688" i="7"/>
  <c r="F2688" i="7"/>
  <c r="C2689" i="7"/>
  <c r="D2689" i="7"/>
  <c r="E2689" i="7"/>
  <c r="F2689" i="7"/>
  <c r="C2690" i="7"/>
  <c r="D2690" i="7"/>
  <c r="E2690" i="7"/>
  <c r="F2690" i="7"/>
  <c r="C2691" i="7"/>
  <c r="D2691" i="7"/>
  <c r="E2691" i="7"/>
  <c r="F2691" i="7"/>
  <c r="C2692" i="7"/>
  <c r="D2692" i="7"/>
  <c r="E2692" i="7"/>
  <c r="F2692" i="7"/>
  <c r="C2693" i="7"/>
  <c r="D2693" i="7"/>
  <c r="E2693" i="7"/>
  <c r="F2693" i="7"/>
  <c r="C2694" i="7"/>
  <c r="D2694" i="7"/>
  <c r="E2694" i="7"/>
  <c r="F2694" i="7"/>
  <c r="C2695" i="7"/>
  <c r="D2695" i="7"/>
  <c r="E2695" i="7"/>
  <c r="F2695" i="7"/>
  <c r="C2696" i="7"/>
  <c r="D2696" i="7"/>
  <c r="E2696" i="7"/>
  <c r="F2696" i="7"/>
  <c r="C2697" i="7"/>
  <c r="D2697" i="7"/>
  <c r="E2697" i="7"/>
  <c r="F2697" i="7"/>
  <c r="C2698" i="7"/>
  <c r="D2698" i="7"/>
  <c r="E2698" i="7"/>
  <c r="F2698" i="7"/>
  <c r="C2699" i="7"/>
  <c r="D2699" i="7"/>
  <c r="E2699" i="7"/>
  <c r="F2699" i="7"/>
  <c r="C2700" i="7"/>
  <c r="D2700" i="7"/>
  <c r="E2700" i="7"/>
  <c r="F2700" i="7"/>
  <c r="C2701" i="7"/>
  <c r="D2701" i="7"/>
  <c r="E2701" i="7"/>
  <c r="F2701" i="7"/>
  <c r="C2702" i="7"/>
  <c r="D2702" i="7"/>
  <c r="E2702" i="7"/>
  <c r="F2702" i="7"/>
  <c r="C2703" i="7"/>
  <c r="D2703" i="7"/>
  <c r="E2703" i="7"/>
  <c r="F2703" i="7"/>
  <c r="C2704" i="7"/>
  <c r="D2704" i="7"/>
  <c r="E2704" i="7"/>
  <c r="F2704" i="7"/>
  <c r="C2705" i="7"/>
  <c r="D2705" i="7"/>
  <c r="E2705" i="7"/>
  <c r="F2705" i="7"/>
  <c r="C2706" i="7"/>
  <c r="D2706" i="7"/>
  <c r="E2706" i="7"/>
  <c r="F2706" i="7"/>
  <c r="C2707" i="7"/>
  <c r="D2707" i="7"/>
  <c r="E2707" i="7"/>
  <c r="F2707" i="7"/>
  <c r="C2708" i="7"/>
  <c r="D2708" i="7"/>
  <c r="E2708" i="7"/>
  <c r="F2708" i="7"/>
  <c r="C2709" i="7"/>
  <c r="D2709" i="7"/>
  <c r="E2709" i="7"/>
  <c r="F2709" i="7"/>
  <c r="C2710" i="7"/>
  <c r="D2710" i="7"/>
  <c r="E2710" i="7"/>
  <c r="F2710" i="7"/>
  <c r="C2711" i="7"/>
  <c r="D2711" i="7"/>
  <c r="E2711" i="7"/>
  <c r="F2711" i="7"/>
  <c r="C2712" i="7"/>
  <c r="D2712" i="7"/>
  <c r="E2712" i="7"/>
  <c r="F2712" i="7"/>
  <c r="C2713" i="7"/>
  <c r="D2713" i="7"/>
  <c r="E2713" i="7"/>
  <c r="F2713" i="7"/>
  <c r="C2714" i="7"/>
  <c r="D2714" i="7"/>
  <c r="E2714" i="7"/>
  <c r="F2714" i="7"/>
  <c r="C2715" i="7"/>
  <c r="D2715" i="7"/>
  <c r="E2715" i="7"/>
  <c r="F2715" i="7"/>
  <c r="C2716" i="7"/>
  <c r="D2716" i="7"/>
  <c r="E2716" i="7"/>
  <c r="F2716" i="7"/>
  <c r="C2717" i="7"/>
  <c r="D2717" i="7"/>
  <c r="E2717" i="7"/>
  <c r="F2717" i="7"/>
  <c r="C2718" i="7"/>
  <c r="D2718" i="7"/>
  <c r="E2718" i="7"/>
  <c r="F2718" i="7"/>
  <c r="C2719" i="7"/>
  <c r="D2719" i="7"/>
  <c r="E2719" i="7"/>
  <c r="F2719" i="7"/>
  <c r="C2720" i="7"/>
  <c r="D2720" i="7"/>
  <c r="E2720" i="7"/>
  <c r="F2720" i="7"/>
  <c r="C2721" i="7"/>
  <c r="D2721" i="7"/>
  <c r="E2721" i="7"/>
  <c r="F2721" i="7"/>
  <c r="C2722" i="7"/>
  <c r="D2722" i="7"/>
  <c r="E2722" i="7"/>
  <c r="F2722" i="7"/>
  <c r="C2723" i="7"/>
  <c r="D2723" i="7"/>
  <c r="E2723" i="7"/>
  <c r="F2723" i="7"/>
  <c r="C2724" i="7"/>
  <c r="D2724" i="7"/>
  <c r="E2724" i="7"/>
  <c r="F2724" i="7"/>
  <c r="C2725" i="7"/>
  <c r="D2725" i="7"/>
  <c r="E2725" i="7"/>
  <c r="F2725" i="7"/>
  <c r="C2726" i="7"/>
  <c r="D2726" i="7"/>
  <c r="E2726" i="7"/>
  <c r="F2726" i="7"/>
  <c r="C2727" i="7"/>
  <c r="D2727" i="7"/>
  <c r="E2727" i="7"/>
  <c r="F2727" i="7"/>
  <c r="C2728" i="7"/>
  <c r="D2728" i="7"/>
  <c r="E2728" i="7"/>
  <c r="F2728" i="7"/>
  <c r="C2729" i="7"/>
  <c r="D2729" i="7"/>
  <c r="E2729" i="7"/>
  <c r="F2729" i="7"/>
  <c r="C2730" i="7"/>
  <c r="D2730" i="7"/>
  <c r="E2730" i="7"/>
  <c r="F2730" i="7"/>
  <c r="C2731" i="7"/>
  <c r="D2731" i="7"/>
  <c r="E2731" i="7"/>
  <c r="F2731" i="7"/>
  <c r="C2732" i="7"/>
  <c r="D2732" i="7"/>
  <c r="E2732" i="7"/>
  <c r="F2732" i="7"/>
  <c r="C2733" i="7"/>
  <c r="D2733" i="7"/>
  <c r="E2733" i="7"/>
  <c r="F2733" i="7"/>
  <c r="C2734" i="7"/>
  <c r="D2734" i="7"/>
  <c r="E2734" i="7"/>
  <c r="F2734" i="7"/>
  <c r="C2735" i="7"/>
  <c r="D2735" i="7"/>
  <c r="E2735" i="7"/>
  <c r="F2735" i="7"/>
  <c r="C2736" i="7"/>
  <c r="D2736" i="7"/>
  <c r="E2736" i="7"/>
  <c r="F2736" i="7"/>
  <c r="C2737" i="7"/>
  <c r="D2737" i="7"/>
  <c r="E2737" i="7"/>
  <c r="F2737" i="7"/>
  <c r="C2738" i="7"/>
  <c r="D2738" i="7"/>
  <c r="E2738" i="7"/>
  <c r="F2738" i="7"/>
  <c r="C2739" i="7"/>
  <c r="D2739" i="7"/>
  <c r="E2739" i="7"/>
  <c r="F2739" i="7"/>
  <c r="C2740" i="7"/>
  <c r="D2740" i="7"/>
  <c r="E2740" i="7"/>
  <c r="F2740" i="7"/>
  <c r="C2741" i="7"/>
  <c r="D2741" i="7"/>
  <c r="E2741" i="7"/>
  <c r="F2741" i="7"/>
  <c r="C2742" i="7"/>
  <c r="D2742" i="7"/>
  <c r="E2742" i="7"/>
  <c r="F2742" i="7"/>
  <c r="C2743" i="7"/>
  <c r="D2743" i="7"/>
  <c r="E2743" i="7"/>
  <c r="F2743" i="7"/>
  <c r="C2744" i="7"/>
  <c r="D2744" i="7"/>
  <c r="E2744" i="7"/>
  <c r="F2744" i="7"/>
  <c r="C2745" i="7"/>
  <c r="D2745" i="7"/>
  <c r="E2745" i="7"/>
  <c r="F2745" i="7"/>
  <c r="C2746" i="7"/>
  <c r="D2746" i="7"/>
  <c r="E2746" i="7"/>
  <c r="F2746" i="7"/>
  <c r="C2747" i="7"/>
  <c r="D2747" i="7"/>
  <c r="E2747" i="7"/>
  <c r="F2747" i="7"/>
  <c r="C2748" i="7"/>
  <c r="D2748" i="7"/>
  <c r="E2748" i="7"/>
  <c r="F2748" i="7"/>
  <c r="C2749" i="7"/>
  <c r="D2749" i="7"/>
  <c r="E2749" i="7"/>
  <c r="F2749" i="7"/>
  <c r="C2750" i="7"/>
  <c r="D2750" i="7"/>
  <c r="E2750" i="7"/>
  <c r="F2750" i="7"/>
  <c r="C2751" i="7"/>
  <c r="D2751" i="7"/>
  <c r="E2751" i="7"/>
  <c r="F2751" i="7"/>
  <c r="C2752" i="7"/>
  <c r="D2752" i="7"/>
  <c r="E2752" i="7"/>
  <c r="F2752" i="7"/>
  <c r="C2753" i="7"/>
  <c r="D2753" i="7"/>
  <c r="E2753" i="7"/>
  <c r="F2753" i="7"/>
  <c r="C2754" i="7"/>
  <c r="D2754" i="7"/>
  <c r="E2754" i="7"/>
  <c r="F2754" i="7"/>
  <c r="C2755" i="7"/>
  <c r="D2755" i="7"/>
  <c r="E2755" i="7"/>
  <c r="F2755" i="7"/>
  <c r="C2756" i="7"/>
  <c r="D2756" i="7"/>
  <c r="E2756" i="7"/>
  <c r="F2756" i="7"/>
  <c r="C2757" i="7"/>
  <c r="D2757" i="7"/>
  <c r="E2757" i="7"/>
  <c r="F2757" i="7"/>
  <c r="C2758" i="7"/>
  <c r="D2758" i="7"/>
  <c r="E2758" i="7"/>
  <c r="F2758" i="7"/>
  <c r="C2759" i="7"/>
  <c r="D2759" i="7"/>
  <c r="E2759" i="7"/>
  <c r="F2759" i="7"/>
  <c r="C2760" i="7"/>
  <c r="D2760" i="7"/>
  <c r="E2760" i="7"/>
  <c r="F2760" i="7"/>
  <c r="C2761" i="7"/>
  <c r="D2761" i="7"/>
  <c r="E2761" i="7"/>
  <c r="F2761" i="7"/>
  <c r="C2762" i="7"/>
  <c r="D2762" i="7"/>
  <c r="E2762" i="7"/>
  <c r="F2762" i="7"/>
  <c r="C2763" i="7"/>
  <c r="D2763" i="7"/>
  <c r="E2763" i="7"/>
  <c r="F2763" i="7"/>
  <c r="C2764" i="7"/>
  <c r="D2764" i="7"/>
  <c r="E2764" i="7"/>
  <c r="F2764" i="7"/>
  <c r="C2765" i="7"/>
  <c r="D2765" i="7"/>
  <c r="E2765" i="7"/>
  <c r="F2765" i="7"/>
  <c r="C2766" i="7"/>
  <c r="D2766" i="7"/>
  <c r="E2766" i="7"/>
  <c r="F2766" i="7"/>
  <c r="C2767" i="7"/>
  <c r="D2767" i="7"/>
  <c r="E2767" i="7"/>
  <c r="F2767" i="7"/>
  <c r="C2768" i="7"/>
  <c r="D2768" i="7"/>
  <c r="E2768" i="7"/>
  <c r="F2768" i="7"/>
  <c r="C2769" i="7"/>
  <c r="D2769" i="7"/>
  <c r="E2769" i="7"/>
  <c r="F2769" i="7"/>
  <c r="C2770" i="7"/>
  <c r="D2770" i="7"/>
  <c r="E2770" i="7"/>
  <c r="F2770" i="7"/>
  <c r="C2771" i="7"/>
  <c r="D2771" i="7"/>
  <c r="E2771" i="7"/>
  <c r="F2771" i="7"/>
  <c r="C2772" i="7"/>
  <c r="D2772" i="7"/>
  <c r="E2772" i="7"/>
  <c r="F2772" i="7"/>
  <c r="C2773" i="7"/>
  <c r="D2773" i="7"/>
  <c r="E2773" i="7"/>
  <c r="F2773" i="7"/>
  <c r="C2774" i="7"/>
  <c r="D2774" i="7"/>
  <c r="E2774" i="7"/>
  <c r="F2774" i="7"/>
  <c r="C2775" i="7"/>
  <c r="D2775" i="7"/>
  <c r="E2775" i="7"/>
  <c r="F2775" i="7"/>
  <c r="C2776" i="7"/>
  <c r="D2776" i="7"/>
  <c r="E2776" i="7"/>
  <c r="F2776" i="7"/>
  <c r="C2777" i="7"/>
  <c r="D2777" i="7"/>
  <c r="E2777" i="7"/>
  <c r="F2777" i="7"/>
  <c r="C2778" i="7"/>
  <c r="D2778" i="7"/>
  <c r="E2778" i="7"/>
  <c r="F2778" i="7"/>
  <c r="C2779" i="7"/>
  <c r="D2779" i="7"/>
  <c r="E2779" i="7"/>
  <c r="F2779" i="7"/>
  <c r="C2780" i="7"/>
  <c r="D2780" i="7"/>
  <c r="E2780" i="7"/>
  <c r="F2780" i="7"/>
  <c r="C2781" i="7"/>
  <c r="D2781" i="7"/>
  <c r="E2781" i="7"/>
  <c r="F2781" i="7"/>
  <c r="C2782" i="7"/>
  <c r="D2782" i="7"/>
  <c r="E2782" i="7"/>
  <c r="F2782" i="7"/>
  <c r="C2783" i="7"/>
  <c r="D2783" i="7"/>
  <c r="E2783" i="7"/>
  <c r="F2783" i="7"/>
  <c r="C2784" i="7"/>
  <c r="D2784" i="7"/>
  <c r="E2784" i="7"/>
  <c r="F2784" i="7"/>
  <c r="C2785" i="7"/>
  <c r="D2785" i="7"/>
  <c r="E2785" i="7"/>
  <c r="F2785" i="7"/>
  <c r="C2786" i="7"/>
  <c r="D2786" i="7"/>
  <c r="E2786" i="7"/>
  <c r="F2786" i="7"/>
  <c r="C2787" i="7"/>
  <c r="D2787" i="7"/>
  <c r="E2787" i="7"/>
  <c r="F2787" i="7"/>
  <c r="C2788" i="7"/>
  <c r="D2788" i="7"/>
  <c r="E2788" i="7"/>
  <c r="F2788" i="7"/>
  <c r="C2789" i="7"/>
  <c r="D2789" i="7"/>
  <c r="E2789" i="7"/>
  <c r="F2789" i="7"/>
  <c r="C2790" i="7"/>
  <c r="D2790" i="7"/>
  <c r="E2790" i="7"/>
  <c r="F2790" i="7"/>
  <c r="C2791" i="7"/>
  <c r="D2791" i="7"/>
  <c r="E2791" i="7"/>
  <c r="F2791" i="7"/>
  <c r="C2792" i="7"/>
  <c r="D2792" i="7"/>
  <c r="E2792" i="7"/>
  <c r="F2792" i="7"/>
  <c r="C2793" i="7"/>
  <c r="D2793" i="7"/>
  <c r="E2793" i="7"/>
  <c r="F2793" i="7"/>
  <c r="C2794" i="7"/>
  <c r="D2794" i="7"/>
  <c r="E2794" i="7"/>
  <c r="F2794" i="7"/>
  <c r="C2795" i="7"/>
  <c r="D2795" i="7"/>
  <c r="E2795" i="7"/>
  <c r="F2795" i="7"/>
  <c r="C2796" i="7"/>
  <c r="D2796" i="7"/>
  <c r="E2796" i="7"/>
  <c r="F2796" i="7"/>
  <c r="C2797" i="7"/>
  <c r="D2797" i="7"/>
  <c r="E2797" i="7"/>
  <c r="F2797" i="7"/>
  <c r="C2798" i="7"/>
  <c r="D2798" i="7"/>
  <c r="E2798" i="7"/>
  <c r="F2798" i="7"/>
  <c r="C2799" i="7"/>
  <c r="D2799" i="7"/>
  <c r="E2799" i="7"/>
  <c r="F2799" i="7"/>
  <c r="C2800" i="7"/>
  <c r="D2800" i="7"/>
  <c r="E2800" i="7"/>
  <c r="F2800" i="7"/>
  <c r="C2801" i="7"/>
  <c r="D2801" i="7"/>
  <c r="E2801" i="7"/>
  <c r="F2801" i="7"/>
  <c r="C2802" i="7"/>
  <c r="D2802" i="7"/>
  <c r="E2802" i="7"/>
  <c r="F2802" i="7"/>
  <c r="C2803" i="7"/>
  <c r="D2803" i="7"/>
  <c r="E2803" i="7"/>
  <c r="F2803" i="7"/>
  <c r="C2804" i="7"/>
  <c r="D2804" i="7"/>
  <c r="E2804" i="7"/>
  <c r="F2804" i="7"/>
  <c r="C2805" i="7"/>
  <c r="D2805" i="7"/>
  <c r="E2805" i="7"/>
  <c r="F2805" i="7"/>
  <c r="C2806" i="7"/>
  <c r="D2806" i="7"/>
  <c r="E2806" i="7"/>
  <c r="F2806" i="7"/>
  <c r="C2807" i="7"/>
  <c r="D2807" i="7"/>
  <c r="E2807" i="7"/>
  <c r="F2807" i="7"/>
  <c r="C2808" i="7"/>
  <c r="D2808" i="7"/>
  <c r="E2808" i="7"/>
  <c r="F2808" i="7"/>
  <c r="C2809" i="7"/>
  <c r="D2809" i="7"/>
  <c r="E2809" i="7"/>
  <c r="F2809" i="7"/>
  <c r="C2810" i="7"/>
  <c r="D2810" i="7"/>
  <c r="E2810" i="7"/>
  <c r="F2810" i="7"/>
  <c r="C2811" i="7"/>
  <c r="D2811" i="7"/>
  <c r="E2811" i="7"/>
  <c r="F2811" i="7"/>
  <c r="C2812" i="7"/>
  <c r="D2812" i="7"/>
  <c r="E2812" i="7"/>
  <c r="F2812" i="7"/>
  <c r="C2813" i="7"/>
  <c r="D2813" i="7"/>
  <c r="E2813" i="7"/>
  <c r="F2813" i="7"/>
  <c r="C2814" i="7"/>
  <c r="D2814" i="7"/>
  <c r="E2814" i="7"/>
  <c r="F2814" i="7"/>
  <c r="C2815" i="7"/>
  <c r="D2815" i="7"/>
  <c r="E2815" i="7"/>
  <c r="F2815" i="7"/>
  <c r="C2816" i="7"/>
  <c r="D2816" i="7"/>
  <c r="E2816" i="7"/>
  <c r="F2816" i="7"/>
  <c r="C2817" i="7"/>
  <c r="D2817" i="7"/>
  <c r="E2817" i="7"/>
  <c r="F2817" i="7"/>
  <c r="C2818" i="7"/>
  <c r="D2818" i="7"/>
  <c r="E2818" i="7"/>
  <c r="F2818" i="7"/>
  <c r="C2819" i="7"/>
  <c r="D2819" i="7"/>
  <c r="E2819" i="7"/>
  <c r="F2819" i="7"/>
  <c r="C2820" i="7"/>
  <c r="D2820" i="7"/>
  <c r="E2820" i="7"/>
  <c r="F2820" i="7"/>
  <c r="C2821" i="7"/>
  <c r="D2821" i="7"/>
  <c r="E2821" i="7"/>
  <c r="F2821" i="7"/>
  <c r="C2822" i="7"/>
  <c r="D2822" i="7"/>
  <c r="E2822" i="7"/>
  <c r="F2822" i="7"/>
  <c r="C2823" i="7"/>
  <c r="D2823" i="7"/>
  <c r="E2823" i="7"/>
  <c r="F2823" i="7"/>
  <c r="C2824" i="7"/>
  <c r="D2824" i="7"/>
  <c r="E2824" i="7"/>
  <c r="F2824" i="7"/>
  <c r="C2825" i="7"/>
  <c r="D2825" i="7"/>
  <c r="E2825" i="7"/>
  <c r="F2825" i="7"/>
  <c r="C2826" i="7"/>
  <c r="D2826" i="7"/>
  <c r="E2826" i="7"/>
  <c r="F2826" i="7"/>
  <c r="C2827" i="7"/>
  <c r="D2827" i="7"/>
  <c r="E2827" i="7"/>
  <c r="F2827" i="7"/>
  <c r="C2828" i="7"/>
  <c r="D2828" i="7"/>
  <c r="E2828" i="7"/>
  <c r="F2828" i="7"/>
  <c r="C2829" i="7"/>
  <c r="D2829" i="7"/>
  <c r="E2829" i="7"/>
  <c r="F2829" i="7"/>
  <c r="C2830" i="7"/>
  <c r="D2830" i="7"/>
  <c r="E2830" i="7"/>
  <c r="F2830" i="7"/>
  <c r="C2831" i="7"/>
  <c r="D2831" i="7"/>
  <c r="E2831" i="7"/>
  <c r="F2831" i="7"/>
  <c r="C2832" i="7"/>
  <c r="D2832" i="7"/>
  <c r="E2832" i="7"/>
  <c r="F2832" i="7"/>
  <c r="C2833" i="7"/>
  <c r="D2833" i="7"/>
  <c r="E2833" i="7"/>
  <c r="F2833" i="7"/>
  <c r="C2834" i="7"/>
  <c r="D2834" i="7"/>
  <c r="E2834" i="7"/>
  <c r="F2834" i="7"/>
  <c r="C2835" i="7"/>
  <c r="D2835" i="7"/>
  <c r="E2835" i="7"/>
  <c r="F2835" i="7"/>
  <c r="C2836" i="7"/>
  <c r="D2836" i="7"/>
  <c r="E2836" i="7"/>
  <c r="F2836" i="7"/>
  <c r="C2837" i="7"/>
  <c r="D2837" i="7"/>
  <c r="E2837" i="7"/>
  <c r="F2837" i="7"/>
  <c r="C2838" i="7"/>
  <c r="D2838" i="7"/>
  <c r="E2838" i="7"/>
  <c r="F2838" i="7"/>
  <c r="C2839" i="7"/>
  <c r="D2839" i="7"/>
  <c r="E2839" i="7"/>
  <c r="F2839" i="7"/>
  <c r="C2840" i="7"/>
  <c r="D2840" i="7"/>
  <c r="E2840" i="7"/>
  <c r="F2840" i="7"/>
  <c r="C2841" i="7"/>
  <c r="D2841" i="7"/>
  <c r="E2841" i="7"/>
  <c r="F2841" i="7"/>
  <c r="C2842" i="7"/>
  <c r="D2842" i="7"/>
  <c r="E2842" i="7"/>
  <c r="F2842" i="7"/>
  <c r="C2843" i="7"/>
  <c r="D2843" i="7"/>
  <c r="E2843" i="7"/>
  <c r="F2843" i="7"/>
  <c r="C2844" i="7"/>
  <c r="D2844" i="7"/>
  <c r="E2844" i="7"/>
  <c r="F2844" i="7"/>
  <c r="C2845" i="7"/>
  <c r="D2845" i="7"/>
  <c r="E2845" i="7"/>
  <c r="F2845" i="7"/>
  <c r="C2846" i="7"/>
  <c r="D2846" i="7"/>
  <c r="E2846" i="7"/>
  <c r="F2846" i="7"/>
  <c r="C2847" i="7"/>
  <c r="D2847" i="7"/>
  <c r="E2847" i="7"/>
  <c r="F2847" i="7"/>
  <c r="C2848" i="7"/>
  <c r="D2848" i="7"/>
  <c r="E2848" i="7"/>
  <c r="F2848" i="7"/>
  <c r="C2849" i="7"/>
  <c r="D2849" i="7"/>
  <c r="E2849" i="7"/>
  <c r="F2849" i="7"/>
  <c r="C2850" i="7"/>
  <c r="D2850" i="7"/>
  <c r="E2850" i="7"/>
  <c r="F2850" i="7"/>
  <c r="C2851" i="7"/>
  <c r="D2851" i="7"/>
  <c r="E2851" i="7"/>
  <c r="F2851" i="7"/>
  <c r="C2852" i="7"/>
  <c r="D2852" i="7"/>
  <c r="E2852" i="7"/>
  <c r="F2852" i="7"/>
  <c r="C2853" i="7"/>
  <c r="D2853" i="7"/>
  <c r="E2853" i="7"/>
  <c r="F2853" i="7"/>
  <c r="C2854" i="7"/>
  <c r="D2854" i="7"/>
  <c r="E2854" i="7"/>
  <c r="F2854" i="7"/>
  <c r="C2855" i="7"/>
  <c r="D2855" i="7"/>
  <c r="E2855" i="7"/>
  <c r="F2855" i="7"/>
  <c r="C2856" i="7"/>
  <c r="D2856" i="7"/>
  <c r="E2856" i="7"/>
  <c r="F2856" i="7"/>
  <c r="C2857" i="7"/>
  <c r="D2857" i="7"/>
  <c r="E2857" i="7"/>
  <c r="F2857" i="7"/>
  <c r="C2858" i="7"/>
  <c r="D2858" i="7"/>
  <c r="E2858" i="7"/>
  <c r="F2858" i="7"/>
  <c r="C2859" i="7"/>
  <c r="D2859" i="7"/>
  <c r="E2859" i="7"/>
  <c r="F2859" i="7"/>
  <c r="C2860" i="7"/>
  <c r="D2860" i="7"/>
  <c r="E2860" i="7"/>
  <c r="F2860" i="7"/>
  <c r="C2861" i="7"/>
  <c r="D2861" i="7"/>
  <c r="E2861" i="7"/>
  <c r="F2861" i="7"/>
  <c r="C2862" i="7"/>
  <c r="D2862" i="7"/>
  <c r="E2862" i="7"/>
  <c r="F2862" i="7"/>
  <c r="C2863" i="7"/>
  <c r="D2863" i="7"/>
  <c r="E2863" i="7"/>
  <c r="F2863" i="7"/>
  <c r="C2864" i="7"/>
  <c r="D2864" i="7"/>
  <c r="E2864" i="7"/>
  <c r="F2864" i="7"/>
  <c r="C2865" i="7"/>
  <c r="D2865" i="7"/>
  <c r="E2865" i="7"/>
  <c r="F2865" i="7"/>
  <c r="C2866" i="7"/>
  <c r="D2866" i="7"/>
  <c r="E2866" i="7"/>
  <c r="F2866" i="7"/>
  <c r="C2867" i="7"/>
  <c r="D2867" i="7"/>
  <c r="E2867" i="7"/>
  <c r="F2867" i="7"/>
  <c r="C2868" i="7"/>
  <c r="D2868" i="7"/>
  <c r="E2868" i="7"/>
  <c r="F2868" i="7"/>
  <c r="C2869" i="7"/>
  <c r="D2869" i="7"/>
  <c r="E2869" i="7"/>
  <c r="F2869" i="7"/>
  <c r="C2870" i="7"/>
  <c r="D2870" i="7"/>
  <c r="E2870" i="7"/>
  <c r="F2870" i="7"/>
  <c r="C2871" i="7"/>
  <c r="D2871" i="7"/>
  <c r="E2871" i="7"/>
  <c r="F2871" i="7"/>
  <c r="C2872" i="7"/>
  <c r="D2872" i="7"/>
  <c r="E2872" i="7"/>
  <c r="F2872" i="7"/>
  <c r="C2873" i="7"/>
  <c r="D2873" i="7"/>
  <c r="E2873" i="7"/>
  <c r="F2873" i="7"/>
  <c r="C2874" i="7"/>
  <c r="D2874" i="7"/>
  <c r="E2874" i="7"/>
  <c r="F2874" i="7"/>
  <c r="C2875" i="7"/>
  <c r="D2875" i="7"/>
  <c r="E2875" i="7"/>
  <c r="F2875" i="7"/>
  <c r="C2876" i="7"/>
  <c r="D2876" i="7"/>
  <c r="E2876" i="7"/>
  <c r="F2876" i="7"/>
  <c r="C2877" i="7"/>
  <c r="D2877" i="7"/>
  <c r="E2877" i="7"/>
  <c r="F2877" i="7"/>
  <c r="C2878" i="7"/>
  <c r="D2878" i="7"/>
  <c r="E2878" i="7"/>
  <c r="F2878" i="7"/>
  <c r="C2879" i="7"/>
  <c r="D2879" i="7"/>
  <c r="E2879" i="7"/>
  <c r="F2879" i="7"/>
  <c r="C2880" i="7"/>
  <c r="D2880" i="7"/>
  <c r="E2880" i="7"/>
  <c r="F2880" i="7"/>
  <c r="C2881" i="7"/>
  <c r="D2881" i="7"/>
  <c r="E2881" i="7"/>
  <c r="F2881" i="7"/>
  <c r="C2882" i="7"/>
  <c r="D2882" i="7"/>
  <c r="E2882" i="7"/>
  <c r="F2882" i="7"/>
  <c r="C2883" i="7"/>
  <c r="D2883" i="7"/>
  <c r="E2883" i="7"/>
  <c r="F2883" i="7"/>
  <c r="C2884" i="7"/>
  <c r="D2884" i="7"/>
  <c r="E2884" i="7"/>
  <c r="F2884" i="7"/>
  <c r="C2885" i="7"/>
  <c r="D2885" i="7"/>
  <c r="E2885" i="7"/>
  <c r="F2885" i="7"/>
  <c r="C2886" i="7"/>
  <c r="D2886" i="7"/>
  <c r="E2886" i="7"/>
  <c r="F2886" i="7"/>
  <c r="C2887" i="7"/>
  <c r="D2887" i="7"/>
  <c r="E2887" i="7"/>
  <c r="F2887" i="7"/>
  <c r="C2888" i="7"/>
  <c r="D2888" i="7"/>
  <c r="E2888" i="7"/>
  <c r="F2888" i="7"/>
  <c r="C2889" i="7"/>
  <c r="D2889" i="7"/>
  <c r="E2889" i="7"/>
  <c r="F2889" i="7"/>
  <c r="C529" i="7"/>
  <c r="D529" i="7"/>
  <c r="E529" i="7"/>
  <c r="F529" i="7"/>
  <c r="D530" i="7"/>
  <c r="E530" i="7"/>
  <c r="F530" i="7"/>
  <c r="D531" i="7"/>
  <c r="E531" i="7"/>
  <c r="F531" i="7"/>
  <c r="D532" i="7"/>
  <c r="E532" i="7"/>
  <c r="F532" i="7"/>
  <c r="C533" i="7"/>
  <c r="D533" i="7"/>
  <c r="E533" i="7"/>
  <c r="F533" i="7"/>
  <c r="D534" i="7"/>
  <c r="E534" i="7"/>
  <c r="F534" i="7"/>
  <c r="D535" i="7"/>
  <c r="E535" i="7"/>
  <c r="F535" i="7"/>
  <c r="B1692" i="7"/>
  <c r="A1692" i="7" s="1"/>
  <c r="B1693" i="7"/>
  <c r="A1693" i="7" s="1"/>
  <c r="B1694" i="7"/>
  <c r="A1694" i="7" s="1"/>
  <c r="B1695" i="7"/>
  <c r="A1695" i="7" s="1"/>
  <c r="B1696" i="7"/>
  <c r="A1696" i="7" s="1"/>
  <c r="B1697" i="7"/>
  <c r="A1697" i="7" s="1"/>
  <c r="B1698" i="7"/>
  <c r="A1698" i="7" s="1"/>
  <c r="B1699" i="7"/>
  <c r="A1699" i="7" s="1"/>
  <c r="B1700" i="7"/>
  <c r="A1700" i="7" s="1"/>
  <c r="B1701" i="7"/>
  <c r="A1701" i="7" s="1"/>
  <c r="B1702" i="7"/>
  <c r="A1702" i="7" s="1"/>
  <c r="B1703" i="7"/>
  <c r="A1703" i="7" s="1"/>
  <c r="B1704" i="7"/>
  <c r="A1704" i="7" s="1"/>
  <c r="B1705" i="7"/>
  <c r="A1705" i="7" s="1"/>
  <c r="B1706" i="7"/>
  <c r="A1706" i="7" s="1"/>
  <c r="B1707" i="7"/>
  <c r="A1707" i="7" s="1"/>
  <c r="B1708" i="7"/>
  <c r="A1708" i="7" s="1"/>
  <c r="B1709" i="7"/>
  <c r="A1709" i="7" s="1"/>
  <c r="B1710" i="7"/>
  <c r="A1710" i="7" s="1"/>
  <c r="B1711" i="7"/>
  <c r="A1711" i="7" s="1"/>
  <c r="B1712" i="7"/>
  <c r="A1712" i="7" s="1"/>
  <c r="B1713" i="7"/>
  <c r="A1713" i="7" s="1"/>
  <c r="B1714" i="7"/>
  <c r="A1714" i="7" s="1"/>
  <c r="B1715" i="7"/>
  <c r="A1715" i="7" s="1"/>
  <c r="B1716" i="7"/>
  <c r="A1716" i="7" s="1"/>
  <c r="B1717" i="7"/>
  <c r="A1717" i="7" s="1"/>
  <c r="B1718" i="7"/>
  <c r="A1718" i="7" s="1"/>
  <c r="B1719" i="7"/>
  <c r="A1719" i="7" s="1"/>
  <c r="B1720" i="7"/>
  <c r="A1720" i="7" s="1"/>
  <c r="B1721" i="7"/>
  <c r="A1721" i="7" s="1"/>
  <c r="B1722" i="7"/>
  <c r="A1722" i="7" s="1"/>
  <c r="B1723" i="7"/>
  <c r="A1723" i="7" s="1"/>
  <c r="B1724" i="7"/>
  <c r="A1724" i="7" s="1"/>
  <c r="B1725" i="7"/>
  <c r="A1725" i="7" s="1"/>
  <c r="B1726" i="7"/>
  <c r="A1726" i="7" s="1"/>
  <c r="B1727" i="7"/>
  <c r="A1727" i="7" s="1"/>
  <c r="B1728" i="7"/>
  <c r="A1728" i="7" s="1"/>
  <c r="B1729" i="7"/>
  <c r="A1729" i="7" s="1"/>
  <c r="B1730" i="7"/>
  <c r="A1730" i="7" s="1"/>
  <c r="B1731" i="7"/>
  <c r="A1731" i="7" s="1"/>
  <c r="B1732" i="7"/>
  <c r="A1732" i="7" s="1"/>
  <c r="B1733" i="7"/>
  <c r="A1733" i="7" s="1"/>
  <c r="B1734" i="7"/>
  <c r="A1734" i="7" s="1"/>
  <c r="B1735" i="7"/>
  <c r="A1735" i="7" s="1"/>
  <c r="B1736" i="7"/>
  <c r="A1736" i="7" s="1"/>
  <c r="B1737" i="7"/>
  <c r="A1737" i="7" s="1"/>
  <c r="B1738" i="7"/>
  <c r="A1738" i="7" s="1"/>
  <c r="B1739" i="7"/>
  <c r="A1739" i="7" s="1"/>
  <c r="B1740" i="7"/>
  <c r="A1740" i="7" s="1"/>
  <c r="B1741" i="7"/>
  <c r="A1741" i="7" s="1"/>
  <c r="B1742" i="7"/>
  <c r="A1742" i="7" s="1"/>
  <c r="B1743" i="7"/>
  <c r="A1743" i="7" s="1"/>
  <c r="B1744" i="7"/>
  <c r="A1744" i="7" s="1"/>
  <c r="B1745" i="7"/>
  <c r="A1745" i="7" s="1"/>
  <c r="B1746" i="7"/>
  <c r="A1746" i="7" s="1"/>
  <c r="B1747" i="7"/>
  <c r="A1747" i="7" s="1"/>
  <c r="B1748" i="7"/>
  <c r="A1748" i="7" s="1"/>
  <c r="B1749" i="7"/>
  <c r="A1749" i="7" s="1"/>
  <c r="B1750" i="7"/>
  <c r="A1750" i="7" s="1"/>
  <c r="B1751" i="7"/>
  <c r="A1751" i="7" s="1"/>
  <c r="B1752" i="7"/>
  <c r="A1752" i="7" s="1"/>
  <c r="B1753" i="7"/>
  <c r="A1753" i="7" s="1"/>
  <c r="B1754" i="7"/>
  <c r="A1754" i="7" s="1"/>
  <c r="B1755" i="7"/>
  <c r="A1755" i="7" s="1"/>
  <c r="B1756" i="7"/>
  <c r="A1756" i="7" s="1"/>
  <c r="B1757" i="7"/>
  <c r="A1757" i="7" s="1"/>
  <c r="B1758" i="7"/>
  <c r="A1758" i="7" s="1"/>
  <c r="B1759" i="7"/>
  <c r="A1759" i="7" s="1"/>
  <c r="B1760" i="7"/>
  <c r="A1760" i="7" s="1"/>
  <c r="B1761" i="7"/>
  <c r="A1761" i="7" s="1"/>
  <c r="B1762" i="7"/>
  <c r="A1762" i="7" s="1"/>
  <c r="B1763" i="7"/>
  <c r="A1763" i="7" s="1"/>
  <c r="B1764" i="7"/>
  <c r="A1764" i="7" s="1"/>
  <c r="B1765" i="7"/>
  <c r="A1765" i="7" s="1"/>
  <c r="B1766" i="7"/>
  <c r="A1766" i="7" s="1"/>
  <c r="B1767" i="7"/>
  <c r="A1767" i="7" s="1"/>
  <c r="B1768" i="7"/>
  <c r="A1768" i="7" s="1"/>
  <c r="B1769" i="7"/>
  <c r="A1769" i="7" s="1"/>
  <c r="B1770" i="7"/>
  <c r="A1770" i="7" s="1"/>
  <c r="B1771" i="7"/>
  <c r="A1771" i="7" s="1"/>
  <c r="B1772" i="7"/>
  <c r="A1772" i="7" s="1"/>
  <c r="B1773" i="7"/>
  <c r="A1773" i="7" s="1"/>
  <c r="B1774" i="7"/>
  <c r="A1774" i="7" s="1"/>
  <c r="B1775" i="7"/>
  <c r="A1775" i="7" s="1"/>
  <c r="B1776" i="7"/>
  <c r="A1776" i="7" s="1"/>
  <c r="B1777" i="7"/>
  <c r="A1777" i="7" s="1"/>
  <c r="B1778" i="7"/>
  <c r="A1778" i="7" s="1"/>
  <c r="B1779" i="7"/>
  <c r="A1779" i="7" s="1"/>
  <c r="B1780" i="7"/>
  <c r="A1780" i="7" s="1"/>
  <c r="B1781" i="7"/>
  <c r="A1781" i="7" s="1"/>
  <c r="B1782" i="7"/>
  <c r="A1782" i="7" s="1"/>
  <c r="B1783" i="7"/>
  <c r="A1783" i="7" s="1"/>
  <c r="B1784" i="7"/>
  <c r="A1784" i="7" s="1"/>
  <c r="B1785" i="7"/>
  <c r="A1785" i="7" s="1"/>
  <c r="B1786" i="7"/>
  <c r="A1786" i="7" s="1"/>
  <c r="B1787" i="7"/>
  <c r="A1787" i="7" s="1"/>
  <c r="B1788" i="7"/>
  <c r="A1788" i="7" s="1"/>
  <c r="B1789" i="7"/>
  <c r="A1789" i="7" s="1"/>
  <c r="B1790" i="7"/>
  <c r="A1790" i="7" s="1"/>
  <c r="B1791" i="7"/>
  <c r="A1791" i="7" s="1"/>
  <c r="B1792" i="7"/>
  <c r="A1792" i="7" s="1"/>
  <c r="B1793" i="7"/>
  <c r="A1793" i="7" s="1"/>
  <c r="B1794" i="7"/>
  <c r="A1794" i="7" s="1"/>
  <c r="B1795" i="7"/>
  <c r="A1795" i="7" s="1"/>
  <c r="B1796" i="7"/>
  <c r="A1796" i="7" s="1"/>
  <c r="B1797" i="7"/>
  <c r="A1797" i="7" s="1"/>
  <c r="B1798" i="7"/>
  <c r="A1798" i="7" s="1"/>
  <c r="B1799" i="7"/>
  <c r="A1799" i="7" s="1"/>
  <c r="B1800" i="7"/>
  <c r="A1800" i="7" s="1"/>
  <c r="B1801" i="7"/>
  <c r="A1801" i="7" s="1"/>
  <c r="B1802" i="7"/>
  <c r="A1802" i="7" s="1"/>
  <c r="B1803" i="7"/>
  <c r="A1803" i="7" s="1"/>
  <c r="B1804" i="7"/>
  <c r="A1804" i="7" s="1"/>
  <c r="B1805" i="7"/>
  <c r="A1805" i="7" s="1"/>
  <c r="B1806" i="7"/>
  <c r="A1806" i="7" s="1"/>
  <c r="B1807" i="7"/>
  <c r="A1807" i="7" s="1"/>
  <c r="B1808" i="7"/>
  <c r="A1808" i="7" s="1"/>
  <c r="B1809" i="7"/>
  <c r="A1809" i="7" s="1"/>
  <c r="B1810" i="7"/>
  <c r="A1810" i="7" s="1"/>
  <c r="B1811" i="7"/>
  <c r="A1811" i="7" s="1"/>
  <c r="B1812" i="7"/>
  <c r="A1812" i="7" s="1"/>
  <c r="B1813" i="7"/>
  <c r="A1813" i="7" s="1"/>
  <c r="B1814" i="7"/>
  <c r="A1814" i="7" s="1"/>
  <c r="B1815" i="7"/>
  <c r="A1815" i="7" s="1"/>
  <c r="B1816" i="7"/>
  <c r="A1816" i="7" s="1"/>
  <c r="B1817" i="7"/>
  <c r="A1817" i="7" s="1"/>
  <c r="B1818" i="7"/>
  <c r="A1818" i="7" s="1"/>
  <c r="B1819" i="7"/>
  <c r="A1819" i="7" s="1"/>
  <c r="B1820" i="7"/>
  <c r="A1820" i="7" s="1"/>
  <c r="B1821" i="7"/>
  <c r="A1821" i="7" s="1"/>
  <c r="B1822" i="7"/>
  <c r="A1822" i="7" s="1"/>
  <c r="B1823" i="7"/>
  <c r="A1823" i="7" s="1"/>
  <c r="B1824" i="7"/>
  <c r="A1824" i="7" s="1"/>
  <c r="B1825" i="7"/>
  <c r="A1825" i="7" s="1"/>
  <c r="B1826" i="7"/>
  <c r="A1826" i="7" s="1"/>
  <c r="B1827" i="7"/>
  <c r="A1827" i="7" s="1"/>
  <c r="B1828" i="7"/>
  <c r="A1828" i="7" s="1"/>
  <c r="B1829" i="7"/>
  <c r="A1829" i="7" s="1"/>
  <c r="B1830" i="7"/>
  <c r="A1830" i="7" s="1"/>
  <c r="B1831" i="7"/>
  <c r="A1831" i="7" s="1"/>
  <c r="B1832" i="7"/>
  <c r="A1832" i="7" s="1"/>
  <c r="B1833" i="7"/>
  <c r="A1833" i="7" s="1"/>
  <c r="B1834" i="7"/>
  <c r="A1834" i="7" s="1"/>
  <c r="B1835" i="7"/>
  <c r="A1835" i="7" s="1"/>
  <c r="B1836" i="7"/>
  <c r="A1836" i="7" s="1"/>
  <c r="B1837" i="7"/>
  <c r="A1837" i="7" s="1"/>
  <c r="B1838" i="7"/>
  <c r="A1838" i="7" s="1"/>
  <c r="B1839" i="7"/>
  <c r="A1839" i="7" s="1"/>
  <c r="B1840" i="7"/>
  <c r="A1840" i="7" s="1"/>
  <c r="B1841" i="7"/>
  <c r="A1841" i="7" s="1"/>
  <c r="B1842" i="7"/>
  <c r="A1842" i="7" s="1"/>
  <c r="B1843" i="7"/>
  <c r="A1843" i="7" s="1"/>
  <c r="B1844" i="7"/>
  <c r="A1844" i="7" s="1"/>
  <c r="B1845" i="7"/>
  <c r="A1845" i="7" s="1"/>
  <c r="B1846" i="7"/>
  <c r="A1846" i="7" s="1"/>
  <c r="B1847" i="7"/>
  <c r="A1847" i="7" s="1"/>
  <c r="B1848" i="7"/>
  <c r="A1848" i="7" s="1"/>
  <c r="B1849" i="7"/>
  <c r="A1849" i="7" s="1"/>
  <c r="B1850" i="7"/>
  <c r="A1850" i="7" s="1"/>
  <c r="B1851" i="7"/>
  <c r="A1851" i="7" s="1"/>
  <c r="B1852" i="7"/>
  <c r="A1852" i="7" s="1"/>
  <c r="B1853" i="7"/>
  <c r="A1853" i="7" s="1"/>
  <c r="B1854" i="7"/>
  <c r="A1854" i="7" s="1"/>
  <c r="B1855" i="7"/>
  <c r="A1855" i="7" s="1"/>
  <c r="B1856" i="7"/>
  <c r="A1856" i="7" s="1"/>
  <c r="B1857" i="7"/>
  <c r="A1857" i="7" s="1"/>
  <c r="B1858" i="7"/>
  <c r="A1858" i="7" s="1"/>
  <c r="B1859" i="7"/>
  <c r="A1859" i="7" s="1"/>
  <c r="B1860" i="7"/>
  <c r="A1860" i="7" s="1"/>
  <c r="B1861" i="7"/>
  <c r="A1861" i="7" s="1"/>
  <c r="B1862" i="7"/>
  <c r="A1862" i="7" s="1"/>
  <c r="B1863" i="7"/>
  <c r="A1863" i="7" s="1"/>
  <c r="B1864" i="7"/>
  <c r="A1864" i="7" s="1"/>
  <c r="B1865" i="7"/>
  <c r="A1865" i="7" s="1"/>
  <c r="B1866" i="7"/>
  <c r="A1866" i="7" s="1"/>
  <c r="B1867" i="7"/>
  <c r="A1867" i="7" s="1"/>
  <c r="B1868" i="7"/>
  <c r="A1868" i="7" s="1"/>
  <c r="B1869" i="7"/>
  <c r="A1869" i="7" s="1"/>
  <c r="B1870" i="7"/>
  <c r="A1870" i="7" s="1"/>
  <c r="B1871" i="7"/>
  <c r="A1871" i="7" s="1"/>
  <c r="B1872" i="7"/>
  <c r="A1872" i="7" s="1"/>
  <c r="B1873" i="7"/>
  <c r="A1873" i="7" s="1"/>
  <c r="B1874" i="7"/>
  <c r="A1874" i="7" s="1"/>
  <c r="B1875" i="7"/>
  <c r="A1875" i="7" s="1"/>
  <c r="B1876" i="7"/>
  <c r="A1876" i="7" s="1"/>
  <c r="B1877" i="7"/>
  <c r="A1877" i="7" s="1"/>
  <c r="B1878" i="7"/>
  <c r="A1878" i="7" s="1"/>
  <c r="B1879" i="7"/>
  <c r="A1879" i="7" s="1"/>
  <c r="B1880" i="7"/>
  <c r="A1880" i="7" s="1"/>
  <c r="B1881" i="7"/>
  <c r="A1881" i="7" s="1"/>
  <c r="B1882" i="7"/>
  <c r="A1882" i="7" s="1"/>
  <c r="B1883" i="7"/>
  <c r="A1883" i="7" s="1"/>
  <c r="B1884" i="7"/>
  <c r="A1884" i="7" s="1"/>
  <c r="B1885" i="7"/>
  <c r="A1885" i="7" s="1"/>
  <c r="B1886" i="7"/>
  <c r="A1886" i="7" s="1"/>
  <c r="B1887" i="7"/>
  <c r="A1887" i="7" s="1"/>
  <c r="B1888" i="7"/>
  <c r="A1888" i="7" s="1"/>
  <c r="B1889" i="7"/>
  <c r="A1889" i="7" s="1"/>
  <c r="B1890" i="7"/>
  <c r="A1890" i="7" s="1"/>
  <c r="B1891" i="7"/>
  <c r="A1891" i="7" s="1"/>
  <c r="B1892" i="7"/>
  <c r="A1892" i="7" s="1"/>
  <c r="B1893" i="7"/>
  <c r="A1893" i="7" s="1"/>
  <c r="B1894" i="7"/>
  <c r="A1894" i="7" s="1"/>
  <c r="B1895" i="7"/>
  <c r="A1895" i="7" s="1"/>
  <c r="B1896" i="7"/>
  <c r="A1896" i="7" s="1"/>
  <c r="B1897" i="7"/>
  <c r="A1897" i="7" s="1"/>
  <c r="B1898" i="7"/>
  <c r="A1898" i="7" s="1"/>
  <c r="B1899" i="7"/>
  <c r="A1899" i="7" s="1"/>
  <c r="B1900" i="7"/>
  <c r="A1900" i="7" s="1"/>
  <c r="B1901" i="7"/>
  <c r="A1901" i="7" s="1"/>
  <c r="B1902" i="7"/>
  <c r="A1902" i="7" s="1"/>
  <c r="B1903" i="7"/>
  <c r="A1903" i="7" s="1"/>
  <c r="B1904" i="7"/>
  <c r="A1904" i="7" s="1"/>
  <c r="B1905" i="7"/>
  <c r="A1905" i="7" s="1"/>
  <c r="B1906" i="7"/>
  <c r="A1906" i="7" s="1"/>
  <c r="B1907" i="7"/>
  <c r="A1907" i="7" s="1"/>
  <c r="B1908" i="7"/>
  <c r="A1908" i="7" s="1"/>
  <c r="B1909" i="7"/>
  <c r="A1909" i="7" s="1"/>
  <c r="B1910" i="7"/>
  <c r="A1910" i="7" s="1"/>
  <c r="B1911" i="7"/>
  <c r="A1911" i="7" s="1"/>
  <c r="B1912" i="7"/>
  <c r="A1912" i="7" s="1"/>
  <c r="B1913" i="7"/>
  <c r="A1913" i="7" s="1"/>
  <c r="B1914" i="7"/>
  <c r="A1914" i="7" s="1"/>
  <c r="B1915" i="7"/>
  <c r="A1915" i="7" s="1"/>
  <c r="B1916" i="7"/>
  <c r="A1916" i="7" s="1"/>
  <c r="B1917" i="7"/>
  <c r="A1917" i="7" s="1"/>
  <c r="B1918" i="7"/>
  <c r="A1918" i="7" s="1"/>
  <c r="B1919" i="7"/>
  <c r="A1919" i="7" s="1"/>
  <c r="B1920" i="7"/>
  <c r="A1920" i="7" s="1"/>
  <c r="B1921" i="7"/>
  <c r="A1921" i="7" s="1"/>
  <c r="B1922" i="7"/>
  <c r="A1922" i="7" s="1"/>
  <c r="B1923" i="7"/>
  <c r="A1923" i="7" s="1"/>
  <c r="B1924" i="7"/>
  <c r="A1924" i="7" s="1"/>
  <c r="B1925" i="7"/>
  <c r="A1925" i="7" s="1"/>
  <c r="B1926" i="7"/>
  <c r="A1926" i="7" s="1"/>
  <c r="B1927" i="7"/>
  <c r="A1927" i="7" s="1"/>
  <c r="B1928" i="7"/>
  <c r="A1928" i="7" s="1"/>
  <c r="B1929" i="7"/>
  <c r="A1929" i="7" s="1"/>
  <c r="B1930" i="7"/>
  <c r="A1930" i="7" s="1"/>
  <c r="B1931" i="7"/>
  <c r="A1931" i="7" s="1"/>
  <c r="B1932" i="7"/>
  <c r="A1932" i="7" s="1"/>
  <c r="B1933" i="7"/>
  <c r="A1933" i="7" s="1"/>
  <c r="B1934" i="7"/>
  <c r="A1934" i="7" s="1"/>
  <c r="B1935" i="7"/>
  <c r="A1935" i="7" s="1"/>
  <c r="B1936" i="7"/>
  <c r="A1936" i="7" s="1"/>
  <c r="B1937" i="7"/>
  <c r="A1937" i="7" s="1"/>
  <c r="B1938" i="7"/>
  <c r="A1938" i="7" s="1"/>
  <c r="B1939" i="7"/>
  <c r="A1939" i="7" s="1"/>
  <c r="B1940" i="7"/>
  <c r="A1940" i="7" s="1"/>
  <c r="B1941" i="7"/>
  <c r="A1941" i="7" s="1"/>
  <c r="B1942" i="7"/>
  <c r="A1942" i="7" s="1"/>
  <c r="B1943" i="7"/>
  <c r="A1943" i="7" s="1"/>
  <c r="B1944" i="7"/>
  <c r="A1944" i="7" s="1"/>
  <c r="B1945" i="7"/>
  <c r="A1945" i="7" s="1"/>
  <c r="B1946" i="7"/>
  <c r="A1946" i="7" s="1"/>
  <c r="B1947" i="7"/>
  <c r="A1947" i="7" s="1"/>
  <c r="B1948" i="7"/>
  <c r="A1948" i="7" s="1"/>
  <c r="B1949" i="7"/>
  <c r="A1949" i="7" s="1"/>
  <c r="B1950" i="7"/>
  <c r="A1950" i="7" s="1"/>
  <c r="B1951" i="7"/>
  <c r="A1951" i="7" s="1"/>
  <c r="B1952" i="7"/>
  <c r="A1952" i="7" s="1"/>
  <c r="B1953" i="7"/>
  <c r="A1953" i="7" s="1"/>
  <c r="B1954" i="7"/>
  <c r="A1954" i="7" s="1"/>
  <c r="B1955" i="7"/>
  <c r="A1955" i="7" s="1"/>
  <c r="B1956" i="7"/>
  <c r="A1956" i="7" s="1"/>
  <c r="B1957" i="7"/>
  <c r="A1957" i="7" s="1"/>
  <c r="B1958" i="7"/>
  <c r="A1958" i="7" s="1"/>
  <c r="B1959" i="7"/>
  <c r="A1959" i="7" s="1"/>
  <c r="B1960" i="7"/>
  <c r="A1960" i="7" s="1"/>
  <c r="B1961" i="7"/>
  <c r="A1961" i="7" s="1"/>
  <c r="B1962" i="7"/>
  <c r="A1962" i="7" s="1"/>
  <c r="B1963" i="7"/>
  <c r="A1963" i="7" s="1"/>
  <c r="B1964" i="7"/>
  <c r="A1964" i="7" s="1"/>
  <c r="B1965" i="7"/>
  <c r="A1965" i="7" s="1"/>
  <c r="B1966" i="7"/>
  <c r="A1966" i="7" s="1"/>
  <c r="B1967" i="7"/>
  <c r="A1967" i="7" s="1"/>
  <c r="B1968" i="7"/>
  <c r="A1968" i="7" s="1"/>
  <c r="B1969" i="7"/>
  <c r="A1969" i="7" s="1"/>
  <c r="B1970" i="7"/>
  <c r="A1970" i="7" s="1"/>
  <c r="B1971" i="7"/>
  <c r="A1971" i="7" s="1"/>
  <c r="B1972" i="7"/>
  <c r="A1972" i="7" s="1"/>
  <c r="B1973" i="7"/>
  <c r="A1973" i="7" s="1"/>
  <c r="B1974" i="7"/>
  <c r="A1974" i="7" s="1"/>
  <c r="B1975" i="7"/>
  <c r="A1975" i="7" s="1"/>
  <c r="B1976" i="7"/>
  <c r="A1976" i="7" s="1"/>
  <c r="B1977" i="7"/>
  <c r="A1977" i="7" s="1"/>
  <c r="B1978" i="7"/>
  <c r="A1978" i="7" s="1"/>
  <c r="B1979" i="7"/>
  <c r="A1979" i="7" s="1"/>
  <c r="B1980" i="7"/>
  <c r="A1980" i="7" s="1"/>
  <c r="B1981" i="7"/>
  <c r="A1981" i="7" s="1"/>
  <c r="B1982" i="7"/>
  <c r="A1982" i="7" s="1"/>
  <c r="B1983" i="7"/>
  <c r="A1983" i="7" s="1"/>
  <c r="B1984" i="7"/>
  <c r="A1984" i="7" s="1"/>
  <c r="B1985" i="7"/>
  <c r="A1985" i="7" s="1"/>
  <c r="B1986" i="7"/>
  <c r="A1986" i="7" s="1"/>
  <c r="B1987" i="7"/>
  <c r="A1987" i="7" s="1"/>
  <c r="B1988" i="7"/>
  <c r="A1988" i="7" s="1"/>
  <c r="B1989" i="7"/>
  <c r="A1989" i="7" s="1"/>
  <c r="B1990" i="7"/>
  <c r="A1990" i="7" s="1"/>
  <c r="B1991" i="7"/>
  <c r="A1991" i="7" s="1"/>
  <c r="B1992" i="7"/>
  <c r="A1992" i="7" s="1"/>
  <c r="B1993" i="7"/>
  <c r="A1993" i="7" s="1"/>
  <c r="B1994" i="7"/>
  <c r="A1994" i="7" s="1"/>
  <c r="B1995" i="7"/>
  <c r="A1995" i="7" s="1"/>
  <c r="B1996" i="7"/>
  <c r="A1996" i="7" s="1"/>
  <c r="B1997" i="7"/>
  <c r="A1997" i="7" s="1"/>
  <c r="B1998" i="7"/>
  <c r="A1998" i="7" s="1"/>
  <c r="B1999" i="7"/>
  <c r="A1999" i="7" s="1"/>
  <c r="B2000" i="7"/>
  <c r="A2000" i="7" s="1"/>
  <c r="B2001" i="7"/>
  <c r="A2001" i="7" s="1"/>
  <c r="B2002" i="7"/>
  <c r="A2002" i="7" s="1"/>
  <c r="B2003" i="7"/>
  <c r="A2003" i="7" s="1"/>
  <c r="B2004" i="7"/>
  <c r="A2004" i="7" s="1"/>
  <c r="B2005" i="7"/>
  <c r="A2005" i="7" s="1"/>
  <c r="B2006" i="7"/>
  <c r="A2006" i="7" s="1"/>
  <c r="B2007" i="7"/>
  <c r="A2007" i="7" s="1"/>
  <c r="B2008" i="7"/>
  <c r="A2008" i="7" s="1"/>
  <c r="B2009" i="7"/>
  <c r="A2009" i="7" s="1"/>
  <c r="B2010" i="7"/>
  <c r="A2010" i="7" s="1"/>
  <c r="B2011" i="7"/>
  <c r="A2011" i="7" s="1"/>
  <c r="B2012" i="7"/>
  <c r="A2012" i="7" s="1"/>
  <c r="B2013" i="7"/>
  <c r="A2013" i="7" s="1"/>
  <c r="B2014" i="7"/>
  <c r="A2014" i="7" s="1"/>
  <c r="B2015" i="7"/>
  <c r="A2015" i="7" s="1"/>
  <c r="B2016" i="7"/>
  <c r="A2016" i="7" s="1"/>
  <c r="B2017" i="7"/>
  <c r="A2017" i="7" s="1"/>
  <c r="B2018" i="7"/>
  <c r="A2018" i="7" s="1"/>
  <c r="B2019" i="7"/>
  <c r="A2019" i="7" s="1"/>
  <c r="B2020" i="7"/>
  <c r="A2020" i="7" s="1"/>
  <c r="B2021" i="7"/>
  <c r="A2021" i="7" s="1"/>
  <c r="B2022" i="7"/>
  <c r="A2022" i="7" s="1"/>
  <c r="B2023" i="7"/>
  <c r="A2023" i="7" s="1"/>
  <c r="B2024" i="7"/>
  <c r="A2024" i="7" s="1"/>
  <c r="B2025" i="7"/>
  <c r="A2025" i="7" s="1"/>
  <c r="B2026" i="7"/>
  <c r="A2026" i="7" s="1"/>
  <c r="B2027" i="7"/>
  <c r="A2027" i="7" s="1"/>
  <c r="B2028" i="7"/>
  <c r="A2028" i="7" s="1"/>
  <c r="B2029" i="7"/>
  <c r="A2029" i="7" s="1"/>
  <c r="B2030" i="7"/>
  <c r="A2030" i="7" s="1"/>
  <c r="B2031" i="7"/>
  <c r="A2031" i="7" s="1"/>
  <c r="B2032" i="7"/>
  <c r="A2032" i="7" s="1"/>
  <c r="B2033" i="7"/>
  <c r="A2033" i="7" s="1"/>
  <c r="B2034" i="7"/>
  <c r="A2034" i="7" s="1"/>
  <c r="B2035" i="7"/>
  <c r="A2035" i="7" s="1"/>
  <c r="B2036" i="7"/>
  <c r="A2036" i="7" s="1"/>
  <c r="B2037" i="7"/>
  <c r="A2037" i="7" s="1"/>
  <c r="B2038" i="7"/>
  <c r="A2038" i="7" s="1"/>
  <c r="B2039" i="7"/>
  <c r="A2039" i="7" s="1"/>
  <c r="B2040" i="7"/>
  <c r="A2040" i="7" s="1"/>
  <c r="B2041" i="7"/>
  <c r="A2041" i="7" s="1"/>
  <c r="B2042" i="7"/>
  <c r="A2042" i="7" s="1"/>
  <c r="B2043" i="7"/>
  <c r="A2043" i="7" s="1"/>
  <c r="B2044" i="7"/>
  <c r="A2044" i="7" s="1"/>
  <c r="B2045" i="7"/>
  <c r="A2045" i="7" s="1"/>
  <c r="B2046" i="7"/>
  <c r="A2046" i="7" s="1"/>
  <c r="B2047" i="7"/>
  <c r="A2047" i="7" s="1"/>
  <c r="B2048" i="7"/>
  <c r="A2048" i="7" s="1"/>
  <c r="B2049" i="7"/>
  <c r="A2049" i="7" s="1"/>
  <c r="B2050" i="7"/>
  <c r="A2050" i="7" s="1"/>
  <c r="B2051" i="7"/>
  <c r="A2051" i="7" s="1"/>
  <c r="B2052" i="7"/>
  <c r="A2052" i="7" s="1"/>
  <c r="B2053" i="7"/>
  <c r="A2053" i="7" s="1"/>
  <c r="B2054" i="7"/>
  <c r="A2054" i="7" s="1"/>
  <c r="B2055" i="7"/>
  <c r="A2055" i="7" s="1"/>
  <c r="B2056" i="7"/>
  <c r="A2056" i="7" s="1"/>
  <c r="B2057" i="7"/>
  <c r="A2057" i="7" s="1"/>
  <c r="B2058" i="7"/>
  <c r="A2058" i="7" s="1"/>
  <c r="B2059" i="7"/>
  <c r="A2059" i="7" s="1"/>
  <c r="B2060" i="7"/>
  <c r="A2060" i="7" s="1"/>
  <c r="B2061" i="7"/>
  <c r="A2061" i="7" s="1"/>
  <c r="B2062" i="7"/>
  <c r="A2062" i="7" s="1"/>
  <c r="B2063" i="7"/>
  <c r="A2063" i="7" s="1"/>
  <c r="B2064" i="7"/>
  <c r="A2064" i="7" s="1"/>
  <c r="B2065" i="7"/>
  <c r="A2065" i="7" s="1"/>
  <c r="B2066" i="7"/>
  <c r="A2066" i="7" s="1"/>
  <c r="B2067" i="7"/>
  <c r="A2067" i="7" s="1"/>
  <c r="B2068" i="7"/>
  <c r="A2068" i="7" s="1"/>
  <c r="B2069" i="7"/>
  <c r="A2069" i="7" s="1"/>
  <c r="B2070" i="7"/>
  <c r="A2070" i="7" s="1"/>
  <c r="B2071" i="7"/>
  <c r="A2071" i="7" s="1"/>
  <c r="B2072" i="7"/>
  <c r="A2072" i="7" s="1"/>
  <c r="B2073" i="7"/>
  <c r="A2073" i="7" s="1"/>
  <c r="B2074" i="7"/>
  <c r="A2074" i="7" s="1"/>
  <c r="B2075" i="7"/>
  <c r="A2075" i="7" s="1"/>
  <c r="B2076" i="7"/>
  <c r="A2076" i="7" s="1"/>
  <c r="B2077" i="7"/>
  <c r="A2077" i="7" s="1"/>
  <c r="B2078" i="7"/>
  <c r="A2078" i="7" s="1"/>
  <c r="B2079" i="7"/>
  <c r="A2079" i="7" s="1"/>
  <c r="B2080" i="7"/>
  <c r="A2080" i="7" s="1"/>
  <c r="B2081" i="7"/>
  <c r="A2081" i="7" s="1"/>
  <c r="B2082" i="7"/>
  <c r="A2082" i="7" s="1"/>
  <c r="B2083" i="7"/>
  <c r="A2083" i="7" s="1"/>
  <c r="B2084" i="7"/>
  <c r="A2084" i="7" s="1"/>
  <c r="B2085" i="7"/>
  <c r="A2085" i="7" s="1"/>
  <c r="B2086" i="7"/>
  <c r="A2086" i="7" s="1"/>
  <c r="B2087" i="7"/>
  <c r="A2087" i="7" s="1"/>
  <c r="B2088" i="7"/>
  <c r="A2088" i="7" s="1"/>
  <c r="B2089" i="7"/>
  <c r="A2089" i="7" s="1"/>
  <c r="B2090" i="7"/>
  <c r="A2090" i="7" s="1"/>
  <c r="B2091" i="7"/>
  <c r="A2091" i="7" s="1"/>
  <c r="B2092" i="7"/>
  <c r="A2092" i="7" s="1"/>
  <c r="B2093" i="7"/>
  <c r="A2093" i="7" s="1"/>
  <c r="B2094" i="7"/>
  <c r="A2094" i="7" s="1"/>
  <c r="B2095" i="7"/>
  <c r="A2095" i="7" s="1"/>
  <c r="B2096" i="7"/>
  <c r="A2096" i="7" s="1"/>
  <c r="B2097" i="7"/>
  <c r="A2097" i="7" s="1"/>
  <c r="B2098" i="7"/>
  <c r="A2098" i="7" s="1"/>
  <c r="B2099" i="7"/>
  <c r="A2099" i="7" s="1"/>
  <c r="B2100" i="7"/>
  <c r="A2100" i="7" s="1"/>
  <c r="B2101" i="7"/>
  <c r="A2101" i="7" s="1"/>
  <c r="B2102" i="7"/>
  <c r="A2102" i="7" s="1"/>
  <c r="B2103" i="7"/>
  <c r="A2103" i="7" s="1"/>
  <c r="B2104" i="7"/>
  <c r="A2104" i="7" s="1"/>
  <c r="B2105" i="7"/>
  <c r="A2105" i="7" s="1"/>
  <c r="B2106" i="7"/>
  <c r="A2106" i="7" s="1"/>
  <c r="B2107" i="7"/>
  <c r="A2107" i="7" s="1"/>
  <c r="B2108" i="7"/>
  <c r="A2108" i="7" s="1"/>
  <c r="B2109" i="7"/>
  <c r="A2109" i="7" s="1"/>
  <c r="B2110" i="7"/>
  <c r="A2110" i="7" s="1"/>
  <c r="B2111" i="7"/>
  <c r="A2111" i="7" s="1"/>
  <c r="B2112" i="7"/>
  <c r="A2112" i="7" s="1"/>
  <c r="B2113" i="7"/>
  <c r="A2113" i="7" s="1"/>
  <c r="B2114" i="7"/>
  <c r="A2114" i="7" s="1"/>
  <c r="B2115" i="7"/>
  <c r="A2115" i="7" s="1"/>
  <c r="B2116" i="7"/>
  <c r="A2116" i="7" s="1"/>
  <c r="B2117" i="7"/>
  <c r="A2117" i="7" s="1"/>
  <c r="B2118" i="7"/>
  <c r="A2118" i="7" s="1"/>
  <c r="B2119" i="7"/>
  <c r="A2119" i="7" s="1"/>
  <c r="B2120" i="7"/>
  <c r="A2120" i="7" s="1"/>
  <c r="B2121" i="7"/>
  <c r="A2121" i="7" s="1"/>
  <c r="B2122" i="7"/>
  <c r="A2122" i="7" s="1"/>
  <c r="B2123" i="7"/>
  <c r="A2123" i="7" s="1"/>
  <c r="B2124" i="7"/>
  <c r="A2124" i="7" s="1"/>
  <c r="B2125" i="7"/>
  <c r="A2125" i="7" s="1"/>
  <c r="B2126" i="7"/>
  <c r="A2126" i="7" s="1"/>
  <c r="B2127" i="7"/>
  <c r="A2127" i="7" s="1"/>
  <c r="B2128" i="7"/>
  <c r="A2128" i="7" s="1"/>
  <c r="B2129" i="7"/>
  <c r="A2129" i="7" s="1"/>
  <c r="B2130" i="7"/>
  <c r="A2130" i="7" s="1"/>
  <c r="B2131" i="7"/>
  <c r="A2131" i="7" s="1"/>
  <c r="B2132" i="7"/>
  <c r="A2132" i="7" s="1"/>
  <c r="B2133" i="7"/>
  <c r="A2133" i="7" s="1"/>
  <c r="B2134" i="7"/>
  <c r="A2134" i="7" s="1"/>
  <c r="B2135" i="7"/>
  <c r="A2135" i="7" s="1"/>
  <c r="B2136" i="7"/>
  <c r="A2136" i="7" s="1"/>
  <c r="B2137" i="7"/>
  <c r="A2137" i="7" s="1"/>
  <c r="B2138" i="7"/>
  <c r="A2138" i="7" s="1"/>
  <c r="B2139" i="7"/>
  <c r="A2139" i="7" s="1"/>
  <c r="B2140" i="7"/>
  <c r="A2140" i="7" s="1"/>
  <c r="B2141" i="7"/>
  <c r="A2141" i="7" s="1"/>
  <c r="B2142" i="7"/>
  <c r="A2142" i="7" s="1"/>
  <c r="B2143" i="7"/>
  <c r="A2143" i="7" s="1"/>
  <c r="B2144" i="7"/>
  <c r="A2144" i="7" s="1"/>
  <c r="B2145" i="7"/>
  <c r="A2145" i="7" s="1"/>
  <c r="B2146" i="7"/>
  <c r="A2146" i="7" s="1"/>
  <c r="B2147" i="7"/>
  <c r="A2147" i="7" s="1"/>
  <c r="B2148" i="7"/>
  <c r="A2148" i="7" s="1"/>
  <c r="B2149" i="7"/>
  <c r="A2149" i="7" s="1"/>
  <c r="B2150" i="7"/>
  <c r="A2150" i="7" s="1"/>
  <c r="B2151" i="7"/>
  <c r="A2151" i="7" s="1"/>
  <c r="B2152" i="7"/>
  <c r="A2152" i="7" s="1"/>
  <c r="B2153" i="7"/>
  <c r="A2153" i="7" s="1"/>
  <c r="B2154" i="7"/>
  <c r="A2154" i="7" s="1"/>
  <c r="B2155" i="7"/>
  <c r="A2155" i="7" s="1"/>
  <c r="B2156" i="7"/>
  <c r="A2156" i="7" s="1"/>
  <c r="B2157" i="7"/>
  <c r="A2157" i="7" s="1"/>
  <c r="B2158" i="7"/>
  <c r="A2158" i="7" s="1"/>
  <c r="B2159" i="7"/>
  <c r="A2159" i="7" s="1"/>
  <c r="B2160" i="7"/>
  <c r="A2160" i="7" s="1"/>
  <c r="B2161" i="7"/>
  <c r="A2161" i="7" s="1"/>
  <c r="B2162" i="7"/>
  <c r="A2162" i="7" s="1"/>
  <c r="B2163" i="7"/>
  <c r="A2163" i="7" s="1"/>
  <c r="B2164" i="7"/>
  <c r="A2164" i="7" s="1"/>
  <c r="B2165" i="7"/>
  <c r="A2165" i="7" s="1"/>
  <c r="B2166" i="7"/>
  <c r="A2166" i="7" s="1"/>
  <c r="B2167" i="7"/>
  <c r="A2167" i="7" s="1"/>
  <c r="B2168" i="7"/>
  <c r="A2168" i="7" s="1"/>
  <c r="B2169" i="7"/>
  <c r="A2169" i="7" s="1"/>
  <c r="B2170" i="7"/>
  <c r="A2170" i="7" s="1"/>
  <c r="B2171" i="7"/>
  <c r="A2171" i="7" s="1"/>
  <c r="B2172" i="7"/>
  <c r="A2172" i="7" s="1"/>
  <c r="B2173" i="7"/>
  <c r="A2173" i="7" s="1"/>
  <c r="B2174" i="7"/>
  <c r="A2174" i="7" s="1"/>
  <c r="B2175" i="7"/>
  <c r="A2175" i="7" s="1"/>
  <c r="B2176" i="7"/>
  <c r="A2176" i="7" s="1"/>
  <c r="B2177" i="7"/>
  <c r="A2177" i="7" s="1"/>
  <c r="B2178" i="7"/>
  <c r="A2178" i="7" s="1"/>
  <c r="B2179" i="7"/>
  <c r="A2179" i="7" s="1"/>
  <c r="B2180" i="7"/>
  <c r="A2180" i="7" s="1"/>
  <c r="B2181" i="7"/>
  <c r="A2181" i="7" s="1"/>
  <c r="B2182" i="7"/>
  <c r="A2182" i="7" s="1"/>
  <c r="B2183" i="7"/>
  <c r="A2183" i="7" s="1"/>
  <c r="B2184" i="7"/>
  <c r="A2184" i="7" s="1"/>
  <c r="B2185" i="7"/>
  <c r="A2185" i="7" s="1"/>
  <c r="B2186" i="7"/>
  <c r="A2186" i="7" s="1"/>
  <c r="B2187" i="7"/>
  <c r="A2187" i="7" s="1"/>
  <c r="B2188" i="7"/>
  <c r="A2188" i="7" s="1"/>
  <c r="B2189" i="7"/>
  <c r="A2189" i="7" s="1"/>
  <c r="B2190" i="7"/>
  <c r="A2190" i="7" s="1"/>
  <c r="B2191" i="7"/>
  <c r="A2191" i="7" s="1"/>
  <c r="B2192" i="7"/>
  <c r="A2192" i="7" s="1"/>
  <c r="B2193" i="7"/>
  <c r="A2193" i="7" s="1"/>
  <c r="B2194" i="7"/>
  <c r="A2194" i="7" s="1"/>
  <c r="B2195" i="7"/>
  <c r="A2195" i="7" s="1"/>
  <c r="B2196" i="7"/>
  <c r="A2196" i="7" s="1"/>
  <c r="B2197" i="7"/>
  <c r="A2197" i="7" s="1"/>
  <c r="B2198" i="7"/>
  <c r="A2198" i="7" s="1"/>
  <c r="B2199" i="7"/>
  <c r="A2199" i="7" s="1"/>
  <c r="B2200" i="7"/>
  <c r="A2200" i="7" s="1"/>
  <c r="B2201" i="7"/>
  <c r="A2201" i="7" s="1"/>
  <c r="B2202" i="7"/>
  <c r="A2202" i="7" s="1"/>
  <c r="B2203" i="7"/>
  <c r="A2203" i="7" s="1"/>
  <c r="B2204" i="7"/>
  <c r="A2204" i="7" s="1"/>
  <c r="B2205" i="7"/>
  <c r="A2205" i="7" s="1"/>
  <c r="B2206" i="7"/>
  <c r="A2206" i="7" s="1"/>
  <c r="B2207" i="7"/>
  <c r="A2207" i="7" s="1"/>
  <c r="B2208" i="7"/>
  <c r="A2208" i="7" s="1"/>
  <c r="B2209" i="7"/>
  <c r="A2209" i="7" s="1"/>
  <c r="B2210" i="7"/>
  <c r="A2210" i="7" s="1"/>
  <c r="B2211" i="7"/>
  <c r="A2211" i="7" s="1"/>
  <c r="B2212" i="7"/>
  <c r="A2212" i="7" s="1"/>
  <c r="B2213" i="7"/>
  <c r="A2213" i="7" s="1"/>
  <c r="B2214" i="7"/>
  <c r="A2214" i="7" s="1"/>
  <c r="B2215" i="7"/>
  <c r="A2215" i="7" s="1"/>
  <c r="B2216" i="7"/>
  <c r="A2216" i="7" s="1"/>
  <c r="B2217" i="7"/>
  <c r="A2217" i="7" s="1"/>
  <c r="B2218" i="7"/>
  <c r="A2218" i="7" s="1"/>
  <c r="B2219" i="7"/>
  <c r="A2219" i="7" s="1"/>
  <c r="B2220" i="7"/>
  <c r="A2220" i="7" s="1"/>
  <c r="B2221" i="7"/>
  <c r="A2221" i="7" s="1"/>
  <c r="B2222" i="7"/>
  <c r="A2222" i="7" s="1"/>
  <c r="B2223" i="7"/>
  <c r="A2223" i="7" s="1"/>
  <c r="B2224" i="7"/>
  <c r="A2224" i="7" s="1"/>
  <c r="B2225" i="7"/>
  <c r="A2225" i="7" s="1"/>
  <c r="B2226" i="7"/>
  <c r="A2226" i="7" s="1"/>
  <c r="B2227" i="7"/>
  <c r="A2227" i="7" s="1"/>
  <c r="B2228" i="7"/>
  <c r="A2228" i="7" s="1"/>
  <c r="B2229" i="7"/>
  <c r="A2229" i="7" s="1"/>
  <c r="B2230" i="7"/>
  <c r="A2230" i="7" s="1"/>
  <c r="B2231" i="7"/>
  <c r="A2231" i="7" s="1"/>
  <c r="B2232" i="7"/>
  <c r="A2232" i="7" s="1"/>
  <c r="B2233" i="7"/>
  <c r="A2233" i="7" s="1"/>
  <c r="B2234" i="7"/>
  <c r="A2234" i="7" s="1"/>
  <c r="B2235" i="7"/>
  <c r="A2235" i="7" s="1"/>
  <c r="B2236" i="7"/>
  <c r="A2236" i="7" s="1"/>
  <c r="B2237" i="7"/>
  <c r="A2237" i="7" s="1"/>
  <c r="B2238" i="7"/>
  <c r="A2238" i="7" s="1"/>
  <c r="B2239" i="7"/>
  <c r="A2239" i="7" s="1"/>
  <c r="B2240" i="7"/>
  <c r="A2240" i="7" s="1"/>
  <c r="B2241" i="7"/>
  <c r="A2241" i="7" s="1"/>
  <c r="B2242" i="7"/>
  <c r="A2242" i="7" s="1"/>
  <c r="B2243" i="7"/>
  <c r="A2243" i="7" s="1"/>
  <c r="B2244" i="7"/>
  <c r="A2244" i="7" s="1"/>
  <c r="B2245" i="7"/>
  <c r="A2245" i="7" s="1"/>
  <c r="B2246" i="7"/>
  <c r="A2246" i="7" s="1"/>
  <c r="B2247" i="7"/>
  <c r="A2247" i="7" s="1"/>
  <c r="B2248" i="7"/>
  <c r="A2248" i="7" s="1"/>
  <c r="B2249" i="7"/>
  <c r="A2249" i="7" s="1"/>
  <c r="B2250" i="7"/>
  <c r="A2250" i="7" s="1"/>
  <c r="B2251" i="7"/>
  <c r="A2251" i="7" s="1"/>
  <c r="B2252" i="7"/>
  <c r="A2252" i="7" s="1"/>
  <c r="B2253" i="7"/>
  <c r="A2253" i="7" s="1"/>
  <c r="B2254" i="7"/>
  <c r="A2254" i="7" s="1"/>
  <c r="B2255" i="7"/>
  <c r="A2255" i="7" s="1"/>
  <c r="B2256" i="7"/>
  <c r="A2256" i="7" s="1"/>
  <c r="B2257" i="7"/>
  <c r="A2257" i="7" s="1"/>
  <c r="B2258" i="7"/>
  <c r="A2258" i="7" s="1"/>
  <c r="B2259" i="7"/>
  <c r="A2259" i="7" s="1"/>
  <c r="B2260" i="7"/>
  <c r="A2260" i="7" s="1"/>
  <c r="B2261" i="7"/>
  <c r="A2261" i="7" s="1"/>
  <c r="B2262" i="7"/>
  <c r="A2262" i="7" s="1"/>
  <c r="B2263" i="7"/>
  <c r="A2263" i="7" s="1"/>
  <c r="B2264" i="7"/>
  <c r="A2264" i="7" s="1"/>
  <c r="B2265" i="7"/>
  <c r="A2265" i="7" s="1"/>
  <c r="B2266" i="7"/>
  <c r="A2266" i="7" s="1"/>
  <c r="B2267" i="7"/>
  <c r="A2267" i="7" s="1"/>
  <c r="B2268" i="7"/>
  <c r="A2268" i="7" s="1"/>
  <c r="B2269" i="7"/>
  <c r="A2269" i="7" s="1"/>
  <c r="B2270" i="7"/>
  <c r="A2270" i="7" s="1"/>
  <c r="B2271" i="7"/>
  <c r="A2271" i="7" s="1"/>
  <c r="B2272" i="7"/>
  <c r="A2272" i="7" s="1"/>
  <c r="B2273" i="7"/>
  <c r="A2273" i="7" s="1"/>
  <c r="B2274" i="7"/>
  <c r="A2274" i="7" s="1"/>
  <c r="B2275" i="7"/>
  <c r="A2275" i="7" s="1"/>
  <c r="B2276" i="7"/>
  <c r="A2276" i="7" s="1"/>
  <c r="B2277" i="7"/>
  <c r="A2277" i="7" s="1"/>
  <c r="B2278" i="7"/>
  <c r="A2278" i="7" s="1"/>
  <c r="B2279" i="7"/>
  <c r="A2279" i="7" s="1"/>
  <c r="B2280" i="7"/>
  <c r="A2280" i="7" s="1"/>
  <c r="B2281" i="7"/>
  <c r="A2281" i="7" s="1"/>
  <c r="B2282" i="7"/>
  <c r="A2282" i="7" s="1"/>
  <c r="B2283" i="7"/>
  <c r="A2283" i="7" s="1"/>
  <c r="B2284" i="7"/>
  <c r="A2284" i="7" s="1"/>
  <c r="B2285" i="7"/>
  <c r="A2285" i="7" s="1"/>
  <c r="B2286" i="7"/>
  <c r="A2286" i="7" s="1"/>
  <c r="B2287" i="7"/>
  <c r="A2287" i="7" s="1"/>
  <c r="B2288" i="7"/>
  <c r="A2288" i="7" s="1"/>
  <c r="B2289" i="7"/>
  <c r="A2289" i="7" s="1"/>
  <c r="B2290" i="7"/>
  <c r="A2290" i="7" s="1"/>
  <c r="B2291" i="7"/>
  <c r="A2291" i="7" s="1"/>
  <c r="B2292" i="7"/>
  <c r="A2292" i="7" s="1"/>
  <c r="B2293" i="7"/>
  <c r="A2293" i="7" s="1"/>
  <c r="B2294" i="7"/>
  <c r="A2294" i="7" s="1"/>
  <c r="B2295" i="7"/>
  <c r="A2295" i="7" s="1"/>
  <c r="B2296" i="7"/>
  <c r="A2296" i="7" s="1"/>
  <c r="B2297" i="7"/>
  <c r="A2297" i="7" s="1"/>
  <c r="B2298" i="7"/>
  <c r="A2298" i="7" s="1"/>
  <c r="B2299" i="7"/>
  <c r="A2299" i="7" s="1"/>
  <c r="B2300" i="7"/>
  <c r="A2300" i="7" s="1"/>
  <c r="B2301" i="7"/>
  <c r="A2301" i="7" s="1"/>
  <c r="B2302" i="7"/>
  <c r="A2302" i="7" s="1"/>
  <c r="B2303" i="7"/>
  <c r="A2303" i="7" s="1"/>
  <c r="B2304" i="7"/>
  <c r="A2304" i="7" s="1"/>
  <c r="B2305" i="7"/>
  <c r="A2305" i="7" s="1"/>
  <c r="B2306" i="7"/>
  <c r="A2306" i="7" s="1"/>
  <c r="B2307" i="7"/>
  <c r="A2307" i="7" s="1"/>
  <c r="B2308" i="7"/>
  <c r="A2308" i="7" s="1"/>
  <c r="B2309" i="7"/>
  <c r="A2309" i="7" s="1"/>
  <c r="B2310" i="7"/>
  <c r="A2310" i="7" s="1"/>
  <c r="B2311" i="7"/>
  <c r="A2311" i="7" s="1"/>
  <c r="B2312" i="7"/>
  <c r="A2312" i="7" s="1"/>
  <c r="B2313" i="7"/>
  <c r="A2313" i="7" s="1"/>
  <c r="B2314" i="7"/>
  <c r="A2314" i="7" s="1"/>
  <c r="B2315" i="7"/>
  <c r="A2315" i="7" s="1"/>
  <c r="B2316" i="7"/>
  <c r="A2316" i="7" s="1"/>
  <c r="B2317" i="7"/>
  <c r="A2317" i="7" s="1"/>
  <c r="B2318" i="7"/>
  <c r="A2318" i="7" s="1"/>
  <c r="B2319" i="7"/>
  <c r="A2319" i="7" s="1"/>
  <c r="B2320" i="7"/>
  <c r="A2320" i="7" s="1"/>
  <c r="B2321" i="7"/>
  <c r="A2321" i="7" s="1"/>
  <c r="B2322" i="7"/>
  <c r="A2322" i="7" s="1"/>
  <c r="B2323" i="7"/>
  <c r="A2323" i="7" s="1"/>
  <c r="B2324" i="7"/>
  <c r="A2324" i="7" s="1"/>
  <c r="B2325" i="7"/>
  <c r="A2325" i="7" s="1"/>
  <c r="B2326" i="7"/>
  <c r="A2326" i="7" s="1"/>
  <c r="B2327" i="7"/>
  <c r="A2327" i="7" s="1"/>
  <c r="B2328" i="7"/>
  <c r="A2328" i="7" s="1"/>
  <c r="B2329" i="7"/>
  <c r="A2329" i="7" s="1"/>
  <c r="B2330" i="7"/>
  <c r="A2330" i="7" s="1"/>
  <c r="B2331" i="7"/>
  <c r="A2331" i="7" s="1"/>
  <c r="B2332" i="7"/>
  <c r="A2332" i="7" s="1"/>
  <c r="B2333" i="7"/>
  <c r="A2333" i="7" s="1"/>
  <c r="B2334" i="7"/>
  <c r="A2334" i="7" s="1"/>
  <c r="B2335" i="7"/>
  <c r="A2335" i="7" s="1"/>
  <c r="B2336" i="7"/>
  <c r="A2336" i="7" s="1"/>
  <c r="B2337" i="7"/>
  <c r="A2337" i="7" s="1"/>
  <c r="B2338" i="7"/>
  <c r="A2338" i="7" s="1"/>
  <c r="B2339" i="7"/>
  <c r="A2339" i="7" s="1"/>
  <c r="B2340" i="7"/>
  <c r="A2340" i="7" s="1"/>
  <c r="B2341" i="7"/>
  <c r="A2341" i="7" s="1"/>
  <c r="B2342" i="7"/>
  <c r="A2342" i="7" s="1"/>
  <c r="B2343" i="7"/>
  <c r="A2343" i="7" s="1"/>
  <c r="B2344" i="7"/>
  <c r="A2344" i="7" s="1"/>
  <c r="B2345" i="7"/>
  <c r="A2345" i="7" s="1"/>
  <c r="B2346" i="7"/>
  <c r="A2346" i="7" s="1"/>
  <c r="B2347" i="7"/>
  <c r="A2347" i="7" s="1"/>
  <c r="B2348" i="7"/>
  <c r="A2348" i="7" s="1"/>
  <c r="B2349" i="7"/>
  <c r="A2349" i="7" s="1"/>
  <c r="B2350" i="7"/>
  <c r="A2350" i="7" s="1"/>
  <c r="B2351" i="7"/>
  <c r="A2351" i="7" s="1"/>
  <c r="B2352" i="7"/>
  <c r="A2352" i="7" s="1"/>
  <c r="B2353" i="7"/>
  <c r="A2353" i="7" s="1"/>
  <c r="B2354" i="7"/>
  <c r="A2354" i="7" s="1"/>
  <c r="B2355" i="7"/>
  <c r="A2355" i="7" s="1"/>
  <c r="B2356" i="7"/>
  <c r="A2356" i="7" s="1"/>
  <c r="B2357" i="7"/>
  <c r="A2357" i="7" s="1"/>
  <c r="B2358" i="7"/>
  <c r="A2358" i="7" s="1"/>
  <c r="B2359" i="7"/>
  <c r="A2359" i="7" s="1"/>
  <c r="B2360" i="7"/>
  <c r="A2360" i="7" s="1"/>
  <c r="B2361" i="7"/>
  <c r="A2361" i="7" s="1"/>
  <c r="B2362" i="7"/>
  <c r="A2362" i="7" s="1"/>
  <c r="B2363" i="7"/>
  <c r="A2363" i="7" s="1"/>
  <c r="B2364" i="7"/>
  <c r="A2364" i="7" s="1"/>
  <c r="B2365" i="7"/>
  <c r="A2365" i="7" s="1"/>
  <c r="B2366" i="7"/>
  <c r="A2366" i="7" s="1"/>
  <c r="B2367" i="7"/>
  <c r="A2367" i="7" s="1"/>
  <c r="B2368" i="7"/>
  <c r="A2368" i="7" s="1"/>
  <c r="B2369" i="7"/>
  <c r="A2369" i="7" s="1"/>
  <c r="B2370" i="7"/>
  <c r="A2370" i="7" s="1"/>
  <c r="B2371" i="7"/>
  <c r="A2371" i="7" s="1"/>
  <c r="B2372" i="7"/>
  <c r="A2372" i="7" s="1"/>
  <c r="B2373" i="7"/>
  <c r="A2373" i="7" s="1"/>
  <c r="B2374" i="7"/>
  <c r="A2374" i="7" s="1"/>
  <c r="B2375" i="7"/>
  <c r="A2375" i="7" s="1"/>
  <c r="B2376" i="7"/>
  <c r="A2376" i="7" s="1"/>
  <c r="B2377" i="7"/>
  <c r="A2377" i="7" s="1"/>
  <c r="B2378" i="7"/>
  <c r="A2378" i="7" s="1"/>
  <c r="B2379" i="7"/>
  <c r="A2379" i="7" s="1"/>
  <c r="B2380" i="7"/>
  <c r="A2380" i="7" s="1"/>
  <c r="B2381" i="7"/>
  <c r="A2381" i="7" s="1"/>
  <c r="B2382" i="7"/>
  <c r="A2382" i="7" s="1"/>
  <c r="B2383" i="7"/>
  <c r="A2383" i="7" s="1"/>
  <c r="B2384" i="7"/>
  <c r="A2384" i="7" s="1"/>
  <c r="B2385" i="7"/>
  <c r="A2385" i="7" s="1"/>
  <c r="B2386" i="7"/>
  <c r="A2386" i="7" s="1"/>
  <c r="B2387" i="7"/>
  <c r="A2387" i="7" s="1"/>
  <c r="B2388" i="7"/>
  <c r="A2388" i="7" s="1"/>
  <c r="B2389" i="7"/>
  <c r="A2389" i="7" s="1"/>
  <c r="B2390" i="7"/>
  <c r="A2390" i="7" s="1"/>
  <c r="B2391" i="7"/>
  <c r="A2391" i="7" s="1"/>
  <c r="B2392" i="7"/>
  <c r="A2392" i="7" s="1"/>
  <c r="B2393" i="7"/>
  <c r="A2393" i="7" s="1"/>
  <c r="B2394" i="7"/>
  <c r="A2394" i="7" s="1"/>
  <c r="B2395" i="7"/>
  <c r="A2395" i="7" s="1"/>
  <c r="B2396" i="7"/>
  <c r="A2396" i="7" s="1"/>
  <c r="B2397" i="7"/>
  <c r="A2397" i="7" s="1"/>
  <c r="B2398" i="7"/>
  <c r="A2398" i="7" s="1"/>
  <c r="B2399" i="7"/>
  <c r="A2399" i="7" s="1"/>
  <c r="B2400" i="7"/>
  <c r="A2400" i="7" s="1"/>
  <c r="B2401" i="7"/>
  <c r="A2401" i="7" s="1"/>
  <c r="B2402" i="7"/>
  <c r="A2402" i="7" s="1"/>
  <c r="B2403" i="7"/>
  <c r="A2403" i="7" s="1"/>
  <c r="B2404" i="7"/>
  <c r="A2404" i="7" s="1"/>
  <c r="B2405" i="7"/>
  <c r="A2405" i="7" s="1"/>
  <c r="B2406" i="7"/>
  <c r="A2406" i="7" s="1"/>
  <c r="B2407" i="7"/>
  <c r="A2407" i="7" s="1"/>
  <c r="B2408" i="7"/>
  <c r="A2408" i="7" s="1"/>
  <c r="B2409" i="7"/>
  <c r="A2409" i="7" s="1"/>
  <c r="B2410" i="7"/>
  <c r="A2410" i="7" s="1"/>
  <c r="B2411" i="7"/>
  <c r="A2411" i="7" s="1"/>
  <c r="B2412" i="7"/>
  <c r="A2412" i="7" s="1"/>
  <c r="B2413" i="7"/>
  <c r="A2413" i="7" s="1"/>
  <c r="B2414" i="7"/>
  <c r="A2414" i="7" s="1"/>
  <c r="B2415" i="7"/>
  <c r="A2415" i="7" s="1"/>
  <c r="B2416" i="7"/>
  <c r="A2416" i="7" s="1"/>
  <c r="B2417" i="7"/>
  <c r="A2417" i="7" s="1"/>
  <c r="B2418" i="7"/>
  <c r="A2418" i="7" s="1"/>
  <c r="B2419" i="7"/>
  <c r="A2419" i="7" s="1"/>
  <c r="B2420" i="7"/>
  <c r="A2420" i="7" s="1"/>
  <c r="B2421" i="7"/>
  <c r="A2421" i="7" s="1"/>
  <c r="B2422" i="7"/>
  <c r="A2422" i="7" s="1"/>
  <c r="B2423" i="7"/>
  <c r="A2423" i="7" s="1"/>
  <c r="B2424" i="7"/>
  <c r="A2424" i="7" s="1"/>
  <c r="B2425" i="7"/>
  <c r="A2425" i="7" s="1"/>
  <c r="B2426" i="7"/>
  <c r="A2426" i="7" s="1"/>
  <c r="B2427" i="7"/>
  <c r="A2427" i="7" s="1"/>
  <c r="B2428" i="7"/>
  <c r="A2428" i="7" s="1"/>
  <c r="B2429" i="7"/>
  <c r="A2429" i="7" s="1"/>
  <c r="B2430" i="7"/>
  <c r="A2430" i="7" s="1"/>
  <c r="B2431" i="7"/>
  <c r="A2431" i="7" s="1"/>
  <c r="B2432" i="7"/>
  <c r="A2432" i="7" s="1"/>
  <c r="B2433" i="7"/>
  <c r="A2433" i="7" s="1"/>
  <c r="B2434" i="7"/>
  <c r="A2434" i="7" s="1"/>
  <c r="B2435" i="7"/>
  <c r="A2435" i="7" s="1"/>
  <c r="B2436" i="7"/>
  <c r="A2436" i="7" s="1"/>
  <c r="B2437" i="7"/>
  <c r="A2437" i="7" s="1"/>
  <c r="B2438" i="7"/>
  <c r="A2438" i="7" s="1"/>
  <c r="B2439" i="7"/>
  <c r="A2439" i="7" s="1"/>
  <c r="B2440" i="7"/>
  <c r="A2440" i="7" s="1"/>
  <c r="B2441" i="7"/>
  <c r="A2441" i="7" s="1"/>
  <c r="B2442" i="7"/>
  <c r="A2442" i="7" s="1"/>
  <c r="B2443" i="7"/>
  <c r="A2443" i="7" s="1"/>
  <c r="B2444" i="7"/>
  <c r="A2444" i="7" s="1"/>
  <c r="B2445" i="7"/>
  <c r="A2445" i="7" s="1"/>
  <c r="B2446" i="7"/>
  <c r="A2446" i="7" s="1"/>
  <c r="B2447" i="7"/>
  <c r="A2447" i="7" s="1"/>
  <c r="B2448" i="7"/>
  <c r="A2448" i="7" s="1"/>
  <c r="B2449" i="7"/>
  <c r="A2449" i="7" s="1"/>
  <c r="B2450" i="7"/>
  <c r="A2450" i="7" s="1"/>
  <c r="B2451" i="7"/>
  <c r="A2451" i="7" s="1"/>
  <c r="B2452" i="7"/>
  <c r="A2452" i="7" s="1"/>
  <c r="B2453" i="7"/>
  <c r="A2453" i="7" s="1"/>
  <c r="B2454" i="7"/>
  <c r="A2454" i="7" s="1"/>
  <c r="B2455" i="7"/>
  <c r="A2455" i="7" s="1"/>
  <c r="B2456" i="7"/>
  <c r="A2456" i="7" s="1"/>
  <c r="B2457" i="7"/>
  <c r="A2457" i="7" s="1"/>
  <c r="B2458" i="7"/>
  <c r="A2458" i="7" s="1"/>
  <c r="B2459" i="7"/>
  <c r="A2459" i="7" s="1"/>
  <c r="B2460" i="7"/>
  <c r="A2460" i="7" s="1"/>
  <c r="B2461" i="7"/>
  <c r="A2461" i="7" s="1"/>
  <c r="B2462" i="7"/>
  <c r="A2462" i="7" s="1"/>
  <c r="B2463" i="7"/>
  <c r="A2463" i="7" s="1"/>
  <c r="B2464" i="7"/>
  <c r="A2464" i="7" s="1"/>
  <c r="B2465" i="7"/>
  <c r="A2465" i="7" s="1"/>
  <c r="B2466" i="7"/>
  <c r="A2466" i="7" s="1"/>
  <c r="B2467" i="7"/>
  <c r="A2467" i="7" s="1"/>
  <c r="B2468" i="7"/>
  <c r="A2468" i="7" s="1"/>
  <c r="B2469" i="7"/>
  <c r="A2469" i="7" s="1"/>
  <c r="B2470" i="7"/>
  <c r="A2470" i="7" s="1"/>
  <c r="B2471" i="7"/>
  <c r="A2471" i="7" s="1"/>
  <c r="B2472" i="7"/>
  <c r="A2472" i="7" s="1"/>
  <c r="B2473" i="7"/>
  <c r="A2473" i="7" s="1"/>
  <c r="B2474" i="7"/>
  <c r="A2474" i="7" s="1"/>
  <c r="B2475" i="7"/>
  <c r="A2475" i="7" s="1"/>
  <c r="B2476" i="7"/>
  <c r="A2476" i="7" s="1"/>
  <c r="B2477" i="7"/>
  <c r="A2477" i="7" s="1"/>
  <c r="B2478" i="7"/>
  <c r="A2478" i="7" s="1"/>
  <c r="B2479" i="7"/>
  <c r="A2479" i="7" s="1"/>
  <c r="B2480" i="7"/>
  <c r="A2480" i="7" s="1"/>
  <c r="B2481" i="7"/>
  <c r="A2481" i="7" s="1"/>
  <c r="B2482" i="7"/>
  <c r="A2482" i="7" s="1"/>
  <c r="B2483" i="7"/>
  <c r="A2483" i="7" s="1"/>
  <c r="B2484" i="7"/>
  <c r="A2484" i="7" s="1"/>
  <c r="B2485" i="7"/>
  <c r="A2485" i="7" s="1"/>
  <c r="B2486" i="7"/>
  <c r="A2486" i="7" s="1"/>
  <c r="B2487" i="7"/>
  <c r="A2487" i="7" s="1"/>
  <c r="B2488" i="7"/>
  <c r="A2488" i="7" s="1"/>
  <c r="B2489" i="7"/>
  <c r="A2489" i="7" s="1"/>
  <c r="B2490" i="7"/>
  <c r="A2490" i="7" s="1"/>
  <c r="B2491" i="7"/>
  <c r="A2491" i="7" s="1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1129" i="7"/>
  <c r="A1129" i="7" s="1"/>
  <c r="B1130" i="7"/>
  <c r="A1130" i="7" s="1"/>
  <c r="B1131" i="7"/>
  <c r="A1131" i="7" s="1"/>
  <c r="B1132" i="7"/>
  <c r="A1132" i="7" s="1"/>
  <c r="B1133" i="7"/>
  <c r="A1133" i="7" s="1"/>
  <c r="B1134" i="7"/>
  <c r="A1134" i="7" s="1"/>
  <c r="B1135" i="7"/>
  <c r="A1135" i="7" s="1"/>
  <c r="B1136" i="7"/>
  <c r="A1136" i="7" s="1"/>
  <c r="B1137" i="7"/>
  <c r="A1137" i="7" s="1"/>
  <c r="B1138" i="7"/>
  <c r="A1138" i="7" s="1"/>
  <c r="B1139" i="7"/>
  <c r="A1139" i="7" s="1"/>
  <c r="B1140" i="7"/>
  <c r="A1140" i="7" s="1"/>
  <c r="B1141" i="7"/>
  <c r="A1141" i="7" s="1"/>
  <c r="B1142" i="7"/>
  <c r="A1142" i="7" s="1"/>
  <c r="B1143" i="7"/>
  <c r="A1143" i="7" s="1"/>
  <c r="B1144" i="7"/>
  <c r="A1144" i="7" s="1"/>
  <c r="B1145" i="7"/>
  <c r="A1145" i="7" s="1"/>
  <c r="B1146" i="7"/>
  <c r="A1146" i="7" s="1"/>
  <c r="B1147" i="7"/>
  <c r="A1147" i="7" s="1"/>
  <c r="B1148" i="7"/>
  <c r="A1148" i="7" s="1"/>
  <c r="B1149" i="7"/>
  <c r="A1149" i="7" s="1"/>
  <c r="B1150" i="7"/>
  <c r="A1150" i="7" s="1"/>
  <c r="B1151" i="7"/>
  <c r="A1151" i="7" s="1"/>
  <c r="B1152" i="7"/>
  <c r="A1152" i="7" s="1"/>
  <c r="B1153" i="7"/>
  <c r="A1153" i="7" s="1"/>
  <c r="B1154" i="7"/>
  <c r="A1154" i="7" s="1"/>
  <c r="B1155" i="7"/>
  <c r="A1155" i="7" s="1"/>
  <c r="B1156" i="7"/>
  <c r="A1156" i="7" s="1"/>
  <c r="B1157" i="7"/>
  <c r="A1157" i="7" s="1"/>
  <c r="B1158" i="7"/>
  <c r="A1158" i="7" s="1"/>
  <c r="B1159" i="7"/>
  <c r="A1159" i="7" s="1"/>
  <c r="B1160" i="7"/>
  <c r="A1160" i="7" s="1"/>
  <c r="B1161" i="7"/>
  <c r="A1161" i="7" s="1"/>
  <c r="B1162" i="7"/>
  <c r="A1162" i="7" s="1"/>
  <c r="B1163" i="7"/>
  <c r="A1163" i="7" s="1"/>
  <c r="B1164" i="7"/>
  <c r="A1164" i="7" s="1"/>
  <c r="B1165" i="7"/>
  <c r="A1165" i="7" s="1"/>
  <c r="B1166" i="7"/>
  <c r="A1166" i="7" s="1"/>
  <c r="B1167" i="7"/>
  <c r="A1167" i="7" s="1"/>
  <c r="B1168" i="7"/>
  <c r="A1168" i="7" s="1"/>
  <c r="B1169" i="7"/>
  <c r="A1169" i="7" s="1"/>
  <c r="B1170" i="7"/>
  <c r="A1170" i="7" s="1"/>
  <c r="B1171" i="7"/>
  <c r="A1171" i="7" s="1"/>
  <c r="B1172" i="7"/>
  <c r="A1172" i="7" s="1"/>
  <c r="B1173" i="7"/>
  <c r="A1173" i="7" s="1"/>
  <c r="B1174" i="7"/>
  <c r="A1174" i="7" s="1"/>
  <c r="B1175" i="7"/>
  <c r="A1175" i="7" s="1"/>
  <c r="B1176" i="7"/>
  <c r="A1176" i="7" s="1"/>
  <c r="B1177" i="7"/>
  <c r="A1177" i="7" s="1"/>
  <c r="B1178" i="7"/>
  <c r="A1178" i="7" s="1"/>
  <c r="B1179" i="7"/>
  <c r="A1179" i="7" s="1"/>
  <c r="B1180" i="7"/>
  <c r="A1180" i="7" s="1"/>
  <c r="B1181" i="7"/>
  <c r="A1181" i="7" s="1"/>
  <c r="B1182" i="7"/>
  <c r="A1182" i="7" s="1"/>
  <c r="B1183" i="7"/>
  <c r="A1183" i="7" s="1"/>
  <c r="B1184" i="7"/>
  <c r="A1184" i="7" s="1"/>
  <c r="B1185" i="7"/>
  <c r="A1185" i="7" s="1"/>
  <c r="B1186" i="7"/>
  <c r="A1186" i="7" s="1"/>
  <c r="B1187" i="7"/>
  <c r="A1187" i="7" s="1"/>
  <c r="B1188" i="7"/>
  <c r="A1188" i="7" s="1"/>
  <c r="B1189" i="7"/>
  <c r="A1189" i="7" s="1"/>
  <c r="B1190" i="7"/>
  <c r="A1190" i="7" s="1"/>
  <c r="B1191" i="7"/>
  <c r="A1191" i="7" s="1"/>
  <c r="B1192" i="7"/>
  <c r="A1192" i="7" s="1"/>
  <c r="B1193" i="7"/>
  <c r="A1193" i="7" s="1"/>
  <c r="B1194" i="7"/>
  <c r="A1194" i="7" s="1"/>
  <c r="B1195" i="7"/>
  <c r="A1195" i="7" s="1"/>
  <c r="B1196" i="7"/>
  <c r="A1196" i="7" s="1"/>
  <c r="B1197" i="7"/>
  <c r="A1197" i="7" s="1"/>
  <c r="B1198" i="7"/>
  <c r="A1198" i="7" s="1"/>
  <c r="B1199" i="7"/>
  <c r="A1199" i="7" s="1"/>
  <c r="B1200" i="7"/>
  <c r="A1200" i="7" s="1"/>
  <c r="B1201" i="7"/>
  <c r="A1201" i="7" s="1"/>
  <c r="B1202" i="7"/>
  <c r="A1202" i="7" s="1"/>
  <c r="B1203" i="7"/>
  <c r="A1203" i="7" s="1"/>
  <c r="B1204" i="7"/>
  <c r="A1204" i="7" s="1"/>
  <c r="B1205" i="7"/>
  <c r="A1205" i="7" s="1"/>
  <c r="B1206" i="7"/>
  <c r="A1206" i="7" s="1"/>
  <c r="B1207" i="7"/>
  <c r="A1207" i="7" s="1"/>
  <c r="B1208" i="7"/>
  <c r="A1208" i="7" s="1"/>
  <c r="B1209" i="7"/>
  <c r="A1209" i="7" s="1"/>
  <c r="B1210" i="7"/>
  <c r="A1210" i="7" s="1"/>
  <c r="B1211" i="7"/>
  <c r="A1211" i="7" s="1"/>
  <c r="B1212" i="7"/>
  <c r="A1212" i="7" s="1"/>
  <c r="B1213" i="7"/>
  <c r="A1213" i="7" s="1"/>
  <c r="B1214" i="7"/>
  <c r="A1214" i="7" s="1"/>
  <c r="B1215" i="7"/>
  <c r="A1215" i="7" s="1"/>
  <c r="B1216" i="7"/>
  <c r="A1216" i="7" s="1"/>
  <c r="B1217" i="7"/>
  <c r="A1217" i="7" s="1"/>
  <c r="B1218" i="7"/>
  <c r="A1218" i="7" s="1"/>
  <c r="B1219" i="7"/>
  <c r="A1219" i="7" s="1"/>
  <c r="B1220" i="7"/>
  <c r="A1220" i="7" s="1"/>
  <c r="B1221" i="7"/>
  <c r="A1221" i="7" s="1"/>
  <c r="B1222" i="7"/>
  <c r="A1222" i="7" s="1"/>
  <c r="B1223" i="7"/>
  <c r="A1223" i="7" s="1"/>
  <c r="B1224" i="7"/>
  <c r="A1224" i="7" s="1"/>
  <c r="B1225" i="7"/>
  <c r="A1225" i="7" s="1"/>
  <c r="B1226" i="7"/>
  <c r="A1226" i="7" s="1"/>
  <c r="B1227" i="7"/>
  <c r="A1227" i="7" s="1"/>
  <c r="B1228" i="7"/>
  <c r="A1228" i="7" s="1"/>
  <c r="B1229" i="7"/>
  <c r="A1229" i="7" s="1"/>
  <c r="B1230" i="7"/>
  <c r="A1230" i="7" s="1"/>
  <c r="B1231" i="7"/>
  <c r="A1231" i="7" s="1"/>
  <c r="B1232" i="7"/>
  <c r="A1232" i="7" s="1"/>
  <c r="B1233" i="7"/>
  <c r="A1233" i="7" s="1"/>
  <c r="B1234" i="7"/>
  <c r="A1234" i="7" s="1"/>
  <c r="B1235" i="7"/>
  <c r="A1235" i="7" s="1"/>
  <c r="B1236" i="7"/>
  <c r="A1236" i="7" s="1"/>
  <c r="B1237" i="7"/>
  <c r="A1237" i="7" s="1"/>
  <c r="B1238" i="7"/>
  <c r="A1238" i="7" s="1"/>
  <c r="B1239" i="7"/>
  <c r="A1239" i="7" s="1"/>
  <c r="B1240" i="7"/>
  <c r="A1240" i="7" s="1"/>
  <c r="B1241" i="7"/>
  <c r="A1241" i="7" s="1"/>
  <c r="B1242" i="7"/>
  <c r="A1242" i="7" s="1"/>
  <c r="B1243" i="7"/>
  <c r="A1243" i="7" s="1"/>
  <c r="B1244" i="7"/>
  <c r="A1244" i="7" s="1"/>
  <c r="B1245" i="7"/>
  <c r="A1245" i="7" s="1"/>
  <c r="B1246" i="7"/>
  <c r="A1246" i="7" s="1"/>
  <c r="B1247" i="7"/>
  <c r="A1247" i="7" s="1"/>
  <c r="B1248" i="7"/>
  <c r="A1248" i="7" s="1"/>
  <c r="B1249" i="7"/>
  <c r="A1249" i="7" s="1"/>
  <c r="B1250" i="7"/>
  <c r="A1250" i="7" s="1"/>
  <c r="B1251" i="7"/>
  <c r="A1251" i="7" s="1"/>
  <c r="B1252" i="7"/>
  <c r="A1252" i="7" s="1"/>
  <c r="B1253" i="7"/>
  <c r="A1253" i="7" s="1"/>
  <c r="B1254" i="7"/>
  <c r="A1254" i="7" s="1"/>
  <c r="B1255" i="7"/>
  <c r="A1255" i="7" s="1"/>
  <c r="B1256" i="7"/>
  <c r="A1256" i="7" s="1"/>
  <c r="B1257" i="7"/>
  <c r="A1257" i="7" s="1"/>
  <c r="B1258" i="7"/>
  <c r="A1258" i="7" s="1"/>
  <c r="B1259" i="7"/>
  <c r="A1259" i="7" s="1"/>
  <c r="B1260" i="7"/>
  <c r="A1260" i="7" s="1"/>
  <c r="B1261" i="7"/>
  <c r="A1261" i="7" s="1"/>
  <c r="B1262" i="7"/>
  <c r="A1262" i="7" s="1"/>
  <c r="B1263" i="7"/>
  <c r="A1263" i="7" s="1"/>
  <c r="B1264" i="7"/>
  <c r="A1264" i="7" s="1"/>
  <c r="B1265" i="7"/>
  <c r="A1265" i="7" s="1"/>
  <c r="B1266" i="7"/>
  <c r="A1266" i="7" s="1"/>
  <c r="B1267" i="7"/>
  <c r="A1267" i="7" s="1"/>
  <c r="B1268" i="7"/>
  <c r="A1268" i="7" s="1"/>
  <c r="B1269" i="7"/>
  <c r="A1269" i="7" s="1"/>
  <c r="B1270" i="7"/>
  <c r="A1270" i="7" s="1"/>
  <c r="B1271" i="7"/>
  <c r="A1271" i="7" s="1"/>
  <c r="B1272" i="7"/>
  <c r="A1272" i="7" s="1"/>
  <c r="B1273" i="7"/>
  <c r="A1273" i="7" s="1"/>
  <c r="B1274" i="7"/>
  <c r="A1274" i="7" s="1"/>
  <c r="B1275" i="7"/>
  <c r="A1275" i="7" s="1"/>
  <c r="B1276" i="7"/>
  <c r="A1276" i="7" s="1"/>
  <c r="B1277" i="7"/>
  <c r="A1277" i="7" s="1"/>
  <c r="B1278" i="7"/>
  <c r="A1278" i="7" s="1"/>
  <c r="B1279" i="7"/>
  <c r="A1279" i="7" s="1"/>
  <c r="B1280" i="7"/>
  <c r="A1280" i="7" s="1"/>
  <c r="B1281" i="7"/>
  <c r="A1281" i="7" s="1"/>
  <c r="B1282" i="7"/>
  <c r="A1282" i="7" s="1"/>
  <c r="B1283" i="7"/>
  <c r="A1283" i="7" s="1"/>
  <c r="B1284" i="7"/>
  <c r="A1284" i="7" s="1"/>
  <c r="B1285" i="7"/>
  <c r="A1285" i="7" s="1"/>
  <c r="B1286" i="7"/>
  <c r="A1286" i="7" s="1"/>
  <c r="B1287" i="7"/>
  <c r="A1287" i="7" s="1"/>
  <c r="B1288" i="7"/>
  <c r="A1288" i="7" s="1"/>
  <c r="B1289" i="7"/>
  <c r="A1289" i="7" s="1"/>
  <c r="B1290" i="7"/>
  <c r="A1290" i="7" s="1"/>
  <c r="B1291" i="7"/>
  <c r="A1291" i="7" s="1"/>
  <c r="B1292" i="7"/>
  <c r="A1292" i="7" s="1"/>
  <c r="B1293" i="7"/>
  <c r="A1293" i="7" s="1"/>
  <c r="B1294" i="7"/>
  <c r="A1294" i="7" s="1"/>
  <c r="B1295" i="7"/>
  <c r="A1295" i="7" s="1"/>
  <c r="B1296" i="7"/>
  <c r="A1296" i="7" s="1"/>
  <c r="B1297" i="7"/>
  <c r="A1297" i="7" s="1"/>
  <c r="B1298" i="7"/>
  <c r="A1298" i="7" s="1"/>
  <c r="B1299" i="7"/>
  <c r="A1299" i="7" s="1"/>
  <c r="B1300" i="7"/>
  <c r="A1300" i="7" s="1"/>
  <c r="B1301" i="7"/>
  <c r="A1301" i="7" s="1"/>
  <c r="B1302" i="7"/>
  <c r="A1302" i="7" s="1"/>
  <c r="B1303" i="7"/>
  <c r="A1303" i="7" s="1"/>
  <c r="B1304" i="7"/>
  <c r="A1304" i="7" s="1"/>
  <c r="B1305" i="7"/>
  <c r="A1305" i="7" s="1"/>
  <c r="B1306" i="7"/>
  <c r="A1306" i="7" s="1"/>
  <c r="B1307" i="7"/>
  <c r="A1307" i="7" s="1"/>
  <c r="B1308" i="7"/>
  <c r="A1308" i="7" s="1"/>
  <c r="B1309" i="7"/>
  <c r="A1309" i="7" s="1"/>
  <c r="B1310" i="7"/>
  <c r="A1310" i="7" s="1"/>
  <c r="B1311" i="7"/>
  <c r="A1311" i="7" s="1"/>
  <c r="B1312" i="7"/>
  <c r="A1312" i="7" s="1"/>
  <c r="B1313" i="7"/>
  <c r="A1313" i="7" s="1"/>
  <c r="B1314" i="7"/>
  <c r="A1314" i="7" s="1"/>
  <c r="B1315" i="7"/>
  <c r="A1315" i="7" s="1"/>
  <c r="B1316" i="7"/>
  <c r="A1316" i="7" s="1"/>
  <c r="B1317" i="7"/>
  <c r="A1317" i="7" s="1"/>
  <c r="B1318" i="7"/>
  <c r="A1318" i="7" s="1"/>
  <c r="B1319" i="7"/>
  <c r="A1319" i="7" s="1"/>
  <c r="B1320" i="7"/>
  <c r="A1320" i="7" s="1"/>
  <c r="B1321" i="7"/>
  <c r="A1321" i="7" s="1"/>
  <c r="B1322" i="7"/>
  <c r="A1322" i="7" s="1"/>
  <c r="B1323" i="7"/>
  <c r="A1323" i="7" s="1"/>
  <c r="B1324" i="7"/>
  <c r="A1324" i="7" s="1"/>
  <c r="B1325" i="7"/>
  <c r="A1325" i="7" s="1"/>
  <c r="B1326" i="7"/>
  <c r="A1326" i="7" s="1"/>
  <c r="B1327" i="7"/>
  <c r="A1327" i="7" s="1"/>
  <c r="B1328" i="7"/>
  <c r="A1328" i="7" s="1"/>
  <c r="B1329" i="7"/>
  <c r="A1329" i="7" s="1"/>
  <c r="B1330" i="7"/>
  <c r="A1330" i="7" s="1"/>
  <c r="B1331" i="7"/>
  <c r="A1331" i="7" s="1"/>
  <c r="B1332" i="7"/>
  <c r="A1332" i="7" s="1"/>
  <c r="B1333" i="7"/>
  <c r="A1333" i="7" s="1"/>
  <c r="B1334" i="7"/>
  <c r="A1334" i="7" s="1"/>
  <c r="B1335" i="7"/>
  <c r="A1335" i="7" s="1"/>
  <c r="B1336" i="7"/>
  <c r="A1336" i="7" s="1"/>
  <c r="B1337" i="7"/>
  <c r="A1337" i="7" s="1"/>
  <c r="B1338" i="7"/>
  <c r="A1338" i="7" s="1"/>
  <c r="B1339" i="7"/>
  <c r="A1339" i="7" s="1"/>
  <c r="B1340" i="7"/>
  <c r="A1340" i="7" s="1"/>
  <c r="B1341" i="7"/>
  <c r="A1341" i="7" s="1"/>
  <c r="B1342" i="7"/>
  <c r="A1342" i="7" s="1"/>
  <c r="B1343" i="7"/>
  <c r="A1343" i="7" s="1"/>
  <c r="B1344" i="7"/>
  <c r="A1344" i="7" s="1"/>
  <c r="B1345" i="7"/>
  <c r="A1345" i="7" s="1"/>
  <c r="B1346" i="7"/>
  <c r="A1346" i="7" s="1"/>
  <c r="B1347" i="7"/>
  <c r="A1347" i="7" s="1"/>
  <c r="B1348" i="7"/>
  <c r="A1348" i="7" s="1"/>
  <c r="B1349" i="7"/>
  <c r="A1349" i="7" s="1"/>
  <c r="B1350" i="7"/>
  <c r="A1350" i="7" s="1"/>
  <c r="B1351" i="7"/>
  <c r="A1351" i="7" s="1"/>
  <c r="B1352" i="7"/>
  <c r="A1352" i="7" s="1"/>
  <c r="B1353" i="7"/>
  <c r="A1353" i="7" s="1"/>
  <c r="B1354" i="7"/>
  <c r="A1354" i="7" s="1"/>
  <c r="B1355" i="7"/>
  <c r="A1355" i="7" s="1"/>
  <c r="B1356" i="7"/>
  <c r="A1356" i="7" s="1"/>
  <c r="B1357" i="7"/>
  <c r="A1357" i="7" s="1"/>
  <c r="B1358" i="7"/>
  <c r="A1358" i="7" s="1"/>
  <c r="B1359" i="7"/>
  <c r="A1359" i="7" s="1"/>
  <c r="B1360" i="7"/>
  <c r="A1360" i="7" s="1"/>
  <c r="B1361" i="7"/>
  <c r="A1361" i="7" s="1"/>
  <c r="B1362" i="7"/>
  <c r="A1362" i="7" s="1"/>
  <c r="B1363" i="7"/>
  <c r="A1363" i="7" s="1"/>
  <c r="B1364" i="7"/>
  <c r="A1364" i="7" s="1"/>
  <c r="B1365" i="7"/>
  <c r="A1365" i="7" s="1"/>
  <c r="B1366" i="7"/>
  <c r="A1366" i="7" s="1"/>
  <c r="B1367" i="7"/>
  <c r="A1367" i="7" s="1"/>
  <c r="B1368" i="7"/>
  <c r="A1368" i="7" s="1"/>
  <c r="B1369" i="7"/>
  <c r="A1369" i="7" s="1"/>
  <c r="B1370" i="7"/>
  <c r="A1370" i="7" s="1"/>
  <c r="B1371" i="7"/>
  <c r="A1371" i="7" s="1"/>
  <c r="B1372" i="7"/>
  <c r="A1372" i="7" s="1"/>
  <c r="B1373" i="7"/>
  <c r="A1373" i="7" s="1"/>
  <c r="B1374" i="7"/>
  <c r="A1374" i="7" s="1"/>
  <c r="B1375" i="7"/>
  <c r="A1375" i="7" s="1"/>
  <c r="B1376" i="7"/>
  <c r="A1376" i="7" s="1"/>
  <c r="B1377" i="7"/>
  <c r="A1377" i="7" s="1"/>
  <c r="B1378" i="7"/>
  <c r="A1378" i="7" s="1"/>
  <c r="B1379" i="7"/>
  <c r="A1379" i="7" s="1"/>
  <c r="B1380" i="7"/>
  <c r="A1380" i="7" s="1"/>
  <c r="B1381" i="7"/>
  <c r="A1381" i="7" s="1"/>
  <c r="B1382" i="7"/>
  <c r="A1382" i="7" s="1"/>
  <c r="B1383" i="7"/>
  <c r="A1383" i="7" s="1"/>
  <c r="B1384" i="7"/>
  <c r="A1384" i="7" s="1"/>
  <c r="B1385" i="7"/>
  <c r="A1385" i="7" s="1"/>
  <c r="B1386" i="7"/>
  <c r="A1386" i="7" s="1"/>
  <c r="B1387" i="7"/>
  <c r="A1387" i="7" s="1"/>
  <c r="B1388" i="7"/>
  <c r="A1388" i="7" s="1"/>
  <c r="B1389" i="7"/>
  <c r="A1389" i="7" s="1"/>
  <c r="B1390" i="7"/>
  <c r="A1390" i="7" s="1"/>
  <c r="B1391" i="7"/>
  <c r="A1391" i="7" s="1"/>
  <c r="B1392" i="7"/>
  <c r="A1392" i="7" s="1"/>
  <c r="B1393" i="7"/>
  <c r="A1393" i="7" s="1"/>
  <c r="B1394" i="7"/>
  <c r="A1394" i="7" s="1"/>
  <c r="B1395" i="7"/>
  <c r="A1395" i="7" s="1"/>
  <c r="B1396" i="7"/>
  <c r="A1396" i="7" s="1"/>
  <c r="B1397" i="7"/>
  <c r="A1397" i="7" s="1"/>
  <c r="B1398" i="7"/>
  <c r="A1398" i="7" s="1"/>
  <c r="B1399" i="7"/>
  <c r="A1399" i="7" s="1"/>
  <c r="B1400" i="7"/>
  <c r="A1400" i="7" s="1"/>
  <c r="B1401" i="7"/>
  <c r="A1401" i="7" s="1"/>
  <c r="B1402" i="7"/>
  <c r="A1402" i="7" s="1"/>
  <c r="B1403" i="7"/>
  <c r="A1403" i="7" s="1"/>
  <c r="B1404" i="7"/>
  <c r="A1404" i="7" s="1"/>
  <c r="B1405" i="7"/>
  <c r="A1405" i="7" s="1"/>
  <c r="B1406" i="7"/>
  <c r="A1406" i="7" s="1"/>
  <c r="B1407" i="7"/>
  <c r="A1407" i="7" s="1"/>
  <c r="B1408" i="7"/>
  <c r="A1408" i="7" s="1"/>
  <c r="B1409" i="7"/>
  <c r="A1409" i="7" s="1"/>
  <c r="B1410" i="7"/>
  <c r="A1410" i="7" s="1"/>
  <c r="B1411" i="7"/>
  <c r="A1411" i="7" s="1"/>
  <c r="B1412" i="7"/>
  <c r="A1412" i="7" s="1"/>
  <c r="B1413" i="7"/>
  <c r="A1413" i="7" s="1"/>
  <c r="B1414" i="7"/>
  <c r="A1414" i="7" s="1"/>
  <c r="B1415" i="7"/>
  <c r="A1415" i="7" s="1"/>
  <c r="B1416" i="7"/>
  <c r="A1416" i="7" s="1"/>
  <c r="B1417" i="7"/>
  <c r="A1417" i="7" s="1"/>
  <c r="B1418" i="7"/>
  <c r="A1418" i="7" s="1"/>
  <c r="B1419" i="7"/>
  <c r="A1419" i="7" s="1"/>
  <c r="B1420" i="7"/>
  <c r="A1420" i="7" s="1"/>
  <c r="B1421" i="7"/>
  <c r="A1421" i="7" s="1"/>
  <c r="B1422" i="7"/>
  <c r="A1422" i="7" s="1"/>
  <c r="B1423" i="7"/>
  <c r="A1423" i="7" s="1"/>
  <c r="B1424" i="7"/>
  <c r="A1424" i="7" s="1"/>
  <c r="B1425" i="7"/>
  <c r="A1425" i="7" s="1"/>
  <c r="B1426" i="7"/>
  <c r="A1426" i="7" s="1"/>
  <c r="B1427" i="7"/>
  <c r="A1427" i="7" s="1"/>
  <c r="B1428" i="7"/>
  <c r="A1428" i="7" s="1"/>
  <c r="B1429" i="7"/>
  <c r="A1429" i="7" s="1"/>
  <c r="B1430" i="7"/>
  <c r="A1430" i="7" s="1"/>
  <c r="B1431" i="7"/>
  <c r="A1431" i="7" s="1"/>
  <c r="B1432" i="7"/>
  <c r="A1432" i="7" s="1"/>
  <c r="B1433" i="7"/>
  <c r="A1433" i="7" s="1"/>
  <c r="B1434" i="7"/>
  <c r="A1434" i="7" s="1"/>
  <c r="B1435" i="7"/>
  <c r="A1435" i="7" s="1"/>
  <c r="B1436" i="7"/>
  <c r="A1436" i="7" s="1"/>
  <c r="B1437" i="7"/>
  <c r="A1437" i="7" s="1"/>
  <c r="B1438" i="7"/>
  <c r="A1438" i="7" s="1"/>
  <c r="B1439" i="7"/>
  <c r="A1439" i="7" s="1"/>
  <c r="B1440" i="7"/>
  <c r="A1440" i="7" s="1"/>
  <c r="B1441" i="7"/>
  <c r="A1441" i="7" s="1"/>
  <c r="B1442" i="7"/>
  <c r="A1442" i="7" s="1"/>
  <c r="B1443" i="7"/>
  <c r="A1443" i="7" s="1"/>
  <c r="B1444" i="7"/>
  <c r="A1444" i="7" s="1"/>
  <c r="B1445" i="7"/>
  <c r="A1445" i="7" s="1"/>
  <c r="B1446" i="7"/>
  <c r="A1446" i="7" s="1"/>
  <c r="B1447" i="7"/>
  <c r="A1447" i="7" s="1"/>
  <c r="B1448" i="7"/>
  <c r="A1448" i="7" s="1"/>
  <c r="B1449" i="7"/>
  <c r="A1449" i="7" s="1"/>
  <c r="B1450" i="7"/>
  <c r="A1450" i="7" s="1"/>
  <c r="B1451" i="7"/>
  <c r="A1451" i="7" s="1"/>
  <c r="B1452" i="7"/>
  <c r="A1452" i="7" s="1"/>
  <c r="B1453" i="7"/>
  <c r="A1453" i="7" s="1"/>
  <c r="B1454" i="7"/>
  <c r="A1454" i="7" s="1"/>
  <c r="B1455" i="7"/>
  <c r="A1455" i="7" s="1"/>
  <c r="B1456" i="7"/>
  <c r="A1456" i="7" s="1"/>
  <c r="B1457" i="7"/>
  <c r="A1457" i="7" s="1"/>
  <c r="B1458" i="7"/>
  <c r="A1458" i="7" s="1"/>
  <c r="B1459" i="7"/>
  <c r="A1459" i="7" s="1"/>
  <c r="B1460" i="7"/>
  <c r="A1460" i="7" s="1"/>
  <c r="B1461" i="7"/>
  <c r="A1461" i="7" s="1"/>
  <c r="B1462" i="7"/>
  <c r="A1462" i="7" s="1"/>
  <c r="B1463" i="7"/>
  <c r="A1463" i="7" s="1"/>
  <c r="B1464" i="7"/>
  <c r="A1464" i="7" s="1"/>
  <c r="B1465" i="7"/>
  <c r="A1465" i="7" s="1"/>
  <c r="B1466" i="7"/>
  <c r="A1466" i="7" s="1"/>
  <c r="B1467" i="7"/>
  <c r="A1467" i="7" s="1"/>
  <c r="B1468" i="7"/>
  <c r="A1468" i="7" s="1"/>
  <c r="B1469" i="7"/>
  <c r="A1469" i="7" s="1"/>
  <c r="B1470" i="7"/>
  <c r="A1470" i="7" s="1"/>
  <c r="B1471" i="7"/>
  <c r="A1471" i="7" s="1"/>
  <c r="B1472" i="7"/>
  <c r="A1472" i="7" s="1"/>
  <c r="B1473" i="7"/>
  <c r="A1473" i="7" s="1"/>
  <c r="B1474" i="7"/>
  <c r="A1474" i="7" s="1"/>
  <c r="B1475" i="7"/>
  <c r="A1475" i="7" s="1"/>
  <c r="B1476" i="7"/>
  <c r="A1476" i="7" s="1"/>
  <c r="B1477" i="7"/>
  <c r="A1477" i="7" s="1"/>
  <c r="B1478" i="7"/>
  <c r="A1478" i="7" s="1"/>
  <c r="B1479" i="7"/>
  <c r="A1479" i="7" s="1"/>
  <c r="B1480" i="7"/>
  <c r="A1480" i="7" s="1"/>
  <c r="B1481" i="7"/>
  <c r="A1481" i="7" s="1"/>
  <c r="B1482" i="7"/>
  <c r="A1482" i="7" s="1"/>
  <c r="B1483" i="7"/>
  <c r="A1483" i="7" s="1"/>
  <c r="B1484" i="7"/>
  <c r="A1484" i="7" s="1"/>
  <c r="B1485" i="7"/>
  <c r="A1485" i="7" s="1"/>
  <c r="B1486" i="7"/>
  <c r="A1486" i="7" s="1"/>
  <c r="B1487" i="7"/>
  <c r="A1487" i="7" s="1"/>
  <c r="B1488" i="7"/>
  <c r="A1488" i="7" s="1"/>
  <c r="B1489" i="7"/>
  <c r="A1489" i="7" s="1"/>
  <c r="B1490" i="7"/>
  <c r="A1490" i="7" s="1"/>
  <c r="B1491" i="7"/>
  <c r="A1491" i="7" s="1"/>
  <c r="B1492" i="7"/>
  <c r="A1492" i="7" s="1"/>
  <c r="B1493" i="7"/>
  <c r="A1493" i="7" s="1"/>
  <c r="B1494" i="7"/>
  <c r="A1494" i="7" s="1"/>
  <c r="B1495" i="7"/>
  <c r="A1495" i="7" s="1"/>
  <c r="B1496" i="7"/>
  <c r="A1496" i="7" s="1"/>
  <c r="B1497" i="7"/>
  <c r="A1497" i="7" s="1"/>
  <c r="B1498" i="7"/>
  <c r="A1498" i="7" s="1"/>
  <c r="B1499" i="7"/>
  <c r="A1499" i="7" s="1"/>
  <c r="B1500" i="7"/>
  <c r="A1500" i="7" s="1"/>
  <c r="B1501" i="7"/>
  <c r="A1501" i="7" s="1"/>
  <c r="B1502" i="7"/>
  <c r="A1502" i="7" s="1"/>
  <c r="B1503" i="7"/>
  <c r="A1503" i="7" s="1"/>
  <c r="B1504" i="7"/>
  <c r="A1504" i="7" s="1"/>
  <c r="B1505" i="7"/>
  <c r="A1505" i="7" s="1"/>
  <c r="B1506" i="7"/>
  <c r="A1506" i="7" s="1"/>
  <c r="B1507" i="7"/>
  <c r="A1507" i="7" s="1"/>
  <c r="B1508" i="7"/>
  <c r="A1508" i="7" s="1"/>
  <c r="B1509" i="7"/>
  <c r="A1509" i="7" s="1"/>
  <c r="B1510" i="7"/>
  <c r="A1510" i="7" s="1"/>
  <c r="B1511" i="7"/>
  <c r="A1511" i="7" s="1"/>
  <c r="B1512" i="7"/>
  <c r="A1512" i="7" s="1"/>
  <c r="B1513" i="7"/>
  <c r="A1513" i="7" s="1"/>
  <c r="B1514" i="7"/>
  <c r="A1514" i="7" s="1"/>
  <c r="B1515" i="7"/>
  <c r="A1515" i="7" s="1"/>
  <c r="B1516" i="7"/>
  <c r="A1516" i="7" s="1"/>
  <c r="B1517" i="7"/>
  <c r="A1517" i="7" s="1"/>
  <c r="B1518" i="7"/>
  <c r="A1518" i="7" s="1"/>
  <c r="B1519" i="7"/>
  <c r="A1519" i="7" s="1"/>
  <c r="B1520" i="7"/>
  <c r="A1520" i="7" s="1"/>
  <c r="B1521" i="7"/>
  <c r="A1521" i="7" s="1"/>
  <c r="B1522" i="7"/>
  <c r="A1522" i="7" s="1"/>
  <c r="B1523" i="7"/>
  <c r="A1523" i="7" s="1"/>
  <c r="B1524" i="7"/>
  <c r="A1524" i="7" s="1"/>
  <c r="B1525" i="7"/>
  <c r="A1525" i="7" s="1"/>
  <c r="B1526" i="7"/>
  <c r="A1526" i="7" s="1"/>
  <c r="B1527" i="7"/>
  <c r="A1527" i="7" s="1"/>
  <c r="B1528" i="7"/>
  <c r="A1528" i="7" s="1"/>
  <c r="B1529" i="7"/>
  <c r="A1529" i="7" s="1"/>
  <c r="B1530" i="7"/>
  <c r="A1530" i="7" s="1"/>
  <c r="B1531" i="7"/>
  <c r="A1531" i="7" s="1"/>
  <c r="B1532" i="7"/>
  <c r="A1532" i="7" s="1"/>
  <c r="B1533" i="7"/>
  <c r="A1533" i="7" s="1"/>
  <c r="B1534" i="7"/>
  <c r="A1534" i="7" s="1"/>
  <c r="B1535" i="7"/>
  <c r="A1535" i="7" s="1"/>
  <c r="B1536" i="7"/>
  <c r="A1536" i="7" s="1"/>
  <c r="B1537" i="7"/>
  <c r="A1537" i="7" s="1"/>
  <c r="B1538" i="7"/>
  <c r="A1538" i="7" s="1"/>
  <c r="B1539" i="7"/>
  <c r="A1539" i="7" s="1"/>
  <c r="B1540" i="7"/>
  <c r="A1540" i="7" s="1"/>
  <c r="B1541" i="7"/>
  <c r="A1541" i="7" s="1"/>
  <c r="B1542" i="7"/>
  <c r="A1542" i="7" s="1"/>
  <c r="B1543" i="7"/>
  <c r="A1543" i="7" s="1"/>
  <c r="B1544" i="7"/>
  <c r="A1544" i="7" s="1"/>
  <c r="B1545" i="7"/>
  <c r="A1545" i="7" s="1"/>
  <c r="B1546" i="7"/>
  <c r="A1546" i="7" s="1"/>
  <c r="B1547" i="7"/>
  <c r="A1547" i="7" s="1"/>
  <c r="B1548" i="7"/>
  <c r="A1548" i="7" s="1"/>
  <c r="B1549" i="7"/>
  <c r="A1549" i="7" s="1"/>
  <c r="B1550" i="7"/>
  <c r="A1550" i="7" s="1"/>
  <c r="B1551" i="7"/>
  <c r="A1551" i="7" s="1"/>
  <c r="B1552" i="7"/>
  <c r="A1552" i="7" s="1"/>
  <c r="B1553" i="7"/>
  <c r="A1553" i="7" s="1"/>
  <c r="B1554" i="7"/>
  <c r="A1554" i="7" s="1"/>
  <c r="B1555" i="7"/>
  <c r="A1555" i="7" s="1"/>
  <c r="B1556" i="7"/>
  <c r="A1556" i="7" s="1"/>
  <c r="B1557" i="7"/>
  <c r="A1557" i="7" s="1"/>
  <c r="B1558" i="7"/>
  <c r="A1558" i="7" s="1"/>
  <c r="B1559" i="7"/>
  <c r="A1559" i="7" s="1"/>
  <c r="B1560" i="7"/>
  <c r="A1560" i="7" s="1"/>
  <c r="B1561" i="7"/>
  <c r="A1561" i="7" s="1"/>
  <c r="B1562" i="7"/>
  <c r="A1562" i="7" s="1"/>
  <c r="B1563" i="7"/>
  <c r="A1563" i="7" s="1"/>
  <c r="B1564" i="7"/>
  <c r="A1564" i="7" s="1"/>
  <c r="B1565" i="7"/>
  <c r="A1565" i="7" s="1"/>
  <c r="B1566" i="7"/>
  <c r="A1566" i="7" s="1"/>
  <c r="B1567" i="7"/>
  <c r="A1567" i="7" s="1"/>
  <c r="B1568" i="7"/>
  <c r="A1568" i="7" s="1"/>
  <c r="B1569" i="7"/>
  <c r="A1569" i="7" s="1"/>
  <c r="B1570" i="7"/>
  <c r="A1570" i="7" s="1"/>
  <c r="B1571" i="7"/>
  <c r="A1571" i="7" s="1"/>
  <c r="B1572" i="7"/>
  <c r="A1572" i="7" s="1"/>
  <c r="B1573" i="7"/>
  <c r="A1573" i="7" s="1"/>
  <c r="B1574" i="7"/>
  <c r="A1574" i="7" s="1"/>
  <c r="B1575" i="7"/>
  <c r="A1575" i="7" s="1"/>
  <c r="B1576" i="7"/>
  <c r="A1576" i="7" s="1"/>
  <c r="B1577" i="7"/>
  <c r="A1577" i="7" s="1"/>
  <c r="B1578" i="7"/>
  <c r="A1578" i="7" s="1"/>
  <c r="B1579" i="7"/>
  <c r="A1579" i="7" s="1"/>
  <c r="B1580" i="7"/>
  <c r="A1580" i="7" s="1"/>
  <c r="B1581" i="7"/>
  <c r="A1581" i="7" s="1"/>
  <c r="B1582" i="7"/>
  <c r="A1582" i="7" s="1"/>
  <c r="B1583" i="7"/>
  <c r="A1583" i="7" s="1"/>
  <c r="B1584" i="7"/>
  <c r="A1584" i="7" s="1"/>
  <c r="B1585" i="7"/>
  <c r="A1585" i="7" s="1"/>
  <c r="B1586" i="7"/>
  <c r="A1586" i="7" s="1"/>
  <c r="B1587" i="7"/>
  <c r="A1587" i="7" s="1"/>
  <c r="B1588" i="7"/>
  <c r="A1588" i="7" s="1"/>
  <c r="B1589" i="7"/>
  <c r="A1589" i="7" s="1"/>
  <c r="B1590" i="7"/>
  <c r="A1590" i="7" s="1"/>
  <c r="B1591" i="7"/>
  <c r="A1591" i="7" s="1"/>
  <c r="B1592" i="7"/>
  <c r="A1592" i="7" s="1"/>
  <c r="B1593" i="7"/>
  <c r="A1593" i="7" s="1"/>
  <c r="B1594" i="7"/>
  <c r="A1594" i="7" s="1"/>
  <c r="B1595" i="7"/>
  <c r="A1595" i="7" s="1"/>
  <c r="B1596" i="7"/>
  <c r="A1596" i="7" s="1"/>
  <c r="B1597" i="7"/>
  <c r="A1597" i="7" s="1"/>
  <c r="B1598" i="7"/>
  <c r="A1598" i="7" s="1"/>
  <c r="B1599" i="7"/>
  <c r="A1599" i="7" s="1"/>
  <c r="B1600" i="7"/>
  <c r="A1600" i="7" s="1"/>
  <c r="B1601" i="7"/>
  <c r="A1601" i="7" s="1"/>
  <c r="B1602" i="7"/>
  <c r="A1602" i="7" s="1"/>
  <c r="B1603" i="7"/>
  <c r="A1603" i="7" s="1"/>
  <c r="B1604" i="7"/>
  <c r="A1604" i="7" s="1"/>
  <c r="B1605" i="7"/>
  <c r="A1605" i="7" s="1"/>
  <c r="B1606" i="7"/>
  <c r="A1606" i="7" s="1"/>
  <c r="B1607" i="7"/>
  <c r="A1607" i="7" s="1"/>
  <c r="B1608" i="7"/>
  <c r="A1608" i="7" s="1"/>
  <c r="B1609" i="7"/>
  <c r="A1609" i="7" s="1"/>
  <c r="B1610" i="7"/>
  <c r="A1610" i="7" s="1"/>
  <c r="B1611" i="7"/>
  <c r="A1611" i="7" s="1"/>
  <c r="B1612" i="7"/>
  <c r="A1612" i="7" s="1"/>
  <c r="B1613" i="7"/>
  <c r="A1613" i="7" s="1"/>
  <c r="B1614" i="7"/>
  <c r="A1614" i="7" s="1"/>
  <c r="B1615" i="7"/>
  <c r="A1615" i="7" s="1"/>
  <c r="B1616" i="7"/>
  <c r="A1616" i="7" s="1"/>
  <c r="B1617" i="7"/>
  <c r="A1617" i="7" s="1"/>
  <c r="B1618" i="7"/>
  <c r="A1618" i="7" s="1"/>
  <c r="B1619" i="7"/>
  <c r="A1619" i="7" s="1"/>
  <c r="B1620" i="7"/>
  <c r="A1620" i="7" s="1"/>
  <c r="B1621" i="7"/>
  <c r="A1621" i="7" s="1"/>
  <c r="B1622" i="7"/>
  <c r="A1622" i="7" s="1"/>
  <c r="B1623" i="7"/>
  <c r="A1623" i="7" s="1"/>
  <c r="B1624" i="7"/>
  <c r="A1624" i="7" s="1"/>
  <c r="B1625" i="7"/>
  <c r="A1625" i="7" s="1"/>
  <c r="B1626" i="7"/>
  <c r="A1626" i="7" s="1"/>
  <c r="B1627" i="7"/>
  <c r="A1627" i="7" s="1"/>
  <c r="B1628" i="7"/>
  <c r="A1628" i="7" s="1"/>
  <c r="B1629" i="7"/>
  <c r="A1629" i="7" s="1"/>
  <c r="B1630" i="7"/>
  <c r="A1630" i="7" s="1"/>
  <c r="B1631" i="7"/>
  <c r="A1631" i="7" s="1"/>
  <c r="B1632" i="7"/>
  <c r="A1632" i="7" s="1"/>
  <c r="B1633" i="7"/>
  <c r="A1633" i="7" s="1"/>
  <c r="B1634" i="7"/>
  <c r="A1634" i="7" s="1"/>
  <c r="B1635" i="7"/>
  <c r="A1635" i="7" s="1"/>
  <c r="B1636" i="7"/>
  <c r="A1636" i="7" s="1"/>
  <c r="B1637" i="7"/>
  <c r="A1637" i="7" s="1"/>
  <c r="B1638" i="7"/>
  <c r="A1638" i="7" s="1"/>
  <c r="B1639" i="7"/>
  <c r="A1639" i="7" s="1"/>
  <c r="B1640" i="7"/>
  <c r="A1640" i="7" s="1"/>
  <c r="B1641" i="7"/>
  <c r="A1641" i="7" s="1"/>
  <c r="B1642" i="7"/>
  <c r="A1642" i="7" s="1"/>
  <c r="B1643" i="7"/>
  <c r="A1643" i="7" s="1"/>
  <c r="B1644" i="7"/>
  <c r="A1644" i="7" s="1"/>
  <c r="B1645" i="7"/>
  <c r="A1645" i="7" s="1"/>
  <c r="B1646" i="7"/>
  <c r="A1646" i="7" s="1"/>
  <c r="B1647" i="7"/>
  <c r="A1647" i="7" s="1"/>
  <c r="B1648" i="7"/>
  <c r="A1648" i="7" s="1"/>
  <c r="B1649" i="7"/>
  <c r="A1649" i="7" s="1"/>
  <c r="B1650" i="7"/>
  <c r="A1650" i="7" s="1"/>
  <c r="B1651" i="7"/>
  <c r="A1651" i="7" s="1"/>
  <c r="B1652" i="7"/>
  <c r="A1652" i="7" s="1"/>
  <c r="B1653" i="7"/>
  <c r="A1653" i="7" s="1"/>
  <c r="B1654" i="7"/>
  <c r="A1654" i="7" s="1"/>
  <c r="B1655" i="7"/>
  <c r="A1655" i="7" s="1"/>
  <c r="B1656" i="7"/>
  <c r="A1656" i="7" s="1"/>
  <c r="B1657" i="7"/>
  <c r="A1657" i="7" s="1"/>
  <c r="B1658" i="7"/>
  <c r="A1658" i="7" s="1"/>
  <c r="B1659" i="7"/>
  <c r="A1659" i="7" s="1"/>
  <c r="B1660" i="7"/>
  <c r="A1660" i="7" s="1"/>
  <c r="B1661" i="7"/>
  <c r="A1661" i="7" s="1"/>
  <c r="B1662" i="7"/>
  <c r="A1662" i="7" s="1"/>
  <c r="B1663" i="7"/>
  <c r="A1663" i="7" s="1"/>
  <c r="B1664" i="7"/>
  <c r="A1664" i="7" s="1"/>
  <c r="B1665" i="7"/>
  <c r="A1665" i="7" s="1"/>
  <c r="B1666" i="7"/>
  <c r="A1666" i="7" s="1"/>
  <c r="B1667" i="7"/>
  <c r="A1667" i="7" s="1"/>
  <c r="B1668" i="7"/>
  <c r="A1668" i="7" s="1"/>
  <c r="B1669" i="7"/>
  <c r="A1669" i="7" s="1"/>
  <c r="B1670" i="7"/>
  <c r="A1670" i="7" s="1"/>
  <c r="B1671" i="7"/>
  <c r="A1671" i="7" s="1"/>
  <c r="B1672" i="7"/>
  <c r="A1672" i="7" s="1"/>
  <c r="B1673" i="7"/>
  <c r="A1673" i="7" s="1"/>
  <c r="B1674" i="7"/>
  <c r="A1674" i="7" s="1"/>
  <c r="B1675" i="7"/>
  <c r="A1675" i="7" s="1"/>
  <c r="B1676" i="7"/>
  <c r="A1676" i="7" s="1"/>
  <c r="B1677" i="7"/>
  <c r="A1677" i="7" s="1"/>
  <c r="B1678" i="7"/>
  <c r="A1678" i="7" s="1"/>
  <c r="B1679" i="7"/>
  <c r="A1679" i="7" s="1"/>
  <c r="B1680" i="7"/>
  <c r="A1680" i="7" s="1"/>
  <c r="B1681" i="7"/>
  <c r="A1681" i="7" s="1"/>
  <c r="B1682" i="7"/>
  <c r="A1682" i="7" s="1"/>
  <c r="B1683" i="7"/>
  <c r="A1683" i="7" s="1"/>
  <c r="B1684" i="7"/>
  <c r="A1684" i="7" s="1"/>
  <c r="B1685" i="7"/>
  <c r="A1685" i="7" s="1"/>
  <c r="B1686" i="7"/>
  <c r="A1686" i="7" s="1"/>
  <c r="B1687" i="7"/>
  <c r="A1687" i="7" s="1"/>
  <c r="B1688" i="7"/>
  <c r="A1688" i="7" s="1"/>
  <c r="B1689" i="7"/>
  <c r="A1689" i="7" s="1"/>
  <c r="B1690" i="7"/>
  <c r="A1690" i="7" s="1"/>
  <c r="B1691" i="7"/>
  <c r="A1691" i="7" s="1"/>
  <c r="B529" i="7"/>
  <c r="A529" i="7" s="1"/>
  <c r="B530" i="7"/>
  <c r="A530" i="7" s="1"/>
  <c r="B531" i="7"/>
  <c r="A531" i="7" s="1"/>
  <c r="B532" i="7"/>
  <c r="A532" i="7" s="1"/>
  <c r="B533" i="7"/>
  <c r="A533" i="7" s="1"/>
  <c r="B534" i="7"/>
  <c r="A534" i="7" s="1"/>
  <c r="B535" i="7"/>
  <c r="A535" i="7" s="1"/>
  <c r="B536" i="7"/>
  <c r="A536" i="7" s="1"/>
  <c r="B537" i="7"/>
  <c r="A537" i="7" s="1"/>
  <c r="B538" i="7"/>
  <c r="A538" i="7" s="1"/>
  <c r="B539" i="7"/>
  <c r="A539" i="7" s="1"/>
  <c r="B540" i="7"/>
  <c r="A540" i="7" s="1"/>
  <c r="B541" i="7"/>
  <c r="A541" i="7" s="1"/>
  <c r="B542" i="7"/>
  <c r="A542" i="7" s="1"/>
  <c r="B543" i="7"/>
  <c r="A543" i="7" s="1"/>
  <c r="B544" i="7"/>
  <c r="A544" i="7" s="1"/>
  <c r="B545" i="7"/>
  <c r="A545" i="7" s="1"/>
  <c r="B546" i="7"/>
  <c r="A546" i="7" s="1"/>
  <c r="B547" i="7"/>
  <c r="A547" i="7" s="1"/>
  <c r="B548" i="7"/>
  <c r="A548" i="7" s="1"/>
  <c r="B549" i="7"/>
  <c r="A549" i="7" s="1"/>
  <c r="B550" i="7"/>
  <c r="A550" i="7" s="1"/>
  <c r="B551" i="7"/>
  <c r="A551" i="7" s="1"/>
  <c r="B552" i="7"/>
  <c r="A552" i="7" s="1"/>
  <c r="B553" i="7"/>
  <c r="A553" i="7" s="1"/>
  <c r="B554" i="7"/>
  <c r="A554" i="7" s="1"/>
  <c r="B555" i="7"/>
  <c r="A555" i="7" s="1"/>
  <c r="B556" i="7"/>
  <c r="A556" i="7" s="1"/>
  <c r="B557" i="7"/>
  <c r="A557" i="7" s="1"/>
  <c r="B558" i="7"/>
  <c r="A558" i="7" s="1"/>
  <c r="B559" i="7"/>
  <c r="A559" i="7" s="1"/>
  <c r="B560" i="7"/>
  <c r="A560" i="7" s="1"/>
  <c r="B561" i="7"/>
  <c r="A561" i="7" s="1"/>
  <c r="B562" i="7"/>
  <c r="A562" i="7" s="1"/>
  <c r="B563" i="7"/>
  <c r="A563" i="7" s="1"/>
  <c r="B564" i="7"/>
  <c r="A564" i="7" s="1"/>
  <c r="B565" i="7"/>
  <c r="A565" i="7" s="1"/>
  <c r="B566" i="7"/>
  <c r="A566" i="7" s="1"/>
  <c r="B567" i="7"/>
  <c r="A567" i="7" s="1"/>
  <c r="B568" i="7"/>
  <c r="A568" i="7" s="1"/>
  <c r="B569" i="7"/>
  <c r="A569" i="7" s="1"/>
  <c r="B570" i="7"/>
  <c r="A570" i="7" s="1"/>
  <c r="B571" i="7"/>
  <c r="A571" i="7" s="1"/>
  <c r="B572" i="7"/>
  <c r="A572" i="7" s="1"/>
  <c r="B573" i="7"/>
  <c r="A573" i="7" s="1"/>
  <c r="B574" i="7"/>
  <c r="A574" i="7" s="1"/>
  <c r="B575" i="7"/>
  <c r="A575" i="7" s="1"/>
  <c r="B576" i="7"/>
  <c r="A576" i="7" s="1"/>
  <c r="B577" i="7"/>
  <c r="A577" i="7" s="1"/>
  <c r="B578" i="7"/>
  <c r="A578" i="7" s="1"/>
  <c r="B579" i="7"/>
  <c r="A579" i="7" s="1"/>
  <c r="B580" i="7"/>
  <c r="A580" i="7" s="1"/>
  <c r="B581" i="7"/>
  <c r="A581" i="7" s="1"/>
  <c r="B582" i="7"/>
  <c r="A582" i="7" s="1"/>
  <c r="B583" i="7"/>
  <c r="A583" i="7" s="1"/>
  <c r="B584" i="7"/>
  <c r="A584" i="7" s="1"/>
  <c r="B585" i="7"/>
  <c r="A585" i="7" s="1"/>
  <c r="B586" i="7"/>
  <c r="A586" i="7" s="1"/>
  <c r="B587" i="7"/>
  <c r="A587" i="7" s="1"/>
  <c r="B588" i="7"/>
  <c r="A588" i="7" s="1"/>
  <c r="B589" i="7"/>
  <c r="A589" i="7" s="1"/>
  <c r="B590" i="7"/>
  <c r="A590" i="7" s="1"/>
  <c r="B591" i="7"/>
  <c r="A591" i="7" s="1"/>
  <c r="B592" i="7"/>
  <c r="A592" i="7" s="1"/>
  <c r="B593" i="7"/>
  <c r="A593" i="7" s="1"/>
  <c r="B594" i="7"/>
  <c r="A594" i="7" s="1"/>
  <c r="B595" i="7"/>
  <c r="A595" i="7" s="1"/>
  <c r="B596" i="7"/>
  <c r="A596" i="7" s="1"/>
  <c r="B597" i="7"/>
  <c r="A597" i="7" s="1"/>
  <c r="B598" i="7"/>
  <c r="A598" i="7" s="1"/>
  <c r="B599" i="7"/>
  <c r="A599" i="7" s="1"/>
  <c r="B600" i="7"/>
  <c r="A600" i="7" s="1"/>
  <c r="B601" i="7"/>
  <c r="A601" i="7" s="1"/>
  <c r="B602" i="7"/>
  <c r="A602" i="7" s="1"/>
  <c r="B603" i="7"/>
  <c r="A603" i="7" s="1"/>
  <c r="B604" i="7"/>
  <c r="A604" i="7" s="1"/>
  <c r="B605" i="7"/>
  <c r="A605" i="7" s="1"/>
  <c r="B606" i="7"/>
  <c r="A606" i="7" s="1"/>
  <c r="B607" i="7"/>
  <c r="A607" i="7" s="1"/>
  <c r="B608" i="7"/>
  <c r="A608" i="7" s="1"/>
  <c r="B609" i="7"/>
  <c r="A609" i="7" s="1"/>
  <c r="B610" i="7"/>
  <c r="A610" i="7" s="1"/>
  <c r="B611" i="7"/>
  <c r="A611" i="7" s="1"/>
  <c r="B612" i="7"/>
  <c r="A612" i="7" s="1"/>
  <c r="B613" i="7"/>
  <c r="A613" i="7" s="1"/>
  <c r="B614" i="7"/>
  <c r="A614" i="7" s="1"/>
  <c r="B615" i="7"/>
  <c r="A615" i="7" s="1"/>
  <c r="B616" i="7"/>
  <c r="A616" i="7" s="1"/>
  <c r="B617" i="7"/>
  <c r="A617" i="7" s="1"/>
  <c r="B618" i="7"/>
  <c r="A618" i="7" s="1"/>
  <c r="B619" i="7"/>
  <c r="A619" i="7" s="1"/>
  <c r="B620" i="7"/>
  <c r="A620" i="7" s="1"/>
  <c r="B621" i="7"/>
  <c r="A621" i="7" s="1"/>
  <c r="B622" i="7"/>
  <c r="A622" i="7" s="1"/>
  <c r="B623" i="7"/>
  <c r="A623" i="7" s="1"/>
  <c r="B624" i="7"/>
  <c r="A624" i="7" s="1"/>
  <c r="B625" i="7"/>
  <c r="A625" i="7" s="1"/>
  <c r="B626" i="7"/>
  <c r="A626" i="7" s="1"/>
  <c r="B627" i="7"/>
  <c r="A627" i="7" s="1"/>
  <c r="B628" i="7"/>
  <c r="A628" i="7" s="1"/>
  <c r="B629" i="7"/>
  <c r="A629" i="7" s="1"/>
  <c r="B630" i="7"/>
  <c r="A630" i="7" s="1"/>
  <c r="B631" i="7"/>
  <c r="A631" i="7" s="1"/>
  <c r="B632" i="7"/>
  <c r="A632" i="7" s="1"/>
  <c r="B633" i="7"/>
  <c r="A633" i="7" s="1"/>
  <c r="B634" i="7"/>
  <c r="A634" i="7" s="1"/>
  <c r="B635" i="7"/>
  <c r="A635" i="7" s="1"/>
  <c r="B636" i="7"/>
  <c r="A636" i="7" s="1"/>
  <c r="B637" i="7"/>
  <c r="A637" i="7" s="1"/>
  <c r="B638" i="7"/>
  <c r="A638" i="7" s="1"/>
  <c r="B639" i="7"/>
  <c r="A639" i="7" s="1"/>
  <c r="B640" i="7"/>
  <c r="A640" i="7" s="1"/>
  <c r="B641" i="7"/>
  <c r="A641" i="7" s="1"/>
  <c r="B642" i="7"/>
  <c r="A642" i="7" s="1"/>
  <c r="B643" i="7"/>
  <c r="A643" i="7" s="1"/>
  <c r="B644" i="7"/>
  <c r="A644" i="7" s="1"/>
  <c r="B645" i="7"/>
  <c r="A645" i="7" s="1"/>
  <c r="B646" i="7"/>
  <c r="A646" i="7" s="1"/>
  <c r="B647" i="7"/>
  <c r="A647" i="7" s="1"/>
  <c r="B648" i="7"/>
  <c r="A648" i="7" s="1"/>
  <c r="B649" i="7"/>
  <c r="A649" i="7" s="1"/>
  <c r="B650" i="7"/>
  <c r="A650" i="7" s="1"/>
  <c r="B651" i="7"/>
  <c r="A651" i="7" s="1"/>
  <c r="B652" i="7"/>
  <c r="A652" i="7" s="1"/>
  <c r="B653" i="7"/>
  <c r="A653" i="7" s="1"/>
  <c r="B654" i="7"/>
  <c r="A654" i="7" s="1"/>
  <c r="B655" i="7"/>
  <c r="A655" i="7" s="1"/>
  <c r="B656" i="7"/>
  <c r="A656" i="7" s="1"/>
  <c r="B657" i="7"/>
  <c r="A657" i="7" s="1"/>
  <c r="B658" i="7"/>
  <c r="A658" i="7" s="1"/>
  <c r="B659" i="7"/>
  <c r="A659" i="7" s="1"/>
  <c r="B660" i="7"/>
  <c r="A660" i="7" s="1"/>
  <c r="B661" i="7"/>
  <c r="A661" i="7" s="1"/>
  <c r="B662" i="7"/>
  <c r="A662" i="7" s="1"/>
  <c r="B663" i="7"/>
  <c r="A663" i="7" s="1"/>
  <c r="B664" i="7"/>
  <c r="A664" i="7" s="1"/>
  <c r="B665" i="7"/>
  <c r="A665" i="7" s="1"/>
  <c r="B666" i="7"/>
  <c r="A666" i="7" s="1"/>
  <c r="B667" i="7"/>
  <c r="A667" i="7" s="1"/>
  <c r="B668" i="7"/>
  <c r="A668" i="7" s="1"/>
  <c r="B669" i="7"/>
  <c r="A669" i="7" s="1"/>
  <c r="B670" i="7"/>
  <c r="A670" i="7" s="1"/>
  <c r="B671" i="7"/>
  <c r="A671" i="7" s="1"/>
  <c r="B672" i="7"/>
  <c r="A672" i="7" s="1"/>
  <c r="B673" i="7"/>
  <c r="A673" i="7" s="1"/>
  <c r="B674" i="7"/>
  <c r="A674" i="7" s="1"/>
  <c r="B675" i="7"/>
  <c r="A675" i="7" s="1"/>
  <c r="B676" i="7"/>
  <c r="A676" i="7" s="1"/>
  <c r="B677" i="7"/>
  <c r="A677" i="7" s="1"/>
  <c r="B678" i="7"/>
  <c r="A678" i="7" s="1"/>
  <c r="B679" i="7"/>
  <c r="A679" i="7" s="1"/>
  <c r="B680" i="7"/>
  <c r="A680" i="7" s="1"/>
  <c r="B681" i="7"/>
  <c r="A681" i="7" s="1"/>
  <c r="B682" i="7"/>
  <c r="A682" i="7" s="1"/>
  <c r="B683" i="7"/>
  <c r="A683" i="7" s="1"/>
  <c r="B684" i="7"/>
  <c r="A684" i="7" s="1"/>
  <c r="B685" i="7"/>
  <c r="A685" i="7" s="1"/>
  <c r="B686" i="7"/>
  <c r="A686" i="7" s="1"/>
  <c r="B687" i="7"/>
  <c r="A687" i="7" s="1"/>
  <c r="B688" i="7"/>
  <c r="A688" i="7" s="1"/>
  <c r="B689" i="7"/>
  <c r="A689" i="7" s="1"/>
  <c r="B690" i="7"/>
  <c r="A690" i="7" s="1"/>
  <c r="B691" i="7"/>
  <c r="A691" i="7" s="1"/>
  <c r="B692" i="7"/>
  <c r="A692" i="7" s="1"/>
  <c r="B693" i="7"/>
  <c r="A693" i="7" s="1"/>
  <c r="B694" i="7"/>
  <c r="A694" i="7" s="1"/>
  <c r="B695" i="7"/>
  <c r="A695" i="7" s="1"/>
  <c r="B696" i="7"/>
  <c r="A696" i="7" s="1"/>
  <c r="B697" i="7"/>
  <c r="A697" i="7" s="1"/>
  <c r="B698" i="7"/>
  <c r="A698" i="7" s="1"/>
  <c r="B699" i="7"/>
  <c r="A699" i="7" s="1"/>
  <c r="B700" i="7"/>
  <c r="A700" i="7" s="1"/>
  <c r="B701" i="7"/>
  <c r="A701" i="7" s="1"/>
  <c r="B702" i="7"/>
  <c r="A702" i="7" s="1"/>
  <c r="B703" i="7"/>
  <c r="A703" i="7" s="1"/>
  <c r="B704" i="7"/>
  <c r="A704" i="7" s="1"/>
  <c r="B705" i="7"/>
  <c r="A705" i="7" s="1"/>
  <c r="B706" i="7"/>
  <c r="A706" i="7" s="1"/>
  <c r="B707" i="7"/>
  <c r="A707" i="7" s="1"/>
  <c r="B708" i="7"/>
  <c r="A708" i="7" s="1"/>
  <c r="B709" i="7"/>
  <c r="A709" i="7" s="1"/>
  <c r="B710" i="7"/>
  <c r="A710" i="7" s="1"/>
  <c r="B711" i="7"/>
  <c r="A711" i="7" s="1"/>
  <c r="B712" i="7"/>
  <c r="A712" i="7" s="1"/>
  <c r="B713" i="7"/>
  <c r="A713" i="7" s="1"/>
  <c r="B714" i="7"/>
  <c r="A714" i="7" s="1"/>
  <c r="B715" i="7"/>
  <c r="A715" i="7" s="1"/>
  <c r="B716" i="7"/>
  <c r="A716" i="7" s="1"/>
  <c r="B717" i="7"/>
  <c r="A717" i="7" s="1"/>
  <c r="B718" i="7"/>
  <c r="A718" i="7" s="1"/>
  <c r="B719" i="7"/>
  <c r="A719" i="7" s="1"/>
  <c r="B720" i="7"/>
  <c r="A720" i="7" s="1"/>
  <c r="B721" i="7"/>
  <c r="A721" i="7" s="1"/>
  <c r="B722" i="7"/>
  <c r="A722" i="7" s="1"/>
  <c r="B723" i="7"/>
  <c r="A723" i="7" s="1"/>
  <c r="B724" i="7"/>
  <c r="A724" i="7" s="1"/>
  <c r="B725" i="7"/>
  <c r="A725" i="7" s="1"/>
  <c r="B726" i="7"/>
  <c r="A726" i="7" s="1"/>
  <c r="B727" i="7"/>
  <c r="A727" i="7" s="1"/>
  <c r="B728" i="7"/>
  <c r="A728" i="7" s="1"/>
  <c r="B729" i="7"/>
  <c r="A729" i="7" s="1"/>
  <c r="B730" i="7"/>
  <c r="A730" i="7" s="1"/>
  <c r="B731" i="7"/>
  <c r="A731" i="7" s="1"/>
  <c r="B732" i="7"/>
  <c r="A732" i="7" s="1"/>
  <c r="B733" i="7"/>
  <c r="A733" i="7" s="1"/>
  <c r="B734" i="7"/>
  <c r="A734" i="7" s="1"/>
  <c r="B735" i="7"/>
  <c r="A735" i="7" s="1"/>
  <c r="B736" i="7"/>
  <c r="A736" i="7" s="1"/>
  <c r="B737" i="7"/>
  <c r="A737" i="7" s="1"/>
  <c r="B738" i="7"/>
  <c r="A738" i="7" s="1"/>
  <c r="B739" i="7"/>
  <c r="A739" i="7" s="1"/>
  <c r="B740" i="7"/>
  <c r="A740" i="7" s="1"/>
  <c r="B741" i="7"/>
  <c r="A741" i="7" s="1"/>
  <c r="B742" i="7"/>
  <c r="A742" i="7" s="1"/>
  <c r="B743" i="7"/>
  <c r="A743" i="7" s="1"/>
  <c r="B744" i="7"/>
  <c r="A744" i="7" s="1"/>
  <c r="B745" i="7"/>
  <c r="A745" i="7" s="1"/>
  <c r="B746" i="7"/>
  <c r="A746" i="7" s="1"/>
  <c r="B747" i="7"/>
  <c r="A747" i="7" s="1"/>
  <c r="B748" i="7"/>
  <c r="A748" i="7" s="1"/>
  <c r="B749" i="7"/>
  <c r="A749" i="7" s="1"/>
  <c r="B750" i="7"/>
  <c r="A750" i="7" s="1"/>
  <c r="B751" i="7"/>
  <c r="A751" i="7" s="1"/>
  <c r="B752" i="7"/>
  <c r="A752" i="7" s="1"/>
  <c r="B753" i="7"/>
  <c r="A753" i="7" s="1"/>
  <c r="B754" i="7"/>
  <c r="A754" i="7" s="1"/>
  <c r="B755" i="7"/>
  <c r="A755" i="7" s="1"/>
  <c r="B756" i="7"/>
  <c r="A756" i="7" s="1"/>
  <c r="B757" i="7"/>
  <c r="A757" i="7" s="1"/>
  <c r="B758" i="7"/>
  <c r="A758" i="7" s="1"/>
  <c r="B759" i="7"/>
  <c r="A759" i="7" s="1"/>
  <c r="B760" i="7"/>
  <c r="A760" i="7" s="1"/>
  <c r="B761" i="7"/>
  <c r="A761" i="7" s="1"/>
  <c r="B762" i="7"/>
  <c r="A762" i="7" s="1"/>
  <c r="B763" i="7"/>
  <c r="A763" i="7" s="1"/>
  <c r="B764" i="7"/>
  <c r="A764" i="7" s="1"/>
  <c r="B765" i="7"/>
  <c r="A765" i="7" s="1"/>
  <c r="B766" i="7"/>
  <c r="A766" i="7" s="1"/>
  <c r="B767" i="7"/>
  <c r="A767" i="7" s="1"/>
  <c r="B768" i="7"/>
  <c r="A768" i="7" s="1"/>
  <c r="B769" i="7"/>
  <c r="A769" i="7" s="1"/>
  <c r="B770" i="7"/>
  <c r="A770" i="7" s="1"/>
  <c r="B771" i="7"/>
  <c r="A771" i="7" s="1"/>
  <c r="B772" i="7"/>
  <c r="A772" i="7" s="1"/>
  <c r="B773" i="7"/>
  <c r="A773" i="7" s="1"/>
  <c r="B774" i="7"/>
  <c r="A774" i="7" s="1"/>
  <c r="B775" i="7"/>
  <c r="A775" i="7" s="1"/>
  <c r="B776" i="7"/>
  <c r="A776" i="7" s="1"/>
  <c r="B777" i="7"/>
  <c r="A777" i="7" s="1"/>
  <c r="B778" i="7"/>
  <c r="A778" i="7" s="1"/>
  <c r="B779" i="7"/>
  <c r="A779" i="7" s="1"/>
  <c r="B780" i="7"/>
  <c r="A780" i="7" s="1"/>
  <c r="B781" i="7"/>
  <c r="A781" i="7" s="1"/>
  <c r="B782" i="7"/>
  <c r="A782" i="7" s="1"/>
  <c r="B783" i="7"/>
  <c r="A783" i="7" s="1"/>
  <c r="B784" i="7"/>
  <c r="A784" i="7" s="1"/>
  <c r="B785" i="7"/>
  <c r="A785" i="7" s="1"/>
  <c r="B786" i="7"/>
  <c r="A786" i="7" s="1"/>
  <c r="B787" i="7"/>
  <c r="A787" i="7" s="1"/>
  <c r="B788" i="7"/>
  <c r="A788" i="7" s="1"/>
  <c r="B789" i="7"/>
  <c r="A789" i="7" s="1"/>
  <c r="B790" i="7"/>
  <c r="A790" i="7" s="1"/>
  <c r="B791" i="7"/>
  <c r="A791" i="7" s="1"/>
  <c r="B792" i="7"/>
  <c r="A792" i="7" s="1"/>
  <c r="B793" i="7"/>
  <c r="A793" i="7" s="1"/>
  <c r="B794" i="7"/>
  <c r="A794" i="7" s="1"/>
  <c r="B795" i="7"/>
  <c r="A795" i="7" s="1"/>
  <c r="B796" i="7"/>
  <c r="A796" i="7" s="1"/>
  <c r="B797" i="7"/>
  <c r="A797" i="7" s="1"/>
  <c r="B798" i="7"/>
  <c r="A798" i="7" s="1"/>
  <c r="B799" i="7"/>
  <c r="A799" i="7" s="1"/>
  <c r="B800" i="7"/>
  <c r="A800" i="7" s="1"/>
  <c r="B801" i="7"/>
  <c r="A801" i="7" s="1"/>
  <c r="B802" i="7"/>
  <c r="A802" i="7" s="1"/>
  <c r="B803" i="7"/>
  <c r="A803" i="7" s="1"/>
  <c r="B804" i="7"/>
  <c r="A804" i="7" s="1"/>
  <c r="B805" i="7"/>
  <c r="A805" i="7" s="1"/>
  <c r="B806" i="7"/>
  <c r="A806" i="7" s="1"/>
  <c r="B807" i="7"/>
  <c r="A807" i="7" s="1"/>
  <c r="B808" i="7"/>
  <c r="A808" i="7" s="1"/>
  <c r="B809" i="7"/>
  <c r="A809" i="7" s="1"/>
  <c r="B810" i="7"/>
  <c r="A810" i="7" s="1"/>
  <c r="B811" i="7"/>
  <c r="A811" i="7" s="1"/>
  <c r="B812" i="7"/>
  <c r="A812" i="7" s="1"/>
  <c r="B813" i="7"/>
  <c r="A813" i="7" s="1"/>
  <c r="B814" i="7"/>
  <c r="A814" i="7" s="1"/>
  <c r="B815" i="7"/>
  <c r="A815" i="7" s="1"/>
  <c r="B816" i="7"/>
  <c r="A816" i="7" s="1"/>
  <c r="B817" i="7"/>
  <c r="A817" i="7" s="1"/>
  <c r="B818" i="7"/>
  <c r="A818" i="7" s="1"/>
  <c r="B819" i="7"/>
  <c r="A819" i="7" s="1"/>
  <c r="B820" i="7"/>
  <c r="A820" i="7" s="1"/>
  <c r="B821" i="7"/>
  <c r="A821" i="7" s="1"/>
  <c r="B822" i="7"/>
  <c r="A822" i="7" s="1"/>
  <c r="B823" i="7"/>
  <c r="A823" i="7" s="1"/>
  <c r="B824" i="7"/>
  <c r="A824" i="7" s="1"/>
  <c r="B825" i="7"/>
  <c r="A825" i="7" s="1"/>
  <c r="B826" i="7"/>
  <c r="A826" i="7" s="1"/>
  <c r="B827" i="7"/>
  <c r="A827" i="7" s="1"/>
  <c r="B828" i="7"/>
  <c r="A828" i="7" s="1"/>
  <c r="B829" i="7"/>
  <c r="A829" i="7" s="1"/>
  <c r="B830" i="7"/>
  <c r="A830" i="7" s="1"/>
  <c r="B831" i="7"/>
  <c r="A831" i="7" s="1"/>
  <c r="B832" i="7"/>
  <c r="A832" i="7" s="1"/>
  <c r="B833" i="7"/>
  <c r="A833" i="7" s="1"/>
  <c r="B834" i="7"/>
  <c r="A834" i="7" s="1"/>
  <c r="B835" i="7"/>
  <c r="A835" i="7" s="1"/>
  <c r="B836" i="7"/>
  <c r="A836" i="7" s="1"/>
  <c r="B837" i="7"/>
  <c r="A837" i="7" s="1"/>
  <c r="B838" i="7"/>
  <c r="A838" i="7" s="1"/>
  <c r="B839" i="7"/>
  <c r="A839" i="7" s="1"/>
  <c r="B840" i="7"/>
  <c r="A840" i="7" s="1"/>
  <c r="B841" i="7"/>
  <c r="A841" i="7" s="1"/>
  <c r="B842" i="7"/>
  <c r="A842" i="7" s="1"/>
  <c r="B843" i="7"/>
  <c r="A843" i="7" s="1"/>
  <c r="B844" i="7"/>
  <c r="A844" i="7" s="1"/>
  <c r="B845" i="7"/>
  <c r="A845" i="7" s="1"/>
  <c r="B846" i="7"/>
  <c r="A846" i="7" s="1"/>
  <c r="B847" i="7"/>
  <c r="A847" i="7" s="1"/>
  <c r="B848" i="7"/>
  <c r="A848" i="7" s="1"/>
  <c r="B849" i="7"/>
  <c r="A849" i="7" s="1"/>
  <c r="B850" i="7"/>
  <c r="A850" i="7" s="1"/>
  <c r="B851" i="7"/>
  <c r="A851" i="7" s="1"/>
  <c r="B852" i="7"/>
  <c r="A852" i="7" s="1"/>
  <c r="B853" i="7"/>
  <c r="A853" i="7" s="1"/>
  <c r="B854" i="7"/>
  <c r="A854" i="7" s="1"/>
  <c r="B855" i="7"/>
  <c r="A855" i="7" s="1"/>
  <c r="B856" i="7"/>
  <c r="A856" i="7" s="1"/>
  <c r="B857" i="7"/>
  <c r="A857" i="7" s="1"/>
  <c r="B858" i="7"/>
  <c r="A858" i="7" s="1"/>
  <c r="B859" i="7"/>
  <c r="A859" i="7" s="1"/>
  <c r="B860" i="7"/>
  <c r="A860" i="7" s="1"/>
  <c r="B861" i="7"/>
  <c r="A861" i="7" s="1"/>
  <c r="B862" i="7"/>
  <c r="A862" i="7" s="1"/>
  <c r="B863" i="7"/>
  <c r="A863" i="7" s="1"/>
  <c r="B864" i="7"/>
  <c r="A864" i="7" s="1"/>
  <c r="B865" i="7"/>
  <c r="A865" i="7" s="1"/>
  <c r="B866" i="7"/>
  <c r="A866" i="7" s="1"/>
  <c r="B867" i="7"/>
  <c r="A867" i="7" s="1"/>
  <c r="B868" i="7"/>
  <c r="A868" i="7" s="1"/>
  <c r="B869" i="7"/>
  <c r="A869" i="7" s="1"/>
  <c r="B870" i="7"/>
  <c r="A870" i="7" s="1"/>
  <c r="B871" i="7"/>
  <c r="A871" i="7" s="1"/>
  <c r="B872" i="7"/>
  <c r="A872" i="7" s="1"/>
  <c r="B873" i="7"/>
  <c r="A873" i="7" s="1"/>
  <c r="B874" i="7"/>
  <c r="A874" i="7" s="1"/>
  <c r="B875" i="7"/>
  <c r="A875" i="7" s="1"/>
  <c r="B876" i="7"/>
  <c r="A876" i="7" s="1"/>
  <c r="B877" i="7"/>
  <c r="A877" i="7" s="1"/>
  <c r="B878" i="7"/>
  <c r="A878" i="7" s="1"/>
  <c r="B879" i="7"/>
  <c r="A879" i="7" s="1"/>
  <c r="B880" i="7"/>
  <c r="A880" i="7" s="1"/>
  <c r="B881" i="7"/>
  <c r="A881" i="7" s="1"/>
  <c r="B882" i="7"/>
  <c r="A882" i="7" s="1"/>
  <c r="B883" i="7"/>
  <c r="A883" i="7" s="1"/>
  <c r="B884" i="7"/>
  <c r="A884" i="7" s="1"/>
  <c r="B885" i="7"/>
  <c r="A885" i="7" s="1"/>
  <c r="B886" i="7"/>
  <c r="A886" i="7" s="1"/>
  <c r="B887" i="7"/>
  <c r="A887" i="7" s="1"/>
  <c r="B888" i="7"/>
  <c r="A888" i="7" s="1"/>
  <c r="B889" i="7"/>
  <c r="A889" i="7" s="1"/>
  <c r="B890" i="7"/>
  <c r="A890" i="7" s="1"/>
  <c r="B891" i="7"/>
  <c r="A891" i="7" s="1"/>
  <c r="B892" i="7"/>
  <c r="A892" i="7" s="1"/>
  <c r="B893" i="7"/>
  <c r="A893" i="7" s="1"/>
  <c r="B894" i="7"/>
  <c r="A894" i="7" s="1"/>
  <c r="B895" i="7"/>
  <c r="A895" i="7" s="1"/>
  <c r="B896" i="7"/>
  <c r="A896" i="7" s="1"/>
  <c r="B897" i="7"/>
  <c r="A897" i="7" s="1"/>
  <c r="B898" i="7"/>
  <c r="A898" i="7" s="1"/>
  <c r="B899" i="7"/>
  <c r="A899" i="7" s="1"/>
  <c r="B900" i="7"/>
  <c r="A900" i="7" s="1"/>
  <c r="B901" i="7"/>
  <c r="A901" i="7" s="1"/>
  <c r="B902" i="7"/>
  <c r="A902" i="7" s="1"/>
  <c r="B903" i="7"/>
  <c r="A903" i="7" s="1"/>
  <c r="B904" i="7"/>
  <c r="A904" i="7" s="1"/>
  <c r="B905" i="7"/>
  <c r="A905" i="7" s="1"/>
  <c r="B906" i="7"/>
  <c r="A906" i="7" s="1"/>
  <c r="B907" i="7"/>
  <c r="A907" i="7" s="1"/>
  <c r="B908" i="7"/>
  <c r="A908" i="7" s="1"/>
  <c r="B909" i="7"/>
  <c r="A909" i="7" s="1"/>
  <c r="B910" i="7"/>
  <c r="A910" i="7" s="1"/>
  <c r="B911" i="7"/>
  <c r="A911" i="7" s="1"/>
  <c r="B912" i="7"/>
  <c r="A912" i="7" s="1"/>
  <c r="B913" i="7"/>
  <c r="A913" i="7" s="1"/>
  <c r="B914" i="7"/>
  <c r="A914" i="7" s="1"/>
  <c r="B915" i="7"/>
  <c r="A915" i="7" s="1"/>
  <c r="B916" i="7"/>
  <c r="A916" i="7" s="1"/>
  <c r="B917" i="7"/>
  <c r="A917" i="7" s="1"/>
  <c r="B918" i="7"/>
  <c r="A918" i="7" s="1"/>
  <c r="B919" i="7"/>
  <c r="A919" i="7" s="1"/>
  <c r="B920" i="7"/>
  <c r="A920" i="7" s="1"/>
  <c r="B921" i="7"/>
  <c r="A921" i="7" s="1"/>
  <c r="B922" i="7"/>
  <c r="A922" i="7" s="1"/>
  <c r="B923" i="7"/>
  <c r="A923" i="7" s="1"/>
  <c r="B924" i="7"/>
  <c r="A924" i="7" s="1"/>
  <c r="B925" i="7"/>
  <c r="A925" i="7" s="1"/>
  <c r="B926" i="7"/>
  <c r="A926" i="7" s="1"/>
  <c r="B927" i="7"/>
  <c r="A927" i="7" s="1"/>
  <c r="B928" i="7"/>
  <c r="A928" i="7" s="1"/>
  <c r="B929" i="7"/>
  <c r="A929" i="7" s="1"/>
  <c r="B930" i="7"/>
  <c r="A930" i="7" s="1"/>
  <c r="B931" i="7"/>
  <c r="A931" i="7" s="1"/>
  <c r="B932" i="7"/>
  <c r="A932" i="7" s="1"/>
  <c r="B933" i="7"/>
  <c r="A933" i="7" s="1"/>
  <c r="B934" i="7"/>
  <c r="A934" i="7" s="1"/>
  <c r="B935" i="7"/>
  <c r="A935" i="7" s="1"/>
  <c r="B936" i="7"/>
  <c r="A936" i="7" s="1"/>
  <c r="B937" i="7"/>
  <c r="A937" i="7" s="1"/>
  <c r="B938" i="7"/>
  <c r="A938" i="7" s="1"/>
  <c r="B939" i="7"/>
  <c r="A939" i="7" s="1"/>
  <c r="B940" i="7"/>
  <c r="A940" i="7" s="1"/>
  <c r="B941" i="7"/>
  <c r="A941" i="7" s="1"/>
  <c r="B942" i="7"/>
  <c r="A942" i="7" s="1"/>
  <c r="B943" i="7"/>
  <c r="A943" i="7" s="1"/>
  <c r="B944" i="7"/>
  <c r="A944" i="7" s="1"/>
  <c r="B945" i="7"/>
  <c r="A945" i="7" s="1"/>
  <c r="B946" i="7"/>
  <c r="A946" i="7" s="1"/>
  <c r="B947" i="7"/>
  <c r="A947" i="7" s="1"/>
  <c r="B948" i="7"/>
  <c r="A948" i="7" s="1"/>
  <c r="B949" i="7"/>
  <c r="A949" i="7" s="1"/>
  <c r="B950" i="7"/>
  <c r="A950" i="7" s="1"/>
  <c r="B951" i="7"/>
  <c r="A951" i="7" s="1"/>
  <c r="B952" i="7"/>
  <c r="A952" i="7" s="1"/>
  <c r="B953" i="7"/>
  <c r="A953" i="7" s="1"/>
  <c r="B954" i="7"/>
  <c r="A954" i="7" s="1"/>
  <c r="B955" i="7"/>
  <c r="A955" i="7" s="1"/>
  <c r="B956" i="7"/>
  <c r="A956" i="7" s="1"/>
  <c r="B957" i="7"/>
  <c r="A957" i="7" s="1"/>
  <c r="B958" i="7"/>
  <c r="A958" i="7" s="1"/>
  <c r="B959" i="7"/>
  <c r="A959" i="7" s="1"/>
  <c r="B960" i="7"/>
  <c r="A960" i="7" s="1"/>
  <c r="B961" i="7"/>
  <c r="A961" i="7" s="1"/>
  <c r="B962" i="7"/>
  <c r="A962" i="7" s="1"/>
  <c r="B963" i="7"/>
  <c r="A963" i="7" s="1"/>
  <c r="B964" i="7"/>
  <c r="A964" i="7" s="1"/>
  <c r="B965" i="7"/>
  <c r="A965" i="7" s="1"/>
  <c r="B966" i="7"/>
  <c r="A966" i="7" s="1"/>
  <c r="B967" i="7"/>
  <c r="A967" i="7" s="1"/>
  <c r="B968" i="7"/>
  <c r="A968" i="7" s="1"/>
  <c r="B969" i="7"/>
  <c r="A969" i="7" s="1"/>
  <c r="B970" i="7"/>
  <c r="A970" i="7" s="1"/>
  <c r="B971" i="7"/>
  <c r="A971" i="7" s="1"/>
  <c r="B972" i="7"/>
  <c r="A972" i="7" s="1"/>
  <c r="B973" i="7"/>
  <c r="A973" i="7" s="1"/>
  <c r="B974" i="7"/>
  <c r="A974" i="7" s="1"/>
  <c r="B975" i="7"/>
  <c r="A975" i="7" s="1"/>
  <c r="B976" i="7"/>
  <c r="A976" i="7" s="1"/>
  <c r="B977" i="7"/>
  <c r="A977" i="7" s="1"/>
  <c r="B978" i="7"/>
  <c r="A978" i="7" s="1"/>
  <c r="B979" i="7"/>
  <c r="A979" i="7" s="1"/>
  <c r="B980" i="7"/>
  <c r="A980" i="7" s="1"/>
  <c r="B981" i="7"/>
  <c r="A981" i="7" s="1"/>
  <c r="B982" i="7"/>
  <c r="A982" i="7" s="1"/>
  <c r="B983" i="7"/>
  <c r="A983" i="7" s="1"/>
  <c r="B984" i="7"/>
  <c r="A984" i="7" s="1"/>
  <c r="B985" i="7"/>
  <c r="A985" i="7" s="1"/>
  <c r="B986" i="7"/>
  <c r="A986" i="7" s="1"/>
  <c r="B987" i="7"/>
  <c r="A987" i="7" s="1"/>
  <c r="B988" i="7"/>
  <c r="A988" i="7" s="1"/>
  <c r="B989" i="7"/>
  <c r="A989" i="7" s="1"/>
  <c r="B990" i="7"/>
  <c r="A990" i="7" s="1"/>
  <c r="B991" i="7"/>
  <c r="A991" i="7" s="1"/>
  <c r="B992" i="7"/>
  <c r="A992" i="7" s="1"/>
  <c r="B993" i="7"/>
  <c r="A993" i="7" s="1"/>
  <c r="B994" i="7"/>
  <c r="A994" i="7" s="1"/>
  <c r="B995" i="7"/>
  <c r="A995" i="7" s="1"/>
  <c r="B996" i="7"/>
  <c r="A996" i="7" s="1"/>
  <c r="B997" i="7"/>
  <c r="A997" i="7" s="1"/>
  <c r="B998" i="7"/>
  <c r="A998" i="7" s="1"/>
  <c r="B999" i="7"/>
  <c r="A999" i="7" s="1"/>
  <c r="B1000" i="7"/>
  <c r="A1000" i="7" s="1"/>
  <c r="B1001" i="7"/>
  <c r="A1001" i="7" s="1"/>
  <c r="B1002" i="7"/>
  <c r="A1002" i="7" s="1"/>
  <c r="B1003" i="7"/>
  <c r="A1003" i="7" s="1"/>
  <c r="B1004" i="7"/>
  <c r="A1004" i="7" s="1"/>
  <c r="B1005" i="7"/>
  <c r="A1005" i="7" s="1"/>
  <c r="B1006" i="7"/>
  <c r="A1006" i="7" s="1"/>
  <c r="B1007" i="7"/>
  <c r="A1007" i="7" s="1"/>
  <c r="B1008" i="7"/>
  <c r="A1008" i="7" s="1"/>
  <c r="B1009" i="7"/>
  <c r="A1009" i="7" s="1"/>
  <c r="B1010" i="7"/>
  <c r="A1010" i="7" s="1"/>
  <c r="B1011" i="7"/>
  <c r="A1011" i="7" s="1"/>
  <c r="B1012" i="7"/>
  <c r="A1012" i="7" s="1"/>
  <c r="B1013" i="7"/>
  <c r="A1013" i="7" s="1"/>
  <c r="B1014" i="7"/>
  <c r="A1014" i="7" s="1"/>
  <c r="B1015" i="7"/>
  <c r="A1015" i="7" s="1"/>
  <c r="B1016" i="7"/>
  <c r="A1016" i="7" s="1"/>
  <c r="B1017" i="7"/>
  <c r="A1017" i="7" s="1"/>
  <c r="B1018" i="7"/>
  <c r="A1018" i="7" s="1"/>
  <c r="B1019" i="7"/>
  <c r="A1019" i="7" s="1"/>
  <c r="B1020" i="7"/>
  <c r="A1020" i="7" s="1"/>
  <c r="B1021" i="7"/>
  <c r="A1021" i="7" s="1"/>
  <c r="B1022" i="7"/>
  <c r="A1022" i="7" s="1"/>
  <c r="B1023" i="7"/>
  <c r="A1023" i="7" s="1"/>
  <c r="B1024" i="7"/>
  <c r="A1024" i="7" s="1"/>
  <c r="B1025" i="7"/>
  <c r="A1025" i="7" s="1"/>
  <c r="B1026" i="7"/>
  <c r="A1026" i="7" s="1"/>
  <c r="B1027" i="7"/>
  <c r="A1027" i="7" s="1"/>
  <c r="B1028" i="7"/>
  <c r="A1028" i="7" s="1"/>
  <c r="B1029" i="7"/>
  <c r="A1029" i="7" s="1"/>
  <c r="B1030" i="7"/>
  <c r="A1030" i="7" s="1"/>
  <c r="B1031" i="7"/>
  <c r="A1031" i="7" s="1"/>
  <c r="B1032" i="7"/>
  <c r="A1032" i="7" s="1"/>
  <c r="B1033" i="7"/>
  <c r="A1033" i="7" s="1"/>
  <c r="B1034" i="7"/>
  <c r="A1034" i="7" s="1"/>
  <c r="B1035" i="7"/>
  <c r="A1035" i="7" s="1"/>
  <c r="B1036" i="7"/>
  <c r="A1036" i="7" s="1"/>
  <c r="B1037" i="7"/>
  <c r="A1037" i="7" s="1"/>
  <c r="B1038" i="7"/>
  <c r="A1038" i="7" s="1"/>
  <c r="B1039" i="7"/>
  <c r="A1039" i="7" s="1"/>
  <c r="B1040" i="7"/>
  <c r="A1040" i="7" s="1"/>
  <c r="B1041" i="7"/>
  <c r="A1041" i="7" s="1"/>
  <c r="B1042" i="7"/>
  <c r="A1042" i="7" s="1"/>
  <c r="B1043" i="7"/>
  <c r="A1043" i="7" s="1"/>
  <c r="B1044" i="7"/>
  <c r="A1044" i="7" s="1"/>
  <c r="B1045" i="7"/>
  <c r="A1045" i="7" s="1"/>
  <c r="B1046" i="7"/>
  <c r="A1046" i="7" s="1"/>
  <c r="B1047" i="7"/>
  <c r="A1047" i="7" s="1"/>
  <c r="B1048" i="7"/>
  <c r="A1048" i="7" s="1"/>
  <c r="B1049" i="7"/>
  <c r="A1049" i="7" s="1"/>
  <c r="B1050" i="7"/>
  <c r="A1050" i="7" s="1"/>
  <c r="B1051" i="7"/>
  <c r="A1051" i="7" s="1"/>
  <c r="B1052" i="7"/>
  <c r="A1052" i="7" s="1"/>
  <c r="B1053" i="7"/>
  <c r="A1053" i="7" s="1"/>
  <c r="B1054" i="7"/>
  <c r="A1054" i="7" s="1"/>
  <c r="B1055" i="7"/>
  <c r="A1055" i="7" s="1"/>
  <c r="B1056" i="7"/>
  <c r="A1056" i="7" s="1"/>
  <c r="B1057" i="7"/>
  <c r="A1057" i="7" s="1"/>
  <c r="B1058" i="7"/>
  <c r="A1058" i="7" s="1"/>
  <c r="B1059" i="7"/>
  <c r="A1059" i="7" s="1"/>
  <c r="B1060" i="7"/>
  <c r="A1060" i="7" s="1"/>
  <c r="B1061" i="7"/>
  <c r="A1061" i="7" s="1"/>
  <c r="B1062" i="7"/>
  <c r="A1062" i="7" s="1"/>
  <c r="B1063" i="7"/>
  <c r="A1063" i="7" s="1"/>
  <c r="B1064" i="7"/>
  <c r="A1064" i="7" s="1"/>
  <c r="B1065" i="7"/>
  <c r="A1065" i="7" s="1"/>
  <c r="B1066" i="7"/>
  <c r="A1066" i="7" s="1"/>
  <c r="B1067" i="7"/>
  <c r="A1067" i="7" s="1"/>
  <c r="B1068" i="7"/>
  <c r="A1068" i="7" s="1"/>
  <c r="B1069" i="7"/>
  <c r="A1069" i="7" s="1"/>
  <c r="B1070" i="7"/>
  <c r="A1070" i="7" s="1"/>
  <c r="B1071" i="7"/>
  <c r="A1071" i="7" s="1"/>
  <c r="B1072" i="7"/>
  <c r="A1072" i="7" s="1"/>
  <c r="B1073" i="7"/>
  <c r="A1073" i="7" s="1"/>
  <c r="B1074" i="7"/>
  <c r="A1074" i="7" s="1"/>
  <c r="B1075" i="7"/>
  <c r="A1075" i="7" s="1"/>
  <c r="B1076" i="7"/>
  <c r="A1076" i="7" s="1"/>
  <c r="B1077" i="7"/>
  <c r="A1077" i="7" s="1"/>
  <c r="B1078" i="7"/>
  <c r="A1078" i="7" s="1"/>
  <c r="B1079" i="7"/>
  <c r="A1079" i="7" s="1"/>
  <c r="B1080" i="7"/>
  <c r="A1080" i="7" s="1"/>
  <c r="B1081" i="7"/>
  <c r="A1081" i="7" s="1"/>
  <c r="B1082" i="7"/>
  <c r="A1082" i="7" s="1"/>
  <c r="B1083" i="7"/>
  <c r="A1083" i="7" s="1"/>
  <c r="B1084" i="7"/>
  <c r="A1084" i="7" s="1"/>
  <c r="B1085" i="7"/>
  <c r="A1085" i="7" s="1"/>
  <c r="B1086" i="7"/>
  <c r="A1086" i="7" s="1"/>
  <c r="B1087" i="7"/>
  <c r="A1087" i="7" s="1"/>
  <c r="B1088" i="7"/>
  <c r="A1088" i="7" s="1"/>
  <c r="B1089" i="7"/>
  <c r="A1089" i="7" s="1"/>
  <c r="B1090" i="7"/>
  <c r="A1090" i="7" s="1"/>
  <c r="B1091" i="7"/>
  <c r="A1091" i="7" s="1"/>
  <c r="B1092" i="7"/>
  <c r="A1092" i="7" s="1"/>
  <c r="B1093" i="7"/>
  <c r="A1093" i="7" s="1"/>
  <c r="B1094" i="7"/>
  <c r="A1094" i="7" s="1"/>
  <c r="B1095" i="7"/>
  <c r="A1095" i="7" s="1"/>
  <c r="B1096" i="7"/>
  <c r="A1096" i="7" s="1"/>
  <c r="B1097" i="7"/>
  <c r="A1097" i="7" s="1"/>
  <c r="B1098" i="7"/>
  <c r="A1098" i="7" s="1"/>
  <c r="B1099" i="7"/>
  <c r="A1099" i="7" s="1"/>
  <c r="B1100" i="7"/>
  <c r="A1100" i="7" s="1"/>
  <c r="B1101" i="7"/>
  <c r="A1101" i="7" s="1"/>
  <c r="B1102" i="7"/>
  <c r="A1102" i="7" s="1"/>
  <c r="B1103" i="7"/>
  <c r="A1103" i="7" s="1"/>
  <c r="B1104" i="7"/>
  <c r="A1104" i="7" s="1"/>
  <c r="B1105" i="7"/>
  <c r="A1105" i="7" s="1"/>
  <c r="B1106" i="7"/>
  <c r="A1106" i="7" s="1"/>
  <c r="B1107" i="7"/>
  <c r="A1107" i="7" s="1"/>
  <c r="B1108" i="7"/>
  <c r="A1108" i="7" s="1"/>
  <c r="B1109" i="7"/>
  <c r="A1109" i="7" s="1"/>
  <c r="B1110" i="7"/>
  <c r="A1110" i="7" s="1"/>
  <c r="B1111" i="7"/>
  <c r="A1111" i="7" s="1"/>
  <c r="B1112" i="7"/>
  <c r="A1112" i="7" s="1"/>
  <c r="B1113" i="7"/>
  <c r="A1113" i="7" s="1"/>
  <c r="B1114" i="7"/>
  <c r="A1114" i="7" s="1"/>
  <c r="B1115" i="7"/>
  <c r="A1115" i="7" s="1"/>
  <c r="B1116" i="7"/>
  <c r="A1116" i="7" s="1"/>
  <c r="B1117" i="7"/>
  <c r="A1117" i="7" s="1"/>
  <c r="B1118" i="7"/>
  <c r="A1118" i="7" s="1"/>
  <c r="B1119" i="7"/>
  <c r="A1119" i="7" s="1"/>
  <c r="B1120" i="7"/>
  <c r="A1120" i="7" s="1"/>
  <c r="B1121" i="7"/>
  <c r="A1121" i="7" s="1"/>
  <c r="B1122" i="7"/>
  <c r="A1122" i="7" s="1"/>
  <c r="B1123" i="7"/>
  <c r="A1123" i="7" s="1"/>
  <c r="B1124" i="7"/>
  <c r="A1124" i="7" s="1"/>
  <c r="B1125" i="7"/>
  <c r="A1125" i="7" s="1"/>
  <c r="B1126" i="7"/>
  <c r="A1126" i="7" s="1"/>
  <c r="B1127" i="7"/>
  <c r="A1127" i="7" s="1"/>
  <c r="B1128" i="7"/>
  <c r="A1128" i="7" s="1"/>
  <c r="B3" i="7"/>
  <c r="A3" i="7" s="1"/>
  <c r="B4" i="7"/>
  <c r="A4" i="7" s="1"/>
  <c r="B5" i="7"/>
  <c r="A5" i="7" s="1"/>
  <c r="B6" i="7"/>
  <c r="A6" i="7" s="1"/>
  <c r="B7" i="7"/>
  <c r="A7" i="7" s="1"/>
  <c r="B8" i="7"/>
  <c r="A8" i="7" s="1"/>
  <c r="B9" i="7"/>
  <c r="A9" i="7" s="1"/>
  <c r="B10" i="7"/>
  <c r="A10" i="7" s="1"/>
  <c r="B11" i="7"/>
  <c r="A11" i="7" s="1"/>
  <c r="B12" i="7"/>
  <c r="A12" i="7" s="1"/>
  <c r="B13" i="7"/>
  <c r="A13" i="7" s="1"/>
  <c r="B14" i="7"/>
  <c r="A14" i="7" s="1"/>
  <c r="B15" i="7"/>
  <c r="A15" i="7" s="1"/>
  <c r="B16" i="7"/>
  <c r="A16" i="7" s="1"/>
  <c r="B17" i="7"/>
  <c r="A17" i="7" s="1"/>
  <c r="B18" i="7"/>
  <c r="A18" i="7" s="1"/>
  <c r="B19" i="7"/>
  <c r="A19" i="7" s="1"/>
  <c r="B20" i="7"/>
  <c r="A20" i="7" s="1"/>
  <c r="B21" i="7"/>
  <c r="A21" i="7" s="1"/>
  <c r="B22" i="7"/>
  <c r="A22" i="7" s="1"/>
  <c r="B23" i="7"/>
  <c r="A23" i="7" s="1"/>
  <c r="B24" i="7"/>
  <c r="A24" i="7" s="1"/>
  <c r="B25" i="7"/>
  <c r="A25" i="7" s="1"/>
  <c r="B26" i="7"/>
  <c r="A26" i="7" s="1"/>
  <c r="B27" i="7"/>
  <c r="A27" i="7" s="1"/>
  <c r="B28" i="7"/>
  <c r="A28" i="7" s="1"/>
  <c r="B29" i="7"/>
  <c r="A29" i="7" s="1"/>
  <c r="B30" i="7"/>
  <c r="A30" i="7" s="1"/>
  <c r="B31" i="7"/>
  <c r="A31" i="7" s="1"/>
  <c r="B32" i="7"/>
  <c r="A32" i="7" s="1"/>
  <c r="B33" i="7"/>
  <c r="A33" i="7" s="1"/>
  <c r="B34" i="7"/>
  <c r="A34" i="7" s="1"/>
  <c r="B35" i="7"/>
  <c r="A35" i="7" s="1"/>
  <c r="B36" i="7"/>
  <c r="A36" i="7" s="1"/>
  <c r="B37" i="7"/>
  <c r="A37" i="7" s="1"/>
  <c r="B38" i="7"/>
  <c r="A38" i="7" s="1"/>
  <c r="B39" i="7"/>
  <c r="A39" i="7" s="1"/>
  <c r="B40" i="7"/>
  <c r="A40" i="7" s="1"/>
  <c r="B41" i="7"/>
  <c r="A41" i="7" s="1"/>
  <c r="B42" i="7"/>
  <c r="A42" i="7" s="1"/>
  <c r="B43" i="7"/>
  <c r="A43" i="7" s="1"/>
  <c r="B44" i="7"/>
  <c r="A44" i="7" s="1"/>
  <c r="B45" i="7"/>
  <c r="A45" i="7" s="1"/>
  <c r="B46" i="7"/>
  <c r="A46" i="7" s="1"/>
  <c r="B47" i="7"/>
  <c r="A47" i="7" s="1"/>
  <c r="B48" i="7"/>
  <c r="A48" i="7" s="1"/>
  <c r="B49" i="7"/>
  <c r="A49" i="7" s="1"/>
  <c r="B50" i="7"/>
  <c r="A50" i="7" s="1"/>
  <c r="B51" i="7"/>
  <c r="A51" i="7" s="1"/>
  <c r="B52" i="7"/>
  <c r="A52" i="7" s="1"/>
  <c r="B53" i="7"/>
  <c r="A53" i="7" s="1"/>
  <c r="B54" i="7"/>
  <c r="A54" i="7" s="1"/>
  <c r="B55" i="7"/>
  <c r="A55" i="7" s="1"/>
  <c r="B56" i="7"/>
  <c r="A56" i="7" s="1"/>
  <c r="B57" i="7"/>
  <c r="A57" i="7" s="1"/>
  <c r="B58" i="7"/>
  <c r="A58" i="7" s="1"/>
  <c r="B59" i="7"/>
  <c r="A59" i="7" s="1"/>
  <c r="B60" i="7"/>
  <c r="A60" i="7" s="1"/>
  <c r="B61" i="7"/>
  <c r="A61" i="7" s="1"/>
  <c r="B62" i="7"/>
  <c r="A62" i="7" s="1"/>
  <c r="B63" i="7"/>
  <c r="A63" i="7" s="1"/>
  <c r="B64" i="7"/>
  <c r="A64" i="7" s="1"/>
  <c r="B65" i="7"/>
  <c r="A65" i="7" s="1"/>
  <c r="B66" i="7"/>
  <c r="A66" i="7" s="1"/>
  <c r="B67" i="7"/>
  <c r="A67" i="7" s="1"/>
  <c r="B68" i="7"/>
  <c r="A68" i="7" s="1"/>
  <c r="B69" i="7"/>
  <c r="A69" i="7" s="1"/>
  <c r="B70" i="7"/>
  <c r="A70" i="7" s="1"/>
  <c r="B71" i="7"/>
  <c r="A71" i="7" s="1"/>
  <c r="B72" i="7"/>
  <c r="A72" i="7" s="1"/>
  <c r="B73" i="7"/>
  <c r="A73" i="7" s="1"/>
  <c r="B74" i="7"/>
  <c r="A74" i="7" s="1"/>
  <c r="B75" i="7"/>
  <c r="A75" i="7" s="1"/>
  <c r="B76" i="7"/>
  <c r="A76" i="7" s="1"/>
  <c r="B77" i="7"/>
  <c r="A77" i="7" s="1"/>
  <c r="B78" i="7"/>
  <c r="A78" i="7" s="1"/>
  <c r="B79" i="7"/>
  <c r="A79" i="7" s="1"/>
  <c r="B80" i="7"/>
  <c r="A80" i="7" s="1"/>
  <c r="B81" i="7"/>
  <c r="A81" i="7" s="1"/>
  <c r="B82" i="7"/>
  <c r="A82" i="7" s="1"/>
  <c r="B83" i="7"/>
  <c r="A83" i="7" s="1"/>
  <c r="B84" i="7"/>
  <c r="A84" i="7" s="1"/>
  <c r="B85" i="7"/>
  <c r="A85" i="7" s="1"/>
  <c r="B86" i="7"/>
  <c r="A86" i="7" s="1"/>
  <c r="B87" i="7"/>
  <c r="A87" i="7" s="1"/>
  <c r="B88" i="7"/>
  <c r="A88" i="7" s="1"/>
  <c r="B89" i="7"/>
  <c r="A89" i="7" s="1"/>
  <c r="B90" i="7"/>
  <c r="A90" i="7" s="1"/>
  <c r="B91" i="7"/>
  <c r="A91" i="7" s="1"/>
  <c r="B92" i="7"/>
  <c r="A92" i="7" s="1"/>
  <c r="B93" i="7"/>
  <c r="A93" i="7" s="1"/>
  <c r="B94" i="7"/>
  <c r="A94" i="7" s="1"/>
  <c r="B95" i="7"/>
  <c r="A95" i="7" s="1"/>
  <c r="B96" i="7"/>
  <c r="A96" i="7" s="1"/>
  <c r="B97" i="7"/>
  <c r="A97" i="7" s="1"/>
  <c r="B98" i="7"/>
  <c r="A98" i="7" s="1"/>
  <c r="B99" i="7"/>
  <c r="A99" i="7" s="1"/>
  <c r="B100" i="7"/>
  <c r="A100" i="7" s="1"/>
  <c r="B101" i="7"/>
  <c r="A101" i="7" s="1"/>
  <c r="B102" i="7"/>
  <c r="A102" i="7" s="1"/>
  <c r="B103" i="7"/>
  <c r="A103" i="7" s="1"/>
  <c r="B104" i="7"/>
  <c r="A104" i="7" s="1"/>
  <c r="B105" i="7"/>
  <c r="A105" i="7" s="1"/>
  <c r="B106" i="7"/>
  <c r="A106" i="7" s="1"/>
  <c r="B107" i="7"/>
  <c r="A107" i="7" s="1"/>
  <c r="B108" i="7"/>
  <c r="A108" i="7" s="1"/>
  <c r="B109" i="7"/>
  <c r="A109" i="7" s="1"/>
  <c r="B110" i="7"/>
  <c r="A110" i="7" s="1"/>
  <c r="B111" i="7"/>
  <c r="A111" i="7" s="1"/>
  <c r="B112" i="7"/>
  <c r="A112" i="7" s="1"/>
  <c r="B113" i="7"/>
  <c r="A113" i="7" s="1"/>
  <c r="B114" i="7"/>
  <c r="A114" i="7" s="1"/>
  <c r="B115" i="7"/>
  <c r="A115" i="7" s="1"/>
  <c r="B116" i="7"/>
  <c r="A116" i="7" s="1"/>
  <c r="B117" i="7"/>
  <c r="A117" i="7" s="1"/>
  <c r="B118" i="7"/>
  <c r="A118" i="7" s="1"/>
  <c r="B119" i="7"/>
  <c r="A119" i="7" s="1"/>
  <c r="B120" i="7"/>
  <c r="A120" i="7" s="1"/>
  <c r="B121" i="7"/>
  <c r="A121" i="7" s="1"/>
  <c r="B122" i="7"/>
  <c r="A122" i="7" s="1"/>
  <c r="B123" i="7"/>
  <c r="A123" i="7" s="1"/>
  <c r="B124" i="7"/>
  <c r="A124" i="7" s="1"/>
  <c r="B125" i="7"/>
  <c r="A125" i="7" s="1"/>
  <c r="B126" i="7"/>
  <c r="A126" i="7" s="1"/>
  <c r="B127" i="7"/>
  <c r="A127" i="7" s="1"/>
  <c r="B128" i="7"/>
  <c r="A128" i="7" s="1"/>
  <c r="B129" i="7"/>
  <c r="A129" i="7" s="1"/>
  <c r="B130" i="7"/>
  <c r="A130" i="7" s="1"/>
  <c r="B131" i="7"/>
  <c r="A131" i="7" s="1"/>
  <c r="B132" i="7"/>
  <c r="A132" i="7" s="1"/>
  <c r="B133" i="7"/>
  <c r="A133" i="7" s="1"/>
  <c r="B134" i="7"/>
  <c r="A134" i="7" s="1"/>
  <c r="B135" i="7"/>
  <c r="A135" i="7" s="1"/>
  <c r="B136" i="7"/>
  <c r="A136" i="7" s="1"/>
  <c r="B137" i="7"/>
  <c r="A137" i="7" s="1"/>
  <c r="B138" i="7"/>
  <c r="A138" i="7" s="1"/>
  <c r="B139" i="7"/>
  <c r="A139" i="7" s="1"/>
  <c r="B140" i="7"/>
  <c r="A140" i="7" s="1"/>
  <c r="B141" i="7"/>
  <c r="A141" i="7" s="1"/>
  <c r="B142" i="7"/>
  <c r="A142" i="7" s="1"/>
  <c r="B143" i="7"/>
  <c r="A143" i="7" s="1"/>
  <c r="B144" i="7"/>
  <c r="A144" i="7" s="1"/>
  <c r="B145" i="7"/>
  <c r="A145" i="7" s="1"/>
  <c r="B146" i="7"/>
  <c r="A146" i="7" s="1"/>
  <c r="B147" i="7"/>
  <c r="A147" i="7" s="1"/>
  <c r="B148" i="7"/>
  <c r="A148" i="7" s="1"/>
  <c r="B149" i="7"/>
  <c r="A149" i="7" s="1"/>
  <c r="B150" i="7"/>
  <c r="A150" i="7" s="1"/>
  <c r="B151" i="7"/>
  <c r="A151" i="7" s="1"/>
  <c r="B152" i="7"/>
  <c r="A152" i="7" s="1"/>
  <c r="B153" i="7"/>
  <c r="A153" i="7" s="1"/>
  <c r="B154" i="7"/>
  <c r="A154" i="7" s="1"/>
  <c r="B155" i="7"/>
  <c r="A155" i="7" s="1"/>
  <c r="B156" i="7"/>
  <c r="A156" i="7" s="1"/>
  <c r="B157" i="7"/>
  <c r="A157" i="7" s="1"/>
  <c r="B158" i="7"/>
  <c r="A158" i="7" s="1"/>
  <c r="B159" i="7"/>
  <c r="A159" i="7" s="1"/>
  <c r="B160" i="7"/>
  <c r="A160" i="7" s="1"/>
  <c r="B161" i="7"/>
  <c r="A161" i="7" s="1"/>
  <c r="B162" i="7"/>
  <c r="A162" i="7" s="1"/>
  <c r="B163" i="7"/>
  <c r="A163" i="7" s="1"/>
  <c r="B164" i="7"/>
  <c r="A164" i="7" s="1"/>
  <c r="B165" i="7"/>
  <c r="A165" i="7" s="1"/>
  <c r="B166" i="7"/>
  <c r="A166" i="7" s="1"/>
  <c r="B167" i="7"/>
  <c r="A167" i="7" s="1"/>
  <c r="B168" i="7"/>
  <c r="A168" i="7" s="1"/>
  <c r="B169" i="7"/>
  <c r="A169" i="7" s="1"/>
  <c r="B170" i="7"/>
  <c r="A170" i="7" s="1"/>
  <c r="B171" i="7"/>
  <c r="A171" i="7" s="1"/>
  <c r="B172" i="7"/>
  <c r="A172" i="7" s="1"/>
  <c r="B173" i="7"/>
  <c r="A173" i="7" s="1"/>
  <c r="B174" i="7"/>
  <c r="A174" i="7" s="1"/>
  <c r="B175" i="7"/>
  <c r="A175" i="7" s="1"/>
  <c r="B176" i="7"/>
  <c r="A176" i="7" s="1"/>
  <c r="B177" i="7"/>
  <c r="A177" i="7" s="1"/>
  <c r="B178" i="7"/>
  <c r="A178" i="7" s="1"/>
  <c r="B179" i="7"/>
  <c r="A179" i="7" s="1"/>
  <c r="B180" i="7"/>
  <c r="A180" i="7" s="1"/>
  <c r="B181" i="7"/>
  <c r="A181" i="7" s="1"/>
  <c r="B182" i="7"/>
  <c r="A182" i="7" s="1"/>
  <c r="B183" i="7"/>
  <c r="A183" i="7" s="1"/>
  <c r="B184" i="7"/>
  <c r="A184" i="7" s="1"/>
  <c r="B185" i="7"/>
  <c r="A185" i="7" s="1"/>
  <c r="B186" i="7"/>
  <c r="A186" i="7" s="1"/>
  <c r="B187" i="7"/>
  <c r="A187" i="7" s="1"/>
  <c r="B188" i="7"/>
  <c r="A188" i="7" s="1"/>
  <c r="B189" i="7"/>
  <c r="A189" i="7" s="1"/>
  <c r="B190" i="7"/>
  <c r="A190" i="7" s="1"/>
  <c r="B191" i="7"/>
  <c r="A191" i="7" s="1"/>
  <c r="B192" i="7"/>
  <c r="A192" i="7" s="1"/>
  <c r="B193" i="7"/>
  <c r="A193" i="7" s="1"/>
  <c r="B194" i="7"/>
  <c r="A194" i="7" s="1"/>
  <c r="B195" i="7"/>
  <c r="A195" i="7" s="1"/>
  <c r="B196" i="7"/>
  <c r="A196" i="7" s="1"/>
  <c r="B197" i="7"/>
  <c r="A197" i="7" s="1"/>
  <c r="B198" i="7"/>
  <c r="A198" i="7" s="1"/>
  <c r="B199" i="7"/>
  <c r="A199" i="7" s="1"/>
  <c r="B200" i="7"/>
  <c r="A200" i="7" s="1"/>
  <c r="B201" i="7"/>
  <c r="A201" i="7" s="1"/>
  <c r="B202" i="7"/>
  <c r="A202" i="7" s="1"/>
  <c r="B203" i="7"/>
  <c r="A203" i="7" s="1"/>
  <c r="B204" i="7"/>
  <c r="A204" i="7" s="1"/>
  <c r="B205" i="7"/>
  <c r="A205" i="7" s="1"/>
  <c r="B206" i="7"/>
  <c r="A206" i="7" s="1"/>
  <c r="B207" i="7"/>
  <c r="A207" i="7" s="1"/>
  <c r="B208" i="7"/>
  <c r="A208" i="7" s="1"/>
  <c r="B209" i="7"/>
  <c r="A209" i="7" s="1"/>
  <c r="B210" i="7"/>
  <c r="A210" i="7" s="1"/>
  <c r="B211" i="7"/>
  <c r="A211" i="7" s="1"/>
  <c r="B212" i="7"/>
  <c r="A212" i="7" s="1"/>
  <c r="B213" i="7"/>
  <c r="A213" i="7" s="1"/>
  <c r="B214" i="7"/>
  <c r="A214" i="7" s="1"/>
  <c r="B215" i="7"/>
  <c r="A215" i="7" s="1"/>
  <c r="B216" i="7"/>
  <c r="A216" i="7" s="1"/>
  <c r="B217" i="7"/>
  <c r="A217" i="7" s="1"/>
  <c r="B218" i="7"/>
  <c r="A218" i="7" s="1"/>
  <c r="B219" i="7"/>
  <c r="A219" i="7" s="1"/>
  <c r="B220" i="7"/>
  <c r="A220" i="7" s="1"/>
  <c r="B221" i="7"/>
  <c r="A221" i="7" s="1"/>
  <c r="B222" i="7"/>
  <c r="A222" i="7" s="1"/>
  <c r="B223" i="7"/>
  <c r="A223" i="7" s="1"/>
  <c r="B224" i="7"/>
  <c r="A224" i="7" s="1"/>
  <c r="B225" i="7"/>
  <c r="A225" i="7" s="1"/>
  <c r="B226" i="7"/>
  <c r="A226" i="7" s="1"/>
  <c r="B227" i="7"/>
  <c r="A227" i="7" s="1"/>
  <c r="B228" i="7"/>
  <c r="A228" i="7" s="1"/>
  <c r="B229" i="7"/>
  <c r="A229" i="7" s="1"/>
  <c r="B230" i="7"/>
  <c r="A230" i="7" s="1"/>
  <c r="B231" i="7"/>
  <c r="A231" i="7" s="1"/>
  <c r="B232" i="7"/>
  <c r="A232" i="7" s="1"/>
  <c r="B233" i="7"/>
  <c r="A233" i="7" s="1"/>
  <c r="B234" i="7"/>
  <c r="A234" i="7" s="1"/>
  <c r="B235" i="7"/>
  <c r="A235" i="7" s="1"/>
  <c r="B236" i="7"/>
  <c r="A236" i="7" s="1"/>
  <c r="B237" i="7"/>
  <c r="A237" i="7" s="1"/>
  <c r="B238" i="7"/>
  <c r="A238" i="7" s="1"/>
  <c r="B239" i="7"/>
  <c r="A239" i="7" s="1"/>
  <c r="B240" i="7"/>
  <c r="A240" i="7" s="1"/>
  <c r="B241" i="7"/>
  <c r="A241" i="7" s="1"/>
  <c r="B242" i="7"/>
  <c r="A242" i="7" s="1"/>
  <c r="B243" i="7"/>
  <c r="A243" i="7" s="1"/>
  <c r="B244" i="7"/>
  <c r="A244" i="7" s="1"/>
  <c r="B245" i="7"/>
  <c r="A245" i="7" s="1"/>
  <c r="B246" i="7"/>
  <c r="A246" i="7" s="1"/>
  <c r="B247" i="7"/>
  <c r="A247" i="7" s="1"/>
  <c r="B248" i="7"/>
  <c r="A248" i="7" s="1"/>
  <c r="B249" i="7"/>
  <c r="A249" i="7" s="1"/>
  <c r="B250" i="7"/>
  <c r="A250" i="7" s="1"/>
  <c r="B251" i="7"/>
  <c r="A251" i="7" s="1"/>
  <c r="B252" i="7"/>
  <c r="A252" i="7" s="1"/>
  <c r="B253" i="7"/>
  <c r="A253" i="7" s="1"/>
  <c r="B254" i="7"/>
  <c r="A254" i="7" s="1"/>
  <c r="B255" i="7"/>
  <c r="A255" i="7" s="1"/>
  <c r="B256" i="7"/>
  <c r="A256" i="7" s="1"/>
  <c r="B257" i="7"/>
  <c r="A257" i="7" s="1"/>
  <c r="B258" i="7"/>
  <c r="A258" i="7" s="1"/>
  <c r="B259" i="7"/>
  <c r="A259" i="7" s="1"/>
  <c r="B260" i="7"/>
  <c r="A260" i="7" s="1"/>
  <c r="B261" i="7"/>
  <c r="A261" i="7" s="1"/>
  <c r="B262" i="7"/>
  <c r="A262" i="7" s="1"/>
  <c r="B263" i="7"/>
  <c r="A263" i="7" s="1"/>
  <c r="B264" i="7"/>
  <c r="A264" i="7" s="1"/>
  <c r="B265" i="7"/>
  <c r="A265" i="7" s="1"/>
  <c r="B266" i="7"/>
  <c r="A266" i="7" s="1"/>
  <c r="B267" i="7"/>
  <c r="A267" i="7" s="1"/>
  <c r="B268" i="7"/>
  <c r="A268" i="7" s="1"/>
  <c r="B269" i="7"/>
  <c r="A269" i="7" s="1"/>
  <c r="B270" i="7"/>
  <c r="A270" i="7" s="1"/>
  <c r="B271" i="7"/>
  <c r="A271" i="7" s="1"/>
  <c r="B272" i="7"/>
  <c r="A272" i="7" s="1"/>
  <c r="B273" i="7"/>
  <c r="A273" i="7" s="1"/>
  <c r="B274" i="7"/>
  <c r="A274" i="7" s="1"/>
  <c r="B275" i="7"/>
  <c r="A275" i="7" s="1"/>
  <c r="B276" i="7"/>
  <c r="A276" i="7" s="1"/>
  <c r="B277" i="7"/>
  <c r="A277" i="7" s="1"/>
  <c r="B278" i="7"/>
  <c r="A278" i="7" s="1"/>
  <c r="B279" i="7"/>
  <c r="A279" i="7" s="1"/>
  <c r="B280" i="7"/>
  <c r="A280" i="7" s="1"/>
  <c r="B281" i="7"/>
  <c r="A281" i="7" s="1"/>
  <c r="B282" i="7"/>
  <c r="A282" i="7" s="1"/>
  <c r="B283" i="7"/>
  <c r="A283" i="7" s="1"/>
  <c r="B284" i="7"/>
  <c r="A284" i="7" s="1"/>
  <c r="B285" i="7"/>
  <c r="A285" i="7" s="1"/>
  <c r="B286" i="7"/>
  <c r="A286" i="7" s="1"/>
  <c r="B287" i="7"/>
  <c r="A287" i="7" s="1"/>
  <c r="B288" i="7"/>
  <c r="A288" i="7" s="1"/>
  <c r="B289" i="7"/>
  <c r="A289" i="7" s="1"/>
  <c r="B290" i="7"/>
  <c r="A290" i="7" s="1"/>
  <c r="B291" i="7"/>
  <c r="A291" i="7" s="1"/>
  <c r="B292" i="7"/>
  <c r="A292" i="7" s="1"/>
  <c r="B293" i="7"/>
  <c r="A293" i="7" s="1"/>
  <c r="B294" i="7"/>
  <c r="A294" i="7" s="1"/>
  <c r="B295" i="7"/>
  <c r="A295" i="7" s="1"/>
  <c r="B296" i="7"/>
  <c r="A296" i="7" s="1"/>
  <c r="B297" i="7"/>
  <c r="A297" i="7" s="1"/>
  <c r="B298" i="7"/>
  <c r="A298" i="7" s="1"/>
  <c r="B299" i="7"/>
  <c r="A299" i="7" s="1"/>
  <c r="B300" i="7"/>
  <c r="A300" i="7" s="1"/>
  <c r="B301" i="7"/>
  <c r="A301" i="7" s="1"/>
  <c r="B302" i="7"/>
  <c r="A302" i="7" s="1"/>
  <c r="B303" i="7"/>
  <c r="A303" i="7" s="1"/>
  <c r="B304" i="7"/>
  <c r="A304" i="7" s="1"/>
  <c r="B305" i="7"/>
  <c r="A305" i="7" s="1"/>
  <c r="B306" i="7"/>
  <c r="A306" i="7" s="1"/>
  <c r="B307" i="7"/>
  <c r="A307" i="7" s="1"/>
  <c r="B308" i="7"/>
  <c r="A308" i="7" s="1"/>
  <c r="B309" i="7"/>
  <c r="A309" i="7" s="1"/>
  <c r="B310" i="7"/>
  <c r="A310" i="7" s="1"/>
  <c r="B311" i="7"/>
  <c r="A311" i="7" s="1"/>
  <c r="B312" i="7"/>
  <c r="A312" i="7" s="1"/>
  <c r="B313" i="7"/>
  <c r="A313" i="7" s="1"/>
  <c r="B314" i="7"/>
  <c r="A314" i="7" s="1"/>
  <c r="B315" i="7"/>
  <c r="A315" i="7" s="1"/>
  <c r="B316" i="7"/>
  <c r="A316" i="7" s="1"/>
  <c r="B317" i="7"/>
  <c r="A317" i="7" s="1"/>
  <c r="B318" i="7"/>
  <c r="A318" i="7" s="1"/>
  <c r="B319" i="7"/>
  <c r="A319" i="7" s="1"/>
  <c r="B320" i="7"/>
  <c r="A320" i="7" s="1"/>
  <c r="B321" i="7"/>
  <c r="A321" i="7" s="1"/>
  <c r="B322" i="7"/>
  <c r="A322" i="7" s="1"/>
  <c r="B323" i="7"/>
  <c r="A323" i="7" s="1"/>
  <c r="B324" i="7"/>
  <c r="A324" i="7" s="1"/>
  <c r="B325" i="7"/>
  <c r="A325" i="7" s="1"/>
  <c r="B326" i="7"/>
  <c r="A326" i="7" s="1"/>
  <c r="B327" i="7"/>
  <c r="A327" i="7" s="1"/>
  <c r="B328" i="7"/>
  <c r="A328" i="7" s="1"/>
  <c r="B329" i="7"/>
  <c r="A329" i="7" s="1"/>
  <c r="B330" i="7"/>
  <c r="A330" i="7" s="1"/>
  <c r="B331" i="7"/>
  <c r="A331" i="7" s="1"/>
  <c r="B332" i="7"/>
  <c r="A332" i="7" s="1"/>
  <c r="B333" i="7"/>
  <c r="A333" i="7" s="1"/>
  <c r="B334" i="7"/>
  <c r="A334" i="7" s="1"/>
  <c r="B335" i="7"/>
  <c r="A335" i="7" s="1"/>
  <c r="B336" i="7"/>
  <c r="A336" i="7" s="1"/>
  <c r="B337" i="7"/>
  <c r="A337" i="7" s="1"/>
  <c r="B338" i="7"/>
  <c r="A338" i="7" s="1"/>
  <c r="B339" i="7"/>
  <c r="A339" i="7" s="1"/>
  <c r="B340" i="7"/>
  <c r="A340" i="7" s="1"/>
  <c r="B341" i="7"/>
  <c r="A341" i="7" s="1"/>
  <c r="B342" i="7"/>
  <c r="A342" i="7" s="1"/>
  <c r="B343" i="7"/>
  <c r="A343" i="7" s="1"/>
  <c r="B344" i="7"/>
  <c r="A344" i="7" s="1"/>
  <c r="B345" i="7"/>
  <c r="A345" i="7" s="1"/>
  <c r="B346" i="7"/>
  <c r="A346" i="7" s="1"/>
  <c r="B347" i="7"/>
  <c r="A347" i="7" s="1"/>
  <c r="B348" i="7"/>
  <c r="A348" i="7" s="1"/>
  <c r="B349" i="7"/>
  <c r="A349" i="7" s="1"/>
  <c r="B350" i="7"/>
  <c r="A350" i="7" s="1"/>
  <c r="B351" i="7"/>
  <c r="A351" i="7" s="1"/>
  <c r="B352" i="7"/>
  <c r="A352" i="7" s="1"/>
  <c r="B353" i="7"/>
  <c r="A353" i="7" s="1"/>
  <c r="B354" i="7"/>
  <c r="A354" i="7" s="1"/>
  <c r="B355" i="7"/>
  <c r="A355" i="7" s="1"/>
  <c r="B356" i="7"/>
  <c r="A356" i="7" s="1"/>
  <c r="B357" i="7"/>
  <c r="A357" i="7" s="1"/>
  <c r="B358" i="7"/>
  <c r="A358" i="7" s="1"/>
  <c r="B359" i="7"/>
  <c r="A359" i="7" s="1"/>
  <c r="B360" i="7"/>
  <c r="A360" i="7" s="1"/>
  <c r="B361" i="7"/>
  <c r="A361" i="7" s="1"/>
  <c r="B362" i="7"/>
  <c r="A362" i="7" s="1"/>
  <c r="B363" i="7"/>
  <c r="A363" i="7" s="1"/>
  <c r="B364" i="7"/>
  <c r="A364" i="7" s="1"/>
  <c r="B365" i="7"/>
  <c r="A365" i="7" s="1"/>
  <c r="B366" i="7"/>
  <c r="A366" i="7" s="1"/>
  <c r="B367" i="7"/>
  <c r="A367" i="7" s="1"/>
  <c r="B368" i="7"/>
  <c r="A368" i="7" s="1"/>
  <c r="B369" i="7"/>
  <c r="A369" i="7" s="1"/>
  <c r="B370" i="7"/>
  <c r="A370" i="7" s="1"/>
  <c r="B371" i="7"/>
  <c r="A371" i="7" s="1"/>
  <c r="B372" i="7"/>
  <c r="A372" i="7" s="1"/>
  <c r="B373" i="7"/>
  <c r="A373" i="7" s="1"/>
  <c r="B374" i="7"/>
  <c r="A374" i="7" s="1"/>
  <c r="B375" i="7"/>
  <c r="A375" i="7" s="1"/>
  <c r="B376" i="7"/>
  <c r="A376" i="7" s="1"/>
  <c r="B377" i="7"/>
  <c r="A377" i="7" s="1"/>
  <c r="B378" i="7"/>
  <c r="A378" i="7" s="1"/>
  <c r="B379" i="7"/>
  <c r="A379" i="7" s="1"/>
  <c r="B380" i="7"/>
  <c r="A380" i="7" s="1"/>
  <c r="B381" i="7"/>
  <c r="A381" i="7" s="1"/>
  <c r="B382" i="7"/>
  <c r="A382" i="7" s="1"/>
  <c r="B383" i="7"/>
  <c r="A383" i="7" s="1"/>
  <c r="B384" i="7"/>
  <c r="A384" i="7" s="1"/>
  <c r="B385" i="7"/>
  <c r="A385" i="7" s="1"/>
  <c r="B386" i="7"/>
  <c r="A386" i="7" s="1"/>
  <c r="B387" i="7"/>
  <c r="A387" i="7" s="1"/>
  <c r="B388" i="7"/>
  <c r="A388" i="7" s="1"/>
  <c r="B389" i="7"/>
  <c r="A389" i="7" s="1"/>
  <c r="B390" i="7"/>
  <c r="A390" i="7" s="1"/>
  <c r="B391" i="7"/>
  <c r="A391" i="7" s="1"/>
  <c r="B392" i="7"/>
  <c r="A392" i="7" s="1"/>
  <c r="B393" i="7"/>
  <c r="A393" i="7" s="1"/>
  <c r="B394" i="7"/>
  <c r="A394" i="7" s="1"/>
  <c r="B395" i="7"/>
  <c r="A395" i="7" s="1"/>
  <c r="B396" i="7"/>
  <c r="A396" i="7" s="1"/>
  <c r="B397" i="7"/>
  <c r="A397" i="7" s="1"/>
  <c r="B398" i="7"/>
  <c r="A398" i="7" s="1"/>
  <c r="B399" i="7"/>
  <c r="A399" i="7" s="1"/>
  <c r="B400" i="7"/>
  <c r="A400" i="7" s="1"/>
  <c r="B401" i="7"/>
  <c r="A401" i="7" s="1"/>
  <c r="B402" i="7"/>
  <c r="A402" i="7" s="1"/>
  <c r="B403" i="7"/>
  <c r="A403" i="7" s="1"/>
  <c r="B404" i="7"/>
  <c r="A404" i="7" s="1"/>
  <c r="B405" i="7"/>
  <c r="A405" i="7" s="1"/>
  <c r="B406" i="7"/>
  <c r="A406" i="7" s="1"/>
  <c r="B407" i="7"/>
  <c r="A407" i="7" s="1"/>
  <c r="B408" i="7"/>
  <c r="A408" i="7" s="1"/>
  <c r="B409" i="7"/>
  <c r="A409" i="7" s="1"/>
  <c r="B410" i="7"/>
  <c r="A410" i="7" s="1"/>
  <c r="B411" i="7"/>
  <c r="A411" i="7" s="1"/>
  <c r="B412" i="7"/>
  <c r="A412" i="7" s="1"/>
  <c r="B413" i="7"/>
  <c r="A413" i="7" s="1"/>
  <c r="B414" i="7"/>
  <c r="A414" i="7" s="1"/>
  <c r="B415" i="7"/>
  <c r="A415" i="7" s="1"/>
  <c r="B416" i="7"/>
  <c r="A416" i="7" s="1"/>
  <c r="B417" i="7"/>
  <c r="A417" i="7" s="1"/>
  <c r="B418" i="7"/>
  <c r="A418" i="7" s="1"/>
  <c r="B419" i="7"/>
  <c r="A419" i="7" s="1"/>
  <c r="B420" i="7"/>
  <c r="A420" i="7" s="1"/>
  <c r="B421" i="7"/>
  <c r="A421" i="7" s="1"/>
  <c r="B422" i="7"/>
  <c r="A422" i="7" s="1"/>
  <c r="B423" i="7"/>
  <c r="A423" i="7" s="1"/>
  <c r="B424" i="7"/>
  <c r="A424" i="7" s="1"/>
  <c r="B425" i="7"/>
  <c r="A425" i="7" s="1"/>
  <c r="B426" i="7"/>
  <c r="A426" i="7" s="1"/>
  <c r="B427" i="7"/>
  <c r="A427" i="7" s="1"/>
  <c r="B428" i="7"/>
  <c r="A428" i="7" s="1"/>
  <c r="B429" i="7"/>
  <c r="A429" i="7" s="1"/>
  <c r="B430" i="7"/>
  <c r="A430" i="7" s="1"/>
  <c r="B431" i="7"/>
  <c r="A431" i="7" s="1"/>
  <c r="B432" i="7"/>
  <c r="A432" i="7" s="1"/>
  <c r="B433" i="7"/>
  <c r="A433" i="7" s="1"/>
  <c r="B434" i="7"/>
  <c r="A434" i="7" s="1"/>
  <c r="B435" i="7"/>
  <c r="A435" i="7" s="1"/>
  <c r="B436" i="7"/>
  <c r="A436" i="7" s="1"/>
  <c r="B437" i="7"/>
  <c r="A437" i="7" s="1"/>
  <c r="B438" i="7"/>
  <c r="A438" i="7" s="1"/>
  <c r="B439" i="7"/>
  <c r="A439" i="7" s="1"/>
  <c r="B440" i="7"/>
  <c r="A440" i="7" s="1"/>
  <c r="B441" i="7"/>
  <c r="A441" i="7" s="1"/>
  <c r="B442" i="7"/>
  <c r="A442" i="7" s="1"/>
  <c r="B443" i="7"/>
  <c r="A443" i="7" s="1"/>
  <c r="B444" i="7"/>
  <c r="A444" i="7" s="1"/>
  <c r="B445" i="7"/>
  <c r="A445" i="7" s="1"/>
  <c r="B446" i="7"/>
  <c r="A446" i="7" s="1"/>
  <c r="B447" i="7"/>
  <c r="A447" i="7" s="1"/>
  <c r="B448" i="7"/>
  <c r="A448" i="7" s="1"/>
  <c r="B449" i="7"/>
  <c r="A449" i="7" s="1"/>
  <c r="B450" i="7"/>
  <c r="A450" i="7" s="1"/>
  <c r="B451" i="7"/>
  <c r="A451" i="7" s="1"/>
  <c r="B452" i="7"/>
  <c r="A452" i="7" s="1"/>
  <c r="B453" i="7"/>
  <c r="A453" i="7" s="1"/>
  <c r="B454" i="7"/>
  <c r="A454" i="7" s="1"/>
  <c r="B455" i="7"/>
  <c r="A455" i="7" s="1"/>
  <c r="B456" i="7"/>
  <c r="A456" i="7" s="1"/>
  <c r="B457" i="7"/>
  <c r="A457" i="7" s="1"/>
  <c r="B458" i="7"/>
  <c r="A458" i="7" s="1"/>
  <c r="B459" i="7"/>
  <c r="A459" i="7" s="1"/>
  <c r="B460" i="7"/>
  <c r="A460" i="7" s="1"/>
  <c r="B461" i="7"/>
  <c r="A461" i="7" s="1"/>
  <c r="B462" i="7"/>
  <c r="A462" i="7" s="1"/>
  <c r="B463" i="7"/>
  <c r="A463" i="7" s="1"/>
  <c r="B464" i="7"/>
  <c r="A464" i="7" s="1"/>
  <c r="B465" i="7"/>
  <c r="A465" i="7" s="1"/>
  <c r="B466" i="7"/>
  <c r="A466" i="7" s="1"/>
  <c r="B467" i="7"/>
  <c r="A467" i="7" s="1"/>
  <c r="B468" i="7"/>
  <c r="A468" i="7" s="1"/>
  <c r="B469" i="7"/>
  <c r="A469" i="7" s="1"/>
  <c r="B470" i="7"/>
  <c r="A470" i="7" s="1"/>
  <c r="B471" i="7"/>
  <c r="A471" i="7" s="1"/>
  <c r="B472" i="7"/>
  <c r="A472" i="7" s="1"/>
  <c r="B473" i="7"/>
  <c r="A473" i="7" s="1"/>
  <c r="B474" i="7"/>
  <c r="A474" i="7" s="1"/>
  <c r="B475" i="7"/>
  <c r="A475" i="7" s="1"/>
  <c r="B476" i="7"/>
  <c r="A476" i="7" s="1"/>
  <c r="B477" i="7"/>
  <c r="A477" i="7" s="1"/>
  <c r="B478" i="7"/>
  <c r="A478" i="7" s="1"/>
  <c r="B479" i="7"/>
  <c r="A479" i="7" s="1"/>
  <c r="B480" i="7"/>
  <c r="A480" i="7" s="1"/>
  <c r="B481" i="7"/>
  <c r="A481" i="7" s="1"/>
  <c r="B482" i="7"/>
  <c r="A482" i="7" s="1"/>
  <c r="B483" i="7"/>
  <c r="A483" i="7" s="1"/>
  <c r="B484" i="7"/>
  <c r="A484" i="7" s="1"/>
  <c r="B485" i="7"/>
  <c r="A485" i="7" s="1"/>
  <c r="B486" i="7"/>
  <c r="A486" i="7" s="1"/>
  <c r="B487" i="7"/>
  <c r="A487" i="7" s="1"/>
  <c r="B488" i="7"/>
  <c r="A488" i="7" s="1"/>
  <c r="B489" i="7"/>
  <c r="A489" i="7" s="1"/>
  <c r="B490" i="7"/>
  <c r="A490" i="7" s="1"/>
  <c r="B491" i="7"/>
  <c r="A491" i="7" s="1"/>
  <c r="B492" i="7"/>
  <c r="A492" i="7" s="1"/>
  <c r="B493" i="7"/>
  <c r="A493" i="7" s="1"/>
  <c r="B494" i="7"/>
  <c r="A494" i="7" s="1"/>
  <c r="B495" i="7"/>
  <c r="A495" i="7" s="1"/>
  <c r="B496" i="7"/>
  <c r="A496" i="7" s="1"/>
  <c r="B497" i="7"/>
  <c r="A497" i="7" s="1"/>
  <c r="B498" i="7"/>
  <c r="A498" i="7" s="1"/>
  <c r="B499" i="7"/>
  <c r="A499" i="7" s="1"/>
  <c r="B500" i="7"/>
  <c r="A500" i="7" s="1"/>
  <c r="B501" i="7"/>
  <c r="A501" i="7" s="1"/>
  <c r="B502" i="7"/>
  <c r="A502" i="7" s="1"/>
  <c r="B503" i="7"/>
  <c r="A503" i="7" s="1"/>
  <c r="B504" i="7"/>
  <c r="A504" i="7" s="1"/>
  <c r="B505" i="7"/>
  <c r="A505" i="7" s="1"/>
  <c r="B506" i="7"/>
  <c r="A506" i="7" s="1"/>
  <c r="B507" i="7"/>
  <c r="A507" i="7" s="1"/>
  <c r="B508" i="7"/>
  <c r="A508" i="7" s="1"/>
  <c r="B509" i="7"/>
  <c r="A509" i="7" s="1"/>
  <c r="B510" i="7"/>
  <c r="A510" i="7" s="1"/>
  <c r="B511" i="7"/>
  <c r="A511" i="7" s="1"/>
  <c r="B512" i="7"/>
  <c r="A512" i="7" s="1"/>
  <c r="B513" i="7"/>
  <c r="A513" i="7" s="1"/>
  <c r="B514" i="7"/>
  <c r="A514" i="7" s="1"/>
  <c r="B515" i="7"/>
  <c r="A515" i="7" s="1"/>
  <c r="B516" i="7"/>
  <c r="A516" i="7" s="1"/>
  <c r="B517" i="7"/>
  <c r="A517" i="7" s="1"/>
  <c r="B518" i="7"/>
  <c r="A518" i="7" s="1"/>
  <c r="B519" i="7"/>
  <c r="A519" i="7" s="1"/>
  <c r="B520" i="7"/>
  <c r="A520" i="7" s="1"/>
  <c r="B521" i="7"/>
  <c r="A521" i="7" s="1"/>
  <c r="B522" i="7"/>
  <c r="A522" i="7" s="1"/>
  <c r="B523" i="7"/>
  <c r="A523" i="7" s="1"/>
  <c r="B524" i="7"/>
  <c r="A524" i="7" s="1"/>
  <c r="B525" i="7"/>
  <c r="A525" i="7" s="1"/>
  <c r="B526" i="7"/>
  <c r="A526" i="7" s="1"/>
  <c r="B527" i="7"/>
  <c r="A527" i="7" s="1"/>
  <c r="B528" i="7"/>
  <c r="A528" i="7" s="1"/>
  <c r="B2" i="7"/>
  <c r="J4" i="8"/>
  <c r="I4" i="8"/>
  <c r="H4" i="8"/>
  <c r="G4" i="8"/>
  <c r="F4" i="8"/>
  <c r="Z433" i="19"/>
  <c r="Z434" i="19"/>
  <c r="Z435" i="19"/>
  <c r="Z436" i="19"/>
  <c r="Z437" i="19"/>
  <c r="Z438" i="19"/>
  <c r="Z439" i="19"/>
  <c r="Z440" i="19"/>
  <c r="Z441" i="19"/>
  <c r="Z442" i="19"/>
  <c r="Z443" i="19"/>
  <c r="Z444" i="19"/>
  <c r="Z445" i="19"/>
  <c r="Z446" i="19"/>
  <c r="Z447" i="19"/>
  <c r="Z448" i="19"/>
  <c r="Z449" i="19"/>
  <c r="Z450" i="19"/>
  <c r="Z451" i="19"/>
  <c r="Z452" i="19"/>
  <c r="Z453" i="19"/>
  <c r="Z454" i="19"/>
  <c r="Z455" i="19"/>
  <c r="Z456" i="19"/>
  <c r="Z457" i="19"/>
  <c r="Z458" i="19"/>
  <c r="Z459" i="19"/>
  <c r="Z460" i="19"/>
  <c r="Z461" i="19"/>
  <c r="Z462" i="19"/>
  <c r="Z463" i="19"/>
  <c r="Z464" i="19"/>
  <c r="Z465" i="19"/>
  <c r="Z466" i="19"/>
  <c r="Z467" i="19"/>
  <c r="Z468" i="19"/>
  <c r="Z469" i="19"/>
  <c r="Z470" i="19"/>
  <c r="Z471" i="19"/>
  <c r="Z472" i="19"/>
  <c r="Z473" i="19"/>
  <c r="Z474" i="19"/>
  <c r="Z475" i="19"/>
  <c r="Z476" i="19"/>
  <c r="Z477" i="19"/>
  <c r="Z478" i="19"/>
  <c r="Z479" i="19"/>
  <c r="Z480" i="19"/>
  <c r="Z481" i="19"/>
  <c r="Z482" i="19"/>
  <c r="Z483" i="19"/>
  <c r="Z484" i="19"/>
  <c r="Z485" i="19"/>
  <c r="Z486" i="19"/>
  <c r="Z487" i="19"/>
  <c r="Z488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Z503" i="19"/>
  <c r="Z504" i="19"/>
  <c r="Z505" i="19"/>
  <c r="Z506" i="19"/>
  <c r="Z507" i="19"/>
  <c r="Z508" i="19"/>
  <c r="Z509" i="19"/>
  <c r="Z510" i="19"/>
  <c r="Z511" i="19"/>
  <c r="Z512" i="19"/>
  <c r="Z513" i="19"/>
  <c r="Z514" i="19"/>
  <c r="Z515" i="19"/>
  <c r="Z516" i="19"/>
  <c r="Z517" i="19"/>
  <c r="Z518" i="19"/>
  <c r="Z519" i="19"/>
  <c r="Z520" i="19"/>
  <c r="Z521" i="19"/>
  <c r="Z522" i="19"/>
  <c r="Z523" i="19"/>
  <c r="Z524" i="19"/>
  <c r="Z525" i="19"/>
  <c r="Z526" i="19"/>
  <c r="Z527" i="19"/>
  <c r="Z528" i="19"/>
  <c r="Z529" i="19"/>
  <c r="Z530" i="19"/>
  <c r="Z531" i="19"/>
  <c r="Z532" i="19"/>
  <c r="Z533" i="19"/>
  <c r="Z534" i="19"/>
  <c r="Z535" i="19"/>
  <c r="Z536" i="19"/>
  <c r="Z537" i="19"/>
  <c r="Z538" i="19"/>
  <c r="Z539" i="19"/>
  <c r="Z540" i="19"/>
  <c r="Z541" i="19"/>
  <c r="Z542" i="19"/>
  <c r="Z543" i="19"/>
  <c r="Z544" i="19"/>
  <c r="Z545" i="19"/>
  <c r="Z546" i="19"/>
  <c r="Z547" i="19"/>
  <c r="Z548" i="19"/>
  <c r="Z549" i="19"/>
  <c r="Z550" i="19"/>
  <c r="Z551" i="19"/>
  <c r="Z552" i="19"/>
  <c r="Z553" i="19"/>
  <c r="Z554" i="19"/>
  <c r="Z555" i="19"/>
  <c r="Z556" i="19"/>
  <c r="Z557" i="19"/>
  <c r="Z558" i="19"/>
  <c r="Z559" i="19"/>
  <c r="Z560" i="19"/>
  <c r="Z561" i="19"/>
  <c r="Z562" i="19"/>
  <c r="Z563" i="19"/>
  <c r="Z564" i="19"/>
  <c r="Z565" i="19"/>
  <c r="Z566" i="19"/>
  <c r="Z567" i="19"/>
  <c r="Z568" i="19"/>
  <c r="Z569" i="19"/>
  <c r="Z570" i="19"/>
  <c r="Z571" i="19"/>
  <c r="Z572" i="19"/>
  <c r="Z573" i="19"/>
  <c r="Z574" i="19"/>
  <c r="Z575" i="19"/>
  <c r="Z576" i="19"/>
  <c r="Z577" i="19"/>
  <c r="Z578" i="19"/>
  <c r="Z579" i="19"/>
  <c r="Z580" i="19"/>
  <c r="Z581" i="19"/>
  <c r="Z582" i="19"/>
  <c r="Z583" i="19"/>
  <c r="Z584" i="19"/>
  <c r="Z585" i="19"/>
  <c r="Z586" i="19"/>
  <c r="Z587" i="19"/>
  <c r="Z588" i="19"/>
  <c r="Z589" i="19"/>
  <c r="Z590" i="19"/>
  <c r="Z591" i="19"/>
  <c r="Z592" i="19"/>
  <c r="Z593" i="19"/>
  <c r="Z594" i="19"/>
  <c r="Z595" i="19"/>
  <c r="Z596" i="19"/>
  <c r="Z597" i="19"/>
  <c r="Z598" i="19"/>
  <c r="Z599" i="19"/>
  <c r="Z600" i="19"/>
  <c r="Z601" i="19"/>
  <c r="Z602" i="19"/>
  <c r="Z603" i="19"/>
  <c r="Z604" i="19"/>
  <c r="Z605" i="19"/>
  <c r="Z606" i="19"/>
  <c r="Z607" i="19"/>
  <c r="Z608" i="19"/>
  <c r="Z609" i="19"/>
  <c r="Z610" i="19"/>
  <c r="Z611" i="19"/>
  <c r="Z612" i="19"/>
  <c r="Z613" i="19"/>
  <c r="Z614" i="19"/>
  <c r="Z615" i="19"/>
  <c r="Z616" i="19"/>
  <c r="Z617" i="19"/>
  <c r="Z618" i="19"/>
  <c r="Z619" i="19"/>
  <c r="Z620" i="19"/>
  <c r="Z621" i="19"/>
  <c r="Z622" i="19"/>
  <c r="Z623" i="19"/>
  <c r="Z624" i="19"/>
  <c r="Z625" i="19"/>
  <c r="Z626" i="19"/>
  <c r="Z627" i="19"/>
  <c r="Z628" i="19"/>
  <c r="Z629" i="19"/>
  <c r="Z630" i="19"/>
  <c r="Z631" i="19"/>
  <c r="Z632" i="19"/>
  <c r="Z633" i="19"/>
  <c r="Z634" i="19"/>
  <c r="Z635" i="19"/>
  <c r="Z636" i="19"/>
  <c r="Z637" i="19"/>
  <c r="Z638" i="19"/>
  <c r="Z639" i="19"/>
  <c r="Z640" i="19"/>
  <c r="Z641" i="19"/>
  <c r="Z642" i="19"/>
  <c r="Z643" i="19"/>
  <c r="Z644" i="19"/>
  <c r="Z645" i="19"/>
  <c r="Z646" i="19"/>
  <c r="Z647" i="19"/>
  <c r="Z648" i="19"/>
  <c r="Z649" i="19"/>
  <c r="Z650" i="19"/>
  <c r="Z651" i="19"/>
  <c r="Z652" i="19"/>
  <c r="Z653" i="19"/>
  <c r="Z654" i="19"/>
  <c r="Z655" i="19"/>
  <c r="Z656" i="19"/>
  <c r="Z657" i="19"/>
  <c r="Z658" i="19"/>
  <c r="Z659" i="19"/>
  <c r="Z660" i="19"/>
  <c r="Z661" i="19"/>
  <c r="Z662" i="19"/>
  <c r="Z663" i="19"/>
  <c r="Z664" i="19"/>
  <c r="Z665" i="19"/>
  <c r="Z666" i="19"/>
  <c r="Z667" i="19"/>
  <c r="Z668" i="19"/>
  <c r="Z669" i="19"/>
  <c r="Z670" i="19"/>
  <c r="Z671" i="19"/>
  <c r="Z672" i="19"/>
  <c r="Z673" i="19"/>
  <c r="Z674" i="19"/>
  <c r="Z675" i="19"/>
  <c r="Z676" i="19"/>
  <c r="Z677" i="19"/>
  <c r="Z678" i="19"/>
  <c r="Z679" i="19"/>
  <c r="Z680" i="19"/>
  <c r="Z681" i="19"/>
  <c r="Z682" i="19"/>
  <c r="Z683" i="19"/>
  <c r="Z684" i="19"/>
  <c r="Z685" i="19"/>
  <c r="Z686" i="19"/>
  <c r="Z687" i="19"/>
  <c r="Z688" i="19"/>
  <c r="Z689" i="19"/>
  <c r="Z690" i="19"/>
  <c r="Z691" i="19"/>
  <c r="Z692" i="19"/>
  <c r="Z693" i="19"/>
  <c r="Z694" i="19"/>
  <c r="Z695" i="19"/>
  <c r="Z696" i="19"/>
  <c r="Z697" i="19"/>
  <c r="Z698" i="19"/>
  <c r="Z699" i="19"/>
  <c r="Z700" i="19"/>
  <c r="Z701" i="19"/>
  <c r="Z702" i="19"/>
  <c r="Z703" i="19"/>
  <c r="Z704" i="19"/>
  <c r="Z705" i="19"/>
  <c r="Z706" i="19"/>
  <c r="Z707" i="19"/>
  <c r="Z708" i="19"/>
  <c r="Z709" i="19"/>
  <c r="Z710" i="19"/>
  <c r="Z711" i="19"/>
  <c r="Z712" i="19"/>
  <c r="Z713" i="19"/>
  <c r="Z714" i="19"/>
  <c r="Z715" i="19"/>
  <c r="Z716" i="19"/>
  <c r="Z717" i="19"/>
  <c r="Z718" i="19"/>
  <c r="Z719" i="19"/>
  <c r="Z720" i="19"/>
  <c r="Z721" i="19"/>
  <c r="Z722" i="19"/>
  <c r="Z723" i="19"/>
  <c r="Z724" i="19"/>
  <c r="Z725" i="19"/>
  <c r="Z726" i="19"/>
  <c r="Z727" i="19"/>
  <c r="Z728" i="19"/>
  <c r="Z729" i="19"/>
  <c r="Z730" i="19"/>
  <c r="Z731" i="19"/>
  <c r="Z732" i="19"/>
  <c r="Z733" i="19"/>
  <c r="Z734" i="19"/>
  <c r="Z735" i="19"/>
  <c r="Z736" i="19"/>
  <c r="Z737" i="19"/>
  <c r="Z738" i="19"/>
  <c r="Z739" i="19"/>
  <c r="Z740" i="19"/>
  <c r="Z741" i="19"/>
  <c r="Z742" i="19"/>
  <c r="Z743" i="19"/>
  <c r="Z744" i="19"/>
  <c r="Z745" i="19"/>
  <c r="Z746" i="19"/>
  <c r="Z747" i="19"/>
  <c r="Z748" i="19"/>
  <c r="Z749" i="19"/>
  <c r="Z750" i="19"/>
  <c r="Z751" i="19"/>
  <c r="Z752" i="19"/>
  <c r="Z753" i="19"/>
  <c r="Z754" i="19"/>
  <c r="Z755" i="19"/>
  <c r="Z756" i="19"/>
  <c r="Z757" i="19"/>
  <c r="Z758" i="19"/>
  <c r="Z759" i="19"/>
  <c r="Z760" i="19"/>
  <c r="Z761" i="19"/>
  <c r="Z762" i="19"/>
  <c r="Z763" i="19"/>
  <c r="Z764" i="19"/>
  <c r="Z765" i="19"/>
  <c r="Z766" i="19"/>
  <c r="Z767" i="19"/>
  <c r="Z768" i="19"/>
  <c r="Z769" i="19"/>
  <c r="Z770" i="19"/>
  <c r="Z771" i="19"/>
  <c r="Z772" i="19"/>
  <c r="Z773" i="19"/>
  <c r="Z774" i="19"/>
  <c r="Z775" i="19"/>
  <c r="Z776" i="19"/>
  <c r="Z777" i="19"/>
  <c r="Z778" i="19"/>
  <c r="Z779" i="19"/>
  <c r="Z780" i="19"/>
  <c r="Z781" i="19"/>
  <c r="Z782" i="19"/>
  <c r="Z783" i="19"/>
  <c r="Z784" i="19"/>
  <c r="Z785" i="19"/>
  <c r="Z786" i="19"/>
  <c r="Z787" i="19"/>
  <c r="Z788" i="19"/>
  <c r="Z789" i="19"/>
  <c r="Z790" i="19"/>
  <c r="Z791" i="19"/>
  <c r="Z792" i="19"/>
  <c r="Z793" i="19"/>
  <c r="Z794" i="19"/>
  <c r="Z795" i="19"/>
  <c r="Z796" i="19"/>
  <c r="Z797" i="19"/>
  <c r="Z798" i="19"/>
  <c r="Z799" i="19"/>
  <c r="Z800" i="19"/>
  <c r="Z801" i="19"/>
  <c r="Z802" i="19"/>
  <c r="Z803" i="19"/>
  <c r="Z804" i="19"/>
  <c r="Z805" i="19"/>
  <c r="Z806" i="19"/>
  <c r="Z807" i="19"/>
  <c r="Z808" i="19"/>
  <c r="Z809" i="19"/>
  <c r="Z810" i="19"/>
  <c r="Z811" i="19"/>
  <c r="Z812" i="19"/>
  <c r="Z813" i="19"/>
  <c r="Z814" i="19"/>
  <c r="Z815" i="19"/>
  <c r="Z816" i="19"/>
  <c r="Z817" i="19"/>
  <c r="Z818" i="19"/>
  <c r="Z819" i="19"/>
  <c r="Z820" i="19"/>
  <c r="Z821" i="19"/>
  <c r="Z822" i="19"/>
  <c r="Z823" i="19"/>
  <c r="Z824" i="19"/>
  <c r="Z825" i="19"/>
  <c r="Z826" i="19"/>
  <c r="Z827" i="19"/>
  <c r="Z828" i="19"/>
  <c r="Z829" i="19"/>
  <c r="Z830" i="19"/>
  <c r="Z831" i="19"/>
  <c r="Z832" i="19"/>
  <c r="Z833" i="19"/>
  <c r="Z834" i="19"/>
  <c r="Z835" i="19"/>
  <c r="Z836" i="19"/>
  <c r="Z837" i="19"/>
  <c r="Z838" i="19"/>
  <c r="Z839" i="19"/>
  <c r="Z840" i="19"/>
  <c r="Z841" i="19"/>
  <c r="Z842" i="19"/>
  <c r="Z843" i="19"/>
  <c r="Z844" i="19"/>
  <c r="Z845" i="19"/>
  <c r="Z846" i="19"/>
  <c r="Z847" i="19"/>
  <c r="Z848" i="19"/>
  <c r="Z849" i="19"/>
  <c r="Z850" i="19"/>
  <c r="Z851" i="19"/>
  <c r="Z852" i="19"/>
  <c r="Z853" i="19"/>
  <c r="Z854" i="19"/>
  <c r="Z855" i="19"/>
  <c r="Z856" i="19"/>
  <c r="Z857" i="19"/>
  <c r="Z858" i="19"/>
  <c r="Z859" i="19"/>
  <c r="Z860" i="19"/>
  <c r="Z861" i="19"/>
  <c r="Z862" i="19"/>
  <c r="Z863" i="19"/>
  <c r="Z864" i="19"/>
  <c r="Z865" i="19"/>
  <c r="Z866" i="19"/>
  <c r="Z867" i="19"/>
  <c r="Z868" i="19"/>
  <c r="Z869" i="19"/>
  <c r="Z870" i="19"/>
  <c r="Z871" i="19"/>
  <c r="Z872" i="19"/>
  <c r="Z873" i="19"/>
  <c r="Z874" i="19"/>
  <c r="Z875" i="19"/>
  <c r="Z876" i="19"/>
  <c r="Z877" i="19"/>
  <c r="Z878" i="19"/>
  <c r="Z879" i="19"/>
  <c r="Z880" i="19"/>
  <c r="Z881" i="19"/>
  <c r="Z882" i="19"/>
  <c r="Z883" i="19"/>
  <c r="Z884" i="19"/>
  <c r="Z885" i="19"/>
  <c r="Z886" i="19"/>
  <c r="Z887" i="19"/>
  <c r="Z888" i="19"/>
  <c r="Z889" i="19"/>
  <c r="Z890" i="19"/>
  <c r="Z891" i="19"/>
  <c r="Z892" i="19"/>
  <c r="Z893" i="19"/>
  <c r="Z894" i="19"/>
  <c r="Z895" i="19"/>
  <c r="Z896" i="19"/>
  <c r="Z897" i="19"/>
  <c r="Z898" i="19"/>
  <c r="Z899" i="19"/>
  <c r="Z900" i="19"/>
  <c r="Z901" i="19"/>
  <c r="Z902" i="19"/>
  <c r="Z903" i="19"/>
  <c r="Z904" i="19"/>
  <c r="Z905" i="19"/>
  <c r="Z906" i="19"/>
  <c r="Z907" i="19"/>
  <c r="Z908" i="19"/>
  <c r="Z909" i="19"/>
  <c r="Z910" i="19"/>
  <c r="Z911" i="19"/>
  <c r="Z912" i="19"/>
  <c r="Z913" i="19"/>
  <c r="Z914" i="19"/>
  <c r="Z915" i="19"/>
  <c r="Z916" i="19"/>
  <c r="Z917" i="19"/>
  <c r="Z918" i="19"/>
  <c r="Z919" i="19"/>
  <c r="Z920" i="19"/>
  <c r="Z921" i="19"/>
  <c r="Z922" i="19"/>
  <c r="Z923" i="19"/>
  <c r="Z924" i="19"/>
  <c r="Z925" i="19"/>
  <c r="Z926" i="19"/>
  <c r="Z927" i="19"/>
  <c r="Z928" i="19"/>
  <c r="Z929" i="19"/>
  <c r="Z930" i="19"/>
  <c r="Z931" i="19"/>
  <c r="Z932" i="19"/>
  <c r="Z933" i="19"/>
  <c r="Z934" i="19"/>
  <c r="Z935" i="19"/>
  <c r="Z936" i="19"/>
  <c r="Z937" i="19"/>
  <c r="Z938" i="19"/>
  <c r="Z939" i="19"/>
  <c r="Z940" i="19"/>
  <c r="Z941" i="19"/>
  <c r="Z942" i="19"/>
  <c r="Z943" i="19"/>
  <c r="Z944" i="19"/>
  <c r="Z945" i="19"/>
  <c r="Z946" i="19"/>
  <c r="Z947" i="19"/>
  <c r="Z948" i="19"/>
  <c r="Z949" i="19"/>
  <c r="Z950" i="19"/>
  <c r="Z951" i="19"/>
  <c r="Z952" i="19"/>
  <c r="Z953" i="19"/>
  <c r="Z954" i="19"/>
  <c r="Z955" i="19"/>
  <c r="Z956" i="19"/>
  <c r="Z957" i="19"/>
  <c r="Z958" i="19"/>
  <c r="Z959" i="19"/>
  <c r="Z960" i="19"/>
  <c r="Z961" i="19"/>
  <c r="Z962" i="19"/>
  <c r="Z963" i="19"/>
  <c r="Z964" i="19"/>
  <c r="Z965" i="19"/>
  <c r="Z966" i="19"/>
  <c r="Z967" i="19"/>
  <c r="Z968" i="19"/>
  <c r="Z969" i="19"/>
  <c r="Z970" i="19"/>
  <c r="Z971" i="19"/>
  <c r="Z972" i="19"/>
  <c r="Z973" i="19"/>
  <c r="Z974" i="19"/>
  <c r="Z975" i="19"/>
  <c r="Z976" i="19"/>
  <c r="Z977" i="19"/>
  <c r="Z978" i="19"/>
  <c r="Z979" i="19"/>
  <c r="Z980" i="19"/>
  <c r="Z981" i="19"/>
  <c r="Z982" i="19"/>
  <c r="Z983" i="19"/>
  <c r="Z984" i="19"/>
  <c r="Z985" i="19"/>
  <c r="Z986" i="19"/>
  <c r="Z987" i="19"/>
  <c r="Z988" i="19"/>
  <c r="Z989" i="19"/>
  <c r="Z990" i="19"/>
  <c r="Z991" i="19"/>
  <c r="Z992" i="19"/>
  <c r="Z993" i="19"/>
  <c r="Z994" i="19"/>
  <c r="Z995" i="19"/>
  <c r="Z996" i="19"/>
  <c r="Z997" i="19"/>
  <c r="Z998" i="19"/>
  <c r="Z999" i="19"/>
  <c r="Z1000" i="19"/>
  <c r="Z1001" i="19"/>
  <c r="Z1002" i="19"/>
  <c r="Z1003" i="19"/>
  <c r="Z1004" i="19"/>
  <c r="Z1005" i="19"/>
  <c r="Z1006" i="19"/>
  <c r="Z1007" i="19"/>
  <c r="Z1008" i="19"/>
  <c r="Z1009" i="19"/>
  <c r="Z1010" i="19"/>
  <c r="Z1011" i="19"/>
  <c r="Z1012" i="19"/>
  <c r="Z1013" i="19"/>
  <c r="Z1014" i="19"/>
  <c r="Z1015" i="19"/>
  <c r="Z1016" i="19"/>
  <c r="Z1017" i="19"/>
  <c r="Z1018" i="19"/>
  <c r="Z1019" i="19"/>
  <c r="Z1020" i="19"/>
  <c r="Z1021" i="19"/>
  <c r="Z1022" i="19"/>
  <c r="Z1023" i="19"/>
  <c r="Z1024" i="19"/>
  <c r="Z1025" i="19"/>
  <c r="Z1026" i="19"/>
  <c r="Z1027" i="19"/>
  <c r="Z1028" i="19"/>
  <c r="Z1029" i="19"/>
  <c r="Z1030" i="19"/>
  <c r="Z1031" i="19"/>
  <c r="Z1032" i="19"/>
  <c r="Z1033" i="19"/>
  <c r="Z1034" i="19"/>
  <c r="Z1035" i="19"/>
  <c r="Z1036" i="19"/>
  <c r="Z1037" i="19"/>
  <c r="Z1038" i="19"/>
  <c r="Z1039" i="19"/>
  <c r="Z1040" i="19"/>
  <c r="Z1041" i="19"/>
  <c r="Z1042" i="19"/>
  <c r="Z1043" i="19"/>
  <c r="Z1044" i="19"/>
  <c r="Z1045" i="19"/>
  <c r="Z1046" i="19"/>
  <c r="Z1047" i="19"/>
  <c r="Z1048" i="19"/>
  <c r="Z1049" i="19"/>
  <c r="Z1050" i="19"/>
  <c r="Z1051" i="19"/>
  <c r="Z1052" i="19"/>
  <c r="Z1053" i="19"/>
  <c r="Z1054" i="19"/>
  <c r="Z1055" i="19"/>
  <c r="Z1056" i="19"/>
  <c r="Z1057" i="19"/>
  <c r="Z1058" i="19"/>
  <c r="Z1059" i="19"/>
  <c r="Z1060" i="19"/>
  <c r="Z1061" i="19"/>
  <c r="Z1062" i="19"/>
  <c r="Z1063" i="19"/>
  <c r="Z1064" i="19"/>
  <c r="Z1065" i="19"/>
  <c r="Z1066" i="19"/>
  <c r="Z1067" i="19"/>
  <c r="Z1068" i="19"/>
  <c r="Z1069" i="19"/>
  <c r="Z1070" i="19"/>
  <c r="Z1071" i="19"/>
  <c r="Z1072" i="19"/>
  <c r="Z1073" i="19"/>
  <c r="Z1074" i="19"/>
  <c r="Z1075" i="19"/>
  <c r="Z1076" i="19"/>
  <c r="Z1077" i="19"/>
  <c r="Z1078" i="19"/>
  <c r="Z1079" i="19"/>
  <c r="Z1080" i="19"/>
  <c r="Z1081" i="19"/>
  <c r="Z1082" i="19"/>
  <c r="Z1083" i="19"/>
  <c r="Z1084" i="19"/>
  <c r="Z1085" i="19"/>
  <c r="Z1086" i="19"/>
  <c r="Z1087" i="19"/>
  <c r="Z1088" i="19"/>
  <c r="Z1089" i="19"/>
  <c r="Z1090" i="19"/>
  <c r="Z1091" i="19"/>
  <c r="Z1092" i="19"/>
  <c r="Z1093" i="19"/>
  <c r="Z1094" i="19"/>
  <c r="Z1095" i="19"/>
  <c r="Z1096" i="19"/>
  <c r="Z1097" i="19"/>
  <c r="Z1098" i="19"/>
  <c r="Z1099" i="19"/>
  <c r="Z1100" i="19"/>
  <c r="Z1101" i="19"/>
  <c r="Z1102" i="19"/>
  <c r="Z1103" i="19"/>
  <c r="Z1104" i="19"/>
  <c r="Z1105" i="19"/>
  <c r="Z1106" i="19"/>
  <c r="Z1107" i="19"/>
  <c r="Z1108" i="19"/>
  <c r="Z1109" i="19"/>
  <c r="Z1110" i="19"/>
  <c r="Z1111" i="19"/>
  <c r="Z1112" i="19"/>
  <c r="Z1113" i="19"/>
  <c r="Z1114" i="19"/>
  <c r="Z1115" i="19"/>
  <c r="Z1116" i="19"/>
  <c r="Z1117" i="19"/>
  <c r="Z1118" i="19"/>
  <c r="Z1119" i="19"/>
  <c r="Z1120" i="19"/>
  <c r="Z1121" i="19"/>
  <c r="Z1122" i="19"/>
  <c r="Z1123" i="19"/>
  <c r="Z1124" i="19"/>
  <c r="Z1125" i="19"/>
  <c r="Z1126" i="19"/>
  <c r="Z1127" i="19"/>
  <c r="Z1128" i="19"/>
  <c r="Z1129" i="19"/>
  <c r="Z1130" i="19"/>
  <c r="Z1131" i="19"/>
  <c r="Z1132" i="19"/>
  <c r="Z1133" i="19"/>
  <c r="Z1134" i="19"/>
  <c r="Z1135" i="19"/>
  <c r="Z1136" i="19"/>
  <c r="Z1137" i="19"/>
  <c r="Z1138" i="19"/>
  <c r="Z1139" i="19"/>
  <c r="Z1140" i="19"/>
  <c r="Z1141" i="19"/>
  <c r="Z1142" i="19"/>
  <c r="Z1143" i="19"/>
  <c r="Z1144" i="19"/>
  <c r="Z1145" i="19"/>
  <c r="Z1146" i="19"/>
  <c r="Z1147" i="19"/>
  <c r="Z1148" i="19"/>
  <c r="Z1149" i="19"/>
  <c r="Z1150" i="19"/>
  <c r="Z1151" i="19"/>
  <c r="Z1152" i="19"/>
  <c r="Z1153" i="19"/>
  <c r="Z1154" i="19"/>
  <c r="Z1155" i="19"/>
  <c r="Z1156" i="19"/>
  <c r="Z1157" i="19"/>
  <c r="Z1158" i="19"/>
  <c r="Z1159" i="19"/>
  <c r="Z1160" i="19"/>
  <c r="Z1161" i="19"/>
  <c r="Z1162" i="19"/>
  <c r="Z1163" i="19"/>
  <c r="Z1164" i="19"/>
  <c r="Z1165" i="19"/>
  <c r="Z1166" i="19"/>
  <c r="Z1167" i="19"/>
  <c r="Z1168" i="19"/>
  <c r="Z1169" i="19"/>
  <c r="Z1170" i="19"/>
  <c r="Z1171" i="19"/>
  <c r="Z1172" i="19"/>
  <c r="Z1173" i="19"/>
  <c r="Z1174" i="19"/>
  <c r="Z1175" i="19"/>
  <c r="Z1176" i="19"/>
  <c r="Z1177" i="19"/>
  <c r="Z1178" i="19"/>
  <c r="Z1179" i="19"/>
  <c r="Z1180" i="19"/>
  <c r="Z1181" i="19"/>
  <c r="Z1182" i="19"/>
  <c r="Z1183" i="19"/>
  <c r="Z1184" i="19"/>
  <c r="Z1185" i="19"/>
  <c r="Z1186" i="19"/>
  <c r="Z1187" i="19"/>
  <c r="Z1188" i="19"/>
  <c r="Z1189" i="19"/>
  <c r="Z1190" i="19"/>
  <c r="Z1191" i="19"/>
  <c r="Z1192" i="19"/>
  <c r="Z1193" i="19"/>
  <c r="Z1194" i="19"/>
  <c r="Z1195" i="19"/>
  <c r="Z1196" i="19"/>
  <c r="Z1197" i="19"/>
  <c r="Z1198" i="19"/>
  <c r="Z1199" i="19"/>
  <c r="Z1200" i="19"/>
  <c r="Z1201" i="19"/>
  <c r="Z1202" i="19"/>
  <c r="Z1203" i="19"/>
  <c r="Z1204" i="19"/>
  <c r="Z1205" i="19"/>
  <c r="Z1206" i="19"/>
  <c r="Z1207" i="19"/>
  <c r="Z1208" i="19"/>
  <c r="Z1209" i="19"/>
  <c r="Z1210" i="19"/>
  <c r="Z1211" i="19"/>
  <c r="Z1212" i="19"/>
  <c r="Z1213" i="19"/>
  <c r="Z1214" i="19"/>
  <c r="Z1215" i="19"/>
  <c r="Z1216" i="19"/>
  <c r="Z1217" i="19"/>
  <c r="Z1218" i="19"/>
  <c r="Z1219" i="19"/>
  <c r="Z1220" i="19"/>
  <c r="Z1221" i="19"/>
  <c r="Z1222" i="19"/>
  <c r="Z1223" i="19"/>
  <c r="Z1224" i="19"/>
  <c r="Z1225" i="19"/>
  <c r="Z1226" i="19"/>
  <c r="Z1227" i="19"/>
  <c r="Z1228" i="19"/>
  <c r="Z1229" i="19"/>
  <c r="Z1230" i="19"/>
  <c r="Z1231" i="19"/>
  <c r="Z1232" i="19"/>
  <c r="Z1233" i="19"/>
  <c r="Z1234" i="19"/>
  <c r="Z1235" i="19"/>
  <c r="Z1236" i="19"/>
  <c r="Z1237" i="19"/>
  <c r="Z1238" i="19"/>
  <c r="Z1239" i="19"/>
  <c r="Z1240" i="19"/>
  <c r="Z1241" i="19"/>
  <c r="Z1242" i="19"/>
  <c r="Z1243" i="19"/>
  <c r="Z1244" i="19"/>
  <c r="Z1245" i="19"/>
  <c r="Z1246" i="19"/>
  <c r="Z1247" i="19"/>
  <c r="Z1248" i="19"/>
  <c r="Z1249" i="19"/>
  <c r="Z1250" i="19"/>
  <c r="Z1251" i="19"/>
  <c r="Z1252" i="19"/>
  <c r="Z1253" i="19"/>
  <c r="Z1254" i="19"/>
  <c r="Z1255" i="19"/>
  <c r="Z1256" i="19"/>
  <c r="Z1257" i="19"/>
  <c r="Z1258" i="19"/>
  <c r="Z1259" i="19"/>
  <c r="Z1260" i="19"/>
  <c r="Z1261" i="19"/>
  <c r="Z1262" i="19"/>
  <c r="Z1263" i="19"/>
  <c r="Z1264" i="19"/>
  <c r="Z1265" i="19"/>
  <c r="Z1266" i="19"/>
  <c r="Z1267" i="19"/>
  <c r="Z1268" i="19"/>
  <c r="Z1269" i="19"/>
  <c r="Z1270" i="19"/>
  <c r="Z1271" i="19"/>
  <c r="Z1272" i="19"/>
  <c r="Z1273" i="19"/>
  <c r="Z1274" i="19"/>
  <c r="Z1275" i="19"/>
  <c r="Z1276" i="19"/>
  <c r="Z1277" i="19"/>
  <c r="Z1278" i="19"/>
  <c r="Z1279" i="19"/>
  <c r="Z1280" i="19"/>
  <c r="Z1281" i="19"/>
  <c r="Z1282" i="19"/>
  <c r="Z1283" i="19"/>
  <c r="Z1284" i="19"/>
  <c r="Z1285" i="19"/>
  <c r="Z1286" i="19"/>
  <c r="Z1287" i="19"/>
  <c r="Z1288" i="19"/>
  <c r="Z1289" i="19"/>
  <c r="Z1290" i="19"/>
  <c r="Z1291" i="19"/>
  <c r="Z1292" i="19"/>
  <c r="Z1293" i="19"/>
  <c r="Z1294" i="19"/>
  <c r="Z1295" i="19"/>
  <c r="Z1296" i="19"/>
  <c r="Z1297" i="19"/>
  <c r="Z1298" i="19"/>
  <c r="Z1299" i="19"/>
  <c r="Z1300" i="19"/>
  <c r="Z1301" i="19"/>
  <c r="Z1302" i="19"/>
  <c r="Z1303" i="19"/>
  <c r="Z1304" i="19"/>
  <c r="Z1305" i="19"/>
  <c r="Z1306" i="19"/>
  <c r="Z1307" i="19"/>
  <c r="Z1308" i="19"/>
  <c r="Z1309" i="19"/>
  <c r="Z1310" i="19"/>
  <c r="Z1311" i="19"/>
  <c r="Z1312" i="19"/>
  <c r="Z1313" i="19"/>
  <c r="Z1314" i="19"/>
  <c r="Z1315" i="19"/>
  <c r="Z1316" i="19"/>
  <c r="Z1317" i="19"/>
  <c r="Z1318" i="19"/>
  <c r="Z1319" i="19"/>
  <c r="Z1320" i="19"/>
  <c r="Z1321" i="19"/>
  <c r="Z1322" i="19"/>
  <c r="Z1323" i="19"/>
  <c r="Z1324" i="19"/>
  <c r="Z1325" i="19"/>
  <c r="Z1326" i="19"/>
  <c r="Z1327" i="19"/>
  <c r="Z1328" i="19"/>
  <c r="Z1329" i="19"/>
  <c r="Z1330" i="19"/>
  <c r="Z1331" i="19"/>
  <c r="Z1332" i="19"/>
  <c r="Z1333" i="19"/>
  <c r="Z1334" i="19"/>
  <c r="Z1335" i="19"/>
  <c r="Z1336" i="19"/>
  <c r="Z1337" i="19"/>
  <c r="Z1338" i="19"/>
  <c r="Z1339" i="19"/>
  <c r="Z1340" i="19"/>
  <c r="Z1341" i="19"/>
  <c r="Z1342" i="19"/>
  <c r="Z1343" i="19"/>
  <c r="Z1344" i="19"/>
  <c r="Z1345" i="19"/>
  <c r="Z1346" i="19"/>
  <c r="Z1347" i="19"/>
  <c r="Z1348" i="19"/>
  <c r="Z1349" i="19"/>
  <c r="Z1350" i="19"/>
  <c r="Z1351" i="19"/>
  <c r="Z1352" i="19"/>
  <c r="Z1353" i="19"/>
  <c r="Z1354" i="19"/>
  <c r="Z1355" i="19"/>
  <c r="Z1356" i="19"/>
  <c r="Z1357" i="19"/>
  <c r="Z1358" i="19"/>
  <c r="Z1359" i="19"/>
  <c r="Z1360" i="19"/>
  <c r="Z1361" i="19"/>
  <c r="Z1362" i="19"/>
  <c r="Z1363" i="19"/>
  <c r="Z1364" i="19"/>
  <c r="Z1365" i="19"/>
  <c r="Z1366" i="19"/>
  <c r="Z1367" i="19"/>
  <c r="Z1368" i="19"/>
  <c r="Z1369" i="19"/>
  <c r="Z1370" i="19"/>
  <c r="Z1371" i="19"/>
  <c r="Z1372" i="19"/>
  <c r="Z1373" i="19"/>
  <c r="Z1374" i="19"/>
  <c r="Z1375" i="19"/>
  <c r="Z1376" i="19"/>
  <c r="Z1377" i="19"/>
  <c r="Z1378" i="19"/>
  <c r="Z1379" i="19"/>
  <c r="Z1380" i="19"/>
  <c r="Z1381" i="19"/>
  <c r="Z1382" i="19"/>
  <c r="Z1383" i="19"/>
  <c r="Z1384" i="19"/>
  <c r="Z1385" i="19"/>
  <c r="Z1386" i="19"/>
  <c r="Z1387" i="19"/>
  <c r="Z1388" i="19"/>
  <c r="Z1389" i="19"/>
  <c r="Z1390" i="19"/>
  <c r="Z1391" i="19"/>
  <c r="Z1392" i="19"/>
  <c r="Z1393" i="19"/>
  <c r="Z1394" i="19"/>
  <c r="Z1395" i="19"/>
  <c r="Z1396" i="19"/>
  <c r="Z1397" i="19"/>
  <c r="Z1398" i="19"/>
  <c r="Z1399" i="19"/>
  <c r="Z1400" i="19"/>
  <c r="Z1401" i="19"/>
  <c r="Z1402" i="19"/>
  <c r="Z1403" i="19"/>
  <c r="Z1404" i="19"/>
  <c r="Z1405" i="19"/>
  <c r="Z1406" i="19"/>
  <c r="Z1407" i="19"/>
  <c r="Z1408" i="19"/>
  <c r="Z1409" i="19"/>
  <c r="Z1410" i="19"/>
  <c r="Z1411" i="19"/>
  <c r="Z1412" i="19"/>
  <c r="Z1413" i="19"/>
  <c r="Z1414" i="19"/>
  <c r="Z1415" i="19"/>
  <c r="Z1416" i="19"/>
  <c r="Z1417" i="19"/>
  <c r="Z1418" i="19"/>
  <c r="Z1419" i="19"/>
  <c r="Z1420" i="19"/>
  <c r="Z1421" i="19"/>
  <c r="Z1422" i="19"/>
  <c r="Z1423" i="19"/>
  <c r="Z1424" i="19"/>
  <c r="Z1425" i="19"/>
  <c r="Z1426" i="19"/>
  <c r="Z1427" i="19"/>
  <c r="Z1428" i="19"/>
  <c r="Z1429" i="19"/>
  <c r="Z1430" i="19"/>
  <c r="Z1431" i="19"/>
  <c r="Z1432" i="19"/>
  <c r="Z1433" i="19"/>
  <c r="Z1434" i="19"/>
  <c r="Z1435" i="19"/>
  <c r="Z1436" i="19"/>
  <c r="Z1437" i="19"/>
  <c r="Z1438" i="19"/>
  <c r="Z1439" i="19"/>
  <c r="Z1440" i="19"/>
  <c r="Z1441" i="19"/>
  <c r="Z1442" i="19"/>
  <c r="Z1443" i="19"/>
  <c r="Z1444" i="19"/>
  <c r="Z1445" i="19"/>
  <c r="Z1446" i="19"/>
  <c r="Z1447" i="19"/>
  <c r="Z1448" i="19"/>
  <c r="Z1449" i="19"/>
  <c r="Z1450" i="19"/>
  <c r="Z1451" i="19"/>
  <c r="Z1452" i="19"/>
  <c r="Z1453" i="19"/>
  <c r="Z1454" i="19"/>
  <c r="Z1455" i="19"/>
  <c r="Z1456" i="19"/>
  <c r="Z1457" i="19"/>
  <c r="Z1458" i="19"/>
  <c r="Z1459" i="19"/>
  <c r="Z1460" i="19"/>
  <c r="Z1461" i="19"/>
  <c r="Z1462" i="19"/>
  <c r="Z1463" i="19"/>
  <c r="Z1464" i="19"/>
  <c r="Z1465" i="19"/>
  <c r="Z1466" i="19"/>
  <c r="Z1467" i="19"/>
  <c r="Z1468" i="19"/>
  <c r="Z1469" i="19"/>
  <c r="Z1470" i="19"/>
  <c r="Z1471" i="19"/>
  <c r="Z1472" i="19"/>
  <c r="Z1473" i="19"/>
  <c r="Z1474" i="19"/>
  <c r="Z1475" i="19"/>
  <c r="Z1476" i="19"/>
  <c r="Z1477" i="19"/>
  <c r="Z1478" i="19"/>
  <c r="Z1479" i="19"/>
  <c r="Z1480" i="19"/>
  <c r="Z1481" i="19"/>
  <c r="Z1482" i="19"/>
  <c r="Z1483" i="19"/>
  <c r="Z1484" i="19"/>
  <c r="Z1485" i="19"/>
  <c r="Z1486" i="19"/>
  <c r="Z1487" i="19"/>
  <c r="Z1488" i="19"/>
  <c r="Z1489" i="19"/>
  <c r="Z1490" i="19"/>
  <c r="Z1491" i="19"/>
  <c r="Z1492" i="19"/>
  <c r="Z1493" i="19"/>
  <c r="Z1494" i="19"/>
  <c r="Z1495" i="19"/>
  <c r="Z1496" i="19"/>
  <c r="Z1497" i="19"/>
  <c r="Z1498" i="19"/>
  <c r="Z1499" i="19"/>
  <c r="Z1500" i="19"/>
  <c r="Z1501" i="19"/>
  <c r="Z1502" i="19"/>
  <c r="Z1503" i="19"/>
  <c r="Z1504" i="19"/>
  <c r="Z1505" i="19"/>
  <c r="Z1506" i="19"/>
  <c r="Z1507" i="19"/>
  <c r="Z1508" i="19"/>
  <c r="Z1509" i="19"/>
  <c r="Z1510" i="19"/>
  <c r="Z1511" i="19"/>
  <c r="Z1512" i="19"/>
  <c r="Z1513" i="19"/>
  <c r="Z1514" i="19"/>
  <c r="Z1515" i="19"/>
  <c r="Z1516" i="19"/>
  <c r="Z1517" i="19"/>
  <c r="Z1518" i="19"/>
  <c r="Z1519" i="19"/>
  <c r="Z1520" i="19"/>
  <c r="Z1521" i="19"/>
  <c r="Z1522" i="19"/>
  <c r="Z1523" i="19"/>
  <c r="Z1524" i="19"/>
  <c r="Z1525" i="19"/>
  <c r="Z1526" i="19"/>
  <c r="Z1527" i="19"/>
  <c r="Z1528" i="19"/>
  <c r="Z1529" i="19"/>
  <c r="Z1530" i="19"/>
  <c r="Z1531" i="19"/>
  <c r="Z1532" i="19"/>
  <c r="Z1533" i="19"/>
  <c r="Z1534" i="19"/>
  <c r="Z1535" i="19"/>
  <c r="Z1536" i="19"/>
  <c r="Z1537" i="19"/>
  <c r="Z1538" i="19"/>
  <c r="Z1539" i="19"/>
  <c r="Z1540" i="19"/>
  <c r="Z1541" i="19"/>
  <c r="Z1542" i="19"/>
  <c r="Z1543" i="19"/>
  <c r="Z1544" i="19"/>
  <c r="Z1545" i="19"/>
  <c r="Z1546" i="19"/>
  <c r="Z1547" i="19"/>
  <c r="Z1548" i="19"/>
  <c r="Z1549" i="19"/>
  <c r="Z1550" i="19"/>
  <c r="Z1551" i="19"/>
  <c r="Z1552" i="19"/>
  <c r="Z1553" i="19"/>
  <c r="Z1554" i="19"/>
  <c r="Z1555" i="19"/>
  <c r="Z1556" i="19"/>
  <c r="Z1557" i="19"/>
  <c r="Z1558" i="19"/>
  <c r="Z1559" i="19"/>
  <c r="Z1560" i="19"/>
  <c r="Z1561" i="19"/>
  <c r="Z1562" i="19"/>
  <c r="Z1563" i="19"/>
  <c r="Z1564" i="19"/>
  <c r="Z1565" i="19"/>
  <c r="Z1566" i="19"/>
  <c r="Z1567" i="19"/>
  <c r="Z1568" i="19"/>
  <c r="Z1569" i="19"/>
  <c r="Z1570" i="19"/>
  <c r="Z1571" i="19"/>
  <c r="Z1572" i="19"/>
  <c r="Z1573" i="19"/>
  <c r="Z1574" i="19"/>
  <c r="Z1575" i="19"/>
  <c r="Z1576" i="19"/>
  <c r="Z1577" i="19"/>
  <c r="Z1578" i="19"/>
  <c r="Z1579" i="19"/>
  <c r="Z1580" i="19"/>
  <c r="Z1581" i="19"/>
  <c r="Z1582" i="19"/>
  <c r="Z1583" i="19"/>
  <c r="Z1584" i="19"/>
  <c r="Z1585" i="19"/>
  <c r="Z1586" i="19"/>
  <c r="Z1587" i="19"/>
  <c r="Z1588" i="19"/>
  <c r="Z1589" i="19"/>
  <c r="Z1590" i="19"/>
  <c r="Z1591" i="19"/>
  <c r="Z1592" i="19"/>
  <c r="Z1593" i="19"/>
  <c r="Z1594" i="19"/>
  <c r="Z1595" i="19"/>
  <c r="Z1596" i="19"/>
  <c r="Z1597" i="19"/>
  <c r="Z1598" i="19"/>
  <c r="Z1599" i="19"/>
  <c r="Z1600" i="19"/>
  <c r="Z1601" i="19"/>
  <c r="Z1602" i="19"/>
  <c r="Z1603" i="19"/>
  <c r="Z1604" i="19"/>
  <c r="Z1605" i="19"/>
  <c r="Z1606" i="19"/>
  <c r="Z1607" i="19"/>
  <c r="Z1608" i="19"/>
  <c r="Z1609" i="19"/>
  <c r="Z1610" i="19"/>
  <c r="Z1611" i="19"/>
  <c r="Z1612" i="19"/>
  <c r="Z1613" i="19"/>
  <c r="Z1614" i="19"/>
  <c r="Z1615" i="19"/>
  <c r="Z1616" i="19"/>
  <c r="Z1617" i="19"/>
  <c r="Z1618" i="19"/>
  <c r="Z1619" i="19"/>
  <c r="Z1620" i="19"/>
  <c r="Z1621" i="19"/>
  <c r="Z1622" i="19"/>
  <c r="Z1623" i="19"/>
  <c r="Z1624" i="19"/>
  <c r="Z1625" i="19"/>
  <c r="Z1626" i="19"/>
  <c r="Z1627" i="19"/>
  <c r="Z1628" i="19"/>
  <c r="Z1629" i="19"/>
  <c r="Z1630" i="19"/>
  <c r="Z1631" i="19"/>
  <c r="Z1632" i="19"/>
  <c r="Z1633" i="19"/>
  <c r="Z1634" i="19"/>
  <c r="Z1635" i="19"/>
  <c r="Z1636" i="19"/>
  <c r="Z1637" i="19"/>
  <c r="Z1638" i="19"/>
  <c r="Z1639" i="19"/>
  <c r="Z1640" i="19"/>
  <c r="Z1641" i="19"/>
  <c r="Z1642" i="19"/>
  <c r="Z1643" i="19"/>
  <c r="Z1644" i="19"/>
  <c r="Z1645" i="19"/>
  <c r="Z1646" i="19"/>
  <c r="Z1647" i="19"/>
  <c r="Z1648" i="19"/>
  <c r="Z1649" i="19"/>
  <c r="Z1650" i="19"/>
  <c r="Z1651" i="19"/>
  <c r="Z1652" i="19"/>
  <c r="Z1653" i="19"/>
  <c r="Z1654" i="19"/>
  <c r="Z1655" i="19"/>
  <c r="Z1656" i="19"/>
  <c r="Z1657" i="19"/>
  <c r="Z1658" i="19"/>
  <c r="Z1659" i="19"/>
  <c r="Z1660" i="19"/>
  <c r="Z1661" i="19"/>
  <c r="Z1662" i="19"/>
  <c r="Z1663" i="19"/>
  <c r="Z1664" i="19"/>
  <c r="Z1665" i="19"/>
  <c r="Z1666" i="19"/>
  <c r="Z1667" i="19"/>
  <c r="Z1668" i="19"/>
  <c r="Z1669" i="19"/>
  <c r="Z1670" i="19"/>
  <c r="Z1671" i="19"/>
  <c r="Z1672" i="19"/>
  <c r="Z1673" i="19"/>
  <c r="Z1674" i="19"/>
  <c r="Z1675" i="19"/>
  <c r="Z1676" i="19"/>
  <c r="Z1677" i="19"/>
  <c r="Z1678" i="19"/>
  <c r="Z1679" i="19"/>
  <c r="Z1680" i="19"/>
  <c r="Z1681" i="19"/>
  <c r="Z1682" i="19"/>
  <c r="Z1683" i="19"/>
  <c r="Z1684" i="19"/>
  <c r="Z1685" i="19"/>
  <c r="Z1686" i="19"/>
  <c r="Z1687" i="19"/>
  <c r="Z1688" i="19"/>
  <c r="Z1689" i="19"/>
  <c r="Z1690" i="19"/>
  <c r="Z1691" i="19"/>
  <c r="Z1692" i="19"/>
  <c r="Z1693" i="19"/>
  <c r="Z1694" i="19"/>
  <c r="Z1695" i="19"/>
  <c r="Z1696" i="19"/>
  <c r="Z1697" i="19"/>
  <c r="Z1698" i="19"/>
  <c r="Z1699" i="19"/>
  <c r="Z1700" i="19"/>
  <c r="Z1701" i="19"/>
  <c r="Z1702" i="19"/>
  <c r="Z1703" i="19"/>
  <c r="Z1704" i="19"/>
  <c r="Z1705" i="19"/>
  <c r="Z1706" i="19"/>
  <c r="Z1707" i="19"/>
  <c r="Z1708" i="19"/>
  <c r="Z1709" i="19"/>
  <c r="Z1710" i="19"/>
  <c r="Z1711" i="19"/>
  <c r="Z1712" i="19"/>
  <c r="Z1713" i="19"/>
  <c r="Z1714" i="19"/>
  <c r="Z1715" i="19"/>
  <c r="Z1716" i="19"/>
  <c r="Z1717" i="19"/>
  <c r="Z1718" i="19"/>
  <c r="Z1719" i="19"/>
  <c r="Z1720" i="19"/>
  <c r="Z1721" i="19"/>
  <c r="Z1722" i="19"/>
  <c r="Z1723" i="19"/>
  <c r="Z1724" i="19"/>
  <c r="Z1725" i="19"/>
  <c r="Z1726" i="19"/>
  <c r="Z1727" i="19"/>
  <c r="Z1728" i="19"/>
  <c r="Z1729" i="19"/>
  <c r="Z1730" i="19"/>
  <c r="Z1731" i="19"/>
  <c r="Z1732" i="19"/>
  <c r="Z1733" i="19"/>
  <c r="Z1734" i="19"/>
  <c r="Z1735" i="19"/>
  <c r="Z1736" i="19"/>
  <c r="Z1737" i="19"/>
  <c r="Z1738" i="19"/>
  <c r="Z1739" i="19"/>
  <c r="Z1740" i="19"/>
  <c r="Z1741" i="19"/>
  <c r="Z1742" i="19"/>
  <c r="Z1743" i="19"/>
  <c r="Z1744" i="19"/>
  <c r="Z1745" i="19"/>
  <c r="Z1746" i="19"/>
  <c r="Z1747" i="19"/>
  <c r="Z1748" i="19"/>
  <c r="Z1749" i="19"/>
  <c r="Z1750" i="19"/>
  <c r="Z1751" i="19"/>
  <c r="Z1752" i="19"/>
  <c r="Z1753" i="19"/>
  <c r="Z1754" i="19"/>
  <c r="Z1755" i="19"/>
  <c r="Z1756" i="19"/>
  <c r="Z1757" i="19"/>
  <c r="Z1758" i="19"/>
  <c r="Z1759" i="19"/>
  <c r="Z1760" i="19"/>
  <c r="Z1761" i="19"/>
  <c r="Z1762" i="19"/>
  <c r="Z1763" i="19"/>
  <c r="Z1764" i="19"/>
  <c r="Z1765" i="19"/>
  <c r="Z1766" i="19"/>
  <c r="Z1767" i="19"/>
  <c r="Z1768" i="19"/>
  <c r="Z1769" i="19"/>
  <c r="Z1770" i="19"/>
  <c r="Z1771" i="19"/>
  <c r="Z1772" i="19"/>
  <c r="Z1773" i="19"/>
  <c r="Z1774" i="19"/>
  <c r="Z1775" i="19"/>
  <c r="Z1776" i="19"/>
  <c r="Z1777" i="19"/>
  <c r="Z1778" i="19"/>
  <c r="Z1779" i="19"/>
  <c r="Z1780" i="19"/>
  <c r="Z1781" i="19"/>
  <c r="Z1782" i="19"/>
  <c r="Z1783" i="19"/>
  <c r="Z1784" i="19"/>
  <c r="Z1785" i="19"/>
  <c r="Z1786" i="19"/>
  <c r="Z1787" i="19"/>
  <c r="Z1788" i="19"/>
  <c r="Z1789" i="19"/>
  <c r="Z1790" i="19"/>
  <c r="Z1791" i="19"/>
  <c r="Z1792" i="19"/>
  <c r="Z1793" i="19"/>
  <c r="Z1794" i="19"/>
  <c r="Z1795" i="19"/>
  <c r="Z1796" i="19"/>
  <c r="Z1797" i="19"/>
  <c r="Z1798" i="19"/>
  <c r="Z1799" i="19"/>
  <c r="Z1800" i="19"/>
  <c r="Z1801" i="19"/>
  <c r="Z1802" i="19"/>
  <c r="Z1803" i="19"/>
  <c r="Z1804" i="19"/>
  <c r="Z1805" i="19"/>
  <c r="Z1806" i="19"/>
  <c r="Z1807" i="19"/>
  <c r="Z1808" i="19"/>
  <c r="Z1809" i="19"/>
  <c r="Z1810" i="19"/>
  <c r="Z1811" i="19"/>
  <c r="Z1812" i="19"/>
  <c r="Z1813" i="19"/>
  <c r="Z1814" i="19"/>
  <c r="Z1815" i="19"/>
  <c r="Z1816" i="19"/>
  <c r="Z1817" i="19"/>
  <c r="Z1818" i="19"/>
  <c r="Z1819" i="19"/>
  <c r="Z1820" i="19"/>
  <c r="Z1821" i="19"/>
  <c r="Z1822" i="19"/>
  <c r="Z1823" i="19"/>
  <c r="Z1824" i="19"/>
  <c r="Z1825" i="19"/>
  <c r="Z1826" i="19"/>
  <c r="Z1827" i="19"/>
  <c r="Z1828" i="19"/>
  <c r="Z1829" i="19"/>
  <c r="Z1830" i="19"/>
  <c r="Z1831" i="19"/>
  <c r="Z1832" i="19"/>
  <c r="Z1833" i="19"/>
  <c r="Z1834" i="19"/>
  <c r="Z1835" i="19"/>
  <c r="Z1836" i="19"/>
  <c r="Z1837" i="19"/>
  <c r="Z1838" i="19"/>
  <c r="Z1839" i="19"/>
  <c r="Z1840" i="19"/>
  <c r="Z1841" i="19"/>
  <c r="Z1842" i="19"/>
  <c r="Z1843" i="19"/>
  <c r="Z1844" i="19"/>
  <c r="Z1845" i="19"/>
  <c r="Z1846" i="19"/>
  <c r="Z1847" i="19"/>
  <c r="Z1848" i="19"/>
  <c r="Z1849" i="19"/>
  <c r="Z1850" i="19"/>
  <c r="Z1851" i="19"/>
  <c r="Z1852" i="19"/>
  <c r="Z1853" i="19"/>
  <c r="Z1854" i="19"/>
  <c r="Z1855" i="19"/>
  <c r="Z1856" i="19"/>
  <c r="Z1857" i="19"/>
  <c r="Z1858" i="19"/>
  <c r="Z1859" i="19"/>
  <c r="Z1860" i="19"/>
  <c r="Z1861" i="19"/>
  <c r="Z1862" i="19"/>
  <c r="Z1863" i="19"/>
  <c r="Z1864" i="19"/>
  <c r="Z1865" i="19"/>
  <c r="Z1866" i="19"/>
  <c r="Z1867" i="19"/>
  <c r="Z1868" i="19"/>
  <c r="Z1869" i="19"/>
  <c r="Z1870" i="19"/>
  <c r="Z1871" i="19"/>
  <c r="Z1872" i="19"/>
  <c r="Z1873" i="19"/>
  <c r="Z1874" i="19"/>
  <c r="Z1875" i="19"/>
  <c r="Z1876" i="19"/>
  <c r="Z1877" i="19"/>
  <c r="Z1878" i="19"/>
  <c r="Z1879" i="19"/>
  <c r="Z1880" i="19"/>
  <c r="Z1881" i="19"/>
  <c r="Z1882" i="19"/>
  <c r="Z1883" i="19"/>
  <c r="Z1884" i="19"/>
  <c r="Z1885" i="19"/>
  <c r="Z1886" i="19"/>
  <c r="Z1887" i="19"/>
  <c r="Z1888" i="19"/>
  <c r="Z1889" i="19"/>
  <c r="Z1890" i="19"/>
  <c r="Z1891" i="19"/>
  <c r="Z1892" i="19"/>
  <c r="Z1893" i="19"/>
  <c r="Z1894" i="19"/>
  <c r="Z1895" i="19"/>
  <c r="Z1896" i="19"/>
  <c r="Z1897" i="19"/>
  <c r="Z1898" i="19"/>
  <c r="Z1899" i="19"/>
  <c r="Z1900" i="19"/>
  <c r="Z1901" i="19"/>
  <c r="Z1902" i="19"/>
  <c r="Z1903" i="19"/>
  <c r="Z1904" i="19"/>
  <c r="Z1905" i="19"/>
  <c r="Z1906" i="19"/>
  <c r="Z1907" i="19"/>
  <c r="Z1908" i="19"/>
  <c r="Z1909" i="19"/>
  <c r="Z1910" i="19"/>
  <c r="Z1911" i="19"/>
  <c r="Z1912" i="19"/>
  <c r="Z1913" i="19"/>
  <c r="Z1914" i="19"/>
  <c r="Z1915" i="19"/>
  <c r="Z1916" i="19"/>
  <c r="Z1917" i="19"/>
  <c r="Z1918" i="19"/>
  <c r="Z1919" i="19"/>
  <c r="Z1920" i="19"/>
  <c r="Z1921" i="19"/>
  <c r="Z1922" i="19"/>
  <c r="Z1923" i="19"/>
  <c r="Z1924" i="19"/>
  <c r="Z1925" i="19"/>
  <c r="Z1926" i="19"/>
  <c r="Z1927" i="19"/>
  <c r="Z1928" i="19"/>
  <c r="Z1929" i="19"/>
  <c r="Z1930" i="19"/>
  <c r="Z1931" i="19"/>
  <c r="Z1932" i="19"/>
  <c r="Z1933" i="19"/>
  <c r="Z1934" i="19"/>
  <c r="Z1935" i="19"/>
  <c r="Z1936" i="19"/>
  <c r="Z1937" i="19"/>
  <c r="Z1938" i="19"/>
  <c r="Z1939" i="19"/>
  <c r="Z1940" i="19"/>
  <c r="Z1941" i="19"/>
  <c r="Z1942" i="19"/>
  <c r="Z1943" i="19"/>
  <c r="Z1944" i="19"/>
  <c r="Z1945" i="19"/>
  <c r="Z1946" i="19"/>
  <c r="Z1947" i="19"/>
  <c r="Z1948" i="19"/>
  <c r="Z1949" i="19"/>
  <c r="Z1950" i="19"/>
  <c r="Z1951" i="19"/>
  <c r="Z1952" i="19"/>
  <c r="Z1953" i="19"/>
  <c r="Z1954" i="19"/>
  <c r="Z1955" i="19"/>
  <c r="Z1956" i="19"/>
  <c r="Z1957" i="19"/>
  <c r="Z1958" i="19"/>
  <c r="Z1959" i="19"/>
  <c r="Z1960" i="19"/>
  <c r="Z1961" i="19"/>
  <c r="Z1962" i="19"/>
  <c r="Z1963" i="19"/>
  <c r="Z1964" i="19"/>
  <c r="Z1965" i="19"/>
  <c r="Z1966" i="19"/>
  <c r="Z1967" i="19"/>
  <c r="Z1968" i="19"/>
  <c r="Z1969" i="19"/>
  <c r="Z1970" i="19"/>
  <c r="Z1971" i="19"/>
  <c r="Z1972" i="19"/>
  <c r="Z1973" i="19"/>
  <c r="Z1974" i="19"/>
  <c r="Z1975" i="19"/>
  <c r="Z1976" i="19"/>
  <c r="Z1977" i="19"/>
  <c r="Z1978" i="19"/>
  <c r="Z1979" i="19"/>
  <c r="Z1980" i="19"/>
  <c r="Z1981" i="19"/>
  <c r="Z1982" i="19"/>
  <c r="Z1983" i="19"/>
  <c r="Z1984" i="19"/>
  <c r="Z1985" i="19"/>
  <c r="Z1986" i="19"/>
  <c r="Z1987" i="19"/>
  <c r="Z1988" i="19"/>
  <c r="Z1989" i="19"/>
  <c r="Z1990" i="19"/>
  <c r="Z1991" i="19"/>
  <c r="Z1992" i="19"/>
  <c r="Z1993" i="19"/>
  <c r="Z1994" i="19"/>
  <c r="Z1995" i="19"/>
  <c r="Z1996" i="19"/>
  <c r="Z1997" i="19"/>
  <c r="Z1998" i="19"/>
  <c r="Z1999" i="19"/>
  <c r="Z2000" i="19"/>
  <c r="Z2001" i="19"/>
  <c r="Z2002" i="19"/>
  <c r="Z2003" i="19"/>
  <c r="Z2004" i="19"/>
  <c r="Z2005" i="19"/>
  <c r="Z2006" i="19"/>
  <c r="Z2007" i="19"/>
  <c r="Z2008" i="19"/>
  <c r="Z2009" i="19"/>
  <c r="Z2010" i="19"/>
  <c r="Z2011" i="19"/>
  <c r="Z2012" i="19"/>
  <c r="Z2013" i="19"/>
  <c r="Z2014" i="19"/>
  <c r="Z2015" i="19"/>
  <c r="Z2016" i="19"/>
  <c r="Z2017" i="19"/>
  <c r="Z2018" i="19"/>
  <c r="Z2019" i="19"/>
  <c r="Z2020" i="19"/>
  <c r="Z2021" i="19"/>
  <c r="Z2022" i="19"/>
  <c r="Z2023" i="19"/>
  <c r="Z2024" i="19"/>
  <c r="Z2025" i="19"/>
  <c r="Z2026" i="19"/>
  <c r="Z2027" i="19"/>
  <c r="Z2028" i="19"/>
  <c r="Z2029" i="19"/>
  <c r="Z2030" i="19"/>
  <c r="Z2031" i="19"/>
  <c r="Z2032" i="19"/>
  <c r="Z2033" i="19"/>
  <c r="Z2034" i="19"/>
  <c r="Z2035" i="19"/>
  <c r="Z2036" i="19"/>
  <c r="Z2037" i="19"/>
  <c r="Z2038" i="19"/>
  <c r="Z2039" i="19"/>
  <c r="Z2040" i="19"/>
  <c r="Z2041" i="19"/>
  <c r="Z2042" i="19"/>
  <c r="Z2043" i="19"/>
  <c r="Z2044" i="19"/>
  <c r="Z2045" i="19"/>
  <c r="Z2046" i="19"/>
  <c r="Z2047" i="19"/>
  <c r="Z2048" i="19"/>
  <c r="Z2049" i="19"/>
  <c r="Z2050" i="19"/>
  <c r="Z2051" i="19"/>
  <c r="Z2052" i="19"/>
  <c r="Z2053" i="19"/>
  <c r="Z2054" i="19"/>
  <c r="Z2055" i="19"/>
  <c r="Z2056" i="19"/>
  <c r="Z2057" i="19"/>
  <c r="Z2058" i="19"/>
  <c r="Z2059" i="19"/>
  <c r="Z2060" i="19"/>
  <c r="Z2061" i="19"/>
  <c r="Z2062" i="19"/>
  <c r="Z2063" i="19"/>
  <c r="Z2064" i="19"/>
  <c r="Z2065" i="19"/>
  <c r="Z2066" i="19"/>
  <c r="Z2067" i="19"/>
  <c r="Z2068" i="19"/>
  <c r="Z2069" i="19"/>
  <c r="Z2070" i="19"/>
  <c r="Z2071" i="19"/>
  <c r="Z2072" i="19"/>
  <c r="Z2073" i="19"/>
  <c r="Z2074" i="19"/>
  <c r="Z2075" i="19"/>
  <c r="Z2076" i="19"/>
  <c r="Z2077" i="19"/>
  <c r="Z2078" i="19"/>
  <c r="Z2079" i="19"/>
  <c r="Z2080" i="19"/>
  <c r="Z2081" i="19"/>
  <c r="Z2082" i="19"/>
  <c r="Z2083" i="19"/>
  <c r="Z2084" i="19"/>
  <c r="Z2085" i="19"/>
  <c r="Z2086" i="19"/>
  <c r="Z2087" i="19"/>
  <c r="Z2088" i="19"/>
  <c r="Z2089" i="19"/>
  <c r="Z2090" i="19"/>
  <c r="Z2091" i="19"/>
  <c r="Z2092" i="19"/>
  <c r="Z2093" i="19"/>
  <c r="Z2094" i="19"/>
  <c r="Z2095" i="19"/>
  <c r="Z2096" i="19"/>
  <c r="Z2097" i="19"/>
  <c r="Z2098" i="19"/>
  <c r="Z2099" i="19"/>
  <c r="Z2100" i="19"/>
  <c r="Z2101" i="19"/>
  <c r="Z2102" i="19"/>
  <c r="Z2103" i="19"/>
  <c r="Z2104" i="19"/>
  <c r="Z2105" i="19"/>
  <c r="Z2106" i="19"/>
  <c r="Z2107" i="19"/>
  <c r="Z2108" i="19"/>
  <c r="Z2109" i="19"/>
  <c r="Z2110" i="19"/>
  <c r="Z2111" i="19"/>
  <c r="Z2112" i="19"/>
  <c r="Z2113" i="19"/>
  <c r="Z2114" i="19"/>
  <c r="Z2115" i="19"/>
  <c r="Z2116" i="19"/>
  <c r="Z2117" i="19"/>
  <c r="Z2118" i="19"/>
  <c r="Z2119" i="19"/>
  <c r="Z2120" i="19"/>
  <c r="Z2121" i="19"/>
  <c r="Z2122" i="19"/>
  <c r="Z2123" i="19"/>
  <c r="Z2124" i="19"/>
  <c r="Z2125" i="19"/>
  <c r="Z2126" i="19"/>
  <c r="Z2127" i="19"/>
  <c r="Z2128" i="19"/>
  <c r="Z2129" i="19"/>
  <c r="Z2130" i="19"/>
  <c r="Z2131" i="19"/>
  <c r="Z2132" i="19"/>
  <c r="Z2133" i="19"/>
  <c r="Z2134" i="19"/>
  <c r="Z2135" i="19"/>
  <c r="Z2136" i="19"/>
  <c r="Z2137" i="19"/>
  <c r="Z2138" i="19"/>
  <c r="Z2139" i="19"/>
  <c r="Z2140" i="19"/>
  <c r="Z2141" i="19"/>
  <c r="Z2142" i="19"/>
  <c r="Z2143" i="19"/>
  <c r="Z2144" i="19"/>
  <c r="Z2145" i="19"/>
  <c r="Z2146" i="19"/>
  <c r="Z2147" i="19"/>
  <c r="Z2148" i="19"/>
  <c r="Z2149" i="19"/>
  <c r="Z2150" i="19"/>
  <c r="Z2151" i="19"/>
  <c r="Z2152" i="19"/>
  <c r="Z2153" i="19"/>
  <c r="Z2154" i="19"/>
  <c r="Z2155" i="19"/>
  <c r="Z2156" i="19"/>
  <c r="Z2157" i="19"/>
  <c r="Z2158" i="19"/>
  <c r="Z2159" i="19"/>
  <c r="Z2160" i="19"/>
  <c r="Z2161" i="19"/>
  <c r="Z2162" i="19"/>
  <c r="Z2163" i="19"/>
  <c r="Z2164" i="19"/>
  <c r="Z2165" i="19"/>
  <c r="Z2166" i="19"/>
  <c r="Z2167" i="19"/>
  <c r="Z2168" i="19"/>
  <c r="Z2169" i="19"/>
  <c r="Z2170" i="19"/>
  <c r="Z2171" i="19"/>
  <c r="Z2172" i="19"/>
  <c r="Z2173" i="19"/>
  <c r="Z2174" i="19"/>
  <c r="Z2175" i="19"/>
  <c r="Z2176" i="19"/>
  <c r="Z2177" i="19"/>
  <c r="Z2178" i="19"/>
  <c r="Z2179" i="19"/>
  <c r="Z2180" i="19"/>
  <c r="Z2181" i="19"/>
  <c r="Z2182" i="19"/>
  <c r="Z2183" i="19"/>
  <c r="Z2184" i="19"/>
  <c r="Z2185" i="19"/>
  <c r="Z2186" i="19"/>
  <c r="Z2187" i="19"/>
  <c r="Z2188" i="19"/>
  <c r="Z2189" i="19"/>
  <c r="Z2190" i="19"/>
  <c r="Z2191" i="19"/>
  <c r="Z2192" i="19"/>
  <c r="Z2193" i="19"/>
  <c r="Z2194" i="19"/>
  <c r="Z2195" i="19"/>
  <c r="Z2196" i="19"/>
  <c r="Z2197" i="19"/>
  <c r="Z2198" i="19"/>
  <c r="Z2199" i="19"/>
  <c r="Z2200" i="19"/>
  <c r="Z2201" i="19"/>
  <c r="Z2202" i="19"/>
  <c r="Z2203" i="19"/>
  <c r="Z2204" i="19"/>
  <c r="Z2205" i="19"/>
  <c r="Z2206" i="19"/>
  <c r="Z2207" i="19"/>
  <c r="Z2208" i="19"/>
  <c r="Z2209" i="19"/>
  <c r="Z2210" i="19"/>
  <c r="Z2211" i="19"/>
  <c r="Z2212" i="19"/>
  <c r="Z2213" i="19"/>
  <c r="Z2214" i="19"/>
  <c r="Z2215" i="19"/>
  <c r="Z2216" i="19"/>
  <c r="Z2217" i="19"/>
  <c r="Z2218" i="19"/>
  <c r="Z2219" i="19"/>
  <c r="Z2220" i="19"/>
  <c r="Z2221" i="19"/>
  <c r="Z2222" i="19"/>
  <c r="Z2223" i="19"/>
  <c r="Z2224" i="19"/>
  <c r="Z2225" i="19"/>
  <c r="Z2226" i="19"/>
  <c r="Z2227" i="19"/>
  <c r="Z2228" i="19"/>
  <c r="Z2229" i="19"/>
  <c r="Z2230" i="19"/>
  <c r="Z2231" i="19"/>
  <c r="Z2232" i="19"/>
  <c r="Z2233" i="19"/>
  <c r="Z2234" i="19"/>
  <c r="Z2235" i="19"/>
  <c r="Z2236" i="19"/>
  <c r="Z2237" i="19"/>
  <c r="Z2238" i="19"/>
  <c r="Z2239" i="19"/>
  <c r="Z2240" i="19"/>
  <c r="Z2241" i="19"/>
  <c r="Z2242" i="19"/>
  <c r="Z2243" i="19"/>
  <c r="Z2244" i="19"/>
  <c r="Z2245" i="19"/>
  <c r="Z2246" i="19"/>
  <c r="Z2247" i="19"/>
  <c r="Z2248" i="19"/>
  <c r="Z2249" i="19"/>
  <c r="Z2250" i="19"/>
  <c r="Z2251" i="19"/>
  <c r="Z2252" i="19"/>
  <c r="Z2253" i="19"/>
  <c r="Z2254" i="19"/>
  <c r="Z2255" i="19"/>
  <c r="Z2256" i="19"/>
  <c r="Z2257" i="19"/>
  <c r="Z2258" i="19"/>
  <c r="Z2259" i="19"/>
  <c r="Z2260" i="19"/>
  <c r="Z2261" i="19"/>
  <c r="Z2262" i="19"/>
  <c r="Z2263" i="19"/>
  <c r="Z2264" i="19"/>
  <c r="Z2265" i="19"/>
  <c r="Z2266" i="19"/>
  <c r="Z2267" i="19"/>
  <c r="Z2268" i="19"/>
  <c r="Z2269" i="19"/>
  <c r="Z2270" i="19"/>
  <c r="Z2271" i="19"/>
  <c r="Z2272" i="19"/>
  <c r="Z2273" i="19"/>
  <c r="Z2274" i="19"/>
  <c r="Z2275" i="19"/>
  <c r="Z2276" i="19"/>
  <c r="Z2277" i="19"/>
  <c r="Z2278" i="19"/>
  <c r="Z2279" i="19"/>
  <c r="Z2280" i="19"/>
  <c r="Z2281" i="19"/>
  <c r="Z2282" i="19"/>
  <c r="Z2283" i="19"/>
  <c r="Z2284" i="19"/>
  <c r="Z2285" i="19"/>
  <c r="Z2286" i="19"/>
  <c r="Z2287" i="19"/>
  <c r="Z2288" i="19"/>
  <c r="Z2289" i="19"/>
  <c r="Z2290" i="19"/>
  <c r="Z2291" i="19"/>
  <c r="Z2292" i="19"/>
  <c r="Z2293" i="19"/>
  <c r="Z2294" i="19"/>
  <c r="Z2295" i="19"/>
  <c r="Z2296" i="19"/>
  <c r="Z2297" i="19"/>
  <c r="Z2298" i="19"/>
  <c r="Z2299" i="19"/>
  <c r="Z2300" i="19"/>
  <c r="Z2301" i="19"/>
  <c r="Z2302" i="19"/>
  <c r="Z2303" i="19"/>
  <c r="Z2304" i="19"/>
  <c r="Z2305" i="19"/>
  <c r="Z2306" i="19"/>
  <c r="Z2307" i="19"/>
  <c r="Z2308" i="19"/>
  <c r="Z2309" i="19"/>
  <c r="Z2310" i="19"/>
  <c r="Z2311" i="19"/>
  <c r="Z2312" i="19"/>
  <c r="Z2313" i="19"/>
  <c r="Z2314" i="19"/>
  <c r="Z2315" i="19"/>
  <c r="Z2316" i="19"/>
  <c r="Z2317" i="19"/>
  <c r="Z2318" i="19"/>
  <c r="Z2319" i="19"/>
  <c r="Z2320" i="19"/>
  <c r="Z2321" i="19"/>
  <c r="Z2322" i="19"/>
  <c r="Z2323" i="19"/>
  <c r="Z2324" i="19"/>
  <c r="Z2325" i="19"/>
  <c r="Z2326" i="19"/>
  <c r="Z2327" i="19"/>
  <c r="Z2328" i="19"/>
  <c r="Z2329" i="19"/>
  <c r="Z2330" i="19"/>
  <c r="Z2331" i="19"/>
  <c r="Z2332" i="19"/>
  <c r="Z2333" i="19"/>
  <c r="Z2334" i="19"/>
  <c r="Z2335" i="19"/>
  <c r="Z2336" i="19"/>
  <c r="Z2337" i="19"/>
  <c r="Z2338" i="19"/>
  <c r="Z2339" i="19"/>
  <c r="Z2340" i="19"/>
  <c r="Z2341" i="19"/>
  <c r="Z2342" i="19"/>
  <c r="Z2343" i="19"/>
  <c r="Z2344" i="19"/>
  <c r="Z2345" i="19"/>
  <c r="Z2346" i="19"/>
  <c r="Z2347" i="19"/>
  <c r="Z2348" i="19"/>
  <c r="Z2349" i="19"/>
  <c r="Z2350" i="19"/>
  <c r="Z2351" i="19"/>
  <c r="Z2352" i="19"/>
  <c r="Z2353" i="19"/>
  <c r="Z2354" i="19"/>
  <c r="Z2355" i="19"/>
  <c r="Z2356" i="19"/>
  <c r="Z2357" i="19"/>
  <c r="Z2358" i="19"/>
  <c r="Z2359" i="19"/>
  <c r="Z2360" i="19"/>
  <c r="Z2361" i="19"/>
  <c r="Z2362" i="19"/>
  <c r="Z2363" i="19"/>
  <c r="Z2364" i="19"/>
  <c r="Z2365" i="19"/>
  <c r="Z2366" i="19"/>
  <c r="Z2367" i="19"/>
  <c r="Z2368" i="19"/>
  <c r="Z2369" i="19"/>
  <c r="Z2370" i="19"/>
  <c r="Z2371" i="19"/>
  <c r="Z2372" i="19"/>
  <c r="Z2373" i="19"/>
  <c r="Z2374" i="19"/>
  <c r="Z2375" i="19"/>
  <c r="Z2376" i="19"/>
  <c r="Z2377" i="19"/>
  <c r="Z2378" i="19"/>
  <c r="Z2379" i="19"/>
  <c r="Z2380" i="19"/>
  <c r="Z2381" i="19"/>
  <c r="Z2382" i="19"/>
  <c r="Z2383" i="19"/>
  <c r="Z2384" i="19"/>
  <c r="Z2385" i="19"/>
  <c r="Z2386" i="19"/>
  <c r="Z2387" i="19"/>
  <c r="Z2388" i="19"/>
  <c r="Z2389" i="19"/>
  <c r="Z2390" i="19"/>
  <c r="Z2391" i="19"/>
  <c r="Z2392" i="19"/>
  <c r="Z2393" i="19"/>
  <c r="Z2394" i="19"/>
  <c r="Z2395" i="19"/>
  <c r="Z2396" i="19"/>
  <c r="Z2397" i="19"/>
  <c r="Z2398" i="19"/>
  <c r="Z2399" i="19"/>
  <c r="Z2400" i="19"/>
  <c r="Z2401" i="19"/>
  <c r="Z2402" i="19"/>
  <c r="Z2403" i="19"/>
  <c r="Z2404" i="19"/>
  <c r="Z2405" i="19"/>
  <c r="Z2406" i="19"/>
  <c r="Z2407" i="19"/>
  <c r="Z2408" i="19"/>
  <c r="Z2409" i="19"/>
  <c r="Z2410" i="19"/>
  <c r="Z2411" i="19"/>
  <c r="Z2412" i="19"/>
  <c r="Z2413" i="19"/>
  <c r="Z2414" i="19"/>
  <c r="Z2415" i="19"/>
  <c r="Z2416" i="19"/>
  <c r="Z2417" i="19"/>
  <c r="Z2418" i="19"/>
  <c r="Z2419" i="19"/>
  <c r="Z2420" i="19"/>
  <c r="Z2421" i="19"/>
  <c r="Z2422" i="19"/>
  <c r="Z2423" i="19"/>
  <c r="Z2424" i="19"/>
  <c r="Z2425" i="19"/>
  <c r="Z2426" i="19"/>
  <c r="Z2427" i="19"/>
  <c r="Z2428" i="19"/>
  <c r="Z2429" i="19"/>
  <c r="Z2430" i="19"/>
  <c r="Z2431" i="19"/>
  <c r="Z2432" i="19"/>
  <c r="Z2433" i="19"/>
  <c r="Z2434" i="19"/>
  <c r="Z2435" i="19"/>
  <c r="Z2436" i="19"/>
  <c r="Z2437" i="19"/>
  <c r="Z2438" i="19"/>
  <c r="Z2439" i="19"/>
  <c r="Z2440" i="19"/>
  <c r="Z2441" i="19"/>
  <c r="Z2442" i="19"/>
  <c r="Z2443" i="19"/>
  <c r="Z2444" i="19"/>
  <c r="Z2445" i="19"/>
  <c r="Z2446" i="19"/>
  <c r="Z2447" i="19"/>
  <c r="Z2448" i="19"/>
  <c r="Z2449" i="19"/>
  <c r="Z2450" i="19"/>
  <c r="Z2451" i="19"/>
  <c r="Z2452" i="19"/>
  <c r="Z2453" i="19"/>
  <c r="Z2454" i="19"/>
  <c r="Z2455" i="19"/>
  <c r="Z2456" i="19"/>
  <c r="Z2457" i="19"/>
  <c r="Z2458" i="19"/>
  <c r="Z2459" i="19"/>
  <c r="Z2460" i="19"/>
  <c r="Z2461" i="19"/>
  <c r="Z2462" i="19"/>
  <c r="Z2463" i="19"/>
  <c r="Z2464" i="19"/>
  <c r="Z2465" i="19"/>
  <c r="Z2466" i="19"/>
  <c r="Z2467" i="19"/>
  <c r="Z2468" i="19"/>
  <c r="Z2469" i="19"/>
  <c r="Z2470" i="19"/>
  <c r="Z2471" i="19"/>
  <c r="Z2472" i="19"/>
  <c r="Z2473" i="19"/>
  <c r="Z2474" i="19"/>
  <c r="Z2475" i="19"/>
  <c r="Z2476" i="19"/>
  <c r="Z2477" i="19"/>
  <c r="Z2478" i="19"/>
  <c r="Z2479" i="19"/>
  <c r="Z2480" i="19"/>
  <c r="Z2481" i="19"/>
  <c r="Z2482" i="19"/>
  <c r="Z2483" i="19"/>
  <c r="Z2484" i="19"/>
  <c r="Z2485" i="19"/>
  <c r="Z2486" i="19"/>
  <c r="Z2487" i="19"/>
  <c r="Z2488" i="19"/>
  <c r="Z2489" i="19"/>
  <c r="Z2490" i="19"/>
  <c r="Z2491" i="19"/>
  <c r="Z2492" i="19"/>
  <c r="Z2493" i="19"/>
  <c r="Z2494" i="19"/>
  <c r="Z2495" i="19"/>
  <c r="Z2496" i="19"/>
  <c r="Z2497" i="19"/>
  <c r="Z2498" i="19"/>
  <c r="Z2499" i="19"/>
  <c r="Z2500" i="19"/>
  <c r="Z2501" i="19"/>
  <c r="Z2502" i="19"/>
  <c r="Z2503" i="19"/>
  <c r="Z2504" i="19"/>
  <c r="Z2505" i="19"/>
  <c r="Z2506" i="19"/>
  <c r="Z2507" i="19"/>
  <c r="Z2508" i="19"/>
  <c r="Z2509" i="19"/>
  <c r="Z2510" i="19"/>
  <c r="Z2511" i="19"/>
  <c r="Z2512" i="19"/>
  <c r="Z2513" i="19"/>
  <c r="Z2514" i="19"/>
  <c r="Z2515" i="19"/>
  <c r="Z2516" i="19"/>
  <c r="Z2517" i="19"/>
  <c r="Z2518" i="19"/>
  <c r="Z2519" i="19"/>
  <c r="Z2520" i="19"/>
  <c r="Z2521" i="19"/>
  <c r="Z2522" i="19"/>
  <c r="Z2523" i="19"/>
  <c r="Z2524" i="19"/>
  <c r="Z2525" i="19"/>
  <c r="Z2526" i="19"/>
  <c r="Z2527" i="19"/>
  <c r="Z2528" i="19"/>
  <c r="Z2529" i="19"/>
  <c r="Z2530" i="19"/>
  <c r="Z2531" i="19"/>
  <c r="Z2532" i="19"/>
  <c r="Z2533" i="19"/>
  <c r="Z2534" i="19"/>
  <c r="Z2535" i="19"/>
  <c r="Z2536" i="19"/>
  <c r="Z2537" i="19"/>
  <c r="Z2538" i="19"/>
  <c r="Z2539" i="19"/>
  <c r="Z2540" i="19"/>
  <c r="Z2541" i="19"/>
  <c r="Z2542" i="19"/>
  <c r="Z2543" i="19"/>
  <c r="Z2544" i="19"/>
  <c r="Z2545" i="19"/>
  <c r="Z2546" i="19"/>
  <c r="Z2547" i="19"/>
  <c r="Z2548" i="19"/>
  <c r="Z2549" i="19"/>
  <c r="Z2550" i="19"/>
  <c r="Z2551" i="19"/>
  <c r="Z2552" i="19"/>
  <c r="Z2553" i="19"/>
  <c r="Z2554" i="19"/>
  <c r="Z2555" i="19"/>
  <c r="Z2556" i="19"/>
  <c r="Z2557" i="19"/>
  <c r="Z2558" i="19"/>
  <c r="Z2559" i="19"/>
  <c r="Z2560" i="19"/>
  <c r="Z2561" i="19"/>
  <c r="Z2562" i="19"/>
  <c r="Z2563" i="19"/>
  <c r="Z2564" i="19"/>
  <c r="Z2565" i="19"/>
  <c r="Z2566" i="19"/>
  <c r="Z2567" i="19"/>
  <c r="Z2568" i="19"/>
  <c r="Z2569" i="19"/>
  <c r="Z2570" i="19"/>
  <c r="Z2571" i="19"/>
  <c r="Z2572" i="19"/>
  <c r="Z2573" i="19"/>
  <c r="Z2574" i="19"/>
  <c r="Z2575" i="19"/>
  <c r="Z2576" i="19"/>
  <c r="Z2577" i="19"/>
  <c r="Z2578" i="19"/>
  <c r="Z2579" i="19"/>
  <c r="Z2580" i="19"/>
  <c r="Z2581" i="19"/>
  <c r="Z2582" i="19"/>
  <c r="Z2583" i="19"/>
  <c r="Z2584" i="19"/>
  <c r="Z2585" i="19"/>
  <c r="Z2586" i="19"/>
  <c r="Z2587" i="19"/>
  <c r="Z2588" i="19"/>
  <c r="Z2589" i="19"/>
  <c r="Z2590" i="19"/>
  <c r="Z2591" i="19"/>
  <c r="Z2592" i="19"/>
  <c r="Z2593" i="19"/>
  <c r="Z2594" i="19"/>
  <c r="Z2595" i="19"/>
  <c r="Z2596" i="19"/>
  <c r="Z2597" i="19"/>
  <c r="Z2598" i="19"/>
  <c r="Z2599" i="19"/>
  <c r="Z2600" i="19"/>
  <c r="Z2601" i="19"/>
  <c r="Z2602" i="19"/>
  <c r="Z2603" i="19"/>
  <c r="Z2604" i="19"/>
  <c r="Z2605" i="19"/>
  <c r="Z2606" i="19"/>
  <c r="Z2607" i="19"/>
  <c r="Z2608" i="19"/>
  <c r="Z2609" i="19"/>
  <c r="Z2610" i="19"/>
  <c r="Z2611" i="19"/>
  <c r="Z2612" i="19"/>
  <c r="Z2613" i="19"/>
  <c r="Z2614" i="19"/>
  <c r="Z2615" i="19"/>
  <c r="Z2616" i="19"/>
  <c r="Z2617" i="19"/>
  <c r="Z2618" i="19"/>
  <c r="Z2619" i="19"/>
  <c r="Z2620" i="19"/>
  <c r="Z2621" i="19"/>
  <c r="Z2622" i="19"/>
  <c r="Z2623" i="19"/>
  <c r="Z2624" i="19"/>
  <c r="Z2625" i="19"/>
  <c r="Z2626" i="19"/>
  <c r="Z2627" i="19"/>
  <c r="Z2628" i="19"/>
  <c r="Z2629" i="19"/>
  <c r="Z2630" i="19"/>
  <c r="Z2631" i="19"/>
  <c r="Z2632" i="19"/>
  <c r="Z2633" i="19"/>
  <c r="Z2634" i="19"/>
  <c r="Z2635" i="19"/>
  <c r="Z2636" i="19"/>
  <c r="Z2637" i="19"/>
  <c r="Z2638" i="19"/>
  <c r="Z2639" i="19"/>
  <c r="Z2640" i="19"/>
  <c r="Z2641" i="19"/>
  <c r="Z2642" i="19"/>
  <c r="Z2643" i="19"/>
  <c r="Z2644" i="19"/>
  <c r="Z2645" i="19"/>
  <c r="Z2646" i="19"/>
  <c r="Z2647" i="19"/>
  <c r="Z2648" i="19"/>
  <c r="Z2649" i="19"/>
  <c r="Z2650" i="19"/>
  <c r="Z2651" i="19"/>
  <c r="Z2652" i="19"/>
  <c r="Z2653" i="19"/>
  <c r="Z2654" i="19"/>
  <c r="Z2655" i="19"/>
  <c r="Z2656" i="19"/>
  <c r="Z2657" i="19"/>
  <c r="Z2658" i="19"/>
  <c r="Z2659" i="19"/>
  <c r="Z2660" i="19"/>
  <c r="Z2661" i="19"/>
  <c r="Z2662" i="19"/>
  <c r="Z2663" i="19"/>
  <c r="Z2664" i="19"/>
  <c r="Z2665" i="19"/>
  <c r="Z2666" i="19"/>
  <c r="Z2667" i="19"/>
  <c r="Z2668" i="19"/>
  <c r="Z2669" i="19"/>
  <c r="Z2670" i="19"/>
  <c r="Z2671" i="19"/>
  <c r="Z2672" i="19"/>
  <c r="Z2673" i="19"/>
  <c r="Z2674" i="19"/>
  <c r="Z2675" i="19"/>
  <c r="Z2676" i="19"/>
  <c r="Z2677" i="19"/>
  <c r="Z2678" i="19"/>
  <c r="Z2679" i="19"/>
  <c r="Z2680" i="19"/>
  <c r="Z2681" i="19"/>
  <c r="Z2682" i="19"/>
  <c r="Z2683" i="19"/>
  <c r="Z2684" i="19"/>
  <c r="Z2685" i="19"/>
  <c r="Z2686" i="19"/>
  <c r="Z2687" i="19"/>
  <c r="Z2688" i="19"/>
  <c r="Z2689" i="19"/>
  <c r="Z2690" i="19"/>
  <c r="Z2691" i="19"/>
  <c r="Z2692" i="19"/>
  <c r="Z2693" i="19"/>
  <c r="Z2694" i="19"/>
  <c r="Z2695" i="19"/>
  <c r="Z2696" i="19"/>
  <c r="Z2697" i="19"/>
  <c r="Z2698" i="19"/>
  <c r="Z2699" i="19"/>
  <c r="Z2700" i="19"/>
  <c r="Z2701" i="19"/>
  <c r="Z2702" i="19"/>
  <c r="Z2703" i="19"/>
  <c r="Z2704" i="19"/>
  <c r="Z2705" i="19"/>
  <c r="Z2706" i="19"/>
  <c r="Z2707" i="19"/>
  <c r="Z2708" i="19"/>
  <c r="Z2709" i="19"/>
  <c r="Z2710" i="19"/>
  <c r="Z2711" i="19"/>
  <c r="Z2712" i="19"/>
  <c r="Z2713" i="19"/>
  <c r="Z2714" i="19"/>
  <c r="Z2715" i="19"/>
  <c r="Z2716" i="19"/>
  <c r="Z2717" i="19"/>
  <c r="Z2718" i="19"/>
  <c r="Z2719" i="19"/>
  <c r="Z2720" i="19"/>
  <c r="Z2721" i="19"/>
  <c r="Z2722" i="19"/>
  <c r="Z2723" i="19"/>
  <c r="Z2724" i="19"/>
  <c r="Z2725" i="19"/>
  <c r="Z2726" i="19"/>
  <c r="Z2727" i="19"/>
  <c r="Z2728" i="19"/>
  <c r="Z2729" i="19"/>
  <c r="Z2730" i="19"/>
  <c r="Z2731" i="19"/>
  <c r="Z2732" i="19"/>
  <c r="Z2733" i="19"/>
  <c r="Z2734" i="19"/>
  <c r="Z2735" i="19"/>
  <c r="Z2736" i="19"/>
  <c r="Z2737" i="19"/>
  <c r="Z2738" i="19"/>
  <c r="Z2739" i="19"/>
  <c r="Z2740" i="19"/>
  <c r="Z2741" i="19"/>
  <c r="Z2742" i="19"/>
  <c r="Z2743" i="19"/>
  <c r="Z2744" i="19"/>
  <c r="Z2745" i="19"/>
  <c r="Z2746" i="19"/>
  <c r="Z2747" i="19"/>
  <c r="Z2748" i="19"/>
  <c r="Z2749" i="19"/>
  <c r="Z2750" i="19"/>
  <c r="Z2751" i="19"/>
  <c r="Z2752" i="19"/>
  <c r="Z2753" i="19"/>
  <c r="Z2754" i="19"/>
  <c r="Z2755" i="19"/>
  <c r="Z2756" i="19"/>
  <c r="Z2757" i="19"/>
  <c r="Z2758" i="19"/>
  <c r="Z2759" i="19"/>
  <c r="Z2760" i="19"/>
  <c r="Z2761" i="19"/>
  <c r="Z2762" i="19"/>
  <c r="Z2763" i="19"/>
  <c r="Z2764" i="19"/>
  <c r="Z2765" i="19"/>
  <c r="Z2766" i="19"/>
  <c r="Z2767" i="19"/>
  <c r="Z2768" i="19"/>
  <c r="Z2769" i="19"/>
  <c r="Z2770" i="19"/>
  <c r="Z2771" i="19"/>
  <c r="Z2772" i="19"/>
  <c r="Z2773" i="19"/>
  <c r="Z2774" i="19"/>
  <c r="Z2775" i="19"/>
  <c r="Z2776" i="19"/>
  <c r="Z2777" i="19"/>
  <c r="Z2778" i="19"/>
  <c r="Z2779" i="19"/>
  <c r="Z2780" i="19"/>
  <c r="Z2781" i="19"/>
  <c r="Z2782" i="19"/>
  <c r="Z2783" i="19"/>
  <c r="Z2784" i="19"/>
  <c r="Z2785" i="19"/>
  <c r="Z2786" i="19"/>
  <c r="Z2787" i="19"/>
  <c r="Z2788" i="19"/>
  <c r="Z2789" i="19"/>
  <c r="Z2790" i="19"/>
  <c r="Z2791" i="19"/>
  <c r="Z2792" i="19"/>
  <c r="Z2793" i="19"/>
  <c r="Z2794" i="19"/>
  <c r="Z2795" i="19"/>
  <c r="Z2796" i="19"/>
  <c r="Z2797" i="19"/>
  <c r="Z2798" i="19"/>
  <c r="Z2799" i="19"/>
  <c r="Z2800" i="19"/>
  <c r="Z2801" i="19"/>
  <c r="Z2802" i="19"/>
  <c r="Z2803" i="19"/>
  <c r="Z2804" i="19"/>
  <c r="Z2805" i="19"/>
  <c r="Z2806" i="19"/>
  <c r="Z2807" i="19"/>
  <c r="Z2808" i="19"/>
  <c r="Z2809" i="19"/>
  <c r="Z2810" i="19"/>
  <c r="Z2811" i="19"/>
  <c r="Z2812" i="19"/>
  <c r="Z2813" i="19"/>
  <c r="Z2814" i="19"/>
  <c r="Z2815" i="19"/>
  <c r="Z2816" i="19"/>
  <c r="Z2817" i="19"/>
  <c r="Z2818" i="19"/>
  <c r="Z2819" i="19"/>
  <c r="Z2820" i="19"/>
  <c r="Z2821" i="19"/>
  <c r="Z2822" i="19"/>
  <c r="Z2823" i="19"/>
  <c r="Z2824" i="19"/>
  <c r="Z2825" i="19"/>
  <c r="Z2826" i="19"/>
  <c r="Z2827" i="19"/>
  <c r="Z2828" i="19"/>
  <c r="Z2829" i="19"/>
  <c r="Z2830" i="19"/>
  <c r="Z2831" i="19"/>
  <c r="Z2832" i="19"/>
  <c r="Z2833" i="19"/>
  <c r="Z2834" i="19"/>
  <c r="Z2835" i="19"/>
  <c r="Z2836" i="19"/>
  <c r="Z2837" i="19"/>
  <c r="Z2838" i="19"/>
  <c r="Z2839" i="19"/>
  <c r="Z2840" i="19"/>
  <c r="Z2841" i="19"/>
  <c r="Z2842" i="19"/>
  <c r="Z2843" i="19"/>
  <c r="Z2844" i="19"/>
  <c r="Z2845" i="19"/>
  <c r="Z2846" i="19"/>
  <c r="Z2847" i="19"/>
  <c r="Z2848" i="19"/>
  <c r="Z2849" i="19"/>
  <c r="Z2850" i="19"/>
  <c r="Z2851" i="19"/>
  <c r="Z2852" i="19"/>
  <c r="Z2853" i="19"/>
  <c r="Z2854" i="19"/>
  <c r="Z2855" i="19"/>
  <c r="Z2856" i="19"/>
  <c r="Z2857" i="19"/>
  <c r="Z2858" i="19"/>
  <c r="Z2859" i="19"/>
  <c r="Z2860" i="19"/>
  <c r="Z2861" i="19"/>
  <c r="Z2862" i="19"/>
  <c r="Z2863" i="19"/>
  <c r="Z2864" i="19"/>
  <c r="Z2865" i="19"/>
  <c r="Z2866" i="19"/>
  <c r="Z2867" i="19"/>
  <c r="Z2868" i="19"/>
  <c r="Z2869" i="19"/>
  <c r="Z2870" i="19"/>
  <c r="Z2871" i="19"/>
  <c r="Z2872" i="19"/>
  <c r="Z2873" i="19"/>
  <c r="Z2874" i="19"/>
  <c r="Z2875" i="19"/>
  <c r="Z2876" i="19"/>
  <c r="Z2877" i="19"/>
  <c r="Z2878" i="19"/>
  <c r="Z2879" i="19"/>
  <c r="Z2880" i="19"/>
  <c r="Z2881" i="19"/>
  <c r="Z2882" i="19"/>
  <c r="Z2883" i="19"/>
  <c r="Z2884" i="19"/>
  <c r="Z2885" i="19"/>
  <c r="Z2886" i="19"/>
  <c r="Z2887" i="19"/>
  <c r="Z2888" i="19"/>
  <c r="Z2889" i="19"/>
  <c r="Z2890" i="19"/>
  <c r="Z2891" i="19"/>
  <c r="Z2892" i="19"/>
  <c r="Z2893" i="19"/>
  <c r="Z2894" i="19"/>
  <c r="Z2895" i="19"/>
  <c r="Z2896" i="19"/>
  <c r="Z2897" i="19"/>
  <c r="Z2898" i="19"/>
  <c r="Z2899" i="19"/>
  <c r="Z2900" i="19"/>
  <c r="Z2901" i="19"/>
  <c r="Z2902" i="19"/>
  <c r="Z2903" i="19"/>
  <c r="Z2904" i="19"/>
  <c r="Z2905" i="19"/>
  <c r="Z2906" i="19"/>
  <c r="Z2907" i="19"/>
  <c r="Z2908" i="19"/>
  <c r="Z2909" i="19"/>
  <c r="Z2910" i="19"/>
  <c r="Z2911" i="19"/>
  <c r="Z2912" i="19"/>
  <c r="Z2913" i="19"/>
  <c r="Z2914" i="19"/>
  <c r="Z2915" i="19"/>
  <c r="Z2916" i="19"/>
  <c r="Z2917" i="19"/>
  <c r="Z2918" i="19"/>
  <c r="Z2919" i="19"/>
  <c r="Z2920" i="19"/>
  <c r="Z2921" i="19"/>
  <c r="Z2922" i="19"/>
  <c r="Z2923" i="19"/>
  <c r="Z2924" i="19"/>
  <c r="Z2925" i="19"/>
  <c r="Z2926" i="19"/>
  <c r="Z2927" i="19"/>
  <c r="Z2928" i="19"/>
  <c r="Z2929" i="19"/>
  <c r="Z2930" i="19"/>
  <c r="Z2931" i="19"/>
  <c r="Z2932" i="19"/>
  <c r="Z2933" i="19"/>
  <c r="Z2934" i="19"/>
  <c r="Z2935" i="19"/>
  <c r="Z2936" i="19"/>
  <c r="Z2937" i="19"/>
  <c r="Z2938" i="19"/>
  <c r="Z2939" i="19"/>
  <c r="Z2940" i="19"/>
  <c r="Z2941" i="19"/>
  <c r="Z2942" i="19"/>
  <c r="Z2943" i="19"/>
  <c r="Z2944" i="19"/>
  <c r="Z2945" i="19"/>
  <c r="Z2946" i="19"/>
  <c r="Z2947" i="19"/>
  <c r="Z2948" i="19"/>
  <c r="Z2949" i="19"/>
  <c r="Z2950" i="19"/>
  <c r="Z2951" i="19"/>
  <c r="Z2952" i="19"/>
  <c r="Z2953" i="19"/>
  <c r="Z2954" i="19"/>
  <c r="Z2955" i="19"/>
  <c r="Z2956" i="19"/>
  <c r="Z2957" i="19"/>
  <c r="Z2958" i="19"/>
  <c r="Z2959" i="19"/>
  <c r="Z2960" i="19"/>
  <c r="Z2961" i="19"/>
  <c r="Z2962" i="19"/>
  <c r="Z2963" i="19"/>
  <c r="Z2964" i="19"/>
  <c r="Z2965" i="19"/>
  <c r="Z2966" i="19"/>
  <c r="Z2967" i="19"/>
  <c r="Z2968" i="19"/>
  <c r="Z2969" i="19"/>
  <c r="Z2970" i="19"/>
  <c r="Z2971" i="19"/>
  <c r="Z2972" i="19"/>
  <c r="Z2973" i="19"/>
  <c r="Z2974" i="19"/>
  <c r="Z2975" i="19"/>
  <c r="Z2976" i="19"/>
  <c r="Z2977" i="19"/>
  <c r="Z2978" i="19"/>
  <c r="Z2979" i="19"/>
  <c r="Z2980" i="19"/>
  <c r="Z2981" i="19"/>
  <c r="Z2982" i="19"/>
  <c r="Z2983" i="19"/>
  <c r="Z2984" i="19"/>
  <c r="Z2985" i="19"/>
  <c r="Z2986" i="19"/>
  <c r="Z2987" i="19"/>
  <c r="Z2988" i="19"/>
  <c r="Z2989" i="19"/>
  <c r="Z2990" i="19"/>
  <c r="Z2991" i="19"/>
  <c r="Z2992" i="19"/>
  <c r="Z2993" i="19"/>
  <c r="Z2994" i="19"/>
  <c r="Z2995" i="19"/>
  <c r="Z2996" i="19"/>
  <c r="Z2997" i="19"/>
  <c r="Z2998" i="19"/>
  <c r="Z2999" i="19"/>
  <c r="Z3000" i="19"/>
  <c r="Z3001" i="19"/>
  <c r="Z3002" i="19"/>
  <c r="Z3003" i="19"/>
  <c r="Z3004" i="19"/>
  <c r="Z3005" i="19"/>
  <c r="Z3006" i="19"/>
  <c r="Z3007" i="19"/>
  <c r="Z3008" i="19"/>
  <c r="Z3009" i="19"/>
  <c r="Z3010" i="19"/>
  <c r="Z3011" i="19"/>
  <c r="Z3012" i="19"/>
  <c r="Z3013" i="19"/>
  <c r="Z3014" i="19"/>
  <c r="Z3015" i="19"/>
  <c r="Z3016" i="19"/>
  <c r="Z3017" i="19"/>
  <c r="Z3018" i="19"/>
  <c r="Z3019" i="19"/>
  <c r="Z3020" i="19"/>
  <c r="Z3021" i="19"/>
  <c r="Z3022" i="19"/>
  <c r="Z3023" i="19"/>
  <c r="Z3024" i="19"/>
  <c r="Z3025" i="19"/>
  <c r="Z3026" i="19"/>
  <c r="Z3027" i="19"/>
  <c r="Z3028" i="19"/>
  <c r="Z3029" i="19"/>
  <c r="Z3030" i="19"/>
  <c r="Z3031" i="19"/>
  <c r="Z3032" i="19"/>
  <c r="Z3033" i="19"/>
  <c r="Z3034" i="19"/>
  <c r="Z3035" i="19"/>
  <c r="Z3036" i="19"/>
  <c r="Z3037" i="19"/>
  <c r="Z3038" i="19"/>
  <c r="Z3039" i="19"/>
  <c r="Z3040" i="19"/>
  <c r="Z3041" i="19"/>
  <c r="Z3042" i="19"/>
  <c r="Z3043" i="19"/>
  <c r="Z3044" i="19"/>
  <c r="Z3045" i="19"/>
  <c r="Z3046" i="19"/>
  <c r="Z3047" i="19"/>
  <c r="Z3048" i="19"/>
  <c r="Z3049" i="19"/>
  <c r="Z3050" i="19"/>
  <c r="Z3051" i="19"/>
  <c r="Z3052" i="19"/>
  <c r="Z3053" i="19"/>
  <c r="Z3054" i="19"/>
  <c r="Z3055" i="19"/>
  <c r="Z3056" i="19"/>
  <c r="Z3057" i="19"/>
  <c r="Z3058" i="19"/>
  <c r="Z3059" i="19"/>
  <c r="Z3060" i="19"/>
  <c r="Z3061" i="19"/>
  <c r="Z3062" i="19"/>
  <c r="Z3063" i="19"/>
  <c r="Z3064" i="19"/>
  <c r="Z3065" i="19"/>
  <c r="Z3066" i="19"/>
  <c r="Z3067" i="19"/>
  <c r="Z3068" i="19"/>
  <c r="Z3069" i="19"/>
  <c r="Z3070" i="19"/>
  <c r="Z3071" i="19"/>
  <c r="Z3072" i="19"/>
  <c r="Z3073" i="19"/>
  <c r="Z3074" i="19"/>
  <c r="Z3075" i="19"/>
  <c r="Z3076" i="19"/>
  <c r="Z3077" i="19"/>
  <c r="Z3078" i="19"/>
  <c r="Z3079" i="19"/>
  <c r="Z3080" i="19"/>
  <c r="Z3081" i="19"/>
  <c r="Z3082" i="19"/>
  <c r="Z3083" i="19"/>
  <c r="Z3084" i="19"/>
  <c r="Z3085" i="19"/>
  <c r="Z3086" i="19"/>
  <c r="Z3087" i="19"/>
  <c r="Z3088" i="19"/>
  <c r="Z3089" i="19"/>
  <c r="Z3090" i="19"/>
  <c r="Z3091" i="19"/>
  <c r="Z3092" i="19"/>
  <c r="Z3093" i="19"/>
  <c r="Z3094" i="19"/>
  <c r="Z3095" i="19"/>
  <c r="Z3096" i="19"/>
  <c r="Z3097" i="19"/>
  <c r="Z3098" i="19"/>
  <c r="Z3099" i="19"/>
  <c r="Z3100" i="19"/>
  <c r="Z3101" i="19"/>
  <c r="Z3102" i="19"/>
  <c r="Z3103" i="19"/>
  <c r="Z3104" i="19"/>
  <c r="Z3105" i="19"/>
  <c r="Z3106" i="19"/>
  <c r="Z3107" i="19"/>
  <c r="Z3108" i="19"/>
  <c r="Z3109" i="19"/>
  <c r="Z3110" i="19"/>
  <c r="Z3111" i="19"/>
  <c r="Z3112" i="19"/>
  <c r="Z3113" i="19"/>
  <c r="Z3114" i="19"/>
  <c r="Z3115" i="19"/>
  <c r="Z3116" i="19"/>
  <c r="Z3117" i="19"/>
  <c r="Z3118" i="19"/>
  <c r="Z3119" i="19"/>
  <c r="Z3120" i="19"/>
  <c r="Z3121" i="19"/>
  <c r="Z3122" i="19"/>
  <c r="Z3123" i="19"/>
  <c r="Z3124" i="19"/>
  <c r="Z3125" i="19"/>
  <c r="Z3126" i="19"/>
  <c r="Z3127" i="19"/>
  <c r="Z3128" i="19"/>
  <c r="Z3129" i="19"/>
  <c r="Z3130" i="19"/>
  <c r="Z3131" i="19"/>
  <c r="Z3132" i="19"/>
  <c r="Z3133" i="19"/>
  <c r="Z3134" i="19"/>
  <c r="Z3135" i="19"/>
  <c r="Z3136" i="19"/>
  <c r="Z3137" i="19"/>
  <c r="Z3138" i="19"/>
  <c r="Z3139" i="19"/>
  <c r="Z3140" i="19"/>
  <c r="Z3141" i="19"/>
  <c r="Z3142" i="19"/>
  <c r="Z3143" i="19"/>
  <c r="Z3144" i="19"/>
  <c r="Z3145" i="19"/>
  <c r="Z3146" i="19"/>
  <c r="Z3147" i="19"/>
  <c r="Z3148" i="19"/>
  <c r="Z3149" i="19"/>
  <c r="Z3150" i="19"/>
  <c r="Z3151" i="19"/>
  <c r="Z3152" i="19"/>
  <c r="Z3153" i="19"/>
  <c r="Z3154" i="19"/>
  <c r="Z3155" i="19"/>
  <c r="Z3156" i="19"/>
  <c r="Z3157" i="19"/>
  <c r="Z3158" i="19"/>
  <c r="Z3159" i="19"/>
  <c r="Z3160" i="19"/>
  <c r="Z3161" i="19"/>
  <c r="Z3162" i="19"/>
  <c r="Z3163" i="19"/>
  <c r="Z3164" i="19"/>
  <c r="Z3165" i="19"/>
  <c r="Z3166" i="19"/>
  <c r="Z3167" i="19"/>
  <c r="Z3168" i="19"/>
  <c r="Z3169" i="19"/>
  <c r="Z3170" i="19"/>
  <c r="Z3171" i="19"/>
  <c r="Z3172" i="19"/>
  <c r="Z3173" i="19"/>
  <c r="Z3174" i="19"/>
  <c r="Z3175" i="19"/>
  <c r="Z3176" i="19"/>
  <c r="Z3177" i="19"/>
  <c r="Z3178" i="19"/>
  <c r="Z3179" i="19"/>
  <c r="Z3180" i="19"/>
  <c r="Z3181" i="19"/>
  <c r="Z3182" i="19"/>
  <c r="Z3183" i="19"/>
  <c r="Z3184" i="19"/>
  <c r="Z3185" i="19"/>
  <c r="Z3186" i="19"/>
  <c r="Z3187" i="19"/>
  <c r="Z3188" i="19"/>
  <c r="Z3189" i="19"/>
  <c r="Z3190" i="19"/>
  <c r="Z3191" i="19"/>
  <c r="Z3192" i="19"/>
  <c r="Z3193" i="19"/>
  <c r="Z3194" i="19"/>
  <c r="Z3195" i="19"/>
  <c r="Z3196" i="19"/>
  <c r="Z3197" i="19"/>
  <c r="Z3198" i="19"/>
  <c r="Z3199" i="19"/>
  <c r="Z3200" i="19"/>
  <c r="Z3201" i="19"/>
  <c r="Z3202" i="19"/>
  <c r="Z3203" i="19"/>
  <c r="Z3204" i="19"/>
  <c r="Z3205" i="19"/>
  <c r="Z3206" i="19"/>
  <c r="Z3207" i="19"/>
  <c r="Z3208" i="19"/>
  <c r="Z3209" i="19"/>
  <c r="Z3210" i="19"/>
  <c r="Z3211" i="19"/>
  <c r="Z3212" i="19"/>
  <c r="Z3213" i="19"/>
  <c r="Z3214" i="19"/>
  <c r="Z3215" i="19"/>
  <c r="Z3216" i="19"/>
  <c r="Z3217" i="19"/>
  <c r="Z3218" i="19"/>
  <c r="Z3219" i="19"/>
  <c r="Z3220" i="19"/>
  <c r="Z3221" i="19"/>
  <c r="Z3222" i="19"/>
  <c r="Z3223" i="19"/>
  <c r="Z3224" i="19"/>
  <c r="Z3225" i="19"/>
  <c r="Z3226" i="19"/>
  <c r="Z3227" i="19"/>
  <c r="Z3228" i="19"/>
  <c r="Z3229" i="19"/>
  <c r="Z3230" i="19"/>
  <c r="Z3231" i="19"/>
  <c r="Z3232" i="19"/>
  <c r="Z3233" i="19"/>
  <c r="Z3234" i="19"/>
  <c r="Z3235" i="19"/>
  <c r="Z3236" i="19"/>
  <c r="Z3237" i="19"/>
  <c r="Z3238" i="19"/>
  <c r="Z3239" i="19"/>
  <c r="Z3240" i="19"/>
  <c r="Z3241" i="19"/>
  <c r="Z3242" i="19"/>
  <c r="Z3243" i="19"/>
  <c r="Z3244" i="19"/>
  <c r="Z3245" i="19"/>
  <c r="Z3246" i="19"/>
  <c r="Z3247" i="19"/>
  <c r="Z3248" i="19"/>
  <c r="Z3249" i="19"/>
  <c r="Z3250" i="19"/>
  <c r="Z3251" i="19"/>
  <c r="Z3252" i="19"/>
  <c r="Z3253" i="19"/>
  <c r="Z3254" i="19"/>
  <c r="Z3255" i="19"/>
  <c r="Z3256" i="19"/>
  <c r="Z3257" i="19"/>
  <c r="Z3258" i="19"/>
  <c r="Z3259" i="19"/>
  <c r="Z3260" i="19"/>
  <c r="Z3261" i="19"/>
  <c r="Z3262" i="19"/>
  <c r="Z3263" i="19"/>
  <c r="Z3264" i="19"/>
  <c r="Z3265" i="19"/>
  <c r="Z3266" i="19"/>
  <c r="Z3267" i="19"/>
  <c r="Z3268" i="19"/>
  <c r="Z3269" i="19"/>
  <c r="Z3270" i="19"/>
  <c r="Z3271" i="19"/>
  <c r="Z3272" i="19"/>
  <c r="Z3273" i="19"/>
  <c r="Z3274" i="19"/>
  <c r="Z3275" i="19"/>
  <c r="Z3276" i="19"/>
  <c r="Z3277" i="19"/>
  <c r="Z3278" i="19"/>
  <c r="Z3279" i="19"/>
  <c r="Z3280" i="19"/>
  <c r="Z3281" i="19"/>
  <c r="Z3282" i="19"/>
  <c r="Z3283" i="19"/>
  <c r="Z3284" i="19"/>
  <c r="Z3285" i="19"/>
  <c r="Z3286" i="19"/>
  <c r="Z3287" i="19"/>
  <c r="Z3288" i="19"/>
  <c r="Z3289" i="19"/>
  <c r="Z3290" i="19"/>
  <c r="Z3291" i="19"/>
  <c r="Z3292" i="19"/>
  <c r="Z3293" i="19"/>
  <c r="Z3294" i="19"/>
  <c r="Z3295" i="19"/>
  <c r="Z3296" i="19"/>
  <c r="Z3297" i="19"/>
  <c r="Z3298" i="19"/>
  <c r="Z3299" i="19"/>
  <c r="Z3300" i="19"/>
  <c r="Z3301" i="19"/>
  <c r="Z3302" i="19"/>
  <c r="Z3303" i="19"/>
  <c r="Z3304" i="19"/>
  <c r="Z3305" i="19"/>
  <c r="Z3306" i="19"/>
  <c r="Z3307" i="19"/>
  <c r="Z3308" i="19"/>
  <c r="Z3309" i="19"/>
  <c r="Z3310" i="19"/>
  <c r="Z3311" i="19"/>
  <c r="Z3312" i="19"/>
  <c r="Z3313" i="19"/>
  <c r="Z3314" i="19"/>
  <c r="Z3315" i="19"/>
  <c r="Z3316" i="19"/>
  <c r="Z3317" i="19"/>
  <c r="Z3318" i="19"/>
  <c r="Z3319" i="19"/>
  <c r="Z3320" i="19"/>
  <c r="Z3321" i="19"/>
  <c r="Z3322" i="19"/>
  <c r="Z3323" i="19"/>
  <c r="Z3324" i="19"/>
  <c r="Z3325" i="19"/>
  <c r="Z3326" i="19"/>
  <c r="Z3327" i="19"/>
  <c r="Z3328" i="19"/>
  <c r="Z3329" i="19"/>
  <c r="Z3330" i="19"/>
  <c r="Z3331" i="19"/>
  <c r="Z3332" i="19"/>
  <c r="Z3333" i="19"/>
  <c r="Z3334" i="19"/>
  <c r="Z3335" i="19"/>
  <c r="Z3336" i="19"/>
  <c r="Z3337" i="19"/>
  <c r="Z3338" i="19"/>
  <c r="Z3339" i="19"/>
  <c r="Z3340" i="19"/>
  <c r="Z3341" i="19"/>
  <c r="Z3342" i="19"/>
  <c r="Z3343" i="19"/>
  <c r="Z3344" i="19"/>
  <c r="Z3345" i="19"/>
  <c r="Z3346" i="19"/>
  <c r="Z3347" i="19"/>
  <c r="Z3348" i="19"/>
  <c r="Z3349" i="19"/>
  <c r="Z3350" i="19"/>
  <c r="Z3351" i="19"/>
  <c r="Z3352" i="19"/>
  <c r="Z3353" i="19"/>
  <c r="Z3354" i="19"/>
  <c r="Z3355" i="19"/>
  <c r="Z3356" i="19"/>
  <c r="Z3357" i="19"/>
  <c r="Z3358" i="19"/>
  <c r="Z3359" i="19"/>
  <c r="Z3360" i="19"/>
  <c r="Z3361" i="19"/>
  <c r="Z3362" i="19"/>
  <c r="Z3363" i="19"/>
  <c r="Z3364" i="19"/>
  <c r="Z3365" i="19"/>
  <c r="Z3366" i="19"/>
  <c r="Z3367" i="19"/>
  <c r="Z3368" i="19"/>
  <c r="Z3369" i="19"/>
  <c r="Z3370" i="19"/>
  <c r="Z3371" i="19"/>
  <c r="Z3372" i="19"/>
  <c r="Z3373" i="19"/>
  <c r="Z3374" i="19"/>
  <c r="Z3375" i="19"/>
  <c r="Z3376" i="19"/>
  <c r="Z3377" i="19"/>
  <c r="Z3378" i="19"/>
  <c r="Z3379" i="19"/>
  <c r="Z3380" i="19"/>
  <c r="Z3381" i="19"/>
  <c r="Z3" i="19"/>
  <c r="Z4" i="19"/>
  <c r="Z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101" i="19"/>
  <c r="Z102" i="19"/>
  <c r="Z103" i="19"/>
  <c r="Z104" i="19"/>
  <c r="Z105" i="19"/>
  <c r="Z106" i="19"/>
  <c r="Z107" i="19"/>
  <c r="Z108" i="19"/>
  <c r="Z109" i="19"/>
  <c r="Z110" i="19"/>
  <c r="Z111" i="19"/>
  <c r="Z112" i="19"/>
  <c r="Z113" i="19"/>
  <c r="Z114" i="19"/>
  <c r="Z115" i="19"/>
  <c r="Z116" i="19"/>
  <c r="Z117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Z151" i="19"/>
  <c r="Z152" i="19"/>
  <c r="Z153" i="19"/>
  <c r="Z154" i="19"/>
  <c r="Z155" i="19"/>
  <c r="Z156" i="19"/>
  <c r="Z157" i="19"/>
  <c r="Z158" i="19"/>
  <c r="Z159" i="19"/>
  <c r="Z160" i="19"/>
  <c r="Z161" i="19"/>
  <c r="Z162" i="19"/>
  <c r="Z163" i="19"/>
  <c r="Z164" i="19"/>
  <c r="Z165" i="19"/>
  <c r="Z166" i="19"/>
  <c r="Z167" i="19"/>
  <c r="Z168" i="19"/>
  <c r="Z169" i="19"/>
  <c r="Z170" i="19"/>
  <c r="Z171" i="19"/>
  <c r="Z172" i="19"/>
  <c r="Z173" i="19"/>
  <c r="Z174" i="19"/>
  <c r="Z175" i="19"/>
  <c r="Z176" i="19"/>
  <c r="Z177" i="19"/>
  <c r="Z178" i="19"/>
  <c r="Z179" i="19"/>
  <c r="Z180" i="19"/>
  <c r="Z181" i="19"/>
  <c r="Z182" i="19"/>
  <c r="Z183" i="19"/>
  <c r="Z184" i="19"/>
  <c r="Z185" i="19"/>
  <c r="Z186" i="19"/>
  <c r="Z187" i="19"/>
  <c r="Z188" i="19"/>
  <c r="Z189" i="19"/>
  <c r="Z190" i="19"/>
  <c r="Z191" i="19"/>
  <c r="Z192" i="19"/>
  <c r="Z193" i="19"/>
  <c r="Z194" i="19"/>
  <c r="Z195" i="19"/>
  <c r="Z196" i="19"/>
  <c r="Z197" i="19"/>
  <c r="Z198" i="19"/>
  <c r="Z199" i="19"/>
  <c r="Z200" i="19"/>
  <c r="Z201" i="19"/>
  <c r="Z202" i="19"/>
  <c r="Z203" i="19"/>
  <c r="Z204" i="19"/>
  <c r="Z205" i="19"/>
  <c r="Z206" i="19"/>
  <c r="Z207" i="19"/>
  <c r="Z208" i="19"/>
  <c r="Z209" i="19"/>
  <c r="Z210" i="19"/>
  <c r="Z211" i="19"/>
  <c r="Z212" i="19"/>
  <c r="Z213" i="19"/>
  <c r="Z214" i="19"/>
  <c r="Z215" i="19"/>
  <c r="Z216" i="19"/>
  <c r="Z217" i="19"/>
  <c r="Z218" i="19"/>
  <c r="Z219" i="19"/>
  <c r="Z220" i="19"/>
  <c r="Z221" i="19"/>
  <c r="Z222" i="19"/>
  <c r="Z223" i="19"/>
  <c r="Z224" i="19"/>
  <c r="Z225" i="19"/>
  <c r="Z226" i="19"/>
  <c r="Z227" i="19"/>
  <c r="Z228" i="19"/>
  <c r="Z229" i="19"/>
  <c r="Z230" i="19"/>
  <c r="Z231" i="19"/>
  <c r="Z232" i="19"/>
  <c r="Z233" i="19"/>
  <c r="Z234" i="19"/>
  <c r="Z235" i="19"/>
  <c r="Z236" i="19"/>
  <c r="Z237" i="19"/>
  <c r="Z238" i="19"/>
  <c r="Z239" i="19"/>
  <c r="Z240" i="19"/>
  <c r="Z241" i="19"/>
  <c r="Z242" i="19"/>
  <c r="Z243" i="19"/>
  <c r="Z244" i="19"/>
  <c r="Z245" i="19"/>
  <c r="Z246" i="19"/>
  <c r="Z247" i="19"/>
  <c r="Z248" i="19"/>
  <c r="Z249" i="19"/>
  <c r="Z250" i="19"/>
  <c r="Z251" i="19"/>
  <c r="Z252" i="19"/>
  <c r="Z253" i="19"/>
  <c r="Z254" i="19"/>
  <c r="Z255" i="19"/>
  <c r="Z256" i="19"/>
  <c r="Z257" i="19"/>
  <c r="Z258" i="19"/>
  <c r="Z259" i="19"/>
  <c r="Z260" i="19"/>
  <c r="Z261" i="19"/>
  <c r="Z262" i="19"/>
  <c r="Z263" i="19"/>
  <c r="Z264" i="19"/>
  <c r="Z265" i="19"/>
  <c r="Z266" i="19"/>
  <c r="Z267" i="19"/>
  <c r="Z268" i="19"/>
  <c r="Z269" i="19"/>
  <c r="Z270" i="19"/>
  <c r="Z271" i="19"/>
  <c r="Z272" i="19"/>
  <c r="Z273" i="19"/>
  <c r="Z274" i="19"/>
  <c r="Z275" i="19"/>
  <c r="Z276" i="19"/>
  <c r="Z277" i="19"/>
  <c r="Z278" i="19"/>
  <c r="Z279" i="19"/>
  <c r="Z280" i="19"/>
  <c r="Z281" i="19"/>
  <c r="Z282" i="19"/>
  <c r="Z283" i="19"/>
  <c r="Z284" i="19"/>
  <c r="Z285" i="19"/>
  <c r="Z286" i="19"/>
  <c r="Z287" i="19"/>
  <c r="Z288" i="19"/>
  <c r="Z289" i="19"/>
  <c r="Z290" i="19"/>
  <c r="Z291" i="19"/>
  <c r="Z292" i="19"/>
  <c r="Z293" i="19"/>
  <c r="Z294" i="19"/>
  <c r="Z295" i="19"/>
  <c r="Z296" i="19"/>
  <c r="Z297" i="19"/>
  <c r="Z298" i="19"/>
  <c r="Z299" i="19"/>
  <c r="Z300" i="19"/>
  <c r="Z301" i="19"/>
  <c r="Z302" i="19"/>
  <c r="Z303" i="19"/>
  <c r="Z304" i="19"/>
  <c r="Z305" i="19"/>
  <c r="Z306" i="19"/>
  <c r="Z307" i="19"/>
  <c r="Z308" i="19"/>
  <c r="Z309" i="19"/>
  <c r="Z310" i="19"/>
  <c r="Z311" i="19"/>
  <c r="Z312" i="19"/>
  <c r="Z313" i="19"/>
  <c r="Z314" i="19"/>
  <c r="Z315" i="19"/>
  <c r="Z316" i="19"/>
  <c r="Z317" i="19"/>
  <c r="Z318" i="19"/>
  <c r="Z319" i="19"/>
  <c r="Z320" i="19"/>
  <c r="Z321" i="19"/>
  <c r="Z322" i="19"/>
  <c r="Z323" i="19"/>
  <c r="Z324" i="19"/>
  <c r="Z325" i="19"/>
  <c r="Z326" i="19"/>
  <c r="Z327" i="19"/>
  <c r="Z328" i="19"/>
  <c r="Z329" i="19"/>
  <c r="Z330" i="19"/>
  <c r="Z331" i="19"/>
  <c r="Z332" i="19"/>
  <c r="Z333" i="19"/>
  <c r="Z334" i="19"/>
  <c r="Z335" i="19"/>
  <c r="Z336" i="19"/>
  <c r="Z337" i="19"/>
  <c r="Z338" i="19"/>
  <c r="Z339" i="19"/>
  <c r="Z340" i="19"/>
  <c r="Z341" i="19"/>
  <c r="Z342" i="19"/>
  <c r="Z343" i="19"/>
  <c r="Z344" i="19"/>
  <c r="Z345" i="19"/>
  <c r="Z346" i="19"/>
  <c r="Z347" i="19"/>
  <c r="Z348" i="19"/>
  <c r="Z349" i="19"/>
  <c r="Z350" i="19"/>
  <c r="Z351" i="19"/>
  <c r="Z352" i="19"/>
  <c r="Z353" i="19"/>
  <c r="Z354" i="19"/>
  <c r="Z355" i="19"/>
  <c r="Z356" i="19"/>
  <c r="Z357" i="19"/>
  <c r="Z358" i="19"/>
  <c r="Z359" i="19"/>
  <c r="Z360" i="19"/>
  <c r="Z361" i="19"/>
  <c r="Z362" i="19"/>
  <c r="Z363" i="19"/>
  <c r="Z364" i="19"/>
  <c r="Z365" i="19"/>
  <c r="Z366" i="19"/>
  <c r="Z367" i="19"/>
  <c r="Z368" i="19"/>
  <c r="Z369" i="19"/>
  <c r="Z370" i="19"/>
  <c r="Z371" i="19"/>
  <c r="Z372" i="19"/>
  <c r="Z373" i="19"/>
  <c r="Z374" i="19"/>
  <c r="Z375" i="19"/>
  <c r="Z376" i="19"/>
  <c r="Z377" i="19"/>
  <c r="Z378" i="19"/>
  <c r="Z379" i="19"/>
  <c r="Z380" i="19"/>
  <c r="Z381" i="19"/>
  <c r="Z382" i="19"/>
  <c r="Z383" i="19"/>
  <c r="Z384" i="19"/>
  <c r="Z385" i="19"/>
  <c r="Z386" i="19"/>
  <c r="Z387" i="19"/>
  <c r="Z388" i="19"/>
  <c r="Z389" i="19"/>
  <c r="Z390" i="19"/>
  <c r="Z391" i="19"/>
  <c r="Z392" i="19"/>
  <c r="Z393" i="19"/>
  <c r="Z394" i="19"/>
  <c r="Z395" i="19"/>
  <c r="Z396" i="19"/>
  <c r="Z397" i="19"/>
  <c r="Z398" i="19"/>
  <c r="Z399" i="19"/>
  <c r="Z400" i="19"/>
  <c r="Z401" i="19"/>
  <c r="Z402" i="19"/>
  <c r="Z403" i="19"/>
  <c r="Z404" i="19"/>
  <c r="Z405" i="19"/>
  <c r="Z406" i="19"/>
  <c r="Z407" i="19"/>
  <c r="Z408" i="19"/>
  <c r="Z409" i="19"/>
  <c r="Z410" i="19"/>
  <c r="Z411" i="19"/>
  <c r="Z412" i="19"/>
  <c r="Z413" i="19"/>
  <c r="Z414" i="19"/>
  <c r="Z415" i="19"/>
  <c r="Z416" i="19"/>
  <c r="Z417" i="19"/>
  <c r="Z418" i="19"/>
  <c r="Z419" i="19"/>
  <c r="Z420" i="19"/>
  <c r="Z421" i="19"/>
  <c r="Z422" i="19"/>
  <c r="Z423" i="19"/>
  <c r="Z424" i="19"/>
  <c r="Z425" i="19"/>
  <c r="Z426" i="19"/>
  <c r="Z427" i="19"/>
  <c r="Z428" i="19"/>
  <c r="Z429" i="19"/>
  <c r="Z430" i="19"/>
  <c r="Z431" i="19"/>
  <c r="Z432" i="19"/>
  <c r="Z2" i="19"/>
  <c r="K6" i="9" s="1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X745" i="19"/>
  <c r="X746" i="19"/>
  <c r="X747" i="19"/>
  <c r="X748" i="19"/>
  <c r="X749" i="19"/>
  <c r="X750" i="19"/>
  <c r="X751" i="19"/>
  <c r="X752" i="19"/>
  <c r="X753" i="19"/>
  <c r="X754" i="19"/>
  <c r="X755" i="19"/>
  <c r="X756" i="19"/>
  <c r="X757" i="19"/>
  <c r="X758" i="19"/>
  <c r="X759" i="19"/>
  <c r="X760" i="19"/>
  <c r="X761" i="19"/>
  <c r="X762" i="19"/>
  <c r="X763" i="19"/>
  <c r="X764" i="19"/>
  <c r="X765" i="19"/>
  <c r="X766" i="19"/>
  <c r="X767" i="19"/>
  <c r="X768" i="19"/>
  <c r="X769" i="19"/>
  <c r="X770" i="19"/>
  <c r="X771" i="19"/>
  <c r="X772" i="19"/>
  <c r="X773" i="19"/>
  <c r="X774" i="19"/>
  <c r="X775" i="19"/>
  <c r="X776" i="19"/>
  <c r="X777" i="19"/>
  <c r="X778" i="19"/>
  <c r="X779" i="19"/>
  <c r="X780" i="19"/>
  <c r="X781" i="19"/>
  <c r="X782" i="19"/>
  <c r="X783" i="19"/>
  <c r="X784" i="19"/>
  <c r="X785" i="19"/>
  <c r="X786" i="19"/>
  <c r="X787" i="19"/>
  <c r="X788" i="19"/>
  <c r="X789" i="19"/>
  <c r="X790" i="19"/>
  <c r="X791" i="19"/>
  <c r="X792" i="19"/>
  <c r="X793" i="19"/>
  <c r="X794" i="19"/>
  <c r="X795" i="19"/>
  <c r="X796" i="19"/>
  <c r="X797" i="19"/>
  <c r="X798" i="19"/>
  <c r="X799" i="19"/>
  <c r="X800" i="19"/>
  <c r="X801" i="19"/>
  <c r="X802" i="19"/>
  <c r="X803" i="19"/>
  <c r="X804" i="19"/>
  <c r="X805" i="19"/>
  <c r="X806" i="19"/>
  <c r="X807" i="19"/>
  <c r="X808" i="19"/>
  <c r="X809" i="19"/>
  <c r="X810" i="19"/>
  <c r="X811" i="19"/>
  <c r="X812" i="19"/>
  <c r="X813" i="19"/>
  <c r="X814" i="19"/>
  <c r="X815" i="19"/>
  <c r="X816" i="19"/>
  <c r="X817" i="19"/>
  <c r="X818" i="19"/>
  <c r="X819" i="19"/>
  <c r="X820" i="19"/>
  <c r="X821" i="19"/>
  <c r="X822" i="19"/>
  <c r="X823" i="19"/>
  <c r="X824" i="19"/>
  <c r="X825" i="19"/>
  <c r="X826" i="19"/>
  <c r="X827" i="19"/>
  <c r="X828" i="19"/>
  <c r="X829" i="19"/>
  <c r="X830" i="19"/>
  <c r="X831" i="19"/>
  <c r="X832" i="19"/>
  <c r="X833" i="19"/>
  <c r="X834" i="19"/>
  <c r="X835" i="19"/>
  <c r="X836" i="19"/>
  <c r="X837" i="19"/>
  <c r="X838" i="19"/>
  <c r="X839" i="19"/>
  <c r="X840" i="19"/>
  <c r="X841" i="19"/>
  <c r="X842" i="19"/>
  <c r="X843" i="19"/>
  <c r="X844" i="19"/>
  <c r="X845" i="19"/>
  <c r="X846" i="19"/>
  <c r="X847" i="19"/>
  <c r="X848" i="19"/>
  <c r="X849" i="19"/>
  <c r="X850" i="19"/>
  <c r="X851" i="19"/>
  <c r="X852" i="19"/>
  <c r="X853" i="19"/>
  <c r="X854" i="19"/>
  <c r="X855" i="19"/>
  <c r="X856" i="19"/>
  <c r="X857" i="19"/>
  <c r="X858" i="19"/>
  <c r="X859" i="19"/>
  <c r="X860" i="19"/>
  <c r="X861" i="19"/>
  <c r="X862" i="19"/>
  <c r="X863" i="19"/>
  <c r="X864" i="19"/>
  <c r="X865" i="19"/>
  <c r="X866" i="19"/>
  <c r="X867" i="19"/>
  <c r="X868" i="19"/>
  <c r="X869" i="19"/>
  <c r="X870" i="19"/>
  <c r="X871" i="19"/>
  <c r="X872" i="19"/>
  <c r="X873" i="19"/>
  <c r="X874" i="19"/>
  <c r="X875" i="19"/>
  <c r="X876" i="19"/>
  <c r="X877" i="19"/>
  <c r="X878" i="19"/>
  <c r="X879" i="19"/>
  <c r="X880" i="19"/>
  <c r="X881" i="19"/>
  <c r="X882" i="19"/>
  <c r="X883" i="19"/>
  <c r="X884" i="19"/>
  <c r="X885" i="19"/>
  <c r="X886" i="19"/>
  <c r="X887" i="19"/>
  <c r="X888" i="19"/>
  <c r="X889" i="19"/>
  <c r="X890" i="19"/>
  <c r="X891" i="19"/>
  <c r="X892" i="19"/>
  <c r="X893" i="19"/>
  <c r="X894" i="19"/>
  <c r="X895" i="19"/>
  <c r="X896" i="19"/>
  <c r="X897" i="19"/>
  <c r="X898" i="19"/>
  <c r="X899" i="19"/>
  <c r="X900" i="19"/>
  <c r="X901" i="19"/>
  <c r="X902" i="19"/>
  <c r="X903" i="19"/>
  <c r="X904" i="19"/>
  <c r="X905" i="19"/>
  <c r="X906" i="19"/>
  <c r="X907" i="19"/>
  <c r="X908" i="19"/>
  <c r="X909" i="19"/>
  <c r="X910" i="19"/>
  <c r="X911" i="19"/>
  <c r="X912" i="19"/>
  <c r="X913" i="19"/>
  <c r="X914" i="19"/>
  <c r="X915" i="19"/>
  <c r="X916" i="19"/>
  <c r="X917" i="19"/>
  <c r="X918" i="19"/>
  <c r="X919" i="19"/>
  <c r="X920" i="19"/>
  <c r="X921" i="19"/>
  <c r="X922" i="19"/>
  <c r="X923" i="19"/>
  <c r="X924" i="19"/>
  <c r="X925" i="19"/>
  <c r="X926" i="19"/>
  <c r="X927" i="19"/>
  <c r="X928" i="19"/>
  <c r="X929" i="19"/>
  <c r="X930" i="19"/>
  <c r="X931" i="19"/>
  <c r="X932" i="19"/>
  <c r="X933" i="19"/>
  <c r="X934" i="19"/>
  <c r="X935" i="19"/>
  <c r="X936" i="19"/>
  <c r="X937" i="19"/>
  <c r="X938" i="19"/>
  <c r="X939" i="19"/>
  <c r="X940" i="19"/>
  <c r="X941" i="19"/>
  <c r="X942" i="19"/>
  <c r="X943" i="19"/>
  <c r="X944" i="19"/>
  <c r="X945" i="19"/>
  <c r="X946" i="19"/>
  <c r="X947" i="19"/>
  <c r="X948" i="19"/>
  <c r="X949" i="19"/>
  <c r="X950" i="19"/>
  <c r="X951" i="19"/>
  <c r="X952" i="19"/>
  <c r="X953" i="19"/>
  <c r="X954" i="19"/>
  <c r="X955" i="19"/>
  <c r="X956" i="19"/>
  <c r="X957" i="19"/>
  <c r="X958" i="19"/>
  <c r="X959" i="19"/>
  <c r="X960" i="19"/>
  <c r="X961" i="19"/>
  <c r="X962" i="19"/>
  <c r="X963" i="19"/>
  <c r="X964" i="19"/>
  <c r="X965" i="19"/>
  <c r="X966" i="19"/>
  <c r="X967" i="19"/>
  <c r="X968" i="19"/>
  <c r="X969" i="19"/>
  <c r="X970" i="19"/>
  <c r="X971" i="19"/>
  <c r="X972" i="19"/>
  <c r="X973" i="19"/>
  <c r="X974" i="19"/>
  <c r="X975" i="19"/>
  <c r="X976" i="19"/>
  <c r="X977" i="19"/>
  <c r="X978" i="19"/>
  <c r="X979" i="19"/>
  <c r="X980" i="19"/>
  <c r="X981" i="19"/>
  <c r="X982" i="19"/>
  <c r="X983" i="19"/>
  <c r="X984" i="19"/>
  <c r="X985" i="19"/>
  <c r="X986" i="19"/>
  <c r="X987" i="19"/>
  <c r="X988" i="19"/>
  <c r="X989" i="19"/>
  <c r="X990" i="19"/>
  <c r="X991" i="19"/>
  <c r="X992" i="19"/>
  <c r="X993" i="19"/>
  <c r="X994" i="19"/>
  <c r="X995" i="19"/>
  <c r="X996" i="19"/>
  <c r="X997" i="19"/>
  <c r="X998" i="19"/>
  <c r="X999" i="19"/>
  <c r="X1000" i="19"/>
  <c r="X1001" i="19"/>
  <c r="X1002" i="19"/>
  <c r="X1003" i="19"/>
  <c r="X1004" i="19"/>
  <c r="X1005" i="19"/>
  <c r="X1006" i="19"/>
  <c r="X1007" i="19"/>
  <c r="X1008" i="19"/>
  <c r="X1009" i="19"/>
  <c r="X1010" i="19"/>
  <c r="X1011" i="19"/>
  <c r="X1012" i="19"/>
  <c r="X1013" i="19"/>
  <c r="X1014" i="19"/>
  <c r="X1015" i="19"/>
  <c r="X1016" i="19"/>
  <c r="X1017" i="19"/>
  <c r="X1018" i="19"/>
  <c r="X1019" i="19"/>
  <c r="X1020" i="19"/>
  <c r="X1021" i="19"/>
  <c r="X1022" i="19"/>
  <c r="X1023" i="19"/>
  <c r="X1024" i="19"/>
  <c r="X1025" i="19"/>
  <c r="X1026" i="19"/>
  <c r="X1027" i="19"/>
  <c r="X1028" i="19"/>
  <c r="X1029" i="19"/>
  <c r="X1030" i="19"/>
  <c r="X1031" i="19"/>
  <c r="X1032" i="19"/>
  <c r="X1033" i="19"/>
  <c r="X1034" i="19"/>
  <c r="X1035" i="19"/>
  <c r="X1036" i="19"/>
  <c r="X1037" i="19"/>
  <c r="X1038" i="19"/>
  <c r="X1039" i="19"/>
  <c r="X1040" i="19"/>
  <c r="X1041" i="19"/>
  <c r="X1042" i="19"/>
  <c r="X1043" i="19"/>
  <c r="X1044" i="19"/>
  <c r="X1045" i="19"/>
  <c r="X1046" i="19"/>
  <c r="X1047" i="19"/>
  <c r="X1048" i="19"/>
  <c r="X1049" i="19"/>
  <c r="X1050" i="19"/>
  <c r="X1051" i="19"/>
  <c r="X1052" i="19"/>
  <c r="X1053" i="19"/>
  <c r="X1054" i="19"/>
  <c r="X1055" i="19"/>
  <c r="X1056" i="19"/>
  <c r="X1057" i="19"/>
  <c r="X1058" i="19"/>
  <c r="X1059" i="19"/>
  <c r="X1060" i="19"/>
  <c r="X1061" i="19"/>
  <c r="X1062" i="19"/>
  <c r="X1063" i="19"/>
  <c r="X1064" i="19"/>
  <c r="X1065" i="19"/>
  <c r="X1066" i="19"/>
  <c r="X1067" i="19"/>
  <c r="X1068" i="19"/>
  <c r="X1069" i="19"/>
  <c r="X1070" i="19"/>
  <c r="X1071" i="19"/>
  <c r="X1072" i="19"/>
  <c r="X1073" i="19"/>
  <c r="X1074" i="19"/>
  <c r="X1075" i="19"/>
  <c r="X1076" i="19"/>
  <c r="X1077" i="19"/>
  <c r="X1078" i="19"/>
  <c r="X1079" i="19"/>
  <c r="X1080" i="19"/>
  <c r="X1081" i="19"/>
  <c r="X1082" i="19"/>
  <c r="X1083" i="19"/>
  <c r="X1084" i="19"/>
  <c r="X1085" i="19"/>
  <c r="X1086" i="19"/>
  <c r="X1087" i="19"/>
  <c r="X1088" i="19"/>
  <c r="X1089" i="19"/>
  <c r="X1090" i="19"/>
  <c r="X1091" i="19"/>
  <c r="X1092" i="19"/>
  <c r="X1093" i="19"/>
  <c r="X1094" i="19"/>
  <c r="X1095" i="19"/>
  <c r="X1096" i="19"/>
  <c r="X1097" i="19"/>
  <c r="X1098" i="19"/>
  <c r="X1099" i="19"/>
  <c r="X1100" i="19"/>
  <c r="X1101" i="19"/>
  <c r="X1102" i="19"/>
  <c r="X1103" i="19"/>
  <c r="X1104" i="19"/>
  <c r="X1105" i="19"/>
  <c r="X1106" i="19"/>
  <c r="X1107" i="19"/>
  <c r="X1108" i="19"/>
  <c r="X1109" i="19"/>
  <c r="X1110" i="19"/>
  <c r="X1111" i="19"/>
  <c r="X1112" i="19"/>
  <c r="X1113" i="19"/>
  <c r="X1114" i="19"/>
  <c r="X1115" i="19"/>
  <c r="X1116" i="19"/>
  <c r="X1117" i="19"/>
  <c r="X1118" i="19"/>
  <c r="X1119" i="19"/>
  <c r="X1120" i="19"/>
  <c r="X1121" i="19"/>
  <c r="X1122" i="19"/>
  <c r="X1123" i="19"/>
  <c r="X1124" i="19"/>
  <c r="X1125" i="19"/>
  <c r="X1126" i="19"/>
  <c r="X1127" i="19"/>
  <c r="X1128" i="19"/>
  <c r="X1129" i="19"/>
  <c r="X1130" i="19"/>
  <c r="X1131" i="19"/>
  <c r="X1132" i="19"/>
  <c r="X1133" i="19"/>
  <c r="X1134" i="19"/>
  <c r="X1135" i="19"/>
  <c r="X1136" i="19"/>
  <c r="X1137" i="19"/>
  <c r="X1138" i="19"/>
  <c r="X1139" i="19"/>
  <c r="X1140" i="19"/>
  <c r="X1141" i="19"/>
  <c r="X1142" i="19"/>
  <c r="X1143" i="19"/>
  <c r="X1144" i="19"/>
  <c r="X1145" i="19"/>
  <c r="X1146" i="19"/>
  <c r="X1147" i="19"/>
  <c r="X1148" i="19"/>
  <c r="X1149" i="19"/>
  <c r="X1150" i="19"/>
  <c r="X1151" i="19"/>
  <c r="X1152" i="19"/>
  <c r="X1153" i="19"/>
  <c r="X1154" i="19"/>
  <c r="X1155" i="19"/>
  <c r="X1156" i="19"/>
  <c r="X1157" i="19"/>
  <c r="X1158" i="19"/>
  <c r="X1159" i="19"/>
  <c r="X1160" i="19"/>
  <c r="X1161" i="19"/>
  <c r="X1162" i="19"/>
  <c r="X1163" i="19"/>
  <c r="X1164" i="19"/>
  <c r="X1165" i="19"/>
  <c r="X1166" i="19"/>
  <c r="X1167" i="19"/>
  <c r="X1168" i="19"/>
  <c r="X1169" i="19"/>
  <c r="X1170" i="19"/>
  <c r="X1171" i="19"/>
  <c r="X1172" i="19"/>
  <c r="X1173" i="19"/>
  <c r="X1174" i="19"/>
  <c r="X1175" i="19"/>
  <c r="X1176" i="19"/>
  <c r="X1177" i="19"/>
  <c r="X1178" i="19"/>
  <c r="X1179" i="19"/>
  <c r="X1180" i="19"/>
  <c r="X1181" i="19"/>
  <c r="X1182" i="19"/>
  <c r="X1183" i="19"/>
  <c r="X1184" i="19"/>
  <c r="X1185" i="19"/>
  <c r="X1186" i="19"/>
  <c r="X1187" i="19"/>
  <c r="X1188" i="19"/>
  <c r="X1189" i="19"/>
  <c r="X1190" i="19"/>
  <c r="X1191" i="19"/>
  <c r="X1192" i="19"/>
  <c r="X1193" i="19"/>
  <c r="X1194" i="19"/>
  <c r="X1195" i="19"/>
  <c r="X1196" i="19"/>
  <c r="X1197" i="19"/>
  <c r="X1198" i="19"/>
  <c r="X1199" i="19"/>
  <c r="X1200" i="19"/>
  <c r="X1201" i="19"/>
  <c r="X1202" i="19"/>
  <c r="X1203" i="19"/>
  <c r="X1204" i="19"/>
  <c r="X1205" i="19"/>
  <c r="X1206" i="19"/>
  <c r="X1207" i="19"/>
  <c r="X1208" i="19"/>
  <c r="X1209" i="19"/>
  <c r="X1210" i="19"/>
  <c r="X1211" i="19"/>
  <c r="X1212" i="19"/>
  <c r="X1213" i="19"/>
  <c r="X1214" i="19"/>
  <c r="X1215" i="19"/>
  <c r="X1216" i="19"/>
  <c r="X1217" i="19"/>
  <c r="X1218" i="19"/>
  <c r="X1219" i="19"/>
  <c r="X1220" i="19"/>
  <c r="X1221" i="19"/>
  <c r="X1222" i="19"/>
  <c r="X1223" i="19"/>
  <c r="X1224" i="19"/>
  <c r="X1225" i="19"/>
  <c r="X1226" i="19"/>
  <c r="X1227" i="19"/>
  <c r="X1228" i="19"/>
  <c r="X1229" i="19"/>
  <c r="X1230" i="19"/>
  <c r="X1231" i="19"/>
  <c r="X1232" i="19"/>
  <c r="X1233" i="19"/>
  <c r="X1234" i="19"/>
  <c r="X1235" i="19"/>
  <c r="X1236" i="19"/>
  <c r="X1237" i="19"/>
  <c r="X1238" i="19"/>
  <c r="X1239" i="19"/>
  <c r="X1240" i="19"/>
  <c r="X1241" i="19"/>
  <c r="X1242" i="19"/>
  <c r="X1243" i="19"/>
  <c r="X1244" i="19"/>
  <c r="X1245" i="19"/>
  <c r="X1246" i="19"/>
  <c r="X1247" i="19"/>
  <c r="X1248" i="19"/>
  <c r="X1249" i="19"/>
  <c r="X1250" i="19"/>
  <c r="X1251" i="19"/>
  <c r="X1252" i="19"/>
  <c r="X1253" i="19"/>
  <c r="X1254" i="19"/>
  <c r="X1255" i="19"/>
  <c r="X1256" i="19"/>
  <c r="X1257" i="19"/>
  <c r="X1258" i="19"/>
  <c r="X1259" i="19"/>
  <c r="X1260" i="19"/>
  <c r="X1261" i="19"/>
  <c r="X1262" i="19"/>
  <c r="X1263" i="19"/>
  <c r="X1264" i="19"/>
  <c r="X1265" i="19"/>
  <c r="X1266" i="19"/>
  <c r="X1267" i="19"/>
  <c r="X1268" i="19"/>
  <c r="X1269" i="19"/>
  <c r="X1270" i="19"/>
  <c r="X1271" i="19"/>
  <c r="X1272" i="19"/>
  <c r="X1273" i="19"/>
  <c r="X1274" i="19"/>
  <c r="X1275" i="19"/>
  <c r="X1276" i="19"/>
  <c r="X1277" i="19"/>
  <c r="X1278" i="19"/>
  <c r="X1279" i="19"/>
  <c r="X1280" i="19"/>
  <c r="X1281" i="19"/>
  <c r="X1282" i="19"/>
  <c r="X1283" i="19"/>
  <c r="X1284" i="19"/>
  <c r="X1285" i="19"/>
  <c r="X1286" i="19"/>
  <c r="X1287" i="19"/>
  <c r="X1288" i="19"/>
  <c r="X1289" i="19"/>
  <c r="X1290" i="19"/>
  <c r="X1291" i="19"/>
  <c r="X1292" i="19"/>
  <c r="X1293" i="19"/>
  <c r="X1294" i="19"/>
  <c r="X1295" i="19"/>
  <c r="X1296" i="19"/>
  <c r="X1297" i="19"/>
  <c r="X1298" i="19"/>
  <c r="X1299" i="19"/>
  <c r="X1300" i="19"/>
  <c r="X1301" i="19"/>
  <c r="X1302" i="19"/>
  <c r="X1303" i="19"/>
  <c r="X1304" i="19"/>
  <c r="X1305" i="19"/>
  <c r="X1306" i="19"/>
  <c r="X1307" i="19"/>
  <c r="X1308" i="19"/>
  <c r="X1309" i="19"/>
  <c r="X1310" i="19"/>
  <c r="X1311" i="19"/>
  <c r="X1312" i="19"/>
  <c r="X1313" i="19"/>
  <c r="X1314" i="19"/>
  <c r="X1315" i="19"/>
  <c r="X1316" i="19"/>
  <c r="X1317" i="19"/>
  <c r="X1318" i="19"/>
  <c r="X1319" i="19"/>
  <c r="X1320" i="19"/>
  <c r="X1321" i="19"/>
  <c r="X1322" i="19"/>
  <c r="X1323" i="19"/>
  <c r="X1324" i="19"/>
  <c r="X1325" i="19"/>
  <c r="X1326" i="19"/>
  <c r="X1327" i="19"/>
  <c r="X1328" i="19"/>
  <c r="X1329" i="19"/>
  <c r="X1330" i="19"/>
  <c r="X1331" i="19"/>
  <c r="X1332" i="19"/>
  <c r="X1333" i="19"/>
  <c r="X1334" i="19"/>
  <c r="X1335" i="19"/>
  <c r="X1336" i="19"/>
  <c r="X1337" i="19"/>
  <c r="X1338" i="19"/>
  <c r="X1339" i="19"/>
  <c r="X1340" i="19"/>
  <c r="X1341" i="19"/>
  <c r="X1342" i="19"/>
  <c r="X1343" i="19"/>
  <c r="X1344" i="19"/>
  <c r="X1345" i="19"/>
  <c r="X1346" i="19"/>
  <c r="X1347" i="19"/>
  <c r="X1348" i="19"/>
  <c r="X1349" i="19"/>
  <c r="X1350" i="19"/>
  <c r="X1351" i="19"/>
  <c r="X1352" i="19"/>
  <c r="X1353" i="19"/>
  <c r="X1354" i="19"/>
  <c r="X1355" i="19"/>
  <c r="X1356" i="19"/>
  <c r="X1357" i="19"/>
  <c r="X1358" i="19"/>
  <c r="X1359" i="19"/>
  <c r="X1360" i="19"/>
  <c r="X1361" i="19"/>
  <c r="X1362" i="19"/>
  <c r="X1363" i="19"/>
  <c r="X1364" i="19"/>
  <c r="X1365" i="19"/>
  <c r="X1366" i="19"/>
  <c r="X1367" i="19"/>
  <c r="X1368" i="19"/>
  <c r="X1369" i="19"/>
  <c r="X1370" i="19"/>
  <c r="X1371" i="19"/>
  <c r="X1372" i="19"/>
  <c r="X1373" i="19"/>
  <c r="X1374" i="19"/>
  <c r="X1375" i="19"/>
  <c r="X1376" i="19"/>
  <c r="X1377" i="19"/>
  <c r="X1378" i="19"/>
  <c r="X1379" i="19"/>
  <c r="X1380" i="19"/>
  <c r="X1381" i="19"/>
  <c r="X1382" i="19"/>
  <c r="X1383" i="19"/>
  <c r="X1384" i="19"/>
  <c r="X1385" i="19"/>
  <c r="X1386" i="19"/>
  <c r="X1387" i="19"/>
  <c r="X1388" i="19"/>
  <c r="X1389" i="19"/>
  <c r="X1390" i="19"/>
  <c r="X1391" i="19"/>
  <c r="X1392" i="19"/>
  <c r="X1393" i="19"/>
  <c r="X1394" i="19"/>
  <c r="X1395" i="19"/>
  <c r="X1396" i="19"/>
  <c r="X1397" i="19"/>
  <c r="X1398" i="19"/>
  <c r="X1399" i="19"/>
  <c r="X1400" i="19"/>
  <c r="X1401" i="19"/>
  <c r="X1402" i="19"/>
  <c r="X1403" i="19"/>
  <c r="X1404" i="19"/>
  <c r="X1405" i="19"/>
  <c r="X1406" i="19"/>
  <c r="X1407" i="19"/>
  <c r="X1408" i="19"/>
  <c r="X1409" i="19"/>
  <c r="X1410" i="19"/>
  <c r="X1411" i="19"/>
  <c r="X1412" i="19"/>
  <c r="X1413" i="19"/>
  <c r="X1414" i="19"/>
  <c r="X1415" i="19"/>
  <c r="X1416" i="19"/>
  <c r="X1417" i="19"/>
  <c r="X1418" i="19"/>
  <c r="X1419" i="19"/>
  <c r="X1420" i="19"/>
  <c r="X1421" i="19"/>
  <c r="X1422" i="19"/>
  <c r="X1423" i="19"/>
  <c r="X1424" i="19"/>
  <c r="X1425" i="19"/>
  <c r="X1426" i="19"/>
  <c r="X1427" i="19"/>
  <c r="X1428" i="19"/>
  <c r="X1429" i="19"/>
  <c r="X1430" i="19"/>
  <c r="X1431" i="19"/>
  <c r="X1432" i="19"/>
  <c r="X1433" i="19"/>
  <c r="X1434" i="19"/>
  <c r="X1435" i="19"/>
  <c r="X1436" i="19"/>
  <c r="X1437" i="19"/>
  <c r="X1438" i="19"/>
  <c r="X1439" i="19"/>
  <c r="X1440" i="19"/>
  <c r="X1441" i="19"/>
  <c r="X1442" i="19"/>
  <c r="X1443" i="19"/>
  <c r="X1444" i="19"/>
  <c r="X1445" i="19"/>
  <c r="X1446" i="19"/>
  <c r="X1447" i="19"/>
  <c r="X1448" i="19"/>
  <c r="X1449" i="19"/>
  <c r="X1450" i="19"/>
  <c r="X1451" i="19"/>
  <c r="X1452" i="19"/>
  <c r="X1453" i="19"/>
  <c r="X1454" i="19"/>
  <c r="X1455" i="19"/>
  <c r="X1456" i="19"/>
  <c r="X1457" i="19"/>
  <c r="X1458" i="19"/>
  <c r="X1459" i="19"/>
  <c r="X1460" i="19"/>
  <c r="X1461" i="19"/>
  <c r="X1462" i="19"/>
  <c r="X1463" i="19"/>
  <c r="X1464" i="19"/>
  <c r="X1465" i="19"/>
  <c r="X1466" i="19"/>
  <c r="X1467" i="19"/>
  <c r="X1468" i="19"/>
  <c r="X1469" i="19"/>
  <c r="X1470" i="19"/>
  <c r="X1471" i="19"/>
  <c r="X1472" i="19"/>
  <c r="X1473" i="19"/>
  <c r="X1474" i="19"/>
  <c r="X1475" i="19"/>
  <c r="X1476" i="19"/>
  <c r="X1477" i="19"/>
  <c r="X1478" i="19"/>
  <c r="X1479" i="19"/>
  <c r="X1480" i="19"/>
  <c r="X1481" i="19"/>
  <c r="X1482" i="19"/>
  <c r="X1483" i="19"/>
  <c r="X1484" i="19"/>
  <c r="X1485" i="19"/>
  <c r="X1486" i="19"/>
  <c r="X1487" i="19"/>
  <c r="X1488" i="19"/>
  <c r="X1489" i="19"/>
  <c r="X1490" i="19"/>
  <c r="X1491" i="19"/>
  <c r="X1492" i="19"/>
  <c r="X1493" i="19"/>
  <c r="X1494" i="19"/>
  <c r="X1495" i="19"/>
  <c r="X1496" i="19"/>
  <c r="X1497" i="19"/>
  <c r="X1498" i="19"/>
  <c r="X1499" i="19"/>
  <c r="X1500" i="19"/>
  <c r="X1501" i="19"/>
  <c r="X1502" i="19"/>
  <c r="X1503" i="19"/>
  <c r="X1504" i="19"/>
  <c r="X1505" i="19"/>
  <c r="X1506" i="19"/>
  <c r="X1507" i="19"/>
  <c r="X1508" i="19"/>
  <c r="X1509" i="19"/>
  <c r="X1510" i="19"/>
  <c r="X1511" i="19"/>
  <c r="X1512" i="19"/>
  <c r="X1513" i="19"/>
  <c r="X1514" i="19"/>
  <c r="X1515" i="19"/>
  <c r="X1516" i="19"/>
  <c r="X1517" i="19"/>
  <c r="X1518" i="19"/>
  <c r="X1519" i="19"/>
  <c r="X1520" i="19"/>
  <c r="X1521" i="19"/>
  <c r="X1522" i="19"/>
  <c r="X1523" i="19"/>
  <c r="X1524" i="19"/>
  <c r="X1525" i="19"/>
  <c r="X1526" i="19"/>
  <c r="X1527" i="19"/>
  <c r="X1528" i="19"/>
  <c r="X1529" i="19"/>
  <c r="X1530" i="19"/>
  <c r="X1531" i="19"/>
  <c r="X1532" i="19"/>
  <c r="X1533" i="19"/>
  <c r="X1534" i="19"/>
  <c r="X1535" i="19"/>
  <c r="X1536" i="19"/>
  <c r="X1537" i="19"/>
  <c r="X1538" i="19"/>
  <c r="X1539" i="19"/>
  <c r="X1540" i="19"/>
  <c r="X1541" i="19"/>
  <c r="X1542" i="19"/>
  <c r="X1543" i="19"/>
  <c r="X1544" i="19"/>
  <c r="X1545" i="19"/>
  <c r="X1546" i="19"/>
  <c r="X1547" i="19"/>
  <c r="X1548" i="19"/>
  <c r="X1549" i="19"/>
  <c r="X1550" i="19"/>
  <c r="X1551" i="19"/>
  <c r="X1552" i="19"/>
  <c r="X1553" i="19"/>
  <c r="X1554" i="19"/>
  <c r="X1555" i="19"/>
  <c r="X1556" i="19"/>
  <c r="X1557" i="19"/>
  <c r="X1558" i="19"/>
  <c r="X1559" i="19"/>
  <c r="X1560" i="19"/>
  <c r="X1561" i="19"/>
  <c r="X1562" i="19"/>
  <c r="X1563" i="19"/>
  <c r="X1564" i="19"/>
  <c r="X1565" i="19"/>
  <c r="X1566" i="19"/>
  <c r="X1567" i="19"/>
  <c r="X1568" i="19"/>
  <c r="X1569" i="19"/>
  <c r="X1570" i="19"/>
  <c r="X1571" i="19"/>
  <c r="X1572" i="19"/>
  <c r="X1573" i="19"/>
  <c r="X1574" i="19"/>
  <c r="X1575" i="19"/>
  <c r="X1576" i="19"/>
  <c r="X1577" i="19"/>
  <c r="X1578" i="19"/>
  <c r="X1579" i="19"/>
  <c r="X1580" i="19"/>
  <c r="X1581" i="19"/>
  <c r="X1582" i="19"/>
  <c r="X1583" i="19"/>
  <c r="X1584" i="19"/>
  <c r="X1585" i="19"/>
  <c r="X1586" i="19"/>
  <c r="X1587" i="19"/>
  <c r="X1588" i="19"/>
  <c r="X1589" i="19"/>
  <c r="X1590" i="19"/>
  <c r="X1591" i="19"/>
  <c r="X1592" i="19"/>
  <c r="X1593" i="19"/>
  <c r="X1594" i="19"/>
  <c r="X1595" i="19"/>
  <c r="X1596" i="19"/>
  <c r="X1597" i="19"/>
  <c r="X1598" i="19"/>
  <c r="X1599" i="19"/>
  <c r="X1600" i="19"/>
  <c r="X1601" i="19"/>
  <c r="X1602" i="19"/>
  <c r="X1603" i="19"/>
  <c r="X1604" i="19"/>
  <c r="X1605" i="19"/>
  <c r="X1606" i="19"/>
  <c r="X1607" i="19"/>
  <c r="X1608" i="19"/>
  <c r="X1609" i="19"/>
  <c r="X1610" i="19"/>
  <c r="X1611" i="19"/>
  <c r="X1612" i="19"/>
  <c r="X1613" i="19"/>
  <c r="X1614" i="19"/>
  <c r="X1615" i="19"/>
  <c r="X1616" i="19"/>
  <c r="X1617" i="19"/>
  <c r="X1618" i="19"/>
  <c r="X1619" i="19"/>
  <c r="X1620" i="19"/>
  <c r="X1621" i="19"/>
  <c r="X1622" i="19"/>
  <c r="X1623" i="19"/>
  <c r="X1624" i="19"/>
  <c r="X1625" i="19"/>
  <c r="X1626" i="19"/>
  <c r="X1627" i="19"/>
  <c r="X1628" i="19"/>
  <c r="X1629" i="19"/>
  <c r="X1630" i="19"/>
  <c r="X1631" i="19"/>
  <c r="X1632" i="19"/>
  <c r="X1633" i="19"/>
  <c r="X1634" i="19"/>
  <c r="X1635" i="19"/>
  <c r="X1636" i="19"/>
  <c r="X1637" i="19"/>
  <c r="X1638" i="19"/>
  <c r="X1639" i="19"/>
  <c r="X1640" i="19"/>
  <c r="X1641" i="19"/>
  <c r="X1642" i="19"/>
  <c r="X1643" i="19"/>
  <c r="X1644" i="19"/>
  <c r="X1645" i="19"/>
  <c r="X1646" i="19"/>
  <c r="X1647" i="19"/>
  <c r="X1648" i="19"/>
  <c r="X1649" i="19"/>
  <c r="X1650" i="19"/>
  <c r="X1651" i="19"/>
  <c r="X1652" i="19"/>
  <c r="X1653" i="19"/>
  <c r="X1654" i="19"/>
  <c r="X1655" i="19"/>
  <c r="X1656" i="19"/>
  <c r="X1657" i="19"/>
  <c r="X1658" i="19"/>
  <c r="X1659" i="19"/>
  <c r="X1660" i="19"/>
  <c r="X1661" i="19"/>
  <c r="X1662" i="19"/>
  <c r="X1663" i="19"/>
  <c r="X1664" i="19"/>
  <c r="X1665" i="19"/>
  <c r="X1666" i="19"/>
  <c r="X1667" i="19"/>
  <c r="X1668" i="19"/>
  <c r="X1669" i="19"/>
  <c r="X1670" i="19"/>
  <c r="X1671" i="19"/>
  <c r="X1672" i="19"/>
  <c r="X1673" i="19"/>
  <c r="X1674" i="19"/>
  <c r="X1675" i="19"/>
  <c r="X1676" i="19"/>
  <c r="X1677" i="19"/>
  <c r="X1678" i="19"/>
  <c r="X1679" i="19"/>
  <c r="X1680" i="19"/>
  <c r="X1681" i="19"/>
  <c r="X1682" i="19"/>
  <c r="X1683" i="19"/>
  <c r="X1684" i="19"/>
  <c r="X1685" i="19"/>
  <c r="X1686" i="19"/>
  <c r="X1687" i="19"/>
  <c r="X1688" i="19"/>
  <c r="X1689" i="19"/>
  <c r="X1690" i="19"/>
  <c r="X1691" i="19"/>
  <c r="X1692" i="19"/>
  <c r="X1693" i="19"/>
  <c r="X1694" i="19"/>
  <c r="X1695" i="19"/>
  <c r="X1696" i="19"/>
  <c r="X1697" i="19"/>
  <c r="X1698" i="19"/>
  <c r="X1699" i="19"/>
  <c r="X1700" i="19"/>
  <c r="X1701" i="19"/>
  <c r="X1702" i="19"/>
  <c r="X1703" i="19"/>
  <c r="X1704" i="19"/>
  <c r="X1705" i="19"/>
  <c r="X1706" i="19"/>
  <c r="X1707" i="19"/>
  <c r="X1708" i="19"/>
  <c r="X1709" i="19"/>
  <c r="X1710" i="19"/>
  <c r="X1711" i="19"/>
  <c r="X1712" i="19"/>
  <c r="X1713" i="19"/>
  <c r="X1714" i="19"/>
  <c r="X1715" i="19"/>
  <c r="X1716" i="19"/>
  <c r="X1717" i="19"/>
  <c r="X1718" i="19"/>
  <c r="X1719" i="19"/>
  <c r="X1720" i="19"/>
  <c r="X1721" i="19"/>
  <c r="X1722" i="19"/>
  <c r="X1723" i="19"/>
  <c r="X1724" i="19"/>
  <c r="X1725" i="19"/>
  <c r="X1726" i="19"/>
  <c r="X1727" i="19"/>
  <c r="X1728" i="19"/>
  <c r="X1729" i="19"/>
  <c r="X1730" i="19"/>
  <c r="X1731" i="19"/>
  <c r="X1732" i="19"/>
  <c r="X1733" i="19"/>
  <c r="X1734" i="19"/>
  <c r="X1735" i="19"/>
  <c r="X1736" i="19"/>
  <c r="X1737" i="19"/>
  <c r="X1738" i="19"/>
  <c r="X1739" i="19"/>
  <c r="X1740" i="19"/>
  <c r="X1741" i="19"/>
  <c r="X1742" i="19"/>
  <c r="X1743" i="19"/>
  <c r="X1744" i="19"/>
  <c r="X1745" i="19"/>
  <c r="X1746" i="19"/>
  <c r="X1747" i="19"/>
  <c r="X1748" i="19"/>
  <c r="X1749" i="19"/>
  <c r="X1750" i="19"/>
  <c r="X1751" i="19"/>
  <c r="X1752" i="19"/>
  <c r="X1753" i="19"/>
  <c r="X1754" i="19"/>
  <c r="X1755" i="19"/>
  <c r="X1756" i="19"/>
  <c r="X1757" i="19"/>
  <c r="X1758" i="19"/>
  <c r="X1759" i="19"/>
  <c r="X1760" i="19"/>
  <c r="X1761" i="19"/>
  <c r="X1762" i="19"/>
  <c r="X1763" i="19"/>
  <c r="X1764" i="19"/>
  <c r="X1765" i="19"/>
  <c r="X1766" i="19"/>
  <c r="X1767" i="19"/>
  <c r="X1768" i="19"/>
  <c r="X1769" i="19"/>
  <c r="X1770" i="19"/>
  <c r="X1771" i="19"/>
  <c r="X1772" i="19"/>
  <c r="X1773" i="19"/>
  <c r="X1774" i="19"/>
  <c r="X1775" i="19"/>
  <c r="X1776" i="19"/>
  <c r="X1777" i="19"/>
  <c r="X1778" i="19"/>
  <c r="X1779" i="19"/>
  <c r="X1780" i="19"/>
  <c r="X1781" i="19"/>
  <c r="X1782" i="19"/>
  <c r="X1783" i="19"/>
  <c r="X1784" i="19"/>
  <c r="X1785" i="19"/>
  <c r="X1786" i="19"/>
  <c r="X1787" i="19"/>
  <c r="X1788" i="19"/>
  <c r="X1789" i="19"/>
  <c r="X1790" i="19"/>
  <c r="X1791" i="19"/>
  <c r="X1792" i="19"/>
  <c r="X1793" i="19"/>
  <c r="X1794" i="19"/>
  <c r="X1795" i="19"/>
  <c r="X1796" i="19"/>
  <c r="X1797" i="19"/>
  <c r="X1798" i="19"/>
  <c r="X1799" i="19"/>
  <c r="X1800" i="19"/>
  <c r="X1801" i="19"/>
  <c r="X1802" i="19"/>
  <c r="X1803" i="19"/>
  <c r="X1804" i="19"/>
  <c r="X1805" i="19"/>
  <c r="X1806" i="19"/>
  <c r="X1807" i="19"/>
  <c r="X1808" i="19"/>
  <c r="X1809" i="19"/>
  <c r="X1810" i="19"/>
  <c r="X1811" i="19"/>
  <c r="X1812" i="19"/>
  <c r="X1813" i="19"/>
  <c r="X1814" i="19"/>
  <c r="X1815" i="19"/>
  <c r="X1816" i="19"/>
  <c r="X1817" i="19"/>
  <c r="X1818" i="19"/>
  <c r="X1819" i="19"/>
  <c r="X1820" i="19"/>
  <c r="X1821" i="19"/>
  <c r="X1822" i="19"/>
  <c r="X1823" i="19"/>
  <c r="X1824" i="19"/>
  <c r="X1825" i="19"/>
  <c r="X1826" i="19"/>
  <c r="X1827" i="19"/>
  <c r="X1828" i="19"/>
  <c r="X1829" i="19"/>
  <c r="X1830" i="19"/>
  <c r="X1831" i="19"/>
  <c r="X1832" i="19"/>
  <c r="X1833" i="19"/>
  <c r="X1834" i="19"/>
  <c r="X1835" i="19"/>
  <c r="X1836" i="19"/>
  <c r="X1837" i="19"/>
  <c r="X1838" i="19"/>
  <c r="X1839" i="19"/>
  <c r="X1840" i="19"/>
  <c r="X1841" i="19"/>
  <c r="X1842" i="19"/>
  <c r="X1843" i="19"/>
  <c r="X1844" i="19"/>
  <c r="X1845" i="19"/>
  <c r="X1846" i="19"/>
  <c r="X1847" i="19"/>
  <c r="X1848" i="19"/>
  <c r="X1849" i="19"/>
  <c r="X1850" i="19"/>
  <c r="X1851" i="19"/>
  <c r="X1852" i="19"/>
  <c r="X1853" i="19"/>
  <c r="X1854" i="19"/>
  <c r="X1855" i="19"/>
  <c r="X1856" i="19"/>
  <c r="X1857" i="19"/>
  <c r="X1858" i="19"/>
  <c r="X1859" i="19"/>
  <c r="X1860" i="19"/>
  <c r="X1861" i="19"/>
  <c r="X1862" i="19"/>
  <c r="X1863" i="19"/>
  <c r="X1864" i="19"/>
  <c r="X1865" i="19"/>
  <c r="X1866" i="19"/>
  <c r="X1867" i="19"/>
  <c r="X1868" i="19"/>
  <c r="X1869" i="19"/>
  <c r="X1870" i="19"/>
  <c r="X1871" i="19"/>
  <c r="X1872" i="19"/>
  <c r="X1873" i="19"/>
  <c r="X1874" i="19"/>
  <c r="X1875" i="19"/>
  <c r="X1876" i="19"/>
  <c r="X1877" i="19"/>
  <c r="X1878" i="19"/>
  <c r="X1879" i="19"/>
  <c r="X1880" i="19"/>
  <c r="X1881" i="19"/>
  <c r="X1882" i="19"/>
  <c r="X1883" i="19"/>
  <c r="X1884" i="19"/>
  <c r="X1885" i="19"/>
  <c r="X1886" i="19"/>
  <c r="X1887" i="19"/>
  <c r="X1888" i="19"/>
  <c r="X1889" i="19"/>
  <c r="X1890" i="19"/>
  <c r="X1891" i="19"/>
  <c r="X1892" i="19"/>
  <c r="X1893" i="19"/>
  <c r="X1894" i="19"/>
  <c r="X1895" i="19"/>
  <c r="X1896" i="19"/>
  <c r="X1897" i="19"/>
  <c r="X1898" i="19"/>
  <c r="X1899" i="19"/>
  <c r="X1900" i="19"/>
  <c r="X1901" i="19"/>
  <c r="X1902" i="19"/>
  <c r="X1903" i="19"/>
  <c r="X1904" i="19"/>
  <c r="X1905" i="19"/>
  <c r="X1906" i="19"/>
  <c r="X1907" i="19"/>
  <c r="X1908" i="19"/>
  <c r="X1909" i="19"/>
  <c r="X1910" i="19"/>
  <c r="X1911" i="19"/>
  <c r="X1912" i="19"/>
  <c r="X1913" i="19"/>
  <c r="X1914" i="19"/>
  <c r="X1915" i="19"/>
  <c r="X1916" i="19"/>
  <c r="X1917" i="19"/>
  <c r="X1918" i="19"/>
  <c r="X1919" i="19"/>
  <c r="X1920" i="19"/>
  <c r="X1921" i="19"/>
  <c r="X1922" i="19"/>
  <c r="X1923" i="19"/>
  <c r="X1924" i="19"/>
  <c r="X1925" i="19"/>
  <c r="X1926" i="19"/>
  <c r="X1927" i="19"/>
  <c r="X1928" i="19"/>
  <c r="X1929" i="19"/>
  <c r="X1930" i="19"/>
  <c r="X1931" i="19"/>
  <c r="X1932" i="19"/>
  <c r="X1933" i="19"/>
  <c r="X1934" i="19"/>
  <c r="X1935" i="19"/>
  <c r="X1936" i="19"/>
  <c r="X1937" i="19"/>
  <c r="X1938" i="19"/>
  <c r="X1939" i="19"/>
  <c r="X1940" i="19"/>
  <c r="X1941" i="19"/>
  <c r="X1942" i="19"/>
  <c r="X1943" i="19"/>
  <c r="X1944" i="19"/>
  <c r="X1945" i="19"/>
  <c r="X1946" i="19"/>
  <c r="X1947" i="19"/>
  <c r="X1948" i="19"/>
  <c r="X1949" i="19"/>
  <c r="X1950" i="19"/>
  <c r="X1951" i="19"/>
  <c r="X1952" i="19"/>
  <c r="X1953" i="19"/>
  <c r="X1954" i="19"/>
  <c r="X1955" i="19"/>
  <c r="X1956" i="19"/>
  <c r="X1957" i="19"/>
  <c r="X1958" i="19"/>
  <c r="X1959" i="19"/>
  <c r="X1960" i="19"/>
  <c r="X1961" i="19"/>
  <c r="X1962" i="19"/>
  <c r="X1963" i="19"/>
  <c r="X1964" i="19"/>
  <c r="X1965" i="19"/>
  <c r="X1966" i="19"/>
  <c r="X1967" i="19"/>
  <c r="X1968" i="19"/>
  <c r="X1969" i="19"/>
  <c r="X1970" i="19"/>
  <c r="X1971" i="19"/>
  <c r="X1972" i="19"/>
  <c r="X1973" i="19"/>
  <c r="X1974" i="19"/>
  <c r="X1975" i="19"/>
  <c r="X1976" i="19"/>
  <c r="X1977" i="19"/>
  <c r="X1978" i="19"/>
  <c r="X1979" i="19"/>
  <c r="X1980" i="19"/>
  <c r="X1981" i="19"/>
  <c r="X1982" i="19"/>
  <c r="X1983" i="19"/>
  <c r="X1984" i="19"/>
  <c r="X1985" i="19"/>
  <c r="X1986" i="19"/>
  <c r="X1987" i="19"/>
  <c r="X1988" i="19"/>
  <c r="X1989" i="19"/>
  <c r="X1990" i="19"/>
  <c r="X1991" i="19"/>
  <c r="X1992" i="19"/>
  <c r="X1993" i="19"/>
  <c r="X1994" i="19"/>
  <c r="X1995" i="19"/>
  <c r="X1996" i="19"/>
  <c r="X1997" i="19"/>
  <c r="X1998" i="19"/>
  <c r="X1999" i="19"/>
  <c r="X2000" i="19"/>
  <c r="X2001" i="19"/>
  <c r="X2002" i="19"/>
  <c r="X2003" i="19"/>
  <c r="X2004" i="19"/>
  <c r="X2005" i="19"/>
  <c r="X2006" i="19"/>
  <c r="X2007" i="19"/>
  <c r="X2008" i="19"/>
  <c r="X2009" i="19"/>
  <c r="X2010" i="19"/>
  <c r="X2011" i="19"/>
  <c r="X2012" i="19"/>
  <c r="X2013" i="19"/>
  <c r="X2014" i="19"/>
  <c r="X2015" i="19"/>
  <c r="X2016" i="19"/>
  <c r="X2017" i="19"/>
  <c r="X2018" i="19"/>
  <c r="X2019" i="19"/>
  <c r="X2020" i="19"/>
  <c r="X2021" i="19"/>
  <c r="X2022" i="19"/>
  <c r="X2023" i="19"/>
  <c r="X2024" i="19"/>
  <c r="X2025" i="19"/>
  <c r="X2026" i="19"/>
  <c r="X2027" i="19"/>
  <c r="X2028" i="19"/>
  <c r="X2029" i="19"/>
  <c r="X2030" i="19"/>
  <c r="X2031" i="19"/>
  <c r="X2032" i="19"/>
  <c r="X2033" i="19"/>
  <c r="X2034" i="19"/>
  <c r="X2035" i="19"/>
  <c r="X2036" i="19"/>
  <c r="X2037" i="19"/>
  <c r="X2038" i="19"/>
  <c r="X2039" i="19"/>
  <c r="X2040" i="19"/>
  <c r="X2041" i="19"/>
  <c r="X2042" i="19"/>
  <c r="X2043" i="19"/>
  <c r="X2044" i="19"/>
  <c r="X2045" i="19"/>
  <c r="X2046" i="19"/>
  <c r="X2047" i="19"/>
  <c r="X2048" i="19"/>
  <c r="X2049" i="19"/>
  <c r="X2050" i="19"/>
  <c r="X2051" i="19"/>
  <c r="X2052" i="19"/>
  <c r="X2053" i="19"/>
  <c r="X2054" i="19"/>
  <c r="X2055" i="19"/>
  <c r="X2056" i="19"/>
  <c r="X2057" i="19"/>
  <c r="X2058" i="19"/>
  <c r="X2059" i="19"/>
  <c r="X2060" i="19"/>
  <c r="X2061" i="19"/>
  <c r="X2062" i="19"/>
  <c r="X2063" i="19"/>
  <c r="X2064" i="19"/>
  <c r="X2065" i="19"/>
  <c r="X2066" i="19"/>
  <c r="X2067" i="19"/>
  <c r="X2068" i="19"/>
  <c r="X2069" i="19"/>
  <c r="X2070" i="19"/>
  <c r="X2071" i="19"/>
  <c r="X2072" i="19"/>
  <c r="X2073" i="19"/>
  <c r="X2074" i="19"/>
  <c r="X2075" i="19"/>
  <c r="X2076" i="19"/>
  <c r="X2077" i="19"/>
  <c r="X2078" i="19"/>
  <c r="X2079" i="19"/>
  <c r="X2080" i="19"/>
  <c r="X2081" i="19"/>
  <c r="X2082" i="19"/>
  <c r="X2083" i="19"/>
  <c r="X2084" i="19"/>
  <c r="X2085" i="19"/>
  <c r="X2086" i="19"/>
  <c r="X2087" i="19"/>
  <c r="X2088" i="19"/>
  <c r="X2089" i="19"/>
  <c r="X2090" i="19"/>
  <c r="X2091" i="19"/>
  <c r="X2092" i="19"/>
  <c r="X2093" i="19"/>
  <c r="X2094" i="19"/>
  <c r="X2095" i="19"/>
  <c r="X2096" i="19"/>
  <c r="X2097" i="19"/>
  <c r="X2098" i="19"/>
  <c r="X2099" i="19"/>
  <c r="X2100" i="19"/>
  <c r="X2101" i="19"/>
  <c r="X2102" i="19"/>
  <c r="X2103" i="19"/>
  <c r="X2104" i="19"/>
  <c r="X2105" i="19"/>
  <c r="X2106" i="19"/>
  <c r="X2107" i="19"/>
  <c r="X2108" i="19"/>
  <c r="X2109" i="19"/>
  <c r="X2110" i="19"/>
  <c r="X2111" i="19"/>
  <c r="X2112" i="19"/>
  <c r="X2113" i="19"/>
  <c r="X2114" i="19"/>
  <c r="X2115" i="19"/>
  <c r="X2116" i="19"/>
  <c r="X2117" i="19"/>
  <c r="X2118" i="19"/>
  <c r="X2119" i="19"/>
  <c r="X2120" i="19"/>
  <c r="X2121" i="19"/>
  <c r="X2122" i="19"/>
  <c r="X2123" i="19"/>
  <c r="X2124" i="19"/>
  <c r="X2125" i="19"/>
  <c r="X2126" i="19"/>
  <c r="X2127" i="19"/>
  <c r="X2128" i="19"/>
  <c r="X2129" i="19"/>
  <c r="X2130" i="19"/>
  <c r="X2131" i="19"/>
  <c r="X2132" i="19"/>
  <c r="X2133" i="19"/>
  <c r="X2134" i="19"/>
  <c r="X2135" i="19"/>
  <c r="X2136" i="19"/>
  <c r="X2137" i="19"/>
  <c r="X2138" i="19"/>
  <c r="X2139" i="19"/>
  <c r="X2140" i="19"/>
  <c r="X2141" i="19"/>
  <c r="X2142" i="19"/>
  <c r="X2143" i="19"/>
  <c r="X2144" i="19"/>
  <c r="X2145" i="19"/>
  <c r="X2146" i="19"/>
  <c r="X2147" i="19"/>
  <c r="X2148" i="19"/>
  <c r="X2149" i="19"/>
  <c r="X2150" i="19"/>
  <c r="X2151" i="19"/>
  <c r="X2152" i="19"/>
  <c r="X2153" i="19"/>
  <c r="X2154" i="19"/>
  <c r="X2155" i="19"/>
  <c r="X2156" i="19"/>
  <c r="X2157" i="19"/>
  <c r="X2158" i="19"/>
  <c r="X2159" i="19"/>
  <c r="X2160" i="19"/>
  <c r="X2161" i="19"/>
  <c r="X2162" i="19"/>
  <c r="X2163" i="19"/>
  <c r="X2164" i="19"/>
  <c r="X2165" i="19"/>
  <c r="X2166" i="19"/>
  <c r="X2167" i="19"/>
  <c r="X2168" i="19"/>
  <c r="X2169" i="19"/>
  <c r="X2170" i="19"/>
  <c r="X2171" i="19"/>
  <c r="X2172" i="19"/>
  <c r="X2173" i="19"/>
  <c r="X2174" i="19"/>
  <c r="X2175" i="19"/>
  <c r="X2176" i="19"/>
  <c r="X2177" i="19"/>
  <c r="X2178" i="19"/>
  <c r="X2179" i="19"/>
  <c r="X2180" i="19"/>
  <c r="X2181" i="19"/>
  <c r="X2182" i="19"/>
  <c r="X2183" i="19"/>
  <c r="X2184" i="19"/>
  <c r="X2185" i="19"/>
  <c r="X2186" i="19"/>
  <c r="X2187" i="19"/>
  <c r="X2188" i="19"/>
  <c r="X2189" i="19"/>
  <c r="X2190" i="19"/>
  <c r="X2191" i="19"/>
  <c r="X2192" i="19"/>
  <c r="X2193" i="19"/>
  <c r="X2194" i="19"/>
  <c r="X2195" i="19"/>
  <c r="X2196" i="19"/>
  <c r="X2197" i="19"/>
  <c r="X2198" i="19"/>
  <c r="X2199" i="19"/>
  <c r="X2200" i="19"/>
  <c r="X2201" i="19"/>
  <c r="X2202" i="19"/>
  <c r="X2203" i="19"/>
  <c r="X2204" i="19"/>
  <c r="X2205" i="19"/>
  <c r="X2206" i="19"/>
  <c r="X2207" i="19"/>
  <c r="X2208" i="19"/>
  <c r="X2209" i="19"/>
  <c r="X2210" i="19"/>
  <c r="X2211" i="19"/>
  <c r="X2212" i="19"/>
  <c r="X2213" i="19"/>
  <c r="X2214" i="19"/>
  <c r="X2215" i="19"/>
  <c r="X2216" i="19"/>
  <c r="X2217" i="19"/>
  <c r="X2218" i="19"/>
  <c r="X2219" i="19"/>
  <c r="X2220" i="19"/>
  <c r="X2221" i="19"/>
  <c r="X2222" i="19"/>
  <c r="X2223" i="19"/>
  <c r="X2224" i="19"/>
  <c r="X2225" i="19"/>
  <c r="X2226" i="19"/>
  <c r="X2227" i="19"/>
  <c r="X2228" i="19"/>
  <c r="X2229" i="19"/>
  <c r="X2230" i="19"/>
  <c r="X2231" i="19"/>
  <c r="X2232" i="19"/>
  <c r="X2233" i="19"/>
  <c r="X2234" i="19"/>
  <c r="X2235" i="19"/>
  <c r="X2236" i="19"/>
  <c r="X2237" i="19"/>
  <c r="X2238" i="19"/>
  <c r="X2239" i="19"/>
  <c r="X2240" i="19"/>
  <c r="X2241" i="19"/>
  <c r="X2242" i="19"/>
  <c r="X2243" i="19"/>
  <c r="X2244" i="19"/>
  <c r="X2245" i="19"/>
  <c r="X2246" i="19"/>
  <c r="X2247" i="19"/>
  <c r="X2248" i="19"/>
  <c r="X2249" i="19"/>
  <c r="X2250" i="19"/>
  <c r="X2251" i="19"/>
  <c r="X2252" i="19"/>
  <c r="X2253" i="19"/>
  <c r="X2254" i="19"/>
  <c r="X2255" i="19"/>
  <c r="X2256" i="19"/>
  <c r="X2257" i="19"/>
  <c r="X2258" i="19"/>
  <c r="X2259" i="19"/>
  <c r="X2260" i="19"/>
  <c r="X2261" i="19"/>
  <c r="X2262" i="19"/>
  <c r="X2263" i="19"/>
  <c r="X2264" i="19"/>
  <c r="X2265" i="19"/>
  <c r="X2266" i="19"/>
  <c r="X2267" i="19"/>
  <c r="X2268" i="19"/>
  <c r="X2269" i="19"/>
  <c r="X2270" i="19"/>
  <c r="X2271" i="19"/>
  <c r="X2272" i="19"/>
  <c r="X2273" i="19"/>
  <c r="X2274" i="19"/>
  <c r="X2275" i="19"/>
  <c r="X2276" i="19"/>
  <c r="X2277" i="19"/>
  <c r="X2278" i="19"/>
  <c r="X2279" i="19"/>
  <c r="X2280" i="19"/>
  <c r="X2281" i="19"/>
  <c r="X2282" i="19"/>
  <c r="X2283" i="19"/>
  <c r="X2284" i="19"/>
  <c r="X2285" i="19"/>
  <c r="X2286" i="19"/>
  <c r="X2287" i="19"/>
  <c r="X2288" i="19"/>
  <c r="X2289" i="19"/>
  <c r="X2290" i="19"/>
  <c r="X2291" i="19"/>
  <c r="X2292" i="19"/>
  <c r="X2293" i="19"/>
  <c r="X2294" i="19"/>
  <c r="X2295" i="19"/>
  <c r="X2296" i="19"/>
  <c r="X2297" i="19"/>
  <c r="X2298" i="19"/>
  <c r="X2299" i="19"/>
  <c r="X2300" i="19"/>
  <c r="X2301" i="19"/>
  <c r="X2302" i="19"/>
  <c r="X2303" i="19"/>
  <c r="X2304" i="19"/>
  <c r="X2305" i="19"/>
  <c r="X2306" i="19"/>
  <c r="X2307" i="19"/>
  <c r="X2308" i="19"/>
  <c r="X2309" i="19"/>
  <c r="X2310" i="19"/>
  <c r="X2311" i="19"/>
  <c r="X2312" i="19"/>
  <c r="X2313" i="19"/>
  <c r="X2314" i="19"/>
  <c r="X2315" i="19"/>
  <c r="X2316" i="19"/>
  <c r="X2317" i="19"/>
  <c r="X2318" i="19"/>
  <c r="X2319" i="19"/>
  <c r="X2320" i="19"/>
  <c r="X2321" i="19"/>
  <c r="X2322" i="19"/>
  <c r="X2323" i="19"/>
  <c r="X2324" i="19"/>
  <c r="X2325" i="19"/>
  <c r="X2326" i="19"/>
  <c r="X2327" i="19"/>
  <c r="X2328" i="19"/>
  <c r="X2329" i="19"/>
  <c r="X2330" i="19"/>
  <c r="X2331" i="19"/>
  <c r="X2332" i="19"/>
  <c r="X2333" i="19"/>
  <c r="X2334" i="19"/>
  <c r="X2335" i="19"/>
  <c r="X2336" i="19"/>
  <c r="X2337" i="19"/>
  <c r="X2338" i="19"/>
  <c r="X2339" i="19"/>
  <c r="X2340" i="19"/>
  <c r="X2341" i="19"/>
  <c r="X2342" i="19"/>
  <c r="X2343" i="19"/>
  <c r="X2344" i="19"/>
  <c r="X2345" i="19"/>
  <c r="X2346" i="19"/>
  <c r="X2347" i="19"/>
  <c r="X2348" i="19"/>
  <c r="X2349" i="19"/>
  <c r="X2350" i="19"/>
  <c r="X2351" i="19"/>
  <c r="X2352" i="19"/>
  <c r="X2353" i="19"/>
  <c r="X2354" i="19"/>
  <c r="X2355" i="19"/>
  <c r="X2356" i="19"/>
  <c r="X2357" i="19"/>
  <c r="X2358" i="19"/>
  <c r="X2359" i="19"/>
  <c r="X2360" i="19"/>
  <c r="X2361" i="19"/>
  <c r="X2362" i="19"/>
  <c r="X2363" i="19"/>
  <c r="X2364" i="19"/>
  <c r="X2365" i="19"/>
  <c r="X2366" i="19"/>
  <c r="X2367" i="19"/>
  <c r="X2368" i="19"/>
  <c r="X2369" i="19"/>
  <c r="X2370" i="19"/>
  <c r="X2371" i="19"/>
  <c r="X2372" i="19"/>
  <c r="X2373" i="19"/>
  <c r="X2374" i="19"/>
  <c r="X2375" i="19"/>
  <c r="X2376" i="19"/>
  <c r="X2377" i="19"/>
  <c r="X2378" i="19"/>
  <c r="X2379" i="19"/>
  <c r="X2380" i="19"/>
  <c r="X2381" i="19"/>
  <c r="X2382" i="19"/>
  <c r="X2383" i="19"/>
  <c r="X2384" i="19"/>
  <c r="X2385" i="19"/>
  <c r="X2386" i="19"/>
  <c r="X2387" i="19"/>
  <c r="X2388" i="19"/>
  <c r="X2389" i="19"/>
  <c r="X2390" i="19"/>
  <c r="X2391" i="19"/>
  <c r="X2392" i="19"/>
  <c r="X2393" i="19"/>
  <c r="X2394" i="19"/>
  <c r="X2395" i="19"/>
  <c r="X2396" i="19"/>
  <c r="X2397" i="19"/>
  <c r="X2398" i="19"/>
  <c r="X2399" i="19"/>
  <c r="X2400" i="19"/>
  <c r="X2401" i="19"/>
  <c r="X2402" i="19"/>
  <c r="X2403" i="19"/>
  <c r="X2404" i="19"/>
  <c r="X2405" i="19"/>
  <c r="X2406" i="19"/>
  <c r="X2407" i="19"/>
  <c r="X2408" i="19"/>
  <c r="X2409" i="19"/>
  <c r="X2410" i="19"/>
  <c r="X2411" i="19"/>
  <c r="X2412" i="19"/>
  <c r="X2413" i="19"/>
  <c r="X2414" i="19"/>
  <c r="X2415" i="19"/>
  <c r="X2416" i="19"/>
  <c r="X2417" i="19"/>
  <c r="X2418" i="19"/>
  <c r="X2419" i="19"/>
  <c r="X2420" i="19"/>
  <c r="X2421" i="19"/>
  <c r="X2422" i="19"/>
  <c r="X2423" i="19"/>
  <c r="X2424" i="19"/>
  <c r="X2425" i="19"/>
  <c r="X2426" i="19"/>
  <c r="X2427" i="19"/>
  <c r="X2428" i="19"/>
  <c r="X2429" i="19"/>
  <c r="X2430" i="19"/>
  <c r="X2431" i="19"/>
  <c r="X2432" i="19"/>
  <c r="X2433" i="19"/>
  <c r="X2434" i="19"/>
  <c r="X2435" i="19"/>
  <c r="X2436" i="19"/>
  <c r="X2437" i="19"/>
  <c r="X2438" i="19"/>
  <c r="X2439" i="19"/>
  <c r="X2440" i="19"/>
  <c r="X2441" i="19"/>
  <c r="X2442" i="19"/>
  <c r="X2443" i="19"/>
  <c r="X2444" i="19"/>
  <c r="X2445" i="19"/>
  <c r="X2446" i="19"/>
  <c r="X2447" i="19"/>
  <c r="X2448" i="19"/>
  <c r="X2449" i="19"/>
  <c r="X2450" i="19"/>
  <c r="X2451" i="19"/>
  <c r="X2452" i="19"/>
  <c r="X2453" i="19"/>
  <c r="X2454" i="19"/>
  <c r="X2455" i="19"/>
  <c r="X2456" i="19"/>
  <c r="X2457" i="19"/>
  <c r="X2458" i="19"/>
  <c r="X2459" i="19"/>
  <c r="X2460" i="19"/>
  <c r="X2461" i="19"/>
  <c r="X2462" i="19"/>
  <c r="X2463" i="19"/>
  <c r="X2464" i="19"/>
  <c r="X2465" i="19"/>
  <c r="X2466" i="19"/>
  <c r="X2467" i="19"/>
  <c r="X2468" i="19"/>
  <c r="X2469" i="19"/>
  <c r="X2470" i="19"/>
  <c r="X2471" i="19"/>
  <c r="X2472" i="19"/>
  <c r="X2473" i="19"/>
  <c r="X2474" i="19"/>
  <c r="X2475" i="19"/>
  <c r="X2476" i="19"/>
  <c r="X2477" i="19"/>
  <c r="X2478" i="19"/>
  <c r="X2479" i="19"/>
  <c r="X2480" i="19"/>
  <c r="X2481" i="19"/>
  <c r="X2482" i="19"/>
  <c r="X2483" i="19"/>
  <c r="X2484" i="19"/>
  <c r="X2485" i="19"/>
  <c r="X2486" i="19"/>
  <c r="X2487" i="19"/>
  <c r="X2488" i="19"/>
  <c r="X2489" i="19"/>
  <c r="X2490" i="19"/>
  <c r="X2491" i="19"/>
  <c r="X2492" i="19"/>
  <c r="X2493" i="19"/>
  <c r="X2494" i="19"/>
  <c r="X2495" i="19"/>
  <c r="X2496" i="19"/>
  <c r="X2497" i="19"/>
  <c r="X2498" i="19"/>
  <c r="X2499" i="19"/>
  <c r="X2500" i="19"/>
  <c r="X2501" i="19"/>
  <c r="X2502" i="19"/>
  <c r="X2503" i="19"/>
  <c r="X2504" i="19"/>
  <c r="X2505" i="19"/>
  <c r="X2506" i="19"/>
  <c r="X2507" i="19"/>
  <c r="X2508" i="19"/>
  <c r="X2509" i="19"/>
  <c r="X2510" i="19"/>
  <c r="X2511" i="19"/>
  <c r="X2512" i="19"/>
  <c r="X2513" i="19"/>
  <c r="X2514" i="19"/>
  <c r="X2515" i="19"/>
  <c r="X2516" i="19"/>
  <c r="X2517" i="19"/>
  <c r="X2518" i="19"/>
  <c r="X2519" i="19"/>
  <c r="X2520" i="19"/>
  <c r="X2521" i="19"/>
  <c r="X2522" i="19"/>
  <c r="X2523" i="19"/>
  <c r="X2524" i="19"/>
  <c r="X2525" i="19"/>
  <c r="X2526" i="19"/>
  <c r="X2527" i="19"/>
  <c r="X2528" i="19"/>
  <c r="X2529" i="19"/>
  <c r="X2530" i="19"/>
  <c r="X2531" i="19"/>
  <c r="X2532" i="19"/>
  <c r="X2533" i="19"/>
  <c r="X2534" i="19"/>
  <c r="X2535" i="19"/>
  <c r="X2536" i="19"/>
  <c r="X2537" i="19"/>
  <c r="X2538" i="19"/>
  <c r="X2539" i="19"/>
  <c r="X2540" i="19"/>
  <c r="X2541" i="19"/>
  <c r="X2542" i="19"/>
  <c r="X2543" i="19"/>
  <c r="X2544" i="19"/>
  <c r="X2545" i="19"/>
  <c r="X2546" i="19"/>
  <c r="X2547" i="19"/>
  <c r="X2548" i="19"/>
  <c r="X2549" i="19"/>
  <c r="X2550" i="19"/>
  <c r="X2551" i="19"/>
  <c r="X2552" i="19"/>
  <c r="X2553" i="19"/>
  <c r="X2554" i="19"/>
  <c r="X2555" i="19"/>
  <c r="X2556" i="19"/>
  <c r="X2557" i="19"/>
  <c r="X2558" i="19"/>
  <c r="X2559" i="19"/>
  <c r="X2560" i="19"/>
  <c r="X2561" i="19"/>
  <c r="X2562" i="19"/>
  <c r="X2563" i="19"/>
  <c r="X2564" i="19"/>
  <c r="X2565" i="19"/>
  <c r="X2566" i="19"/>
  <c r="X2567" i="19"/>
  <c r="X2568" i="19"/>
  <c r="X2569" i="19"/>
  <c r="X2570" i="19"/>
  <c r="X2571" i="19"/>
  <c r="X2572" i="19"/>
  <c r="X2573" i="19"/>
  <c r="X2574" i="19"/>
  <c r="X2575" i="19"/>
  <c r="X2576" i="19"/>
  <c r="X2577" i="19"/>
  <c r="X2578" i="19"/>
  <c r="X2579" i="19"/>
  <c r="X2580" i="19"/>
  <c r="X2581" i="19"/>
  <c r="X2582" i="19"/>
  <c r="X2583" i="19"/>
  <c r="X2584" i="19"/>
  <c r="X2585" i="19"/>
  <c r="X2586" i="19"/>
  <c r="X2587" i="19"/>
  <c r="X2588" i="19"/>
  <c r="X2589" i="19"/>
  <c r="X2590" i="19"/>
  <c r="X2591" i="19"/>
  <c r="X2592" i="19"/>
  <c r="X2593" i="19"/>
  <c r="X2594" i="19"/>
  <c r="X2595" i="19"/>
  <c r="X2596" i="19"/>
  <c r="X2597" i="19"/>
  <c r="X2598" i="19"/>
  <c r="X2599" i="19"/>
  <c r="X2600" i="19"/>
  <c r="X2601" i="19"/>
  <c r="X2602" i="19"/>
  <c r="X2603" i="19"/>
  <c r="X2604" i="19"/>
  <c r="X2605" i="19"/>
  <c r="X2606" i="19"/>
  <c r="X2607" i="19"/>
  <c r="X2608" i="19"/>
  <c r="X2609" i="19"/>
  <c r="X2610" i="19"/>
  <c r="X2611" i="19"/>
  <c r="X2612" i="19"/>
  <c r="X2613" i="19"/>
  <c r="X2614" i="19"/>
  <c r="X2615" i="19"/>
  <c r="X2616" i="19"/>
  <c r="X2617" i="19"/>
  <c r="X2618" i="19"/>
  <c r="X2619" i="19"/>
  <c r="X2620" i="19"/>
  <c r="X2621" i="19"/>
  <c r="X2622" i="19"/>
  <c r="X2623" i="19"/>
  <c r="X2624" i="19"/>
  <c r="X2625" i="19"/>
  <c r="X2626" i="19"/>
  <c r="X2627" i="19"/>
  <c r="X2628" i="19"/>
  <c r="X2629" i="19"/>
  <c r="X2630" i="19"/>
  <c r="X2631" i="19"/>
  <c r="X2632" i="19"/>
  <c r="X2633" i="19"/>
  <c r="X2634" i="19"/>
  <c r="X2635" i="19"/>
  <c r="X2636" i="19"/>
  <c r="X2637" i="19"/>
  <c r="X2638" i="19"/>
  <c r="X2639" i="19"/>
  <c r="X2640" i="19"/>
  <c r="X2641" i="19"/>
  <c r="X2642" i="19"/>
  <c r="X2643" i="19"/>
  <c r="X2644" i="19"/>
  <c r="X2645" i="19"/>
  <c r="X2646" i="19"/>
  <c r="X2647" i="19"/>
  <c r="X2648" i="19"/>
  <c r="X2649" i="19"/>
  <c r="X2650" i="19"/>
  <c r="X2651" i="19"/>
  <c r="X2652" i="19"/>
  <c r="X2653" i="19"/>
  <c r="X2654" i="19"/>
  <c r="X2655" i="19"/>
  <c r="X2656" i="19"/>
  <c r="X2657" i="19"/>
  <c r="X2658" i="19"/>
  <c r="X2659" i="19"/>
  <c r="X2660" i="19"/>
  <c r="X2661" i="19"/>
  <c r="X2662" i="19"/>
  <c r="X2663" i="19"/>
  <c r="X2664" i="19"/>
  <c r="X2665" i="19"/>
  <c r="X2666" i="19"/>
  <c r="X2667" i="19"/>
  <c r="X2668" i="19"/>
  <c r="X2669" i="19"/>
  <c r="X2670" i="19"/>
  <c r="X2671" i="19"/>
  <c r="X2672" i="19"/>
  <c r="X2673" i="19"/>
  <c r="X2674" i="19"/>
  <c r="X2675" i="19"/>
  <c r="X2676" i="19"/>
  <c r="X2677" i="19"/>
  <c r="X2678" i="19"/>
  <c r="X2679" i="19"/>
  <c r="X2680" i="19"/>
  <c r="X2681" i="19"/>
  <c r="X2682" i="19"/>
  <c r="X2683" i="19"/>
  <c r="X2684" i="19"/>
  <c r="X2685" i="19"/>
  <c r="X2686" i="19"/>
  <c r="X2687" i="19"/>
  <c r="X2688" i="19"/>
  <c r="X2689" i="19"/>
  <c r="X2690" i="19"/>
  <c r="X2691" i="19"/>
  <c r="X2692" i="19"/>
  <c r="X2693" i="19"/>
  <c r="X2694" i="19"/>
  <c r="X2695" i="19"/>
  <c r="X2696" i="19"/>
  <c r="X2697" i="19"/>
  <c r="X2698" i="19"/>
  <c r="X2699" i="19"/>
  <c r="X2700" i="19"/>
  <c r="X2701" i="19"/>
  <c r="X2702" i="19"/>
  <c r="X2703" i="19"/>
  <c r="X2704" i="19"/>
  <c r="X2705" i="19"/>
  <c r="X2706" i="19"/>
  <c r="X2707" i="19"/>
  <c r="X2708" i="19"/>
  <c r="X2709" i="19"/>
  <c r="X2710" i="19"/>
  <c r="X2711" i="19"/>
  <c r="X2712" i="19"/>
  <c r="X2713" i="19"/>
  <c r="X2714" i="19"/>
  <c r="X2715" i="19"/>
  <c r="X2716" i="19"/>
  <c r="X2717" i="19"/>
  <c r="X2718" i="19"/>
  <c r="X2719" i="19"/>
  <c r="X2720" i="19"/>
  <c r="X2721" i="19"/>
  <c r="X2722" i="19"/>
  <c r="X2723" i="19"/>
  <c r="X2724" i="19"/>
  <c r="X2725" i="19"/>
  <c r="X2726" i="19"/>
  <c r="X2727" i="19"/>
  <c r="X2728" i="19"/>
  <c r="X2729" i="19"/>
  <c r="X2730" i="19"/>
  <c r="X2731" i="19"/>
  <c r="X2732" i="19"/>
  <c r="X2733" i="19"/>
  <c r="X2734" i="19"/>
  <c r="X2735" i="19"/>
  <c r="X2736" i="19"/>
  <c r="X2737" i="19"/>
  <c r="X2738" i="19"/>
  <c r="X2739" i="19"/>
  <c r="X2740" i="19"/>
  <c r="X2741" i="19"/>
  <c r="X2742" i="19"/>
  <c r="X2743" i="19"/>
  <c r="X2744" i="19"/>
  <c r="X2745" i="19"/>
  <c r="X2746" i="19"/>
  <c r="X2747" i="19"/>
  <c r="X2748" i="19"/>
  <c r="X2749" i="19"/>
  <c r="X2750" i="19"/>
  <c r="X2751" i="19"/>
  <c r="X2752" i="19"/>
  <c r="X2753" i="19"/>
  <c r="X2754" i="19"/>
  <c r="X2755" i="19"/>
  <c r="X2756" i="19"/>
  <c r="X2757" i="19"/>
  <c r="X2758" i="19"/>
  <c r="X2759" i="19"/>
  <c r="X2760" i="19"/>
  <c r="X2761" i="19"/>
  <c r="X2762" i="19"/>
  <c r="X2763" i="19"/>
  <c r="X2764" i="19"/>
  <c r="X2765" i="19"/>
  <c r="X2766" i="19"/>
  <c r="X2767" i="19"/>
  <c r="X2768" i="19"/>
  <c r="X2769" i="19"/>
  <c r="X2770" i="19"/>
  <c r="X2771" i="19"/>
  <c r="X2772" i="19"/>
  <c r="X2773" i="19"/>
  <c r="X2774" i="19"/>
  <c r="X2775" i="19"/>
  <c r="X2776" i="19"/>
  <c r="X2777" i="19"/>
  <c r="X2778" i="19"/>
  <c r="X2779" i="19"/>
  <c r="X2780" i="19"/>
  <c r="X2781" i="19"/>
  <c r="X2782" i="19"/>
  <c r="X2783" i="19"/>
  <c r="X2784" i="19"/>
  <c r="X2785" i="19"/>
  <c r="X2786" i="19"/>
  <c r="X2787" i="19"/>
  <c r="X2788" i="19"/>
  <c r="X2789" i="19"/>
  <c r="X2790" i="19"/>
  <c r="X2791" i="19"/>
  <c r="X2792" i="19"/>
  <c r="X2793" i="19"/>
  <c r="X2794" i="19"/>
  <c r="X2795" i="19"/>
  <c r="X2796" i="19"/>
  <c r="X2797" i="19"/>
  <c r="X2798" i="19"/>
  <c r="X2799" i="19"/>
  <c r="X2800" i="19"/>
  <c r="X2801" i="19"/>
  <c r="X2802" i="19"/>
  <c r="X2803" i="19"/>
  <c r="X2804" i="19"/>
  <c r="X2805" i="19"/>
  <c r="X2806" i="19"/>
  <c r="X2807" i="19"/>
  <c r="X2808" i="19"/>
  <c r="X2809" i="19"/>
  <c r="X2810" i="19"/>
  <c r="X2811" i="19"/>
  <c r="X2812" i="19"/>
  <c r="X2813" i="19"/>
  <c r="X2814" i="19"/>
  <c r="X2815" i="19"/>
  <c r="X2816" i="19"/>
  <c r="X2817" i="19"/>
  <c r="X2818" i="19"/>
  <c r="X2819" i="19"/>
  <c r="X2820" i="19"/>
  <c r="X2821" i="19"/>
  <c r="X2822" i="19"/>
  <c r="X2823" i="19"/>
  <c r="X2824" i="19"/>
  <c r="X2825" i="19"/>
  <c r="X2826" i="19"/>
  <c r="X2827" i="19"/>
  <c r="X2828" i="19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V745" i="19"/>
  <c r="V746" i="19"/>
  <c r="V747" i="19"/>
  <c r="V748" i="19"/>
  <c r="V749" i="19"/>
  <c r="V750" i="19"/>
  <c r="V751" i="19"/>
  <c r="V752" i="19"/>
  <c r="V753" i="19"/>
  <c r="V754" i="19"/>
  <c r="V755" i="19"/>
  <c r="V756" i="19"/>
  <c r="V757" i="19"/>
  <c r="V758" i="19"/>
  <c r="V759" i="19"/>
  <c r="V760" i="19"/>
  <c r="V761" i="19"/>
  <c r="V762" i="19"/>
  <c r="V763" i="19"/>
  <c r="V764" i="19"/>
  <c r="V765" i="19"/>
  <c r="V766" i="19"/>
  <c r="V767" i="19"/>
  <c r="V768" i="19"/>
  <c r="V769" i="19"/>
  <c r="V770" i="19"/>
  <c r="V771" i="19"/>
  <c r="V772" i="19"/>
  <c r="V773" i="19"/>
  <c r="V774" i="19"/>
  <c r="V775" i="19"/>
  <c r="V776" i="19"/>
  <c r="V777" i="19"/>
  <c r="V778" i="19"/>
  <c r="V779" i="19"/>
  <c r="V780" i="19"/>
  <c r="V781" i="19"/>
  <c r="V782" i="19"/>
  <c r="V783" i="19"/>
  <c r="V784" i="19"/>
  <c r="V785" i="19"/>
  <c r="V786" i="19"/>
  <c r="V787" i="19"/>
  <c r="V788" i="19"/>
  <c r="V789" i="19"/>
  <c r="V790" i="19"/>
  <c r="V791" i="19"/>
  <c r="V792" i="19"/>
  <c r="V793" i="19"/>
  <c r="V794" i="19"/>
  <c r="V795" i="19"/>
  <c r="V796" i="19"/>
  <c r="V797" i="19"/>
  <c r="V798" i="19"/>
  <c r="V799" i="19"/>
  <c r="V800" i="19"/>
  <c r="V801" i="19"/>
  <c r="V802" i="19"/>
  <c r="V803" i="19"/>
  <c r="V804" i="19"/>
  <c r="V805" i="19"/>
  <c r="V806" i="19"/>
  <c r="V807" i="19"/>
  <c r="V808" i="19"/>
  <c r="V809" i="19"/>
  <c r="V810" i="19"/>
  <c r="V811" i="19"/>
  <c r="V812" i="19"/>
  <c r="V813" i="19"/>
  <c r="V814" i="19"/>
  <c r="V815" i="19"/>
  <c r="V816" i="19"/>
  <c r="V817" i="19"/>
  <c r="V818" i="19"/>
  <c r="V819" i="19"/>
  <c r="V820" i="19"/>
  <c r="V821" i="19"/>
  <c r="V822" i="19"/>
  <c r="V823" i="19"/>
  <c r="V824" i="19"/>
  <c r="V825" i="19"/>
  <c r="V826" i="19"/>
  <c r="V827" i="19"/>
  <c r="V828" i="19"/>
  <c r="V829" i="19"/>
  <c r="V830" i="19"/>
  <c r="V831" i="19"/>
  <c r="V832" i="19"/>
  <c r="V833" i="19"/>
  <c r="V834" i="19"/>
  <c r="V835" i="19"/>
  <c r="V836" i="19"/>
  <c r="V837" i="19"/>
  <c r="V838" i="19"/>
  <c r="V839" i="19"/>
  <c r="V840" i="19"/>
  <c r="V841" i="19"/>
  <c r="V842" i="19"/>
  <c r="V843" i="19"/>
  <c r="V844" i="19"/>
  <c r="V845" i="19"/>
  <c r="V846" i="19"/>
  <c r="V847" i="19"/>
  <c r="V848" i="19"/>
  <c r="V849" i="19"/>
  <c r="V850" i="19"/>
  <c r="V851" i="19"/>
  <c r="V852" i="19"/>
  <c r="V853" i="19"/>
  <c r="V854" i="19"/>
  <c r="V855" i="19"/>
  <c r="V856" i="19"/>
  <c r="V857" i="19"/>
  <c r="V858" i="19"/>
  <c r="V859" i="19"/>
  <c r="V860" i="19"/>
  <c r="V861" i="19"/>
  <c r="V862" i="19"/>
  <c r="V863" i="19"/>
  <c r="V864" i="19"/>
  <c r="V865" i="19"/>
  <c r="V866" i="19"/>
  <c r="V867" i="19"/>
  <c r="V868" i="19"/>
  <c r="V869" i="19"/>
  <c r="V870" i="19"/>
  <c r="V871" i="19"/>
  <c r="V872" i="19"/>
  <c r="V873" i="19"/>
  <c r="V874" i="19"/>
  <c r="V875" i="19"/>
  <c r="V876" i="19"/>
  <c r="V877" i="19"/>
  <c r="V878" i="19"/>
  <c r="V879" i="19"/>
  <c r="V880" i="19"/>
  <c r="V881" i="19"/>
  <c r="V882" i="19"/>
  <c r="V883" i="19"/>
  <c r="V884" i="19"/>
  <c r="V885" i="19"/>
  <c r="V886" i="19"/>
  <c r="V887" i="19"/>
  <c r="V888" i="19"/>
  <c r="V889" i="19"/>
  <c r="V890" i="19"/>
  <c r="V891" i="19"/>
  <c r="V892" i="19"/>
  <c r="V893" i="19"/>
  <c r="V894" i="19"/>
  <c r="V895" i="19"/>
  <c r="V896" i="19"/>
  <c r="V897" i="19"/>
  <c r="V898" i="19"/>
  <c r="V899" i="19"/>
  <c r="V900" i="19"/>
  <c r="V901" i="19"/>
  <c r="V902" i="19"/>
  <c r="V903" i="19"/>
  <c r="V904" i="19"/>
  <c r="V905" i="19"/>
  <c r="V906" i="19"/>
  <c r="V907" i="19"/>
  <c r="V908" i="19"/>
  <c r="V909" i="19"/>
  <c r="V910" i="19"/>
  <c r="V911" i="19"/>
  <c r="V912" i="19"/>
  <c r="V913" i="19"/>
  <c r="V914" i="19"/>
  <c r="V915" i="19"/>
  <c r="V916" i="19"/>
  <c r="V917" i="19"/>
  <c r="V918" i="19"/>
  <c r="V919" i="19"/>
  <c r="V920" i="19"/>
  <c r="V921" i="19"/>
  <c r="V922" i="19"/>
  <c r="V923" i="19"/>
  <c r="V924" i="19"/>
  <c r="V925" i="19"/>
  <c r="V926" i="19"/>
  <c r="V927" i="19"/>
  <c r="V928" i="19"/>
  <c r="V929" i="19"/>
  <c r="V930" i="19"/>
  <c r="V931" i="19"/>
  <c r="V932" i="19"/>
  <c r="V933" i="19"/>
  <c r="V934" i="19"/>
  <c r="V935" i="19"/>
  <c r="V936" i="19"/>
  <c r="V937" i="19"/>
  <c r="V938" i="19"/>
  <c r="V939" i="19"/>
  <c r="V940" i="19"/>
  <c r="V941" i="19"/>
  <c r="V942" i="19"/>
  <c r="V943" i="19"/>
  <c r="V944" i="19"/>
  <c r="V945" i="19"/>
  <c r="V946" i="19"/>
  <c r="V947" i="19"/>
  <c r="V948" i="19"/>
  <c r="V949" i="19"/>
  <c r="V950" i="19"/>
  <c r="V951" i="19"/>
  <c r="V952" i="19"/>
  <c r="V953" i="19"/>
  <c r="V954" i="19"/>
  <c r="V955" i="19"/>
  <c r="V956" i="19"/>
  <c r="V957" i="19"/>
  <c r="V958" i="19"/>
  <c r="V959" i="19"/>
  <c r="V960" i="19"/>
  <c r="V961" i="19"/>
  <c r="V962" i="19"/>
  <c r="V963" i="19"/>
  <c r="V964" i="19"/>
  <c r="V965" i="19"/>
  <c r="V966" i="19"/>
  <c r="V967" i="19"/>
  <c r="V968" i="19"/>
  <c r="V969" i="19"/>
  <c r="V970" i="19"/>
  <c r="V971" i="19"/>
  <c r="V972" i="19"/>
  <c r="V973" i="19"/>
  <c r="V974" i="19"/>
  <c r="V975" i="19"/>
  <c r="V976" i="19"/>
  <c r="V977" i="19"/>
  <c r="V978" i="19"/>
  <c r="V979" i="19"/>
  <c r="V980" i="19"/>
  <c r="V981" i="19"/>
  <c r="V982" i="19"/>
  <c r="V983" i="19"/>
  <c r="V984" i="19"/>
  <c r="V985" i="19"/>
  <c r="V986" i="19"/>
  <c r="V987" i="19"/>
  <c r="V988" i="19"/>
  <c r="V989" i="19"/>
  <c r="V990" i="19"/>
  <c r="V991" i="19"/>
  <c r="V992" i="19"/>
  <c r="V993" i="19"/>
  <c r="V994" i="19"/>
  <c r="V995" i="19"/>
  <c r="V996" i="19"/>
  <c r="V997" i="19"/>
  <c r="V998" i="19"/>
  <c r="V999" i="19"/>
  <c r="V1000" i="19"/>
  <c r="V1001" i="19"/>
  <c r="V1002" i="19"/>
  <c r="V1003" i="19"/>
  <c r="V1004" i="19"/>
  <c r="V1005" i="19"/>
  <c r="V1006" i="19"/>
  <c r="V1007" i="19"/>
  <c r="V1008" i="19"/>
  <c r="V1009" i="19"/>
  <c r="V1010" i="19"/>
  <c r="V1011" i="19"/>
  <c r="V1012" i="19"/>
  <c r="V1013" i="19"/>
  <c r="V1014" i="19"/>
  <c r="V1015" i="19"/>
  <c r="V1016" i="19"/>
  <c r="V1017" i="19"/>
  <c r="V1018" i="19"/>
  <c r="V1019" i="19"/>
  <c r="V1020" i="19"/>
  <c r="V1021" i="19"/>
  <c r="V1022" i="19"/>
  <c r="V1023" i="19"/>
  <c r="V1024" i="19"/>
  <c r="V1025" i="19"/>
  <c r="V1026" i="19"/>
  <c r="V1027" i="19"/>
  <c r="V1028" i="19"/>
  <c r="V1029" i="19"/>
  <c r="V1030" i="19"/>
  <c r="V1031" i="19"/>
  <c r="V1032" i="19"/>
  <c r="V1033" i="19"/>
  <c r="V1034" i="19"/>
  <c r="V1035" i="19"/>
  <c r="V1036" i="19"/>
  <c r="V1037" i="19"/>
  <c r="V1038" i="19"/>
  <c r="V1039" i="19"/>
  <c r="V1040" i="19"/>
  <c r="V1041" i="19"/>
  <c r="V1042" i="19"/>
  <c r="V1043" i="19"/>
  <c r="V1044" i="19"/>
  <c r="V1045" i="19"/>
  <c r="V1046" i="19"/>
  <c r="V1047" i="19"/>
  <c r="V1048" i="19"/>
  <c r="V1049" i="19"/>
  <c r="V1050" i="19"/>
  <c r="V1051" i="19"/>
  <c r="V1052" i="19"/>
  <c r="V1053" i="19"/>
  <c r="V1054" i="19"/>
  <c r="V1055" i="19"/>
  <c r="V1056" i="19"/>
  <c r="V1057" i="19"/>
  <c r="V1058" i="19"/>
  <c r="V1059" i="19"/>
  <c r="V1060" i="19"/>
  <c r="V1061" i="19"/>
  <c r="V1062" i="19"/>
  <c r="V1063" i="19"/>
  <c r="V1064" i="19"/>
  <c r="V1065" i="19"/>
  <c r="V1066" i="19"/>
  <c r="V1067" i="19"/>
  <c r="V1068" i="19"/>
  <c r="V1069" i="19"/>
  <c r="V1070" i="19"/>
  <c r="V1071" i="19"/>
  <c r="V1072" i="19"/>
  <c r="V1073" i="19"/>
  <c r="V1074" i="19"/>
  <c r="V1075" i="19"/>
  <c r="V1076" i="19"/>
  <c r="V1077" i="19"/>
  <c r="V1078" i="19"/>
  <c r="V1079" i="19"/>
  <c r="V1080" i="19"/>
  <c r="V1081" i="19"/>
  <c r="V1082" i="19"/>
  <c r="V1083" i="19"/>
  <c r="V1084" i="19"/>
  <c r="V1085" i="19"/>
  <c r="V1086" i="19"/>
  <c r="V1087" i="19"/>
  <c r="V1088" i="19"/>
  <c r="V1089" i="19"/>
  <c r="V1090" i="19"/>
  <c r="V1091" i="19"/>
  <c r="V1092" i="19"/>
  <c r="V1093" i="19"/>
  <c r="V1094" i="19"/>
  <c r="V1095" i="19"/>
  <c r="V1096" i="19"/>
  <c r="V1097" i="19"/>
  <c r="V1098" i="19"/>
  <c r="V1099" i="19"/>
  <c r="V1100" i="19"/>
  <c r="V1101" i="19"/>
  <c r="V1102" i="19"/>
  <c r="V1103" i="19"/>
  <c r="V1104" i="19"/>
  <c r="V1105" i="19"/>
  <c r="V1106" i="19"/>
  <c r="V1107" i="19"/>
  <c r="V1108" i="19"/>
  <c r="V1109" i="19"/>
  <c r="V1110" i="19"/>
  <c r="V1111" i="19"/>
  <c r="V1112" i="19"/>
  <c r="V1113" i="19"/>
  <c r="V1114" i="19"/>
  <c r="V1115" i="19"/>
  <c r="V1116" i="19"/>
  <c r="V1117" i="19"/>
  <c r="V1118" i="19"/>
  <c r="V1119" i="19"/>
  <c r="V1120" i="19"/>
  <c r="V1121" i="19"/>
  <c r="V1122" i="19"/>
  <c r="V1123" i="19"/>
  <c r="V1124" i="19"/>
  <c r="V1125" i="19"/>
  <c r="V1126" i="19"/>
  <c r="V1127" i="19"/>
  <c r="V1128" i="19"/>
  <c r="V1129" i="19"/>
  <c r="V1130" i="19"/>
  <c r="V1131" i="19"/>
  <c r="V1132" i="19"/>
  <c r="V1133" i="19"/>
  <c r="V1134" i="19"/>
  <c r="V1135" i="19"/>
  <c r="V1136" i="19"/>
  <c r="V1137" i="19"/>
  <c r="V1138" i="19"/>
  <c r="V1139" i="19"/>
  <c r="V1140" i="19"/>
  <c r="V1141" i="19"/>
  <c r="V1142" i="19"/>
  <c r="V1143" i="19"/>
  <c r="V1144" i="19"/>
  <c r="V1145" i="19"/>
  <c r="V1146" i="19"/>
  <c r="V1147" i="19"/>
  <c r="V1148" i="19"/>
  <c r="V1149" i="19"/>
  <c r="V1150" i="19"/>
  <c r="V1151" i="19"/>
  <c r="V1152" i="19"/>
  <c r="V1153" i="19"/>
  <c r="V1154" i="19"/>
  <c r="V1155" i="19"/>
  <c r="V1156" i="19"/>
  <c r="V1157" i="19"/>
  <c r="V1158" i="19"/>
  <c r="V1159" i="19"/>
  <c r="V1160" i="19"/>
  <c r="V1161" i="19"/>
  <c r="V1162" i="19"/>
  <c r="V1163" i="19"/>
  <c r="V1164" i="19"/>
  <c r="V1165" i="19"/>
  <c r="V1166" i="19"/>
  <c r="V1167" i="19"/>
  <c r="V1168" i="19"/>
  <c r="V1169" i="19"/>
  <c r="V1170" i="19"/>
  <c r="V1171" i="19"/>
  <c r="V1172" i="19"/>
  <c r="V1173" i="19"/>
  <c r="V1174" i="19"/>
  <c r="V1175" i="19"/>
  <c r="V1176" i="19"/>
  <c r="V1177" i="19"/>
  <c r="V1178" i="19"/>
  <c r="V1179" i="19"/>
  <c r="V1180" i="19"/>
  <c r="V1181" i="19"/>
  <c r="V1182" i="19"/>
  <c r="V1183" i="19"/>
  <c r="V1184" i="19"/>
  <c r="V1185" i="19"/>
  <c r="V1186" i="19"/>
  <c r="V1187" i="19"/>
  <c r="V1188" i="19"/>
  <c r="V1189" i="19"/>
  <c r="V1190" i="19"/>
  <c r="V1191" i="19"/>
  <c r="V1192" i="19"/>
  <c r="V1193" i="19"/>
  <c r="V1194" i="19"/>
  <c r="V1195" i="19"/>
  <c r="V1196" i="19"/>
  <c r="V1197" i="19"/>
  <c r="V1198" i="19"/>
  <c r="V1199" i="19"/>
  <c r="V1200" i="19"/>
  <c r="V1201" i="19"/>
  <c r="V1202" i="19"/>
  <c r="V1203" i="19"/>
  <c r="V1204" i="19"/>
  <c r="V1205" i="19"/>
  <c r="V1206" i="19"/>
  <c r="V1207" i="19"/>
  <c r="V1208" i="19"/>
  <c r="V1209" i="19"/>
  <c r="V1210" i="19"/>
  <c r="V1211" i="19"/>
  <c r="V1212" i="19"/>
  <c r="V1213" i="19"/>
  <c r="V1214" i="19"/>
  <c r="V1215" i="19"/>
  <c r="V1216" i="19"/>
  <c r="V1217" i="19"/>
  <c r="V1218" i="19"/>
  <c r="V1219" i="19"/>
  <c r="V1220" i="19"/>
  <c r="V1221" i="19"/>
  <c r="V1222" i="19"/>
  <c r="V1223" i="19"/>
  <c r="V1224" i="19"/>
  <c r="V1225" i="19"/>
  <c r="V1226" i="19"/>
  <c r="V1227" i="19"/>
  <c r="V1228" i="19"/>
  <c r="V1229" i="19"/>
  <c r="V1230" i="19"/>
  <c r="V1231" i="19"/>
  <c r="V1232" i="19"/>
  <c r="V1233" i="19"/>
  <c r="V1234" i="19"/>
  <c r="V1235" i="19"/>
  <c r="V1236" i="19"/>
  <c r="V1237" i="19"/>
  <c r="V1238" i="19"/>
  <c r="V1239" i="19"/>
  <c r="V1240" i="19"/>
  <c r="V1241" i="19"/>
  <c r="V1242" i="19"/>
  <c r="V1243" i="19"/>
  <c r="V1244" i="19"/>
  <c r="V1245" i="19"/>
  <c r="V1246" i="19"/>
  <c r="V1247" i="19"/>
  <c r="V1248" i="19"/>
  <c r="V1249" i="19"/>
  <c r="V1250" i="19"/>
  <c r="V1251" i="19"/>
  <c r="V1252" i="19"/>
  <c r="V1253" i="19"/>
  <c r="V1254" i="19"/>
  <c r="V1255" i="19"/>
  <c r="V1256" i="19"/>
  <c r="V1257" i="19"/>
  <c r="V1258" i="19"/>
  <c r="V1259" i="19"/>
  <c r="V1260" i="19"/>
  <c r="V1261" i="19"/>
  <c r="V1262" i="19"/>
  <c r="V1263" i="19"/>
  <c r="V1264" i="19"/>
  <c r="V1265" i="19"/>
  <c r="V1266" i="19"/>
  <c r="V1267" i="19"/>
  <c r="V1268" i="19"/>
  <c r="V1269" i="19"/>
  <c r="V1270" i="19"/>
  <c r="V1271" i="19"/>
  <c r="V1272" i="19"/>
  <c r="V1273" i="19"/>
  <c r="V1274" i="19"/>
  <c r="V1275" i="19"/>
  <c r="V1276" i="19"/>
  <c r="V1277" i="19"/>
  <c r="V1278" i="19"/>
  <c r="V1279" i="19"/>
  <c r="V1280" i="19"/>
  <c r="V1281" i="19"/>
  <c r="V1282" i="19"/>
  <c r="V1283" i="19"/>
  <c r="V1284" i="19"/>
  <c r="V1285" i="19"/>
  <c r="V1286" i="19"/>
  <c r="V1287" i="19"/>
  <c r="V1288" i="19"/>
  <c r="V1289" i="19"/>
  <c r="V1290" i="19"/>
  <c r="V1291" i="19"/>
  <c r="V1292" i="19"/>
  <c r="V1293" i="19"/>
  <c r="V1294" i="19"/>
  <c r="V1295" i="19"/>
  <c r="V1296" i="19"/>
  <c r="V1297" i="19"/>
  <c r="V1298" i="19"/>
  <c r="V1299" i="19"/>
  <c r="V1300" i="19"/>
  <c r="V1301" i="19"/>
  <c r="V1302" i="19"/>
  <c r="V1303" i="19"/>
  <c r="V1304" i="19"/>
  <c r="V1305" i="19"/>
  <c r="V1306" i="19"/>
  <c r="V1307" i="19"/>
  <c r="V1308" i="19"/>
  <c r="V1309" i="19"/>
  <c r="V1310" i="19"/>
  <c r="V1311" i="19"/>
  <c r="V1312" i="19"/>
  <c r="V1313" i="19"/>
  <c r="V1314" i="19"/>
  <c r="V1315" i="19"/>
  <c r="V1316" i="19"/>
  <c r="V1317" i="19"/>
  <c r="V1318" i="19"/>
  <c r="V1319" i="19"/>
  <c r="V1320" i="19"/>
  <c r="V1321" i="19"/>
  <c r="V1322" i="19"/>
  <c r="V1323" i="19"/>
  <c r="V1324" i="19"/>
  <c r="V1325" i="19"/>
  <c r="V1326" i="19"/>
  <c r="V1327" i="19"/>
  <c r="V1328" i="19"/>
  <c r="V1329" i="19"/>
  <c r="V1330" i="19"/>
  <c r="V1331" i="19"/>
  <c r="V1332" i="19"/>
  <c r="V1333" i="19"/>
  <c r="V1334" i="19"/>
  <c r="V1335" i="19"/>
  <c r="V1336" i="19"/>
  <c r="V1337" i="19"/>
  <c r="V1338" i="19"/>
  <c r="V1339" i="19"/>
  <c r="V1340" i="19"/>
  <c r="V1341" i="19"/>
  <c r="V1342" i="19"/>
  <c r="V1343" i="19"/>
  <c r="V1344" i="19"/>
  <c r="V1345" i="19"/>
  <c r="V1346" i="19"/>
  <c r="V1347" i="19"/>
  <c r="V1348" i="19"/>
  <c r="V1349" i="19"/>
  <c r="V1350" i="19"/>
  <c r="V1351" i="19"/>
  <c r="V1352" i="19"/>
  <c r="V1353" i="19"/>
  <c r="V1354" i="19"/>
  <c r="V1355" i="19"/>
  <c r="V1356" i="19"/>
  <c r="V1357" i="19"/>
  <c r="V1358" i="19"/>
  <c r="V1359" i="19"/>
  <c r="V1360" i="19"/>
  <c r="V1361" i="19"/>
  <c r="V1362" i="19"/>
  <c r="V1363" i="19"/>
  <c r="V1364" i="19"/>
  <c r="V1365" i="19"/>
  <c r="V1366" i="19"/>
  <c r="V1367" i="19"/>
  <c r="V1368" i="19"/>
  <c r="V1369" i="19"/>
  <c r="V1370" i="19"/>
  <c r="V1371" i="19"/>
  <c r="V1372" i="19"/>
  <c r="V1373" i="19"/>
  <c r="V1374" i="19"/>
  <c r="V1375" i="19"/>
  <c r="V1376" i="19"/>
  <c r="V1377" i="19"/>
  <c r="V1378" i="19"/>
  <c r="V1379" i="19"/>
  <c r="V1380" i="19"/>
  <c r="V1381" i="19"/>
  <c r="V1382" i="19"/>
  <c r="V1383" i="19"/>
  <c r="V1384" i="19"/>
  <c r="V1385" i="19"/>
  <c r="V1386" i="19"/>
  <c r="V1387" i="19"/>
  <c r="V1388" i="19"/>
  <c r="V1389" i="19"/>
  <c r="V1390" i="19"/>
  <c r="V1391" i="19"/>
  <c r="V1392" i="19"/>
  <c r="V1393" i="19"/>
  <c r="V1394" i="19"/>
  <c r="V1395" i="19"/>
  <c r="V1396" i="19"/>
  <c r="V1397" i="19"/>
  <c r="V1398" i="19"/>
  <c r="V1399" i="19"/>
  <c r="V1400" i="19"/>
  <c r="V1401" i="19"/>
  <c r="V1402" i="19"/>
  <c r="V1403" i="19"/>
  <c r="V1404" i="19"/>
  <c r="V1405" i="19"/>
  <c r="V1406" i="19"/>
  <c r="V1407" i="19"/>
  <c r="V1408" i="19"/>
  <c r="V1409" i="19"/>
  <c r="V1410" i="19"/>
  <c r="V1411" i="19"/>
  <c r="V1412" i="19"/>
  <c r="V1413" i="19"/>
  <c r="V1414" i="19"/>
  <c r="V1415" i="19"/>
  <c r="V1416" i="19"/>
  <c r="V1417" i="19"/>
  <c r="V1418" i="19"/>
  <c r="V1419" i="19"/>
  <c r="V1420" i="19"/>
  <c r="V1421" i="19"/>
  <c r="V1422" i="19"/>
  <c r="V1423" i="19"/>
  <c r="V1424" i="19"/>
  <c r="V1425" i="19"/>
  <c r="V1426" i="19"/>
  <c r="V1427" i="19"/>
  <c r="V1428" i="19"/>
  <c r="V1429" i="19"/>
  <c r="V1430" i="19"/>
  <c r="V1431" i="19"/>
  <c r="V1432" i="19"/>
  <c r="V1433" i="19"/>
  <c r="V1434" i="19"/>
  <c r="V1435" i="19"/>
  <c r="V1436" i="19"/>
  <c r="V1437" i="19"/>
  <c r="V1438" i="19"/>
  <c r="V1439" i="19"/>
  <c r="V1440" i="19"/>
  <c r="V1441" i="19"/>
  <c r="V1442" i="19"/>
  <c r="V1443" i="19"/>
  <c r="V1444" i="19"/>
  <c r="V1445" i="19"/>
  <c r="V1446" i="19"/>
  <c r="V1447" i="19"/>
  <c r="V1448" i="19"/>
  <c r="V1449" i="19"/>
  <c r="V1450" i="19"/>
  <c r="V1451" i="19"/>
  <c r="V1452" i="19"/>
  <c r="V1453" i="19"/>
  <c r="V1454" i="19"/>
  <c r="V1455" i="19"/>
  <c r="V1456" i="19"/>
  <c r="V1457" i="19"/>
  <c r="V1458" i="19"/>
  <c r="V1459" i="19"/>
  <c r="V1460" i="19"/>
  <c r="V1461" i="19"/>
  <c r="V1462" i="19"/>
  <c r="V1463" i="19"/>
  <c r="V1464" i="19"/>
  <c r="V1465" i="19"/>
  <c r="V1466" i="19"/>
  <c r="V1467" i="19"/>
  <c r="V1468" i="19"/>
  <c r="V1469" i="19"/>
  <c r="V1470" i="19"/>
  <c r="V1471" i="19"/>
  <c r="V1472" i="19"/>
  <c r="V1473" i="19"/>
  <c r="V1474" i="19"/>
  <c r="V1475" i="19"/>
  <c r="V1476" i="19"/>
  <c r="V1477" i="19"/>
  <c r="V1478" i="19"/>
  <c r="V1479" i="19"/>
  <c r="V1480" i="19"/>
  <c r="V1481" i="19"/>
  <c r="V1482" i="19"/>
  <c r="V1483" i="19"/>
  <c r="V1484" i="19"/>
  <c r="V1485" i="19"/>
  <c r="V1486" i="19"/>
  <c r="V1487" i="19"/>
  <c r="V1488" i="19"/>
  <c r="V1489" i="19"/>
  <c r="V1490" i="19"/>
  <c r="V1491" i="19"/>
  <c r="V1492" i="19"/>
  <c r="V1493" i="19"/>
  <c r="V1494" i="19"/>
  <c r="V1495" i="19"/>
  <c r="V1496" i="19"/>
  <c r="V1497" i="19"/>
  <c r="V1498" i="19"/>
  <c r="V1499" i="19"/>
  <c r="V1500" i="19"/>
  <c r="V1501" i="19"/>
  <c r="V1502" i="19"/>
  <c r="V1503" i="19"/>
  <c r="V1504" i="19"/>
  <c r="V1505" i="19"/>
  <c r="V1506" i="19"/>
  <c r="V1507" i="19"/>
  <c r="V1508" i="19"/>
  <c r="V1509" i="19"/>
  <c r="V1510" i="19"/>
  <c r="V1511" i="19"/>
  <c r="V1512" i="19"/>
  <c r="V1513" i="19"/>
  <c r="V1514" i="19"/>
  <c r="V1515" i="19"/>
  <c r="V1516" i="19"/>
  <c r="V1517" i="19"/>
  <c r="V1518" i="19"/>
  <c r="V1519" i="19"/>
  <c r="V1520" i="19"/>
  <c r="V1521" i="19"/>
  <c r="V1522" i="19"/>
  <c r="V1523" i="19"/>
  <c r="V1524" i="19"/>
  <c r="V1525" i="19"/>
  <c r="V1526" i="19"/>
  <c r="V1527" i="19"/>
  <c r="V1528" i="19"/>
  <c r="V1529" i="19"/>
  <c r="V1530" i="19"/>
  <c r="V1531" i="19"/>
  <c r="V1532" i="19"/>
  <c r="V1533" i="19"/>
  <c r="V1534" i="19"/>
  <c r="V1535" i="19"/>
  <c r="V1536" i="19"/>
  <c r="V1537" i="19"/>
  <c r="V1538" i="19"/>
  <c r="V1539" i="19"/>
  <c r="V1540" i="19"/>
  <c r="V1541" i="19"/>
  <c r="V1542" i="19"/>
  <c r="V1543" i="19"/>
  <c r="V1544" i="19"/>
  <c r="V1545" i="19"/>
  <c r="V1546" i="19"/>
  <c r="V1547" i="19"/>
  <c r="V1548" i="19"/>
  <c r="V1549" i="19"/>
  <c r="V1550" i="19"/>
  <c r="V1551" i="19"/>
  <c r="V1552" i="19"/>
  <c r="V1553" i="19"/>
  <c r="V1554" i="19"/>
  <c r="V1555" i="19"/>
  <c r="V1556" i="19"/>
  <c r="V1557" i="19"/>
  <c r="V1558" i="19"/>
  <c r="V1559" i="19"/>
  <c r="V1560" i="19"/>
  <c r="V1561" i="19"/>
  <c r="V1562" i="19"/>
  <c r="V1563" i="19"/>
  <c r="V1564" i="19"/>
  <c r="V1565" i="19"/>
  <c r="V1566" i="19"/>
  <c r="V1567" i="19"/>
  <c r="V1568" i="19"/>
  <c r="V1569" i="19"/>
  <c r="V1570" i="19"/>
  <c r="V1571" i="19"/>
  <c r="V1572" i="19"/>
  <c r="V1573" i="19"/>
  <c r="V1574" i="19"/>
  <c r="V1575" i="19"/>
  <c r="V1576" i="19"/>
  <c r="V1577" i="19"/>
  <c r="V1578" i="19"/>
  <c r="V1579" i="19"/>
  <c r="V1580" i="19"/>
  <c r="V1581" i="19"/>
  <c r="V1582" i="19"/>
  <c r="V1583" i="19"/>
  <c r="V1584" i="19"/>
  <c r="V1585" i="19"/>
  <c r="V1586" i="19"/>
  <c r="V1587" i="19"/>
  <c r="V1588" i="19"/>
  <c r="V1589" i="19"/>
  <c r="V1590" i="19"/>
  <c r="V1591" i="19"/>
  <c r="V1592" i="19"/>
  <c r="V1593" i="19"/>
  <c r="V1594" i="19"/>
  <c r="V1595" i="19"/>
  <c r="V1596" i="19"/>
  <c r="V1597" i="19"/>
  <c r="V1598" i="19"/>
  <c r="V1599" i="19"/>
  <c r="V1600" i="19"/>
  <c r="V1601" i="19"/>
  <c r="V1602" i="19"/>
  <c r="V1603" i="19"/>
  <c r="V1604" i="19"/>
  <c r="V1605" i="19"/>
  <c r="V1606" i="19"/>
  <c r="V1607" i="19"/>
  <c r="V1608" i="19"/>
  <c r="V1609" i="19"/>
  <c r="V1610" i="19"/>
  <c r="V1611" i="19"/>
  <c r="V1612" i="19"/>
  <c r="V1613" i="19"/>
  <c r="V1614" i="19"/>
  <c r="V1615" i="19"/>
  <c r="V1616" i="19"/>
  <c r="V1617" i="19"/>
  <c r="V1618" i="19"/>
  <c r="V1619" i="19"/>
  <c r="V1620" i="19"/>
  <c r="V1621" i="19"/>
  <c r="V1622" i="19"/>
  <c r="V1623" i="19"/>
  <c r="V1624" i="19"/>
  <c r="V1625" i="19"/>
  <c r="V1626" i="19"/>
  <c r="V1627" i="19"/>
  <c r="V1628" i="19"/>
  <c r="V1629" i="19"/>
  <c r="V1630" i="19"/>
  <c r="V1631" i="19"/>
  <c r="V1632" i="19"/>
  <c r="V1633" i="19"/>
  <c r="V1634" i="19"/>
  <c r="V1635" i="19"/>
  <c r="V1636" i="19"/>
  <c r="V1637" i="19"/>
  <c r="V1638" i="19"/>
  <c r="V1639" i="19"/>
  <c r="V1640" i="19"/>
  <c r="V1641" i="19"/>
  <c r="V1642" i="19"/>
  <c r="V1643" i="19"/>
  <c r="V1644" i="19"/>
  <c r="V1645" i="19"/>
  <c r="V1646" i="19"/>
  <c r="V1647" i="19"/>
  <c r="V1648" i="19"/>
  <c r="V1649" i="19"/>
  <c r="V1650" i="19"/>
  <c r="V1651" i="19"/>
  <c r="V1652" i="19"/>
  <c r="V1653" i="19"/>
  <c r="V1654" i="19"/>
  <c r="V1655" i="19"/>
  <c r="V1656" i="19"/>
  <c r="V1657" i="19"/>
  <c r="V1658" i="19"/>
  <c r="V1659" i="19"/>
  <c r="V1660" i="19"/>
  <c r="V1661" i="19"/>
  <c r="V1662" i="19"/>
  <c r="V1663" i="19"/>
  <c r="V1664" i="19"/>
  <c r="V1665" i="19"/>
  <c r="V1666" i="19"/>
  <c r="V1667" i="19"/>
  <c r="V1668" i="19"/>
  <c r="V1669" i="19"/>
  <c r="V1670" i="19"/>
  <c r="V1671" i="19"/>
  <c r="V1672" i="19"/>
  <c r="V1673" i="19"/>
  <c r="V1674" i="19"/>
  <c r="V1675" i="19"/>
  <c r="V1676" i="19"/>
  <c r="V1677" i="19"/>
  <c r="V1678" i="19"/>
  <c r="V1679" i="19"/>
  <c r="V1680" i="19"/>
  <c r="V1681" i="19"/>
  <c r="V1682" i="19"/>
  <c r="V1683" i="19"/>
  <c r="V1684" i="19"/>
  <c r="V1685" i="19"/>
  <c r="V1686" i="19"/>
  <c r="V1687" i="19"/>
  <c r="V1688" i="19"/>
  <c r="V1689" i="19"/>
  <c r="V1690" i="19"/>
  <c r="V1691" i="19"/>
  <c r="V1692" i="19"/>
  <c r="V1693" i="19"/>
  <c r="V1694" i="19"/>
  <c r="V1695" i="19"/>
  <c r="V1696" i="19"/>
  <c r="V1697" i="19"/>
  <c r="V1698" i="19"/>
  <c r="V1699" i="19"/>
  <c r="V1700" i="19"/>
  <c r="V1701" i="19"/>
  <c r="V1702" i="19"/>
  <c r="V1703" i="19"/>
  <c r="V1704" i="19"/>
  <c r="V1705" i="19"/>
  <c r="V1706" i="19"/>
  <c r="V1707" i="19"/>
  <c r="V1708" i="19"/>
  <c r="V1709" i="19"/>
  <c r="V1710" i="19"/>
  <c r="V1711" i="19"/>
  <c r="V1712" i="19"/>
  <c r="V1713" i="19"/>
  <c r="V1714" i="19"/>
  <c r="V1715" i="19"/>
  <c r="V1716" i="19"/>
  <c r="V1717" i="19"/>
  <c r="V1718" i="19"/>
  <c r="V1719" i="19"/>
  <c r="V1720" i="19"/>
  <c r="V1721" i="19"/>
  <c r="V1722" i="19"/>
  <c r="V1723" i="19"/>
  <c r="V1724" i="19"/>
  <c r="V1725" i="19"/>
  <c r="V1726" i="19"/>
  <c r="V1727" i="19"/>
  <c r="V1728" i="19"/>
  <c r="V1729" i="19"/>
  <c r="V1730" i="19"/>
  <c r="V1731" i="19"/>
  <c r="V1732" i="19"/>
  <c r="V1733" i="19"/>
  <c r="V1734" i="19"/>
  <c r="V1735" i="19"/>
  <c r="V1736" i="19"/>
  <c r="V1737" i="19"/>
  <c r="V1738" i="19"/>
  <c r="V1739" i="19"/>
  <c r="V1740" i="19"/>
  <c r="V1741" i="19"/>
  <c r="V1742" i="19"/>
  <c r="V1743" i="19"/>
  <c r="V1744" i="19"/>
  <c r="V1745" i="19"/>
  <c r="V1746" i="19"/>
  <c r="V1747" i="19"/>
  <c r="V1748" i="19"/>
  <c r="V1749" i="19"/>
  <c r="V1750" i="19"/>
  <c r="V1751" i="19"/>
  <c r="V1752" i="19"/>
  <c r="V1753" i="19"/>
  <c r="V1754" i="19"/>
  <c r="V1755" i="19"/>
  <c r="V1756" i="19"/>
  <c r="V1757" i="19"/>
  <c r="V1758" i="19"/>
  <c r="V1759" i="19"/>
  <c r="V1760" i="19"/>
  <c r="V1761" i="19"/>
  <c r="V1762" i="19"/>
  <c r="V1763" i="19"/>
  <c r="V1764" i="19"/>
  <c r="V1765" i="19"/>
  <c r="V1766" i="19"/>
  <c r="V1767" i="19"/>
  <c r="V1768" i="19"/>
  <c r="V1769" i="19"/>
  <c r="V1770" i="19"/>
  <c r="V1771" i="19"/>
  <c r="V1772" i="19"/>
  <c r="V1773" i="19"/>
  <c r="V1774" i="19"/>
  <c r="V1775" i="19"/>
  <c r="V1776" i="19"/>
  <c r="V1777" i="19"/>
  <c r="V1778" i="19"/>
  <c r="V1779" i="19"/>
  <c r="V1780" i="19"/>
  <c r="V1781" i="19"/>
  <c r="V1782" i="19"/>
  <c r="V1783" i="19"/>
  <c r="V1784" i="19"/>
  <c r="V1785" i="19"/>
  <c r="V1786" i="19"/>
  <c r="V1787" i="19"/>
  <c r="V1788" i="19"/>
  <c r="V1789" i="19"/>
  <c r="V1790" i="19"/>
  <c r="V1791" i="19"/>
  <c r="V1792" i="19"/>
  <c r="V1793" i="19"/>
  <c r="V1794" i="19"/>
  <c r="V1795" i="19"/>
  <c r="V1796" i="19"/>
  <c r="V1797" i="19"/>
  <c r="V1798" i="19"/>
  <c r="V1799" i="19"/>
  <c r="V1800" i="19"/>
  <c r="V1801" i="19"/>
  <c r="V1802" i="19"/>
  <c r="V1803" i="19"/>
  <c r="V1804" i="19"/>
  <c r="V1805" i="19"/>
  <c r="V1806" i="19"/>
  <c r="V1807" i="19"/>
  <c r="V1808" i="19"/>
  <c r="V1809" i="19"/>
  <c r="V1810" i="19"/>
  <c r="V1811" i="19"/>
  <c r="V1812" i="19"/>
  <c r="V1813" i="19"/>
  <c r="V1814" i="19"/>
  <c r="V1815" i="19"/>
  <c r="V1816" i="19"/>
  <c r="V1817" i="19"/>
  <c r="V1818" i="19"/>
  <c r="V1819" i="19"/>
  <c r="V1820" i="19"/>
  <c r="V1821" i="19"/>
  <c r="V1822" i="19"/>
  <c r="V1823" i="19"/>
  <c r="V1824" i="19"/>
  <c r="V1825" i="19"/>
  <c r="V1826" i="19"/>
  <c r="V1827" i="19"/>
  <c r="V1828" i="19"/>
  <c r="V1829" i="19"/>
  <c r="V1830" i="19"/>
  <c r="V1831" i="19"/>
  <c r="V1832" i="19"/>
  <c r="V1833" i="19"/>
  <c r="V1834" i="19"/>
  <c r="V1835" i="19"/>
  <c r="V1836" i="19"/>
  <c r="V1837" i="19"/>
  <c r="V1838" i="19"/>
  <c r="V1839" i="19"/>
  <c r="V1840" i="19"/>
  <c r="V1841" i="19"/>
  <c r="V1842" i="19"/>
  <c r="V1843" i="19"/>
  <c r="V1844" i="19"/>
  <c r="V1845" i="19"/>
  <c r="V1846" i="19"/>
  <c r="V1847" i="19"/>
  <c r="V1848" i="19"/>
  <c r="V1849" i="19"/>
  <c r="V1850" i="19"/>
  <c r="V1851" i="19"/>
  <c r="V1852" i="19"/>
  <c r="V1853" i="19"/>
  <c r="V1854" i="19"/>
  <c r="V1855" i="19"/>
  <c r="V1856" i="19"/>
  <c r="V1857" i="19"/>
  <c r="V1858" i="19"/>
  <c r="V1859" i="19"/>
  <c r="V1860" i="19"/>
  <c r="V1861" i="19"/>
  <c r="V1862" i="19"/>
  <c r="V1863" i="19"/>
  <c r="V1864" i="19"/>
  <c r="V1865" i="19"/>
  <c r="V1866" i="19"/>
  <c r="V1867" i="19"/>
  <c r="V1868" i="19"/>
  <c r="V1869" i="19"/>
  <c r="V1870" i="19"/>
  <c r="V1871" i="19"/>
  <c r="V1872" i="19"/>
  <c r="V1873" i="19"/>
  <c r="V1874" i="19"/>
  <c r="V1875" i="19"/>
  <c r="V1876" i="19"/>
  <c r="V1877" i="19"/>
  <c r="V1878" i="19"/>
  <c r="V1879" i="19"/>
  <c r="V1880" i="19"/>
  <c r="V1881" i="19"/>
  <c r="V1882" i="19"/>
  <c r="V1883" i="19"/>
  <c r="V1884" i="19"/>
  <c r="V1885" i="19"/>
  <c r="V1886" i="19"/>
  <c r="V1887" i="19"/>
  <c r="V1888" i="19"/>
  <c r="V1889" i="19"/>
  <c r="V1890" i="19"/>
  <c r="V1891" i="19"/>
  <c r="V1892" i="19"/>
  <c r="V1893" i="19"/>
  <c r="V1894" i="19"/>
  <c r="V1895" i="19"/>
  <c r="V1896" i="19"/>
  <c r="V1897" i="19"/>
  <c r="V1898" i="19"/>
  <c r="V1899" i="19"/>
  <c r="V1900" i="19"/>
  <c r="V1901" i="19"/>
  <c r="V1902" i="19"/>
  <c r="V1903" i="19"/>
  <c r="V1904" i="19"/>
  <c r="V1905" i="19"/>
  <c r="V1906" i="19"/>
  <c r="V1907" i="19"/>
  <c r="V1908" i="19"/>
  <c r="V1909" i="19"/>
  <c r="V1910" i="19"/>
  <c r="V1911" i="19"/>
  <c r="V1912" i="19"/>
  <c r="V1913" i="19"/>
  <c r="V1914" i="19"/>
  <c r="V1915" i="19"/>
  <c r="V1916" i="19"/>
  <c r="V1917" i="19"/>
  <c r="V1918" i="19"/>
  <c r="V1919" i="19"/>
  <c r="V1920" i="19"/>
  <c r="V1921" i="19"/>
  <c r="V1922" i="19"/>
  <c r="V1923" i="19"/>
  <c r="V1924" i="19"/>
  <c r="V1925" i="19"/>
  <c r="V1926" i="19"/>
  <c r="V1927" i="19"/>
  <c r="V1928" i="19"/>
  <c r="V1929" i="19"/>
  <c r="V1930" i="19"/>
  <c r="V1931" i="19"/>
  <c r="V1932" i="19"/>
  <c r="V1933" i="19"/>
  <c r="V1934" i="19"/>
  <c r="V1935" i="19"/>
  <c r="V1936" i="19"/>
  <c r="V1937" i="19"/>
  <c r="V1938" i="19"/>
  <c r="V1939" i="19"/>
  <c r="V1940" i="19"/>
  <c r="V1941" i="19"/>
  <c r="V1942" i="19"/>
  <c r="V1943" i="19"/>
  <c r="V1944" i="19"/>
  <c r="V1945" i="19"/>
  <c r="V1946" i="19"/>
  <c r="V1947" i="19"/>
  <c r="V1948" i="19"/>
  <c r="V1949" i="19"/>
  <c r="V1950" i="19"/>
  <c r="V1951" i="19"/>
  <c r="V1952" i="19"/>
  <c r="V1953" i="19"/>
  <c r="V1954" i="19"/>
  <c r="V1955" i="19"/>
  <c r="V1956" i="19"/>
  <c r="V1957" i="19"/>
  <c r="V1958" i="19"/>
  <c r="V1959" i="19"/>
  <c r="V1960" i="19"/>
  <c r="V1961" i="19"/>
  <c r="V1962" i="19"/>
  <c r="V1963" i="19"/>
  <c r="V1964" i="19"/>
  <c r="V1965" i="19"/>
  <c r="V1966" i="19"/>
  <c r="V1967" i="19"/>
  <c r="V1968" i="19"/>
  <c r="V1969" i="19"/>
  <c r="V1970" i="19"/>
  <c r="V1971" i="19"/>
  <c r="V1972" i="19"/>
  <c r="V1973" i="19"/>
  <c r="V1974" i="19"/>
  <c r="V1975" i="19"/>
  <c r="V1976" i="19"/>
  <c r="V1977" i="19"/>
  <c r="V1978" i="19"/>
  <c r="V1979" i="19"/>
  <c r="V1980" i="19"/>
  <c r="V1981" i="19"/>
  <c r="V1982" i="19"/>
  <c r="V1983" i="19"/>
  <c r="V1984" i="19"/>
  <c r="V1985" i="19"/>
  <c r="V1986" i="19"/>
  <c r="V1987" i="19"/>
  <c r="V1988" i="19"/>
  <c r="V1989" i="19"/>
  <c r="V1990" i="19"/>
  <c r="V1991" i="19"/>
  <c r="V1992" i="19"/>
  <c r="V1993" i="19"/>
  <c r="V1994" i="19"/>
  <c r="V1995" i="19"/>
  <c r="V1996" i="19"/>
  <c r="V1997" i="19"/>
  <c r="V1998" i="19"/>
  <c r="V1999" i="19"/>
  <c r="V2000" i="19"/>
  <c r="V2001" i="19"/>
  <c r="V2002" i="19"/>
  <c r="V2003" i="19"/>
  <c r="V2004" i="19"/>
  <c r="V2005" i="19"/>
  <c r="V2006" i="19"/>
  <c r="V2007" i="19"/>
  <c r="V2008" i="19"/>
  <c r="V2009" i="19"/>
  <c r="V2010" i="19"/>
  <c r="V2011" i="19"/>
  <c r="V2012" i="19"/>
  <c r="V2013" i="19"/>
  <c r="V2014" i="19"/>
  <c r="V2015" i="19"/>
  <c r="V2016" i="19"/>
  <c r="V2017" i="19"/>
  <c r="V2018" i="19"/>
  <c r="V2019" i="19"/>
  <c r="V2020" i="19"/>
  <c r="V2021" i="19"/>
  <c r="V2022" i="19"/>
  <c r="V2023" i="19"/>
  <c r="V2024" i="19"/>
  <c r="V2025" i="19"/>
  <c r="V2026" i="19"/>
  <c r="V2027" i="19"/>
  <c r="V2028" i="19"/>
  <c r="V2029" i="19"/>
  <c r="V2030" i="19"/>
  <c r="V2031" i="19"/>
  <c r="V2032" i="19"/>
  <c r="V2033" i="19"/>
  <c r="V2034" i="19"/>
  <c r="V2035" i="19"/>
  <c r="V2036" i="19"/>
  <c r="V2037" i="19"/>
  <c r="V2038" i="19"/>
  <c r="V2039" i="19"/>
  <c r="V2040" i="19"/>
  <c r="V2041" i="19"/>
  <c r="V2042" i="19"/>
  <c r="V2043" i="19"/>
  <c r="V2044" i="19"/>
  <c r="V2045" i="19"/>
  <c r="V2046" i="19"/>
  <c r="V2047" i="19"/>
  <c r="V2048" i="19"/>
  <c r="V2049" i="19"/>
  <c r="V2050" i="19"/>
  <c r="V2051" i="19"/>
  <c r="V2052" i="19"/>
  <c r="V2053" i="19"/>
  <c r="V2054" i="19"/>
  <c r="V2055" i="19"/>
  <c r="V2056" i="19"/>
  <c r="V2057" i="19"/>
  <c r="V2058" i="19"/>
  <c r="V2059" i="19"/>
  <c r="V2060" i="19"/>
  <c r="V2061" i="19"/>
  <c r="V2062" i="19"/>
  <c r="V2063" i="19"/>
  <c r="V2064" i="19"/>
  <c r="V2065" i="19"/>
  <c r="V2066" i="19"/>
  <c r="V2067" i="19"/>
  <c r="V2068" i="19"/>
  <c r="V2069" i="19"/>
  <c r="V2070" i="19"/>
  <c r="V2071" i="19"/>
  <c r="V2072" i="19"/>
  <c r="V2073" i="19"/>
  <c r="V2074" i="19"/>
  <c r="V2075" i="19"/>
  <c r="V2076" i="19"/>
  <c r="V2077" i="19"/>
  <c r="V2078" i="19"/>
  <c r="V2079" i="19"/>
  <c r="V2080" i="19"/>
  <c r="V2081" i="19"/>
  <c r="V2082" i="19"/>
  <c r="V2083" i="19"/>
  <c r="V2084" i="19"/>
  <c r="V2085" i="19"/>
  <c r="V2086" i="19"/>
  <c r="V2087" i="19"/>
  <c r="V2088" i="19"/>
  <c r="V2089" i="19"/>
  <c r="V2090" i="19"/>
  <c r="V2091" i="19"/>
  <c r="V2092" i="19"/>
  <c r="V2093" i="19"/>
  <c r="V2094" i="19"/>
  <c r="V2095" i="19"/>
  <c r="V2096" i="19"/>
  <c r="V2097" i="19"/>
  <c r="V2098" i="19"/>
  <c r="V2099" i="19"/>
  <c r="V2100" i="19"/>
  <c r="V2101" i="19"/>
  <c r="V2102" i="19"/>
  <c r="V2103" i="19"/>
  <c r="V2104" i="19"/>
  <c r="V2105" i="19"/>
  <c r="V2106" i="19"/>
  <c r="V2107" i="19"/>
  <c r="V2108" i="19"/>
  <c r="V2109" i="19"/>
  <c r="V2110" i="19"/>
  <c r="V2111" i="19"/>
  <c r="V2112" i="19"/>
  <c r="V2113" i="19"/>
  <c r="V2114" i="19"/>
  <c r="V2115" i="19"/>
  <c r="V2116" i="19"/>
  <c r="V2117" i="19"/>
  <c r="V2118" i="19"/>
  <c r="V2119" i="19"/>
  <c r="V2120" i="19"/>
  <c r="V2121" i="19"/>
  <c r="V2122" i="19"/>
  <c r="V2123" i="19"/>
  <c r="V2124" i="19"/>
  <c r="V2125" i="19"/>
  <c r="V2126" i="19"/>
  <c r="V2127" i="19"/>
  <c r="V2128" i="19"/>
  <c r="V2129" i="19"/>
  <c r="V2130" i="19"/>
  <c r="V2131" i="19"/>
  <c r="V2132" i="19"/>
  <c r="V2133" i="19"/>
  <c r="V2134" i="19"/>
  <c r="V2135" i="19"/>
  <c r="V2136" i="19"/>
  <c r="V2137" i="19"/>
  <c r="V2138" i="19"/>
  <c r="V2139" i="19"/>
  <c r="V2140" i="19"/>
  <c r="V2141" i="19"/>
  <c r="V2142" i="19"/>
  <c r="V2143" i="19"/>
  <c r="V2144" i="19"/>
  <c r="V2145" i="19"/>
  <c r="V2146" i="19"/>
  <c r="V2147" i="19"/>
  <c r="V2148" i="19"/>
  <c r="V2149" i="19"/>
  <c r="V2150" i="19"/>
  <c r="V2151" i="19"/>
  <c r="V2152" i="19"/>
  <c r="V2153" i="19"/>
  <c r="V2154" i="19"/>
  <c r="V2155" i="19"/>
  <c r="V2156" i="19"/>
  <c r="V2157" i="19"/>
  <c r="V2158" i="19"/>
  <c r="V2159" i="19"/>
  <c r="V2160" i="19"/>
  <c r="V2161" i="19"/>
  <c r="V2162" i="19"/>
  <c r="V2163" i="19"/>
  <c r="V2164" i="19"/>
  <c r="V2165" i="19"/>
  <c r="V2166" i="19"/>
  <c r="V2167" i="19"/>
  <c r="V2168" i="19"/>
  <c r="V2169" i="19"/>
  <c r="V2170" i="19"/>
  <c r="V2171" i="19"/>
  <c r="V2172" i="19"/>
  <c r="V2173" i="19"/>
  <c r="V2174" i="19"/>
  <c r="V2175" i="19"/>
  <c r="V2176" i="19"/>
  <c r="V2177" i="19"/>
  <c r="V2178" i="19"/>
  <c r="V2179" i="19"/>
  <c r="V2180" i="19"/>
  <c r="V2181" i="19"/>
  <c r="V2182" i="19"/>
  <c r="V2183" i="19"/>
  <c r="V2184" i="19"/>
  <c r="V2185" i="19"/>
  <c r="V2186" i="19"/>
  <c r="V2187" i="19"/>
  <c r="V2188" i="19"/>
  <c r="V2189" i="19"/>
  <c r="V2190" i="19"/>
  <c r="V2191" i="19"/>
  <c r="V2192" i="19"/>
  <c r="V2193" i="19"/>
  <c r="V2194" i="19"/>
  <c r="V2195" i="19"/>
  <c r="V2196" i="19"/>
  <c r="V2197" i="19"/>
  <c r="V2198" i="19"/>
  <c r="V2199" i="19"/>
  <c r="V2200" i="19"/>
  <c r="V2201" i="19"/>
  <c r="V2202" i="19"/>
  <c r="V2203" i="19"/>
  <c r="V2204" i="19"/>
  <c r="V2205" i="19"/>
  <c r="V2206" i="19"/>
  <c r="V2207" i="19"/>
  <c r="V2208" i="19"/>
  <c r="V2209" i="19"/>
  <c r="V2210" i="19"/>
  <c r="V2211" i="19"/>
  <c r="V2212" i="19"/>
  <c r="V2213" i="19"/>
  <c r="V2214" i="19"/>
  <c r="V2215" i="19"/>
  <c r="V2216" i="19"/>
  <c r="V2217" i="19"/>
  <c r="V2218" i="19"/>
  <c r="V2219" i="19"/>
  <c r="V2220" i="19"/>
  <c r="V2221" i="19"/>
  <c r="V2222" i="19"/>
  <c r="V2223" i="19"/>
  <c r="V2224" i="19"/>
  <c r="V2225" i="19"/>
  <c r="V2226" i="19"/>
  <c r="V2227" i="19"/>
  <c r="V2228" i="19"/>
  <c r="V2229" i="19"/>
  <c r="V2230" i="19"/>
  <c r="V2231" i="19"/>
  <c r="V2232" i="19"/>
  <c r="V2233" i="19"/>
  <c r="V2234" i="19"/>
  <c r="V2235" i="19"/>
  <c r="V2236" i="19"/>
  <c r="V2237" i="19"/>
  <c r="V2238" i="19"/>
  <c r="V2239" i="19"/>
  <c r="V2240" i="19"/>
  <c r="V2241" i="19"/>
  <c r="V2242" i="19"/>
  <c r="V2243" i="19"/>
  <c r="V2244" i="19"/>
  <c r="V2245" i="19"/>
  <c r="V2246" i="19"/>
  <c r="V2247" i="19"/>
  <c r="V2248" i="19"/>
  <c r="V2249" i="19"/>
  <c r="V2250" i="19"/>
  <c r="V2251" i="19"/>
  <c r="V2252" i="19"/>
  <c r="V2253" i="19"/>
  <c r="V2254" i="19"/>
  <c r="V2255" i="19"/>
  <c r="V2256" i="19"/>
  <c r="V2257" i="19"/>
  <c r="V2258" i="19"/>
  <c r="V2259" i="19"/>
  <c r="V2260" i="19"/>
  <c r="V2261" i="19"/>
  <c r="V2262" i="19"/>
  <c r="V2263" i="19"/>
  <c r="V2264" i="19"/>
  <c r="V2265" i="19"/>
  <c r="V2266" i="19"/>
  <c r="V2267" i="19"/>
  <c r="V2268" i="19"/>
  <c r="V2269" i="19"/>
  <c r="V2270" i="19"/>
  <c r="V2271" i="19"/>
  <c r="V2272" i="19"/>
  <c r="V2273" i="19"/>
  <c r="V2274" i="19"/>
  <c r="V2275" i="19"/>
  <c r="V2276" i="19"/>
  <c r="V2277" i="19"/>
  <c r="V2278" i="19"/>
  <c r="V2279" i="19"/>
  <c r="V2280" i="19"/>
  <c r="V2281" i="19"/>
  <c r="V2282" i="19"/>
  <c r="V2283" i="19"/>
  <c r="V2284" i="19"/>
  <c r="V2285" i="19"/>
  <c r="V2286" i="19"/>
  <c r="V2287" i="19"/>
  <c r="V2288" i="19"/>
  <c r="V2289" i="19"/>
  <c r="V2290" i="19"/>
  <c r="V2291" i="19"/>
  <c r="V2292" i="19"/>
  <c r="V2293" i="19"/>
  <c r="V2294" i="19"/>
  <c r="V2295" i="19"/>
  <c r="V2296" i="19"/>
  <c r="V2297" i="19"/>
  <c r="V2298" i="19"/>
  <c r="V2299" i="19"/>
  <c r="V2300" i="19"/>
  <c r="V2301" i="19"/>
  <c r="V2302" i="19"/>
  <c r="V2303" i="19"/>
  <c r="V2304" i="19"/>
  <c r="V2305" i="19"/>
  <c r="V2306" i="19"/>
  <c r="V2307" i="19"/>
  <c r="V2308" i="19"/>
  <c r="V2309" i="19"/>
  <c r="V2310" i="19"/>
  <c r="V2311" i="19"/>
  <c r="V2312" i="19"/>
  <c r="V2313" i="19"/>
  <c r="V2314" i="19"/>
  <c r="V2315" i="19"/>
  <c r="V2316" i="19"/>
  <c r="V2317" i="19"/>
  <c r="V2318" i="19"/>
  <c r="V2319" i="19"/>
  <c r="V2320" i="19"/>
  <c r="V2321" i="19"/>
  <c r="V2322" i="19"/>
  <c r="V2323" i="19"/>
  <c r="V2324" i="19"/>
  <c r="V2325" i="19"/>
  <c r="V2326" i="19"/>
  <c r="V2327" i="19"/>
  <c r="V2328" i="19"/>
  <c r="V2329" i="19"/>
  <c r="V2330" i="19"/>
  <c r="V2331" i="19"/>
  <c r="V2332" i="19"/>
  <c r="V2333" i="19"/>
  <c r="V2334" i="19"/>
  <c r="V2335" i="19"/>
  <c r="V2336" i="19"/>
  <c r="V2337" i="19"/>
  <c r="V2338" i="19"/>
  <c r="V2339" i="19"/>
  <c r="V2340" i="19"/>
  <c r="V2341" i="19"/>
  <c r="V2342" i="19"/>
  <c r="V2343" i="19"/>
  <c r="V2344" i="19"/>
  <c r="V2345" i="19"/>
  <c r="V2346" i="19"/>
  <c r="V2347" i="19"/>
  <c r="V2348" i="19"/>
  <c r="V2349" i="19"/>
  <c r="V2350" i="19"/>
  <c r="V2351" i="19"/>
  <c r="V2352" i="19"/>
  <c r="V2353" i="19"/>
  <c r="V2354" i="19"/>
  <c r="V2355" i="19"/>
  <c r="V2356" i="19"/>
  <c r="V2357" i="19"/>
  <c r="V2358" i="19"/>
  <c r="V2359" i="19"/>
  <c r="V2360" i="19"/>
  <c r="V2361" i="19"/>
  <c r="V2362" i="19"/>
  <c r="V2363" i="19"/>
  <c r="V2364" i="19"/>
  <c r="V2365" i="19"/>
  <c r="V2366" i="19"/>
  <c r="V2367" i="19"/>
  <c r="V2368" i="19"/>
  <c r="V2369" i="19"/>
  <c r="V2370" i="19"/>
  <c r="V2371" i="19"/>
  <c r="V2372" i="19"/>
  <c r="V2373" i="19"/>
  <c r="V2374" i="19"/>
  <c r="V2375" i="19"/>
  <c r="V2376" i="19"/>
  <c r="V2377" i="19"/>
  <c r="V2378" i="19"/>
  <c r="V2379" i="19"/>
  <c r="V2380" i="19"/>
  <c r="V2381" i="19"/>
  <c r="V2382" i="19"/>
  <c r="V2383" i="19"/>
  <c r="V2384" i="19"/>
  <c r="V2385" i="19"/>
  <c r="V2386" i="19"/>
  <c r="V2387" i="19"/>
  <c r="V2388" i="19"/>
  <c r="V2389" i="19"/>
  <c r="V2390" i="19"/>
  <c r="V2391" i="19"/>
  <c r="V2392" i="19"/>
  <c r="V2393" i="19"/>
  <c r="V2394" i="19"/>
  <c r="V2395" i="19"/>
  <c r="V2396" i="19"/>
  <c r="V2397" i="19"/>
  <c r="V2398" i="19"/>
  <c r="V2399" i="19"/>
  <c r="V2400" i="19"/>
  <c r="V2401" i="19"/>
  <c r="V2402" i="19"/>
  <c r="V2403" i="19"/>
  <c r="V2404" i="19"/>
  <c r="V2405" i="19"/>
  <c r="V2406" i="19"/>
  <c r="V2407" i="19"/>
  <c r="V2408" i="19"/>
  <c r="V2409" i="19"/>
  <c r="V2410" i="19"/>
  <c r="V2411" i="19"/>
  <c r="V2412" i="19"/>
  <c r="V2413" i="19"/>
  <c r="V2414" i="19"/>
  <c r="V2415" i="19"/>
  <c r="V2416" i="19"/>
  <c r="V2417" i="19"/>
  <c r="V2418" i="19"/>
  <c r="V2419" i="19"/>
  <c r="V2420" i="19"/>
  <c r="V2421" i="19"/>
  <c r="V2422" i="19"/>
  <c r="V2423" i="19"/>
  <c r="V2424" i="19"/>
  <c r="V2425" i="19"/>
  <c r="V2426" i="19"/>
  <c r="V2427" i="19"/>
  <c r="V2428" i="19"/>
  <c r="V2429" i="19"/>
  <c r="V2430" i="19"/>
  <c r="V2431" i="19"/>
  <c r="V2432" i="19"/>
  <c r="V2433" i="19"/>
  <c r="V2434" i="19"/>
  <c r="V2435" i="19"/>
  <c r="V2436" i="19"/>
  <c r="V2437" i="19"/>
  <c r="V2438" i="19"/>
  <c r="V2439" i="19"/>
  <c r="V2440" i="19"/>
  <c r="V2441" i="19"/>
  <c r="V2442" i="19"/>
  <c r="V2443" i="19"/>
  <c r="V2444" i="19"/>
  <c r="V2445" i="19"/>
  <c r="V2446" i="19"/>
  <c r="V2447" i="19"/>
  <c r="V2448" i="19"/>
  <c r="V2449" i="19"/>
  <c r="V2450" i="19"/>
  <c r="V2451" i="19"/>
  <c r="V2452" i="19"/>
  <c r="V2453" i="19"/>
  <c r="V2454" i="19"/>
  <c r="V2455" i="19"/>
  <c r="V2456" i="19"/>
  <c r="V2457" i="19"/>
  <c r="V2458" i="19"/>
  <c r="V2459" i="19"/>
  <c r="V2460" i="19"/>
  <c r="V2461" i="19"/>
  <c r="V2462" i="19"/>
  <c r="V2463" i="19"/>
  <c r="V2464" i="19"/>
  <c r="V2465" i="19"/>
  <c r="V2466" i="19"/>
  <c r="V2467" i="19"/>
  <c r="V2468" i="19"/>
  <c r="V2469" i="19"/>
  <c r="V2470" i="19"/>
  <c r="V2471" i="19"/>
  <c r="V2472" i="19"/>
  <c r="V2473" i="19"/>
  <c r="V2474" i="19"/>
  <c r="V2475" i="19"/>
  <c r="V2476" i="19"/>
  <c r="V2477" i="19"/>
  <c r="V2478" i="19"/>
  <c r="V2479" i="19"/>
  <c r="V2480" i="19"/>
  <c r="V2481" i="19"/>
  <c r="V2482" i="19"/>
  <c r="V2483" i="19"/>
  <c r="V2484" i="19"/>
  <c r="V2485" i="19"/>
  <c r="V2486" i="19"/>
  <c r="V2487" i="19"/>
  <c r="V2488" i="19"/>
  <c r="V2489" i="19"/>
  <c r="V2490" i="19"/>
  <c r="V2491" i="19"/>
  <c r="V2492" i="19"/>
  <c r="V2493" i="19"/>
  <c r="V2494" i="19"/>
  <c r="V2495" i="19"/>
  <c r="V2496" i="19"/>
  <c r="V2497" i="19"/>
  <c r="V2498" i="19"/>
  <c r="V2499" i="19"/>
  <c r="V2500" i="19"/>
  <c r="V2501" i="19"/>
  <c r="V2502" i="19"/>
  <c r="V2503" i="19"/>
  <c r="V2504" i="19"/>
  <c r="V2505" i="19"/>
  <c r="V2506" i="19"/>
  <c r="V2507" i="19"/>
  <c r="V2508" i="19"/>
  <c r="V2509" i="19"/>
  <c r="V2510" i="19"/>
  <c r="V2511" i="19"/>
  <c r="V2512" i="19"/>
  <c r="V2513" i="19"/>
  <c r="V2514" i="19"/>
  <c r="V2515" i="19"/>
  <c r="V2516" i="19"/>
  <c r="V2517" i="19"/>
  <c r="V2518" i="19"/>
  <c r="V2519" i="19"/>
  <c r="V2520" i="19"/>
  <c r="V2521" i="19"/>
  <c r="V2522" i="19"/>
  <c r="V2523" i="19"/>
  <c r="V2524" i="19"/>
  <c r="V2525" i="19"/>
  <c r="V2526" i="19"/>
  <c r="V2527" i="19"/>
  <c r="V2528" i="19"/>
  <c r="V2529" i="19"/>
  <c r="V2530" i="19"/>
  <c r="V2531" i="19"/>
  <c r="V2532" i="19"/>
  <c r="V2533" i="19"/>
  <c r="V2534" i="19"/>
  <c r="V2535" i="19"/>
  <c r="V2536" i="19"/>
  <c r="V2537" i="19"/>
  <c r="V2538" i="19"/>
  <c r="V2539" i="19"/>
  <c r="V2540" i="19"/>
  <c r="V2541" i="19"/>
  <c r="V2542" i="19"/>
  <c r="V2543" i="19"/>
  <c r="V2544" i="19"/>
  <c r="V2545" i="19"/>
  <c r="V2546" i="19"/>
  <c r="V2547" i="19"/>
  <c r="V2548" i="19"/>
  <c r="V2549" i="19"/>
  <c r="V2550" i="19"/>
  <c r="V2551" i="19"/>
  <c r="V2552" i="19"/>
  <c r="V2553" i="19"/>
  <c r="V2554" i="19"/>
  <c r="V2555" i="19"/>
  <c r="V2556" i="19"/>
  <c r="V2557" i="19"/>
  <c r="V2558" i="19"/>
  <c r="V2559" i="19"/>
  <c r="V2560" i="19"/>
  <c r="V2561" i="19"/>
  <c r="V2562" i="19"/>
  <c r="V2563" i="19"/>
  <c r="V2564" i="19"/>
  <c r="V2565" i="19"/>
  <c r="V2566" i="19"/>
  <c r="V2567" i="19"/>
  <c r="V2568" i="19"/>
  <c r="V2569" i="19"/>
  <c r="V2570" i="19"/>
  <c r="V2571" i="19"/>
  <c r="V2572" i="19"/>
  <c r="V2573" i="19"/>
  <c r="V2574" i="19"/>
  <c r="V2575" i="19"/>
  <c r="V2576" i="19"/>
  <c r="V2577" i="19"/>
  <c r="V2578" i="19"/>
  <c r="V2579" i="19"/>
  <c r="V2580" i="19"/>
  <c r="V2581" i="19"/>
  <c r="V2582" i="19"/>
  <c r="V2583" i="19"/>
  <c r="V2584" i="19"/>
  <c r="V2585" i="19"/>
  <c r="V2586" i="19"/>
  <c r="V2587" i="19"/>
  <c r="V2588" i="19"/>
  <c r="V2589" i="19"/>
  <c r="V2590" i="19"/>
  <c r="V2591" i="19"/>
  <c r="V2592" i="19"/>
  <c r="V2593" i="19"/>
  <c r="V2594" i="19"/>
  <c r="V2595" i="19"/>
  <c r="V2596" i="19"/>
  <c r="V2597" i="19"/>
  <c r="V2598" i="19"/>
  <c r="V2599" i="19"/>
  <c r="V2600" i="19"/>
  <c r="V2601" i="19"/>
  <c r="V2602" i="19"/>
  <c r="V2603" i="19"/>
  <c r="V2604" i="19"/>
  <c r="V2605" i="19"/>
  <c r="V2606" i="19"/>
  <c r="V2607" i="19"/>
  <c r="V2608" i="19"/>
  <c r="V2609" i="19"/>
  <c r="V2610" i="19"/>
  <c r="V2611" i="19"/>
  <c r="V2612" i="19"/>
  <c r="V2613" i="19"/>
  <c r="V2614" i="19"/>
  <c r="V2615" i="19"/>
  <c r="V2616" i="19"/>
  <c r="V2617" i="19"/>
  <c r="V2618" i="19"/>
  <c r="V2619" i="19"/>
  <c r="V2620" i="19"/>
  <c r="V2621" i="19"/>
  <c r="V2622" i="19"/>
  <c r="V2623" i="19"/>
  <c r="V2624" i="19"/>
  <c r="V2625" i="19"/>
  <c r="V2626" i="19"/>
  <c r="V2627" i="19"/>
  <c r="V2628" i="19"/>
  <c r="V2629" i="19"/>
  <c r="V3" i="19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2" i="19"/>
  <c r="T2" i="19"/>
  <c r="T1850" i="19"/>
  <c r="T1851" i="19"/>
  <c r="T1852" i="19"/>
  <c r="T1853" i="19"/>
  <c r="T1854" i="19"/>
  <c r="T1855" i="19"/>
  <c r="T1856" i="19"/>
  <c r="T1857" i="19"/>
  <c r="T1858" i="19"/>
  <c r="T1859" i="19"/>
  <c r="T1860" i="19"/>
  <c r="T1861" i="19"/>
  <c r="T1862" i="19"/>
  <c r="T1863" i="19"/>
  <c r="T1864" i="19"/>
  <c r="T1865" i="19"/>
  <c r="T1866" i="19"/>
  <c r="T1867" i="19"/>
  <c r="T1868" i="19"/>
  <c r="T1869" i="19"/>
  <c r="T1870" i="19"/>
  <c r="T1871" i="19"/>
  <c r="T1872" i="19"/>
  <c r="T1873" i="19"/>
  <c r="T1874" i="19"/>
  <c r="T1875" i="19"/>
  <c r="T1876" i="19"/>
  <c r="T1877" i="19"/>
  <c r="T1878" i="19"/>
  <c r="T1879" i="19"/>
  <c r="T1880" i="19"/>
  <c r="T1881" i="19"/>
  <c r="T1882" i="19"/>
  <c r="T1883" i="19"/>
  <c r="T1884" i="19"/>
  <c r="T1885" i="19"/>
  <c r="T1886" i="19"/>
  <c r="T1887" i="19"/>
  <c r="T1888" i="19"/>
  <c r="T1889" i="19"/>
  <c r="T1890" i="19"/>
  <c r="T1891" i="19"/>
  <c r="T1892" i="19"/>
  <c r="T1893" i="19"/>
  <c r="T1894" i="19"/>
  <c r="T1895" i="19"/>
  <c r="T1896" i="19"/>
  <c r="T1897" i="19"/>
  <c r="T1898" i="19"/>
  <c r="T1899" i="19"/>
  <c r="T1900" i="19"/>
  <c r="T1901" i="19"/>
  <c r="T1902" i="19"/>
  <c r="T1903" i="19"/>
  <c r="T1904" i="19"/>
  <c r="T1905" i="19"/>
  <c r="T1906" i="19"/>
  <c r="T1907" i="19"/>
  <c r="T1908" i="19"/>
  <c r="T1909" i="19"/>
  <c r="T1910" i="19"/>
  <c r="T1911" i="19"/>
  <c r="T1912" i="19"/>
  <c r="T1913" i="19"/>
  <c r="T1914" i="19"/>
  <c r="T1915" i="19"/>
  <c r="T1916" i="19"/>
  <c r="T1917" i="19"/>
  <c r="T1918" i="19"/>
  <c r="T1919" i="19"/>
  <c r="T1920" i="19"/>
  <c r="T1921" i="19"/>
  <c r="T1922" i="19"/>
  <c r="T1923" i="19"/>
  <c r="T1924" i="19"/>
  <c r="T1925" i="19"/>
  <c r="T1926" i="19"/>
  <c r="T1927" i="19"/>
  <c r="T1928" i="19"/>
  <c r="T1929" i="19"/>
  <c r="T1930" i="19"/>
  <c r="T1931" i="19"/>
  <c r="T1932" i="19"/>
  <c r="T1933" i="19"/>
  <c r="T1934" i="19"/>
  <c r="T1935" i="19"/>
  <c r="T1936" i="19"/>
  <c r="T1937" i="19"/>
  <c r="T1938" i="19"/>
  <c r="T1939" i="19"/>
  <c r="T1940" i="19"/>
  <c r="T1941" i="19"/>
  <c r="T1942" i="19"/>
  <c r="T1943" i="19"/>
  <c r="T1944" i="19"/>
  <c r="T1945" i="19"/>
  <c r="T1946" i="19"/>
  <c r="T1947" i="19"/>
  <c r="T1948" i="19"/>
  <c r="T1949" i="19"/>
  <c r="T1950" i="19"/>
  <c r="T1951" i="19"/>
  <c r="T1952" i="19"/>
  <c r="T1953" i="19"/>
  <c r="T1954" i="19"/>
  <c r="T1955" i="19"/>
  <c r="T1956" i="19"/>
  <c r="T1957" i="19"/>
  <c r="T1958" i="19"/>
  <c r="T1959" i="19"/>
  <c r="T1960" i="19"/>
  <c r="T1961" i="19"/>
  <c r="T1962" i="19"/>
  <c r="T1963" i="19"/>
  <c r="T1964" i="19"/>
  <c r="T1965" i="19"/>
  <c r="T1966" i="19"/>
  <c r="T1967" i="19"/>
  <c r="T1968" i="19"/>
  <c r="T1969" i="19"/>
  <c r="T1970" i="19"/>
  <c r="T1971" i="19"/>
  <c r="T1972" i="19"/>
  <c r="T1973" i="19"/>
  <c r="T1974" i="19"/>
  <c r="T1975" i="19"/>
  <c r="T1976" i="19"/>
  <c r="T1977" i="19"/>
  <c r="T1978" i="19"/>
  <c r="T1979" i="19"/>
  <c r="T1980" i="19"/>
  <c r="T1981" i="19"/>
  <c r="T1982" i="19"/>
  <c r="T1983" i="19"/>
  <c r="T1984" i="19"/>
  <c r="T1985" i="19"/>
  <c r="T1986" i="19"/>
  <c r="T1987" i="19"/>
  <c r="T1988" i="19"/>
  <c r="T1989" i="19"/>
  <c r="T1990" i="19"/>
  <c r="T1991" i="19"/>
  <c r="T1992" i="19"/>
  <c r="T1993" i="19"/>
  <c r="T1994" i="19"/>
  <c r="T1995" i="19"/>
  <c r="T1996" i="19"/>
  <c r="T1997" i="19"/>
  <c r="T1998" i="19"/>
  <c r="T1999" i="19"/>
  <c r="T2000" i="19"/>
  <c r="T2001" i="19"/>
  <c r="T2002" i="19"/>
  <c r="T2003" i="19"/>
  <c r="T2004" i="19"/>
  <c r="T2005" i="19"/>
  <c r="T2006" i="19"/>
  <c r="T2007" i="19"/>
  <c r="T2008" i="19"/>
  <c r="T2009" i="19"/>
  <c r="T2010" i="19"/>
  <c r="T2011" i="19"/>
  <c r="T2012" i="19"/>
  <c r="T2013" i="19"/>
  <c r="T2014" i="19"/>
  <c r="T2015" i="19"/>
  <c r="T2016" i="19"/>
  <c r="T2017" i="19"/>
  <c r="T2018" i="19"/>
  <c r="T2019" i="19"/>
  <c r="T2020" i="19"/>
  <c r="T2021" i="19"/>
  <c r="T2022" i="19"/>
  <c r="T2023" i="19"/>
  <c r="T2024" i="19"/>
  <c r="T2025" i="19"/>
  <c r="T2026" i="19"/>
  <c r="T2027" i="19"/>
  <c r="T2028" i="19"/>
  <c r="T2029" i="19"/>
  <c r="T2030" i="19"/>
  <c r="T2031" i="19"/>
  <c r="T2032" i="19"/>
  <c r="T2033" i="19"/>
  <c r="T2034" i="19"/>
  <c r="T2035" i="19"/>
  <c r="T2036" i="19"/>
  <c r="T2037" i="19"/>
  <c r="T2038" i="19"/>
  <c r="T2039" i="19"/>
  <c r="T2040" i="19"/>
  <c r="T2041" i="19"/>
  <c r="T2042" i="19"/>
  <c r="T2043" i="19"/>
  <c r="T2044" i="19"/>
  <c r="T2045" i="19"/>
  <c r="T2046" i="19"/>
  <c r="T2047" i="19"/>
  <c r="T2048" i="19"/>
  <c r="T2049" i="19"/>
  <c r="T2050" i="19"/>
  <c r="T2051" i="19"/>
  <c r="T2052" i="19"/>
  <c r="T2053" i="19"/>
  <c r="T2054" i="19"/>
  <c r="T2055" i="19"/>
  <c r="T2056" i="19"/>
  <c r="T2057" i="19"/>
  <c r="T2058" i="19"/>
  <c r="T2059" i="19"/>
  <c r="T2060" i="19"/>
  <c r="T2061" i="19"/>
  <c r="T2062" i="19"/>
  <c r="T2063" i="19"/>
  <c r="T2064" i="19"/>
  <c r="T2065" i="19"/>
  <c r="T2066" i="19"/>
  <c r="T2067" i="19"/>
  <c r="T2068" i="19"/>
  <c r="T2069" i="19"/>
  <c r="T2070" i="19"/>
  <c r="T2071" i="19"/>
  <c r="T2072" i="19"/>
  <c r="T2073" i="19"/>
  <c r="T2074" i="19"/>
  <c r="T2075" i="19"/>
  <c r="T2076" i="19"/>
  <c r="T2077" i="19"/>
  <c r="T2078" i="19"/>
  <c r="T2079" i="19"/>
  <c r="T2080" i="19"/>
  <c r="T2081" i="19"/>
  <c r="T2082" i="19"/>
  <c r="T2083" i="19"/>
  <c r="T2084" i="19"/>
  <c r="T2085" i="19"/>
  <c r="T2086" i="19"/>
  <c r="T2087" i="19"/>
  <c r="T2088" i="19"/>
  <c r="T2089" i="19"/>
  <c r="T2090" i="19"/>
  <c r="T2091" i="19"/>
  <c r="T2092" i="19"/>
  <c r="T2093" i="19"/>
  <c r="T2094" i="19"/>
  <c r="T2095" i="19"/>
  <c r="T2096" i="19"/>
  <c r="T2097" i="19"/>
  <c r="T2098" i="19"/>
  <c r="T2099" i="19"/>
  <c r="T2100" i="19"/>
  <c r="T2101" i="19"/>
  <c r="T2102" i="19"/>
  <c r="T2103" i="19"/>
  <c r="T2104" i="19"/>
  <c r="T2105" i="19"/>
  <c r="T2106" i="19"/>
  <c r="T2107" i="19"/>
  <c r="T2108" i="19"/>
  <c r="T2109" i="19"/>
  <c r="T2110" i="19"/>
  <c r="T2111" i="19"/>
  <c r="T2112" i="19"/>
  <c r="T2113" i="19"/>
  <c r="T2114" i="19"/>
  <c r="T2115" i="19"/>
  <c r="T2116" i="19"/>
  <c r="T2117" i="19"/>
  <c r="T2118" i="19"/>
  <c r="T2119" i="19"/>
  <c r="T2120" i="19"/>
  <c r="T2121" i="19"/>
  <c r="T2122" i="19"/>
  <c r="T2123" i="19"/>
  <c r="T2124" i="19"/>
  <c r="T2125" i="19"/>
  <c r="T2126" i="19"/>
  <c r="T2127" i="19"/>
  <c r="T2128" i="19"/>
  <c r="T2129" i="19"/>
  <c r="T2130" i="19"/>
  <c r="T2131" i="19"/>
  <c r="T2132" i="19"/>
  <c r="T2133" i="19"/>
  <c r="T2134" i="19"/>
  <c r="T2135" i="19"/>
  <c r="T2136" i="19"/>
  <c r="T2137" i="19"/>
  <c r="T2138" i="19"/>
  <c r="T2139" i="19"/>
  <c r="T2140" i="19"/>
  <c r="T2141" i="19"/>
  <c r="T2142" i="19"/>
  <c r="T2143" i="19"/>
  <c r="T2144" i="19"/>
  <c r="T2145" i="19"/>
  <c r="T2146" i="19"/>
  <c r="T2147" i="19"/>
  <c r="T2148" i="19"/>
  <c r="T2149" i="19"/>
  <c r="T2150" i="19"/>
  <c r="T2151" i="19"/>
  <c r="T2152" i="19"/>
  <c r="T2153" i="19"/>
  <c r="T2154" i="19"/>
  <c r="T2155" i="19"/>
  <c r="T2156" i="19"/>
  <c r="T2157" i="19"/>
  <c r="T2158" i="19"/>
  <c r="T2159" i="19"/>
  <c r="T2160" i="19"/>
  <c r="T2161" i="19"/>
  <c r="T2162" i="19"/>
  <c r="T2163" i="19"/>
  <c r="T2164" i="19"/>
  <c r="T2165" i="19"/>
  <c r="T2166" i="19"/>
  <c r="T2167" i="19"/>
  <c r="T2168" i="19"/>
  <c r="T2169" i="19"/>
  <c r="T2170" i="19"/>
  <c r="T2171" i="19"/>
  <c r="T2172" i="19"/>
  <c r="T2173" i="19"/>
  <c r="T2174" i="19"/>
  <c r="T2175" i="19"/>
  <c r="T2176" i="19"/>
  <c r="T2177" i="19"/>
  <c r="T2178" i="19"/>
  <c r="T2179" i="19"/>
  <c r="T2180" i="19"/>
  <c r="T2181" i="19"/>
  <c r="T2182" i="19"/>
  <c r="T2183" i="19"/>
  <c r="T2184" i="19"/>
  <c r="T2185" i="19"/>
  <c r="T2186" i="19"/>
  <c r="T2187" i="19"/>
  <c r="T2188" i="19"/>
  <c r="T2189" i="19"/>
  <c r="T2190" i="19"/>
  <c r="T2191" i="19"/>
  <c r="T2192" i="19"/>
  <c r="T2193" i="19"/>
  <c r="T2194" i="19"/>
  <c r="T2195" i="19"/>
  <c r="T2196" i="19"/>
  <c r="T2197" i="19"/>
  <c r="T2198" i="19"/>
  <c r="T2199" i="19"/>
  <c r="T2200" i="19"/>
  <c r="T2201" i="19"/>
  <c r="T2202" i="19"/>
  <c r="T2203" i="19"/>
  <c r="T2204" i="19"/>
  <c r="T2205" i="19"/>
  <c r="T2206" i="19"/>
  <c r="T2207" i="19"/>
  <c r="T2208" i="19"/>
  <c r="T2209" i="19"/>
  <c r="T2210" i="19"/>
  <c r="T2211" i="19"/>
  <c r="T2212" i="19"/>
  <c r="T2213" i="19"/>
  <c r="T2214" i="19"/>
  <c r="T2215" i="19"/>
  <c r="T2216" i="19"/>
  <c r="T2217" i="19"/>
  <c r="T2218" i="19"/>
  <c r="T2219" i="19"/>
  <c r="T2220" i="19"/>
  <c r="T2221" i="19"/>
  <c r="T2222" i="19"/>
  <c r="T2223" i="19"/>
  <c r="T2224" i="19"/>
  <c r="T2225" i="19"/>
  <c r="T2226" i="19"/>
  <c r="T2227" i="19"/>
  <c r="T2228" i="19"/>
  <c r="T2229" i="19"/>
  <c r="T2230" i="19"/>
  <c r="T2231" i="19"/>
  <c r="T2232" i="19"/>
  <c r="T2233" i="19"/>
  <c r="T2234" i="19"/>
  <c r="T2235" i="19"/>
  <c r="T2236" i="19"/>
  <c r="T2237" i="19"/>
  <c r="T2238" i="19"/>
  <c r="T2239" i="19"/>
  <c r="T2240" i="19"/>
  <c r="T2241" i="19"/>
  <c r="T2242" i="19"/>
  <c r="T2243" i="19"/>
  <c r="T2244" i="19"/>
  <c r="T2245" i="19"/>
  <c r="T2246" i="19"/>
  <c r="T2247" i="19"/>
  <c r="T2248" i="19"/>
  <c r="T2249" i="19"/>
  <c r="T2250" i="19"/>
  <c r="T2251" i="19"/>
  <c r="T2252" i="19"/>
  <c r="T2253" i="19"/>
  <c r="T2254" i="19"/>
  <c r="T2255" i="19"/>
  <c r="T2256" i="19"/>
  <c r="T2257" i="19"/>
  <c r="T2258" i="19"/>
  <c r="T2259" i="19"/>
  <c r="T2260" i="19"/>
  <c r="T2261" i="19"/>
  <c r="T2262" i="19"/>
  <c r="T2263" i="19"/>
  <c r="T2264" i="19"/>
  <c r="T2265" i="19"/>
  <c r="T2266" i="19"/>
  <c r="T2267" i="19"/>
  <c r="T2268" i="19"/>
  <c r="T2269" i="19"/>
  <c r="T2270" i="19"/>
  <c r="T2271" i="19"/>
  <c r="T2272" i="19"/>
  <c r="T2273" i="19"/>
  <c r="T2274" i="19"/>
  <c r="T2275" i="19"/>
  <c r="T2276" i="19"/>
  <c r="T2277" i="19"/>
  <c r="T2278" i="19"/>
  <c r="T2279" i="19"/>
  <c r="T2280" i="19"/>
  <c r="T2281" i="19"/>
  <c r="T2282" i="19"/>
  <c r="T2283" i="19"/>
  <c r="T2284" i="19"/>
  <c r="T2285" i="19"/>
  <c r="T2286" i="19"/>
  <c r="T2287" i="19"/>
  <c r="T2288" i="19"/>
  <c r="T2289" i="19"/>
  <c r="T2290" i="19"/>
  <c r="T2291" i="19"/>
  <c r="T2292" i="19"/>
  <c r="T2293" i="19"/>
  <c r="T2294" i="19"/>
  <c r="T2295" i="19"/>
  <c r="T2296" i="19"/>
  <c r="T2297" i="19"/>
  <c r="T2298" i="19"/>
  <c r="T2299" i="19"/>
  <c r="T2300" i="19"/>
  <c r="T2301" i="19"/>
  <c r="T2302" i="19"/>
  <c r="T2303" i="19"/>
  <c r="T2304" i="19"/>
  <c r="T2305" i="19"/>
  <c r="T2306" i="19"/>
  <c r="T2307" i="19"/>
  <c r="T2308" i="19"/>
  <c r="T2309" i="19"/>
  <c r="T2310" i="19"/>
  <c r="T2311" i="19"/>
  <c r="T2312" i="19"/>
  <c r="T2313" i="19"/>
  <c r="T2314" i="19"/>
  <c r="T2315" i="19"/>
  <c r="T2316" i="19"/>
  <c r="T2317" i="19"/>
  <c r="T2318" i="19"/>
  <c r="T2319" i="19"/>
  <c r="T2320" i="19"/>
  <c r="T2321" i="19"/>
  <c r="T2322" i="19"/>
  <c r="T2323" i="19"/>
  <c r="T2324" i="19"/>
  <c r="T2325" i="19"/>
  <c r="T2326" i="19"/>
  <c r="T2327" i="19"/>
  <c r="T2328" i="19"/>
  <c r="T2329" i="19"/>
  <c r="T2330" i="19"/>
  <c r="T2331" i="19"/>
  <c r="T2332" i="19"/>
  <c r="T2333" i="19"/>
  <c r="T2334" i="19"/>
  <c r="T2335" i="19"/>
  <c r="T2336" i="19"/>
  <c r="T2337" i="19"/>
  <c r="T2338" i="19"/>
  <c r="T2339" i="19"/>
  <c r="T2340" i="19"/>
  <c r="T2341" i="19"/>
  <c r="T2342" i="19"/>
  <c r="T2343" i="19"/>
  <c r="T2344" i="19"/>
  <c r="T2345" i="19"/>
  <c r="T2346" i="19"/>
  <c r="T2347" i="19"/>
  <c r="T2348" i="19"/>
  <c r="T2349" i="19"/>
  <c r="T2350" i="19"/>
  <c r="T2351" i="19"/>
  <c r="T2352" i="19"/>
  <c r="T2353" i="19"/>
  <c r="T2354" i="19"/>
  <c r="T2355" i="19"/>
  <c r="T2356" i="19"/>
  <c r="T2357" i="19"/>
  <c r="T2358" i="19"/>
  <c r="T2359" i="19"/>
  <c r="T2360" i="19"/>
  <c r="T2361" i="19"/>
  <c r="T2362" i="19"/>
  <c r="T2363" i="19"/>
  <c r="T2364" i="19"/>
  <c r="T2365" i="19"/>
  <c r="T2366" i="19"/>
  <c r="T2367" i="19"/>
  <c r="T2368" i="19"/>
  <c r="T2369" i="19"/>
  <c r="T2370" i="19"/>
  <c r="T2371" i="19"/>
  <c r="T2372" i="19"/>
  <c r="T2373" i="19"/>
  <c r="T2374" i="19"/>
  <c r="T2375" i="19"/>
  <c r="T2376" i="19"/>
  <c r="T2377" i="19"/>
  <c r="T2378" i="19"/>
  <c r="T2379" i="19"/>
  <c r="T2380" i="19"/>
  <c r="T2381" i="19"/>
  <c r="T2382" i="19"/>
  <c r="T2383" i="19"/>
  <c r="T2384" i="19"/>
  <c r="T2385" i="19"/>
  <c r="T2386" i="19"/>
  <c r="T2387" i="19"/>
  <c r="T2388" i="19"/>
  <c r="T2389" i="19"/>
  <c r="T2390" i="19"/>
  <c r="T2391" i="19"/>
  <c r="T2392" i="19"/>
  <c r="T2393" i="19"/>
  <c r="T2394" i="19"/>
  <c r="T2395" i="19"/>
  <c r="T2396" i="19"/>
  <c r="T2397" i="19"/>
  <c r="T2398" i="19"/>
  <c r="T2399" i="19"/>
  <c r="T2400" i="19"/>
  <c r="T2401" i="19"/>
  <c r="T2402" i="19"/>
  <c r="T2403" i="19"/>
  <c r="T2404" i="19"/>
  <c r="T2405" i="19"/>
  <c r="T2406" i="19"/>
  <c r="T2407" i="19"/>
  <c r="T2408" i="19"/>
  <c r="T2409" i="19"/>
  <c r="T2410" i="19"/>
  <c r="T2411" i="19"/>
  <c r="T2412" i="19"/>
  <c r="T2413" i="19"/>
  <c r="T2414" i="19"/>
  <c r="T2415" i="19"/>
  <c r="T2416" i="19"/>
  <c r="T2417" i="19"/>
  <c r="T2418" i="19"/>
  <c r="T2419" i="19"/>
  <c r="T2420" i="19"/>
  <c r="T2421" i="19"/>
  <c r="T2422" i="19"/>
  <c r="T2423" i="19"/>
  <c r="T2424" i="19"/>
  <c r="T2425" i="19"/>
  <c r="T2426" i="19"/>
  <c r="T2427" i="19"/>
  <c r="T2428" i="19"/>
  <c r="T2429" i="19"/>
  <c r="T2430" i="19"/>
  <c r="T2431" i="19"/>
  <c r="T2432" i="19"/>
  <c r="T2433" i="19"/>
  <c r="T2434" i="19"/>
  <c r="T2435" i="19"/>
  <c r="T2436" i="19"/>
  <c r="T2437" i="19"/>
  <c r="T2438" i="19"/>
  <c r="T2439" i="19"/>
  <c r="T2440" i="19"/>
  <c r="T2441" i="19"/>
  <c r="T2442" i="19"/>
  <c r="T2443" i="19"/>
  <c r="T2444" i="19"/>
  <c r="T2445" i="19"/>
  <c r="T2446" i="19"/>
  <c r="T2447" i="19"/>
  <c r="T2448" i="19"/>
  <c r="T2449" i="19"/>
  <c r="T2450" i="19"/>
  <c r="T2451" i="19"/>
  <c r="T2452" i="19"/>
  <c r="T2453" i="19"/>
  <c r="T2454" i="19"/>
  <c r="T2455" i="19"/>
  <c r="T2456" i="19"/>
  <c r="T2457" i="19"/>
  <c r="T2458" i="19"/>
  <c r="T2459" i="19"/>
  <c r="T2460" i="19"/>
  <c r="T2461" i="19"/>
  <c r="T2462" i="19"/>
  <c r="T2463" i="19"/>
  <c r="T2464" i="19"/>
  <c r="T2465" i="19"/>
  <c r="T2466" i="19"/>
  <c r="T2467" i="19"/>
  <c r="T2468" i="19"/>
  <c r="T2469" i="19"/>
  <c r="T2470" i="19"/>
  <c r="T2471" i="19"/>
  <c r="T2472" i="19"/>
  <c r="T2473" i="19"/>
  <c r="T2474" i="19"/>
  <c r="T2475" i="19"/>
  <c r="T2476" i="19"/>
  <c r="T2477" i="19"/>
  <c r="T2478" i="19"/>
  <c r="T2479" i="19"/>
  <c r="T2480" i="19"/>
  <c r="T2481" i="19"/>
  <c r="T2482" i="19"/>
  <c r="T2483" i="19"/>
  <c r="T2484" i="19"/>
  <c r="T2485" i="19"/>
  <c r="T2486" i="19"/>
  <c r="T2487" i="19"/>
  <c r="T2488" i="19"/>
  <c r="T2489" i="19"/>
  <c r="T2490" i="19"/>
  <c r="T2491" i="19"/>
  <c r="T2492" i="19"/>
  <c r="T2493" i="19"/>
  <c r="T2494" i="19"/>
  <c r="T2495" i="19"/>
  <c r="T2496" i="19"/>
  <c r="T2497" i="19"/>
  <c r="T2498" i="19"/>
  <c r="T2499" i="19"/>
  <c r="T2500" i="19"/>
  <c r="T2501" i="19"/>
  <c r="T2502" i="19"/>
  <c r="T2503" i="19"/>
  <c r="T2504" i="19"/>
  <c r="T2505" i="19"/>
  <c r="T2506" i="19"/>
  <c r="T2507" i="19"/>
  <c r="T2508" i="19"/>
  <c r="T2509" i="19"/>
  <c r="T2510" i="19"/>
  <c r="T2511" i="19"/>
  <c r="T2512" i="19"/>
  <c r="T2513" i="19"/>
  <c r="T2514" i="19"/>
  <c r="T2515" i="19"/>
  <c r="T2516" i="19"/>
  <c r="T2517" i="19"/>
  <c r="T2518" i="19"/>
  <c r="T2519" i="19"/>
  <c r="T2520" i="19"/>
  <c r="T2521" i="19"/>
  <c r="T2522" i="19"/>
  <c r="T2523" i="19"/>
  <c r="T2524" i="19"/>
  <c r="T2525" i="19"/>
  <c r="T2526" i="19"/>
  <c r="T2527" i="19"/>
  <c r="T2528" i="19"/>
  <c r="T2529" i="19"/>
  <c r="T2530" i="19"/>
  <c r="T2531" i="19"/>
  <c r="T2532" i="19"/>
  <c r="T2533" i="19"/>
  <c r="T2534" i="19"/>
  <c r="T2535" i="19"/>
  <c r="T2536" i="19"/>
  <c r="T2537" i="19"/>
  <c r="T2538" i="19"/>
  <c r="T2539" i="19"/>
  <c r="T2540" i="19"/>
  <c r="T2541" i="19"/>
  <c r="T2542" i="19"/>
  <c r="T2543" i="19"/>
  <c r="T2544" i="19"/>
  <c r="T2545" i="19"/>
  <c r="T2546" i="19"/>
  <c r="T2547" i="19"/>
  <c r="T2548" i="19"/>
  <c r="T2549" i="19"/>
  <c r="T2550" i="19"/>
  <c r="T2551" i="19"/>
  <c r="T2552" i="19"/>
  <c r="T2553" i="19"/>
  <c r="T2554" i="19"/>
  <c r="T2555" i="19"/>
  <c r="T2556" i="19"/>
  <c r="T2557" i="19"/>
  <c r="T2558" i="19"/>
  <c r="T2559" i="19"/>
  <c r="T2560" i="19"/>
  <c r="T2561" i="19"/>
  <c r="T2562" i="19"/>
  <c r="T2563" i="19"/>
  <c r="T2564" i="19"/>
  <c r="T2565" i="19"/>
  <c r="T2566" i="19"/>
  <c r="T2567" i="19"/>
  <c r="T2568" i="19"/>
  <c r="T2569" i="19"/>
  <c r="T2570" i="19"/>
  <c r="T2571" i="19"/>
  <c r="T2572" i="19"/>
  <c r="T2573" i="19"/>
  <c r="T2574" i="19"/>
  <c r="T2575" i="19"/>
  <c r="T2576" i="19"/>
  <c r="T2577" i="19"/>
  <c r="T2578" i="19"/>
  <c r="T2579" i="19"/>
  <c r="T2580" i="19"/>
  <c r="T2581" i="19"/>
  <c r="T2582" i="19"/>
  <c r="T2583" i="19"/>
  <c r="T2584" i="19"/>
  <c r="T2585" i="19"/>
  <c r="T2586" i="19"/>
  <c r="T2587" i="19"/>
  <c r="T2588" i="19"/>
  <c r="T2589" i="19"/>
  <c r="T2590" i="19"/>
  <c r="T2591" i="19"/>
  <c r="T2592" i="19"/>
  <c r="T2593" i="19"/>
  <c r="T2594" i="19"/>
  <c r="T2595" i="19"/>
  <c r="T2596" i="19"/>
  <c r="T2597" i="19"/>
  <c r="T2598" i="19"/>
  <c r="T2599" i="19"/>
  <c r="T2600" i="19"/>
  <c r="T2601" i="19"/>
  <c r="T2602" i="19"/>
  <c r="T2603" i="19"/>
  <c r="T2604" i="19"/>
  <c r="T2605" i="19"/>
  <c r="T2606" i="19"/>
  <c r="T2607" i="19"/>
  <c r="T2608" i="19"/>
  <c r="T2609" i="19"/>
  <c r="T2610" i="19"/>
  <c r="T2611" i="19"/>
  <c r="T2612" i="19"/>
  <c r="T2613" i="19"/>
  <c r="T2614" i="19"/>
  <c r="T2615" i="19"/>
  <c r="T2616" i="19"/>
  <c r="T2617" i="19"/>
  <c r="T2618" i="19"/>
  <c r="T2619" i="19"/>
  <c r="T2620" i="19"/>
  <c r="T2621" i="19"/>
  <c r="T2622" i="19"/>
  <c r="T2623" i="19"/>
  <c r="T2624" i="19"/>
  <c r="T2625" i="19"/>
  <c r="T2626" i="19"/>
  <c r="T2627" i="19"/>
  <c r="T2628" i="19"/>
  <c r="T2629" i="19"/>
  <c r="T2630" i="19"/>
  <c r="T2631" i="19"/>
  <c r="T2632" i="19"/>
  <c r="T2633" i="19"/>
  <c r="T2634" i="19"/>
  <c r="T2635" i="19"/>
  <c r="T2636" i="19"/>
  <c r="T2637" i="19"/>
  <c r="T2638" i="19"/>
  <c r="T2639" i="19"/>
  <c r="T2640" i="19"/>
  <c r="T2641" i="19"/>
  <c r="T2642" i="19"/>
  <c r="T2643" i="19"/>
  <c r="T2644" i="19"/>
  <c r="T2645" i="19"/>
  <c r="T2646" i="19"/>
  <c r="T2647" i="19"/>
  <c r="T2648" i="19"/>
  <c r="T2649" i="19"/>
  <c r="T2650" i="19"/>
  <c r="T2651" i="19"/>
  <c r="T2652" i="19"/>
  <c r="T2653" i="19"/>
  <c r="T2654" i="19"/>
  <c r="T2655" i="19"/>
  <c r="T2656" i="19"/>
  <c r="T2657" i="19"/>
  <c r="T2658" i="19"/>
  <c r="T2659" i="19"/>
  <c r="T2660" i="19"/>
  <c r="T2661" i="19"/>
  <c r="T2662" i="19"/>
  <c r="T2663" i="19"/>
  <c r="T2664" i="19"/>
  <c r="T2665" i="19"/>
  <c r="T2666" i="19"/>
  <c r="T2667" i="19"/>
  <c r="T2668" i="19"/>
  <c r="T2669" i="19"/>
  <c r="T2670" i="19"/>
  <c r="T2671" i="19"/>
  <c r="T2672" i="19"/>
  <c r="T2673" i="19"/>
  <c r="T2674" i="19"/>
  <c r="T2675" i="19"/>
  <c r="T2676" i="19"/>
  <c r="T2677" i="19"/>
  <c r="T2678" i="19"/>
  <c r="T2679" i="19"/>
  <c r="T2680" i="19"/>
  <c r="T2681" i="19"/>
  <c r="T2682" i="19"/>
  <c r="T2683" i="19"/>
  <c r="T2684" i="19"/>
  <c r="T2685" i="19"/>
  <c r="T2686" i="19"/>
  <c r="T2687" i="19"/>
  <c r="T2688" i="19"/>
  <c r="T2689" i="19"/>
  <c r="T2690" i="19"/>
  <c r="T2691" i="19"/>
  <c r="T2692" i="19"/>
  <c r="T2693" i="19"/>
  <c r="T2694" i="19"/>
  <c r="T2695" i="19"/>
  <c r="T2696" i="19"/>
  <c r="T2697" i="19"/>
  <c r="T2698" i="19"/>
  <c r="T2699" i="19"/>
  <c r="T2700" i="19"/>
  <c r="T2701" i="19"/>
  <c r="T2702" i="19"/>
  <c r="T2703" i="19"/>
  <c r="T2704" i="19"/>
  <c r="T2705" i="19"/>
  <c r="T2706" i="19"/>
  <c r="T2707" i="19"/>
  <c r="T2708" i="19"/>
  <c r="T2709" i="19"/>
  <c r="T2710" i="19"/>
  <c r="T2711" i="19"/>
  <c r="T2712" i="19"/>
  <c r="T2713" i="19"/>
  <c r="T2714" i="19"/>
  <c r="T2715" i="19"/>
  <c r="T2716" i="19"/>
  <c r="T2717" i="19"/>
  <c r="T2718" i="19"/>
  <c r="T2719" i="19"/>
  <c r="T2720" i="19"/>
  <c r="T2721" i="19"/>
  <c r="T2722" i="19"/>
  <c r="T2723" i="19"/>
  <c r="T2724" i="19"/>
  <c r="T2725" i="19"/>
  <c r="T2726" i="19"/>
  <c r="T2727" i="19"/>
  <c r="T2728" i="19"/>
  <c r="T2729" i="19"/>
  <c r="T2730" i="19"/>
  <c r="T2731" i="19"/>
  <c r="T2732" i="19"/>
  <c r="T2733" i="19"/>
  <c r="T2734" i="19"/>
  <c r="T2735" i="19"/>
  <c r="T2736" i="19"/>
  <c r="T2737" i="19"/>
  <c r="T2738" i="19"/>
  <c r="T2739" i="19"/>
  <c r="T2740" i="19"/>
  <c r="T2741" i="19"/>
  <c r="T2742" i="19"/>
  <c r="T2743" i="19"/>
  <c r="T2744" i="19"/>
  <c r="T2745" i="19"/>
  <c r="T2746" i="19"/>
  <c r="T2747" i="19"/>
  <c r="T2748" i="19"/>
  <c r="T2749" i="19"/>
  <c r="T2750" i="19"/>
  <c r="T2751" i="19"/>
  <c r="T2752" i="19"/>
  <c r="T2753" i="19"/>
  <c r="T2754" i="19"/>
  <c r="T2755" i="19"/>
  <c r="T2756" i="19"/>
  <c r="T2757" i="19"/>
  <c r="T2758" i="19"/>
  <c r="T2759" i="19"/>
  <c r="T2760" i="19"/>
  <c r="T2761" i="19"/>
  <c r="T2762" i="19"/>
  <c r="T2763" i="19"/>
  <c r="T2764" i="19"/>
  <c r="T2765" i="19"/>
  <c r="T2766" i="19"/>
  <c r="T2767" i="19"/>
  <c r="T2768" i="19"/>
  <c r="T2769" i="19"/>
  <c r="T2770" i="19"/>
  <c r="T2771" i="19"/>
  <c r="T2772" i="19"/>
  <c r="T2773" i="19"/>
  <c r="T2774" i="19"/>
  <c r="T2775" i="19"/>
  <c r="T2776" i="19"/>
  <c r="T2777" i="19"/>
  <c r="T2778" i="19"/>
  <c r="T2779" i="19"/>
  <c r="T2780" i="19"/>
  <c r="T2781" i="19"/>
  <c r="T2782" i="19"/>
  <c r="T2783" i="19"/>
  <c r="T2784" i="19"/>
  <c r="T2785" i="19"/>
  <c r="T2786" i="19"/>
  <c r="T2787" i="19"/>
  <c r="T2788" i="19"/>
  <c r="T2789" i="19"/>
  <c r="T2790" i="19"/>
  <c r="T2791" i="19"/>
  <c r="T2792" i="19"/>
  <c r="T2793" i="19"/>
  <c r="T2794" i="19"/>
  <c r="T2795" i="19"/>
  <c r="T2796" i="19"/>
  <c r="T2797" i="19"/>
  <c r="T2798" i="19"/>
  <c r="T2799" i="19"/>
  <c r="T2800" i="19"/>
  <c r="T2801" i="19"/>
  <c r="T2802" i="19"/>
  <c r="T2803" i="19"/>
  <c r="T2804" i="19"/>
  <c r="T2805" i="19"/>
  <c r="T2806" i="19"/>
  <c r="T2807" i="19"/>
  <c r="T2808" i="19"/>
  <c r="T2809" i="19"/>
  <c r="T2810" i="19"/>
  <c r="T2811" i="19"/>
  <c r="T2812" i="19"/>
  <c r="T2813" i="19"/>
  <c r="T2814" i="19"/>
  <c r="T2815" i="19"/>
  <c r="T2816" i="19"/>
  <c r="T2817" i="19"/>
  <c r="T2818" i="19"/>
  <c r="T2819" i="19"/>
  <c r="T2820" i="19"/>
  <c r="T2821" i="19"/>
  <c r="T2822" i="19"/>
  <c r="T2823" i="19"/>
  <c r="T2824" i="19"/>
  <c r="T2825" i="19"/>
  <c r="T2826" i="19"/>
  <c r="T2827" i="19"/>
  <c r="T2828" i="19"/>
  <c r="T2829" i="19"/>
  <c r="T2830" i="19"/>
  <c r="T2831" i="19"/>
  <c r="T2832" i="19"/>
  <c r="T2833" i="19"/>
  <c r="T2834" i="19"/>
  <c r="T2835" i="19"/>
  <c r="T2836" i="19"/>
  <c r="T2837" i="19"/>
  <c r="T2838" i="19"/>
  <c r="T2839" i="19"/>
  <c r="T2840" i="19"/>
  <c r="T2841" i="19"/>
  <c r="T2842" i="19"/>
  <c r="T2843" i="19"/>
  <c r="T2844" i="19"/>
  <c r="T2845" i="19"/>
  <c r="T2846" i="19"/>
  <c r="T2847" i="19"/>
  <c r="T2848" i="19"/>
  <c r="T2849" i="19"/>
  <c r="T2850" i="19"/>
  <c r="T2851" i="19"/>
  <c r="T2852" i="19"/>
  <c r="T2853" i="19"/>
  <c r="T2854" i="19"/>
  <c r="T2855" i="19"/>
  <c r="T2856" i="19"/>
  <c r="T2857" i="19"/>
  <c r="T2858" i="19"/>
  <c r="T2859" i="19"/>
  <c r="T2860" i="19"/>
  <c r="T2861" i="19"/>
  <c r="T2862" i="19"/>
  <c r="T2863" i="19"/>
  <c r="T2864" i="19"/>
  <c r="T2865" i="19"/>
  <c r="T2866" i="19"/>
  <c r="T2867" i="19"/>
  <c r="T2868" i="19"/>
  <c r="T2869" i="19"/>
  <c r="T2870" i="19"/>
  <c r="T2871" i="19"/>
  <c r="T2872" i="19"/>
  <c r="T2873" i="19"/>
  <c r="T2874" i="19"/>
  <c r="T2875" i="19"/>
  <c r="T2876" i="19"/>
  <c r="T2877" i="19"/>
  <c r="T2878" i="19"/>
  <c r="T2879" i="19"/>
  <c r="T2880" i="19"/>
  <c r="T2881" i="19"/>
  <c r="T2882" i="19"/>
  <c r="T2883" i="19"/>
  <c r="T2884" i="19"/>
  <c r="T2885" i="19"/>
  <c r="T2886" i="19"/>
  <c r="T2887" i="19"/>
  <c r="T2888" i="19"/>
  <c r="T2889" i="19"/>
  <c r="T2890" i="19"/>
  <c r="T2891" i="19"/>
  <c r="T2892" i="19"/>
  <c r="T2893" i="19"/>
  <c r="T2894" i="19"/>
  <c r="T2895" i="19"/>
  <c r="T2896" i="19"/>
  <c r="T2897" i="19"/>
  <c r="T2898" i="19"/>
  <c r="T2899" i="19"/>
  <c r="T2900" i="19"/>
  <c r="T2901" i="19"/>
  <c r="T2902" i="19"/>
  <c r="T2903" i="19"/>
  <c r="T2904" i="19"/>
  <c r="T2905" i="19"/>
  <c r="T2906" i="19"/>
  <c r="T2907" i="19"/>
  <c r="T2908" i="19"/>
  <c r="T2909" i="19"/>
  <c r="T2910" i="19"/>
  <c r="T2911" i="19"/>
  <c r="T2912" i="19"/>
  <c r="T2913" i="19"/>
  <c r="T2914" i="19"/>
  <c r="T2915" i="19"/>
  <c r="T2916" i="19"/>
  <c r="T2917" i="19"/>
  <c r="T2918" i="19"/>
  <c r="T2919" i="19"/>
  <c r="T2920" i="19"/>
  <c r="T2921" i="19"/>
  <c r="T2922" i="19"/>
  <c r="T2923" i="19"/>
  <c r="T2924" i="19"/>
  <c r="T2925" i="19"/>
  <c r="T2926" i="19"/>
  <c r="T2927" i="19"/>
  <c r="T2928" i="19"/>
  <c r="T2929" i="19"/>
  <c r="T2930" i="19"/>
  <c r="T2931" i="19"/>
  <c r="T2932" i="19"/>
  <c r="T2933" i="19"/>
  <c r="T2934" i="19"/>
  <c r="T2935" i="19"/>
  <c r="T2936" i="19"/>
  <c r="T2937" i="19"/>
  <c r="T2938" i="19"/>
  <c r="T2939" i="19"/>
  <c r="T2940" i="19"/>
  <c r="T2941" i="19"/>
  <c r="T2942" i="19"/>
  <c r="T2943" i="19"/>
  <c r="T2944" i="19"/>
  <c r="T2945" i="19"/>
  <c r="T2946" i="19"/>
  <c r="T2947" i="19"/>
  <c r="T2948" i="19"/>
  <c r="T2949" i="19"/>
  <c r="T2950" i="19"/>
  <c r="T2951" i="19"/>
  <c r="T2952" i="19"/>
  <c r="T2953" i="19"/>
  <c r="T2954" i="19"/>
  <c r="T2955" i="19"/>
  <c r="T2956" i="19"/>
  <c r="T2957" i="19"/>
  <c r="T2958" i="19"/>
  <c r="T2959" i="19"/>
  <c r="T2960" i="19"/>
  <c r="T2961" i="19"/>
  <c r="T2962" i="19"/>
  <c r="T2963" i="19"/>
  <c r="T2964" i="19"/>
  <c r="T2965" i="19"/>
  <c r="T2966" i="19"/>
  <c r="T2967" i="19"/>
  <c r="T2968" i="19"/>
  <c r="T2969" i="19"/>
  <c r="T2970" i="19"/>
  <c r="T2971" i="19"/>
  <c r="T2972" i="19"/>
  <c r="T2973" i="19"/>
  <c r="T2974" i="19"/>
  <c r="T2975" i="19"/>
  <c r="T2976" i="19"/>
  <c r="T2977" i="19"/>
  <c r="T2978" i="19"/>
  <c r="T2979" i="19"/>
  <c r="T2980" i="19"/>
  <c r="T2981" i="19"/>
  <c r="T2982" i="19"/>
  <c r="T2983" i="19"/>
  <c r="T2984" i="19"/>
  <c r="T2985" i="19"/>
  <c r="T2986" i="19"/>
  <c r="T2987" i="19"/>
  <c r="T2988" i="19"/>
  <c r="T2989" i="19"/>
  <c r="T2990" i="19"/>
  <c r="T2991" i="19"/>
  <c r="T2992" i="19"/>
  <c r="T2993" i="19"/>
  <c r="T2994" i="19"/>
  <c r="T2995" i="19"/>
  <c r="T2996" i="19"/>
  <c r="T2997" i="19"/>
  <c r="T2998" i="19"/>
  <c r="T2999" i="19"/>
  <c r="T3000" i="19"/>
  <c r="T3001" i="19"/>
  <c r="T3002" i="19"/>
  <c r="T3003" i="19"/>
  <c r="T3004" i="19"/>
  <c r="T3005" i="19"/>
  <c r="T3006" i="19"/>
  <c r="T3007" i="19"/>
  <c r="T3008" i="19"/>
  <c r="T3009" i="19"/>
  <c r="T3010" i="19"/>
  <c r="T3011" i="19"/>
  <c r="T3012" i="19"/>
  <c r="T3013" i="19"/>
  <c r="T3014" i="19"/>
  <c r="T3015" i="19"/>
  <c r="T3016" i="19"/>
  <c r="T3017" i="19"/>
  <c r="T3018" i="19"/>
  <c r="T3019" i="19"/>
  <c r="T3020" i="19"/>
  <c r="T3021" i="19"/>
  <c r="T3022" i="19"/>
  <c r="T3023" i="19"/>
  <c r="T3024" i="19"/>
  <c r="T3025" i="19"/>
  <c r="T3026" i="19"/>
  <c r="T3027" i="19"/>
  <c r="T3028" i="19"/>
  <c r="T3029" i="19"/>
  <c r="T3030" i="19"/>
  <c r="T3031" i="19"/>
  <c r="T3032" i="19"/>
  <c r="T3033" i="19"/>
  <c r="T3034" i="19"/>
  <c r="T3035" i="19"/>
  <c r="T3036" i="19"/>
  <c r="T3037" i="19"/>
  <c r="T3038" i="19"/>
  <c r="T3039" i="19"/>
  <c r="T3040" i="19"/>
  <c r="T3041" i="19"/>
  <c r="T3042" i="19"/>
  <c r="T3043" i="19"/>
  <c r="T3044" i="19"/>
  <c r="T3045" i="19"/>
  <c r="T3046" i="19"/>
  <c r="T3047" i="19"/>
  <c r="T3048" i="19"/>
  <c r="T3049" i="19"/>
  <c r="T3050" i="19"/>
  <c r="T3051" i="19"/>
  <c r="T3052" i="19"/>
  <c r="T3053" i="19"/>
  <c r="T3054" i="19"/>
  <c r="T3055" i="19"/>
  <c r="T3056" i="19"/>
  <c r="T3057" i="19"/>
  <c r="T3058" i="19"/>
  <c r="T3059" i="19"/>
  <c r="T3060" i="19"/>
  <c r="T3061" i="19"/>
  <c r="T3062" i="19"/>
  <c r="T3063" i="19"/>
  <c r="T3064" i="19"/>
  <c r="T3065" i="19"/>
  <c r="T3066" i="19"/>
  <c r="T3067" i="19"/>
  <c r="T3068" i="19"/>
  <c r="T3069" i="19"/>
  <c r="T3070" i="19"/>
  <c r="T3071" i="19"/>
  <c r="T3072" i="19"/>
  <c r="T3073" i="19"/>
  <c r="T3074" i="19"/>
  <c r="T3075" i="19"/>
  <c r="T3076" i="19"/>
  <c r="T3077" i="19"/>
  <c r="T3078" i="19"/>
  <c r="T3079" i="19"/>
  <c r="T3080" i="19"/>
  <c r="T3081" i="19"/>
  <c r="T3082" i="19"/>
  <c r="T3083" i="19"/>
  <c r="T3084" i="19"/>
  <c r="T3085" i="19"/>
  <c r="T3086" i="19"/>
  <c r="T3087" i="19"/>
  <c r="T3088" i="19"/>
  <c r="T3089" i="19"/>
  <c r="T3090" i="19"/>
  <c r="T3091" i="19"/>
  <c r="T3092" i="19"/>
  <c r="T3093" i="19"/>
  <c r="T3094" i="19"/>
  <c r="T3095" i="19"/>
  <c r="T3096" i="19"/>
  <c r="T3097" i="19"/>
  <c r="T3098" i="19"/>
  <c r="T3099" i="19"/>
  <c r="T3100" i="19"/>
  <c r="T3101" i="19"/>
  <c r="T3102" i="19"/>
  <c r="T3103" i="19"/>
  <c r="T3104" i="19"/>
  <c r="T3105" i="19"/>
  <c r="T3106" i="19"/>
  <c r="T3107" i="19"/>
  <c r="T3108" i="19"/>
  <c r="T3109" i="19"/>
  <c r="T3110" i="19"/>
  <c r="T3111" i="19"/>
  <c r="T3112" i="19"/>
  <c r="T3113" i="19"/>
  <c r="T3114" i="19"/>
  <c r="T3115" i="19"/>
  <c r="T3116" i="19"/>
  <c r="T3117" i="19"/>
  <c r="T3118" i="19"/>
  <c r="T3119" i="19"/>
  <c r="T3120" i="19"/>
  <c r="T3121" i="19"/>
  <c r="T3122" i="19"/>
  <c r="T3123" i="19"/>
  <c r="T3124" i="19"/>
  <c r="T3125" i="19"/>
  <c r="T3126" i="19"/>
  <c r="T3127" i="19"/>
  <c r="T3128" i="19"/>
  <c r="T3129" i="19"/>
  <c r="T3130" i="19"/>
  <c r="T3131" i="19"/>
  <c r="T3132" i="19"/>
  <c r="T3133" i="19"/>
  <c r="T3134" i="19"/>
  <c r="T3135" i="19"/>
  <c r="T3136" i="19"/>
  <c r="T3137" i="19"/>
  <c r="T3138" i="19"/>
  <c r="T3139" i="19"/>
  <c r="T3140" i="19"/>
  <c r="T3141" i="19"/>
  <c r="T3142" i="19"/>
  <c r="T3143" i="19"/>
  <c r="T3144" i="19"/>
  <c r="T3145" i="19"/>
  <c r="T3146" i="19"/>
  <c r="T3147" i="19"/>
  <c r="T3148" i="19"/>
  <c r="T3149" i="19"/>
  <c r="T3150" i="19"/>
  <c r="T3151" i="19"/>
  <c r="T3152" i="19"/>
  <c r="T3153" i="19"/>
  <c r="T3154" i="19"/>
  <c r="T3155" i="19"/>
  <c r="T3156" i="19"/>
  <c r="T3157" i="19"/>
  <c r="T3158" i="19"/>
  <c r="T3159" i="19"/>
  <c r="T3160" i="19"/>
  <c r="T3161" i="19"/>
  <c r="T3162" i="19"/>
  <c r="T3163" i="19"/>
  <c r="T3164" i="19"/>
  <c r="T3165" i="19"/>
  <c r="T3166" i="19"/>
  <c r="T3167" i="19"/>
  <c r="T3168" i="19"/>
  <c r="T3169" i="19"/>
  <c r="T3170" i="19"/>
  <c r="T3171" i="19"/>
  <c r="T3172" i="19"/>
  <c r="T3173" i="19"/>
  <c r="T3174" i="19"/>
  <c r="T3175" i="19"/>
  <c r="T3176" i="19"/>
  <c r="T3177" i="19"/>
  <c r="T3178" i="19"/>
  <c r="T3179" i="19"/>
  <c r="T3180" i="19"/>
  <c r="T3181" i="19"/>
  <c r="T3182" i="19"/>
  <c r="T3183" i="19"/>
  <c r="T3184" i="19"/>
  <c r="T3185" i="19"/>
  <c r="T3186" i="19"/>
  <c r="T3187" i="19"/>
  <c r="T3188" i="19"/>
  <c r="T3189" i="19"/>
  <c r="T3190" i="19"/>
  <c r="T3191" i="19"/>
  <c r="T3192" i="19"/>
  <c r="T3193" i="19"/>
  <c r="T3194" i="19"/>
  <c r="T3195" i="19"/>
  <c r="T3196" i="19"/>
  <c r="T3197" i="19"/>
  <c r="T3198" i="19"/>
  <c r="T3199" i="19"/>
  <c r="T3200" i="19"/>
  <c r="T3201" i="19"/>
  <c r="T3202" i="19"/>
  <c r="T3203" i="19"/>
  <c r="T3204" i="19"/>
  <c r="T3205" i="19"/>
  <c r="T3206" i="19"/>
  <c r="T3207" i="19"/>
  <c r="T3208" i="19"/>
  <c r="T3209" i="19"/>
  <c r="T3210" i="19"/>
  <c r="T3211" i="19"/>
  <c r="T3212" i="19"/>
  <c r="T3213" i="19"/>
  <c r="T3214" i="19"/>
  <c r="T3215" i="19"/>
  <c r="T3216" i="19"/>
  <c r="T3217" i="19"/>
  <c r="T3218" i="19"/>
  <c r="T3219" i="19"/>
  <c r="T3220" i="19"/>
  <c r="T3221" i="19"/>
  <c r="T3222" i="19"/>
  <c r="T3223" i="19"/>
  <c r="T3224" i="19"/>
  <c r="T3225" i="19"/>
  <c r="T3226" i="19"/>
  <c r="T3227" i="19"/>
  <c r="T3228" i="19"/>
  <c r="T3229" i="19"/>
  <c r="T3230" i="19"/>
  <c r="T3231" i="19"/>
  <c r="T3232" i="19"/>
  <c r="T3233" i="19"/>
  <c r="T3234" i="19"/>
  <c r="T3235" i="19"/>
  <c r="T3236" i="19"/>
  <c r="T3237" i="19"/>
  <c r="T3238" i="19"/>
  <c r="T3239" i="19"/>
  <c r="T3240" i="19"/>
  <c r="T3241" i="19"/>
  <c r="T3242" i="19"/>
  <c r="T3243" i="19"/>
  <c r="T3244" i="19"/>
  <c r="T3245" i="19"/>
  <c r="T3246" i="19"/>
  <c r="T3247" i="19"/>
  <c r="T3248" i="19"/>
  <c r="T3249" i="19"/>
  <c r="T3250" i="19"/>
  <c r="T3251" i="19"/>
  <c r="T3252" i="19"/>
  <c r="T3253" i="19"/>
  <c r="T3254" i="19"/>
  <c r="T3255" i="19"/>
  <c r="T3256" i="19"/>
  <c r="T3257" i="19"/>
  <c r="T3258" i="19"/>
  <c r="T3259" i="19"/>
  <c r="T3260" i="19"/>
  <c r="T3261" i="19"/>
  <c r="T3262" i="19"/>
  <c r="T3263" i="19"/>
  <c r="T3264" i="19"/>
  <c r="T3265" i="19"/>
  <c r="T3266" i="19"/>
  <c r="T3267" i="19"/>
  <c r="T3268" i="19"/>
  <c r="T3269" i="19"/>
  <c r="T3270" i="19"/>
  <c r="T3271" i="19"/>
  <c r="T3272" i="19"/>
  <c r="T3273" i="19"/>
  <c r="T3274" i="19"/>
  <c r="T3275" i="19"/>
  <c r="T3276" i="19"/>
  <c r="T3277" i="19"/>
  <c r="T3278" i="19"/>
  <c r="T3279" i="19"/>
  <c r="T3280" i="19"/>
  <c r="T3281" i="19"/>
  <c r="T3282" i="19"/>
  <c r="T3283" i="19"/>
  <c r="T3284" i="19"/>
  <c r="T3285" i="19"/>
  <c r="T3286" i="19"/>
  <c r="T3287" i="19"/>
  <c r="T3288" i="19"/>
  <c r="T3289" i="19"/>
  <c r="T3290" i="19"/>
  <c r="T3291" i="19"/>
  <c r="T3292" i="19"/>
  <c r="T3293" i="19"/>
  <c r="T3294" i="19"/>
  <c r="T3295" i="19"/>
  <c r="T3296" i="19"/>
  <c r="T3297" i="19"/>
  <c r="T3298" i="19"/>
  <c r="T3299" i="19"/>
  <c r="T3300" i="19"/>
  <c r="T3301" i="19"/>
  <c r="T3302" i="19"/>
  <c r="T3303" i="19"/>
  <c r="T3304" i="19"/>
  <c r="T3305" i="19"/>
  <c r="T3306" i="19"/>
  <c r="T3307" i="19"/>
  <c r="T3308" i="19"/>
  <c r="T3309" i="19"/>
  <c r="T3310" i="19"/>
  <c r="T3311" i="19"/>
  <c r="T3312" i="19"/>
  <c r="T3313" i="19"/>
  <c r="T3314" i="19"/>
  <c r="T3315" i="19"/>
  <c r="T3316" i="19"/>
  <c r="T3317" i="19"/>
  <c r="T3318" i="19"/>
  <c r="T3319" i="19"/>
  <c r="T3320" i="19"/>
  <c r="T3321" i="19"/>
  <c r="T3322" i="19"/>
  <c r="T3323" i="19"/>
  <c r="T3324" i="19"/>
  <c r="T3325" i="19"/>
  <c r="T3326" i="19"/>
  <c r="T3327" i="19"/>
  <c r="T3328" i="19"/>
  <c r="T3329" i="19"/>
  <c r="T3330" i="19"/>
  <c r="T3331" i="19"/>
  <c r="T3332" i="19"/>
  <c r="T3333" i="19"/>
  <c r="T3334" i="19"/>
  <c r="T3335" i="19"/>
  <c r="T3336" i="19"/>
  <c r="T3337" i="19"/>
  <c r="T3338" i="19"/>
  <c r="T3339" i="19"/>
  <c r="T3340" i="19"/>
  <c r="T3341" i="19"/>
  <c r="T3342" i="19"/>
  <c r="T3343" i="19"/>
  <c r="T3344" i="19"/>
  <c r="T3345" i="19"/>
  <c r="T3346" i="19"/>
  <c r="T3347" i="19"/>
  <c r="T3348" i="19"/>
  <c r="T3349" i="19"/>
  <c r="T3350" i="19"/>
  <c r="T3351" i="19"/>
  <c r="T3352" i="19"/>
  <c r="T3353" i="19"/>
  <c r="T3354" i="19"/>
  <c r="T3355" i="19"/>
  <c r="T3356" i="19"/>
  <c r="T3357" i="19"/>
  <c r="T3358" i="19"/>
  <c r="T3359" i="19"/>
  <c r="T3360" i="19"/>
  <c r="T3361" i="19"/>
  <c r="T3362" i="19"/>
  <c r="T3363" i="19"/>
  <c r="T3364" i="19"/>
  <c r="T3365" i="19"/>
  <c r="T3366" i="19"/>
  <c r="T3367" i="19"/>
  <c r="T3368" i="19"/>
  <c r="T3369" i="19"/>
  <c r="T3370" i="19"/>
  <c r="T3371" i="19"/>
  <c r="T3372" i="19"/>
  <c r="T3373" i="19"/>
  <c r="T3374" i="19"/>
  <c r="T3375" i="19"/>
  <c r="T3376" i="19"/>
  <c r="T3377" i="19"/>
  <c r="T3378" i="19"/>
  <c r="T3379" i="19"/>
  <c r="T3380" i="19"/>
  <c r="T3381" i="19"/>
  <c r="T338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T745" i="19"/>
  <c r="T746" i="19"/>
  <c r="T747" i="19"/>
  <c r="T748" i="19"/>
  <c r="T749" i="19"/>
  <c r="T750" i="19"/>
  <c r="T751" i="19"/>
  <c r="T752" i="19"/>
  <c r="T753" i="19"/>
  <c r="T754" i="19"/>
  <c r="T755" i="19"/>
  <c r="T756" i="19"/>
  <c r="T757" i="19"/>
  <c r="T758" i="19"/>
  <c r="T759" i="19"/>
  <c r="T760" i="19"/>
  <c r="T761" i="19"/>
  <c r="T762" i="19"/>
  <c r="T763" i="19"/>
  <c r="T764" i="19"/>
  <c r="T765" i="19"/>
  <c r="T766" i="19"/>
  <c r="T767" i="19"/>
  <c r="T768" i="19"/>
  <c r="T769" i="19"/>
  <c r="T770" i="19"/>
  <c r="T771" i="19"/>
  <c r="T772" i="19"/>
  <c r="T773" i="19"/>
  <c r="T774" i="19"/>
  <c r="T775" i="19"/>
  <c r="T776" i="19"/>
  <c r="T777" i="19"/>
  <c r="T778" i="19"/>
  <c r="T779" i="19"/>
  <c r="T780" i="19"/>
  <c r="T781" i="19"/>
  <c r="T782" i="19"/>
  <c r="T783" i="19"/>
  <c r="T784" i="19"/>
  <c r="T785" i="19"/>
  <c r="T786" i="19"/>
  <c r="T787" i="19"/>
  <c r="T788" i="19"/>
  <c r="T789" i="19"/>
  <c r="T790" i="19"/>
  <c r="T791" i="19"/>
  <c r="T792" i="19"/>
  <c r="T793" i="19"/>
  <c r="T794" i="19"/>
  <c r="T795" i="19"/>
  <c r="T796" i="19"/>
  <c r="T797" i="19"/>
  <c r="T798" i="19"/>
  <c r="T799" i="19"/>
  <c r="T800" i="19"/>
  <c r="T801" i="19"/>
  <c r="T802" i="19"/>
  <c r="T803" i="19"/>
  <c r="T804" i="19"/>
  <c r="T805" i="19"/>
  <c r="T806" i="19"/>
  <c r="T807" i="19"/>
  <c r="T808" i="19"/>
  <c r="T809" i="19"/>
  <c r="T810" i="19"/>
  <c r="T811" i="19"/>
  <c r="T812" i="19"/>
  <c r="T813" i="19"/>
  <c r="T814" i="19"/>
  <c r="T815" i="19"/>
  <c r="T816" i="19"/>
  <c r="T817" i="19"/>
  <c r="T818" i="19"/>
  <c r="T819" i="19"/>
  <c r="T820" i="19"/>
  <c r="T821" i="19"/>
  <c r="T822" i="19"/>
  <c r="T823" i="19"/>
  <c r="T824" i="19"/>
  <c r="T825" i="19"/>
  <c r="T826" i="19"/>
  <c r="T827" i="19"/>
  <c r="T828" i="19"/>
  <c r="T829" i="19"/>
  <c r="T830" i="19"/>
  <c r="T831" i="19"/>
  <c r="T832" i="19"/>
  <c r="T833" i="19"/>
  <c r="T834" i="19"/>
  <c r="T835" i="19"/>
  <c r="T836" i="19"/>
  <c r="T837" i="19"/>
  <c r="T838" i="19"/>
  <c r="T839" i="19"/>
  <c r="T840" i="19"/>
  <c r="T841" i="19"/>
  <c r="T842" i="19"/>
  <c r="T843" i="19"/>
  <c r="T844" i="19"/>
  <c r="T845" i="19"/>
  <c r="T846" i="19"/>
  <c r="T847" i="19"/>
  <c r="T848" i="19"/>
  <c r="T849" i="19"/>
  <c r="T850" i="19"/>
  <c r="T851" i="19"/>
  <c r="T852" i="19"/>
  <c r="T853" i="19"/>
  <c r="T854" i="19"/>
  <c r="T855" i="19"/>
  <c r="T856" i="19"/>
  <c r="T857" i="19"/>
  <c r="T858" i="19"/>
  <c r="T859" i="19"/>
  <c r="T860" i="19"/>
  <c r="T861" i="19"/>
  <c r="T862" i="19"/>
  <c r="T863" i="19"/>
  <c r="T864" i="19"/>
  <c r="T865" i="19"/>
  <c r="T866" i="19"/>
  <c r="T867" i="19"/>
  <c r="T868" i="19"/>
  <c r="T869" i="19"/>
  <c r="T870" i="19"/>
  <c r="T871" i="19"/>
  <c r="T872" i="19"/>
  <c r="T873" i="19"/>
  <c r="T874" i="19"/>
  <c r="T875" i="19"/>
  <c r="T876" i="19"/>
  <c r="T877" i="19"/>
  <c r="T878" i="19"/>
  <c r="T879" i="19"/>
  <c r="T880" i="19"/>
  <c r="T881" i="19"/>
  <c r="T882" i="19"/>
  <c r="T883" i="19"/>
  <c r="T884" i="19"/>
  <c r="T885" i="19"/>
  <c r="T886" i="19"/>
  <c r="T887" i="19"/>
  <c r="T888" i="19"/>
  <c r="T889" i="19"/>
  <c r="T890" i="19"/>
  <c r="T891" i="19"/>
  <c r="T892" i="19"/>
  <c r="T893" i="19"/>
  <c r="T894" i="19"/>
  <c r="T895" i="19"/>
  <c r="T896" i="19"/>
  <c r="T897" i="19"/>
  <c r="T898" i="19"/>
  <c r="T899" i="19"/>
  <c r="T900" i="19"/>
  <c r="T901" i="19"/>
  <c r="T902" i="19"/>
  <c r="T903" i="19"/>
  <c r="T904" i="19"/>
  <c r="T905" i="19"/>
  <c r="T906" i="19"/>
  <c r="T907" i="19"/>
  <c r="T908" i="19"/>
  <c r="T909" i="19"/>
  <c r="T910" i="19"/>
  <c r="T911" i="19"/>
  <c r="T912" i="19"/>
  <c r="T913" i="19"/>
  <c r="T914" i="19"/>
  <c r="T915" i="19"/>
  <c r="T916" i="19"/>
  <c r="T917" i="19"/>
  <c r="T918" i="19"/>
  <c r="T919" i="19"/>
  <c r="T920" i="19"/>
  <c r="T921" i="19"/>
  <c r="T922" i="19"/>
  <c r="T923" i="19"/>
  <c r="T924" i="19"/>
  <c r="T925" i="19"/>
  <c r="T926" i="19"/>
  <c r="T927" i="19"/>
  <c r="T928" i="19"/>
  <c r="T929" i="19"/>
  <c r="T930" i="19"/>
  <c r="T931" i="19"/>
  <c r="T932" i="19"/>
  <c r="T933" i="19"/>
  <c r="T934" i="19"/>
  <c r="T935" i="19"/>
  <c r="T936" i="19"/>
  <c r="T937" i="19"/>
  <c r="T938" i="19"/>
  <c r="T939" i="19"/>
  <c r="T940" i="19"/>
  <c r="T941" i="19"/>
  <c r="T942" i="19"/>
  <c r="T943" i="19"/>
  <c r="T944" i="19"/>
  <c r="T945" i="19"/>
  <c r="T946" i="19"/>
  <c r="T947" i="19"/>
  <c r="T948" i="19"/>
  <c r="T949" i="19"/>
  <c r="T950" i="19"/>
  <c r="T951" i="19"/>
  <c r="T952" i="19"/>
  <c r="T953" i="19"/>
  <c r="T954" i="19"/>
  <c r="T955" i="19"/>
  <c r="T956" i="19"/>
  <c r="T957" i="19"/>
  <c r="T958" i="19"/>
  <c r="T959" i="19"/>
  <c r="T960" i="19"/>
  <c r="T961" i="19"/>
  <c r="T962" i="19"/>
  <c r="T963" i="19"/>
  <c r="T964" i="19"/>
  <c r="T965" i="19"/>
  <c r="T966" i="19"/>
  <c r="T967" i="19"/>
  <c r="T968" i="19"/>
  <c r="T969" i="19"/>
  <c r="T970" i="19"/>
  <c r="T971" i="19"/>
  <c r="T972" i="19"/>
  <c r="T973" i="19"/>
  <c r="T974" i="19"/>
  <c r="T975" i="19"/>
  <c r="T976" i="19"/>
  <c r="T977" i="19"/>
  <c r="T978" i="19"/>
  <c r="T979" i="19"/>
  <c r="T980" i="19"/>
  <c r="T981" i="19"/>
  <c r="T982" i="19"/>
  <c r="T983" i="19"/>
  <c r="T984" i="19"/>
  <c r="T985" i="19"/>
  <c r="T986" i="19"/>
  <c r="T987" i="19"/>
  <c r="T988" i="19"/>
  <c r="T989" i="19"/>
  <c r="T990" i="19"/>
  <c r="T991" i="19"/>
  <c r="T992" i="19"/>
  <c r="T993" i="19"/>
  <c r="T994" i="19"/>
  <c r="T995" i="19"/>
  <c r="T996" i="19"/>
  <c r="T997" i="19"/>
  <c r="T998" i="19"/>
  <c r="T999" i="19"/>
  <c r="T1000" i="19"/>
  <c r="T1001" i="19"/>
  <c r="T1002" i="19"/>
  <c r="T1003" i="19"/>
  <c r="T1004" i="19"/>
  <c r="T1005" i="19"/>
  <c r="T1006" i="19"/>
  <c r="T1007" i="19"/>
  <c r="T1008" i="19"/>
  <c r="T1009" i="19"/>
  <c r="T1010" i="19"/>
  <c r="T1011" i="19"/>
  <c r="T1012" i="19"/>
  <c r="T1013" i="19"/>
  <c r="T1014" i="19"/>
  <c r="T1015" i="19"/>
  <c r="T1016" i="19"/>
  <c r="T1017" i="19"/>
  <c r="T1018" i="19"/>
  <c r="T1019" i="19"/>
  <c r="T1020" i="19"/>
  <c r="T1021" i="19"/>
  <c r="T1022" i="19"/>
  <c r="T1023" i="19"/>
  <c r="T1024" i="19"/>
  <c r="T1025" i="19"/>
  <c r="T1026" i="19"/>
  <c r="T1027" i="19"/>
  <c r="T1028" i="19"/>
  <c r="T1029" i="19"/>
  <c r="T1030" i="19"/>
  <c r="T1031" i="19"/>
  <c r="T1032" i="19"/>
  <c r="T1033" i="19"/>
  <c r="T1034" i="19"/>
  <c r="T1035" i="19"/>
  <c r="T1036" i="19"/>
  <c r="T1037" i="19"/>
  <c r="T1038" i="19"/>
  <c r="T1039" i="19"/>
  <c r="T1040" i="19"/>
  <c r="T1041" i="19"/>
  <c r="T1042" i="19"/>
  <c r="T1043" i="19"/>
  <c r="T1044" i="19"/>
  <c r="T1045" i="19"/>
  <c r="T1046" i="19"/>
  <c r="T1047" i="19"/>
  <c r="T1048" i="19"/>
  <c r="T1049" i="19"/>
  <c r="T1050" i="19"/>
  <c r="T1051" i="19"/>
  <c r="T1052" i="19"/>
  <c r="T1053" i="19"/>
  <c r="T1054" i="19"/>
  <c r="T1055" i="19"/>
  <c r="T1056" i="19"/>
  <c r="T1057" i="19"/>
  <c r="T1058" i="19"/>
  <c r="T1059" i="19"/>
  <c r="T1060" i="19"/>
  <c r="T1061" i="19"/>
  <c r="T1062" i="19"/>
  <c r="T1063" i="19"/>
  <c r="T1064" i="19"/>
  <c r="T1065" i="19"/>
  <c r="T1066" i="19"/>
  <c r="T1067" i="19"/>
  <c r="T1068" i="19"/>
  <c r="T1069" i="19"/>
  <c r="T1070" i="19"/>
  <c r="T1071" i="19"/>
  <c r="T1072" i="19"/>
  <c r="T1073" i="19"/>
  <c r="T1074" i="19"/>
  <c r="T1075" i="19"/>
  <c r="T1076" i="19"/>
  <c r="T1077" i="19"/>
  <c r="T1078" i="19"/>
  <c r="T1079" i="19"/>
  <c r="T1080" i="19"/>
  <c r="T1081" i="19"/>
  <c r="T1082" i="19"/>
  <c r="T1083" i="19"/>
  <c r="T1084" i="19"/>
  <c r="T1085" i="19"/>
  <c r="T1086" i="19"/>
  <c r="T1087" i="19"/>
  <c r="T1088" i="19"/>
  <c r="T1089" i="19"/>
  <c r="T1090" i="19"/>
  <c r="T1091" i="19"/>
  <c r="T1092" i="19"/>
  <c r="T1093" i="19"/>
  <c r="T1094" i="19"/>
  <c r="T1095" i="19"/>
  <c r="T1096" i="19"/>
  <c r="T1097" i="19"/>
  <c r="T1098" i="19"/>
  <c r="T1099" i="19"/>
  <c r="T1100" i="19"/>
  <c r="T1101" i="19"/>
  <c r="T1102" i="19"/>
  <c r="T1103" i="19"/>
  <c r="T1104" i="19"/>
  <c r="T1105" i="19"/>
  <c r="T1106" i="19"/>
  <c r="T1107" i="19"/>
  <c r="T1108" i="19"/>
  <c r="T1109" i="19"/>
  <c r="T1110" i="19"/>
  <c r="T1111" i="19"/>
  <c r="T1112" i="19"/>
  <c r="T1113" i="19"/>
  <c r="T1114" i="19"/>
  <c r="T1115" i="19"/>
  <c r="T1116" i="19"/>
  <c r="T1117" i="19"/>
  <c r="T1118" i="19"/>
  <c r="T1119" i="19"/>
  <c r="T1120" i="19"/>
  <c r="T1121" i="19"/>
  <c r="T1122" i="19"/>
  <c r="T1123" i="19"/>
  <c r="T1124" i="19"/>
  <c r="T1125" i="19"/>
  <c r="T1126" i="19"/>
  <c r="T1127" i="19"/>
  <c r="T1128" i="19"/>
  <c r="T1129" i="19"/>
  <c r="T1130" i="19"/>
  <c r="T1131" i="19"/>
  <c r="T1132" i="19"/>
  <c r="T1133" i="19"/>
  <c r="T1134" i="19"/>
  <c r="T1135" i="19"/>
  <c r="T1136" i="19"/>
  <c r="T1137" i="19"/>
  <c r="T1138" i="19"/>
  <c r="T1139" i="19"/>
  <c r="T1140" i="19"/>
  <c r="T1141" i="19"/>
  <c r="T1142" i="19"/>
  <c r="T1143" i="19"/>
  <c r="T1144" i="19"/>
  <c r="T1145" i="19"/>
  <c r="T1146" i="19"/>
  <c r="T1147" i="19"/>
  <c r="T1148" i="19"/>
  <c r="T1149" i="19"/>
  <c r="T1150" i="19"/>
  <c r="T1151" i="19"/>
  <c r="T1152" i="19"/>
  <c r="T1153" i="19"/>
  <c r="T1154" i="19"/>
  <c r="T1155" i="19"/>
  <c r="T1156" i="19"/>
  <c r="T1157" i="19"/>
  <c r="T1158" i="19"/>
  <c r="T1159" i="19"/>
  <c r="T1160" i="19"/>
  <c r="T1161" i="19"/>
  <c r="T1162" i="19"/>
  <c r="T1163" i="19"/>
  <c r="T1164" i="19"/>
  <c r="T1165" i="19"/>
  <c r="T1166" i="19"/>
  <c r="T1167" i="19"/>
  <c r="T1168" i="19"/>
  <c r="T1169" i="19"/>
  <c r="T1170" i="19"/>
  <c r="T1171" i="19"/>
  <c r="T1172" i="19"/>
  <c r="T1173" i="19"/>
  <c r="T1174" i="19"/>
  <c r="T1175" i="19"/>
  <c r="T1176" i="19"/>
  <c r="T1177" i="19"/>
  <c r="T1178" i="19"/>
  <c r="T1179" i="19"/>
  <c r="T1180" i="19"/>
  <c r="T1181" i="19"/>
  <c r="T1182" i="19"/>
  <c r="T1183" i="19"/>
  <c r="T1184" i="19"/>
  <c r="T1185" i="19"/>
  <c r="T1186" i="19"/>
  <c r="T1187" i="19"/>
  <c r="T1188" i="19"/>
  <c r="T1189" i="19"/>
  <c r="T1190" i="19"/>
  <c r="T1191" i="19"/>
  <c r="T1192" i="19"/>
  <c r="T1193" i="19"/>
  <c r="T1194" i="19"/>
  <c r="T1195" i="19"/>
  <c r="T1196" i="19"/>
  <c r="T1197" i="19"/>
  <c r="T1198" i="19"/>
  <c r="T1199" i="19"/>
  <c r="T1200" i="19"/>
  <c r="T1201" i="19"/>
  <c r="T1202" i="19"/>
  <c r="T1203" i="19"/>
  <c r="T1204" i="19"/>
  <c r="T1205" i="19"/>
  <c r="T1206" i="19"/>
  <c r="T1207" i="19"/>
  <c r="T1208" i="19"/>
  <c r="T1209" i="19"/>
  <c r="T1210" i="19"/>
  <c r="T1211" i="19"/>
  <c r="T1212" i="19"/>
  <c r="T1213" i="19"/>
  <c r="T1214" i="19"/>
  <c r="T1215" i="19"/>
  <c r="T1216" i="19"/>
  <c r="T1217" i="19"/>
  <c r="T1218" i="19"/>
  <c r="T1219" i="19"/>
  <c r="T1220" i="19"/>
  <c r="T1221" i="19"/>
  <c r="T1222" i="19"/>
  <c r="T1223" i="19"/>
  <c r="T1224" i="19"/>
  <c r="T1225" i="19"/>
  <c r="T1226" i="19"/>
  <c r="T1227" i="19"/>
  <c r="T1228" i="19"/>
  <c r="T1229" i="19"/>
  <c r="T1230" i="19"/>
  <c r="T1231" i="19"/>
  <c r="T1232" i="19"/>
  <c r="T1233" i="19"/>
  <c r="T1234" i="19"/>
  <c r="T1235" i="19"/>
  <c r="T1236" i="19"/>
  <c r="T1237" i="19"/>
  <c r="T1238" i="19"/>
  <c r="T1239" i="19"/>
  <c r="T1240" i="19"/>
  <c r="T1241" i="19"/>
  <c r="T1242" i="19"/>
  <c r="T1243" i="19"/>
  <c r="T1244" i="19"/>
  <c r="T1245" i="19"/>
  <c r="T1246" i="19"/>
  <c r="T1247" i="19"/>
  <c r="T1248" i="19"/>
  <c r="T1249" i="19"/>
  <c r="T1250" i="19"/>
  <c r="T1251" i="19"/>
  <c r="T1252" i="19"/>
  <c r="T1253" i="19"/>
  <c r="T1254" i="19"/>
  <c r="T1255" i="19"/>
  <c r="T1256" i="19"/>
  <c r="T1257" i="19"/>
  <c r="T1258" i="19"/>
  <c r="T1259" i="19"/>
  <c r="T1260" i="19"/>
  <c r="T1261" i="19"/>
  <c r="T1262" i="19"/>
  <c r="T1263" i="19"/>
  <c r="T1264" i="19"/>
  <c r="T1265" i="19"/>
  <c r="T1266" i="19"/>
  <c r="T1267" i="19"/>
  <c r="T1268" i="19"/>
  <c r="T1269" i="19"/>
  <c r="T1270" i="19"/>
  <c r="T1271" i="19"/>
  <c r="T1272" i="19"/>
  <c r="T1273" i="19"/>
  <c r="T1274" i="19"/>
  <c r="T1275" i="19"/>
  <c r="T1276" i="19"/>
  <c r="T1277" i="19"/>
  <c r="T1278" i="19"/>
  <c r="T1279" i="19"/>
  <c r="T1280" i="19"/>
  <c r="T1281" i="19"/>
  <c r="T1282" i="19"/>
  <c r="T1283" i="19"/>
  <c r="T1284" i="19"/>
  <c r="T1285" i="19"/>
  <c r="T1286" i="19"/>
  <c r="T1287" i="19"/>
  <c r="T1288" i="19"/>
  <c r="T1289" i="19"/>
  <c r="T1290" i="19"/>
  <c r="T1291" i="19"/>
  <c r="T1292" i="19"/>
  <c r="T1293" i="19"/>
  <c r="T1294" i="19"/>
  <c r="T1295" i="19"/>
  <c r="T1296" i="19"/>
  <c r="T1297" i="19"/>
  <c r="T1298" i="19"/>
  <c r="T1299" i="19"/>
  <c r="T1300" i="19"/>
  <c r="T1301" i="19"/>
  <c r="T1302" i="19"/>
  <c r="T1303" i="19"/>
  <c r="T1304" i="19"/>
  <c r="T1305" i="19"/>
  <c r="T1306" i="19"/>
  <c r="T1307" i="19"/>
  <c r="T1308" i="19"/>
  <c r="T1309" i="19"/>
  <c r="T1310" i="19"/>
  <c r="T1311" i="19"/>
  <c r="T1312" i="19"/>
  <c r="T1313" i="19"/>
  <c r="T1314" i="19"/>
  <c r="T1315" i="19"/>
  <c r="T1316" i="19"/>
  <c r="T1317" i="19"/>
  <c r="T1318" i="19"/>
  <c r="T1319" i="19"/>
  <c r="T1320" i="19"/>
  <c r="T1321" i="19"/>
  <c r="T1322" i="19"/>
  <c r="T1323" i="19"/>
  <c r="T1324" i="19"/>
  <c r="T1325" i="19"/>
  <c r="T1326" i="19"/>
  <c r="T1327" i="19"/>
  <c r="T1328" i="19"/>
  <c r="T1329" i="19"/>
  <c r="T1330" i="19"/>
  <c r="T1331" i="19"/>
  <c r="T1332" i="19"/>
  <c r="T1333" i="19"/>
  <c r="T1334" i="19"/>
  <c r="T1335" i="19"/>
  <c r="T1336" i="19"/>
  <c r="T1337" i="19"/>
  <c r="T1338" i="19"/>
  <c r="T1339" i="19"/>
  <c r="T1340" i="19"/>
  <c r="T1341" i="19"/>
  <c r="T1342" i="19"/>
  <c r="T1343" i="19"/>
  <c r="T1344" i="19"/>
  <c r="T1345" i="19"/>
  <c r="T1346" i="19"/>
  <c r="T1347" i="19"/>
  <c r="T1348" i="19"/>
  <c r="T1349" i="19"/>
  <c r="T1350" i="19"/>
  <c r="T1351" i="19"/>
  <c r="T1352" i="19"/>
  <c r="T1353" i="19"/>
  <c r="T1354" i="19"/>
  <c r="T1355" i="19"/>
  <c r="T1356" i="19"/>
  <c r="T1357" i="19"/>
  <c r="T1358" i="19"/>
  <c r="T1359" i="19"/>
  <c r="T1360" i="19"/>
  <c r="T1361" i="19"/>
  <c r="T1362" i="19"/>
  <c r="T1363" i="19"/>
  <c r="T1364" i="19"/>
  <c r="T1365" i="19"/>
  <c r="T1366" i="19"/>
  <c r="T1367" i="19"/>
  <c r="T1368" i="19"/>
  <c r="T1369" i="19"/>
  <c r="T1370" i="19"/>
  <c r="T1371" i="19"/>
  <c r="T1372" i="19"/>
  <c r="T1373" i="19"/>
  <c r="T1374" i="19"/>
  <c r="T1375" i="19"/>
  <c r="T1376" i="19"/>
  <c r="T1377" i="19"/>
  <c r="T1378" i="19"/>
  <c r="T1379" i="19"/>
  <c r="T1380" i="19"/>
  <c r="T1381" i="19"/>
  <c r="T1382" i="19"/>
  <c r="T1383" i="19"/>
  <c r="T1384" i="19"/>
  <c r="T1385" i="19"/>
  <c r="T1386" i="19"/>
  <c r="T1387" i="19"/>
  <c r="T1388" i="19"/>
  <c r="T1389" i="19"/>
  <c r="T1390" i="19"/>
  <c r="T1391" i="19"/>
  <c r="T1392" i="19"/>
  <c r="T1393" i="19"/>
  <c r="T1394" i="19"/>
  <c r="T1395" i="19"/>
  <c r="T1396" i="19"/>
  <c r="T1397" i="19"/>
  <c r="T1398" i="19"/>
  <c r="T1399" i="19"/>
  <c r="T1400" i="19"/>
  <c r="T1401" i="19"/>
  <c r="T1402" i="19"/>
  <c r="T1403" i="19"/>
  <c r="T1404" i="19"/>
  <c r="T1405" i="19"/>
  <c r="T1406" i="19"/>
  <c r="T1407" i="19"/>
  <c r="T1408" i="19"/>
  <c r="T1409" i="19"/>
  <c r="T1410" i="19"/>
  <c r="T1411" i="19"/>
  <c r="T1412" i="19"/>
  <c r="T1413" i="19"/>
  <c r="T1414" i="19"/>
  <c r="T1415" i="19"/>
  <c r="T1416" i="19"/>
  <c r="T1417" i="19"/>
  <c r="T1418" i="19"/>
  <c r="T1419" i="19"/>
  <c r="T1420" i="19"/>
  <c r="T1421" i="19"/>
  <c r="T1422" i="19"/>
  <c r="T1423" i="19"/>
  <c r="T1424" i="19"/>
  <c r="T1425" i="19"/>
  <c r="T1426" i="19"/>
  <c r="T1427" i="19"/>
  <c r="T1428" i="19"/>
  <c r="T1429" i="19"/>
  <c r="T1430" i="19"/>
  <c r="T1431" i="19"/>
  <c r="T1432" i="19"/>
  <c r="T1433" i="19"/>
  <c r="T1434" i="19"/>
  <c r="T1435" i="19"/>
  <c r="T1436" i="19"/>
  <c r="T1437" i="19"/>
  <c r="T1438" i="19"/>
  <c r="T1439" i="19"/>
  <c r="T1440" i="19"/>
  <c r="T1441" i="19"/>
  <c r="T1442" i="19"/>
  <c r="T1443" i="19"/>
  <c r="T1444" i="19"/>
  <c r="T1445" i="19"/>
  <c r="T1446" i="19"/>
  <c r="T1447" i="19"/>
  <c r="T1448" i="19"/>
  <c r="T1449" i="19"/>
  <c r="T1450" i="19"/>
  <c r="T1451" i="19"/>
  <c r="T1452" i="19"/>
  <c r="T1453" i="19"/>
  <c r="T1454" i="19"/>
  <c r="T1455" i="19"/>
  <c r="T1456" i="19"/>
  <c r="T1457" i="19"/>
  <c r="T1458" i="19"/>
  <c r="T1459" i="19"/>
  <c r="T1460" i="19"/>
  <c r="T1461" i="19"/>
  <c r="T1462" i="19"/>
  <c r="T1463" i="19"/>
  <c r="T1464" i="19"/>
  <c r="T1465" i="19"/>
  <c r="T1466" i="19"/>
  <c r="T1467" i="19"/>
  <c r="T1468" i="19"/>
  <c r="T1469" i="19"/>
  <c r="T1470" i="19"/>
  <c r="T1471" i="19"/>
  <c r="T1472" i="19"/>
  <c r="T1473" i="19"/>
  <c r="T1474" i="19"/>
  <c r="T1475" i="19"/>
  <c r="T1476" i="19"/>
  <c r="T1477" i="19"/>
  <c r="T1478" i="19"/>
  <c r="T1479" i="19"/>
  <c r="T1480" i="19"/>
  <c r="T1481" i="19"/>
  <c r="T1482" i="19"/>
  <c r="T1483" i="19"/>
  <c r="T1484" i="19"/>
  <c r="T1485" i="19"/>
  <c r="T1486" i="19"/>
  <c r="T1487" i="19"/>
  <c r="T1488" i="19"/>
  <c r="T1489" i="19"/>
  <c r="T1490" i="19"/>
  <c r="T1491" i="19"/>
  <c r="T1492" i="19"/>
  <c r="T1493" i="19"/>
  <c r="T1494" i="19"/>
  <c r="T1495" i="19"/>
  <c r="T1496" i="19"/>
  <c r="T1497" i="19"/>
  <c r="T1498" i="19"/>
  <c r="T1499" i="19"/>
  <c r="T1500" i="19"/>
  <c r="T1501" i="19"/>
  <c r="T1502" i="19"/>
  <c r="T1503" i="19"/>
  <c r="T1504" i="19"/>
  <c r="T1505" i="19"/>
  <c r="T1506" i="19"/>
  <c r="T1507" i="19"/>
  <c r="T1508" i="19"/>
  <c r="T1509" i="19"/>
  <c r="T1510" i="19"/>
  <c r="T1511" i="19"/>
  <c r="T1512" i="19"/>
  <c r="T1513" i="19"/>
  <c r="T1514" i="19"/>
  <c r="T1515" i="19"/>
  <c r="T1516" i="19"/>
  <c r="T1517" i="19"/>
  <c r="T1518" i="19"/>
  <c r="T1519" i="19"/>
  <c r="T1520" i="19"/>
  <c r="T1521" i="19"/>
  <c r="T1522" i="19"/>
  <c r="T1523" i="19"/>
  <c r="T1524" i="19"/>
  <c r="T1525" i="19"/>
  <c r="T1526" i="19"/>
  <c r="T1527" i="19"/>
  <c r="T1528" i="19"/>
  <c r="T1529" i="19"/>
  <c r="T1530" i="19"/>
  <c r="T1531" i="19"/>
  <c r="T1532" i="19"/>
  <c r="T1533" i="19"/>
  <c r="T1534" i="19"/>
  <c r="T1535" i="19"/>
  <c r="T1536" i="19"/>
  <c r="T1537" i="19"/>
  <c r="T1538" i="19"/>
  <c r="T1539" i="19"/>
  <c r="T1540" i="19"/>
  <c r="T1541" i="19"/>
  <c r="T1542" i="19"/>
  <c r="T1543" i="19"/>
  <c r="T1544" i="19"/>
  <c r="T1545" i="19"/>
  <c r="T1546" i="19"/>
  <c r="T1547" i="19"/>
  <c r="T1548" i="19"/>
  <c r="T1549" i="19"/>
  <c r="T1550" i="19"/>
  <c r="T1551" i="19"/>
  <c r="T1552" i="19"/>
  <c r="T1553" i="19"/>
  <c r="T1554" i="19"/>
  <c r="T1555" i="19"/>
  <c r="T1556" i="19"/>
  <c r="T1557" i="19"/>
  <c r="T1558" i="19"/>
  <c r="T1559" i="19"/>
  <c r="T1560" i="19"/>
  <c r="T1561" i="19"/>
  <c r="T1562" i="19"/>
  <c r="T1563" i="19"/>
  <c r="T1564" i="19"/>
  <c r="T1565" i="19"/>
  <c r="T1566" i="19"/>
  <c r="T1567" i="19"/>
  <c r="T1568" i="19"/>
  <c r="T1569" i="19"/>
  <c r="T1570" i="19"/>
  <c r="T1571" i="19"/>
  <c r="T1572" i="19"/>
  <c r="T1573" i="19"/>
  <c r="T1574" i="19"/>
  <c r="T1575" i="19"/>
  <c r="T1576" i="19"/>
  <c r="T1577" i="19"/>
  <c r="T1578" i="19"/>
  <c r="T1579" i="19"/>
  <c r="T1580" i="19"/>
  <c r="T1581" i="19"/>
  <c r="T1582" i="19"/>
  <c r="T1583" i="19"/>
  <c r="T1584" i="19"/>
  <c r="T1585" i="19"/>
  <c r="T1586" i="19"/>
  <c r="T1587" i="19"/>
  <c r="T1588" i="19"/>
  <c r="T1589" i="19"/>
  <c r="T1590" i="19"/>
  <c r="T1591" i="19"/>
  <c r="T1592" i="19"/>
  <c r="T1593" i="19"/>
  <c r="T1594" i="19"/>
  <c r="T1595" i="19"/>
  <c r="T1596" i="19"/>
  <c r="T1597" i="19"/>
  <c r="T1598" i="19"/>
  <c r="T1599" i="19"/>
  <c r="T1600" i="19"/>
  <c r="T1601" i="19"/>
  <c r="T1602" i="19"/>
  <c r="T1603" i="19"/>
  <c r="T1604" i="19"/>
  <c r="T1605" i="19"/>
  <c r="T1606" i="19"/>
  <c r="T1607" i="19"/>
  <c r="T1608" i="19"/>
  <c r="T1609" i="19"/>
  <c r="T1610" i="19"/>
  <c r="T1611" i="19"/>
  <c r="T1612" i="19"/>
  <c r="T1613" i="19"/>
  <c r="T1614" i="19"/>
  <c r="T1615" i="19"/>
  <c r="T1616" i="19"/>
  <c r="T1617" i="19"/>
  <c r="T1618" i="19"/>
  <c r="T1619" i="19"/>
  <c r="T1620" i="19"/>
  <c r="T1621" i="19"/>
  <c r="T1622" i="19"/>
  <c r="T1623" i="19"/>
  <c r="T1624" i="19"/>
  <c r="T1625" i="19"/>
  <c r="T1626" i="19"/>
  <c r="T1627" i="19"/>
  <c r="T1628" i="19"/>
  <c r="T1629" i="19"/>
  <c r="T1630" i="19"/>
  <c r="T1631" i="19"/>
  <c r="T1632" i="19"/>
  <c r="T1633" i="19"/>
  <c r="T1634" i="19"/>
  <c r="T1635" i="19"/>
  <c r="T1636" i="19"/>
  <c r="T1637" i="19"/>
  <c r="T1638" i="19"/>
  <c r="T1639" i="19"/>
  <c r="T1640" i="19"/>
  <c r="T1641" i="19"/>
  <c r="T1642" i="19"/>
  <c r="T1643" i="19"/>
  <c r="T1644" i="19"/>
  <c r="T1645" i="19"/>
  <c r="T1646" i="19"/>
  <c r="T1647" i="19"/>
  <c r="T1648" i="19"/>
  <c r="T1649" i="19"/>
  <c r="T1650" i="19"/>
  <c r="T1651" i="19"/>
  <c r="T1652" i="19"/>
  <c r="T1653" i="19"/>
  <c r="T1654" i="19"/>
  <c r="T1655" i="19"/>
  <c r="T1656" i="19"/>
  <c r="T1657" i="19"/>
  <c r="T1658" i="19"/>
  <c r="T1659" i="19"/>
  <c r="T1660" i="19"/>
  <c r="T1661" i="19"/>
  <c r="T1662" i="19"/>
  <c r="T1663" i="19"/>
  <c r="T1664" i="19"/>
  <c r="T1665" i="19"/>
  <c r="T1666" i="19"/>
  <c r="T1667" i="19"/>
  <c r="T1668" i="19"/>
  <c r="T1669" i="19"/>
  <c r="T1670" i="19"/>
  <c r="T1671" i="19"/>
  <c r="T1672" i="19"/>
  <c r="T1673" i="19"/>
  <c r="T1674" i="19"/>
  <c r="T1675" i="19"/>
  <c r="T1676" i="19"/>
  <c r="T1677" i="19"/>
  <c r="T1678" i="19"/>
  <c r="T1679" i="19"/>
  <c r="T1680" i="19"/>
  <c r="T1681" i="19"/>
  <c r="T1682" i="19"/>
  <c r="T1683" i="19"/>
  <c r="T1684" i="19"/>
  <c r="T1685" i="19"/>
  <c r="T1686" i="19"/>
  <c r="T1687" i="19"/>
  <c r="T1688" i="19"/>
  <c r="T1689" i="19"/>
  <c r="T1690" i="19"/>
  <c r="T1691" i="19"/>
  <c r="T1692" i="19"/>
  <c r="T1693" i="19"/>
  <c r="T1694" i="19"/>
  <c r="T1695" i="19"/>
  <c r="T1696" i="19"/>
  <c r="T1697" i="19"/>
  <c r="T1698" i="19"/>
  <c r="T1699" i="19"/>
  <c r="T1700" i="19"/>
  <c r="T1701" i="19"/>
  <c r="T1702" i="19"/>
  <c r="T1703" i="19"/>
  <c r="T1704" i="19"/>
  <c r="T1705" i="19"/>
  <c r="T1706" i="19"/>
  <c r="T1707" i="19"/>
  <c r="T1708" i="19"/>
  <c r="T1709" i="19"/>
  <c r="T1710" i="19"/>
  <c r="T1711" i="19"/>
  <c r="T1712" i="19"/>
  <c r="T1713" i="19"/>
  <c r="T1714" i="19"/>
  <c r="T1715" i="19"/>
  <c r="T1716" i="19"/>
  <c r="T1717" i="19"/>
  <c r="T1718" i="19"/>
  <c r="T1719" i="19"/>
  <c r="T1720" i="19"/>
  <c r="T1721" i="19"/>
  <c r="T1722" i="19"/>
  <c r="T1723" i="19"/>
  <c r="T1724" i="19"/>
  <c r="T1725" i="19"/>
  <c r="T1726" i="19"/>
  <c r="T1727" i="19"/>
  <c r="T1728" i="19"/>
  <c r="T1729" i="19"/>
  <c r="T1730" i="19"/>
  <c r="T1731" i="19"/>
  <c r="T1732" i="19"/>
  <c r="T1733" i="19"/>
  <c r="T1734" i="19"/>
  <c r="T1735" i="19"/>
  <c r="T1736" i="19"/>
  <c r="T1737" i="19"/>
  <c r="T1738" i="19"/>
  <c r="T1739" i="19"/>
  <c r="T1740" i="19"/>
  <c r="T1741" i="19"/>
  <c r="T1742" i="19"/>
  <c r="T1743" i="19"/>
  <c r="T1744" i="19"/>
  <c r="T1745" i="19"/>
  <c r="T1746" i="19"/>
  <c r="T1747" i="19"/>
  <c r="T1748" i="19"/>
  <c r="T1749" i="19"/>
  <c r="T1750" i="19"/>
  <c r="T1751" i="19"/>
  <c r="T1752" i="19"/>
  <c r="T1753" i="19"/>
  <c r="T1754" i="19"/>
  <c r="T1755" i="19"/>
  <c r="T1756" i="19"/>
  <c r="T1757" i="19"/>
  <c r="T1758" i="19"/>
  <c r="T1759" i="19"/>
  <c r="T1760" i="19"/>
  <c r="T1761" i="19"/>
  <c r="T1762" i="19"/>
  <c r="T1763" i="19"/>
  <c r="T1764" i="19"/>
  <c r="T1765" i="19"/>
  <c r="T1766" i="19"/>
  <c r="T1767" i="19"/>
  <c r="T1768" i="19"/>
  <c r="T1769" i="19"/>
  <c r="T1770" i="19"/>
  <c r="T1771" i="19"/>
  <c r="T1772" i="19"/>
  <c r="T1773" i="19"/>
  <c r="T1774" i="19"/>
  <c r="T1775" i="19"/>
  <c r="T1776" i="19"/>
  <c r="T1777" i="19"/>
  <c r="T1778" i="19"/>
  <c r="T1779" i="19"/>
  <c r="T1780" i="19"/>
  <c r="T1781" i="19"/>
  <c r="T1782" i="19"/>
  <c r="T1783" i="19"/>
  <c r="T1784" i="19"/>
  <c r="T1785" i="19"/>
  <c r="T1786" i="19"/>
  <c r="T1787" i="19"/>
  <c r="T1788" i="19"/>
  <c r="T1789" i="19"/>
  <c r="T1790" i="19"/>
  <c r="T1791" i="19"/>
  <c r="T1792" i="19"/>
  <c r="T1793" i="19"/>
  <c r="T1794" i="19"/>
  <c r="T1795" i="19"/>
  <c r="T1796" i="19"/>
  <c r="T1797" i="19"/>
  <c r="T1798" i="19"/>
  <c r="T1799" i="19"/>
  <c r="T1800" i="19"/>
  <c r="T1801" i="19"/>
  <c r="T1802" i="19"/>
  <c r="T1803" i="19"/>
  <c r="T1804" i="19"/>
  <c r="T1805" i="19"/>
  <c r="T1806" i="19"/>
  <c r="T1807" i="19"/>
  <c r="T1808" i="19"/>
  <c r="T1809" i="19"/>
  <c r="T1810" i="19"/>
  <c r="T1811" i="19"/>
  <c r="T1812" i="19"/>
  <c r="T1813" i="19"/>
  <c r="T1814" i="19"/>
  <c r="T1815" i="19"/>
  <c r="T1816" i="19"/>
  <c r="T1817" i="19"/>
  <c r="T1818" i="19"/>
  <c r="T1819" i="19"/>
  <c r="T1820" i="19"/>
  <c r="T1821" i="19"/>
  <c r="T1822" i="19"/>
  <c r="T1823" i="19"/>
  <c r="T1824" i="19"/>
  <c r="T1825" i="19"/>
  <c r="T1826" i="19"/>
  <c r="T1827" i="19"/>
  <c r="T1828" i="19"/>
  <c r="T1829" i="19"/>
  <c r="T1830" i="19"/>
  <c r="T1831" i="19"/>
  <c r="T1832" i="19"/>
  <c r="T1833" i="19"/>
  <c r="T1834" i="19"/>
  <c r="T1835" i="19"/>
  <c r="T1836" i="19"/>
  <c r="T1837" i="19"/>
  <c r="T1838" i="19"/>
  <c r="T1839" i="19"/>
  <c r="T1840" i="19"/>
  <c r="T1841" i="19"/>
  <c r="T1842" i="19"/>
  <c r="T1843" i="19"/>
  <c r="T1844" i="19"/>
  <c r="T1845" i="19"/>
  <c r="T1846" i="19"/>
  <c r="T1847" i="19"/>
  <c r="T1848" i="19"/>
  <c r="T1849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J4" i="9" l="1"/>
  <c r="G2461" i="7"/>
  <c r="G2285" i="7"/>
  <c r="G2205" i="7"/>
  <c r="G2149" i="7"/>
  <c r="G2141" i="7"/>
  <c r="G2137" i="7"/>
  <c r="G2136" i="7"/>
  <c r="G2134" i="7"/>
  <c r="G2125" i="7"/>
  <c r="G2121" i="7"/>
  <c r="G2120" i="7"/>
  <c r="G2118" i="7"/>
  <c r="G2117" i="7"/>
  <c r="G2116" i="7"/>
  <c r="G2114" i="7"/>
  <c r="G2113" i="7"/>
  <c r="G2112" i="7"/>
  <c r="G2110" i="7"/>
  <c r="G2105" i="7"/>
  <c r="G1912" i="7"/>
  <c r="H4" i="9"/>
  <c r="J31" i="9"/>
  <c r="J27" i="9"/>
  <c r="J23" i="9"/>
  <c r="J19" i="9"/>
  <c r="J15" i="9"/>
  <c r="J11" i="9"/>
  <c r="J7" i="9"/>
  <c r="J3" i="9"/>
  <c r="K29" i="9"/>
  <c r="K25" i="9"/>
  <c r="K21" i="9"/>
  <c r="K17" i="9"/>
  <c r="K13" i="9"/>
  <c r="K9" i="9"/>
  <c r="K5" i="9"/>
  <c r="H31" i="9"/>
  <c r="H27" i="9"/>
  <c r="H23" i="9"/>
  <c r="H19" i="9"/>
  <c r="H15" i="9"/>
  <c r="H11" i="9"/>
  <c r="H7" i="9"/>
  <c r="H3" i="9"/>
  <c r="G2589" i="7"/>
  <c r="J30" i="9"/>
  <c r="J26" i="9"/>
  <c r="J22" i="9"/>
  <c r="J18" i="9"/>
  <c r="J14" i="9"/>
  <c r="J10" i="9"/>
  <c r="J6" i="9"/>
  <c r="K2" i="9"/>
  <c r="K28" i="9"/>
  <c r="K24" i="9"/>
  <c r="K20" i="9"/>
  <c r="K16" i="9"/>
  <c r="K12" i="9"/>
  <c r="K8" i="9"/>
  <c r="K4" i="9"/>
  <c r="H30" i="9"/>
  <c r="H26" i="9"/>
  <c r="H22" i="9"/>
  <c r="H18" i="9"/>
  <c r="H14" i="9"/>
  <c r="H10" i="9"/>
  <c r="H6" i="9"/>
  <c r="G2709" i="7"/>
  <c r="J29" i="9"/>
  <c r="J25" i="9"/>
  <c r="J21" i="9"/>
  <c r="J17" i="9"/>
  <c r="J13" i="9"/>
  <c r="J9" i="9"/>
  <c r="J5" i="9"/>
  <c r="K31" i="9"/>
  <c r="K27" i="9"/>
  <c r="K23" i="9"/>
  <c r="K19" i="9"/>
  <c r="K15" i="9"/>
  <c r="K11" i="9"/>
  <c r="K7" i="9"/>
  <c r="K3" i="9"/>
  <c r="H29" i="9"/>
  <c r="H25" i="9"/>
  <c r="H21" i="9"/>
  <c r="H17" i="9"/>
  <c r="H13" i="9"/>
  <c r="H9" i="9"/>
  <c r="H5" i="9"/>
  <c r="G2885" i="7"/>
  <c r="G653" i="7"/>
  <c r="J2" i="9"/>
  <c r="J28" i="9"/>
  <c r="J24" i="9"/>
  <c r="J20" i="9"/>
  <c r="J16" i="9"/>
  <c r="J12" i="9"/>
  <c r="J8" i="9"/>
  <c r="K30" i="9"/>
  <c r="K26" i="9"/>
  <c r="K22" i="9"/>
  <c r="K18" i="9"/>
  <c r="K14" i="9"/>
  <c r="K10" i="9"/>
  <c r="H2" i="9"/>
  <c r="H28" i="9"/>
  <c r="H24" i="9"/>
  <c r="H20" i="9"/>
  <c r="H16" i="9"/>
  <c r="H12" i="9"/>
  <c r="H8" i="9"/>
  <c r="G2829" i="7"/>
  <c r="G2821" i="7"/>
  <c r="G2817" i="7"/>
  <c r="G2816" i="7"/>
  <c r="G2814" i="7"/>
  <c r="G2805" i="7"/>
  <c r="G2781" i="7"/>
  <c r="G2773" i="7"/>
  <c r="G2753" i="7"/>
  <c r="G2741" i="7"/>
  <c r="G2717" i="7"/>
  <c r="G2645" i="7"/>
  <c r="G663" i="7"/>
  <c r="G1949" i="7"/>
  <c r="G1187" i="7"/>
  <c r="G2413" i="7"/>
  <c r="G2381" i="7"/>
  <c r="G2051" i="7"/>
  <c r="G2009" i="7"/>
  <c r="G1987" i="7"/>
  <c r="G1191" i="7"/>
  <c r="G651" i="7"/>
  <c r="G2307" i="7"/>
  <c r="G2221" i="7"/>
  <c r="G2077" i="7"/>
  <c r="G2637" i="7"/>
  <c r="G2633" i="7"/>
  <c r="G2632" i="7"/>
  <c r="G2630" i="7"/>
  <c r="G2629" i="7"/>
  <c r="G2617" i="7"/>
  <c r="G2605" i="7"/>
  <c r="G2531" i="7"/>
  <c r="G2527" i="7"/>
  <c r="G2521" i="7"/>
  <c r="G2349" i="7"/>
  <c r="G2333" i="7"/>
  <c r="G2329" i="7"/>
  <c r="G2328" i="7"/>
  <c r="G2326" i="7"/>
  <c r="G2325" i="7"/>
  <c r="G2324" i="7"/>
  <c r="G2322" i="7"/>
  <c r="G2321" i="7"/>
  <c r="G2243" i="7"/>
  <c r="G1391" i="7"/>
  <c r="G2865" i="7"/>
  <c r="G2861" i="7"/>
  <c r="G2860" i="7"/>
  <c r="G2858" i="7"/>
  <c r="G2857" i="7"/>
  <c r="G2856" i="7"/>
  <c r="G2854" i="7"/>
  <c r="G2849" i="7"/>
  <c r="G2837" i="7"/>
  <c r="G2795" i="7"/>
  <c r="G2791" i="7"/>
  <c r="G2789" i="7"/>
  <c r="G2787" i="7"/>
  <c r="G2725" i="7"/>
  <c r="G2723" i="7"/>
  <c r="G2573" i="7"/>
  <c r="G2569" i="7"/>
  <c r="G2568" i="7"/>
  <c r="G2566" i="7"/>
  <c r="G2557" i="7"/>
  <c r="G2509" i="7"/>
  <c r="G2493" i="7"/>
  <c r="G2489" i="7"/>
  <c r="G2488" i="7"/>
  <c r="G2486" i="7"/>
  <c r="G2485" i="7"/>
  <c r="G2484" i="7"/>
  <c r="G2482" i="7"/>
  <c r="G2481" i="7"/>
  <c r="G2477" i="7"/>
  <c r="G2473" i="7"/>
  <c r="G2472" i="7"/>
  <c r="G1965" i="7"/>
  <c r="G1900" i="7"/>
  <c r="G1896" i="7"/>
  <c r="G1894" i="7"/>
  <c r="G1852" i="7"/>
  <c r="G822" i="7"/>
  <c r="G817" i="7"/>
  <c r="G2701" i="7"/>
  <c r="G2697" i="7"/>
  <c r="G2696" i="7"/>
  <c r="G2694" i="7"/>
  <c r="G2685" i="7"/>
  <c r="G2665" i="7"/>
  <c r="G2445" i="7"/>
  <c r="G2441" i="7"/>
  <c r="G2440" i="7"/>
  <c r="G2438" i="7"/>
  <c r="G2265" i="7"/>
  <c r="G2261" i="7"/>
  <c r="G2260" i="7"/>
  <c r="G2258" i="7"/>
  <c r="G2257" i="7"/>
  <c r="G2253" i="7"/>
  <c r="G2179" i="7"/>
  <c r="G2175" i="7"/>
  <c r="G2093" i="7"/>
  <c r="G1860" i="7"/>
  <c r="G1846" i="7"/>
  <c r="G1835" i="7"/>
  <c r="G1484" i="7"/>
  <c r="G1478" i="7"/>
  <c r="G1467" i="7"/>
  <c r="G1462" i="7"/>
  <c r="G1421" i="7"/>
  <c r="G1410" i="7"/>
  <c r="G1396" i="7"/>
  <c r="G1375" i="7"/>
  <c r="G1357" i="7"/>
  <c r="G1119" i="7"/>
  <c r="G1114" i="7"/>
  <c r="G1083" i="7"/>
  <c r="G985" i="7"/>
  <c r="G984" i="7"/>
  <c r="G982" i="7"/>
  <c r="G977" i="7"/>
  <c r="G967" i="7"/>
  <c r="G925" i="7"/>
  <c r="G917" i="7"/>
  <c r="G914" i="7"/>
  <c r="G867" i="7"/>
  <c r="G866" i="7"/>
  <c r="G863" i="7"/>
  <c r="G2029" i="7"/>
  <c r="G2013" i="7"/>
  <c r="G1882" i="7"/>
  <c r="G1868" i="7"/>
  <c r="G1866" i="7"/>
  <c r="G1183" i="7"/>
  <c r="G1152" i="7"/>
  <c r="G1147" i="7"/>
  <c r="G1031" i="7"/>
  <c r="G734" i="7"/>
  <c r="G733" i="7"/>
  <c r="G722" i="7"/>
  <c r="G705" i="7"/>
  <c r="G2845" i="7"/>
  <c r="G2844" i="7"/>
  <c r="G2842" i="7"/>
  <c r="G2801" i="7"/>
  <c r="G2800" i="7"/>
  <c r="G2798" i="7"/>
  <c r="G2757" i="7"/>
  <c r="G2737" i="7"/>
  <c r="G2736" i="7"/>
  <c r="G2734" i="7"/>
  <c r="G2733" i="7"/>
  <c r="G2732" i="7"/>
  <c r="G2730" i="7"/>
  <c r="G2729" i="7"/>
  <c r="G2728" i="7"/>
  <c r="G2726" i="7"/>
  <c r="G2681" i="7"/>
  <c r="G2680" i="7"/>
  <c r="G2678" i="7"/>
  <c r="G2677" i="7"/>
  <c r="G2676" i="7"/>
  <c r="G2674" i="7"/>
  <c r="G2673" i="7"/>
  <c r="G2672" i="7"/>
  <c r="G2670" i="7"/>
  <c r="G2653" i="7"/>
  <c r="G2651" i="7"/>
  <c r="G2613" i="7"/>
  <c r="G2612" i="7"/>
  <c r="G2610" i="7"/>
  <c r="G2609" i="7"/>
  <c r="G2595" i="7"/>
  <c r="G2553" i="7"/>
  <c r="G2552" i="7"/>
  <c r="G2550" i="7"/>
  <c r="G2549" i="7"/>
  <c r="G2548" i="7"/>
  <c r="G2546" i="7"/>
  <c r="G2545" i="7"/>
  <c r="G2541" i="7"/>
  <c r="G2537" i="7"/>
  <c r="G2536" i="7"/>
  <c r="G2534" i="7"/>
  <c r="G2269" i="7"/>
  <c r="G2249" i="7"/>
  <c r="G2248" i="7"/>
  <c r="G2246" i="7"/>
  <c r="G2237" i="7"/>
  <c r="G2233" i="7"/>
  <c r="G2232" i="7"/>
  <c r="G2230" i="7"/>
  <c r="G2229" i="7"/>
  <c r="G2157" i="7"/>
  <c r="G2155" i="7"/>
  <c r="G1724" i="7"/>
  <c r="G1664" i="7"/>
  <c r="G1611" i="7"/>
  <c r="G1127" i="7"/>
  <c r="G997" i="7"/>
  <c r="G947" i="7"/>
  <c r="G871" i="7"/>
  <c r="G870" i="7"/>
  <c r="G847" i="7"/>
  <c r="G567" i="7"/>
  <c r="G547" i="7"/>
  <c r="G2875" i="7"/>
  <c r="G2871" i="7"/>
  <c r="G2765" i="7"/>
  <c r="G2763" i="7"/>
  <c r="G2759" i="7"/>
  <c r="G2661" i="7"/>
  <c r="G2660" i="7"/>
  <c r="G2657" i="7"/>
  <c r="G2656" i="7"/>
  <c r="G2654" i="7"/>
  <c r="G2621" i="7"/>
  <c r="G2601" i="7"/>
  <c r="G2600" i="7"/>
  <c r="G2598" i="7"/>
  <c r="G2429" i="7"/>
  <c r="G2425" i="7"/>
  <c r="G2424" i="7"/>
  <c r="G2422" i="7"/>
  <c r="G2421" i="7"/>
  <c r="G2420" i="7"/>
  <c r="G2418" i="7"/>
  <c r="G2417" i="7"/>
  <c r="G2403" i="7"/>
  <c r="G2399" i="7"/>
  <c r="G2317" i="7"/>
  <c r="G2313" i="7"/>
  <c r="G2312" i="7"/>
  <c r="G2310" i="7"/>
  <c r="G2301" i="7"/>
  <c r="G2297" i="7"/>
  <c r="G2296" i="7"/>
  <c r="G2294" i="7"/>
  <c r="G2293" i="7"/>
  <c r="G2292" i="7"/>
  <c r="G2290" i="7"/>
  <c r="G2289" i="7"/>
  <c r="G2275" i="7"/>
  <c r="G2271" i="7"/>
  <c r="G1888" i="7"/>
  <c r="G1886" i="7"/>
  <c r="G1885" i="7"/>
  <c r="G1876" i="7"/>
  <c r="G1780" i="7"/>
  <c r="G1762" i="7"/>
  <c r="G1760" i="7"/>
  <c r="G1759" i="7"/>
  <c r="G1299" i="7"/>
  <c r="G1251" i="7"/>
  <c r="G1201" i="7"/>
  <c r="G1171" i="7"/>
  <c r="G1131" i="7"/>
  <c r="G1047" i="7"/>
  <c r="G1023" i="7"/>
  <c r="G758" i="7"/>
  <c r="G742" i="7"/>
  <c r="G600" i="7"/>
  <c r="G575" i="7"/>
  <c r="G533" i="7"/>
  <c r="G2881" i="7"/>
  <c r="G2880" i="7"/>
  <c r="G2878" i="7"/>
  <c r="G2811" i="7"/>
  <c r="G2785" i="7"/>
  <c r="G2769" i="7"/>
  <c r="G2768" i="7"/>
  <c r="G2766" i="7"/>
  <c r="G2747" i="7"/>
  <c r="G2721" i="7"/>
  <c r="G2691" i="7"/>
  <c r="G2627" i="7"/>
  <c r="G2623" i="7"/>
  <c r="G2585" i="7"/>
  <c r="G2584" i="7"/>
  <c r="G2582" i="7"/>
  <c r="G2581" i="7"/>
  <c r="G2580" i="7"/>
  <c r="G2578" i="7"/>
  <c r="G2525" i="7"/>
  <c r="G2505" i="7"/>
  <c r="G2504" i="7"/>
  <c r="G2502" i="7"/>
  <c r="G2467" i="7"/>
  <c r="G2393" i="7"/>
  <c r="G2389" i="7"/>
  <c r="G2388" i="7"/>
  <c r="G2386" i="7"/>
  <c r="G2385" i="7"/>
  <c r="G2371" i="7"/>
  <c r="G2005" i="7"/>
  <c r="G2004" i="7"/>
  <c r="G2002" i="7"/>
  <c r="G2001" i="7"/>
  <c r="G1997" i="7"/>
  <c r="G1993" i="7"/>
  <c r="G1992" i="7"/>
  <c r="G1990" i="7"/>
  <c r="G1981" i="7"/>
  <c r="G1902" i="7"/>
  <c r="G2577" i="7"/>
  <c r="G2563" i="7"/>
  <c r="G2517" i="7"/>
  <c r="G2516" i="7"/>
  <c r="G2514" i="7"/>
  <c r="G2513" i="7"/>
  <c r="G2499" i="7"/>
  <c r="G2457" i="7"/>
  <c r="G2456" i="7"/>
  <c r="G2454" i="7"/>
  <c r="G2453" i="7"/>
  <c r="G2452" i="7"/>
  <c r="G2450" i="7"/>
  <c r="G2449" i="7"/>
  <c r="G2435" i="7"/>
  <c r="G2397" i="7"/>
  <c r="G2377" i="7"/>
  <c r="G2376" i="7"/>
  <c r="G2374" i="7"/>
  <c r="G2365" i="7"/>
  <c r="G2361" i="7"/>
  <c r="G2360" i="7"/>
  <c r="G2358" i="7"/>
  <c r="G2357" i="7"/>
  <c r="G2356" i="7"/>
  <c r="G2354" i="7"/>
  <c r="G2353" i="7"/>
  <c r="G2339" i="7"/>
  <c r="G2201" i="7"/>
  <c r="G2200" i="7"/>
  <c r="G2198" i="7"/>
  <c r="G2197" i="7"/>
  <c r="G2196" i="7"/>
  <c r="G2194" i="7"/>
  <c r="G2193" i="7"/>
  <c r="G2189" i="7"/>
  <c r="G2185" i="7"/>
  <c r="G2184" i="7"/>
  <c r="G2182" i="7"/>
  <c r="G2169" i="7"/>
  <c r="G2073" i="7"/>
  <c r="G2072" i="7"/>
  <c r="G2070" i="7"/>
  <c r="G2069" i="7"/>
  <c r="G2068" i="7"/>
  <c r="G2066" i="7"/>
  <c r="G2065" i="7"/>
  <c r="G2061" i="7"/>
  <c r="G2057" i="7"/>
  <c r="G2056" i="7"/>
  <c r="G2054" i="7"/>
  <c r="G2045" i="7"/>
  <c r="G1945" i="7"/>
  <c r="G1944" i="7"/>
  <c r="G1942" i="7"/>
  <c r="G1941" i="7"/>
  <c r="G1940" i="7"/>
  <c r="G1939" i="7"/>
  <c r="G1937" i="7"/>
  <c r="G1936" i="7"/>
  <c r="G1934" i="7"/>
  <c r="G1932" i="7"/>
  <c r="G1931" i="7"/>
  <c r="G1929" i="7"/>
  <c r="G1924" i="7"/>
  <c r="G1805" i="7"/>
  <c r="G1788" i="7"/>
  <c r="G1443" i="7"/>
  <c r="G1355" i="7"/>
  <c r="G1353" i="7"/>
  <c r="G1347" i="7"/>
  <c r="G1335" i="7"/>
  <c r="G1111" i="7"/>
  <c r="G1110" i="7"/>
  <c r="G835" i="7"/>
  <c r="G829" i="7"/>
  <c r="G826" i="7"/>
  <c r="G2228" i="7"/>
  <c r="G2226" i="7"/>
  <c r="G2225" i="7"/>
  <c r="G2211" i="7"/>
  <c r="G2165" i="7"/>
  <c r="G2164" i="7"/>
  <c r="G2162" i="7"/>
  <c r="G2161" i="7"/>
  <c r="G2160" i="7"/>
  <c r="G2158" i="7"/>
  <c r="G2153" i="7"/>
  <c r="G2101" i="7"/>
  <c r="G2100" i="7"/>
  <c r="G2098" i="7"/>
  <c r="G2097" i="7"/>
  <c r="G2096" i="7"/>
  <c r="G2094" i="7"/>
  <c r="G2083" i="7"/>
  <c r="G2041" i="7"/>
  <c r="G2040" i="7"/>
  <c r="G2038" i="7"/>
  <c r="G2037" i="7"/>
  <c r="G2036" i="7"/>
  <c r="G2034" i="7"/>
  <c r="G2033" i="7"/>
  <c r="G2019" i="7"/>
  <c r="G2015" i="7"/>
  <c r="G1977" i="7"/>
  <c r="G1976" i="7"/>
  <c r="G1974" i="7"/>
  <c r="G1973" i="7"/>
  <c r="G1972" i="7"/>
  <c r="G1970" i="7"/>
  <c r="G1969" i="7"/>
  <c r="G1955" i="7"/>
  <c r="G1920" i="7"/>
  <c r="G1918" i="7"/>
  <c r="G1917" i="7"/>
  <c r="G1916" i="7"/>
  <c r="G1906" i="7"/>
  <c r="G1872" i="7"/>
  <c r="G1870" i="7"/>
  <c r="G1869" i="7"/>
  <c r="G1864" i="7"/>
  <c r="G1800" i="7"/>
  <c r="G1794" i="7"/>
  <c r="G1791" i="7"/>
  <c r="G1736" i="7"/>
  <c r="G1676" i="7"/>
  <c r="G1670" i="7"/>
  <c r="G1546" i="7"/>
  <c r="G1544" i="7"/>
  <c r="G1489" i="7"/>
  <c r="G1339" i="7"/>
  <c r="G1326" i="7"/>
  <c r="G1173" i="7"/>
  <c r="G1123" i="7"/>
  <c r="G1055" i="7"/>
  <c r="G1054" i="7"/>
  <c r="G951" i="7"/>
  <c r="G950" i="7"/>
  <c r="G899" i="7"/>
  <c r="G886" i="7"/>
  <c r="G877" i="7"/>
  <c r="G839" i="7"/>
  <c r="G831" i="7"/>
  <c r="G772" i="7"/>
  <c r="G647" i="7"/>
  <c r="G591" i="7"/>
  <c r="G571" i="7"/>
  <c r="G2470" i="7"/>
  <c r="G2409" i="7"/>
  <c r="G2408" i="7"/>
  <c r="G2406" i="7"/>
  <c r="G2345" i="7"/>
  <c r="G2344" i="7"/>
  <c r="G2342" i="7"/>
  <c r="G2281" i="7"/>
  <c r="G2280" i="7"/>
  <c r="G2278" i="7"/>
  <c r="G2217" i="7"/>
  <c r="G2216" i="7"/>
  <c r="G2214" i="7"/>
  <c r="G2131" i="7"/>
  <c r="G2089" i="7"/>
  <c r="G2088" i="7"/>
  <c r="G2086" i="7"/>
  <c r="G2025" i="7"/>
  <c r="G2024" i="7"/>
  <c r="G2022" i="7"/>
  <c r="G1961" i="7"/>
  <c r="G1960" i="7"/>
  <c r="G1958" i="7"/>
  <c r="G1910" i="7"/>
  <c r="G1909" i="7"/>
  <c r="G1439" i="7"/>
  <c r="G1436" i="7"/>
  <c r="G1430" i="7"/>
  <c r="G1428" i="7"/>
  <c r="G1175" i="7"/>
  <c r="G1137" i="7"/>
  <c r="G1107" i="7"/>
  <c r="G1098" i="7"/>
  <c r="G1065" i="7"/>
  <c r="G1028" i="7"/>
  <c r="G1015" i="7"/>
  <c r="G903" i="7"/>
  <c r="G842" i="7"/>
  <c r="G814" i="7"/>
  <c r="G806" i="7"/>
  <c r="G649" i="7"/>
  <c r="G607" i="7"/>
  <c r="G559" i="7"/>
  <c r="G2869" i="7"/>
  <c r="G2867" i="7"/>
  <c r="G2877" i="7"/>
  <c r="G2876" i="7"/>
  <c r="G2874" i="7"/>
  <c r="G2873" i="7"/>
  <c r="G2872" i="7"/>
  <c r="G2870" i="7"/>
  <c r="G2797" i="7"/>
  <c r="G2796" i="7"/>
  <c r="G2794" i="7"/>
  <c r="G2793" i="7"/>
  <c r="G2792" i="7"/>
  <c r="G2790" i="7"/>
  <c r="G2807" i="7"/>
  <c r="G2887" i="7"/>
  <c r="G2841" i="7"/>
  <c r="G2840" i="7"/>
  <c r="G2838" i="7"/>
  <c r="G2835" i="7"/>
  <c r="G2813" i="7"/>
  <c r="G2812" i="7"/>
  <c r="G2810" i="7"/>
  <c r="G2809" i="7"/>
  <c r="G2808" i="7"/>
  <c r="G2806" i="7"/>
  <c r="G2803" i="7"/>
  <c r="G2743" i="7"/>
  <c r="G2864" i="7"/>
  <c r="G2862" i="7"/>
  <c r="G2859" i="7"/>
  <c r="G2855" i="7"/>
  <c r="G2853" i="7"/>
  <c r="G2851" i="7"/>
  <c r="G2833" i="7"/>
  <c r="G2832" i="7"/>
  <c r="G2830" i="7"/>
  <c r="G2827" i="7"/>
  <c r="G2823" i="7"/>
  <c r="G2780" i="7"/>
  <c r="G2778" i="7"/>
  <c r="G2777" i="7"/>
  <c r="G2776" i="7"/>
  <c r="G2774" i="7"/>
  <c r="G2771" i="7"/>
  <c r="G2752" i="7"/>
  <c r="G2750" i="7"/>
  <c r="G2749" i="7"/>
  <c r="G2748" i="7"/>
  <c r="G2746" i="7"/>
  <c r="G2745" i="7"/>
  <c r="G2744" i="7"/>
  <c r="G2742" i="7"/>
  <c r="G2739" i="7"/>
  <c r="G2687" i="7"/>
  <c r="G2559" i="7"/>
  <c r="G2431" i="7"/>
  <c r="G2303" i="7"/>
  <c r="G2173" i="7"/>
  <c r="G2171" i="7"/>
  <c r="G2127" i="7"/>
  <c r="G2889" i="7"/>
  <c r="G2888" i="7"/>
  <c r="G2886" i="7"/>
  <c r="G2883" i="7"/>
  <c r="G2848" i="7"/>
  <c r="G2846" i="7"/>
  <c r="G2843" i="7"/>
  <c r="G2839" i="7"/>
  <c r="G2828" i="7"/>
  <c r="G2826" i="7"/>
  <c r="G2825" i="7"/>
  <c r="G2824" i="7"/>
  <c r="G2822" i="7"/>
  <c r="G2819" i="7"/>
  <c r="G2784" i="7"/>
  <c r="G2782" i="7"/>
  <c r="G2779" i="7"/>
  <c r="G2775" i="7"/>
  <c r="G2764" i="7"/>
  <c r="G2762" i="7"/>
  <c r="G2761" i="7"/>
  <c r="G2760" i="7"/>
  <c r="G2758" i="7"/>
  <c r="G2755" i="7"/>
  <c r="G2720" i="7"/>
  <c r="G2718" i="7"/>
  <c r="G2715" i="7"/>
  <c r="G2693" i="7"/>
  <c r="G2692" i="7"/>
  <c r="G2658" i="7"/>
  <c r="G2649" i="7"/>
  <c r="G2616" i="7"/>
  <c r="G2614" i="7"/>
  <c r="G2591" i="7"/>
  <c r="G2463" i="7"/>
  <c r="G2335" i="7"/>
  <c r="G2207" i="7"/>
  <c r="G2731" i="7"/>
  <c r="G2727" i="7"/>
  <c r="G2716" i="7"/>
  <c r="G2714" i="7"/>
  <c r="G2713" i="7"/>
  <c r="G2712" i="7"/>
  <c r="G2710" i="7"/>
  <c r="G2707" i="7"/>
  <c r="G2703" i="7"/>
  <c r="G2675" i="7"/>
  <c r="G2671" i="7"/>
  <c r="G2669" i="7"/>
  <c r="G2667" i="7"/>
  <c r="G2520" i="7"/>
  <c r="G2518" i="7"/>
  <c r="G2495" i="7"/>
  <c r="G2392" i="7"/>
  <c r="G2390" i="7"/>
  <c r="G2367" i="7"/>
  <c r="G2264" i="7"/>
  <c r="G2262" i="7"/>
  <c r="G2239" i="7"/>
  <c r="G2047" i="7"/>
  <c r="G2690" i="7"/>
  <c r="G2689" i="7"/>
  <c r="G2688" i="7"/>
  <c r="G2686" i="7"/>
  <c r="G2683" i="7"/>
  <c r="G2648" i="7"/>
  <c r="G2646" i="7"/>
  <c r="G2643" i="7"/>
  <c r="G2639" i="7"/>
  <c r="G2628" i="7"/>
  <c r="G2626" i="7"/>
  <c r="G2625" i="7"/>
  <c r="G2624" i="7"/>
  <c r="G2597" i="7"/>
  <c r="G2596" i="7"/>
  <c r="G2594" i="7"/>
  <c r="G2593" i="7"/>
  <c r="G2565" i="7"/>
  <c r="G2564" i="7"/>
  <c r="G2562" i="7"/>
  <c r="G2561" i="7"/>
  <c r="G2533" i="7"/>
  <c r="G2532" i="7"/>
  <c r="G2530" i="7"/>
  <c r="G2529" i="7"/>
  <c r="G2501" i="7"/>
  <c r="G2500" i="7"/>
  <c r="G2498" i="7"/>
  <c r="G2497" i="7"/>
  <c r="G2469" i="7"/>
  <c r="G2468" i="7"/>
  <c r="G2466" i="7"/>
  <c r="G2465" i="7"/>
  <c r="G2437" i="7"/>
  <c r="G2436" i="7"/>
  <c r="G2434" i="7"/>
  <c r="G2433" i="7"/>
  <c r="G2405" i="7"/>
  <c r="G2404" i="7"/>
  <c r="G2402" i="7"/>
  <c r="G2401" i="7"/>
  <c r="G2373" i="7"/>
  <c r="G2372" i="7"/>
  <c r="G2370" i="7"/>
  <c r="G2369" i="7"/>
  <c r="G2341" i="7"/>
  <c r="G2340" i="7"/>
  <c r="G2338" i="7"/>
  <c r="G2337" i="7"/>
  <c r="G2309" i="7"/>
  <c r="G2308" i="7"/>
  <c r="G2306" i="7"/>
  <c r="G2305" i="7"/>
  <c r="G2277" i="7"/>
  <c r="G2276" i="7"/>
  <c r="G2274" i="7"/>
  <c r="G2273" i="7"/>
  <c r="G2245" i="7"/>
  <c r="G2244" i="7"/>
  <c r="G2242" i="7"/>
  <c r="G2241" i="7"/>
  <c r="G2213" i="7"/>
  <c r="G2212" i="7"/>
  <c r="G2210" i="7"/>
  <c r="G2209" i="7"/>
  <c r="G2181" i="7"/>
  <c r="G2180" i="7"/>
  <c r="G2178" i="7"/>
  <c r="G2177" i="7"/>
  <c r="G2176" i="7"/>
  <c r="G2174" i="7"/>
  <c r="G2133" i="7"/>
  <c r="G2079" i="7"/>
  <c r="G1951" i="7"/>
  <c r="G1776" i="7"/>
  <c r="G529" i="7"/>
  <c r="G2884" i="7"/>
  <c r="G2882" i="7"/>
  <c r="G2879" i="7"/>
  <c r="G2868" i="7"/>
  <c r="G2866" i="7"/>
  <c r="G2863" i="7"/>
  <c r="G2852" i="7"/>
  <c r="G2850" i="7"/>
  <c r="G2847" i="7"/>
  <c r="G2836" i="7"/>
  <c r="G2834" i="7"/>
  <c r="G2831" i="7"/>
  <c r="G2820" i="7"/>
  <c r="G2818" i="7"/>
  <c r="G2815" i="7"/>
  <c r="G2804" i="7"/>
  <c r="G2802" i="7"/>
  <c r="G2799" i="7"/>
  <c r="G2788" i="7"/>
  <c r="G2786" i="7"/>
  <c r="G2783" i="7"/>
  <c r="G2772" i="7"/>
  <c r="G2770" i="7"/>
  <c r="G2767" i="7"/>
  <c r="G2756" i="7"/>
  <c r="G2754" i="7"/>
  <c r="G2751" i="7"/>
  <c r="G2740" i="7"/>
  <c r="G2738" i="7"/>
  <c r="G2735" i="7"/>
  <c r="G2724" i="7"/>
  <c r="G2722" i="7"/>
  <c r="G2719" i="7"/>
  <c r="G2708" i="7"/>
  <c r="G2706" i="7"/>
  <c r="G2705" i="7"/>
  <c r="G2704" i="7"/>
  <c r="G2702" i="7"/>
  <c r="G2699" i="7"/>
  <c r="G2664" i="7"/>
  <c r="G2662" i="7"/>
  <c r="G2659" i="7"/>
  <c r="G2655" i="7"/>
  <c r="G2644" i="7"/>
  <c r="G2642" i="7"/>
  <c r="G2641" i="7"/>
  <c r="G2640" i="7"/>
  <c r="G2638" i="7"/>
  <c r="G2635" i="7"/>
  <c r="G2611" i="7"/>
  <c r="G2607" i="7"/>
  <c r="G2579" i="7"/>
  <c r="G2575" i="7"/>
  <c r="G2547" i="7"/>
  <c r="G2543" i="7"/>
  <c r="G2515" i="7"/>
  <c r="G2511" i="7"/>
  <c r="G2483" i="7"/>
  <c r="G2479" i="7"/>
  <c r="G2451" i="7"/>
  <c r="G2447" i="7"/>
  <c r="G2419" i="7"/>
  <c r="G2415" i="7"/>
  <c r="G2387" i="7"/>
  <c r="G2383" i="7"/>
  <c r="G2355" i="7"/>
  <c r="G2351" i="7"/>
  <c r="G2323" i="7"/>
  <c r="G2319" i="7"/>
  <c r="G2291" i="7"/>
  <c r="G2287" i="7"/>
  <c r="G2259" i="7"/>
  <c r="G2255" i="7"/>
  <c r="G2227" i="7"/>
  <c r="G2223" i="7"/>
  <c r="G2195" i="7"/>
  <c r="G2191" i="7"/>
  <c r="G2115" i="7"/>
  <c r="G2111" i="7"/>
  <c r="G2109" i="7"/>
  <c r="G2107" i="7"/>
  <c r="G2008" i="7"/>
  <c r="G2006" i="7"/>
  <c r="G1983" i="7"/>
  <c r="G1878" i="7"/>
  <c r="G2622" i="7"/>
  <c r="G2619" i="7"/>
  <c r="G2608" i="7"/>
  <c r="G2606" i="7"/>
  <c r="G2603" i="7"/>
  <c r="G2592" i="7"/>
  <c r="G2590" i="7"/>
  <c r="G2587" i="7"/>
  <c r="G2576" i="7"/>
  <c r="G2574" i="7"/>
  <c r="G2571" i="7"/>
  <c r="G2560" i="7"/>
  <c r="G2558" i="7"/>
  <c r="G2555" i="7"/>
  <c r="G2544" i="7"/>
  <c r="G2542" i="7"/>
  <c r="G2539" i="7"/>
  <c r="G2528" i="7"/>
  <c r="G2526" i="7"/>
  <c r="G2523" i="7"/>
  <c r="G2512" i="7"/>
  <c r="G2510" i="7"/>
  <c r="G2507" i="7"/>
  <c r="G2496" i="7"/>
  <c r="G2494" i="7"/>
  <c r="G2491" i="7"/>
  <c r="G2480" i="7"/>
  <c r="G2478" i="7"/>
  <c r="G2475" i="7"/>
  <c r="G2464" i="7"/>
  <c r="G2462" i="7"/>
  <c r="G2459" i="7"/>
  <c r="G2448" i="7"/>
  <c r="G2446" i="7"/>
  <c r="G2443" i="7"/>
  <c r="G2432" i="7"/>
  <c r="G2430" i="7"/>
  <c r="G2427" i="7"/>
  <c r="G2416" i="7"/>
  <c r="G2414" i="7"/>
  <c r="G2411" i="7"/>
  <c r="G2400" i="7"/>
  <c r="G2398" i="7"/>
  <c r="G2395" i="7"/>
  <c r="G2384" i="7"/>
  <c r="G2382" i="7"/>
  <c r="G2379" i="7"/>
  <c r="G2368" i="7"/>
  <c r="G2366" i="7"/>
  <c r="G2363" i="7"/>
  <c r="G2352" i="7"/>
  <c r="G2350" i="7"/>
  <c r="G2347" i="7"/>
  <c r="G2336" i="7"/>
  <c r="G2334" i="7"/>
  <c r="G2331" i="7"/>
  <c r="G2320" i="7"/>
  <c r="G2318" i="7"/>
  <c r="G2315" i="7"/>
  <c r="G2304" i="7"/>
  <c r="G2302" i="7"/>
  <c r="G2299" i="7"/>
  <c r="G2288" i="7"/>
  <c r="G2286" i="7"/>
  <c r="G2283" i="7"/>
  <c r="G2272" i="7"/>
  <c r="G2270" i="7"/>
  <c r="G2267" i="7"/>
  <c r="G2256" i="7"/>
  <c r="G2254" i="7"/>
  <c r="G2251" i="7"/>
  <c r="G2240" i="7"/>
  <c r="G2238" i="7"/>
  <c r="G2235" i="7"/>
  <c r="G2224" i="7"/>
  <c r="G2222" i="7"/>
  <c r="G2219" i="7"/>
  <c r="G2208" i="7"/>
  <c r="G2206" i="7"/>
  <c r="G2203" i="7"/>
  <c r="G2192" i="7"/>
  <c r="G2190" i="7"/>
  <c r="G2187" i="7"/>
  <c r="G2152" i="7"/>
  <c r="G2150" i="7"/>
  <c r="G2147" i="7"/>
  <c r="G2143" i="7"/>
  <c r="G2132" i="7"/>
  <c r="G2130" i="7"/>
  <c r="G2129" i="7"/>
  <c r="G2128" i="7"/>
  <c r="G2126" i="7"/>
  <c r="G2123" i="7"/>
  <c r="G2085" i="7"/>
  <c r="G2084" i="7"/>
  <c r="G2082" i="7"/>
  <c r="G2081" i="7"/>
  <c r="G2053" i="7"/>
  <c r="G2052" i="7"/>
  <c r="G2050" i="7"/>
  <c r="G2049" i="7"/>
  <c r="G2021" i="7"/>
  <c r="G2020" i="7"/>
  <c r="G2018" i="7"/>
  <c r="G2017" i="7"/>
  <c r="G1989" i="7"/>
  <c r="G1988" i="7"/>
  <c r="G1986" i="7"/>
  <c r="G1985" i="7"/>
  <c r="G1957" i="7"/>
  <c r="G1956" i="7"/>
  <c r="G1954" i="7"/>
  <c r="G1953" i="7"/>
  <c r="G1928" i="7"/>
  <c r="G1926" i="7"/>
  <c r="G1908" i="7"/>
  <c r="G1907" i="7"/>
  <c r="G1905" i="7"/>
  <c r="G1904" i="7"/>
  <c r="G1884" i="7"/>
  <c r="G1883" i="7"/>
  <c r="G1881" i="7"/>
  <c r="G1880" i="7"/>
  <c r="G1804" i="7"/>
  <c r="G1795" i="7"/>
  <c r="G1793" i="7"/>
  <c r="G1786" i="7"/>
  <c r="G1487" i="7"/>
  <c r="G1486" i="7"/>
  <c r="G1481" i="7"/>
  <c r="G2711" i="7"/>
  <c r="G2700" i="7"/>
  <c r="G2698" i="7"/>
  <c r="G2695" i="7"/>
  <c r="G2684" i="7"/>
  <c r="G2682" i="7"/>
  <c r="G2679" i="7"/>
  <c r="G2668" i="7"/>
  <c r="G2666" i="7"/>
  <c r="G2663" i="7"/>
  <c r="G2652" i="7"/>
  <c r="G2650" i="7"/>
  <c r="G2647" i="7"/>
  <c r="G2636" i="7"/>
  <c r="G2634" i="7"/>
  <c r="G2631" i="7"/>
  <c r="G2620" i="7"/>
  <c r="G2618" i="7"/>
  <c r="G2615" i="7"/>
  <c r="G2604" i="7"/>
  <c r="G2602" i="7"/>
  <c r="G2599" i="7"/>
  <c r="G2588" i="7"/>
  <c r="G2586" i="7"/>
  <c r="G2583" i="7"/>
  <c r="G2572" i="7"/>
  <c r="G2570" i="7"/>
  <c r="G2567" i="7"/>
  <c r="G2556" i="7"/>
  <c r="G2554" i="7"/>
  <c r="G2551" i="7"/>
  <c r="G2540" i="7"/>
  <c r="G2538" i="7"/>
  <c r="G2535" i="7"/>
  <c r="G2524" i="7"/>
  <c r="G2522" i="7"/>
  <c r="G2519" i="7"/>
  <c r="G2508" i="7"/>
  <c r="G2506" i="7"/>
  <c r="G2503" i="7"/>
  <c r="G2492" i="7"/>
  <c r="G2490" i="7"/>
  <c r="G2487" i="7"/>
  <c r="G2476" i="7"/>
  <c r="G2474" i="7"/>
  <c r="G2471" i="7"/>
  <c r="G2460" i="7"/>
  <c r="G2458" i="7"/>
  <c r="G2455" i="7"/>
  <c r="G2444" i="7"/>
  <c r="G2442" i="7"/>
  <c r="G2439" i="7"/>
  <c r="G2428" i="7"/>
  <c r="G2426" i="7"/>
  <c r="G2423" i="7"/>
  <c r="G2412" i="7"/>
  <c r="G2410" i="7"/>
  <c r="G2407" i="7"/>
  <c r="G2396" i="7"/>
  <c r="G2394" i="7"/>
  <c r="G2391" i="7"/>
  <c r="G2380" i="7"/>
  <c r="G2378" i="7"/>
  <c r="G2375" i="7"/>
  <c r="G2364" i="7"/>
  <c r="G2362" i="7"/>
  <c r="G2359" i="7"/>
  <c r="G2348" i="7"/>
  <c r="G2346" i="7"/>
  <c r="G2343" i="7"/>
  <c r="G2332" i="7"/>
  <c r="G2330" i="7"/>
  <c r="G2327" i="7"/>
  <c r="G2316" i="7"/>
  <c r="G2314" i="7"/>
  <c r="G2311" i="7"/>
  <c r="G2300" i="7"/>
  <c r="G2298" i="7"/>
  <c r="G2295" i="7"/>
  <c r="G2284" i="7"/>
  <c r="G2282" i="7"/>
  <c r="G2279" i="7"/>
  <c r="G2268" i="7"/>
  <c r="G2266" i="7"/>
  <c r="G2263" i="7"/>
  <c r="G2252" i="7"/>
  <c r="G2250" i="7"/>
  <c r="G2247" i="7"/>
  <c r="G2236" i="7"/>
  <c r="G2234" i="7"/>
  <c r="G2231" i="7"/>
  <c r="G2220" i="7"/>
  <c r="G2218" i="7"/>
  <c r="G2215" i="7"/>
  <c r="G2204" i="7"/>
  <c r="G2202" i="7"/>
  <c r="G2199" i="7"/>
  <c r="G2168" i="7"/>
  <c r="G2166" i="7"/>
  <c r="G2163" i="7"/>
  <c r="G2159" i="7"/>
  <c r="G2148" i="7"/>
  <c r="G2146" i="7"/>
  <c r="G2145" i="7"/>
  <c r="G2144" i="7"/>
  <c r="G2142" i="7"/>
  <c r="G2139" i="7"/>
  <c r="G2104" i="7"/>
  <c r="G2102" i="7"/>
  <c r="G2099" i="7"/>
  <c r="G2095" i="7"/>
  <c r="G2067" i="7"/>
  <c r="G2063" i="7"/>
  <c r="G2035" i="7"/>
  <c r="G2031" i="7"/>
  <c r="G2003" i="7"/>
  <c r="G1999" i="7"/>
  <c r="G1971" i="7"/>
  <c r="G1967" i="7"/>
  <c r="G1938" i="7"/>
  <c r="G1914" i="7"/>
  <c r="G1890" i="7"/>
  <c r="G1757" i="7"/>
  <c r="G1740" i="7"/>
  <c r="G1195" i="7"/>
  <c r="G1167" i="7"/>
  <c r="G1039" i="7"/>
  <c r="G931" i="7"/>
  <c r="G2091" i="7"/>
  <c r="G2080" i="7"/>
  <c r="G2078" i="7"/>
  <c r="G2075" i="7"/>
  <c r="G2064" i="7"/>
  <c r="G2062" i="7"/>
  <c r="G2059" i="7"/>
  <c r="G2048" i="7"/>
  <c r="G2046" i="7"/>
  <c r="G2043" i="7"/>
  <c r="G2032" i="7"/>
  <c r="G2030" i="7"/>
  <c r="G2027" i="7"/>
  <c r="G2016" i="7"/>
  <c r="G2014" i="7"/>
  <c r="G2011" i="7"/>
  <c r="G2000" i="7"/>
  <c r="G1998" i="7"/>
  <c r="G1995" i="7"/>
  <c r="G1984" i="7"/>
  <c r="G1982" i="7"/>
  <c r="G1979" i="7"/>
  <c r="G1968" i="7"/>
  <c r="G1966" i="7"/>
  <c r="G1963" i="7"/>
  <c r="G1952" i="7"/>
  <c r="G1950" i="7"/>
  <c r="G1947" i="7"/>
  <c r="G1925" i="7"/>
  <c r="G1922" i="7"/>
  <c r="G1915" i="7"/>
  <c r="G1913" i="7"/>
  <c r="G1893" i="7"/>
  <c r="G1892" i="7"/>
  <c r="G1891" i="7"/>
  <c r="G1889" i="7"/>
  <c r="G1863" i="7"/>
  <c r="G1858" i="7"/>
  <c r="G1854" i="7"/>
  <c r="G1847" i="7"/>
  <c r="G1845" i="7"/>
  <c r="G1826" i="7"/>
  <c r="G1816" i="7"/>
  <c r="G1815" i="7"/>
  <c r="G1809" i="7"/>
  <c r="G1781" i="7"/>
  <c r="G1734" i="7"/>
  <c r="G1690" i="7"/>
  <c r="G1603" i="7"/>
  <c r="G1590" i="7"/>
  <c r="G1589" i="7"/>
  <c r="G1574" i="7"/>
  <c r="G1573" i="7"/>
  <c r="G1548" i="7"/>
  <c r="G1522" i="7"/>
  <c r="G1521" i="7"/>
  <c r="G1516" i="7"/>
  <c r="G1434" i="7"/>
  <c r="G1429" i="7"/>
  <c r="G1043" i="7"/>
  <c r="G999" i="7"/>
  <c r="G2188" i="7"/>
  <c r="G2186" i="7"/>
  <c r="G2183" i="7"/>
  <c r="G2172" i="7"/>
  <c r="G2170" i="7"/>
  <c r="G2167" i="7"/>
  <c r="G2156" i="7"/>
  <c r="G2154" i="7"/>
  <c r="G2151" i="7"/>
  <c r="G2140" i="7"/>
  <c r="G2138" i="7"/>
  <c r="G2135" i="7"/>
  <c r="G2124" i="7"/>
  <c r="G2122" i="7"/>
  <c r="G2119" i="7"/>
  <c r="G2108" i="7"/>
  <c r="G2106" i="7"/>
  <c r="G2103" i="7"/>
  <c r="G2092" i="7"/>
  <c r="G2090" i="7"/>
  <c r="G2087" i="7"/>
  <c r="G2076" i="7"/>
  <c r="G2074" i="7"/>
  <c r="G2071" i="7"/>
  <c r="G2060" i="7"/>
  <c r="G2058" i="7"/>
  <c r="G2055" i="7"/>
  <c r="G2044" i="7"/>
  <c r="G2042" i="7"/>
  <c r="G2039" i="7"/>
  <c r="G2028" i="7"/>
  <c r="G2026" i="7"/>
  <c r="G2023" i="7"/>
  <c r="G2012" i="7"/>
  <c r="G2010" i="7"/>
  <c r="G2007" i="7"/>
  <c r="G1996" i="7"/>
  <c r="G1994" i="7"/>
  <c r="G1991" i="7"/>
  <c r="G1980" i="7"/>
  <c r="G1978" i="7"/>
  <c r="G1975" i="7"/>
  <c r="G1964" i="7"/>
  <c r="G1962" i="7"/>
  <c r="G1959" i="7"/>
  <c r="G1948" i="7"/>
  <c r="G1946" i="7"/>
  <c r="G1943" i="7"/>
  <c r="G1930" i="7"/>
  <c r="G1923" i="7"/>
  <c r="G1921" i="7"/>
  <c r="G1901" i="7"/>
  <c r="G1898" i="7"/>
  <c r="G1875" i="7"/>
  <c r="G1873" i="7"/>
  <c r="G1859" i="7"/>
  <c r="G1856" i="7"/>
  <c r="G1855" i="7"/>
  <c r="G1850" i="7"/>
  <c r="G1827" i="7"/>
  <c r="G1652" i="7"/>
  <c r="G1427" i="7"/>
  <c r="G1666" i="7"/>
  <c r="G1662" i="7"/>
  <c r="G1655" i="7"/>
  <c r="G1639" i="7"/>
  <c r="G1625" i="7"/>
  <c r="G1598" i="7"/>
  <c r="G1580" i="7"/>
  <c r="G1501" i="7"/>
  <c r="G1470" i="7"/>
  <c r="G1458" i="7"/>
  <c r="G1392" i="7"/>
  <c r="G1388" i="7"/>
  <c r="G1382" i="7"/>
  <c r="G1377" i="7"/>
  <c r="G1321" i="7"/>
  <c r="G1282" i="7"/>
  <c r="G1272" i="7"/>
  <c r="G1262" i="7"/>
  <c r="G1229" i="7"/>
  <c r="G1209" i="7"/>
  <c r="G1174" i="7"/>
  <c r="G1166" i="7"/>
  <c r="G1146" i="7"/>
  <c r="G1121" i="7"/>
  <c r="G1117" i="7"/>
  <c r="G1074" i="7"/>
  <c r="G1064" i="7"/>
  <c r="G1049" i="7"/>
  <c r="G1030" i="7"/>
  <c r="G1025" i="7"/>
  <c r="G1014" i="7"/>
  <c r="G1004" i="7"/>
  <c r="G978" i="7"/>
  <c r="G933" i="7"/>
  <c r="G909" i="7"/>
  <c r="G906" i="7"/>
  <c r="G889" i="7"/>
  <c r="G844" i="7"/>
  <c r="G737" i="7"/>
  <c r="G710" i="7"/>
  <c r="G690" i="7"/>
  <c r="G669" i="7"/>
  <c r="G565" i="7"/>
  <c r="G537" i="7"/>
  <c r="G1899" i="7"/>
  <c r="G1897" i="7"/>
  <c r="G1877" i="7"/>
  <c r="G1874" i="7"/>
  <c r="G1867" i="7"/>
  <c r="G1865" i="7"/>
  <c r="G1862" i="7"/>
  <c r="G1851" i="7"/>
  <c r="G1806" i="7"/>
  <c r="G1802" i="7"/>
  <c r="G1770" i="7"/>
  <c r="G1738" i="7"/>
  <c r="G1689" i="7"/>
  <c r="G1674" i="7"/>
  <c r="G1663" i="7"/>
  <c r="G1658" i="7"/>
  <c r="G1642" i="7"/>
  <c r="G1617" i="7"/>
  <c r="G1600" i="7"/>
  <c r="G1542" i="7"/>
  <c r="G1541" i="7"/>
  <c r="G1497" i="7"/>
  <c r="G1476" i="7"/>
  <c r="G1414" i="7"/>
  <c r="G1404" i="7"/>
  <c r="G1394" i="7"/>
  <c r="G1390" i="7"/>
  <c r="G1385" i="7"/>
  <c r="G1378" i="7"/>
  <c r="G1374" i="7"/>
  <c r="G1364" i="7"/>
  <c r="G1336" i="7"/>
  <c r="G1297" i="7"/>
  <c r="G1250" i="7"/>
  <c r="G1214" i="7"/>
  <c r="G1208" i="7"/>
  <c r="G1189" i="7"/>
  <c r="G1178" i="7"/>
  <c r="G1133" i="7"/>
  <c r="G1129" i="7"/>
  <c r="G1122" i="7"/>
  <c r="G1118" i="7"/>
  <c r="G1094" i="7"/>
  <c r="G1088" i="7"/>
  <c r="G1057" i="7"/>
  <c r="G1050" i="7"/>
  <c r="G1048" i="7"/>
  <c r="G1042" i="7"/>
  <c r="G1038" i="7"/>
  <c r="G1024" i="7"/>
  <c r="G945" i="7"/>
  <c r="G921" i="7"/>
  <c r="G901" i="7"/>
  <c r="G893" i="7"/>
  <c r="G890" i="7"/>
  <c r="G873" i="7"/>
  <c r="G858" i="7"/>
  <c r="G849" i="7"/>
  <c r="G836" i="7"/>
  <c r="G805" i="7"/>
  <c r="G768" i="7"/>
  <c r="G740" i="7"/>
  <c r="G712" i="7"/>
  <c r="G670" i="7"/>
  <c r="G586" i="7"/>
  <c r="G568" i="7"/>
  <c r="G554" i="7"/>
  <c r="G538" i="7"/>
  <c r="G1361" i="7"/>
  <c r="G1345" i="7"/>
  <c r="G1330" i="7"/>
  <c r="G1324" i="7"/>
  <c r="G1254" i="7"/>
  <c r="G1225" i="7"/>
  <c r="G1190" i="7"/>
  <c r="G1130" i="7"/>
  <c r="G1126" i="7"/>
  <c r="G1113" i="7"/>
  <c r="G1108" i="7"/>
  <c r="G1097" i="7"/>
  <c r="G1090" i="7"/>
  <c r="G1082" i="7"/>
  <c r="G986" i="7"/>
  <c r="G983" i="7"/>
  <c r="G965" i="7"/>
  <c r="G948" i="7"/>
  <c r="G941" i="7"/>
  <c r="G913" i="7"/>
  <c r="G900" i="7"/>
  <c r="G885" i="7"/>
  <c r="G874" i="7"/>
  <c r="G872" i="7"/>
  <c r="G868" i="7"/>
  <c r="G865" i="7"/>
  <c r="G860" i="7"/>
  <c r="G854" i="7"/>
  <c r="G840" i="7"/>
  <c r="G834" i="7"/>
  <c r="G825" i="7"/>
  <c r="G816" i="7"/>
  <c r="G789" i="7"/>
  <c r="G776" i="7"/>
  <c r="G769" i="7"/>
  <c r="G757" i="7"/>
  <c r="G747" i="7"/>
  <c r="G728" i="7"/>
  <c r="G723" i="7"/>
  <c r="G721" i="7"/>
  <c r="G624" i="7"/>
  <c r="G614" i="7"/>
  <c r="G594" i="7"/>
  <c r="G1861" i="7"/>
  <c r="G1935" i="7"/>
  <c r="G1927" i="7"/>
  <c r="G1919" i="7"/>
  <c r="G1911" i="7"/>
  <c r="G1903" i="7"/>
  <c r="G1895" i="7"/>
  <c r="G1887" i="7"/>
  <c r="G1879" i="7"/>
  <c r="G1871" i="7"/>
  <c r="G1857" i="7"/>
  <c r="G1829" i="7"/>
  <c r="G1813" i="7"/>
  <c r="G1705" i="7"/>
  <c r="G1629" i="7"/>
  <c r="G1933" i="7"/>
  <c r="G1853" i="7"/>
  <c r="G1797" i="7"/>
  <c r="G1677" i="7"/>
  <c r="G1673" i="7"/>
  <c r="G1597" i="7"/>
  <c r="G1545" i="7"/>
  <c r="G1584" i="7"/>
  <c r="G1592" i="7"/>
  <c r="G1372" i="7"/>
  <c r="G1356" i="7"/>
  <c r="G1316" i="7"/>
  <c r="G1276" i="7"/>
  <c r="G1264" i="7"/>
  <c r="G1228" i="7"/>
  <c r="G1168" i="7"/>
  <c r="G1080" i="7"/>
  <c r="G1008" i="7"/>
  <c r="G1301" i="7"/>
  <c r="G1289" i="7"/>
  <c r="G1261" i="7"/>
  <c r="G1204" i="7"/>
  <c r="G1180" i="7"/>
  <c r="G1172" i="7"/>
  <c r="G1136" i="7"/>
  <c r="G1056" i="7"/>
  <c r="G1052" i="7"/>
  <c r="G1044" i="7"/>
  <c r="G1040" i="7"/>
  <c r="G924" i="7"/>
  <c r="G920" i="7"/>
  <c r="G916" i="7"/>
  <c r="G940" i="7"/>
  <c r="G912" i="7"/>
  <c r="G908" i="7"/>
  <c r="G864" i="7"/>
  <c r="G892" i="7"/>
  <c r="G828" i="7"/>
  <c r="G823" i="7"/>
  <c r="G787" i="7"/>
  <c r="G751" i="7"/>
  <c r="G720" i="7"/>
  <c r="G704" i="7"/>
  <c r="G664" i="7"/>
  <c r="G714" i="7"/>
  <c r="G698" i="7"/>
  <c r="G650" i="7"/>
  <c r="G616" i="7"/>
  <c r="G536" i="7"/>
  <c r="G634" i="7"/>
  <c r="G584" i="7"/>
  <c r="G544" i="7"/>
  <c r="F4" i="9" l="1"/>
  <c r="F5" i="9"/>
  <c r="F31" i="9"/>
  <c r="F27" i="9"/>
  <c r="F23" i="9"/>
  <c r="F19" i="9"/>
  <c r="F15" i="9"/>
  <c r="F11" i="9"/>
  <c r="F7" i="9"/>
  <c r="F3" i="9"/>
  <c r="F2" i="9"/>
  <c r="F28" i="9"/>
  <c r="F24" i="9"/>
  <c r="F20" i="9"/>
  <c r="F16" i="9"/>
  <c r="F12" i="9"/>
  <c r="F8" i="9"/>
  <c r="F30" i="9"/>
  <c r="F26" i="9"/>
  <c r="F22" i="9"/>
  <c r="F18" i="9"/>
  <c r="F14" i="9"/>
  <c r="F10" i="9"/>
  <c r="F6" i="9"/>
  <c r="F29" i="9"/>
  <c r="F25" i="9"/>
  <c r="F21" i="9"/>
  <c r="F17" i="9"/>
  <c r="F13" i="9"/>
  <c r="F9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2" i="9"/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2" i="7"/>
  <c r="C49" i="7"/>
  <c r="C50" i="7"/>
  <c r="C56" i="7"/>
  <c r="C70" i="7"/>
  <c r="C81" i="7"/>
  <c r="C106" i="7"/>
  <c r="C122" i="7"/>
  <c r="C124" i="7"/>
  <c r="C133" i="7"/>
  <c r="C140" i="7"/>
  <c r="C141" i="7"/>
  <c r="C166" i="7"/>
  <c r="C170" i="7"/>
  <c r="C174" i="7"/>
  <c r="C184" i="7"/>
  <c r="C193" i="7"/>
  <c r="C209" i="7"/>
  <c r="C226" i="7"/>
  <c r="C233" i="7"/>
  <c r="C250" i="7"/>
  <c r="C254" i="7"/>
  <c r="C262" i="7"/>
  <c r="C267" i="7"/>
  <c r="C272" i="7"/>
  <c r="C274" i="7"/>
  <c r="C307" i="7"/>
  <c r="C321" i="7"/>
  <c r="C326" i="7"/>
  <c r="C338" i="7"/>
  <c r="C341" i="7"/>
  <c r="C345" i="7"/>
  <c r="C400" i="7"/>
  <c r="C419" i="7"/>
  <c r="C438" i="7"/>
  <c r="C439" i="7"/>
  <c r="C441" i="7"/>
  <c r="C444" i="7"/>
  <c r="C451" i="7"/>
  <c r="C460" i="7"/>
  <c r="C461" i="7"/>
  <c r="C462" i="7"/>
  <c r="C464" i="7"/>
  <c r="C465" i="7"/>
  <c r="C466" i="7"/>
  <c r="C467" i="7"/>
  <c r="C468" i="7"/>
  <c r="C469" i="7"/>
  <c r="C470" i="7"/>
  <c r="C471" i="7"/>
  <c r="C473" i="7"/>
  <c r="C476" i="7"/>
  <c r="C479" i="7"/>
  <c r="C481" i="7"/>
  <c r="C485" i="7"/>
  <c r="C486" i="7"/>
  <c r="C490" i="7"/>
  <c r="C496" i="7"/>
  <c r="C500" i="7"/>
  <c r="C501" i="7"/>
  <c r="C505" i="7"/>
  <c r="C507" i="7"/>
  <c r="C526" i="7"/>
  <c r="A2" i="7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2" i="9"/>
  <c r="C3" i="9" l="1"/>
  <c r="O3" i="9" s="1"/>
  <c r="C4" i="9"/>
  <c r="O4" i="9" s="1"/>
  <c r="C5" i="9"/>
  <c r="O5" i="9" s="1"/>
  <c r="C6" i="9"/>
  <c r="O6" i="9" s="1"/>
  <c r="C7" i="9"/>
  <c r="O7" i="9" s="1"/>
  <c r="C8" i="9"/>
  <c r="O8" i="9" s="1"/>
  <c r="C9" i="9"/>
  <c r="O9" i="9" s="1"/>
  <c r="C10" i="9"/>
  <c r="O10" i="9" s="1"/>
  <c r="C11" i="9"/>
  <c r="O11" i="9" s="1"/>
  <c r="C12" i="9"/>
  <c r="O12" i="9" s="1"/>
  <c r="C13" i="9"/>
  <c r="O13" i="9" s="1"/>
  <c r="C14" i="9"/>
  <c r="C15" i="9"/>
  <c r="O15" i="9" s="1"/>
  <c r="C16" i="9"/>
  <c r="O16" i="9" s="1"/>
  <c r="C17" i="9"/>
  <c r="O17" i="9" s="1"/>
  <c r="C18" i="9"/>
  <c r="O18" i="9" s="1"/>
  <c r="C19" i="9"/>
  <c r="O19" i="9" s="1"/>
  <c r="C20" i="9"/>
  <c r="O20" i="9" s="1"/>
  <c r="C21" i="9"/>
  <c r="O21" i="9" s="1"/>
  <c r="C22" i="9"/>
  <c r="O22" i="9" s="1"/>
  <c r="C23" i="9"/>
  <c r="O23" i="9" s="1"/>
  <c r="C24" i="9"/>
  <c r="O24" i="9" s="1"/>
  <c r="C25" i="9"/>
  <c r="O25" i="9" s="1"/>
  <c r="C26" i="9"/>
  <c r="O26" i="9" s="1"/>
  <c r="C27" i="9"/>
  <c r="O27" i="9" s="1"/>
  <c r="C28" i="9"/>
  <c r="O28" i="9" s="1"/>
  <c r="C29" i="9"/>
  <c r="O29" i="9" s="1"/>
  <c r="C30" i="9"/>
  <c r="O30" i="9" s="1"/>
  <c r="C31" i="9"/>
  <c r="O31" i="9" s="1"/>
  <c r="C2" i="9"/>
  <c r="O2" i="9" s="1"/>
  <c r="Q21" i="9"/>
  <c r="Q22" i="9"/>
  <c r="Q23" i="9"/>
  <c r="Q24" i="9"/>
  <c r="Q25" i="9"/>
  <c r="Q26" i="9"/>
  <c r="Q27" i="9"/>
  <c r="Q28" i="9"/>
  <c r="Q29" i="9"/>
  <c r="Q30" i="9"/>
  <c r="Q31" i="9"/>
  <c r="T21" i="9"/>
  <c r="T22" i="9"/>
  <c r="T23" i="9"/>
  <c r="T24" i="9"/>
  <c r="T25" i="9"/>
  <c r="T26" i="9"/>
  <c r="T27" i="9"/>
  <c r="T28" i="9"/>
  <c r="T29" i="9"/>
  <c r="T30" i="9"/>
  <c r="T31" i="9"/>
  <c r="S21" i="9"/>
  <c r="S22" i="9"/>
  <c r="S23" i="9"/>
  <c r="S24" i="9"/>
  <c r="S25" i="9"/>
  <c r="S26" i="9"/>
  <c r="S27" i="9"/>
  <c r="S28" i="9"/>
  <c r="S29" i="9"/>
  <c r="S30" i="9"/>
  <c r="S31" i="9"/>
  <c r="E29" i="9"/>
  <c r="I14" i="9" l="1"/>
  <c r="O14" i="9"/>
  <c r="D27" i="9"/>
  <c r="D15" i="9"/>
  <c r="D7" i="9"/>
  <c r="E27" i="9"/>
  <c r="D23" i="9"/>
  <c r="D19" i="9"/>
  <c r="D11" i="9"/>
  <c r="D3" i="9"/>
  <c r="D25" i="9"/>
  <c r="D21" i="9"/>
  <c r="D17" i="9"/>
  <c r="D13" i="9"/>
  <c r="D9" i="9"/>
  <c r="D5" i="9"/>
  <c r="E2" i="9"/>
  <c r="E25" i="9"/>
  <c r="E23" i="9"/>
  <c r="E21" i="9"/>
  <c r="E19" i="9"/>
  <c r="E17" i="9"/>
  <c r="E15" i="9"/>
  <c r="E13" i="9"/>
  <c r="E11" i="9"/>
  <c r="E9" i="9"/>
  <c r="E7" i="9"/>
  <c r="E5" i="9"/>
  <c r="E3" i="9"/>
  <c r="N29" i="9"/>
  <c r="N27" i="9"/>
  <c r="N25" i="9"/>
  <c r="N23" i="9"/>
  <c r="N21" i="9"/>
  <c r="N31" i="9"/>
  <c r="D30" i="9"/>
  <c r="D31" i="9"/>
  <c r="E30" i="9"/>
  <c r="D28" i="9"/>
  <c r="D26" i="9"/>
  <c r="D24" i="9"/>
  <c r="D22" i="9"/>
  <c r="D20" i="9"/>
  <c r="D18" i="9"/>
  <c r="D16" i="9"/>
  <c r="D14" i="9"/>
  <c r="D12" i="9"/>
  <c r="D10" i="9"/>
  <c r="D8" i="9"/>
  <c r="D6" i="9"/>
  <c r="D4" i="9"/>
  <c r="D2" i="9"/>
  <c r="E28" i="9"/>
  <c r="E26" i="9"/>
  <c r="E24" i="9"/>
  <c r="E22" i="9"/>
  <c r="E20" i="9"/>
  <c r="E18" i="9"/>
  <c r="E16" i="9"/>
  <c r="E14" i="9"/>
  <c r="E12" i="9"/>
  <c r="E10" i="9"/>
  <c r="E8" i="9"/>
  <c r="E6" i="9"/>
  <c r="E4" i="9"/>
  <c r="D29" i="9"/>
  <c r="E31" i="9"/>
  <c r="N26" i="9"/>
  <c r="M31" i="9"/>
  <c r="N5" i="8"/>
  <c r="M25" i="9" l="1"/>
  <c r="M28" i="9"/>
  <c r="M24" i="9"/>
  <c r="M21" i="9"/>
  <c r="M29" i="9"/>
  <c r="M23" i="9"/>
  <c r="M22" i="9"/>
  <c r="M26" i="9"/>
  <c r="M30" i="9"/>
  <c r="N22" i="9"/>
  <c r="N30" i="9"/>
  <c r="M27" i="9"/>
  <c r="N20" i="9"/>
  <c r="N24" i="9"/>
  <c r="N28" i="9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A3" i="4"/>
  <c r="A4" i="4"/>
  <c r="A5" i="4"/>
  <c r="A6" i="4"/>
  <c r="A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35" i="4"/>
  <c r="A36" i="4"/>
  <c r="A37" i="4"/>
  <c r="A38" i="4"/>
  <c r="A2" i="4"/>
  <c r="A24" i="4"/>
  <c r="A10" i="4"/>
  <c r="A11" i="4"/>
  <c r="A17" i="4"/>
  <c r="A18" i="4"/>
  <c r="A43" i="4"/>
  <c r="A42" i="4"/>
  <c r="A19" i="4"/>
  <c r="A20" i="4"/>
  <c r="A21" i="4"/>
  <c r="A22" i="4"/>
  <c r="A44" i="4"/>
  <c r="A9" i="4"/>
  <c r="A23" i="4"/>
  <c r="A29" i="4"/>
  <c r="A30" i="4"/>
  <c r="A45" i="4"/>
  <c r="A39" i="4"/>
  <c r="A32" i="4"/>
  <c r="A25" i="4"/>
  <c r="A12" i="4"/>
  <c r="A33" i="4"/>
  <c r="A26" i="4"/>
  <c r="A13" i="4"/>
  <c r="A14" i="4"/>
  <c r="A40" i="4"/>
  <c r="A41" i="4"/>
  <c r="A27" i="4"/>
  <c r="A28" i="4"/>
  <c r="A31" i="4"/>
  <c r="A34" i="4"/>
  <c r="A46" i="4"/>
  <c r="A15" i="4"/>
  <c r="A16" i="4"/>
  <c r="A47" i="4"/>
  <c r="A8" i="4"/>
  <c r="A31" i="2"/>
  <c r="A282" i="2"/>
  <c r="A183" i="2"/>
  <c r="A102" i="2"/>
  <c r="A103" i="2"/>
  <c r="A32" i="2"/>
  <c r="A392" i="2"/>
  <c r="A33" i="2"/>
  <c r="A104" i="2"/>
  <c r="A34" i="2"/>
  <c r="A2" i="2"/>
  <c r="A105" i="2"/>
  <c r="A339" i="2"/>
  <c r="A266" i="2"/>
  <c r="A177" i="2"/>
  <c r="A428" i="2"/>
  <c r="A35" i="2"/>
  <c r="A210" i="2"/>
  <c r="A36" i="2"/>
  <c r="A211" i="2"/>
  <c r="A297" i="2"/>
  <c r="A393" i="2"/>
  <c r="A337" i="2"/>
  <c r="A316" i="2"/>
  <c r="A109" i="2"/>
  <c r="A38" i="2"/>
  <c r="A39" i="2"/>
  <c r="A110" i="2"/>
  <c r="A111" i="2"/>
  <c r="A112" i="2"/>
  <c r="A40" i="2"/>
  <c r="A394" i="2"/>
  <c r="A395" i="2"/>
  <c r="A184" i="2"/>
  <c r="A390" i="2"/>
  <c r="A200" i="2"/>
  <c r="A3" i="2"/>
  <c r="A4" i="2"/>
  <c r="A41" i="2"/>
  <c r="A262" i="2"/>
  <c r="A384" i="2"/>
  <c r="A216" i="2"/>
  <c r="A340" i="2"/>
  <c r="A362" i="2"/>
  <c r="A185" i="2"/>
  <c r="A341" i="2"/>
  <c r="A363" i="2"/>
  <c r="A205" i="2"/>
  <c r="A317" i="2"/>
  <c r="A310" i="2"/>
  <c r="A217" i="2"/>
  <c r="A283" i="2"/>
  <c r="A364" i="2"/>
  <c r="A5" i="2"/>
  <c r="A42" i="2"/>
  <c r="A218" i="2"/>
  <c r="A365" i="2"/>
  <c r="A6" i="2"/>
  <c r="A186" i="2"/>
  <c r="A219" i="2"/>
  <c r="A43" i="2"/>
  <c r="A113" i="2"/>
  <c r="A170" i="2"/>
  <c r="A318" i="2"/>
  <c r="A220" i="2"/>
  <c r="A284" i="2"/>
  <c r="A114" i="2"/>
  <c r="A342" i="2"/>
  <c r="A44" i="2"/>
  <c r="A221" i="2"/>
  <c r="A115" i="2"/>
  <c r="A116" i="2"/>
  <c r="A117" i="2"/>
  <c r="A263" i="2"/>
  <c r="A222" i="2"/>
  <c r="A319" i="2"/>
  <c r="A118" i="2"/>
  <c r="A396" i="2"/>
  <c r="A267" i="2"/>
  <c r="A385" i="2"/>
  <c r="A119" i="2"/>
  <c r="A320" i="2"/>
  <c r="A321" i="2"/>
  <c r="A223" i="2"/>
  <c r="A322" i="2"/>
  <c r="A7" i="2"/>
  <c r="A197" i="2"/>
  <c r="A397" i="2"/>
  <c r="A308" i="2"/>
  <c r="A285" i="2"/>
  <c r="A398" i="2"/>
  <c r="A224" i="2"/>
  <c r="A311" i="2"/>
  <c r="A8" i="2"/>
  <c r="A343" i="2"/>
  <c r="A399" i="2"/>
  <c r="A45" i="2"/>
  <c r="A120" i="2"/>
  <c r="A286" i="2"/>
  <c r="A121" i="2"/>
  <c r="A187" i="2"/>
  <c r="A225" i="2"/>
  <c r="A46" i="2"/>
  <c r="A400" i="2"/>
  <c r="A122" i="2"/>
  <c r="A401" i="2"/>
  <c r="A402" i="2"/>
  <c r="A196" i="2"/>
  <c r="A344" i="2"/>
  <c r="A123" i="2"/>
  <c r="A124" i="2"/>
  <c r="A9" i="2"/>
  <c r="A10" i="2"/>
  <c r="A403" i="2"/>
  <c r="A11" i="2"/>
  <c r="A47" i="2"/>
  <c r="A48" i="2"/>
  <c r="A345" i="2"/>
  <c r="A268" i="2"/>
  <c r="A49" i="2"/>
  <c r="A201" i="2"/>
  <c r="A12" i="2"/>
  <c r="A346" i="2"/>
  <c r="A125" i="2"/>
  <c r="A404" i="2"/>
  <c r="A226" i="2"/>
  <c r="A269" i="2"/>
  <c r="A188" i="2"/>
  <c r="A50" i="2"/>
  <c r="A347" i="2"/>
  <c r="A227" i="2"/>
  <c r="A126" i="2"/>
  <c r="A386" i="2"/>
  <c r="A175" i="2"/>
  <c r="A51" i="2"/>
  <c r="A348" i="2"/>
  <c r="A298" i="2"/>
  <c r="A349" i="2"/>
  <c r="A52" i="2"/>
  <c r="A53" i="2"/>
  <c r="A287" i="2"/>
  <c r="A127" i="2"/>
  <c r="A128" i="2"/>
  <c r="A323" i="2"/>
  <c r="A13" i="2"/>
  <c r="A54" i="2"/>
  <c r="A14" i="2"/>
  <c r="A324" i="2"/>
  <c r="A130" i="2"/>
  <c r="A299" i="2"/>
  <c r="A228" i="2"/>
  <c r="A55" i="2"/>
  <c r="A325" i="2"/>
  <c r="A198" i="2"/>
  <c r="A131" i="2"/>
  <c r="A367" i="2"/>
  <c r="A56" i="2"/>
  <c r="A132" i="2"/>
  <c r="A229" i="2"/>
  <c r="A407" i="2"/>
  <c r="A288" i="2"/>
  <c r="A326" i="2"/>
  <c r="A368" i="2"/>
  <c r="A171" i="2"/>
  <c r="A133" i="2"/>
  <c r="A300" i="2"/>
  <c r="A230" i="2"/>
  <c r="A301" i="2"/>
  <c r="A369" i="2"/>
  <c r="A209" i="2"/>
  <c r="A370" i="2"/>
  <c r="A371" i="2"/>
  <c r="A15" i="2"/>
  <c r="A231" i="2"/>
  <c r="A270" i="2"/>
  <c r="A207" i="2"/>
  <c r="A57" i="2"/>
  <c r="A16" i="2"/>
  <c r="A372" i="2"/>
  <c r="A232" i="2"/>
  <c r="A182" i="2"/>
  <c r="A289" i="2"/>
  <c r="A290" i="2"/>
  <c r="A58" i="2"/>
  <c r="A261" i="2"/>
  <c r="A189" i="2"/>
  <c r="A59" i="2"/>
  <c r="A408" i="2"/>
  <c r="A327" i="2"/>
  <c r="A302" i="2"/>
  <c r="A60" i="2"/>
  <c r="A328" i="2"/>
  <c r="A233" i="2"/>
  <c r="A409" i="2"/>
  <c r="A291" i="2"/>
  <c r="A234" i="2"/>
  <c r="A61" i="2"/>
  <c r="A235" i="2"/>
  <c r="A236" i="2"/>
  <c r="A134" i="2"/>
  <c r="A271" i="2"/>
  <c r="A62" i="2"/>
  <c r="A373" i="2"/>
  <c r="A272" i="2"/>
  <c r="A135" i="2"/>
  <c r="A273" i="2"/>
  <c r="A352" i="2"/>
  <c r="A410" i="2"/>
  <c r="A411" i="2"/>
  <c r="A63" i="2"/>
  <c r="A190" i="2"/>
  <c r="A237" i="2"/>
  <c r="A136" i="2"/>
  <c r="A353" i="2"/>
  <c r="A191" i="2"/>
  <c r="A238" i="2"/>
  <c r="A64" i="2"/>
  <c r="A178" i="2"/>
  <c r="A412" i="2"/>
  <c r="A239" i="2"/>
  <c r="A137" i="2"/>
  <c r="A354" i="2"/>
  <c r="A303" i="2"/>
  <c r="A314" i="2"/>
  <c r="A65" i="2"/>
  <c r="A240" i="2"/>
  <c r="A241" i="2"/>
  <c r="A242" i="2"/>
  <c r="A355" i="2"/>
  <c r="A274" i="2"/>
  <c r="A138" i="2"/>
  <c r="A139" i="2"/>
  <c r="A374" i="2"/>
  <c r="A140" i="2"/>
  <c r="A67" i="2"/>
  <c r="A142" i="2"/>
  <c r="A275" i="2"/>
  <c r="A143" i="2"/>
  <c r="A17" i="2"/>
  <c r="A68" i="2"/>
  <c r="A144" i="2"/>
  <c r="A329" i="2"/>
  <c r="A414" i="2"/>
  <c r="A356" i="2"/>
  <c r="A330" i="2"/>
  <c r="A415" i="2"/>
  <c r="A296" i="2"/>
  <c r="A391" i="2"/>
  <c r="A69" i="2"/>
  <c r="A145" i="2"/>
  <c r="A70" i="2"/>
  <c r="A71" i="2"/>
  <c r="A375" i="2"/>
  <c r="A304" i="2"/>
  <c r="A73" i="2"/>
  <c r="A199" i="2"/>
  <c r="A292" i="2"/>
  <c r="A244" i="2"/>
  <c r="A18" i="2"/>
  <c r="A245" i="2"/>
  <c r="A19" i="2"/>
  <c r="A74" i="2"/>
  <c r="A146" i="2"/>
  <c r="A147" i="2"/>
  <c r="A179" i="2"/>
  <c r="A149" i="2"/>
  <c r="A357" i="2"/>
  <c r="A246" i="2"/>
  <c r="A172" i="2"/>
  <c r="A417" i="2"/>
  <c r="A21" i="2"/>
  <c r="A338" i="2"/>
  <c r="A22" i="2"/>
  <c r="A305" i="2"/>
  <c r="A247" i="2"/>
  <c r="A376" i="2"/>
  <c r="A388" i="2"/>
  <c r="A377" i="2"/>
  <c r="A150" i="2"/>
  <c r="A151" i="2"/>
  <c r="A418" i="2"/>
  <c r="A309" i="2"/>
  <c r="A208" i="2"/>
  <c r="A248" i="2"/>
  <c r="A358" i="2"/>
  <c r="A193" i="2"/>
  <c r="A152" i="2"/>
  <c r="A359" i="2"/>
  <c r="A77" i="2"/>
  <c r="A264" i="2"/>
  <c r="A153" i="2"/>
  <c r="A23" i="2"/>
  <c r="A154" i="2"/>
  <c r="A78" i="2"/>
  <c r="A79" i="2"/>
  <c r="A265" i="2"/>
  <c r="A202" i="2"/>
  <c r="A331" i="2"/>
  <c r="A249" i="2"/>
  <c r="A24" i="2"/>
  <c r="A251" i="2"/>
  <c r="A276" i="2"/>
  <c r="A80" i="2"/>
  <c r="A81" i="2"/>
  <c r="A336" i="2"/>
  <c r="A378" i="2"/>
  <c r="A156" i="2"/>
  <c r="A157" i="2"/>
  <c r="A82" i="2"/>
  <c r="A277" i="2"/>
  <c r="A203" i="2"/>
  <c r="A332" i="2"/>
  <c r="A25" i="2"/>
  <c r="A158" i="2"/>
  <c r="A293" i="2"/>
  <c r="A389" i="2"/>
  <c r="A159" i="2"/>
  <c r="A180" i="2"/>
  <c r="A278" i="2"/>
  <c r="A194" i="2"/>
  <c r="A306" i="2"/>
  <c r="A419" i="2"/>
  <c r="A83" i="2"/>
  <c r="A252" i="2"/>
  <c r="A84" i="2"/>
  <c r="A85" i="2"/>
  <c r="A174" i="2"/>
  <c r="A86" i="2"/>
  <c r="A312" i="2"/>
  <c r="A360" i="2"/>
  <c r="A87" i="2"/>
  <c r="A420" i="2"/>
  <c r="A253" i="2"/>
  <c r="A254" i="2"/>
  <c r="A421" i="2"/>
  <c r="A88" i="2"/>
  <c r="A333" i="2"/>
  <c r="A160" i="2"/>
  <c r="A161" i="2"/>
  <c r="A195" i="2"/>
  <c r="A89" i="2"/>
  <c r="A313" i="2"/>
  <c r="A90" i="2"/>
  <c r="A93" i="2"/>
  <c r="A255" i="2"/>
  <c r="A26" i="2"/>
  <c r="A176" i="2"/>
  <c r="A94" i="2"/>
  <c r="A256" i="2"/>
  <c r="A164" i="2"/>
  <c r="A27" i="2"/>
  <c r="A95" i="2"/>
  <c r="A96" i="2"/>
  <c r="A173" i="2"/>
  <c r="A379" i="2"/>
  <c r="A97" i="2"/>
  <c r="A279" i="2"/>
  <c r="A98" i="2"/>
  <c r="A165" i="2"/>
  <c r="A257" i="2"/>
  <c r="A258" i="2"/>
  <c r="A166" i="2"/>
  <c r="A99" i="2"/>
  <c r="A423" i="2"/>
  <c r="A280" i="2"/>
  <c r="A167" i="2"/>
  <c r="A168" i="2"/>
  <c r="A281" i="2"/>
  <c r="A334" i="2"/>
  <c r="A294" i="2"/>
  <c r="A424" i="2"/>
  <c r="A425" i="2"/>
  <c r="A28" i="2"/>
  <c r="A380" i="2"/>
  <c r="A100" i="2"/>
  <c r="A259" i="2"/>
  <c r="A307" i="2"/>
  <c r="A29" i="2"/>
  <c r="A426" i="2"/>
  <c r="A381" i="2"/>
  <c r="A204" i="2"/>
  <c r="A335" i="2"/>
  <c r="A129" i="2"/>
  <c r="A212" i="2"/>
  <c r="A214" i="2"/>
  <c r="A107" i="2"/>
  <c r="A206" i="2"/>
  <c r="A91" i="2"/>
  <c r="A108" i="2"/>
  <c r="A192" i="2"/>
  <c r="A37" i="2"/>
  <c r="A350" i="2"/>
  <c r="A243" i="2"/>
  <c r="A141" i="2"/>
  <c r="A366" i="2"/>
  <c r="A361" i="2"/>
  <c r="A101" i="2"/>
  <c r="A72" i="2"/>
  <c r="A405" i="2"/>
  <c r="A351" i="2"/>
  <c r="A416" i="2"/>
  <c r="A250" i="2"/>
  <c r="A20" i="2"/>
  <c r="A315" i="2"/>
  <c r="A169" i="2"/>
  <c r="A213" i="2"/>
  <c r="A422" i="2"/>
  <c r="A215" i="2"/>
  <c r="A66" i="2"/>
  <c r="A75" i="2"/>
  <c r="A106" i="2"/>
  <c r="A382" i="2"/>
  <c r="A92" i="2"/>
  <c r="A387" i="2"/>
  <c r="A181" i="2"/>
  <c r="A76" i="2"/>
  <c r="A406" i="2"/>
  <c r="A162" i="2"/>
  <c r="A427" i="2"/>
  <c r="A155" i="2"/>
  <c r="A148" i="2"/>
  <c r="A413" i="2"/>
  <c r="A163" i="2"/>
  <c r="A295" i="2"/>
  <c r="A260" i="2"/>
  <c r="A383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I2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2" i="3"/>
  <c r="I33" i="10"/>
  <c r="I29" i="10"/>
  <c r="I11" i="10"/>
  <c r="I12" i="10"/>
  <c r="I13" i="10"/>
  <c r="I21" i="10"/>
  <c r="I3" i="10"/>
  <c r="I16" i="10"/>
  <c r="I30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H5" i="10"/>
  <c r="H6" i="10"/>
  <c r="H22" i="10"/>
  <c r="H23" i="10"/>
  <c r="H7" i="10"/>
  <c r="H31" i="10"/>
  <c r="H14" i="10"/>
  <c r="H8" i="10"/>
  <c r="H9" i="10"/>
  <c r="H17" i="10"/>
  <c r="H18" i="10"/>
  <c r="H19" i="10"/>
  <c r="H32" i="10"/>
  <c r="H10" i="10"/>
  <c r="H20" i="10"/>
  <c r="H15" i="10"/>
  <c r="H24" i="10"/>
  <c r="H25" i="10"/>
  <c r="H26" i="10"/>
  <c r="H27" i="10"/>
  <c r="H28" i="10"/>
  <c r="H2" i="10"/>
  <c r="H33" i="10"/>
  <c r="H29" i="10"/>
  <c r="H11" i="10"/>
  <c r="H12" i="10"/>
  <c r="H13" i="10"/>
  <c r="H21" i="10"/>
  <c r="H3" i="10"/>
  <c r="H16" i="10"/>
  <c r="H30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X19" i="9" l="1"/>
  <c r="X15" i="9"/>
  <c r="X11" i="9"/>
  <c r="X7" i="9"/>
  <c r="X3" i="9"/>
  <c r="X18" i="9"/>
  <c r="X14" i="9"/>
  <c r="X10" i="9"/>
  <c r="X6" i="9"/>
  <c r="X28" i="9"/>
  <c r="X23" i="9"/>
  <c r="X29" i="9"/>
  <c r="X24" i="9"/>
  <c r="X30" i="9"/>
  <c r="X25" i="9"/>
  <c r="X31" i="9"/>
  <c r="X26" i="9"/>
  <c r="X21" i="9"/>
  <c r="X27" i="9"/>
  <c r="X22" i="9"/>
  <c r="X17" i="9"/>
  <c r="X13" i="9"/>
  <c r="X9" i="9"/>
  <c r="X5" i="9"/>
  <c r="X20" i="9"/>
  <c r="X16" i="9"/>
  <c r="X12" i="9"/>
  <c r="X8" i="9"/>
  <c r="X4" i="9"/>
  <c r="X2" i="9"/>
  <c r="R13" i="9"/>
  <c r="I17" i="9"/>
  <c r="I6" i="9"/>
  <c r="R2" i="9"/>
  <c r="I20" i="9"/>
  <c r="N11" i="9"/>
  <c r="N5" i="9"/>
  <c r="N19" i="9"/>
  <c r="N16" i="9"/>
  <c r="N10" i="9"/>
  <c r="N8" i="9"/>
  <c r="N4" i="9"/>
  <c r="N13" i="9"/>
  <c r="N7" i="9"/>
  <c r="N3" i="9"/>
  <c r="N18" i="9"/>
  <c r="N15" i="9"/>
  <c r="N12" i="9"/>
  <c r="N6" i="9"/>
  <c r="N17" i="9"/>
  <c r="N14" i="9"/>
  <c r="N9" i="9"/>
  <c r="I2" i="10"/>
  <c r="I5" i="10"/>
  <c r="I6" i="10"/>
  <c r="I22" i="10"/>
  <c r="I23" i="10"/>
  <c r="I7" i="10"/>
  <c r="I31" i="10"/>
  <c r="I14" i="10"/>
  <c r="I8" i="10"/>
  <c r="I9" i="10"/>
  <c r="I17" i="10"/>
  <c r="I18" i="10"/>
  <c r="I19" i="10"/>
  <c r="I32" i="10"/>
  <c r="I10" i="10"/>
  <c r="I20" i="10"/>
  <c r="I15" i="10"/>
  <c r="I24" i="10"/>
  <c r="I25" i="10"/>
  <c r="I26" i="10"/>
  <c r="I27" i="10"/>
  <c r="I28" i="10"/>
  <c r="I4" i="10"/>
  <c r="H2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2" i="6"/>
  <c r="H4" i="10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2" i="6"/>
  <c r="H318" i="5"/>
  <c r="H135" i="5"/>
  <c r="H136" i="5"/>
  <c r="H6" i="5"/>
  <c r="H614" i="5"/>
  <c r="H7" i="5"/>
  <c r="H366" i="5"/>
  <c r="H615" i="5"/>
  <c r="H616" i="5"/>
  <c r="H617" i="5"/>
  <c r="H485" i="5"/>
  <c r="H1203" i="5"/>
  <c r="H367" i="5"/>
  <c r="H618" i="5"/>
  <c r="H993" i="5"/>
  <c r="H8" i="5"/>
  <c r="H927" i="5"/>
  <c r="H336" i="5"/>
  <c r="H486" i="5"/>
  <c r="H9" i="5"/>
  <c r="H994" i="5"/>
  <c r="H10" i="5"/>
  <c r="H487" i="5"/>
  <c r="H1204" i="5"/>
  <c r="H11" i="5"/>
  <c r="H1205" i="5"/>
  <c r="H488" i="5"/>
  <c r="H489" i="5"/>
  <c r="H12" i="5"/>
  <c r="H490" i="5"/>
  <c r="H619" i="5"/>
  <c r="H620" i="5"/>
  <c r="H621" i="5"/>
  <c r="H1025" i="5"/>
  <c r="H622" i="5"/>
  <c r="H623" i="5"/>
  <c r="H624" i="5"/>
  <c r="H625" i="5"/>
  <c r="H319" i="5"/>
  <c r="H491" i="5"/>
  <c r="H1026" i="5"/>
  <c r="H13" i="5"/>
  <c r="H626" i="5"/>
  <c r="H862" i="5"/>
  <c r="H863" i="5"/>
  <c r="H864" i="5"/>
  <c r="H368" i="5"/>
  <c r="H492" i="5"/>
  <c r="H14" i="5"/>
  <c r="H337" i="5"/>
  <c r="H338" i="5"/>
  <c r="H369" i="5"/>
  <c r="H627" i="5"/>
  <c r="H628" i="5"/>
  <c r="H370" i="5"/>
  <c r="H1206" i="5"/>
  <c r="H1207" i="5"/>
  <c r="H865" i="5"/>
  <c r="H15" i="5"/>
  <c r="H629" i="5"/>
  <c r="H630" i="5"/>
  <c r="H371" i="5"/>
  <c r="H631" i="5"/>
  <c r="H372" i="5"/>
  <c r="H16" i="5"/>
  <c r="H995" i="5"/>
  <c r="H1027" i="5"/>
  <c r="H1028" i="5"/>
  <c r="H1029" i="5"/>
  <c r="H17" i="5"/>
  <c r="H632" i="5"/>
  <c r="H18" i="5"/>
  <c r="H373" i="5"/>
  <c r="H137" i="5"/>
  <c r="H19" i="5"/>
  <c r="H20" i="5"/>
  <c r="H21" i="5"/>
  <c r="H1140" i="5"/>
  <c r="H374" i="5"/>
  <c r="H320" i="5"/>
  <c r="H375" i="5"/>
  <c r="H22" i="5"/>
  <c r="H1208" i="5"/>
  <c r="H1209" i="5"/>
  <c r="H1210" i="5"/>
  <c r="H1211" i="5"/>
  <c r="H23" i="5"/>
  <c r="H633" i="5"/>
  <c r="H376" i="5"/>
  <c r="H377" i="5"/>
  <c r="H378" i="5"/>
  <c r="H24" i="5"/>
  <c r="H1212" i="5"/>
  <c r="H928" i="5"/>
  <c r="H996" i="5"/>
  <c r="H379" i="5"/>
  <c r="H380" i="5"/>
  <c r="H25" i="5"/>
  <c r="H26" i="5"/>
  <c r="H357" i="5"/>
  <c r="H1030" i="5"/>
  <c r="H1213" i="5"/>
  <c r="H634" i="5"/>
  <c r="H929" i="5"/>
  <c r="H1214" i="5"/>
  <c r="H866" i="5"/>
  <c r="H27" i="5"/>
  <c r="H635" i="5"/>
  <c r="H636" i="5"/>
  <c r="H637" i="5"/>
  <c r="H381" i="5"/>
  <c r="H321" i="5"/>
  <c r="H28" i="5"/>
  <c r="H1318" i="5"/>
  <c r="H1031" i="5"/>
  <c r="H638" i="5"/>
  <c r="H639" i="5"/>
  <c r="H493" i="5"/>
  <c r="H930" i="5"/>
  <c r="H1215" i="5"/>
  <c r="H867" i="5"/>
  <c r="H322" i="5"/>
  <c r="H640" i="5"/>
  <c r="H382" i="5"/>
  <c r="H641" i="5"/>
  <c r="H383" i="5"/>
  <c r="H494" i="5"/>
  <c r="H359" i="5"/>
  <c r="H138" i="5"/>
  <c r="H931" i="5"/>
  <c r="H1032" i="5"/>
  <c r="H384" i="5"/>
  <c r="H385" i="5"/>
  <c r="H339" i="5"/>
  <c r="H1216" i="5"/>
  <c r="H386" i="5"/>
  <c r="H1097" i="5"/>
  <c r="H932" i="5"/>
  <c r="H1319" i="5"/>
  <c r="H139" i="5"/>
  <c r="H387" i="5"/>
  <c r="H1033" i="5"/>
  <c r="H1217" i="5"/>
  <c r="H388" i="5"/>
  <c r="H323" i="5"/>
  <c r="H495" i="5"/>
  <c r="H496" i="5"/>
  <c r="H1034" i="5"/>
  <c r="H933" i="5"/>
  <c r="H29" i="5"/>
  <c r="H30" i="5"/>
  <c r="H868" i="5"/>
  <c r="H340" i="5"/>
  <c r="H341" i="5"/>
  <c r="H389" i="5"/>
  <c r="H497" i="5"/>
  <c r="H1035" i="5"/>
  <c r="H934" i="5"/>
  <c r="H1320" i="5"/>
  <c r="H1321" i="5"/>
  <c r="H498" i="5"/>
  <c r="H342" i="5"/>
  <c r="H1098" i="5"/>
  <c r="H869" i="5"/>
  <c r="H3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499" i="5"/>
  <c r="H360" i="5"/>
  <c r="H1104" i="5"/>
  <c r="H1036" i="5"/>
  <c r="H935" i="5"/>
  <c r="H936" i="5"/>
  <c r="H1218" i="5"/>
  <c r="H642" i="5"/>
  <c r="H643" i="5"/>
  <c r="H500" i="5"/>
  <c r="H324" i="5"/>
  <c r="H1037" i="5"/>
  <c r="H1038" i="5"/>
  <c r="H870" i="5"/>
  <c r="H871" i="5"/>
  <c r="H937" i="5"/>
  <c r="H938" i="5"/>
  <c r="H32" i="5"/>
  <c r="H1335" i="5"/>
  <c r="H1336" i="5"/>
  <c r="H501" i="5"/>
  <c r="H502" i="5"/>
  <c r="H939" i="5"/>
  <c r="H343" i="5"/>
  <c r="H1105" i="5"/>
  <c r="H872" i="5"/>
  <c r="H503" i="5"/>
  <c r="H504" i="5"/>
  <c r="H1039" i="5"/>
  <c r="H1337" i="5"/>
  <c r="H505" i="5"/>
  <c r="H1338" i="5"/>
  <c r="H1339" i="5"/>
  <c r="H1340" i="5"/>
  <c r="H1341" i="5"/>
  <c r="H940" i="5"/>
  <c r="H33" i="5"/>
  <c r="H1219" i="5"/>
  <c r="H644" i="5"/>
  <c r="H1220" i="5"/>
  <c r="H1221" i="5"/>
  <c r="H873" i="5"/>
  <c r="H874" i="5"/>
  <c r="H1222" i="5"/>
  <c r="H645" i="5"/>
  <c r="H646" i="5"/>
  <c r="H647" i="5"/>
  <c r="H1342" i="5"/>
  <c r="H1343" i="5"/>
  <c r="H648" i="5"/>
  <c r="H1344" i="5"/>
  <c r="H325" i="5"/>
  <c r="H1281" i="5"/>
  <c r="H34" i="5"/>
  <c r="H358" i="5"/>
  <c r="H997" i="5"/>
  <c r="H326" i="5"/>
  <c r="H1345" i="5"/>
  <c r="H875" i="5"/>
  <c r="H506" i="5"/>
  <c r="H1040" i="5"/>
  <c r="H1106" i="5"/>
  <c r="H1282" i="5"/>
  <c r="H998" i="5"/>
  <c r="H507" i="5"/>
  <c r="H876" i="5"/>
  <c r="H508" i="5"/>
  <c r="H941" i="5"/>
  <c r="H942" i="5"/>
  <c r="H1107" i="5"/>
  <c r="H509" i="5"/>
  <c r="H35" i="5"/>
  <c r="H510" i="5"/>
  <c r="H1041" i="5"/>
  <c r="H1108" i="5"/>
  <c r="H390" i="5"/>
  <c r="H36" i="5"/>
  <c r="H1223" i="5"/>
  <c r="H1109" i="5"/>
  <c r="H37" i="5"/>
  <c r="H649" i="5"/>
  <c r="H650" i="5"/>
  <c r="H651" i="5"/>
  <c r="H1346" i="5"/>
  <c r="H511" i="5"/>
  <c r="H512" i="5"/>
  <c r="H1224" i="5"/>
  <c r="H1225" i="5"/>
  <c r="H1042" i="5"/>
  <c r="H1099" i="5"/>
  <c r="H849" i="5"/>
  <c r="H1226" i="5"/>
  <c r="H38" i="5"/>
  <c r="H1043" i="5"/>
  <c r="H877" i="5"/>
  <c r="H652" i="5"/>
  <c r="H653" i="5"/>
  <c r="H654" i="5"/>
  <c r="H391" i="5"/>
  <c r="H655" i="5"/>
  <c r="H656" i="5"/>
  <c r="H39" i="5"/>
  <c r="H878" i="5"/>
  <c r="H943" i="5"/>
  <c r="H944" i="5"/>
  <c r="H513" i="5"/>
  <c r="H514" i="5"/>
  <c r="H40" i="5"/>
  <c r="H41" i="5"/>
  <c r="H42" i="5"/>
  <c r="H43" i="5"/>
  <c r="H1227" i="5"/>
  <c r="H1044" i="5"/>
  <c r="H879" i="5"/>
  <c r="H657" i="5"/>
  <c r="H658" i="5"/>
  <c r="H392" i="5"/>
  <c r="H659" i="5"/>
  <c r="H393" i="5"/>
  <c r="H660" i="5"/>
  <c r="H44" i="5"/>
  <c r="H45" i="5"/>
  <c r="H1228" i="5"/>
  <c r="H1110" i="5"/>
  <c r="H394" i="5"/>
  <c r="H661" i="5"/>
  <c r="H662" i="5"/>
  <c r="H515" i="5"/>
  <c r="H516" i="5"/>
  <c r="H517" i="5"/>
  <c r="H880" i="5"/>
  <c r="H945" i="5"/>
  <c r="H1229" i="5"/>
  <c r="H663" i="5"/>
  <c r="H395" i="5"/>
  <c r="H46" i="5"/>
  <c r="H396" i="5"/>
  <c r="H327" i="5"/>
  <c r="H518" i="5"/>
  <c r="H664" i="5"/>
  <c r="H1045" i="5"/>
  <c r="H881" i="5"/>
  <c r="H665" i="5"/>
  <c r="H666" i="5"/>
  <c r="H667" i="5"/>
  <c r="H668" i="5"/>
  <c r="H397" i="5"/>
  <c r="H519" i="5"/>
  <c r="H520" i="5"/>
  <c r="H1046" i="5"/>
  <c r="H999" i="5"/>
  <c r="H521" i="5"/>
  <c r="H669" i="5"/>
  <c r="H670" i="5"/>
  <c r="H1100" i="5"/>
  <c r="H398" i="5"/>
  <c r="H399" i="5"/>
  <c r="H1230" i="5"/>
  <c r="H522" i="5"/>
  <c r="H850" i="5"/>
  <c r="H851" i="5"/>
  <c r="H400" i="5"/>
  <c r="H671" i="5"/>
  <c r="H672" i="5"/>
  <c r="H1000" i="5"/>
  <c r="H1047" i="5"/>
  <c r="H523" i="5"/>
  <c r="H1048" i="5"/>
  <c r="H401" i="5"/>
  <c r="H328" i="5"/>
  <c r="H402" i="5"/>
  <c r="H946" i="5"/>
  <c r="H140" i="5"/>
  <c r="H1049" i="5"/>
  <c r="H1050" i="5"/>
  <c r="H882" i="5"/>
  <c r="H47" i="5"/>
  <c r="H1051" i="5"/>
  <c r="H1052" i="5"/>
  <c r="H524" i="5"/>
  <c r="H883" i="5"/>
  <c r="H1053" i="5"/>
  <c r="H525" i="5"/>
  <c r="H947" i="5"/>
  <c r="H1231" i="5"/>
  <c r="H1001" i="5"/>
  <c r="H948" i="5"/>
  <c r="H1232" i="5"/>
  <c r="H526" i="5"/>
  <c r="H949" i="5"/>
  <c r="H673" i="5"/>
  <c r="H674" i="5"/>
  <c r="H527" i="5"/>
  <c r="H675" i="5"/>
  <c r="H1002" i="5"/>
  <c r="H884" i="5"/>
  <c r="H950" i="5"/>
  <c r="H403" i="5"/>
  <c r="H1143" i="5"/>
  <c r="H528" i="5"/>
  <c r="H676" i="5"/>
  <c r="H1111" i="5"/>
  <c r="H677" i="5"/>
  <c r="H529" i="5"/>
  <c r="H1054" i="5"/>
  <c r="H1003" i="5"/>
  <c r="H1055" i="5"/>
  <c r="H48" i="5"/>
  <c r="H49" i="5"/>
  <c r="H1144" i="5"/>
  <c r="H678" i="5"/>
  <c r="H679" i="5"/>
  <c r="H680" i="5"/>
  <c r="H141" i="5"/>
  <c r="H530" i="5"/>
  <c r="H951" i="5"/>
  <c r="H885" i="5"/>
  <c r="H952" i="5"/>
  <c r="H681" i="5"/>
  <c r="H142" i="5"/>
  <c r="H143" i="5"/>
  <c r="H682" i="5"/>
  <c r="H683" i="5"/>
  <c r="H684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404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1145" i="5"/>
  <c r="H1146" i="5"/>
  <c r="H1147" i="5"/>
  <c r="H1148" i="5"/>
  <c r="H1149" i="5"/>
  <c r="H1150" i="5"/>
  <c r="H1151" i="5"/>
  <c r="H1152" i="5"/>
  <c r="H1153" i="5"/>
  <c r="H1233" i="5"/>
  <c r="H1112" i="5"/>
  <c r="H1056" i="5"/>
  <c r="H1004" i="5"/>
  <c r="H50" i="5"/>
  <c r="H51" i="5"/>
  <c r="H52" i="5"/>
  <c r="H531" i="5"/>
  <c r="H685" i="5"/>
  <c r="H532" i="5"/>
  <c r="H533" i="5"/>
  <c r="H1234" i="5"/>
  <c r="H1057" i="5"/>
  <c r="H534" i="5"/>
  <c r="H1154" i="5"/>
  <c r="H1155" i="5"/>
  <c r="H1156" i="5"/>
  <c r="H1157" i="5"/>
  <c r="H1158" i="5"/>
  <c r="H1159" i="5"/>
  <c r="H1160" i="5"/>
  <c r="H953" i="5"/>
  <c r="H886" i="5"/>
  <c r="H293" i="5"/>
  <c r="H1235" i="5"/>
  <c r="H1058" i="5"/>
  <c r="H1101" i="5"/>
  <c r="H686" i="5"/>
  <c r="H1161" i="5"/>
  <c r="H1162" i="5"/>
  <c r="H1163" i="5"/>
  <c r="H1164" i="5"/>
  <c r="H1165" i="5"/>
  <c r="H1166" i="5"/>
  <c r="H1167" i="5"/>
  <c r="H1168" i="5"/>
  <c r="H954" i="5"/>
  <c r="H130" i="5"/>
  <c r="H687" i="5"/>
  <c r="H535" i="5"/>
  <c r="H1059" i="5"/>
  <c r="H1113" i="5"/>
  <c r="H887" i="5"/>
  <c r="H688" i="5"/>
  <c r="H689" i="5"/>
  <c r="H690" i="5"/>
  <c r="H691" i="5"/>
  <c r="H692" i="5"/>
  <c r="H1169" i="5"/>
  <c r="H1170" i="5"/>
  <c r="H1171" i="5"/>
  <c r="H1172" i="5"/>
  <c r="H1173" i="5"/>
  <c r="H1174" i="5"/>
  <c r="H1175" i="5"/>
  <c r="H1176" i="5"/>
  <c r="H888" i="5"/>
  <c r="H53" i="5"/>
  <c r="H54" i="5"/>
  <c r="H1177" i="5"/>
  <c r="H1178" i="5"/>
  <c r="H1179" i="5"/>
  <c r="H1180" i="5"/>
  <c r="H1181" i="5"/>
  <c r="H1182" i="5"/>
  <c r="H1183" i="5"/>
  <c r="H1184" i="5"/>
  <c r="H1185" i="5"/>
  <c r="H1186" i="5"/>
  <c r="H1236" i="5"/>
  <c r="H693" i="5"/>
  <c r="H694" i="5"/>
  <c r="H536" i="5"/>
  <c r="H1005" i="5"/>
  <c r="H1060" i="5"/>
  <c r="H537" i="5"/>
  <c r="H695" i="5"/>
  <c r="H1061" i="5"/>
  <c r="H696" i="5"/>
  <c r="H538" i="5"/>
  <c r="H1237" i="5"/>
  <c r="H55" i="5"/>
  <c r="H56" i="5"/>
  <c r="H539" i="5"/>
  <c r="H1187" i="5"/>
  <c r="H1188" i="5"/>
  <c r="H1189" i="5"/>
  <c r="H1190" i="5"/>
  <c r="H1191" i="5"/>
  <c r="H1192" i="5"/>
  <c r="H1193" i="5"/>
  <c r="H1194" i="5"/>
  <c r="H1238" i="5"/>
  <c r="H1239" i="5"/>
  <c r="H540" i="5"/>
  <c r="H57" i="5"/>
  <c r="H294" i="5"/>
  <c r="H295" i="5"/>
  <c r="H889" i="5"/>
  <c r="H955" i="5"/>
  <c r="H58" i="5"/>
  <c r="H697" i="5"/>
  <c r="H698" i="5"/>
  <c r="H956" i="5"/>
  <c r="H405" i="5"/>
  <c r="H406" i="5"/>
  <c r="H541" i="5"/>
  <c r="H542" i="5"/>
  <c r="H890" i="5"/>
  <c r="H1062" i="5"/>
  <c r="H1114" i="5"/>
  <c r="H1115" i="5"/>
  <c r="H59" i="5"/>
  <c r="H60" i="5"/>
  <c r="H699" i="5"/>
  <c r="H700" i="5"/>
  <c r="H701" i="5"/>
  <c r="H702" i="5"/>
  <c r="H957" i="5"/>
  <c r="H543" i="5"/>
  <c r="H544" i="5"/>
  <c r="H61" i="5"/>
  <c r="H1063" i="5"/>
  <c r="H407" i="5"/>
  <c r="H545" i="5"/>
  <c r="H546" i="5"/>
  <c r="H958" i="5"/>
  <c r="H891" i="5"/>
  <c r="H1064" i="5"/>
  <c r="H62" i="5"/>
  <c r="H296" i="5"/>
  <c r="H703" i="5"/>
  <c r="H547" i="5"/>
  <c r="H959" i="5"/>
  <c r="H344" i="5"/>
  <c r="H704" i="5"/>
  <c r="H1006" i="5"/>
  <c r="H1116" i="5"/>
  <c r="H408" i="5"/>
  <c r="H409" i="5"/>
  <c r="H1065" i="5"/>
  <c r="H1007" i="5"/>
  <c r="H548" i="5"/>
  <c r="H892" i="5"/>
  <c r="H1240" i="5"/>
  <c r="H1241" i="5"/>
  <c r="H705" i="5"/>
  <c r="H706" i="5"/>
  <c r="H707" i="5"/>
  <c r="H960" i="5"/>
  <c r="H893" i="5"/>
  <c r="H297" i="5"/>
  <c r="H1242" i="5"/>
  <c r="H1243" i="5"/>
  <c r="H549" i="5"/>
  <c r="H550" i="5"/>
  <c r="H961" i="5"/>
  <c r="H551" i="5"/>
  <c r="H1117" i="5"/>
  <c r="H552" i="5"/>
  <c r="H708" i="5"/>
  <c r="H709" i="5"/>
  <c r="H553" i="5"/>
  <c r="H962" i="5"/>
  <c r="H894" i="5"/>
  <c r="H298" i="5"/>
  <c r="H1066" i="5"/>
  <c r="H345" i="5"/>
  <c r="H1118" i="5"/>
  <c r="H410" i="5"/>
  <c r="H963" i="5"/>
  <c r="H131" i="5"/>
  <c r="H1141" i="5"/>
  <c r="H1119" i="5"/>
  <c r="H1120" i="5"/>
  <c r="H1121" i="5"/>
  <c r="H710" i="5"/>
  <c r="H1067" i="5"/>
  <c r="H1068" i="5"/>
  <c r="H964" i="5"/>
  <c r="H1244" i="5"/>
  <c r="H711" i="5"/>
  <c r="H1008" i="5"/>
  <c r="H895" i="5"/>
  <c r="H299" i="5"/>
  <c r="H712" i="5"/>
  <c r="H713" i="5"/>
  <c r="H714" i="5"/>
  <c r="H715" i="5"/>
  <c r="H300" i="5"/>
  <c r="H716" i="5"/>
  <c r="H717" i="5"/>
  <c r="H718" i="5"/>
  <c r="H63" i="5"/>
  <c r="H896" i="5"/>
  <c r="H719" i="5"/>
  <c r="H1245" i="5"/>
  <c r="H64" i="5"/>
  <c r="H346" i="5"/>
  <c r="H965" i="5"/>
  <c r="H1246" i="5"/>
  <c r="H65" i="5"/>
  <c r="H966" i="5"/>
  <c r="H897" i="5"/>
  <c r="H1247" i="5"/>
  <c r="H1069" i="5"/>
  <c r="H66" i="5"/>
  <c r="H67" i="5"/>
  <c r="H68" i="5"/>
  <c r="H1122" i="5"/>
  <c r="H1123" i="5"/>
  <c r="H898" i="5"/>
  <c r="H301" i="5"/>
  <c r="H69" i="5"/>
  <c r="H70" i="5"/>
  <c r="H71" i="5"/>
  <c r="H1283" i="5"/>
  <c r="H1070" i="5"/>
  <c r="H899" i="5"/>
  <c r="H72" i="5"/>
  <c r="H554" i="5"/>
  <c r="H302" i="5"/>
  <c r="H1248" i="5"/>
  <c r="H73" i="5"/>
  <c r="H967" i="5"/>
  <c r="H303" i="5"/>
  <c r="H132" i="5"/>
  <c r="H720" i="5"/>
  <c r="H1195" i="5"/>
  <c r="H1196" i="5"/>
  <c r="H1197" i="5"/>
  <c r="H1198" i="5"/>
  <c r="H1199" i="5"/>
  <c r="H1200" i="5"/>
  <c r="H1201" i="5"/>
  <c r="H307" i="5"/>
  <c r="H1249" i="5"/>
  <c r="H74" i="5"/>
  <c r="H75" i="5"/>
  <c r="H76" i="5"/>
  <c r="H1284" i="5"/>
  <c r="H77" i="5"/>
  <c r="H78" i="5"/>
  <c r="H347" i="5"/>
  <c r="H721" i="5"/>
  <c r="H308" i="5"/>
  <c r="H722" i="5"/>
  <c r="H309" i="5"/>
  <c r="H310" i="5"/>
  <c r="H311" i="5"/>
  <c r="H312" i="5"/>
  <c r="H313" i="5"/>
  <c r="H1250" i="5"/>
  <c r="H314" i="5"/>
  <c r="H1251" i="5"/>
  <c r="H315" i="5"/>
  <c r="H723" i="5"/>
  <c r="H724" i="5"/>
  <c r="H329" i="5"/>
  <c r="H1285" i="5"/>
  <c r="H900" i="5"/>
  <c r="H725" i="5"/>
  <c r="H555" i="5"/>
  <c r="H411" i="5"/>
  <c r="H79" i="5"/>
  <c r="H80" i="5"/>
  <c r="H726" i="5"/>
  <c r="H727" i="5"/>
  <c r="H728" i="5"/>
  <c r="H729" i="5"/>
  <c r="H81" i="5"/>
  <c r="H1252" i="5"/>
  <c r="H1253" i="5"/>
  <c r="H730" i="5"/>
  <c r="H731" i="5"/>
  <c r="H732" i="5"/>
  <c r="H733" i="5"/>
  <c r="H734" i="5"/>
  <c r="H735" i="5"/>
  <c r="H82" i="5"/>
  <c r="H852" i="5"/>
  <c r="H968" i="5"/>
  <c r="H412" i="5"/>
  <c r="H413" i="5"/>
  <c r="H414" i="5"/>
  <c r="H556" i="5"/>
  <c r="H613" i="5"/>
  <c r="H736" i="5"/>
  <c r="H737" i="5"/>
  <c r="H738" i="5"/>
  <c r="H415" i="5"/>
  <c r="H416" i="5"/>
  <c r="H417" i="5"/>
  <c r="H348" i="5"/>
  <c r="H901" i="5"/>
  <c r="H418" i="5"/>
  <c r="H739" i="5"/>
  <c r="H740" i="5"/>
  <c r="H741" i="5"/>
  <c r="H742" i="5"/>
  <c r="H743" i="5"/>
  <c r="H744" i="5"/>
  <c r="H1254" i="5"/>
  <c r="H745" i="5"/>
  <c r="H746" i="5"/>
  <c r="H304" i="5"/>
  <c r="H747" i="5"/>
  <c r="H419" i="5"/>
  <c r="H1009" i="5"/>
  <c r="H969" i="5"/>
  <c r="H420" i="5"/>
  <c r="H421" i="5"/>
  <c r="H1255" i="5"/>
  <c r="H557" i="5"/>
  <c r="H1256" i="5"/>
  <c r="H83" i="5"/>
  <c r="H970" i="5"/>
  <c r="H1257" i="5"/>
  <c r="H1258" i="5"/>
  <c r="H748" i="5"/>
  <c r="H1124" i="5"/>
  <c r="H1071" i="5"/>
  <c r="H84" i="5"/>
  <c r="H85" i="5"/>
  <c r="H749" i="5"/>
  <c r="H86" i="5"/>
  <c r="H87" i="5"/>
  <c r="H88" i="5"/>
  <c r="H89" i="5"/>
  <c r="H90" i="5"/>
  <c r="H558" i="5"/>
  <c r="H902" i="5"/>
  <c r="H559" i="5"/>
  <c r="H560" i="5"/>
  <c r="H349" i="5"/>
  <c r="H971" i="5"/>
  <c r="H972" i="5"/>
  <c r="H1072" i="5"/>
  <c r="H561" i="5"/>
  <c r="H91" i="5"/>
  <c r="H1010" i="5"/>
  <c r="H330" i="5"/>
  <c r="H750" i="5"/>
  <c r="H751" i="5"/>
  <c r="H752" i="5"/>
  <c r="H753" i="5"/>
  <c r="H316" i="5"/>
  <c r="H562" i="5"/>
  <c r="H92" i="5"/>
  <c r="H93" i="5"/>
  <c r="H350" i="5"/>
  <c r="H1259" i="5"/>
  <c r="H1286" i="5"/>
  <c r="H563" i="5"/>
  <c r="H94" i="5"/>
  <c r="H422" i="5"/>
  <c r="H1260" i="5"/>
  <c r="H973" i="5"/>
  <c r="H903" i="5"/>
  <c r="H564" i="5"/>
  <c r="H754" i="5"/>
  <c r="H755" i="5"/>
  <c r="H756" i="5"/>
  <c r="H565" i="5"/>
  <c r="H853" i="5"/>
  <c r="H904" i="5"/>
  <c r="H757" i="5"/>
  <c r="H423" i="5"/>
  <c r="H361" i="5"/>
  <c r="H1261" i="5"/>
  <c r="H1262" i="5"/>
  <c r="H1263" i="5"/>
  <c r="H758" i="5"/>
  <c r="H759" i="5"/>
  <c r="H331" i="5"/>
  <c r="H760" i="5"/>
  <c r="H761" i="5"/>
  <c r="H1287" i="5"/>
  <c r="H566" i="5"/>
  <c r="H95" i="5"/>
  <c r="H96" i="5"/>
  <c r="H97" i="5"/>
  <c r="H1073" i="5"/>
  <c r="H567" i="5"/>
  <c r="H1264" i="5"/>
  <c r="H1265" i="5"/>
  <c r="H98" i="5"/>
  <c r="H424" i="5"/>
  <c r="H1266" i="5"/>
  <c r="H1288" i="5"/>
  <c r="H568" i="5"/>
  <c r="H569" i="5"/>
  <c r="H1074" i="5"/>
  <c r="H1125" i="5"/>
  <c r="H1126" i="5"/>
  <c r="H762" i="5"/>
  <c r="H425" i="5"/>
  <c r="H570" i="5"/>
  <c r="H1267" i="5"/>
  <c r="H1268" i="5"/>
  <c r="H317" i="5"/>
  <c r="H854" i="5"/>
  <c r="H571" i="5"/>
  <c r="H1142" i="5"/>
  <c r="H572" i="5"/>
  <c r="H763" i="5"/>
  <c r="H99" i="5"/>
  <c r="H905" i="5"/>
  <c r="H426" i="5"/>
  <c r="H427" i="5"/>
  <c r="H428" i="5"/>
  <c r="H429" i="5"/>
  <c r="H573" i="5"/>
  <c r="H351" i="5"/>
  <c r="H1075" i="5"/>
  <c r="H1269" i="5"/>
  <c r="H430" i="5"/>
  <c r="H855" i="5"/>
  <c r="H856" i="5"/>
  <c r="H431" i="5"/>
  <c r="H574" i="5"/>
  <c r="H1011" i="5"/>
  <c r="H432" i="5"/>
  <c r="H1076" i="5"/>
  <c r="H100" i="5"/>
  <c r="H332" i="5"/>
  <c r="H433" i="5"/>
  <c r="H906" i="5"/>
  <c r="H907" i="5"/>
  <c r="H575" i="5"/>
  <c r="H576" i="5"/>
  <c r="H764" i="5"/>
  <c r="H434" i="5"/>
  <c r="H765" i="5"/>
  <c r="H1289" i="5"/>
  <c r="H1290" i="5"/>
  <c r="H101" i="5"/>
  <c r="H435" i="5"/>
  <c r="H436" i="5"/>
  <c r="H908" i="5"/>
  <c r="H577" i="5"/>
  <c r="H974" i="5"/>
  <c r="H975" i="5"/>
  <c r="H102" i="5"/>
  <c r="H1102" i="5"/>
  <c r="H1077" i="5"/>
  <c r="H1078" i="5"/>
  <c r="H578" i="5"/>
  <c r="H1270" i="5"/>
  <c r="H579" i="5"/>
  <c r="H103" i="5"/>
  <c r="H352" i="5"/>
  <c r="H104" i="5"/>
  <c r="H766" i="5"/>
  <c r="H767" i="5"/>
  <c r="H362" i="5"/>
  <c r="H1012" i="5"/>
  <c r="H105" i="5"/>
  <c r="H353" i="5"/>
  <c r="H437" i="5"/>
  <c r="H438" i="5"/>
  <c r="H580" i="5"/>
  <c r="H305" i="5"/>
  <c r="H1127" i="5"/>
  <c r="H106" i="5"/>
  <c r="H107" i="5"/>
  <c r="H768" i="5"/>
  <c r="H909" i="5"/>
  <c r="H1271" i="5"/>
  <c r="H581" i="5"/>
  <c r="H910" i="5"/>
  <c r="H1079" i="5"/>
  <c r="H1128" i="5"/>
  <c r="H108" i="5"/>
  <c r="H354" i="5"/>
  <c r="H1103" i="5"/>
  <c r="H1129" i="5"/>
  <c r="H1130" i="5"/>
  <c r="H976" i="5"/>
  <c r="H363" i="5"/>
  <c r="H364" i="5"/>
  <c r="H355" i="5"/>
  <c r="H1080" i="5"/>
  <c r="H1081" i="5"/>
  <c r="H769" i="5"/>
  <c r="H770" i="5"/>
  <c r="H1082" i="5"/>
  <c r="H771" i="5"/>
  <c r="H772" i="5"/>
  <c r="H773" i="5"/>
  <c r="H774" i="5"/>
  <c r="H775" i="5"/>
  <c r="H582" i="5"/>
  <c r="H977" i="5"/>
  <c r="H978" i="5"/>
  <c r="H857" i="5"/>
  <c r="H439" i="5"/>
  <c r="H133" i="5"/>
  <c r="H776" i="5"/>
  <c r="H777" i="5"/>
  <c r="H778" i="5"/>
  <c r="H1083" i="5"/>
  <c r="H911" i="5"/>
  <c r="H109" i="5"/>
  <c r="H779" i="5"/>
  <c r="H440" i="5"/>
  <c r="H441" i="5"/>
  <c r="H442" i="5"/>
  <c r="H1291" i="5"/>
  <c r="H1292" i="5"/>
  <c r="H1272" i="5"/>
  <c r="H1273" i="5"/>
  <c r="H583" i="5"/>
  <c r="H1274" i="5"/>
  <c r="H443" i="5"/>
  <c r="H110" i="5"/>
  <c r="H444" i="5"/>
  <c r="H445" i="5"/>
  <c r="H365" i="5"/>
  <c r="H584" i="5"/>
  <c r="H585" i="5"/>
  <c r="H356" i="5"/>
  <c r="H1347" i="5"/>
  <c r="H446" i="5"/>
  <c r="H134" i="5"/>
  <c r="H780" i="5"/>
  <c r="H979" i="5"/>
  <c r="H912" i="5"/>
  <c r="H586" i="5"/>
  <c r="H1084" i="5"/>
  <c r="H1085" i="5"/>
  <c r="H1086" i="5"/>
  <c r="H1087" i="5"/>
  <c r="H913" i="5"/>
  <c r="H781" i="5"/>
  <c r="H782" i="5"/>
  <c r="H587" i="5"/>
  <c r="H783" i="5"/>
  <c r="H447" i="5"/>
  <c r="H448" i="5"/>
  <c r="H1293" i="5"/>
  <c r="H1294" i="5"/>
  <c r="H588" i="5"/>
  <c r="H589" i="5"/>
  <c r="H980" i="5"/>
  <c r="H1013" i="5"/>
  <c r="H1131" i="5"/>
  <c r="H111" i="5"/>
  <c r="H590" i="5"/>
  <c r="H112" i="5"/>
  <c r="H591" i="5"/>
  <c r="H784" i="5"/>
  <c r="H785" i="5"/>
  <c r="H449" i="5"/>
  <c r="H786" i="5"/>
  <c r="H981" i="5"/>
  <c r="H450" i="5"/>
  <c r="H1088" i="5"/>
  <c r="H451" i="5"/>
  <c r="H452" i="5"/>
  <c r="H1295" i="5"/>
  <c r="H1296" i="5"/>
  <c r="H1297" i="5"/>
  <c r="H592" i="5"/>
  <c r="H1014" i="5"/>
  <c r="H1015" i="5"/>
  <c r="H787" i="5"/>
  <c r="H788" i="5"/>
  <c r="H789" i="5"/>
  <c r="H453" i="5"/>
  <c r="H454" i="5"/>
  <c r="H455" i="5"/>
  <c r="H1298" i="5"/>
  <c r="H1299" i="5"/>
  <c r="H790" i="5"/>
  <c r="H456" i="5"/>
  <c r="H791" i="5"/>
  <c r="H792" i="5"/>
  <c r="H457" i="5"/>
  <c r="H1300" i="5"/>
  <c r="H1301" i="5"/>
  <c r="H1348" i="5"/>
  <c r="H458" i="5"/>
  <c r="H858" i="5"/>
  <c r="H593" i="5"/>
  <c r="H1302" i="5"/>
  <c r="H1303" i="5"/>
  <c r="H1304" i="5"/>
  <c r="H1275" i="5"/>
  <c r="H1349" i="5"/>
  <c r="H459" i="5"/>
  <c r="H1089" i="5"/>
  <c r="H1090" i="5"/>
  <c r="H594" i="5"/>
  <c r="H595" i="5"/>
  <c r="H982" i="5"/>
  <c r="H983" i="5"/>
  <c r="H914" i="5"/>
  <c r="H915" i="5"/>
  <c r="H460" i="5"/>
  <c r="H1016" i="5"/>
  <c r="H461" i="5"/>
  <c r="H793" i="5"/>
  <c r="H794" i="5"/>
  <c r="H795" i="5"/>
  <c r="H796" i="5"/>
  <c r="H462" i="5"/>
  <c r="H596" i="5"/>
  <c r="H1017" i="5"/>
  <c r="H113" i="5"/>
  <c r="H797" i="5"/>
  <c r="H984" i="5"/>
  <c r="H985" i="5"/>
  <c r="H916" i="5"/>
  <c r="H917" i="5"/>
  <c r="H918" i="5"/>
  <c r="H114" i="5"/>
  <c r="H463" i="5"/>
  <c r="H1305" i="5"/>
  <c r="H1306" i="5"/>
  <c r="H464" i="5"/>
  <c r="H465" i="5"/>
  <c r="H798" i="5"/>
  <c r="H986" i="5"/>
  <c r="H1018" i="5"/>
  <c r="H987" i="5"/>
  <c r="H1132" i="5"/>
  <c r="H466" i="5"/>
  <c r="H467" i="5"/>
  <c r="H799" i="5"/>
  <c r="H800" i="5"/>
  <c r="H597" i="5"/>
  <c r="H919" i="5"/>
  <c r="H859" i="5"/>
  <c r="H1019" i="5"/>
  <c r="H1020" i="5"/>
  <c r="H115" i="5"/>
  <c r="H116" i="5"/>
  <c r="H1091" i="5"/>
  <c r="H1092" i="5"/>
  <c r="H920" i="5"/>
  <c r="H333" i="5"/>
  <c r="H801" i="5"/>
  <c r="H802" i="5"/>
  <c r="H468" i="5"/>
  <c r="H1307" i="5"/>
  <c r="H1308" i="5"/>
  <c r="H598" i="5"/>
  <c r="H599" i="5"/>
  <c r="H1021" i="5"/>
  <c r="H1022" i="5"/>
  <c r="H117" i="5"/>
  <c r="H118" i="5"/>
  <c r="H803" i="5"/>
  <c r="H804" i="5"/>
  <c r="H805" i="5"/>
  <c r="H1309" i="5"/>
  <c r="H806" i="5"/>
  <c r="H807" i="5"/>
  <c r="H808" i="5"/>
  <c r="H1310" i="5"/>
  <c r="H1311" i="5"/>
  <c r="H334" i="5"/>
  <c r="H600" i="5"/>
  <c r="H809" i="5"/>
  <c r="H119" i="5"/>
  <c r="H1133" i="5"/>
  <c r="H1093" i="5"/>
  <c r="H120" i="5"/>
  <c r="H1312" i="5"/>
  <c r="H810" i="5"/>
  <c r="H811" i="5"/>
  <c r="H1313" i="5"/>
  <c r="H921" i="5"/>
  <c r="H812" i="5"/>
  <c r="H601" i="5"/>
  <c r="H1134" i="5"/>
  <c r="H813" i="5"/>
  <c r="H121" i="5"/>
  <c r="H122" i="5"/>
  <c r="H123" i="5"/>
  <c r="H814" i="5"/>
  <c r="H815" i="5"/>
  <c r="H816" i="5"/>
  <c r="H817" i="5"/>
  <c r="H818" i="5"/>
  <c r="H124" i="5"/>
  <c r="H1023" i="5"/>
  <c r="H819" i="5"/>
  <c r="H469" i="5"/>
  <c r="H125" i="5"/>
  <c r="H602" i="5"/>
  <c r="H1276" i="5"/>
  <c r="H820" i="5"/>
  <c r="H1314" i="5"/>
  <c r="H821" i="5"/>
  <c r="H822" i="5"/>
  <c r="H1315" i="5"/>
  <c r="H823" i="5"/>
  <c r="H824" i="5"/>
  <c r="H825" i="5"/>
  <c r="H826" i="5"/>
  <c r="H827" i="5"/>
  <c r="H603" i="5"/>
  <c r="H828" i="5"/>
  <c r="H922" i="5"/>
  <c r="H1277" i="5"/>
  <c r="H1278" i="5"/>
  <c r="H829" i="5"/>
  <c r="H830" i="5"/>
  <c r="H988" i="5"/>
  <c r="H470" i="5"/>
  <c r="H1094" i="5"/>
  <c r="H1135" i="5"/>
  <c r="H604" i="5"/>
  <c r="H831" i="5"/>
  <c r="H832" i="5"/>
  <c r="H605" i="5"/>
  <c r="H471" i="5"/>
  <c r="H833" i="5"/>
  <c r="H834" i="5"/>
  <c r="H835" i="5"/>
  <c r="H606" i="5"/>
  <c r="H923" i="5"/>
  <c r="H2" i="5"/>
  <c r="H472" i="5"/>
  <c r="H1316" i="5"/>
  <c r="H3" i="5"/>
  <c r="H1350" i="5"/>
  <c r="H1095" i="5"/>
  <c r="H924" i="5"/>
  <c r="H473" i="5"/>
  <c r="H925" i="5"/>
  <c r="H926" i="5"/>
  <c r="H474" i="5"/>
  <c r="H475" i="5"/>
  <c r="H607" i="5"/>
  <c r="H608" i="5"/>
  <c r="H126" i="5"/>
  <c r="H127" i="5"/>
  <c r="H1136" i="5"/>
  <c r="H1096" i="5"/>
  <c r="H128" i="5"/>
  <c r="H1279" i="5"/>
  <c r="H1137" i="5"/>
  <c r="H836" i="5"/>
  <c r="H476" i="5"/>
  <c r="H5" i="5"/>
  <c r="H1317" i="5"/>
  <c r="H609" i="5"/>
  <c r="H610" i="5"/>
  <c r="H1138" i="5"/>
  <c r="H989" i="5"/>
  <c r="H1024" i="5"/>
  <c r="H860" i="5"/>
  <c r="H1280" i="5"/>
  <c r="H4" i="5"/>
  <c r="H611" i="5"/>
  <c r="H990" i="5"/>
  <c r="H612" i="5"/>
  <c r="H1139" i="5"/>
  <c r="H837" i="5"/>
  <c r="H838" i="5"/>
  <c r="H991" i="5"/>
  <c r="H477" i="5"/>
  <c r="H839" i="5"/>
  <c r="H478" i="5"/>
  <c r="H840" i="5"/>
  <c r="H841" i="5"/>
  <c r="H842" i="5"/>
  <c r="H479" i="5"/>
  <c r="H861" i="5"/>
  <c r="H480" i="5"/>
  <c r="H481" i="5"/>
  <c r="H992" i="5"/>
  <c r="H482" i="5"/>
  <c r="H483" i="5"/>
  <c r="H484" i="5"/>
  <c r="H843" i="5"/>
  <c r="H844" i="5"/>
  <c r="H129" i="5"/>
  <c r="H335" i="5"/>
  <c r="H306" i="5"/>
  <c r="H845" i="5"/>
  <c r="H846" i="5"/>
  <c r="H847" i="5"/>
  <c r="H848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1202" i="5"/>
  <c r="I841" i="5"/>
  <c r="I842" i="5"/>
  <c r="I479" i="5"/>
  <c r="I861" i="5"/>
  <c r="I480" i="5"/>
  <c r="I481" i="5"/>
  <c r="I992" i="5"/>
  <c r="I482" i="5"/>
  <c r="I483" i="5"/>
  <c r="I484" i="5"/>
  <c r="I843" i="5"/>
  <c r="I844" i="5"/>
  <c r="I129" i="5"/>
  <c r="I335" i="5"/>
  <c r="I306" i="5"/>
  <c r="I845" i="5"/>
  <c r="I846" i="5"/>
  <c r="I847" i="5"/>
  <c r="I848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477" i="5"/>
  <c r="I839" i="5"/>
  <c r="I478" i="5"/>
  <c r="I840" i="5"/>
  <c r="I596" i="5"/>
  <c r="I1017" i="5"/>
  <c r="I113" i="5"/>
  <c r="I797" i="5"/>
  <c r="I984" i="5"/>
  <c r="I985" i="5"/>
  <c r="I916" i="5"/>
  <c r="I917" i="5"/>
  <c r="I918" i="5"/>
  <c r="I114" i="5"/>
  <c r="I463" i="5"/>
  <c r="I1305" i="5"/>
  <c r="I1306" i="5"/>
  <c r="I464" i="5"/>
  <c r="I465" i="5"/>
  <c r="I798" i="5"/>
  <c r="I986" i="5"/>
  <c r="I1018" i="5"/>
  <c r="I987" i="5"/>
  <c r="I1132" i="5"/>
  <c r="I466" i="5"/>
  <c r="I467" i="5"/>
  <c r="I799" i="5"/>
  <c r="I800" i="5"/>
  <c r="I597" i="5"/>
  <c r="I919" i="5"/>
  <c r="I859" i="5"/>
  <c r="I1019" i="5"/>
  <c r="I1020" i="5"/>
  <c r="I115" i="5"/>
  <c r="I116" i="5"/>
  <c r="I1091" i="5"/>
  <c r="I1092" i="5"/>
  <c r="I920" i="5"/>
  <c r="I333" i="5"/>
  <c r="I801" i="5"/>
  <c r="I802" i="5"/>
  <c r="I468" i="5"/>
  <c r="I1307" i="5"/>
  <c r="I1308" i="5"/>
  <c r="I598" i="5"/>
  <c r="I599" i="5"/>
  <c r="I1021" i="5"/>
  <c r="I1022" i="5"/>
  <c r="I117" i="5"/>
  <c r="I118" i="5"/>
  <c r="I803" i="5"/>
  <c r="I804" i="5"/>
  <c r="I805" i="5"/>
  <c r="I1309" i="5"/>
  <c r="I806" i="5"/>
  <c r="I807" i="5"/>
  <c r="I808" i="5"/>
  <c r="I1310" i="5"/>
  <c r="I1311" i="5"/>
  <c r="I334" i="5"/>
  <c r="I600" i="5"/>
  <c r="I809" i="5"/>
  <c r="I119" i="5"/>
  <c r="I1133" i="5"/>
  <c r="I1093" i="5"/>
  <c r="I120" i="5"/>
  <c r="I1312" i="5"/>
  <c r="I810" i="5"/>
  <c r="I811" i="5"/>
  <c r="I1313" i="5"/>
  <c r="I921" i="5"/>
  <c r="I812" i="5"/>
  <c r="I601" i="5"/>
  <c r="I1134" i="5"/>
  <c r="I813" i="5"/>
  <c r="I121" i="5"/>
  <c r="I122" i="5"/>
  <c r="I123" i="5"/>
  <c r="I814" i="5"/>
  <c r="I815" i="5"/>
  <c r="I816" i="5"/>
  <c r="I817" i="5"/>
  <c r="I818" i="5"/>
  <c r="I124" i="5"/>
  <c r="I1023" i="5"/>
  <c r="I819" i="5"/>
  <c r="I469" i="5"/>
  <c r="I125" i="5"/>
  <c r="I602" i="5"/>
  <c r="I1276" i="5"/>
  <c r="I820" i="5"/>
  <c r="I1314" i="5"/>
  <c r="I821" i="5"/>
  <c r="I822" i="5"/>
  <c r="I1315" i="5"/>
  <c r="I823" i="5"/>
  <c r="I824" i="5"/>
  <c r="I825" i="5"/>
  <c r="I826" i="5"/>
  <c r="I827" i="5"/>
  <c r="I603" i="5"/>
  <c r="I828" i="5"/>
  <c r="I922" i="5"/>
  <c r="I1277" i="5"/>
  <c r="I1278" i="5"/>
  <c r="I829" i="5"/>
  <c r="I830" i="5"/>
  <c r="I988" i="5"/>
  <c r="I470" i="5"/>
  <c r="I1094" i="5"/>
  <c r="I1135" i="5"/>
  <c r="I604" i="5"/>
  <c r="I831" i="5"/>
  <c r="I832" i="5"/>
  <c r="I605" i="5"/>
  <c r="I471" i="5"/>
  <c r="I833" i="5"/>
  <c r="I834" i="5"/>
  <c r="I835" i="5"/>
  <c r="I606" i="5"/>
  <c r="I923" i="5"/>
  <c r="I2" i="5"/>
  <c r="I472" i="5"/>
  <c r="I1316" i="5"/>
  <c r="I3" i="5"/>
  <c r="I1350" i="5"/>
  <c r="I1095" i="5"/>
  <c r="I924" i="5"/>
  <c r="I473" i="5"/>
  <c r="I925" i="5"/>
  <c r="I926" i="5"/>
  <c r="I474" i="5"/>
  <c r="I475" i="5"/>
  <c r="I607" i="5"/>
  <c r="I608" i="5"/>
  <c r="I126" i="5"/>
  <c r="I127" i="5"/>
  <c r="I1136" i="5"/>
  <c r="I1096" i="5"/>
  <c r="I128" i="5"/>
  <c r="I1279" i="5"/>
  <c r="I1137" i="5"/>
  <c r="I836" i="5"/>
  <c r="I476" i="5"/>
  <c r="I5" i="5"/>
  <c r="I1317" i="5"/>
  <c r="I609" i="5"/>
  <c r="I610" i="5"/>
  <c r="I1138" i="5"/>
  <c r="I989" i="5"/>
  <c r="I1024" i="5"/>
  <c r="I860" i="5"/>
  <c r="I1280" i="5"/>
  <c r="I4" i="5"/>
  <c r="I611" i="5"/>
  <c r="I990" i="5"/>
  <c r="I612" i="5"/>
  <c r="I1139" i="5"/>
  <c r="I837" i="5"/>
  <c r="I838" i="5"/>
  <c r="I991" i="5"/>
  <c r="I1202" i="5"/>
  <c r="I318" i="5"/>
  <c r="I135" i="5"/>
  <c r="I136" i="5"/>
  <c r="I6" i="5"/>
  <c r="I614" i="5"/>
  <c r="I7" i="5"/>
  <c r="I366" i="5"/>
  <c r="I615" i="5"/>
  <c r="I616" i="5"/>
  <c r="I617" i="5"/>
  <c r="I485" i="5"/>
  <c r="I1203" i="5"/>
  <c r="I367" i="5"/>
  <c r="I618" i="5"/>
  <c r="I993" i="5"/>
  <c r="I8" i="5"/>
  <c r="I927" i="5"/>
  <c r="I336" i="5"/>
  <c r="I486" i="5"/>
  <c r="I9" i="5"/>
  <c r="I994" i="5"/>
  <c r="I10" i="5"/>
  <c r="I487" i="5"/>
  <c r="I1204" i="5"/>
  <c r="I11" i="5"/>
  <c r="I1205" i="5"/>
  <c r="I488" i="5"/>
  <c r="I489" i="5"/>
  <c r="I12" i="5"/>
  <c r="I490" i="5"/>
  <c r="I619" i="5"/>
  <c r="I620" i="5"/>
  <c r="I621" i="5"/>
  <c r="I1025" i="5"/>
  <c r="I622" i="5"/>
  <c r="I623" i="5"/>
  <c r="I624" i="5"/>
  <c r="I625" i="5"/>
  <c r="I319" i="5"/>
  <c r="I491" i="5"/>
  <c r="I1026" i="5"/>
  <c r="I13" i="5"/>
  <c r="I626" i="5"/>
  <c r="I862" i="5"/>
  <c r="I863" i="5"/>
  <c r="I864" i="5"/>
  <c r="I368" i="5"/>
  <c r="I492" i="5"/>
  <c r="I14" i="5"/>
  <c r="I337" i="5"/>
  <c r="I338" i="5"/>
  <c r="I369" i="5"/>
  <c r="I627" i="5"/>
  <c r="I628" i="5"/>
  <c r="I370" i="5"/>
  <c r="I1206" i="5"/>
  <c r="I1207" i="5"/>
  <c r="I865" i="5"/>
  <c r="I15" i="5"/>
  <c r="I629" i="5"/>
  <c r="I630" i="5"/>
  <c r="I371" i="5"/>
  <c r="I631" i="5"/>
  <c r="I372" i="5"/>
  <c r="I16" i="5"/>
  <c r="I995" i="5"/>
  <c r="I1027" i="5"/>
  <c r="I1028" i="5"/>
  <c r="I1029" i="5"/>
  <c r="I17" i="5"/>
  <c r="I632" i="5"/>
  <c r="I18" i="5"/>
  <c r="I373" i="5"/>
  <c r="I137" i="5"/>
  <c r="I19" i="5"/>
  <c r="I20" i="5"/>
  <c r="I21" i="5"/>
  <c r="I1140" i="5"/>
  <c r="I374" i="5"/>
  <c r="I320" i="5"/>
  <c r="I375" i="5"/>
  <c r="I22" i="5"/>
  <c r="I1208" i="5"/>
  <c r="I1209" i="5"/>
  <c r="I1210" i="5"/>
  <c r="I1211" i="5"/>
  <c r="I23" i="5"/>
  <c r="I633" i="5"/>
  <c r="I376" i="5"/>
  <c r="I377" i="5"/>
  <c r="I378" i="5"/>
  <c r="I24" i="5"/>
  <c r="I1212" i="5"/>
  <c r="I928" i="5"/>
  <c r="I996" i="5"/>
  <c r="I379" i="5"/>
  <c r="I380" i="5"/>
  <c r="I25" i="5"/>
  <c r="I26" i="5"/>
  <c r="I357" i="5"/>
  <c r="I1030" i="5"/>
  <c r="I1213" i="5"/>
  <c r="I634" i="5"/>
  <c r="I929" i="5"/>
  <c r="I1214" i="5"/>
  <c r="I866" i="5"/>
  <c r="I27" i="5"/>
  <c r="I635" i="5"/>
  <c r="I636" i="5"/>
  <c r="I637" i="5"/>
  <c r="I381" i="5"/>
  <c r="I321" i="5"/>
  <c r="I28" i="5"/>
  <c r="I1318" i="5"/>
  <c r="I1031" i="5"/>
  <c r="I638" i="5"/>
  <c r="I639" i="5"/>
  <c r="I493" i="5"/>
  <c r="I930" i="5"/>
  <c r="I1215" i="5"/>
  <c r="I867" i="5"/>
  <c r="I322" i="5"/>
  <c r="I640" i="5"/>
  <c r="I382" i="5"/>
  <c r="I641" i="5"/>
  <c r="I383" i="5"/>
  <c r="I494" i="5"/>
  <c r="I359" i="5"/>
  <c r="I138" i="5"/>
  <c r="I931" i="5"/>
  <c r="I1032" i="5"/>
  <c r="I384" i="5"/>
  <c r="I385" i="5"/>
  <c r="I339" i="5"/>
  <c r="I1216" i="5"/>
  <c r="I386" i="5"/>
  <c r="I1097" i="5"/>
  <c r="I932" i="5"/>
  <c r="I1319" i="5"/>
  <c r="I139" i="5"/>
  <c r="I387" i="5"/>
  <c r="I1033" i="5"/>
  <c r="I1217" i="5"/>
  <c r="I388" i="5"/>
  <c r="I323" i="5"/>
  <c r="I495" i="5"/>
  <c r="I496" i="5"/>
  <c r="I1034" i="5"/>
  <c r="I933" i="5"/>
  <c r="I29" i="5"/>
  <c r="I30" i="5"/>
  <c r="I868" i="5"/>
  <c r="I340" i="5"/>
  <c r="I341" i="5"/>
  <c r="I389" i="5"/>
  <c r="I497" i="5"/>
  <c r="I1035" i="5"/>
  <c r="I934" i="5"/>
  <c r="I1320" i="5"/>
  <c r="I1321" i="5"/>
  <c r="I498" i="5"/>
  <c r="I342" i="5"/>
  <c r="I1098" i="5"/>
  <c r="I869" i="5"/>
  <c r="I3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499" i="5"/>
  <c r="I360" i="5"/>
  <c r="I1104" i="5"/>
  <c r="I1036" i="5"/>
  <c r="I935" i="5"/>
  <c r="I936" i="5"/>
  <c r="I1218" i="5"/>
  <c r="I642" i="5"/>
  <c r="I643" i="5"/>
  <c r="I500" i="5"/>
  <c r="I324" i="5"/>
  <c r="I1037" i="5"/>
  <c r="I1038" i="5"/>
  <c r="I870" i="5"/>
  <c r="I871" i="5"/>
  <c r="I937" i="5"/>
  <c r="I938" i="5"/>
  <c r="I32" i="5"/>
  <c r="I1335" i="5"/>
  <c r="I1336" i="5"/>
  <c r="I501" i="5"/>
  <c r="I502" i="5"/>
  <c r="I939" i="5"/>
  <c r="I343" i="5"/>
  <c r="I1105" i="5"/>
  <c r="I872" i="5"/>
  <c r="I503" i="5"/>
  <c r="I504" i="5"/>
  <c r="I1039" i="5"/>
  <c r="I1337" i="5"/>
  <c r="I505" i="5"/>
  <c r="I1338" i="5"/>
  <c r="I1339" i="5"/>
  <c r="I1340" i="5"/>
  <c r="I1341" i="5"/>
  <c r="I940" i="5"/>
  <c r="I33" i="5"/>
  <c r="I1219" i="5"/>
  <c r="I644" i="5"/>
  <c r="I1220" i="5"/>
  <c r="I1221" i="5"/>
  <c r="I873" i="5"/>
  <c r="I874" i="5"/>
  <c r="I1222" i="5"/>
  <c r="I645" i="5"/>
  <c r="I646" i="5"/>
  <c r="I647" i="5"/>
  <c r="I1342" i="5"/>
  <c r="I1343" i="5"/>
  <c r="I648" i="5"/>
  <c r="I1344" i="5"/>
  <c r="I325" i="5"/>
  <c r="I1281" i="5"/>
  <c r="I34" i="5"/>
  <c r="I358" i="5"/>
  <c r="I997" i="5"/>
  <c r="I326" i="5"/>
  <c r="I1345" i="5"/>
  <c r="I875" i="5"/>
  <c r="I506" i="5"/>
  <c r="I1040" i="5"/>
  <c r="I1106" i="5"/>
  <c r="I1282" i="5"/>
  <c r="I998" i="5"/>
  <c r="I507" i="5"/>
  <c r="I876" i="5"/>
  <c r="I508" i="5"/>
  <c r="I941" i="5"/>
  <c r="I942" i="5"/>
  <c r="I1107" i="5"/>
  <c r="I509" i="5"/>
  <c r="I35" i="5"/>
  <c r="I510" i="5"/>
  <c r="I1041" i="5"/>
  <c r="I1108" i="5"/>
  <c r="I390" i="5"/>
  <c r="I36" i="5"/>
  <c r="I1223" i="5"/>
  <c r="I1109" i="5"/>
  <c r="I37" i="5"/>
  <c r="I649" i="5"/>
  <c r="I650" i="5"/>
  <c r="I651" i="5"/>
  <c r="I1346" i="5"/>
  <c r="I511" i="5"/>
  <c r="I512" i="5"/>
  <c r="I1224" i="5"/>
  <c r="I1225" i="5"/>
  <c r="I1042" i="5"/>
  <c r="I1099" i="5"/>
  <c r="I849" i="5"/>
  <c r="I1226" i="5"/>
  <c r="I38" i="5"/>
  <c r="I1043" i="5"/>
  <c r="I877" i="5"/>
  <c r="I652" i="5"/>
  <c r="I653" i="5"/>
  <c r="I654" i="5"/>
  <c r="I391" i="5"/>
  <c r="I655" i="5"/>
  <c r="I656" i="5"/>
  <c r="I39" i="5"/>
  <c r="I878" i="5"/>
  <c r="I943" i="5"/>
  <c r="I944" i="5"/>
  <c r="I513" i="5"/>
  <c r="I514" i="5"/>
  <c r="I40" i="5"/>
  <c r="I41" i="5"/>
  <c r="I42" i="5"/>
  <c r="I43" i="5"/>
  <c r="I1227" i="5"/>
  <c r="I1044" i="5"/>
  <c r="I879" i="5"/>
  <c r="I657" i="5"/>
  <c r="I658" i="5"/>
  <c r="I392" i="5"/>
  <c r="I659" i="5"/>
  <c r="I393" i="5"/>
  <c r="I660" i="5"/>
  <c r="I44" i="5"/>
  <c r="I45" i="5"/>
  <c r="I1228" i="5"/>
  <c r="I1110" i="5"/>
  <c r="I394" i="5"/>
  <c r="I661" i="5"/>
  <c r="I662" i="5"/>
  <c r="I515" i="5"/>
  <c r="I516" i="5"/>
  <c r="I517" i="5"/>
  <c r="I880" i="5"/>
  <c r="I945" i="5"/>
  <c r="I1229" i="5"/>
  <c r="I663" i="5"/>
  <c r="I395" i="5"/>
  <c r="I46" i="5"/>
  <c r="I396" i="5"/>
  <c r="I327" i="5"/>
  <c r="I518" i="5"/>
  <c r="I664" i="5"/>
  <c r="I1045" i="5"/>
  <c r="I881" i="5"/>
  <c r="I665" i="5"/>
  <c r="I666" i="5"/>
  <c r="I667" i="5"/>
  <c r="I668" i="5"/>
  <c r="I397" i="5"/>
  <c r="I519" i="5"/>
  <c r="I520" i="5"/>
  <c r="I1046" i="5"/>
  <c r="I999" i="5"/>
  <c r="I521" i="5"/>
  <c r="I669" i="5"/>
  <c r="I670" i="5"/>
  <c r="I1100" i="5"/>
  <c r="I398" i="5"/>
  <c r="I399" i="5"/>
  <c r="I1230" i="5"/>
  <c r="I522" i="5"/>
  <c r="I850" i="5"/>
  <c r="I851" i="5"/>
  <c r="I400" i="5"/>
  <c r="I671" i="5"/>
  <c r="I672" i="5"/>
  <c r="I1000" i="5"/>
  <c r="I1047" i="5"/>
  <c r="I523" i="5"/>
  <c r="I1048" i="5"/>
  <c r="I401" i="5"/>
  <c r="I328" i="5"/>
  <c r="I402" i="5"/>
  <c r="I946" i="5"/>
  <c r="I140" i="5"/>
  <c r="I1049" i="5"/>
  <c r="I1050" i="5"/>
  <c r="I882" i="5"/>
  <c r="I47" i="5"/>
  <c r="I1051" i="5"/>
  <c r="I1052" i="5"/>
  <c r="I524" i="5"/>
  <c r="I883" i="5"/>
  <c r="I1053" i="5"/>
  <c r="I525" i="5"/>
  <c r="I947" i="5"/>
  <c r="I1231" i="5"/>
  <c r="I1001" i="5"/>
  <c r="I948" i="5"/>
  <c r="I1232" i="5"/>
  <c r="I526" i="5"/>
  <c r="I949" i="5"/>
  <c r="I673" i="5"/>
  <c r="I674" i="5"/>
  <c r="I527" i="5"/>
  <c r="I675" i="5"/>
  <c r="I1002" i="5"/>
  <c r="I884" i="5"/>
  <c r="I950" i="5"/>
  <c r="I403" i="5"/>
  <c r="I1143" i="5"/>
  <c r="I528" i="5"/>
  <c r="I676" i="5"/>
  <c r="I1111" i="5"/>
  <c r="I677" i="5"/>
  <c r="I529" i="5"/>
  <c r="I1054" i="5"/>
  <c r="I1003" i="5"/>
  <c r="I1055" i="5"/>
  <c r="I48" i="5"/>
  <c r="I49" i="5"/>
  <c r="I1144" i="5"/>
  <c r="I678" i="5"/>
  <c r="I679" i="5"/>
  <c r="I680" i="5"/>
  <c r="I141" i="5"/>
  <c r="I530" i="5"/>
  <c r="I951" i="5"/>
  <c r="I885" i="5"/>
  <c r="I952" i="5"/>
  <c r="I681" i="5"/>
  <c r="I142" i="5"/>
  <c r="I143" i="5"/>
  <c r="I682" i="5"/>
  <c r="I683" i="5"/>
  <c r="I684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404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1145" i="5"/>
  <c r="I1146" i="5"/>
  <c r="I1147" i="5"/>
  <c r="I1148" i="5"/>
  <c r="I1149" i="5"/>
  <c r="I1150" i="5"/>
  <c r="I1151" i="5"/>
  <c r="I1152" i="5"/>
  <c r="I1153" i="5"/>
  <c r="I1233" i="5"/>
  <c r="I1112" i="5"/>
  <c r="I1056" i="5"/>
  <c r="I1004" i="5"/>
  <c r="I50" i="5"/>
  <c r="I51" i="5"/>
  <c r="I52" i="5"/>
  <c r="I531" i="5"/>
  <c r="I685" i="5"/>
  <c r="I532" i="5"/>
  <c r="I533" i="5"/>
  <c r="I1234" i="5"/>
  <c r="I1057" i="5"/>
  <c r="I534" i="5"/>
  <c r="I1154" i="5"/>
  <c r="I1155" i="5"/>
  <c r="I1156" i="5"/>
  <c r="I1157" i="5"/>
  <c r="I1158" i="5"/>
  <c r="I1159" i="5"/>
  <c r="I1160" i="5"/>
  <c r="I953" i="5"/>
  <c r="I886" i="5"/>
  <c r="I293" i="5"/>
  <c r="I1235" i="5"/>
  <c r="I1058" i="5"/>
  <c r="I1101" i="5"/>
  <c r="I686" i="5"/>
  <c r="I1161" i="5"/>
  <c r="I1162" i="5"/>
  <c r="I1163" i="5"/>
  <c r="I1164" i="5"/>
  <c r="I1165" i="5"/>
  <c r="I1166" i="5"/>
  <c r="I1167" i="5"/>
  <c r="I1168" i="5"/>
  <c r="I954" i="5"/>
  <c r="I130" i="5"/>
  <c r="I687" i="5"/>
  <c r="I535" i="5"/>
  <c r="I1059" i="5"/>
  <c r="I1113" i="5"/>
  <c r="I887" i="5"/>
  <c r="I688" i="5"/>
  <c r="I689" i="5"/>
  <c r="I690" i="5"/>
  <c r="I691" i="5"/>
  <c r="I692" i="5"/>
  <c r="I1169" i="5"/>
  <c r="I1170" i="5"/>
  <c r="I1171" i="5"/>
  <c r="I1172" i="5"/>
  <c r="I1173" i="5"/>
  <c r="I1174" i="5"/>
  <c r="I1175" i="5"/>
  <c r="I1176" i="5"/>
  <c r="I888" i="5"/>
  <c r="I53" i="5"/>
  <c r="I54" i="5"/>
  <c r="I1177" i="5"/>
  <c r="I1178" i="5"/>
  <c r="I1179" i="5"/>
  <c r="I1180" i="5"/>
  <c r="I1181" i="5"/>
  <c r="I1182" i="5"/>
  <c r="I1183" i="5"/>
  <c r="I1184" i="5"/>
  <c r="I1185" i="5"/>
  <c r="I1186" i="5"/>
  <c r="I1236" i="5"/>
  <c r="I693" i="5"/>
  <c r="I694" i="5"/>
  <c r="I536" i="5"/>
  <c r="I1005" i="5"/>
  <c r="I1060" i="5"/>
  <c r="I537" i="5"/>
  <c r="I695" i="5"/>
  <c r="I1061" i="5"/>
  <c r="I696" i="5"/>
  <c r="I538" i="5"/>
  <c r="I1237" i="5"/>
  <c r="I55" i="5"/>
  <c r="I56" i="5"/>
  <c r="I539" i="5"/>
  <c r="I1187" i="5"/>
  <c r="I1188" i="5"/>
  <c r="I1189" i="5"/>
  <c r="I1190" i="5"/>
  <c r="I1191" i="5"/>
  <c r="I1192" i="5"/>
  <c r="I1193" i="5"/>
  <c r="I1194" i="5"/>
  <c r="I1238" i="5"/>
  <c r="I1239" i="5"/>
  <c r="I540" i="5"/>
  <c r="I57" i="5"/>
  <c r="I294" i="5"/>
  <c r="I295" i="5"/>
  <c r="I889" i="5"/>
  <c r="I955" i="5"/>
  <c r="I58" i="5"/>
  <c r="I697" i="5"/>
  <c r="I698" i="5"/>
  <c r="I956" i="5"/>
  <c r="I405" i="5"/>
  <c r="I406" i="5"/>
  <c r="I541" i="5"/>
  <c r="I542" i="5"/>
  <c r="I890" i="5"/>
  <c r="I1062" i="5"/>
  <c r="I1114" i="5"/>
  <c r="I1115" i="5"/>
  <c r="I59" i="5"/>
  <c r="I60" i="5"/>
  <c r="I699" i="5"/>
  <c r="I700" i="5"/>
  <c r="I701" i="5"/>
  <c r="I702" i="5"/>
  <c r="I957" i="5"/>
  <c r="I543" i="5"/>
  <c r="I544" i="5"/>
  <c r="I61" i="5"/>
  <c r="I1063" i="5"/>
  <c r="I407" i="5"/>
  <c r="I545" i="5"/>
  <c r="I546" i="5"/>
  <c r="I958" i="5"/>
  <c r="I891" i="5"/>
  <c r="I1064" i="5"/>
  <c r="I62" i="5"/>
  <c r="I296" i="5"/>
  <c r="I703" i="5"/>
  <c r="I547" i="5"/>
  <c r="I959" i="5"/>
  <c r="I344" i="5"/>
  <c r="I704" i="5"/>
  <c r="I1006" i="5"/>
  <c r="I1116" i="5"/>
  <c r="I408" i="5"/>
  <c r="I409" i="5"/>
  <c r="I1065" i="5"/>
  <c r="I1007" i="5"/>
  <c r="I548" i="5"/>
  <c r="I892" i="5"/>
  <c r="I1240" i="5"/>
  <c r="I1241" i="5"/>
  <c r="I705" i="5"/>
  <c r="I706" i="5"/>
  <c r="I707" i="5"/>
  <c r="I960" i="5"/>
  <c r="I893" i="5"/>
  <c r="I297" i="5"/>
  <c r="I1242" i="5"/>
  <c r="I1243" i="5"/>
  <c r="I549" i="5"/>
  <c r="I550" i="5"/>
  <c r="I961" i="5"/>
  <c r="I551" i="5"/>
  <c r="I1117" i="5"/>
  <c r="I552" i="5"/>
  <c r="I708" i="5"/>
  <c r="I709" i="5"/>
  <c r="I553" i="5"/>
  <c r="I962" i="5"/>
  <c r="I894" i="5"/>
  <c r="I298" i="5"/>
  <c r="I1066" i="5"/>
  <c r="I345" i="5"/>
  <c r="I1118" i="5"/>
  <c r="I410" i="5"/>
  <c r="I963" i="5"/>
  <c r="I131" i="5"/>
  <c r="I1141" i="5"/>
  <c r="I1119" i="5"/>
  <c r="I1120" i="5"/>
  <c r="I1121" i="5"/>
  <c r="I710" i="5"/>
  <c r="I1067" i="5"/>
  <c r="I1068" i="5"/>
  <c r="I964" i="5"/>
  <c r="I1244" i="5"/>
  <c r="I711" i="5"/>
  <c r="I1008" i="5"/>
  <c r="I895" i="5"/>
  <c r="I299" i="5"/>
  <c r="I712" i="5"/>
  <c r="I713" i="5"/>
  <c r="I714" i="5"/>
  <c r="I715" i="5"/>
  <c r="I300" i="5"/>
  <c r="I716" i="5"/>
  <c r="I717" i="5"/>
  <c r="I718" i="5"/>
  <c r="I63" i="5"/>
  <c r="I896" i="5"/>
  <c r="I719" i="5"/>
  <c r="I1245" i="5"/>
  <c r="I64" i="5"/>
  <c r="I346" i="5"/>
  <c r="I965" i="5"/>
  <c r="I1246" i="5"/>
  <c r="I65" i="5"/>
  <c r="I966" i="5"/>
  <c r="I897" i="5"/>
  <c r="I1247" i="5"/>
  <c r="I1069" i="5"/>
  <c r="I66" i="5"/>
  <c r="I67" i="5"/>
  <c r="I68" i="5"/>
  <c r="I1122" i="5"/>
  <c r="I1123" i="5"/>
  <c r="I898" i="5"/>
  <c r="I301" i="5"/>
  <c r="I69" i="5"/>
  <c r="I70" i="5"/>
  <c r="I71" i="5"/>
  <c r="I1283" i="5"/>
  <c r="I1070" i="5"/>
  <c r="I899" i="5"/>
  <c r="I72" i="5"/>
  <c r="I554" i="5"/>
  <c r="I302" i="5"/>
  <c r="I1248" i="5"/>
  <c r="I73" i="5"/>
  <c r="I967" i="5"/>
  <c r="I303" i="5"/>
  <c r="I132" i="5"/>
  <c r="I720" i="5"/>
  <c r="I1195" i="5"/>
  <c r="I1196" i="5"/>
  <c r="I1197" i="5"/>
  <c r="I1198" i="5"/>
  <c r="I1199" i="5"/>
  <c r="I1200" i="5"/>
  <c r="I1201" i="5"/>
  <c r="I307" i="5"/>
  <c r="I1249" i="5"/>
  <c r="I74" i="5"/>
  <c r="I75" i="5"/>
  <c r="I76" i="5"/>
  <c r="I1284" i="5"/>
  <c r="I77" i="5"/>
  <c r="I78" i="5"/>
  <c r="I347" i="5"/>
  <c r="I721" i="5"/>
  <c r="I308" i="5"/>
  <c r="I722" i="5"/>
  <c r="I309" i="5"/>
  <c r="I310" i="5"/>
  <c r="I311" i="5"/>
  <c r="I312" i="5"/>
  <c r="I313" i="5"/>
  <c r="I1250" i="5"/>
  <c r="I314" i="5"/>
  <c r="I1251" i="5"/>
  <c r="I315" i="5"/>
  <c r="I723" i="5"/>
  <c r="I724" i="5"/>
  <c r="I329" i="5"/>
  <c r="I1285" i="5"/>
  <c r="I900" i="5"/>
  <c r="I725" i="5"/>
  <c r="I555" i="5"/>
  <c r="I411" i="5"/>
  <c r="I79" i="5"/>
  <c r="I80" i="5"/>
  <c r="I726" i="5"/>
  <c r="I727" i="5"/>
  <c r="I728" i="5"/>
  <c r="I729" i="5"/>
  <c r="I81" i="5"/>
  <c r="I1252" i="5"/>
  <c r="I1253" i="5"/>
  <c r="I730" i="5"/>
  <c r="I731" i="5"/>
  <c r="I732" i="5"/>
  <c r="I733" i="5"/>
  <c r="I734" i="5"/>
  <c r="I735" i="5"/>
  <c r="I82" i="5"/>
  <c r="I852" i="5"/>
  <c r="I968" i="5"/>
  <c r="I412" i="5"/>
  <c r="I413" i="5"/>
  <c r="I414" i="5"/>
  <c r="I556" i="5"/>
  <c r="I613" i="5"/>
  <c r="I736" i="5"/>
  <c r="I737" i="5"/>
  <c r="I738" i="5"/>
  <c r="I415" i="5"/>
  <c r="I416" i="5"/>
  <c r="I417" i="5"/>
  <c r="I348" i="5"/>
  <c r="I901" i="5"/>
  <c r="I418" i="5"/>
  <c r="I739" i="5"/>
  <c r="I740" i="5"/>
  <c r="I741" i="5"/>
  <c r="I742" i="5"/>
  <c r="I743" i="5"/>
  <c r="I744" i="5"/>
  <c r="I1254" i="5"/>
  <c r="I745" i="5"/>
  <c r="I746" i="5"/>
  <c r="I304" i="5"/>
  <c r="I747" i="5"/>
  <c r="I419" i="5"/>
  <c r="I1009" i="5"/>
  <c r="I969" i="5"/>
  <c r="I420" i="5"/>
  <c r="I421" i="5"/>
  <c r="I1255" i="5"/>
  <c r="I557" i="5"/>
  <c r="I1256" i="5"/>
  <c r="I83" i="5"/>
  <c r="I970" i="5"/>
  <c r="I1257" i="5"/>
  <c r="I1258" i="5"/>
  <c r="I748" i="5"/>
  <c r="I1124" i="5"/>
  <c r="I1071" i="5"/>
  <c r="I84" i="5"/>
  <c r="I85" i="5"/>
  <c r="I749" i="5"/>
  <c r="I86" i="5"/>
  <c r="I87" i="5"/>
  <c r="I88" i="5"/>
  <c r="I89" i="5"/>
  <c r="I90" i="5"/>
  <c r="I558" i="5"/>
  <c r="I902" i="5"/>
  <c r="I559" i="5"/>
  <c r="I560" i="5"/>
  <c r="I349" i="5"/>
  <c r="I971" i="5"/>
  <c r="I972" i="5"/>
  <c r="I1072" i="5"/>
  <c r="I561" i="5"/>
  <c r="I91" i="5"/>
  <c r="I1010" i="5"/>
  <c r="I330" i="5"/>
  <c r="I750" i="5"/>
  <c r="I751" i="5"/>
  <c r="I752" i="5"/>
  <c r="I753" i="5"/>
  <c r="I316" i="5"/>
  <c r="I562" i="5"/>
  <c r="I92" i="5"/>
  <c r="I93" i="5"/>
  <c r="I350" i="5"/>
  <c r="I1259" i="5"/>
  <c r="I1286" i="5"/>
  <c r="I563" i="5"/>
  <c r="I94" i="5"/>
  <c r="I422" i="5"/>
  <c r="I1260" i="5"/>
  <c r="I973" i="5"/>
  <c r="I903" i="5"/>
  <c r="I564" i="5"/>
  <c r="I754" i="5"/>
  <c r="I755" i="5"/>
  <c r="I756" i="5"/>
  <c r="I565" i="5"/>
  <c r="I853" i="5"/>
  <c r="I904" i="5"/>
  <c r="I757" i="5"/>
  <c r="I423" i="5"/>
  <c r="I361" i="5"/>
  <c r="I1261" i="5"/>
  <c r="I1262" i="5"/>
  <c r="I1263" i="5"/>
  <c r="I758" i="5"/>
  <c r="I759" i="5"/>
  <c r="I331" i="5"/>
  <c r="I760" i="5"/>
  <c r="I761" i="5"/>
  <c r="I1287" i="5"/>
  <c r="I566" i="5"/>
  <c r="I95" i="5"/>
  <c r="I96" i="5"/>
  <c r="I97" i="5"/>
  <c r="I1073" i="5"/>
  <c r="I567" i="5"/>
  <c r="I1264" i="5"/>
  <c r="I1265" i="5"/>
  <c r="I98" i="5"/>
  <c r="I424" i="5"/>
  <c r="I1266" i="5"/>
  <c r="I1288" i="5"/>
  <c r="I568" i="5"/>
  <c r="I569" i="5"/>
  <c r="I1074" i="5"/>
  <c r="I1125" i="5"/>
  <c r="I1126" i="5"/>
  <c r="I762" i="5"/>
  <c r="I425" i="5"/>
  <c r="I570" i="5"/>
  <c r="I1267" i="5"/>
  <c r="I1268" i="5"/>
  <c r="I317" i="5"/>
  <c r="I854" i="5"/>
  <c r="I571" i="5"/>
  <c r="I1142" i="5"/>
  <c r="I572" i="5"/>
  <c r="I763" i="5"/>
  <c r="I99" i="5"/>
  <c r="I905" i="5"/>
  <c r="I426" i="5"/>
  <c r="I427" i="5"/>
  <c r="I428" i="5"/>
  <c r="I429" i="5"/>
  <c r="I573" i="5"/>
  <c r="I351" i="5"/>
  <c r="I1075" i="5"/>
  <c r="I1269" i="5"/>
  <c r="I430" i="5"/>
  <c r="I855" i="5"/>
  <c r="I856" i="5"/>
  <c r="I431" i="5"/>
  <c r="I574" i="5"/>
  <c r="I1011" i="5"/>
  <c r="I432" i="5"/>
  <c r="I1076" i="5"/>
  <c r="I100" i="5"/>
  <c r="I332" i="5"/>
  <c r="I433" i="5"/>
  <c r="I906" i="5"/>
  <c r="I907" i="5"/>
  <c r="I575" i="5"/>
  <c r="I576" i="5"/>
  <c r="I764" i="5"/>
  <c r="I434" i="5"/>
  <c r="I765" i="5"/>
  <c r="I1289" i="5"/>
  <c r="I1290" i="5"/>
  <c r="I101" i="5"/>
  <c r="I435" i="5"/>
  <c r="I436" i="5"/>
  <c r="I908" i="5"/>
  <c r="I577" i="5"/>
  <c r="I974" i="5"/>
  <c r="I975" i="5"/>
  <c r="I102" i="5"/>
  <c r="I1102" i="5"/>
  <c r="I1077" i="5"/>
  <c r="I1078" i="5"/>
  <c r="I578" i="5"/>
  <c r="I1270" i="5"/>
  <c r="I579" i="5"/>
  <c r="I103" i="5"/>
  <c r="I352" i="5"/>
  <c r="I104" i="5"/>
  <c r="I766" i="5"/>
  <c r="I767" i="5"/>
  <c r="I362" i="5"/>
  <c r="I1012" i="5"/>
  <c r="I105" i="5"/>
  <c r="I353" i="5"/>
  <c r="I437" i="5"/>
  <c r="I438" i="5"/>
  <c r="I580" i="5"/>
  <c r="I305" i="5"/>
  <c r="I1127" i="5"/>
  <c r="I106" i="5"/>
  <c r="I107" i="5"/>
  <c r="I768" i="5"/>
  <c r="I909" i="5"/>
  <c r="I1271" i="5"/>
  <c r="I581" i="5"/>
  <c r="I910" i="5"/>
  <c r="I1079" i="5"/>
  <c r="I1128" i="5"/>
  <c r="I108" i="5"/>
  <c r="I354" i="5"/>
  <c r="I1103" i="5"/>
  <c r="I1129" i="5"/>
  <c r="I1130" i="5"/>
  <c r="I976" i="5"/>
  <c r="I363" i="5"/>
  <c r="I364" i="5"/>
  <c r="I355" i="5"/>
  <c r="I1080" i="5"/>
  <c r="I1081" i="5"/>
  <c r="I769" i="5"/>
  <c r="I770" i="5"/>
  <c r="I1082" i="5"/>
  <c r="I771" i="5"/>
  <c r="I772" i="5"/>
  <c r="I773" i="5"/>
  <c r="I774" i="5"/>
  <c r="I775" i="5"/>
  <c r="I582" i="5"/>
  <c r="I977" i="5"/>
  <c r="I978" i="5"/>
  <c r="I857" i="5"/>
  <c r="I439" i="5"/>
  <c r="I133" i="5"/>
  <c r="I776" i="5"/>
  <c r="I777" i="5"/>
  <c r="I778" i="5"/>
  <c r="I1083" i="5"/>
  <c r="I911" i="5"/>
  <c r="I109" i="5"/>
  <c r="I779" i="5"/>
  <c r="I440" i="5"/>
  <c r="I441" i="5"/>
  <c r="I442" i="5"/>
  <c r="I1291" i="5"/>
  <c r="I1292" i="5"/>
  <c r="I1272" i="5"/>
  <c r="I1273" i="5"/>
  <c r="I583" i="5"/>
  <c r="I1274" i="5"/>
  <c r="I443" i="5"/>
  <c r="I110" i="5"/>
  <c r="I444" i="5"/>
  <c r="I445" i="5"/>
  <c r="I365" i="5"/>
  <c r="I584" i="5"/>
  <c r="I585" i="5"/>
  <c r="I356" i="5"/>
  <c r="I1347" i="5"/>
  <c r="I446" i="5"/>
  <c r="I134" i="5"/>
  <c r="I780" i="5"/>
  <c r="I979" i="5"/>
  <c r="I912" i="5"/>
  <c r="I586" i="5"/>
  <c r="I1084" i="5"/>
  <c r="I1085" i="5"/>
  <c r="I1086" i="5"/>
  <c r="I1087" i="5"/>
  <c r="I913" i="5"/>
  <c r="I781" i="5"/>
  <c r="I782" i="5"/>
  <c r="I587" i="5"/>
  <c r="I783" i="5"/>
  <c r="I447" i="5"/>
  <c r="I448" i="5"/>
  <c r="I1293" i="5"/>
  <c r="I1294" i="5"/>
  <c r="I588" i="5"/>
  <c r="I589" i="5"/>
  <c r="I980" i="5"/>
  <c r="I1013" i="5"/>
  <c r="I1131" i="5"/>
  <c r="I111" i="5"/>
  <c r="I590" i="5"/>
  <c r="I112" i="5"/>
  <c r="I591" i="5"/>
  <c r="I784" i="5"/>
  <c r="I785" i="5"/>
  <c r="I449" i="5"/>
  <c r="I786" i="5"/>
  <c r="I981" i="5"/>
  <c r="I450" i="5"/>
  <c r="I1088" i="5"/>
  <c r="I451" i="5"/>
  <c r="I452" i="5"/>
  <c r="I1295" i="5"/>
  <c r="I1296" i="5"/>
  <c r="I1297" i="5"/>
  <c r="I592" i="5"/>
  <c r="I1014" i="5"/>
  <c r="I1015" i="5"/>
  <c r="I787" i="5"/>
  <c r="I788" i="5"/>
  <c r="I789" i="5"/>
  <c r="I453" i="5"/>
  <c r="I454" i="5"/>
  <c r="I455" i="5"/>
  <c r="I1298" i="5"/>
  <c r="I1299" i="5"/>
  <c r="I790" i="5"/>
  <c r="I456" i="5"/>
  <c r="I791" i="5"/>
  <c r="I792" i="5"/>
  <c r="I457" i="5"/>
  <c r="I1300" i="5"/>
  <c r="I1301" i="5"/>
  <c r="I1348" i="5"/>
  <c r="I458" i="5"/>
  <c r="I858" i="5"/>
  <c r="I593" i="5"/>
  <c r="I1302" i="5"/>
  <c r="I1303" i="5"/>
  <c r="I1304" i="5"/>
  <c r="I1275" i="5"/>
  <c r="I1349" i="5"/>
  <c r="I459" i="5"/>
  <c r="I1089" i="5"/>
  <c r="I1090" i="5"/>
  <c r="I594" i="5"/>
  <c r="I595" i="5"/>
  <c r="I982" i="5"/>
  <c r="I983" i="5"/>
  <c r="I914" i="5"/>
  <c r="I915" i="5"/>
  <c r="I460" i="5"/>
  <c r="I1016" i="5"/>
  <c r="I461" i="5"/>
  <c r="I793" i="5"/>
  <c r="I794" i="5"/>
  <c r="I795" i="5"/>
  <c r="I796" i="5"/>
  <c r="I462" i="5"/>
  <c r="I1" i="5"/>
  <c r="H1" i="5"/>
  <c r="R17" i="9" l="1"/>
  <c r="R6" i="9"/>
  <c r="I13" i="9"/>
  <c r="R28" i="9"/>
  <c r="I28" i="9"/>
  <c r="R24" i="9"/>
  <c r="I24" i="9"/>
  <c r="R31" i="9"/>
  <c r="I31" i="9"/>
  <c r="R27" i="9"/>
  <c r="I27" i="9"/>
  <c r="R23" i="9"/>
  <c r="I23" i="9"/>
  <c r="R30" i="9"/>
  <c r="I30" i="9"/>
  <c r="R26" i="9"/>
  <c r="I26" i="9"/>
  <c r="R22" i="9"/>
  <c r="I22" i="9"/>
  <c r="R29" i="9"/>
  <c r="I29" i="9"/>
  <c r="R25" i="9"/>
  <c r="I25" i="9"/>
  <c r="R21" i="9"/>
  <c r="I21" i="9"/>
  <c r="R3" i="9"/>
  <c r="I3" i="9"/>
  <c r="R19" i="9"/>
  <c r="I19" i="9"/>
  <c r="R7" i="9"/>
  <c r="I7" i="9"/>
  <c r="R8" i="9"/>
  <c r="I8" i="9"/>
  <c r="R9" i="9"/>
  <c r="I9" i="9"/>
  <c r="R4" i="9"/>
  <c r="I4" i="9"/>
  <c r="R10" i="9"/>
  <c r="I10" i="9"/>
  <c r="R11" i="9"/>
  <c r="I11" i="9"/>
  <c r="R16" i="9"/>
  <c r="I16" i="9"/>
  <c r="R5" i="9"/>
  <c r="I5" i="9"/>
  <c r="R18" i="9"/>
  <c r="I18" i="9"/>
  <c r="R20" i="9"/>
  <c r="R14" i="9"/>
  <c r="R15" i="9"/>
  <c r="I15" i="9"/>
  <c r="R12" i="9"/>
  <c r="I12" i="9"/>
  <c r="A30" i="2"/>
  <c r="J2" i="3"/>
  <c r="Y15" i="9" l="1"/>
  <c r="Y16" i="9"/>
  <c r="Y9" i="9"/>
  <c r="Y3" i="9"/>
  <c r="Y22" i="9"/>
  <c r="Y30" i="9"/>
  <c r="Y27" i="9"/>
  <c r="Y24" i="9"/>
  <c r="Y6" i="9"/>
  <c r="Y18" i="9"/>
  <c r="Y10" i="9"/>
  <c r="Y7" i="9"/>
  <c r="Y25" i="9"/>
  <c r="Y12" i="9"/>
  <c r="Y14" i="9"/>
  <c r="Y17" i="9"/>
  <c r="Y20" i="9"/>
  <c r="Y5" i="9"/>
  <c r="Y11" i="9"/>
  <c r="Y4" i="9"/>
  <c r="Y8" i="9"/>
  <c r="Y19" i="9"/>
  <c r="Y21" i="9"/>
  <c r="Y29" i="9"/>
  <c r="Y26" i="9"/>
  <c r="Y23" i="9"/>
  <c r="Y31" i="9"/>
  <c r="Y28" i="9"/>
  <c r="Y13" i="9"/>
  <c r="Y2" i="9"/>
  <c r="U25" i="9"/>
  <c r="U9" i="9"/>
  <c r="U6" i="9"/>
  <c r="U26" i="9"/>
  <c r="U27" i="9"/>
  <c r="U31" i="9"/>
  <c r="U5" i="9"/>
  <c r="U29" i="9"/>
  <c r="U18" i="9"/>
  <c r="U22" i="9"/>
  <c r="U30" i="9"/>
  <c r="U13" i="9"/>
  <c r="U24" i="9"/>
  <c r="U21" i="9"/>
  <c r="U19" i="9"/>
  <c r="U28" i="9"/>
  <c r="U23" i="9"/>
  <c r="U15" i="9"/>
  <c r="U11" i="9"/>
  <c r="U10" i="9"/>
  <c r="U16" i="9"/>
  <c r="U17" i="9"/>
  <c r="U12" i="9"/>
  <c r="U4" i="9"/>
  <c r="U7" i="9"/>
  <c r="U2" i="9"/>
  <c r="U8" i="9"/>
  <c r="U20" i="9"/>
  <c r="U3" i="9"/>
  <c r="V3" i="9" s="1"/>
  <c r="U14" i="9"/>
  <c r="M20" i="9"/>
  <c r="G438" i="7"/>
  <c r="G476" i="7"/>
  <c r="G485" i="7"/>
  <c r="G500" i="7"/>
  <c r="G505" i="7"/>
  <c r="G507" i="7"/>
  <c r="B1" i="7"/>
  <c r="C4" i="8"/>
  <c r="V7" i="9" l="1"/>
  <c r="V16" i="9"/>
  <c r="V23" i="9"/>
  <c r="V24" i="9"/>
  <c r="V18" i="9"/>
  <c r="V27" i="9"/>
  <c r="V25" i="9"/>
  <c r="V20" i="9"/>
  <c r="V4" i="9"/>
  <c r="V10" i="9"/>
  <c r="V28" i="9"/>
  <c r="V13" i="9"/>
  <c r="V29" i="9"/>
  <c r="V26" i="9"/>
  <c r="V8" i="9"/>
  <c r="V12" i="9"/>
  <c r="V11" i="9"/>
  <c r="V19" i="9"/>
  <c r="V30" i="9"/>
  <c r="V5" i="9"/>
  <c r="V6" i="9"/>
  <c r="V14" i="9"/>
  <c r="V2" i="9"/>
  <c r="V17" i="9"/>
  <c r="V15" i="9"/>
  <c r="V21" i="9"/>
  <c r="V22" i="9"/>
  <c r="V31" i="9"/>
  <c r="V9" i="9"/>
  <c r="C540" i="7"/>
  <c r="G540" i="7" s="1"/>
  <c r="C548" i="7"/>
  <c r="G548" i="7" s="1"/>
  <c r="C552" i="7"/>
  <c r="G552" i="7" s="1"/>
  <c r="C556" i="7"/>
  <c r="G556" i="7" s="1"/>
  <c r="C560" i="7"/>
  <c r="G560" i="7" s="1"/>
  <c r="C564" i="7"/>
  <c r="G564" i="7" s="1"/>
  <c r="C572" i="7"/>
  <c r="G572" i="7" s="1"/>
  <c r="C576" i="7"/>
  <c r="G576" i="7" s="1"/>
  <c r="C580" i="7"/>
  <c r="G580" i="7" s="1"/>
  <c r="C588" i="7"/>
  <c r="G588" i="7" s="1"/>
  <c r="C592" i="7"/>
  <c r="G592" i="7" s="1"/>
  <c r="C596" i="7"/>
  <c r="G596" i="7" s="1"/>
  <c r="C604" i="7"/>
  <c r="G604" i="7" s="1"/>
  <c r="C608" i="7"/>
  <c r="G608" i="7" s="1"/>
  <c r="C612" i="7"/>
  <c r="G612" i="7" s="1"/>
  <c r="C620" i="7"/>
  <c r="G620" i="7" s="1"/>
  <c r="C628" i="7"/>
  <c r="G628" i="7" s="1"/>
  <c r="C632" i="7"/>
  <c r="G632" i="7" s="1"/>
  <c r="C636" i="7"/>
  <c r="G636" i="7" s="1"/>
  <c r="C640" i="7"/>
  <c r="G640" i="7" s="1"/>
  <c r="C644" i="7"/>
  <c r="G644" i="7" s="1"/>
  <c r="C648" i="7"/>
  <c r="G648" i="7" s="1"/>
  <c r="C652" i="7"/>
  <c r="G652" i="7" s="1"/>
  <c r="C656" i="7"/>
  <c r="G656" i="7" s="1"/>
  <c r="C660" i="7"/>
  <c r="G660" i="7" s="1"/>
  <c r="C668" i="7"/>
  <c r="G668" i="7" s="1"/>
  <c r="C672" i="7"/>
  <c r="G672" i="7" s="1"/>
  <c r="C676" i="7"/>
  <c r="G676" i="7" s="1"/>
  <c r="C680" i="7"/>
  <c r="G680" i="7" s="1"/>
  <c r="C684" i="7"/>
  <c r="G684" i="7" s="1"/>
  <c r="C688" i="7"/>
  <c r="G688" i="7" s="1"/>
  <c r="C692" i="7"/>
  <c r="G692" i="7" s="1"/>
  <c r="C696" i="7"/>
  <c r="G696" i="7" s="1"/>
  <c r="C700" i="7"/>
  <c r="G700" i="7" s="1"/>
  <c r="C708" i="7"/>
  <c r="G708" i="7" s="1"/>
  <c r="C716" i="7"/>
  <c r="G716" i="7" s="1"/>
  <c r="C724" i="7"/>
  <c r="G724" i="7" s="1"/>
  <c r="C541" i="7"/>
  <c r="G541" i="7" s="1"/>
  <c r="C545" i="7"/>
  <c r="G545" i="7" s="1"/>
  <c r="C549" i="7"/>
  <c r="G549" i="7" s="1"/>
  <c r="C553" i="7"/>
  <c r="G553" i="7" s="1"/>
  <c r="C557" i="7"/>
  <c r="G557" i="7" s="1"/>
  <c r="C561" i="7"/>
  <c r="G561" i="7" s="1"/>
  <c r="C569" i="7"/>
  <c r="G569" i="7" s="1"/>
  <c r="C573" i="7"/>
  <c r="G573" i="7" s="1"/>
  <c r="C577" i="7"/>
  <c r="G577" i="7" s="1"/>
  <c r="C581" i="7"/>
  <c r="G581" i="7" s="1"/>
  <c r="C585" i="7"/>
  <c r="G585" i="7" s="1"/>
  <c r="C589" i="7"/>
  <c r="G589" i="7" s="1"/>
  <c r="C593" i="7"/>
  <c r="G593" i="7" s="1"/>
  <c r="C597" i="7"/>
  <c r="G597" i="7" s="1"/>
  <c r="C601" i="7"/>
  <c r="G601" i="7" s="1"/>
  <c r="C605" i="7"/>
  <c r="G605" i="7" s="1"/>
  <c r="C609" i="7"/>
  <c r="G609" i="7" s="1"/>
  <c r="C613" i="7"/>
  <c r="G613" i="7" s="1"/>
  <c r="C617" i="7"/>
  <c r="G617" i="7" s="1"/>
  <c r="C621" i="7"/>
  <c r="G621" i="7" s="1"/>
  <c r="C625" i="7"/>
  <c r="G625" i="7" s="1"/>
  <c r="C629" i="7"/>
  <c r="G629" i="7" s="1"/>
  <c r="C542" i="7"/>
  <c r="G542" i="7" s="1"/>
  <c r="C546" i="7"/>
  <c r="G546" i="7" s="1"/>
  <c r="C550" i="7"/>
  <c r="G550" i="7" s="1"/>
  <c r="C558" i="7"/>
  <c r="G558" i="7" s="1"/>
  <c r="C562" i="7"/>
  <c r="G562" i="7" s="1"/>
  <c r="C566" i="7"/>
  <c r="G566" i="7" s="1"/>
  <c r="C570" i="7"/>
  <c r="G570" i="7" s="1"/>
  <c r="C574" i="7"/>
  <c r="G574" i="7" s="1"/>
  <c r="C578" i="7"/>
  <c r="G578" i="7" s="1"/>
  <c r="C582" i="7"/>
  <c r="G582" i="7" s="1"/>
  <c r="C590" i="7"/>
  <c r="G590" i="7" s="1"/>
  <c r="C598" i="7"/>
  <c r="G598" i="7" s="1"/>
  <c r="C602" i="7"/>
  <c r="G602" i="7" s="1"/>
  <c r="C606" i="7"/>
  <c r="G606" i="7" s="1"/>
  <c r="C610" i="7"/>
  <c r="G610" i="7" s="1"/>
  <c r="C618" i="7"/>
  <c r="G618" i="7" s="1"/>
  <c r="C622" i="7"/>
  <c r="G622" i="7" s="1"/>
  <c r="C626" i="7"/>
  <c r="G626" i="7" s="1"/>
  <c r="C630" i="7"/>
  <c r="G630" i="7" s="1"/>
  <c r="C638" i="7"/>
  <c r="G638" i="7" s="1"/>
  <c r="C642" i="7"/>
  <c r="G642" i="7" s="1"/>
  <c r="C646" i="7"/>
  <c r="G646" i="7" s="1"/>
  <c r="C654" i="7"/>
  <c r="G654" i="7" s="1"/>
  <c r="C658" i="7"/>
  <c r="G658" i="7" s="1"/>
  <c r="C662" i="7"/>
  <c r="G662" i="7" s="1"/>
  <c r="C666" i="7"/>
  <c r="G666" i="7" s="1"/>
  <c r="C674" i="7"/>
  <c r="G674" i="7" s="1"/>
  <c r="C678" i="7"/>
  <c r="G678" i="7" s="1"/>
  <c r="C682" i="7"/>
  <c r="G682" i="7" s="1"/>
  <c r="C686" i="7"/>
  <c r="G686" i="7" s="1"/>
  <c r="C694" i="7"/>
  <c r="G694" i="7" s="1"/>
  <c r="C702" i="7"/>
  <c r="G702" i="7" s="1"/>
  <c r="C706" i="7"/>
  <c r="G706" i="7" s="1"/>
  <c r="C718" i="7"/>
  <c r="G718" i="7" s="1"/>
  <c r="C539" i="7"/>
  <c r="G539" i="7" s="1"/>
  <c r="C579" i="7"/>
  <c r="G579" i="7" s="1"/>
  <c r="C603" i="7"/>
  <c r="G603" i="7" s="1"/>
  <c r="C611" i="7"/>
  <c r="G611" i="7" s="1"/>
  <c r="C623" i="7"/>
  <c r="G623" i="7" s="1"/>
  <c r="C655" i="7"/>
  <c r="G655" i="7" s="1"/>
  <c r="C657" i="7"/>
  <c r="G657" i="7" s="1"/>
  <c r="C659" i="7"/>
  <c r="G659" i="7" s="1"/>
  <c r="C661" i="7"/>
  <c r="G661" i="7" s="1"/>
  <c r="C699" i="7"/>
  <c r="G699" i="7" s="1"/>
  <c r="C701" i="7"/>
  <c r="G701" i="7" s="1"/>
  <c r="C703" i="7"/>
  <c r="G703" i="7" s="1"/>
  <c r="C715" i="7"/>
  <c r="G715" i="7" s="1"/>
  <c r="C717" i="7"/>
  <c r="G717" i="7" s="1"/>
  <c r="C719" i="7"/>
  <c r="G719" i="7" s="1"/>
  <c r="C727" i="7"/>
  <c r="G727" i="7" s="1"/>
  <c r="C731" i="7"/>
  <c r="G731" i="7" s="1"/>
  <c r="C735" i="7"/>
  <c r="G735" i="7" s="1"/>
  <c r="C739" i="7"/>
  <c r="G739" i="7" s="1"/>
  <c r="C743" i="7"/>
  <c r="G743" i="7" s="1"/>
  <c r="C755" i="7"/>
  <c r="G755" i="7" s="1"/>
  <c r="C759" i="7"/>
  <c r="G759" i="7" s="1"/>
  <c r="C763" i="7"/>
  <c r="G763" i="7" s="1"/>
  <c r="C767" i="7"/>
  <c r="G767" i="7" s="1"/>
  <c r="C771" i="7"/>
  <c r="G771" i="7" s="1"/>
  <c r="C775" i="7"/>
  <c r="G775" i="7" s="1"/>
  <c r="C779" i="7"/>
  <c r="G779" i="7" s="1"/>
  <c r="C783" i="7"/>
  <c r="G783" i="7" s="1"/>
  <c r="C791" i="7"/>
  <c r="G791" i="7" s="1"/>
  <c r="C795" i="7"/>
  <c r="G795" i="7" s="1"/>
  <c r="C799" i="7"/>
  <c r="G799" i="7" s="1"/>
  <c r="C803" i="7"/>
  <c r="G803" i="7" s="1"/>
  <c r="C807" i="7"/>
  <c r="G807" i="7" s="1"/>
  <c r="C811" i="7"/>
  <c r="G811" i="7" s="1"/>
  <c r="C815" i="7"/>
  <c r="G815" i="7" s="1"/>
  <c r="C819" i="7"/>
  <c r="G819" i="7" s="1"/>
  <c r="C599" i="7"/>
  <c r="G599" i="7" s="1"/>
  <c r="C665" i="7"/>
  <c r="G665" i="7" s="1"/>
  <c r="C667" i="7"/>
  <c r="G667" i="7" s="1"/>
  <c r="C707" i="7"/>
  <c r="G707" i="7" s="1"/>
  <c r="C709" i="7"/>
  <c r="G709" i="7" s="1"/>
  <c r="C732" i="7"/>
  <c r="G732" i="7" s="1"/>
  <c r="C736" i="7"/>
  <c r="G736" i="7" s="1"/>
  <c r="C744" i="7"/>
  <c r="G744" i="7" s="1"/>
  <c r="C748" i="7"/>
  <c r="G748" i="7" s="1"/>
  <c r="C752" i="7"/>
  <c r="G752" i="7" s="1"/>
  <c r="C756" i="7"/>
  <c r="G756" i="7" s="1"/>
  <c r="C760" i="7"/>
  <c r="G760" i="7" s="1"/>
  <c r="C764" i="7"/>
  <c r="G764" i="7" s="1"/>
  <c r="C780" i="7"/>
  <c r="G780" i="7" s="1"/>
  <c r="C784" i="7"/>
  <c r="G784" i="7" s="1"/>
  <c r="C788" i="7"/>
  <c r="G788" i="7" s="1"/>
  <c r="C792" i="7"/>
  <c r="G792" i="7" s="1"/>
  <c r="C796" i="7"/>
  <c r="G796" i="7" s="1"/>
  <c r="C800" i="7"/>
  <c r="G800" i="7" s="1"/>
  <c r="C804" i="7"/>
  <c r="G804" i="7" s="1"/>
  <c r="C808" i="7"/>
  <c r="G808" i="7" s="1"/>
  <c r="C812" i="7"/>
  <c r="G812" i="7" s="1"/>
  <c r="C820" i="7"/>
  <c r="G820" i="7" s="1"/>
  <c r="C543" i="7"/>
  <c r="G543" i="7" s="1"/>
  <c r="C555" i="7"/>
  <c r="G555" i="7" s="1"/>
  <c r="C563" i="7"/>
  <c r="G563" i="7" s="1"/>
  <c r="C583" i="7"/>
  <c r="G583" i="7" s="1"/>
  <c r="C587" i="7"/>
  <c r="G587" i="7" s="1"/>
  <c r="C619" i="7"/>
  <c r="G619" i="7" s="1"/>
  <c r="C631" i="7"/>
  <c r="G631" i="7" s="1"/>
  <c r="C633" i="7"/>
  <c r="G633" i="7" s="1"/>
  <c r="C671" i="7"/>
  <c r="G671" i="7" s="1"/>
  <c r="C673" i="7"/>
  <c r="G673" i="7" s="1"/>
  <c r="C675" i="7"/>
  <c r="G675" i="7" s="1"/>
  <c r="C677" i="7"/>
  <c r="G677" i="7" s="1"/>
  <c r="C679" i="7"/>
  <c r="G679" i="7" s="1"/>
  <c r="C681" i="7"/>
  <c r="G681" i="7" s="1"/>
  <c r="C683" i="7"/>
  <c r="G683" i="7" s="1"/>
  <c r="C685" i="7"/>
  <c r="G685" i="7" s="1"/>
  <c r="C687" i="7"/>
  <c r="G687" i="7" s="1"/>
  <c r="C689" i="7"/>
  <c r="G689" i="7" s="1"/>
  <c r="C711" i="7"/>
  <c r="G711" i="7" s="1"/>
  <c r="C725" i="7"/>
  <c r="G725" i="7" s="1"/>
  <c r="C729" i="7"/>
  <c r="G729" i="7" s="1"/>
  <c r="C741" i="7"/>
  <c r="G741" i="7" s="1"/>
  <c r="C745" i="7"/>
  <c r="G745" i="7" s="1"/>
  <c r="C749" i="7"/>
  <c r="G749" i="7" s="1"/>
  <c r="C753" i="7"/>
  <c r="G753" i="7" s="1"/>
  <c r="C761" i="7"/>
  <c r="G761" i="7" s="1"/>
  <c r="C765" i="7"/>
  <c r="G765" i="7" s="1"/>
  <c r="C773" i="7"/>
  <c r="G773" i="7" s="1"/>
  <c r="C777" i="7"/>
  <c r="G777" i="7" s="1"/>
  <c r="C781" i="7"/>
  <c r="G781" i="7" s="1"/>
  <c r="C785" i="7"/>
  <c r="G785" i="7" s="1"/>
  <c r="C793" i="7"/>
  <c r="G793" i="7" s="1"/>
  <c r="C797" i="7"/>
  <c r="G797" i="7" s="1"/>
  <c r="C801" i="7"/>
  <c r="G801" i="7" s="1"/>
  <c r="C809" i="7"/>
  <c r="G809" i="7" s="1"/>
  <c r="C813" i="7"/>
  <c r="G813" i="7" s="1"/>
  <c r="C821" i="7"/>
  <c r="G821" i="7" s="1"/>
  <c r="C713" i="7"/>
  <c r="G713" i="7" s="1"/>
  <c r="C746" i="7"/>
  <c r="G746" i="7" s="1"/>
  <c r="C774" i="7"/>
  <c r="G774" i="7" s="1"/>
  <c r="C818" i="7"/>
  <c r="G818" i="7" s="1"/>
  <c r="C824" i="7"/>
  <c r="G824" i="7" s="1"/>
  <c r="C832" i="7"/>
  <c r="G832" i="7" s="1"/>
  <c r="C848" i="7"/>
  <c r="G848" i="7" s="1"/>
  <c r="C852" i="7"/>
  <c r="G852" i="7" s="1"/>
  <c r="C856" i="7"/>
  <c r="G856" i="7" s="1"/>
  <c r="C876" i="7"/>
  <c r="G876" i="7" s="1"/>
  <c r="C880" i="7"/>
  <c r="G880" i="7" s="1"/>
  <c r="C884" i="7"/>
  <c r="G884" i="7" s="1"/>
  <c r="C888" i="7"/>
  <c r="G888" i="7" s="1"/>
  <c r="C896" i="7"/>
  <c r="G896" i="7" s="1"/>
  <c r="C904" i="7"/>
  <c r="G904" i="7" s="1"/>
  <c r="C928" i="7"/>
  <c r="G928" i="7" s="1"/>
  <c r="C932" i="7"/>
  <c r="G932" i="7" s="1"/>
  <c r="C936" i="7"/>
  <c r="G936" i="7" s="1"/>
  <c r="C944" i="7"/>
  <c r="G944" i="7" s="1"/>
  <c r="C952" i="7"/>
  <c r="G952" i="7" s="1"/>
  <c r="C956" i="7"/>
  <c r="G956" i="7" s="1"/>
  <c r="C960" i="7"/>
  <c r="G960" i="7" s="1"/>
  <c r="C964" i="7"/>
  <c r="G964" i="7" s="1"/>
  <c r="C968" i="7"/>
  <c r="G968" i="7" s="1"/>
  <c r="C972" i="7"/>
  <c r="G972" i="7" s="1"/>
  <c r="C976" i="7"/>
  <c r="G976" i="7" s="1"/>
  <c r="C980" i="7"/>
  <c r="G980" i="7" s="1"/>
  <c r="C988" i="7"/>
  <c r="G988" i="7" s="1"/>
  <c r="C595" i="7"/>
  <c r="G595" i="7" s="1"/>
  <c r="C691" i="7"/>
  <c r="G691" i="7" s="1"/>
  <c r="C693" i="7"/>
  <c r="G693" i="7" s="1"/>
  <c r="C695" i="7"/>
  <c r="G695" i="7" s="1"/>
  <c r="C697" i="7"/>
  <c r="G697" i="7" s="1"/>
  <c r="C730" i="7"/>
  <c r="G730" i="7" s="1"/>
  <c r="C766" i="7"/>
  <c r="G766" i="7" s="1"/>
  <c r="C770" i="7"/>
  <c r="G770" i="7" s="1"/>
  <c r="C782" i="7"/>
  <c r="G782" i="7" s="1"/>
  <c r="C794" i="7"/>
  <c r="G794" i="7" s="1"/>
  <c r="C802" i="7"/>
  <c r="G802" i="7" s="1"/>
  <c r="C833" i="7"/>
  <c r="G833" i="7" s="1"/>
  <c r="C837" i="7"/>
  <c r="G837" i="7" s="1"/>
  <c r="C841" i="7"/>
  <c r="G841" i="7" s="1"/>
  <c r="C845" i="7"/>
  <c r="G845" i="7" s="1"/>
  <c r="C853" i="7"/>
  <c r="G853" i="7" s="1"/>
  <c r="C857" i="7"/>
  <c r="G857" i="7" s="1"/>
  <c r="C861" i="7"/>
  <c r="G861" i="7" s="1"/>
  <c r="C869" i="7"/>
  <c r="G869" i="7" s="1"/>
  <c r="C881" i="7"/>
  <c r="G881" i="7" s="1"/>
  <c r="C897" i="7"/>
  <c r="G897" i="7" s="1"/>
  <c r="C905" i="7"/>
  <c r="G905" i="7" s="1"/>
  <c r="C929" i="7"/>
  <c r="G929" i="7" s="1"/>
  <c r="C937" i="7"/>
  <c r="G937" i="7" s="1"/>
  <c r="C949" i="7"/>
  <c r="G949" i="7" s="1"/>
  <c r="C953" i="7"/>
  <c r="G953" i="7" s="1"/>
  <c r="C957" i="7"/>
  <c r="G957" i="7" s="1"/>
  <c r="C961" i="7"/>
  <c r="G961" i="7" s="1"/>
  <c r="C969" i="7"/>
  <c r="G969" i="7" s="1"/>
  <c r="C973" i="7"/>
  <c r="G973" i="7" s="1"/>
  <c r="C981" i="7"/>
  <c r="G981" i="7" s="1"/>
  <c r="C635" i="7"/>
  <c r="G635" i="7" s="1"/>
  <c r="C637" i="7"/>
  <c r="G637" i="7" s="1"/>
  <c r="C639" i="7"/>
  <c r="G639" i="7" s="1"/>
  <c r="C641" i="7"/>
  <c r="G641" i="7" s="1"/>
  <c r="C643" i="7"/>
  <c r="G643" i="7" s="1"/>
  <c r="C645" i="7"/>
  <c r="G645" i="7" s="1"/>
  <c r="C726" i="7"/>
  <c r="G726" i="7" s="1"/>
  <c r="C754" i="7"/>
  <c r="G754" i="7" s="1"/>
  <c r="C810" i="7"/>
  <c r="G810" i="7" s="1"/>
  <c r="C830" i="7"/>
  <c r="G830" i="7" s="1"/>
  <c r="C838" i="7"/>
  <c r="G838" i="7" s="1"/>
  <c r="C846" i="7"/>
  <c r="G846" i="7" s="1"/>
  <c r="C850" i="7"/>
  <c r="G850" i="7" s="1"/>
  <c r="C862" i="7"/>
  <c r="G862" i="7" s="1"/>
  <c r="C878" i="7"/>
  <c r="G878" i="7" s="1"/>
  <c r="C882" i="7"/>
  <c r="G882" i="7" s="1"/>
  <c r="C894" i="7"/>
  <c r="G894" i="7" s="1"/>
  <c r="C898" i="7"/>
  <c r="G898" i="7" s="1"/>
  <c r="C902" i="7"/>
  <c r="G902" i="7" s="1"/>
  <c r="C910" i="7"/>
  <c r="G910" i="7" s="1"/>
  <c r="C918" i="7"/>
  <c r="G918" i="7" s="1"/>
  <c r="C922" i="7"/>
  <c r="G922" i="7" s="1"/>
  <c r="C926" i="7"/>
  <c r="G926" i="7" s="1"/>
  <c r="C930" i="7"/>
  <c r="G930" i="7" s="1"/>
  <c r="C934" i="7"/>
  <c r="G934" i="7" s="1"/>
  <c r="C938" i="7"/>
  <c r="G938" i="7" s="1"/>
  <c r="C942" i="7"/>
  <c r="G942" i="7" s="1"/>
  <c r="C946" i="7"/>
  <c r="G946" i="7" s="1"/>
  <c r="C954" i="7"/>
  <c r="G954" i="7" s="1"/>
  <c r="C958" i="7"/>
  <c r="G958" i="7" s="1"/>
  <c r="C962" i="7"/>
  <c r="G962" i="7" s="1"/>
  <c r="C966" i="7"/>
  <c r="G966" i="7" s="1"/>
  <c r="C970" i="7"/>
  <c r="G970" i="7" s="1"/>
  <c r="C974" i="7"/>
  <c r="G974" i="7" s="1"/>
  <c r="C843" i="7"/>
  <c r="G843" i="7" s="1"/>
  <c r="C859" i="7"/>
  <c r="G859" i="7" s="1"/>
  <c r="C879" i="7"/>
  <c r="G879" i="7" s="1"/>
  <c r="C915" i="7"/>
  <c r="G915" i="7" s="1"/>
  <c r="C919" i="7"/>
  <c r="G919" i="7" s="1"/>
  <c r="C923" i="7"/>
  <c r="G923" i="7" s="1"/>
  <c r="C927" i="7"/>
  <c r="G927" i="7" s="1"/>
  <c r="C955" i="7"/>
  <c r="G955" i="7" s="1"/>
  <c r="C963" i="7"/>
  <c r="G963" i="7" s="1"/>
  <c r="C992" i="7"/>
  <c r="G992" i="7" s="1"/>
  <c r="C996" i="7"/>
  <c r="G996" i="7" s="1"/>
  <c r="C1000" i="7"/>
  <c r="G1000" i="7" s="1"/>
  <c r="C1012" i="7"/>
  <c r="G1012" i="7" s="1"/>
  <c r="C1016" i="7"/>
  <c r="G1016" i="7" s="1"/>
  <c r="C1020" i="7"/>
  <c r="G1020" i="7" s="1"/>
  <c r="C1032" i="7"/>
  <c r="G1032" i="7" s="1"/>
  <c r="C1036" i="7"/>
  <c r="G1036" i="7" s="1"/>
  <c r="C1060" i="7"/>
  <c r="G1060" i="7" s="1"/>
  <c r="C1068" i="7"/>
  <c r="G1068" i="7" s="1"/>
  <c r="C1072" i="7"/>
  <c r="G1072" i="7" s="1"/>
  <c r="C1076" i="7"/>
  <c r="G1076" i="7" s="1"/>
  <c r="C1084" i="7"/>
  <c r="G1084" i="7" s="1"/>
  <c r="C1092" i="7"/>
  <c r="G1092" i="7" s="1"/>
  <c r="C1096" i="7"/>
  <c r="G1096" i="7" s="1"/>
  <c r="C1100" i="7"/>
  <c r="G1100" i="7" s="1"/>
  <c r="C1104" i="7"/>
  <c r="G1104" i="7" s="1"/>
  <c r="C1112" i="7"/>
  <c r="G1112" i="7" s="1"/>
  <c r="C1116" i="7"/>
  <c r="G1116" i="7" s="1"/>
  <c r="C1120" i="7"/>
  <c r="G1120" i="7" s="1"/>
  <c r="C1124" i="7"/>
  <c r="G1124" i="7" s="1"/>
  <c r="C1128" i="7"/>
  <c r="G1128" i="7" s="1"/>
  <c r="C1132" i="7"/>
  <c r="G1132" i="7" s="1"/>
  <c r="C1140" i="7"/>
  <c r="G1140" i="7" s="1"/>
  <c r="C1144" i="7"/>
  <c r="G1144" i="7" s="1"/>
  <c r="C1148" i="7"/>
  <c r="G1148" i="7" s="1"/>
  <c r="C1156" i="7"/>
  <c r="G1156" i="7" s="1"/>
  <c r="C1160" i="7"/>
  <c r="G1160" i="7" s="1"/>
  <c r="C1164" i="7"/>
  <c r="G1164" i="7" s="1"/>
  <c r="C1176" i="7"/>
  <c r="G1176" i="7" s="1"/>
  <c r="C1184" i="7"/>
  <c r="G1184" i="7" s="1"/>
  <c r="C1188" i="7"/>
  <c r="G1188" i="7" s="1"/>
  <c r="C1192" i="7"/>
  <c r="G1192" i="7" s="1"/>
  <c r="C1196" i="7"/>
  <c r="G1196" i="7" s="1"/>
  <c r="C1200" i="7"/>
  <c r="G1200" i="7" s="1"/>
  <c r="C1212" i="7"/>
  <c r="G1212" i="7" s="1"/>
  <c r="C1216" i="7"/>
  <c r="G1216" i="7" s="1"/>
  <c r="C1220" i="7"/>
  <c r="G1220" i="7" s="1"/>
  <c r="C1224" i="7"/>
  <c r="G1224" i="7" s="1"/>
  <c r="C1232" i="7"/>
  <c r="G1232" i="7" s="1"/>
  <c r="C1236" i="7"/>
  <c r="G1236" i="7" s="1"/>
  <c r="C1240" i="7"/>
  <c r="G1240" i="7" s="1"/>
  <c r="C1244" i="7"/>
  <c r="G1244" i="7" s="1"/>
  <c r="C1248" i="7"/>
  <c r="G1248" i="7" s="1"/>
  <c r="C1252" i="7"/>
  <c r="G1252" i="7" s="1"/>
  <c r="C1256" i="7"/>
  <c r="G1256" i="7" s="1"/>
  <c r="C1260" i="7"/>
  <c r="G1260" i="7" s="1"/>
  <c r="C1268" i="7"/>
  <c r="G1268" i="7" s="1"/>
  <c r="C1280" i="7"/>
  <c r="G1280" i="7" s="1"/>
  <c r="C1284" i="7"/>
  <c r="G1284" i="7" s="1"/>
  <c r="C1288" i="7"/>
  <c r="G1288" i="7" s="1"/>
  <c r="C1292" i="7"/>
  <c r="G1292" i="7" s="1"/>
  <c r="C1296" i="7"/>
  <c r="G1296" i="7" s="1"/>
  <c r="C1300" i="7"/>
  <c r="G1300" i="7" s="1"/>
  <c r="C1304" i="7"/>
  <c r="G1304" i="7" s="1"/>
  <c r="C1308" i="7"/>
  <c r="G1308" i="7" s="1"/>
  <c r="C1312" i="7"/>
  <c r="G1312" i="7" s="1"/>
  <c r="C1320" i="7"/>
  <c r="G1320" i="7" s="1"/>
  <c r="C615" i="7"/>
  <c r="G615" i="7" s="1"/>
  <c r="C627" i="7"/>
  <c r="G627" i="7" s="1"/>
  <c r="C750" i="7"/>
  <c r="G750" i="7" s="1"/>
  <c r="C778" i="7"/>
  <c r="G778" i="7" s="1"/>
  <c r="C798" i="7"/>
  <c r="G798" i="7" s="1"/>
  <c r="C855" i="7"/>
  <c r="G855" i="7" s="1"/>
  <c r="C875" i="7"/>
  <c r="G875" i="7" s="1"/>
  <c r="C935" i="7"/>
  <c r="G935" i="7" s="1"/>
  <c r="C971" i="7"/>
  <c r="G971" i="7" s="1"/>
  <c r="C987" i="7"/>
  <c r="G987" i="7" s="1"/>
  <c r="C989" i="7"/>
  <c r="G989" i="7" s="1"/>
  <c r="C993" i="7"/>
  <c r="G993" i="7" s="1"/>
  <c r="C1001" i="7"/>
  <c r="G1001" i="7" s="1"/>
  <c r="C1005" i="7"/>
  <c r="G1005" i="7" s="1"/>
  <c r="C1009" i="7"/>
  <c r="G1009" i="7" s="1"/>
  <c r="C1013" i="7"/>
  <c r="G1013" i="7" s="1"/>
  <c r="C1017" i="7"/>
  <c r="G1017" i="7" s="1"/>
  <c r="C1021" i="7"/>
  <c r="G1021" i="7" s="1"/>
  <c r="C1029" i="7"/>
  <c r="G1029" i="7" s="1"/>
  <c r="C1033" i="7"/>
  <c r="G1033" i="7" s="1"/>
  <c r="C1037" i="7"/>
  <c r="G1037" i="7" s="1"/>
  <c r="C1041" i="7"/>
  <c r="G1041" i="7" s="1"/>
  <c r="C1045" i="7"/>
  <c r="G1045" i="7" s="1"/>
  <c r="C1053" i="7"/>
  <c r="G1053" i="7" s="1"/>
  <c r="C1061" i="7"/>
  <c r="G1061" i="7" s="1"/>
  <c r="C1069" i="7"/>
  <c r="G1069" i="7" s="1"/>
  <c r="C1073" i="7"/>
  <c r="G1073" i="7" s="1"/>
  <c r="C1077" i="7"/>
  <c r="G1077" i="7" s="1"/>
  <c r="C1081" i="7"/>
  <c r="G1081" i="7" s="1"/>
  <c r="C1085" i="7"/>
  <c r="G1085" i="7" s="1"/>
  <c r="C1089" i="7"/>
  <c r="G1089" i="7" s="1"/>
  <c r="C1093" i="7"/>
  <c r="G1093" i="7" s="1"/>
  <c r="C1101" i="7"/>
  <c r="G1101" i="7" s="1"/>
  <c r="C1105" i="7"/>
  <c r="G1105" i="7" s="1"/>
  <c r="C1109" i="7"/>
  <c r="G1109" i="7" s="1"/>
  <c r="C1125" i="7"/>
  <c r="G1125" i="7" s="1"/>
  <c r="C1141" i="7"/>
  <c r="G1141" i="7" s="1"/>
  <c r="C1145" i="7"/>
  <c r="G1145" i="7" s="1"/>
  <c r="C1149" i="7"/>
  <c r="G1149" i="7" s="1"/>
  <c r="C1153" i="7"/>
  <c r="G1153" i="7" s="1"/>
  <c r="C1157" i="7"/>
  <c r="G1157" i="7" s="1"/>
  <c r="C1161" i="7"/>
  <c r="G1161" i="7" s="1"/>
  <c r="C1165" i="7"/>
  <c r="G1165" i="7" s="1"/>
  <c r="C1169" i="7"/>
  <c r="G1169" i="7" s="1"/>
  <c r="C1177" i="7"/>
  <c r="G1177" i="7" s="1"/>
  <c r="C1181" i="7"/>
  <c r="G1181" i="7" s="1"/>
  <c r="C1185" i="7"/>
  <c r="G1185" i="7" s="1"/>
  <c r="C1193" i="7"/>
  <c r="G1193" i="7" s="1"/>
  <c r="C1197" i="7"/>
  <c r="G1197" i="7" s="1"/>
  <c r="C1205" i="7"/>
  <c r="G1205" i="7" s="1"/>
  <c r="C1213" i="7"/>
  <c r="G1213" i="7" s="1"/>
  <c r="C1217" i="7"/>
  <c r="G1217" i="7" s="1"/>
  <c r="C1221" i="7"/>
  <c r="G1221" i="7" s="1"/>
  <c r="C1233" i="7"/>
  <c r="G1233" i="7" s="1"/>
  <c r="C1237" i="7"/>
  <c r="G1237" i="7" s="1"/>
  <c r="C1241" i="7"/>
  <c r="G1241" i="7" s="1"/>
  <c r="C1245" i="7"/>
  <c r="G1245" i="7" s="1"/>
  <c r="C1249" i="7"/>
  <c r="G1249" i="7" s="1"/>
  <c r="C1253" i="7"/>
  <c r="G1253" i="7" s="1"/>
  <c r="C1257" i="7"/>
  <c r="G1257" i="7" s="1"/>
  <c r="C1265" i="7"/>
  <c r="G1265" i="7" s="1"/>
  <c r="C1269" i="7"/>
  <c r="G1269" i="7" s="1"/>
  <c r="C1273" i="7"/>
  <c r="G1273" i="7" s="1"/>
  <c r="C1277" i="7"/>
  <c r="G1277" i="7" s="1"/>
  <c r="C1281" i="7"/>
  <c r="G1281" i="7" s="1"/>
  <c r="C1285" i="7"/>
  <c r="G1285" i="7" s="1"/>
  <c r="C1293" i="7"/>
  <c r="G1293" i="7" s="1"/>
  <c r="C1305" i="7"/>
  <c r="G1305" i="7" s="1"/>
  <c r="C1309" i="7"/>
  <c r="G1309" i="7" s="1"/>
  <c r="C1313" i="7"/>
  <c r="G1313" i="7" s="1"/>
  <c r="C1317" i="7"/>
  <c r="G1317" i="7" s="1"/>
  <c r="C1325" i="7"/>
  <c r="G1325" i="7" s="1"/>
  <c r="C827" i="7"/>
  <c r="G827" i="7" s="1"/>
  <c r="C851" i="7"/>
  <c r="G851" i="7" s="1"/>
  <c r="C883" i="7"/>
  <c r="G883" i="7" s="1"/>
  <c r="C887" i="7"/>
  <c r="G887" i="7" s="1"/>
  <c r="C891" i="7"/>
  <c r="G891" i="7" s="1"/>
  <c r="C895" i="7"/>
  <c r="G895" i="7" s="1"/>
  <c r="C959" i="7"/>
  <c r="G959" i="7" s="1"/>
  <c r="C990" i="7"/>
  <c r="G990" i="7" s="1"/>
  <c r="C994" i="7"/>
  <c r="G994" i="7" s="1"/>
  <c r="C998" i="7"/>
  <c r="G998" i="7" s="1"/>
  <c r="C1002" i="7"/>
  <c r="G1002" i="7" s="1"/>
  <c r="C1006" i="7"/>
  <c r="G1006" i="7" s="1"/>
  <c r="C1010" i="7"/>
  <c r="G1010" i="7" s="1"/>
  <c r="C1018" i="7"/>
  <c r="G1018" i="7" s="1"/>
  <c r="C1022" i="7"/>
  <c r="G1022" i="7" s="1"/>
  <c r="C1026" i="7"/>
  <c r="G1026" i="7" s="1"/>
  <c r="C1034" i="7"/>
  <c r="G1034" i="7" s="1"/>
  <c r="C1046" i="7"/>
  <c r="G1046" i="7" s="1"/>
  <c r="C1058" i="7"/>
  <c r="G1058" i="7" s="1"/>
  <c r="C1062" i="7"/>
  <c r="G1062" i="7" s="1"/>
  <c r="C1066" i="7"/>
  <c r="G1066" i="7" s="1"/>
  <c r="C1070" i="7"/>
  <c r="G1070" i="7" s="1"/>
  <c r="C1078" i="7"/>
  <c r="G1078" i="7" s="1"/>
  <c r="C1086" i="7"/>
  <c r="G1086" i="7" s="1"/>
  <c r="C1102" i="7"/>
  <c r="G1102" i="7" s="1"/>
  <c r="C1106" i="7"/>
  <c r="G1106" i="7" s="1"/>
  <c r="C1134" i="7"/>
  <c r="G1134" i="7" s="1"/>
  <c r="C1138" i="7"/>
  <c r="G1138" i="7" s="1"/>
  <c r="C1142" i="7"/>
  <c r="G1142" i="7" s="1"/>
  <c r="C1150" i="7"/>
  <c r="G1150" i="7" s="1"/>
  <c r="C1154" i="7"/>
  <c r="G1154" i="7" s="1"/>
  <c r="C1158" i="7"/>
  <c r="G1158" i="7" s="1"/>
  <c r="C1162" i="7"/>
  <c r="G1162" i="7" s="1"/>
  <c r="C1170" i="7"/>
  <c r="G1170" i="7" s="1"/>
  <c r="C1182" i="7"/>
  <c r="G1182" i="7" s="1"/>
  <c r="C1186" i="7"/>
  <c r="G1186" i="7" s="1"/>
  <c r="C1194" i="7"/>
  <c r="G1194" i="7" s="1"/>
  <c r="C1198" i="7"/>
  <c r="G1198" i="7" s="1"/>
  <c r="C1202" i="7"/>
  <c r="G1202" i="7" s="1"/>
  <c r="C1206" i="7"/>
  <c r="G1206" i="7" s="1"/>
  <c r="C1210" i="7"/>
  <c r="G1210" i="7" s="1"/>
  <c r="C1218" i="7"/>
  <c r="G1218" i="7" s="1"/>
  <c r="C1222" i="7"/>
  <c r="G1222" i="7" s="1"/>
  <c r="C1226" i="7"/>
  <c r="G1226" i="7" s="1"/>
  <c r="C1230" i="7"/>
  <c r="G1230" i="7" s="1"/>
  <c r="C1234" i="7"/>
  <c r="G1234" i="7" s="1"/>
  <c r="C1238" i="7"/>
  <c r="G1238" i="7" s="1"/>
  <c r="C1242" i="7"/>
  <c r="G1242" i="7" s="1"/>
  <c r="C1246" i="7"/>
  <c r="G1246" i="7" s="1"/>
  <c r="C1258" i="7"/>
  <c r="G1258" i="7" s="1"/>
  <c r="C1266" i="7"/>
  <c r="G1266" i="7" s="1"/>
  <c r="C1270" i="7"/>
  <c r="G1270" i="7" s="1"/>
  <c r="C1274" i="7"/>
  <c r="G1274" i="7" s="1"/>
  <c r="C1278" i="7"/>
  <c r="G1278" i="7" s="1"/>
  <c r="C1286" i="7"/>
  <c r="G1286" i="7" s="1"/>
  <c r="C1290" i="7"/>
  <c r="G1290" i="7" s="1"/>
  <c r="C1294" i="7"/>
  <c r="G1294" i="7" s="1"/>
  <c r="C1298" i="7"/>
  <c r="G1298" i="7" s="1"/>
  <c r="C1302" i="7"/>
  <c r="G1302" i="7" s="1"/>
  <c r="C1003" i="7"/>
  <c r="G1003" i="7" s="1"/>
  <c r="C1063" i="7"/>
  <c r="G1063" i="7" s="1"/>
  <c r="C1067" i="7"/>
  <c r="G1067" i="7" s="1"/>
  <c r="C1095" i="7"/>
  <c r="G1095" i="7" s="1"/>
  <c r="C1099" i="7"/>
  <c r="G1099" i="7" s="1"/>
  <c r="C1115" i="7"/>
  <c r="G1115" i="7" s="1"/>
  <c r="C1143" i="7"/>
  <c r="G1143" i="7" s="1"/>
  <c r="C1155" i="7"/>
  <c r="G1155" i="7" s="1"/>
  <c r="C1163" i="7"/>
  <c r="G1163" i="7" s="1"/>
  <c r="C1215" i="7"/>
  <c r="G1215" i="7" s="1"/>
  <c r="C1223" i="7"/>
  <c r="G1223" i="7" s="1"/>
  <c r="C1271" i="7"/>
  <c r="G1271" i="7" s="1"/>
  <c r="C1295" i="7"/>
  <c r="G1295" i="7" s="1"/>
  <c r="C1319" i="7"/>
  <c r="G1319" i="7" s="1"/>
  <c r="C1322" i="7"/>
  <c r="G1322" i="7" s="1"/>
  <c r="C1328" i="7"/>
  <c r="G1328" i="7" s="1"/>
  <c r="C1332" i="7"/>
  <c r="G1332" i="7" s="1"/>
  <c r="C1340" i="7"/>
  <c r="G1340" i="7" s="1"/>
  <c r="C1344" i="7"/>
  <c r="G1344" i="7" s="1"/>
  <c r="C1348" i="7"/>
  <c r="G1348" i="7" s="1"/>
  <c r="C1352" i="7"/>
  <c r="G1352" i="7" s="1"/>
  <c r="C1360" i="7"/>
  <c r="G1360" i="7" s="1"/>
  <c r="C1368" i="7"/>
  <c r="G1368" i="7" s="1"/>
  <c r="C1376" i="7"/>
  <c r="G1376" i="7" s="1"/>
  <c r="C1380" i="7"/>
  <c r="G1380" i="7" s="1"/>
  <c r="C1384" i="7"/>
  <c r="G1384" i="7" s="1"/>
  <c r="C1400" i="7"/>
  <c r="G1400" i="7" s="1"/>
  <c r="C1408" i="7"/>
  <c r="G1408" i="7" s="1"/>
  <c r="C1412" i="7"/>
  <c r="G1412" i="7" s="1"/>
  <c r="C1416" i="7"/>
  <c r="G1416" i="7" s="1"/>
  <c r="C1420" i="7"/>
  <c r="G1420" i="7" s="1"/>
  <c r="C1424" i="7"/>
  <c r="G1424" i="7" s="1"/>
  <c r="C1432" i="7"/>
  <c r="G1432" i="7" s="1"/>
  <c r="C1440" i="7"/>
  <c r="G1440" i="7" s="1"/>
  <c r="C1444" i="7"/>
  <c r="G1444" i="7" s="1"/>
  <c r="C1448" i="7"/>
  <c r="G1448" i="7" s="1"/>
  <c r="C1452" i="7"/>
  <c r="G1452" i="7" s="1"/>
  <c r="C1456" i="7"/>
  <c r="G1456" i="7" s="1"/>
  <c r="C1460" i="7"/>
  <c r="G1460" i="7" s="1"/>
  <c r="C1464" i="7"/>
  <c r="G1464" i="7" s="1"/>
  <c r="C1468" i="7"/>
  <c r="G1468" i="7" s="1"/>
  <c r="C1472" i="7"/>
  <c r="G1472" i="7" s="1"/>
  <c r="C1480" i="7"/>
  <c r="G1480" i="7" s="1"/>
  <c r="C1488" i="7"/>
  <c r="G1488" i="7" s="1"/>
  <c r="C1492" i="7"/>
  <c r="G1492" i="7" s="1"/>
  <c r="C1496" i="7"/>
  <c r="G1496" i="7" s="1"/>
  <c r="C1500" i="7"/>
  <c r="G1500" i="7" s="1"/>
  <c r="C1504" i="7"/>
  <c r="G1504" i="7" s="1"/>
  <c r="C1508" i="7"/>
  <c r="G1508" i="7" s="1"/>
  <c r="C1512" i="7"/>
  <c r="G1512" i="7" s="1"/>
  <c r="C1520" i="7"/>
  <c r="G1520" i="7" s="1"/>
  <c r="C1524" i="7"/>
  <c r="G1524" i="7" s="1"/>
  <c r="C1528" i="7"/>
  <c r="G1528" i="7" s="1"/>
  <c r="C1532" i="7"/>
  <c r="G1532" i="7" s="1"/>
  <c r="C1536" i="7"/>
  <c r="G1536" i="7" s="1"/>
  <c r="C1540" i="7"/>
  <c r="G1540" i="7" s="1"/>
  <c r="C1552" i="7"/>
  <c r="G1552" i="7" s="1"/>
  <c r="C1556" i="7"/>
  <c r="G1556" i="7" s="1"/>
  <c r="C1560" i="7"/>
  <c r="G1560" i="7" s="1"/>
  <c r="C1564" i="7"/>
  <c r="G1564" i="7" s="1"/>
  <c r="C1568" i="7"/>
  <c r="G1568" i="7" s="1"/>
  <c r="C1572" i="7"/>
  <c r="G1572" i="7" s="1"/>
  <c r="C1576" i="7"/>
  <c r="G1576" i="7" s="1"/>
  <c r="C1588" i="7"/>
  <c r="G1588" i="7" s="1"/>
  <c r="C1596" i="7"/>
  <c r="G1596" i="7" s="1"/>
  <c r="C1604" i="7"/>
  <c r="G1604" i="7" s="1"/>
  <c r="C1608" i="7"/>
  <c r="G1608" i="7" s="1"/>
  <c r="C1612" i="7"/>
  <c r="G1612" i="7" s="1"/>
  <c r="C1616" i="7"/>
  <c r="G1616" i="7" s="1"/>
  <c r="C1620" i="7"/>
  <c r="G1620" i="7" s="1"/>
  <c r="C762" i="7"/>
  <c r="G762" i="7" s="1"/>
  <c r="C939" i="7"/>
  <c r="G939" i="7" s="1"/>
  <c r="C943" i="7"/>
  <c r="G943" i="7" s="1"/>
  <c r="C975" i="7"/>
  <c r="G975" i="7" s="1"/>
  <c r="C979" i="7"/>
  <c r="G979" i="7" s="1"/>
  <c r="C991" i="7"/>
  <c r="G991" i="7" s="1"/>
  <c r="C1027" i="7"/>
  <c r="G1027" i="7" s="1"/>
  <c r="C1075" i="7"/>
  <c r="G1075" i="7" s="1"/>
  <c r="C1087" i="7"/>
  <c r="G1087" i="7" s="1"/>
  <c r="C1091" i="7"/>
  <c r="G1091" i="7" s="1"/>
  <c r="C1151" i="7"/>
  <c r="G1151" i="7" s="1"/>
  <c r="C1207" i="7"/>
  <c r="G1207" i="7" s="1"/>
  <c r="C1211" i="7"/>
  <c r="G1211" i="7" s="1"/>
  <c r="C1235" i="7"/>
  <c r="G1235" i="7" s="1"/>
  <c r="C1243" i="7"/>
  <c r="G1243" i="7" s="1"/>
  <c r="C1255" i="7"/>
  <c r="G1255" i="7" s="1"/>
  <c r="C1283" i="7"/>
  <c r="G1283" i="7" s="1"/>
  <c r="C1323" i="7"/>
  <c r="G1323" i="7" s="1"/>
  <c r="C1329" i="7"/>
  <c r="G1329" i="7" s="1"/>
  <c r="C1333" i="7"/>
  <c r="G1333" i="7" s="1"/>
  <c r="C1337" i="7"/>
  <c r="G1337" i="7" s="1"/>
  <c r="C1341" i="7"/>
  <c r="G1341" i="7" s="1"/>
  <c r="C1349" i="7"/>
  <c r="G1349" i="7" s="1"/>
  <c r="C1365" i="7"/>
  <c r="G1365" i="7" s="1"/>
  <c r="C1369" i="7"/>
  <c r="G1369" i="7" s="1"/>
  <c r="C1373" i="7"/>
  <c r="G1373" i="7" s="1"/>
  <c r="C1381" i="7"/>
  <c r="G1381" i="7" s="1"/>
  <c r="C1389" i="7"/>
  <c r="G1389" i="7" s="1"/>
  <c r="C1393" i="7"/>
  <c r="G1393" i="7" s="1"/>
  <c r="C1397" i="7"/>
  <c r="G1397" i="7" s="1"/>
  <c r="C1401" i="7"/>
  <c r="G1401" i="7" s="1"/>
  <c r="C1405" i="7"/>
  <c r="G1405" i="7" s="1"/>
  <c r="C1409" i="7"/>
  <c r="G1409" i="7" s="1"/>
  <c r="C1413" i="7"/>
  <c r="G1413" i="7" s="1"/>
  <c r="C1417" i="7"/>
  <c r="G1417" i="7" s="1"/>
  <c r="C1425" i="7"/>
  <c r="G1425" i="7" s="1"/>
  <c r="C1433" i="7"/>
  <c r="G1433" i="7" s="1"/>
  <c r="C1437" i="7"/>
  <c r="G1437" i="7" s="1"/>
  <c r="C1441" i="7"/>
  <c r="G1441" i="7" s="1"/>
  <c r="C1445" i="7"/>
  <c r="G1445" i="7" s="1"/>
  <c r="C1449" i="7"/>
  <c r="G1449" i="7" s="1"/>
  <c r="C1453" i="7"/>
  <c r="G1453" i="7" s="1"/>
  <c r="C1457" i="7"/>
  <c r="G1457" i="7" s="1"/>
  <c r="C1461" i="7"/>
  <c r="G1461" i="7" s="1"/>
  <c r="C1465" i="7"/>
  <c r="G1465" i="7" s="1"/>
  <c r="C1469" i="7"/>
  <c r="G1469" i="7" s="1"/>
  <c r="C1473" i="7"/>
  <c r="G1473" i="7" s="1"/>
  <c r="C1477" i="7"/>
  <c r="G1477" i="7" s="1"/>
  <c r="C1485" i="7"/>
  <c r="G1485" i="7" s="1"/>
  <c r="C1493" i="7"/>
  <c r="G1493" i="7" s="1"/>
  <c r="C1505" i="7"/>
  <c r="G1505" i="7" s="1"/>
  <c r="C1509" i="7"/>
  <c r="G1509" i="7" s="1"/>
  <c r="C1513" i="7"/>
  <c r="G1513" i="7" s="1"/>
  <c r="C1517" i="7"/>
  <c r="G1517" i="7" s="1"/>
  <c r="C1525" i="7"/>
  <c r="G1525" i="7" s="1"/>
  <c r="C1529" i="7"/>
  <c r="G1529" i="7" s="1"/>
  <c r="C1533" i="7"/>
  <c r="G1533" i="7" s="1"/>
  <c r="C1537" i="7"/>
  <c r="G1537" i="7" s="1"/>
  <c r="C1549" i="7"/>
  <c r="G1549" i="7" s="1"/>
  <c r="C1553" i="7"/>
  <c r="G1553" i="7" s="1"/>
  <c r="C1557" i="7"/>
  <c r="G1557" i="7" s="1"/>
  <c r="C1561" i="7"/>
  <c r="G1561" i="7" s="1"/>
  <c r="C1565" i="7"/>
  <c r="G1565" i="7" s="1"/>
  <c r="C1569" i="7"/>
  <c r="G1569" i="7" s="1"/>
  <c r="C1577" i="7"/>
  <c r="G1577" i="7" s="1"/>
  <c r="C1581" i="7"/>
  <c r="G1581" i="7" s="1"/>
  <c r="C1585" i="7"/>
  <c r="G1585" i="7" s="1"/>
  <c r="C1593" i="7"/>
  <c r="G1593" i="7" s="1"/>
  <c r="C1601" i="7"/>
  <c r="G1601" i="7" s="1"/>
  <c r="C1605" i="7"/>
  <c r="G1605" i="7" s="1"/>
  <c r="C1609" i="7"/>
  <c r="G1609" i="7" s="1"/>
  <c r="C1613" i="7"/>
  <c r="G1613" i="7" s="1"/>
  <c r="C1011" i="7"/>
  <c r="G1011" i="7" s="1"/>
  <c r="C1051" i="7"/>
  <c r="G1051" i="7" s="1"/>
  <c r="C1059" i="7"/>
  <c r="G1059" i="7" s="1"/>
  <c r="C1071" i="7"/>
  <c r="G1071" i="7" s="1"/>
  <c r="C1103" i="7"/>
  <c r="G1103" i="7" s="1"/>
  <c r="C1135" i="7"/>
  <c r="G1135" i="7" s="1"/>
  <c r="C1139" i="7"/>
  <c r="G1139" i="7" s="1"/>
  <c r="C1159" i="7"/>
  <c r="G1159" i="7" s="1"/>
  <c r="C1179" i="7"/>
  <c r="G1179" i="7" s="1"/>
  <c r="C1203" i="7"/>
  <c r="G1203" i="7" s="1"/>
  <c r="C1219" i="7"/>
  <c r="G1219" i="7" s="1"/>
  <c r="C1267" i="7"/>
  <c r="G1267" i="7" s="1"/>
  <c r="C1279" i="7"/>
  <c r="G1279" i="7" s="1"/>
  <c r="C1291" i="7"/>
  <c r="G1291" i="7" s="1"/>
  <c r="C1306" i="7"/>
  <c r="G1306" i="7" s="1"/>
  <c r="C1310" i="7"/>
  <c r="G1310" i="7" s="1"/>
  <c r="C1314" i="7"/>
  <c r="G1314" i="7" s="1"/>
  <c r="C1334" i="7"/>
  <c r="G1334" i="7" s="1"/>
  <c r="C1338" i="7"/>
  <c r="G1338" i="7" s="1"/>
  <c r="C1342" i="7"/>
  <c r="G1342" i="7" s="1"/>
  <c r="C1346" i="7"/>
  <c r="G1346" i="7" s="1"/>
  <c r="C1350" i="7"/>
  <c r="G1350" i="7" s="1"/>
  <c r="C1354" i="7"/>
  <c r="G1354" i="7" s="1"/>
  <c r="C1358" i="7"/>
  <c r="G1358" i="7" s="1"/>
  <c r="C1362" i="7"/>
  <c r="G1362" i="7" s="1"/>
  <c r="C1366" i="7"/>
  <c r="G1366" i="7" s="1"/>
  <c r="C1370" i="7"/>
  <c r="G1370" i="7" s="1"/>
  <c r="C1386" i="7"/>
  <c r="G1386" i="7" s="1"/>
  <c r="C1398" i="7"/>
  <c r="G1398" i="7" s="1"/>
  <c r="C1402" i="7"/>
  <c r="G1402" i="7" s="1"/>
  <c r="C1406" i="7"/>
  <c r="G1406" i="7" s="1"/>
  <c r="C1418" i="7"/>
  <c r="G1418" i="7" s="1"/>
  <c r="C1422" i="7"/>
  <c r="G1422" i="7" s="1"/>
  <c r="C1426" i="7"/>
  <c r="G1426" i="7" s="1"/>
  <c r="C1438" i="7"/>
  <c r="G1438" i="7" s="1"/>
  <c r="C1442" i="7"/>
  <c r="G1442" i="7" s="1"/>
  <c r="C1446" i="7"/>
  <c r="G1446" i="7" s="1"/>
  <c r="C1450" i="7"/>
  <c r="G1450" i="7" s="1"/>
  <c r="C1454" i="7"/>
  <c r="G1454" i="7" s="1"/>
  <c r="C1466" i="7"/>
  <c r="G1466" i="7" s="1"/>
  <c r="C1474" i="7"/>
  <c r="G1474" i="7" s="1"/>
  <c r="C1482" i="7"/>
  <c r="G1482" i="7" s="1"/>
  <c r="C1490" i="7"/>
  <c r="G1490" i="7" s="1"/>
  <c r="C1494" i="7"/>
  <c r="G1494" i="7" s="1"/>
  <c r="C1498" i="7"/>
  <c r="G1498" i="7" s="1"/>
  <c r="C1502" i="7"/>
  <c r="G1502" i="7" s="1"/>
  <c r="C1506" i="7"/>
  <c r="G1506" i="7" s="1"/>
  <c r="C1510" i="7"/>
  <c r="G1510" i="7" s="1"/>
  <c r="C1514" i="7"/>
  <c r="G1514" i="7" s="1"/>
  <c r="C1518" i="7"/>
  <c r="G1518" i="7" s="1"/>
  <c r="C1526" i="7"/>
  <c r="G1526" i="7" s="1"/>
  <c r="C1530" i="7"/>
  <c r="G1530" i="7" s="1"/>
  <c r="C1534" i="7"/>
  <c r="G1534" i="7" s="1"/>
  <c r="C1538" i="7"/>
  <c r="G1538" i="7" s="1"/>
  <c r="C1550" i="7"/>
  <c r="G1550" i="7" s="1"/>
  <c r="C1554" i="7"/>
  <c r="G1554" i="7" s="1"/>
  <c r="C1558" i="7"/>
  <c r="G1558" i="7" s="1"/>
  <c r="C1562" i="7"/>
  <c r="G1562" i="7" s="1"/>
  <c r="C1566" i="7"/>
  <c r="G1566" i="7" s="1"/>
  <c r="C1570" i="7"/>
  <c r="G1570" i="7" s="1"/>
  <c r="C1578" i="7"/>
  <c r="G1578" i="7" s="1"/>
  <c r="C1582" i="7"/>
  <c r="G1582" i="7" s="1"/>
  <c r="C1586" i="7"/>
  <c r="G1586" i="7" s="1"/>
  <c r="C1594" i="7"/>
  <c r="G1594" i="7" s="1"/>
  <c r="C1602" i="7"/>
  <c r="G1602" i="7" s="1"/>
  <c r="C1606" i="7"/>
  <c r="G1606" i="7" s="1"/>
  <c r="C1610" i="7"/>
  <c r="G1610" i="7" s="1"/>
  <c r="C1614" i="7"/>
  <c r="G1614" i="7" s="1"/>
  <c r="C1307" i="7"/>
  <c r="G1307" i="7" s="1"/>
  <c r="C1315" i="7"/>
  <c r="G1315" i="7" s="1"/>
  <c r="C1318" i="7"/>
  <c r="G1318" i="7" s="1"/>
  <c r="C1327" i="7"/>
  <c r="G1327" i="7" s="1"/>
  <c r="C1367" i="7"/>
  <c r="G1367" i="7" s="1"/>
  <c r="C1387" i="7"/>
  <c r="G1387" i="7" s="1"/>
  <c r="C1395" i="7"/>
  <c r="G1395" i="7" s="1"/>
  <c r="C1407" i="7"/>
  <c r="G1407" i="7" s="1"/>
  <c r="C1419" i="7"/>
  <c r="G1419" i="7" s="1"/>
  <c r="C1447" i="7"/>
  <c r="G1447" i="7" s="1"/>
  <c r="C1455" i="7"/>
  <c r="G1455" i="7" s="1"/>
  <c r="C1483" i="7"/>
  <c r="G1483" i="7" s="1"/>
  <c r="C1499" i="7"/>
  <c r="G1499" i="7" s="1"/>
  <c r="C1519" i="7"/>
  <c r="G1519" i="7" s="1"/>
  <c r="C1523" i="7"/>
  <c r="G1523" i="7" s="1"/>
  <c r="C1531" i="7"/>
  <c r="G1531" i="7" s="1"/>
  <c r="C1539" i="7"/>
  <c r="G1539" i="7" s="1"/>
  <c r="C1543" i="7"/>
  <c r="G1543" i="7" s="1"/>
  <c r="C1551" i="7"/>
  <c r="G1551" i="7" s="1"/>
  <c r="C1559" i="7"/>
  <c r="G1559" i="7" s="1"/>
  <c r="C1567" i="7"/>
  <c r="G1567" i="7" s="1"/>
  <c r="C1579" i="7"/>
  <c r="G1579" i="7" s="1"/>
  <c r="C1619" i="7"/>
  <c r="G1619" i="7" s="1"/>
  <c r="C1621" i="7"/>
  <c r="G1621" i="7" s="1"/>
  <c r="C1633" i="7"/>
  <c r="G1633" i="7" s="1"/>
  <c r="C1637" i="7"/>
  <c r="G1637" i="7" s="1"/>
  <c r="C1641" i="7"/>
  <c r="G1641" i="7" s="1"/>
  <c r="C1645" i="7"/>
  <c r="G1645" i="7" s="1"/>
  <c r="C1649" i="7"/>
  <c r="G1649" i="7" s="1"/>
  <c r="C1653" i="7"/>
  <c r="G1653" i="7" s="1"/>
  <c r="C1657" i="7"/>
  <c r="G1657" i="7" s="1"/>
  <c r="C1661" i="7"/>
  <c r="G1661" i="7" s="1"/>
  <c r="C1665" i="7"/>
  <c r="G1665" i="7" s="1"/>
  <c r="C1669" i="7"/>
  <c r="G1669" i="7" s="1"/>
  <c r="C1681" i="7"/>
  <c r="G1681" i="7" s="1"/>
  <c r="C1685" i="7"/>
  <c r="G1685" i="7" s="1"/>
  <c r="C1693" i="7"/>
  <c r="G1693" i="7" s="1"/>
  <c r="C1697" i="7"/>
  <c r="G1697" i="7" s="1"/>
  <c r="C1701" i="7"/>
  <c r="G1701" i="7" s="1"/>
  <c r="C1709" i="7"/>
  <c r="G1709" i="7" s="1"/>
  <c r="C1713" i="7"/>
  <c r="G1713" i="7" s="1"/>
  <c r="C1717" i="7"/>
  <c r="G1717" i="7" s="1"/>
  <c r="C1721" i="7"/>
  <c r="G1721" i="7" s="1"/>
  <c r="C1725" i="7"/>
  <c r="G1725" i="7" s="1"/>
  <c r="C1729" i="7"/>
  <c r="G1729" i="7" s="1"/>
  <c r="C1733" i="7"/>
  <c r="G1733" i="7" s="1"/>
  <c r="C1737" i="7"/>
  <c r="G1737" i="7" s="1"/>
  <c r="C1741" i="7"/>
  <c r="G1741" i="7" s="1"/>
  <c r="C1745" i="7"/>
  <c r="G1745" i="7" s="1"/>
  <c r="C1749" i="7"/>
  <c r="G1749" i="7" s="1"/>
  <c r="C1753" i="7"/>
  <c r="G1753" i="7" s="1"/>
  <c r="C1761" i="7"/>
  <c r="G1761" i="7" s="1"/>
  <c r="C1765" i="7"/>
  <c r="G1765" i="7" s="1"/>
  <c r="C1769" i="7"/>
  <c r="G1769" i="7" s="1"/>
  <c r="C1773" i="7"/>
  <c r="G1773" i="7" s="1"/>
  <c r="C1777" i="7"/>
  <c r="G1777" i="7" s="1"/>
  <c r="C1785" i="7"/>
  <c r="G1785" i="7" s="1"/>
  <c r="C1789" i="7"/>
  <c r="G1789" i="7" s="1"/>
  <c r="C1801" i="7"/>
  <c r="G1801" i="7" s="1"/>
  <c r="C1817" i="7"/>
  <c r="G1817" i="7" s="1"/>
  <c r="C1821" i="7"/>
  <c r="G1821" i="7" s="1"/>
  <c r="C1825" i="7"/>
  <c r="G1825" i="7" s="1"/>
  <c r="C1833" i="7"/>
  <c r="G1833" i="7" s="1"/>
  <c r="C1837" i="7"/>
  <c r="G1837" i="7" s="1"/>
  <c r="C1841" i="7"/>
  <c r="G1841" i="7" s="1"/>
  <c r="C1849" i="7"/>
  <c r="G1849" i="7" s="1"/>
  <c r="C786" i="7"/>
  <c r="G786" i="7" s="1"/>
  <c r="C790" i="7"/>
  <c r="G790" i="7" s="1"/>
  <c r="C907" i="7"/>
  <c r="G907" i="7" s="1"/>
  <c r="C911" i="7"/>
  <c r="G911" i="7" s="1"/>
  <c r="C1007" i="7"/>
  <c r="G1007" i="7" s="1"/>
  <c r="C1035" i="7"/>
  <c r="G1035" i="7" s="1"/>
  <c r="C1079" i="7"/>
  <c r="G1079" i="7" s="1"/>
  <c r="C1199" i="7"/>
  <c r="G1199" i="7" s="1"/>
  <c r="C1227" i="7"/>
  <c r="G1227" i="7" s="1"/>
  <c r="C1231" i="7"/>
  <c r="G1231" i="7" s="1"/>
  <c r="C1247" i="7"/>
  <c r="G1247" i="7" s="1"/>
  <c r="C1363" i="7"/>
  <c r="G1363" i="7" s="1"/>
  <c r="C1383" i="7"/>
  <c r="G1383" i="7" s="1"/>
  <c r="C1403" i="7"/>
  <c r="G1403" i="7" s="1"/>
  <c r="C1435" i="7"/>
  <c r="G1435" i="7" s="1"/>
  <c r="C1475" i="7"/>
  <c r="G1475" i="7" s="1"/>
  <c r="C1479" i="7"/>
  <c r="G1479" i="7" s="1"/>
  <c r="C1495" i="7"/>
  <c r="G1495" i="7" s="1"/>
  <c r="C1507" i="7"/>
  <c r="G1507" i="7" s="1"/>
  <c r="C1515" i="7"/>
  <c r="G1515" i="7" s="1"/>
  <c r="C1547" i="7"/>
  <c r="G1547" i="7" s="1"/>
  <c r="C1595" i="7"/>
  <c r="G1595" i="7" s="1"/>
  <c r="C1599" i="7"/>
  <c r="G1599" i="7" s="1"/>
  <c r="C1622" i="7"/>
  <c r="G1622" i="7" s="1"/>
  <c r="C1626" i="7"/>
  <c r="G1626" i="7" s="1"/>
  <c r="C1630" i="7"/>
  <c r="G1630" i="7" s="1"/>
  <c r="C1634" i="7"/>
  <c r="G1634" i="7" s="1"/>
  <c r="C1638" i="7"/>
  <c r="G1638" i="7" s="1"/>
  <c r="C1646" i="7"/>
  <c r="G1646" i="7" s="1"/>
  <c r="C1650" i="7"/>
  <c r="G1650" i="7" s="1"/>
  <c r="C1654" i="7"/>
  <c r="G1654" i="7" s="1"/>
  <c r="C1678" i="7"/>
  <c r="G1678" i="7" s="1"/>
  <c r="C1682" i="7"/>
  <c r="G1682" i="7" s="1"/>
  <c r="C1686" i="7"/>
  <c r="G1686" i="7" s="1"/>
  <c r="C1694" i="7"/>
  <c r="G1694" i="7" s="1"/>
  <c r="C1698" i="7"/>
  <c r="G1698" i="7" s="1"/>
  <c r="C1702" i="7"/>
  <c r="G1702" i="7" s="1"/>
  <c r="C1706" i="7"/>
  <c r="G1706" i="7" s="1"/>
  <c r="C1710" i="7"/>
  <c r="G1710" i="7" s="1"/>
  <c r="C1714" i="7"/>
  <c r="G1714" i="7" s="1"/>
  <c r="C1718" i="7"/>
  <c r="G1718" i="7" s="1"/>
  <c r="C1722" i="7"/>
  <c r="G1722" i="7" s="1"/>
  <c r="C1726" i="7"/>
  <c r="G1726" i="7" s="1"/>
  <c r="C1730" i="7"/>
  <c r="G1730" i="7" s="1"/>
  <c r="C1742" i="7"/>
  <c r="G1742" i="7" s="1"/>
  <c r="C1746" i="7"/>
  <c r="G1746" i="7" s="1"/>
  <c r="C1750" i="7"/>
  <c r="G1750" i="7" s="1"/>
  <c r="C1754" i="7"/>
  <c r="G1754" i="7" s="1"/>
  <c r="C1758" i="7"/>
  <c r="G1758" i="7" s="1"/>
  <c r="C1766" i="7"/>
  <c r="G1766" i="7" s="1"/>
  <c r="C1774" i="7"/>
  <c r="G1774" i="7" s="1"/>
  <c r="C1778" i="7"/>
  <c r="G1778" i="7" s="1"/>
  <c r="C1782" i="7"/>
  <c r="G1782" i="7" s="1"/>
  <c r="C1790" i="7"/>
  <c r="G1790" i="7" s="1"/>
  <c r="C1798" i="7"/>
  <c r="G1798" i="7" s="1"/>
  <c r="C1810" i="7"/>
  <c r="G1810" i="7" s="1"/>
  <c r="C1814" i="7"/>
  <c r="G1814" i="7" s="1"/>
  <c r="C1818" i="7"/>
  <c r="G1818" i="7" s="1"/>
  <c r="C1822" i="7"/>
  <c r="G1822" i="7" s="1"/>
  <c r="C1830" i="7"/>
  <c r="G1830" i="7" s="1"/>
  <c r="C1834" i="7"/>
  <c r="G1834" i="7" s="1"/>
  <c r="C1838" i="7"/>
  <c r="G1838" i="7" s="1"/>
  <c r="C1842" i="7"/>
  <c r="G1842" i="7" s="1"/>
  <c r="C1303" i="7"/>
  <c r="G1303" i="7" s="1"/>
  <c r="C1311" i="7"/>
  <c r="G1311" i="7" s="1"/>
  <c r="C1343" i="7"/>
  <c r="G1343" i="7" s="1"/>
  <c r="C1359" i="7"/>
  <c r="G1359" i="7" s="1"/>
  <c r="C1371" i="7"/>
  <c r="G1371" i="7" s="1"/>
  <c r="C1379" i="7"/>
  <c r="G1379" i="7" s="1"/>
  <c r="C1415" i="7"/>
  <c r="G1415" i="7" s="1"/>
  <c r="C1431" i="7"/>
  <c r="G1431" i="7" s="1"/>
  <c r="C1451" i="7"/>
  <c r="G1451" i="7" s="1"/>
  <c r="C1463" i="7"/>
  <c r="G1463" i="7" s="1"/>
  <c r="C1527" i="7"/>
  <c r="G1527" i="7" s="1"/>
  <c r="C1535" i="7"/>
  <c r="G1535" i="7" s="1"/>
  <c r="C1555" i="7"/>
  <c r="G1555" i="7" s="1"/>
  <c r="C1563" i="7"/>
  <c r="G1563" i="7" s="1"/>
  <c r="C1571" i="7"/>
  <c r="G1571" i="7" s="1"/>
  <c r="C1575" i="7"/>
  <c r="G1575" i="7" s="1"/>
  <c r="C1587" i="7"/>
  <c r="G1587" i="7" s="1"/>
  <c r="C1591" i="7"/>
  <c r="G1591" i="7" s="1"/>
  <c r="C1607" i="7"/>
  <c r="G1607" i="7" s="1"/>
  <c r="C1615" i="7"/>
  <c r="G1615" i="7" s="1"/>
  <c r="C1623" i="7"/>
  <c r="G1623" i="7" s="1"/>
  <c r="C1627" i="7"/>
  <c r="G1627" i="7" s="1"/>
  <c r="C1631" i="7"/>
  <c r="G1631" i="7" s="1"/>
  <c r="C1635" i="7"/>
  <c r="G1635" i="7" s="1"/>
  <c r="C1643" i="7"/>
  <c r="G1643" i="7" s="1"/>
  <c r="C1647" i="7"/>
  <c r="G1647" i="7" s="1"/>
  <c r="C1651" i="7"/>
  <c r="G1651" i="7" s="1"/>
  <c r="C1659" i="7"/>
  <c r="G1659" i="7" s="1"/>
  <c r="C1667" i="7"/>
  <c r="G1667" i="7" s="1"/>
  <c r="C1671" i="7"/>
  <c r="G1671" i="7" s="1"/>
  <c r="C1675" i="7"/>
  <c r="G1675" i="7" s="1"/>
  <c r="C1679" i="7"/>
  <c r="G1679" i="7" s="1"/>
  <c r="C1683" i="7"/>
  <c r="G1683" i="7" s="1"/>
  <c r="C1687" i="7"/>
  <c r="G1687" i="7" s="1"/>
  <c r="C1691" i="7"/>
  <c r="G1691" i="7" s="1"/>
  <c r="C1695" i="7"/>
  <c r="G1695" i="7" s="1"/>
  <c r="C1699" i="7"/>
  <c r="G1699" i="7" s="1"/>
  <c r="C1703" i="7"/>
  <c r="G1703" i="7" s="1"/>
  <c r="C1707" i="7"/>
  <c r="G1707" i="7" s="1"/>
  <c r="C1711" i="7"/>
  <c r="G1711" i="7" s="1"/>
  <c r="C1715" i="7"/>
  <c r="G1715" i="7" s="1"/>
  <c r="C1719" i="7"/>
  <c r="G1719" i="7" s="1"/>
  <c r="C1723" i="7"/>
  <c r="G1723" i="7" s="1"/>
  <c r="C1727" i="7"/>
  <c r="G1727" i="7" s="1"/>
  <c r="C1731" i="7"/>
  <c r="G1731" i="7" s="1"/>
  <c r="C1735" i="7"/>
  <c r="G1735" i="7" s="1"/>
  <c r="C1739" i="7"/>
  <c r="G1739" i="7" s="1"/>
  <c r="C1743" i="7"/>
  <c r="G1743" i="7" s="1"/>
  <c r="C1747" i="7"/>
  <c r="G1747" i="7" s="1"/>
  <c r="C1751" i="7"/>
  <c r="G1751" i="7" s="1"/>
  <c r="C1755" i="7"/>
  <c r="G1755" i="7" s="1"/>
  <c r="C1763" i="7"/>
  <c r="G1763" i="7" s="1"/>
  <c r="C1767" i="7"/>
  <c r="G1767" i="7" s="1"/>
  <c r="C1771" i="7"/>
  <c r="G1771" i="7" s="1"/>
  <c r="C1775" i="7"/>
  <c r="G1775" i="7" s="1"/>
  <c r="C1779" i="7"/>
  <c r="G1779" i="7" s="1"/>
  <c r="C1783" i="7"/>
  <c r="G1783" i="7" s="1"/>
  <c r="C1787" i="7"/>
  <c r="G1787" i="7" s="1"/>
  <c r="C1799" i="7"/>
  <c r="G1799" i="7" s="1"/>
  <c r="C1803" i="7"/>
  <c r="G1803" i="7" s="1"/>
  <c r="C1807" i="7"/>
  <c r="G1807" i="7" s="1"/>
  <c r="C1811" i="7"/>
  <c r="G1811" i="7" s="1"/>
  <c r="C1819" i="7"/>
  <c r="G1819" i="7" s="1"/>
  <c r="C1823" i="7"/>
  <c r="G1823" i="7" s="1"/>
  <c r="C1831" i="7"/>
  <c r="G1831" i="7" s="1"/>
  <c r="C1839" i="7"/>
  <c r="G1839" i="7" s="1"/>
  <c r="C1843" i="7"/>
  <c r="G1843" i="7" s="1"/>
  <c r="C1618" i="7"/>
  <c r="G1618" i="7" s="1"/>
  <c r="C1624" i="7"/>
  <c r="G1624" i="7" s="1"/>
  <c r="C1636" i="7"/>
  <c r="G1636" i="7" s="1"/>
  <c r="C1648" i="7"/>
  <c r="G1648" i="7" s="1"/>
  <c r="C1660" i="7"/>
  <c r="G1660" i="7" s="1"/>
  <c r="C1712" i="7"/>
  <c r="G1712" i="7" s="1"/>
  <c r="C1720" i="7"/>
  <c r="G1720" i="7" s="1"/>
  <c r="C1728" i="7"/>
  <c r="G1728" i="7" s="1"/>
  <c r="C1748" i="7"/>
  <c r="G1748" i="7" s="1"/>
  <c r="C1756" i="7"/>
  <c r="G1756" i="7" s="1"/>
  <c r="C1772" i="7"/>
  <c r="G1772" i="7" s="1"/>
  <c r="C1808" i="7"/>
  <c r="G1808" i="7" s="1"/>
  <c r="C1019" i="7"/>
  <c r="G1019" i="7" s="1"/>
  <c r="C1259" i="7"/>
  <c r="G1259" i="7" s="1"/>
  <c r="C1263" i="7"/>
  <c r="G1263" i="7" s="1"/>
  <c r="C1275" i="7"/>
  <c r="G1275" i="7" s="1"/>
  <c r="C1287" i="7"/>
  <c r="G1287" i="7" s="1"/>
  <c r="C1331" i="7"/>
  <c r="G1331" i="7" s="1"/>
  <c r="C1459" i="7"/>
  <c r="G1459" i="7" s="1"/>
  <c r="C1491" i="7"/>
  <c r="G1491" i="7" s="1"/>
  <c r="C1503" i="7"/>
  <c r="G1503" i="7" s="1"/>
  <c r="C1583" i="7"/>
  <c r="G1583" i="7" s="1"/>
  <c r="C1656" i="7"/>
  <c r="G1656" i="7" s="1"/>
  <c r="C1680" i="7"/>
  <c r="G1680" i="7" s="1"/>
  <c r="C1688" i="7"/>
  <c r="G1688" i="7" s="1"/>
  <c r="C1692" i="7"/>
  <c r="G1692" i="7" s="1"/>
  <c r="C1700" i="7"/>
  <c r="G1700" i="7" s="1"/>
  <c r="C1768" i="7"/>
  <c r="G1768" i="7" s="1"/>
  <c r="C1792" i="7"/>
  <c r="G1792" i="7" s="1"/>
  <c r="C1820" i="7"/>
  <c r="G1820" i="7" s="1"/>
  <c r="C1836" i="7"/>
  <c r="G1836" i="7" s="1"/>
  <c r="C1844" i="7"/>
  <c r="G1844" i="7" s="1"/>
  <c r="C1632" i="7"/>
  <c r="G1632" i="7" s="1"/>
  <c r="C1644" i="7"/>
  <c r="G1644" i="7" s="1"/>
  <c r="C1672" i="7"/>
  <c r="G1672" i="7" s="1"/>
  <c r="C1708" i="7"/>
  <c r="G1708" i="7" s="1"/>
  <c r="C1716" i="7"/>
  <c r="G1716" i="7" s="1"/>
  <c r="C1732" i="7"/>
  <c r="G1732" i="7" s="1"/>
  <c r="C1744" i="7"/>
  <c r="G1744" i="7" s="1"/>
  <c r="C1752" i="7"/>
  <c r="G1752" i="7" s="1"/>
  <c r="C1796" i="7"/>
  <c r="G1796" i="7" s="1"/>
  <c r="C1832" i="7"/>
  <c r="G1832" i="7" s="1"/>
  <c r="C1848" i="7"/>
  <c r="G1848" i="7" s="1"/>
  <c r="C551" i="7"/>
  <c r="G551" i="7" s="1"/>
  <c r="C738" i="7"/>
  <c r="G738" i="7" s="1"/>
  <c r="C995" i="7"/>
  <c r="G995" i="7" s="1"/>
  <c r="C1239" i="7"/>
  <c r="G1239" i="7" s="1"/>
  <c r="C1351" i="7"/>
  <c r="G1351" i="7" s="1"/>
  <c r="C1399" i="7"/>
  <c r="G1399" i="7" s="1"/>
  <c r="C1411" i="7"/>
  <c r="G1411" i="7" s="1"/>
  <c r="C1423" i="7"/>
  <c r="G1423" i="7" s="1"/>
  <c r="C1471" i="7"/>
  <c r="G1471" i="7" s="1"/>
  <c r="C1511" i="7"/>
  <c r="G1511" i="7" s="1"/>
  <c r="C1628" i="7"/>
  <c r="G1628" i="7" s="1"/>
  <c r="C1640" i="7"/>
  <c r="G1640" i="7" s="1"/>
  <c r="C1668" i="7"/>
  <c r="G1668" i="7" s="1"/>
  <c r="C1684" i="7"/>
  <c r="G1684" i="7" s="1"/>
  <c r="C1696" i="7"/>
  <c r="G1696" i="7" s="1"/>
  <c r="C1704" i="7"/>
  <c r="G1704" i="7" s="1"/>
  <c r="C1764" i="7"/>
  <c r="G1764" i="7" s="1"/>
  <c r="C1784" i="7"/>
  <c r="G1784" i="7" s="1"/>
  <c r="C1812" i="7"/>
  <c r="G1812" i="7" s="1"/>
  <c r="C1824" i="7"/>
  <c r="G1824" i="7" s="1"/>
  <c r="C1828" i="7"/>
  <c r="G1828" i="7" s="1"/>
  <c r="C1840" i="7"/>
  <c r="G1840" i="7" s="1"/>
  <c r="C530" i="7"/>
  <c r="G530" i="7" s="1"/>
  <c r="C534" i="7"/>
  <c r="G534" i="7" s="1"/>
  <c r="C531" i="7"/>
  <c r="G531" i="7" s="1"/>
  <c r="C535" i="7"/>
  <c r="G535" i="7" s="1"/>
  <c r="C532" i="7"/>
  <c r="G532" i="7" s="1"/>
  <c r="C65" i="7"/>
  <c r="G65" i="7" s="1"/>
  <c r="C76" i="7"/>
  <c r="G76" i="7" s="1"/>
  <c r="C96" i="7"/>
  <c r="G96" i="7" s="1"/>
  <c r="C116" i="7"/>
  <c r="G116" i="7" s="1"/>
  <c r="C139" i="7"/>
  <c r="G139" i="7" s="1"/>
  <c r="C154" i="7"/>
  <c r="G154" i="7" s="1"/>
  <c r="C173" i="7"/>
  <c r="G173" i="7" s="1"/>
  <c r="C188" i="7"/>
  <c r="G188" i="7" s="1"/>
  <c r="C218" i="7"/>
  <c r="G218" i="7" s="1"/>
  <c r="C241" i="7"/>
  <c r="G241" i="7" s="1"/>
  <c r="C253" i="7"/>
  <c r="G253" i="7" s="1"/>
  <c r="C265" i="7"/>
  <c r="G265" i="7" s="1"/>
  <c r="C270" i="7"/>
  <c r="G270" i="7" s="1"/>
  <c r="C282" i="7"/>
  <c r="G282" i="7" s="1"/>
  <c r="C303" i="7"/>
  <c r="G303" i="7" s="1"/>
  <c r="C316" i="7"/>
  <c r="G316" i="7" s="1"/>
  <c r="C347" i="7"/>
  <c r="G347" i="7" s="1"/>
  <c r="C370" i="7"/>
  <c r="G370" i="7" s="1"/>
  <c r="C385" i="7"/>
  <c r="G385" i="7" s="1"/>
  <c r="C401" i="7"/>
  <c r="G401" i="7" s="1"/>
  <c r="C417" i="7"/>
  <c r="G417" i="7" s="1"/>
  <c r="C431" i="7"/>
  <c r="G431" i="7" s="1"/>
  <c r="C435" i="7"/>
  <c r="G435" i="7" s="1"/>
  <c r="C443" i="7"/>
  <c r="G443" i="7" s="1"/>
  <c r="C447" i="7"/>
  <c r="G447" i="7" s="1"/>
  <c r="C455" i="7"/>
  <c r="G455" i="7" s="1"/>
  <c r="C459" i="7"/>
  <c r="G459" i="7" s="1"/>
  <c r="C463" i="7"/>
  <c r="G463" i="7" s="1"/>
  <c r="C475" i="7"/>
  <c r="G475" i="7" s="1"/>
  <c r="C483" i="7"/>
  <c r="G483" i="7" s="1"/>
  <c r="C487" i="7"/>
  <c r="G487" i="7" s="1"/>
  <c r="C491" i="7"/>
  <c r="G491" i="7" s="1"/>
  <c r="C495" i="7"/>
  <c r="G495" i="7" s="1"/>
  <c r="C499" i="7"/>
  <c r="G499" i="7" s="1"/>
  <c r="C503" i="7"/>
  <c r="G503" i="7" s="1"/>
  <c r="C511" i="7"/>
  <c r="G511" i="7" s="1"/>
  <c r="C515" i="7"/>
  <c r="G515" i="7" s="1"/>
  <c r="C519" i="7"/>
  <c r="G519" i="7" s="1"/>
  <c r="C523" i="7"/>
  <c r="G523" i="7" s="1"/>
  <c r="C527" i="7"/>
  <c r="G527" i="7" s="1"/>
  <c r="C44" i="7"/>
  <c r="G44" i="7" s="1"/>
  <c r="C60" i="7"/>
  <c r="G60" i="7" s="1"/>
  <c r="C68" i="7"/>
  <c r="G68" i="7" s="1"/>
  <c r="C99" i="7"/>
  <c r="G99" i="7" s="1"/>
  <c r="C119" i="7"/>
  <c r="G119" i="7" s="1"/>
  <c r="C125" i="7"/>
  <c r="C156" i="7"/>
  <c r="G156" i="7" s="1"/>
  <c r="C211" i="7"/>
  <c r="G211" i="7" s="1"/>
  <c r="C219" i="7"/>
  <c r="G219" i="7" s="1"/>
  <c r="C234" i="7"/>
  <c r="G234" i="7" s="1"/>
  <c r="C248" i="7"/>
  <c r="G248" i="7" s="1"/>
  <c r="C266" i="7"/>
  <c r="G266" i="7" s="1"/>
  <c r="C284" i="7"/>
  <c r="G284" i="7" s="1"/>
  <c r="C306" i="7"/>
  <c r="G306" i="7" s="1"/>
  <c r="C339" i="7"/>
  <c r="G339" i="7" s="1"/>
  <c r="C352" i="7"/>
  <c r="G352" i="7" s="1"/>
  <c r="C372" i="7"/>
  <c r="G372" i="7" s="1"/>
  <c r="C387" i="7"/>
  <c r="G387" i="7" s="1"/>
  <c r="C410" i="7"/>
  <c r="G410" i="7" s="1"/>
  <c r="C432" i="7"/>
  <c r="G432" i="7" s="1"/>
  <c r="C436" i="7"/>
  <c r="G436" i="7" s="1"/>
  <c r="C440" i="7"/>
  <c r="G440" i="7" s="1"/>
  <c r="C448" i="7"/>
  <c r="G448" i="7" s="1"/>
  <c r="C452" i="7"/>
  <c r="G452" i="7" s="1"/>
  <c r="C456" i="7"/>
  <c r="G456" i="7" s="1"/>
  <c r="C472" i="7"/>
  <c r="G472" i="7" s="1"/>
  <c r="C480" i="7"/>
  <c r="G480" i="7" s="1"/>
  <c r="C484" i="7"/>
  <c r="G484" i="7" s="1"/>
  <c r="C488" i="7"/>
  <c r="G488" i="7" s="1"/>
  <c r="C492" i="7"/>
  <c r="G492" i="7" s="1"/>
  <c r="C504" i="7"/>
  <c r="G504" i="7" s="1"/>
  <c r="C508" i="7"/>
  <c r="G508" i="7" s="1"/>
  <c r="C512" i="7"/>
  <c r="G512" i="7" s="1"/>
  <c r="C516" i="7"/>
  <c r="G516" i="7" s="1"/>
  <c r="C520" i="7"/>
  <c r="G520" i="7" s="1"/>
  <c r="C524" i="7"/>
  <c r="G524" i="7" s="1"/>
  <c r="C528" i="7"/>
  <c r="G528" i="7" s="1"/>
  <c r="C63" i="7"/>
  <c r="G63" i="7" s="1"/>
  <c r="C84" i="7"/>
  <c r="G84" i="7" s="1"/>
  <c r="C101" i="7"/>
  <c r="G101" i="7" s="1"/>
  <c r="C127" i="7"/>
  <c r="G127" i="7" s="1"/>
  <c r="C201" i="7"/>
  <c r="G201" i="7" s="1"/>
  <c r="C212" i="7"/>
  <c r="G212" i="7" s="1"/>
  <c r="C221" i="7"/>
  <c r="G221" i="7" s="1"/>
  <c r="C237" i="7"/>
  <c r="G237" i="7" s="1"/>
  <c r="C257" i="7"/>
  <c r="G257" i="7" s="1"/>
  <c r="C301" i="7"/>
  <c r="G301" i="7" s="1"/>
  <c r="C354" i="7"/>
  <c r="G354" i="7" s="1"/>
  <c r="C381" i="7"/>
  <c r="G381" i="7" s="1"/>
  <c r="C391" i="7"/>
  <c r="G391" i="7" s="1"/>
  <c r="C414" i="7"/>
  <c r="G414" i="7" s="1"/>
  <c r="C425" i="7"/>
  <c r="G425" i="7" s="1"/>
  <c r="C433" i="7"/>
  <c r="G433" i="7" s="1"/>
  <c r="C437" i="7"/>
  <c r="G437" i="7" s="1"/>
  <c r="C445" i="7"/>
  <c r="G445" i="7" s="1"/>
  <c r="C449" i="7"/>
  <c r="G449" i="7" s="1"/>
  <c r="C453" i="7"/>
  <c r="G453" i="7" s="1"/>
  <c r="C457" i="7"/>
  <c r="G457" i="7" s="1"/>
  <c r="C477" i="7"/>
  <c r="G477" i="7" s="1"/>
  <c r="C489" i="7"/>
  <c r="G489" i="7" s="1"/>
  <c r="C493" i="7"/>
  <c r="G493" i="7" s="1"/>
  <c r="C497" i="7"/>
  <c r="G497" i="7" s="1"/>
  <c r="C509" i="7"/>
  <c r="G509" i="7" s="1"/>
  <c r="C513" i="7"/>
  <c r="G513" i="7" s="1"/>
  <c r="C517" i="7"/>
  <c r="G517" i="7" s="1"/>
  <c r="C521" i="7"/>
  <c r="G521" i="7" s="1"/>
  <c r="C525" i="7"/>
  <c r="G525" i="7" s="1"/>
  <c r="C64" i="7"/>
  <c r="G64" i="7" s="1"/>
  <c r="C74" i="7"/>
  <c r="G74" i="7" s="1"/>
  <c r="C90" i="7"/>
  <c r="G90" i="7" s="1"/>
  <c r="C123" i="7"/>
  <c r="G123" i="7" s="1"/>
  <c r="C143" i="7"/>
  <c r="G143" i="7" s="1"/>
  <c r="C187" i="7"/>
  <c r="G187" i="7" s="1"/>
  <c r="C205" i="7"/>
  <c r="G205" i="7" s="1"/>
  <c r="C217" i="7"/>
  <c r="G217" i="7" s="1"/>
  <c r="C239" i="7"/>
  <c r="G239" i="7" s="1"/>
  <c r="C252" i="7"/>
  <c r="G252" i="7" s="1"/>
  <c r="C269" i="7"/>
  <c r="G269" i="7" s="1"/>
  <c r="C280" i="7"/>
  <c r="G280" i="7" s="1"/>
  <c r="C302" i="7"/>
  <c r="G302" i="7" s="1"/>
  <c r="C314" i="7"/>
  <c r="G314" i="7" s="1"/>
  <c r="C331" i="7"/>
  <c r="G331" i="7" s="1"/>
  <c r="C362" i="7"/>
  <c r="G362" i="7" s="1"/>
  <c r="C384" i="7"/>
  <c r="G384" i="7" s="1"/>
  <c r="C416" i="7"/>
  <c r="G416" i="7" s="1"/>
  <c r="C429" i="7"/>
  <c r="G429" i="7" s="1"/>
  <c r="C434" i="7"/>
  <c r="G434" i="7" s="1"/>
  <c r="C442" i="7"/>
  <c r="G442" i="7" s="1"/>
  <c r="C446" i="7"/>
  <c r="G446" i="7" s="1"/>
  <c r="C450" i="7"/>
  <c r="G450" i="7" s="1"/>
  <c r="C454" i="7"/>
  <c r="G454" i="7" s="1"/>
  <c r="C458" i="7"/>
  <c r="G458" i="7" s="1"/>
  <c r="C474" i="7"/>
  <c r="G474" i="7" s="1"/>
  <c r="C478" i="7"/>
  <c r="G478" i="7" s="1"/>
  <c r="C482" i="7"/>
  <c r="G482" i="7" s="1"/>
  <c r="C494" i="7"/>
  <c r="G494" i="7" s="1"/>
  <c r="C498" i="7"/>
  <c r="G498" i="7" s="1"/>
  <c r="C502" i="7"/>
  <c r="G502" i="7" s="1"/>
  <c r="C506" i="7"/>
  <c r="G506" i="7" s="1"/>
  <c r="C510" i="7"/>
  <c r="G510" i="7" s="1"/>
  <c r="C514" i="7"/>
  <c r="G514" i="7" s="1"/>
  <c r="C518" i="7"/>
  <c r="G518" i="7" s="1"/>
  <c r="C522" i="7"/>
  <c r="G522" i="7" s="1"/>
  <c r="C2" i="7"/>
  <c r="G2" i="7" s="1"/>
  <c r="C3" i="7"/>
  <c r="G3" i="7" s="1"/>
  <c r="C7" i="7"/>
  <c r="G7" i="7" s="1"/>
  <c r="C11" i="7"/>
  <c r="G11" i="7" s="1"/>
  <c r="C15" i="7"/>
  <c r="G15" i="7" s="1"/>
  <c r="C19" i="7"/>
  <c r="G19" i="7" s="1"/>
  <c r="C23" i="7"/>
  <c r="G23" i="7" s="1"/>
  <c r="C27" i="7"/>
  <c r="G27" i="7" s="1"/>
  <c r="C31" i="7"/>
  <c r="G31" i="7" s="1"/>
  <c r="C35" i="7"/>
  <c r="G35" i="7" s="1"/>
  <c r="C39" i="7"/>
  <c r="G39" i="7" s="1"/>
  <c r="C43" i="7"/>
  <c r="G43" i="7" s="1"/>
  <c r="C47" i="7"/>
  <c r="G47" i="7" s="1"/>
  <c r="C51" i="7"/>
  <c r="G51" i="7" s="1"/>
  <c r="C55" i="7"/>
  <c r="G55" i="7" s="1"/>
  <c r="C59" i="7"/>
  <c r="G59" i="7" s="1"/>
  <c r="C67" i="7"/>
  <c r="G67" i="7" s="1"/>
  <c r="C71" i="7"/>
  <c r="G71" i="7" s="1"/>
  <c r="C75" i="7"/>
  <c r="G75" i="7" s="1"/>
  <c r="C79" i="7"/>
  <c r="G79" i="7" s="1"/>
  <c r="C83" i="7"/>
  <c r="G83" i="7" s="1"/>
  <c r="C87" i="7"/>
  <c r="G87" i="7" s="1"/>
  <c r="C91" i="7"/>
  <c r="G91" i="7" s="1"/>
  <c r="C95" i="7"/>
  <c r="G95" i="7" s="1"/>
  <c r="C103" i="7"/>
  <c r="G103" i="7" s="1"/>
  <c r="C107" i="7"/>
  <c r="G107" i="7" s="1"/>
  <c r="C111" i="7"/>
  <c r="G111" i="7" s="1"/>
  <c r="C115" i="7"/>
  <c r="G115" i="7" s="1"/>
  <c r="C131" i="7"/>
  <c r="G131" i="7" s="1"/>
  <c r="C135" i="7"/>
  <c r="G135" i="7" s="1"/>
  <c r="C147" i="7"/>
  <c r="G147" i="7" s="1"/>
  <c r="C151" i="7"/>
  <c r="G151" i="7" s="1"/>
  <c r="C155" i="7"/>
  <c r="G155" i="7" s="1"/>
  <c r="C159" i="7"/>
  <c r="G159" i="7" s="1"/>
  <c r="C163" i="7"/>
  <c r="G163" i="7" s="1"/>
  <c r="C167" i="7"/>
  <c r="G167" i="7" s="1"/>
  <c r="C171" i="7"/>
  <c r="G171" i="7" s="1"/>
  <c r="C175" i="7"/>
  <c r="G175" i="7" s="1"/>
  <c r="C179" i="7"/>
  <c r="G179" i="7" s="1"/>
  <c r="C183" i="7"/>
  <c r="G183" i="7" s="1"/>
  <c r="C191" i="7"/>
  <c r="G191" i="7" s="1"/>
  <c r="C195" i="7"/>
  <c r="G195" i="7" s="1"/>
  <c r="C199" i="7"/>
  <c r="G199" i="7" s="1"/>
  <c r="C203" i="7"/>
  <c r="G203" i="7" s="1"/>
  <c r="C207" i="7"/>
  <c r="G207" i="7" s="1"/>
  <c r="C215" i="7"/>
  <c r="G215" i="7" s="1"/>
  <c r="C223" i="7"/>
  <c r="G223" i="7" s="1"/>
  <c r="C227" i="7"/>
  <c r="G227" i="7" s="1"/>
  <c r="C231" i="7"/>
  <c r="G231" i="7" s="1"/>
  <c r="C235" i="7"/>
  <c r="G235" i="7" s="1"/>
  <c r="C243" i="7"/>
  <c r="G243" i="7" s="1"/>
  <c r="C247" i="7"/>
  <c r="G247" i="7" s="1"/>
  <c r="C251" i="7"/>
  <c r="G251" i="7" s="1"/>
  <c r="C255" i="7"/>
  <c r="G255" i="7" s="1"/>
  <c r="C259" i="7"/>
  <c r="G259" i="7" s="1"/>
  <c r="C263" i="7"/>
  <c r="G263" i="7" s="1"/>
  <c r="C271" i="7"/>
  <c r="G271" i="7" s="1"/>
  <c r="C275" i="7"/>
  <c r="G275" i="7" s="1"/>
  <c r="C279" i="7"/>
  <c r="G279" i="7" s="1"/>
  <c r="C283" i="7"/>
  <c r="G283" i="7" s="1"/>
  <c r="C287" i="7"/>
  <c r="G287" i="7" s="1"/>
  <c r="C291" i="7"/>
  <c r="G291" i="7" s="1"/>
  <c r="C295" i="7"/>
  <c r="G295" i="7" s="1"/>
  <c r="C299" i="7"/>
  <c r="G299" i="7" s="1"/>
  <c r="C311" i="7"/>
  <c r="G311" i="7" s="1"/>
  <c r="C315" i="7"/>
  <c r="G315" i="7" s="1"/>
  <c r="C319" i="7"/>
  <c r="G319" i="7" s="1"/>
  <c r="C323" i="7"/>
  <c r="G323" i="7" s="1"/>
  <c r="C327" i="7"/>
  <c r="G327" i="7" s="1"/>
  <c r="C335" i="7"/>
  <c r="G335" i="7" s="1"/>
  <c r="C343" i="7"/>
  <c r="G343" i="7" s="1"/>
  <c r="C351" i="7"/>
  <c r="G351" i="7" s="1"/>
  <c r="C355" i="7"/>
  <c r="G355" i="7" s="1"/>
  <c r="C359" i="7"/>
  <c r="G359" i="7" s="1"/>
  <c r="C363" i="7"/>
  <c r="G363" i="7" s="1"/>
  <c r="C367" i="7"/>
  <c r="G367" i="7" s="1"/>
  <c r="C371" i="7"/>
  <c r="G371" i="7" s="1"/>
  <c r="C375" i="7"/>
  <c r="G375" i="7" s="1"/>
  <c r="C379" i="7"/>
  <c r="G379" i="7" s="1"/>
  <c r="C383" i="7"/>
  <c r="G383" i="7" s="1"/>
  <c r="C395" i="7"/>
  <c r="G395" i="7" s="1"/>
  <c r="C399" i="7"/>
  <c r="G399" i="7" s="1"/>
  <c r="C403" i="7"/>
  <c r="G403" i="7" s="1"/>
  <c r="C407" i="7"/>
  <c r="G407" i="7" s="1"/>
  <c r="C411" i="7"/>
  <c r="G411" i="7" s="1"/>
  <c r="C415" i="7"/>
  <c r="G415" i="7" s="1"/>
  <c r="C4" i="7"/>
  <c r="G4" i="7" s="1"/>
  <c r="C8" i="7"/>
  <c r="G8" i="7" s="1"/>
  <c r="C12" i="7"/>
  <c r="G12" i="7" s="1"/>
  <c r="C16" i="7"/>
  <c r="G16" i="7" s="1"/>
  <c r="C20" i="7"/>
  <c r="G20" i="7" s="1"/>
  <c r="C24" i="7"/>
  <c r="G24" i="7" s="1"/>
  <c r="C28" i="7"/>
  <c r="G28" i="7" s="1"/>
  <c r="C32" i="7"/>
  <c r="G32" i="7" s="1"/>
  <c r="C36" i="7"/>
  <c r="G36" i="7" s="1"/>
  <c r="C40" i="7"/>
  <c r="G40" i="7" s="1"/>
  <c r="C48" i="7"/>
  <c r="G48" i="7" s="1"/>
  <c r="C52" i="7"/>
  <c r="G52" i="7" s="1"/>
  <c r="C72" i="7"/>
  <c r="G72" i="7" s="1"/>
  <c r="C80" i="7"/>
  <c r="G80" i="7" s="1"/>
  <c r="C88" i="7"/>
  <c r="G88" i="7" s="1"/>
  <c r="C92" i="7"/>
  <c r="G92" i="7" s="1"/>
  <c r="C100" i="7"/>
  <c r="G100" i="7" s="1"/>
  <c r="C104" i="7"/>
  <c r="G104" i="7" s="1"/>
  <c r="C108" i="7"/>
  <c r="G108" i="7" s="1"/>
  <c r="C112" i="7"/>
  <c r="G112" i="7" s="1"/>
  <c r="C120" i="7"/>
  <c r="G120" i="7" s="1"/>
  <c r="C128" i="7"/>
  <c r="G128" i="7" s="1"/>
  <c r="C132" i="7"/>
  <c r="G132" i="7" s="1"/>
  <c r="C136" i="7"/>
  <c r="G136" i="7" s="1"/>
  <c r="C144" i="7"/>
  <c r="G144" i="7" s="1"/>
  <c r="C148" i="7"/>
  <c r="G148" i="7" s="1"/>
  <c r="C152" i="7"/>
  <c r="G152" i="7" s="1"/>
  <c r="C160" i="7"/>
  <c r="G160" i="7" s="1"/>
  <c r="C164" i="7"/>
  <c r="G164" i="7" s="1"/>
  <c r="C168" i="7"/>
  <c r="G168" i="7" s="1"/>
  <c r="C172" i="7"/>
  <c r="G172" i="7" s="1"/>
  <c r="C176" i="7"/>
  <c r="G176" i="7" s="1"/>
  <c r="C180" i="7"/>
  <c r="G180" i="7" s="1"/>
  <c r="C192" i="7"/>
  <c r="G192" i="7" s="1"/>
  <c r="C196" i="7"/>
  <c r="G196" i="7" s="1"/>
  <c r="C200" i="7"/>
  <c r="G200" i="7" s="1"/>
  <c r="C204" i="7"/>
  <c r="G204" i="7" s="1"/>
  <c r="C208" i="7"/>
  <c r="G208" i="7" s="1"/>
  <c r="C216" i="7"/>
  <c r="G216" i="7" s="1"/>
  <c r="C220" i="7"/>
  <c r="G220" i="7" s="1"/>
  <c r="C224" i="7"/>
  <c r="G224" i="7" s="1"/>
  <c r="C228" i="7"/>
  <c r="G228" i="7" s="1"/>
  <c r="C232" i="7"/>
  <c r="G232" i="7" s="1"/>
  <c r="C236" i="7"/>
  <c r="G236" i="7" s="1"/>
  <c r="C240" i="7"/>
  <c r="G240" i="7" s="1"/>
  <c r="C244" i="7"/>
  <c r="G244" i="7" s="1"/>
  <c r="C256" i="7"/>
  <c r="G256" i="7" s="1"/>
  <c r="C260" i="7"/>
  <c r="G260" i="7" s="1"/>
  <c r="C264" i="7"/>
  <c r="G264" i="7" s="1"/>
  <c r="C268" i="7"/>
  <c r="G268" i="7" s="1"/>
  <c r="C276" i="7"/>
  <c r="G276" i="7" s="1"/>
  <c r="C288" i="7"/>
  <c r="G288" i="7" s="1"/>
  <c r="C292" i="7"/>
  <c r="G292" i="7" s="1"/>
  <c r="C296" i="7"/>
  <c r="G296" i="7" s="1"/>
  <c r="C300" i="7"/>
  <c r="G300" i="7" s="1"/>
  <c r="C304" i="7"/>
  <c r="G304" i="7" s="1"/>
  <c r="C308" i="7"/>
  <c r="G308" i="7" s="1"/>
  <c r="C312" i="7"/>
  <c r="G312" i="7" s="1"/>
  <c r="C320" i="7"/>
  <c r="G320" i="7" s="1"/>
  <c r="C324" i="7"/>
  <c r="G324" i="7" s="1"/>
  <c r="C328" i="7"/>
  <c r="G328" i="7" s="1"/>
  <c r="C332" i="7"/>
  <c r="G332" i="7" s="1"/>
  <c r="C336" i="7"/>
  <c r="G336" i="7" s="1"/>
  <c r="C340" i="7"/>
  <c r="G340" i="7" s="1"/>
  <c r="C344" i="7"/>
  <c r="G344" i="7" s="1"/>
  <c r="C348" i="7"/>
  <c r="G348" i="7" s="1"/>
  <c r="C356" i="7"/>
  <c r="G356" i="7" s="1"/>
  <c r="C360" i="7"/>
  <c r="G360" i="7" s="1"/>
  <c r="C364" i="7"/>
  <c r="G364" i="7" s="1"/>
  <c r="C368" i="7"/>
  <c r="G368" i="7" s="1"/>
  <c r="C376" i="7"/>
  <c r="G376" i="7" s="1"/>
  <c r="C380" i="7"/>
  <c r="G380" i="7" s="1"/>
  <c r="C388" i="7"/>
  <c r="G388" i="7" s="1"/>
  <c r="C392" i="7"/>
  <c r="G392" i="7" s="1"/>
  <c r="C396" i="7"/>
  <c r="G396" i="7" s="1"/>
  <c r="C404" i="7"/>
  <c r="G404" i="7" s="1"/>
  <c r="C408" i="7"/>
  <c r="G408" i="7" s="1"/>
  <c r="C412" i="7"/>
  <c r="G412" i="7" s="1"/>
  <c r="C5" i="7"/>
  <c r="G5" i="7" s="1"/>
  <c r="C9" i="7"/>
  <c r="G9" i="7" s="1"/>
  <c r="C13" i="7"/>
  <c r="G13" i="7" s="1"/>
  <c r="C17" i="7"/>
  <c r="G17" i="7" s="1"/>
  <c r="C21" i="7"/>
  <c r="G21" i="7" s="1"/>
  <c r="C25" i="7"/>
  <c r="G25" i="7" s="1"/>
  <c r="C29" i="7"/>
  <c r="G29" i="7" s="1"/>
  <c r="C33" i="7"/>
  <c r="G33" i="7" s="1"/>
  <c r="C37" i="7"/>
  <c r="G37" i="7" s="1"/>
  <c r="C41" i="7"/>
  <c r="G41" i="7" s="1"/>
  <c r="C45" i="7"/>
  <c r="G45" i="7" s="1"/>
  <c r="C53" i="7"/>
  <c r="G53" i="7" s="1"/>
  <c r="C57" i="7"/>
  <c r="G57" i="7" s="1"/>
  <c r="C61" i="7"/>
  <c r="G61" i="7" s="1"/>
  <c r="C69" i="7"/>
  <c r="G69" i="7" s="1"/>
  <c r="C73" i="7"/>
  <c r="G73" i="7" s="1"/>
  <c r="C77" i="7"/>
  <c r="G77" i="7" s="1"/>
  <c r="C85" i="7"/>
  <c r="G85" i="7" s="1"/>
  <c r="C89" i="7"/>
  <c r="G89" i="7" s="1"/>
  <c r="C93" i="7"/>
  <c r="G93" i="7" s="1"/>
  <c r="C97" i="7"/>
  <c r="G97" i="7" s="1"/>
  <c r="C105" i="7"/>
  <c r="G105" i="7" s="1"/>
  <c r="C109" i="7"/>
  <c r="G109" i="7" s="1"/>
  <c r="C113" i="7"/>
  <c r="G113" i="7" s="1"/>
  <c r="C117" i="7"/>
  <c r="G117" i="7" s="1"/>
  <c r="C121" i="7"/>
  <c r="G121" i="7" s="1"/>
  <c r="C129" i="7"/>
  <c r="G129" i="7" s="1"/>
  <c r="C137" i="7"/>
  <c r="G137" i="7" s="1"/>
  <c r="C145" i="7"/>
  <c r="G145" i="7" s="1"/>
  <c r="C149" i="7"/>
  <c r="G149" i="7" s="1"/>
  <c r="C153" i="7"/>
  <c r="G153" i="7" s="1"/>
  <c r="C157" i="7"/>
  <c r="G157" i="7" s="1"/>
  <c r="C161" i="7"/>
  <c r="G161" i="7" s="1"/>
  <c r="C165" i="7"/>
  <c r="G165" i="7" s="1"/>
  <c r="C169" i="7"/>
  <c r="G169" i="7" s="1"/>
  <c r="C177" i="7"/>
  <c r="G177" i="7" s="1"/>
  <c r="C181" i="7"/>
  <c r="G181" i="7" s="1"/>
  <c r="C185" i="7"/>
  <c r="G185" i="7" s="1"/>
  <c r="C189" i="7"/>
  <c r="G189" i="7" s="1"/>
  <c r="C197" i="7"/>
  <c r="G197" i="7" s="1"/>
  <c r="C213" i="7"/>
  <c r="G213" i="7" s="1"/>
  <c r="C225" i="7"/>
  <c r="G225" i="7" s="1"/>
  <c r="C229" i="7"/>
  <c r="G229" i="7" s="1"/>
  <c r="C245" i="7"/>
  <c r="G245" i="7" s="1"/>
  <c r="C249" i="7"/>
  <c r="G249" i="7" s="1"/>
  <c r="C261" i="7"/>
  <c r="G261" i="7" s="1"/>
  <c r="C6" i="7"/>
  <c r="G6" i="7" s="1"/>
  <c r="C22" i="7"/>
  <c r="G22" i="7" s="1"/>
  <c r="C38" i="7"/>
  <c r="G38" i="7" s="1"/>
  <c r="C58" i="7"/>
  <c r="G58" i="7" s="1"/>
  <c r="C110" i="7"/>
  <c r="G110" i="7" s="1"/>
  <c r="C146" i="7"/>
  <c r="G146" i="7" s="1"/>
  <c r="C158" i="7"/>
  <c r="G158" i="7" s="1"/>
  <c r="C190" i="7"/>
  <c r="G190" i="7" s="1"/>
  <c r="C214" i="7"/>
  <c r="G214" i="7" s="1"/>
  <c r="C277" i="7"/>
  <c r="G277" i="7" s="1"/>
  <c r="C289" i="7"/>
  <c r="G289" i="7" s="1"/>
  <c r="C297" i="7"/>
  <c r="G297" i="7" s="1"/>
  <c r="C309" i="7"/>
  <c r="G309" i="7" s="1"/>
  <c r="C322" i="7"/>
  <c r="G322" i="7" s="1"/>
  <c r="C330" i="7"/>
  <c r="G330" i="7" s="1"/>
  <c r="C337" i="7"/>
  <c r="G337" i="7" s="1"/>
  <c r="C342" i="7"/>
  <c r="G342" i="7" s="1"/>
  <c r="C349" i="7"/>
  <c r="G349" i="7" s="1"/>
  <c r="C377" i="7"/>
  <c r="G377" i="7" s="1"/>
  <c r="C389" i="7"/>
  <c r="G389" i="7" s="1"/>
  <c r="C394" i="7"/>
  <c r="G394" i="7" s="1"/>
  <c r="C409" i="7"/>
  <c r="G409" i="7" s="1"/>
  <c r="C420" i="7"/>
  <c r="G420" i="7" s="1"/>
  <c r="C424" i="7"/>
  <c r="G424" i="7" s="1"/>
  <c r="C428" i="7"/>
  <c r="G428" i="7" s="1"/>
  <c r="C10" i="7"/>
  <c r="G10" i="7" s="1"/>
  <c r="C26" i="7"/>
  <c r="G26" i="7" s="1"/>
  <c r="C42" i="7"/>
  <c r="G42" i="7" s="1"/>
  <c r="C82" i="7"/>
  <c r="G82" i="7" s="1"/>
  <c r="C94" i="7"/>
  <c r="G94" i="7" s="1"/>
  <c r="C114" i="7"/>
  <c r="G114" i="7" s="1"/>
  <c r="C126" i="7"/>
  <c r="G126" i="7" s="1"/>
  <c r="C134" i="7"/>
  <c r="G134" i="7" s="1"/>
  <c r="C150" i="7"/>
  <c r="G150" i="7" s="1"/>
  <c r="C162" i="7"/>
  <c r="G162" i="7" s="1"/>
  <c r="C186" i="7"/>
  <c r="G186" i="7" s="1"/>
  <c r="C202" i="7"/>
  <c r="G202" i="7" s="1"/>
  <c r="C210" i="7"/>
  <c r="G210" i="7" s="1"/>
  <c r="C222" i="7"/>
  <c r="G222" i="7" s="1"/>
  <c r="C278" i="7"/>
  <c r="G278" i="7" s="1"/>
  <c r="C290" i="7"/>
  <c r="G290" i="7" s="1"/>
  <c r="C298" i="7"/>
  <c r="G298" i="7" s="1"/>
  <c r="C305" i="7"/>
  <c r="G305" i="7" s="1"/>
  <c r="C310" i="7"/>
  <c r="G310" i="7" s="1"/>
  <c r="C317" i="7"/>
  <c r="G317" i="7" s="1"/>
  <c r="C325" i="7"/>
  <c r="G325" i="7" s="1"/>
  <c r="C350" i="7"/>
  <c r="G350" i="7" s="1"/>
  <c r="C357" i="7"/>
  <c r="G357" i="7" s="1"/>
  <c r="C365" i="7"/>
  <c r="G365" i="7" s="1"/>
  <c r="C378" i="7"/>
  <c r="G378" i="7" s="1"/>
  <c r="C390" i="7"/>
  <c r="G390" i="7" s="1"/>
  <c r="C397" i="7"/>
  <c r="G397" i="7" s="1"/>
  <c r="C402" i="7"/>
  <c r="G402" i="7" s="1"/>
  <c r="C421" i="7"/>
  <c r="G421" i="7" s="1"/>
  <c r="C353" i="7"/>
  <c r="G353" i="7" s="1"/>
  <c r="C427" i="7"/>
  <c r="G427" i="7" s="1"/>
  <c r="C14" i="7"/>
  <c r="G14" i="7" s="1"/>
  <c r="C30" i="7"/>
  <c r="G30" i="7" s="1"/>
  <c r="C54" i="7"/>
  <c r="G54" i="7" s="1"/>
  <c r="C62" i="7"/>
  <c r="G62" i="7" s="1"/>
  <c r="C66" i="7"/>
  <c r="G66" i="7" s="1"/>
  <c r="C102" i="7"/>
  <c r="G102" i="7" s="1"/>
  <c r="C138" i="7"/>
  <c r="G138" i="7" s="1"/>
  <c r="C142" i="7"/>
  <c r="G142" i="7" s="1"/>
  <c r="C178" i="7"/>
  <c r="G178" i="7" s="1"/>
  <c r="C194" i="7"/>
  <c r="G194" i="7" s="1"/>
  <c r="C242" i="7"/>
  <c r="G242" i="7" s="1"/>
  <c r="C258" i="7"/>
  <c r="G258" i="7" s="1"/>
  <c r="C273" i="7"/>
  <c r="G273" i="7" s="1"/>
  <c r="C285" i="7"/>
  <c r="G285" i="7" s="1"/>
  <c r="C293" i="7"/>
  <c r="G293" i="7" s="1"/>
  <c r="C313" i="7"/>
  <c r="G313" i="7" s="1"/>
  <c r="C318" i="7"/>
  <c r="G318" i="7" s="1"/>
  <c r="C333" i="7"/>
  <c r="G333" i="7" s="1"/>
  <c r="C346" i="7"/>
  <c r="G346" i="7" s="1"/>
  <c r="C358" i="7"/>
  <c r="G358" i="7" s="1"/>
  <c r="C366" i="7"/>
  <c r="G366" i="7" s="1"/>
  <c r="C373" i="7"/>
  <c r="G373" i="7" s="1"/>
  <c r="C386" i="7"/>
  <c r="G386" i="7" s="1"/>
  <c r="C398" i="7"/>
  <c r="G398" i="7" s="1"/>
  <c r="C405" i="7"/>
  <c r="G405" i="7" s="1"/>
  <c r="C413" i="7"/>
  <c r="G413" i="7" s="1"/>
  <c r="C418" i="7"/>
  <c r="G418" i="7" s="1"/>
  <c r="C422" i="7"/>
  <c r="G422" i="7" s="1"/>
  <c r="C426" i="7"/>
  <c r="G426" i="7" s="1"/>
  <c r="C430" i="7"/>
  <c r="G430" i="7" s="1"/>
  <c r="C18" i="7"/>
  <c r="G18" i="7" s="1"/>
  <c r="C34" i="7"/>
  <c r="G34" i="7" s="1"/>
  <c r="C46" i="7"/>
  <c r="G46" i="7" s="1"/>
  <c r="C78" i="7"/>
  <c r="G78" i="7" s="1"/>
  <c r="C86" i="7"/>
  <c r="G86" i="7" s="1"/>
  <c r="C98" i="7"/>
  <c r="G98" i="7" s="1"/>
  <c r="C118" i="7"/>
  <c r="G118" i="7" s="1"/>
  <c r="C130" i="7"/>
  <c r="G130" i="7" s="1"/>
  <c r="C182" i="7"/>
  <c r="G182" i="7" s="1"/>
  <c r="C198" i="7"/>
  <c r="G198" i="7" s="1"/>
  <c r="C206" i="7"/>
  <c r="G206" i="7" s="1"/>
  <c r="C230" i="7"/>
  <c r="G230" i="7" s="1"/>
  <c r="C238" i="7"/>
  <c r="G238" i="7" s="1"/>
  <c r="C246" i="7"/>
  <c r="G246" i="7" s="1"/>
  <c r="C281" i="7"/>
  <c r="G281" i="7" s="1"/>
  <c r="C286" i="7"/>
  <c r="G286" i="7" s="1"/>
  <c r="C294" i="7"/>
  <c r="G294" i="7" s="1"/>
  <c r="C329" i="7"/>
  <c r="G329" i="7" s="1"/>
  <c r="C334" i="7"/>
  <c r="G334" i="7" s="1"/>
  <c r="C361" i="7"/>
  <c r="G361" i="7" s="1"/>
  <c r="C369" i="7"/>
  <c r="G369" i="7" s="1"/>
  <c r="C374" i="7"/>
  <c r="G374" i="7" s="1"/>
  <c r="C382" i="7"/>
  <c r="G382" i="7" s="1"/>
  <c r="C393" i="7"/>
  <c r="G393" i="7" s="1"/>
  <c r="C406" i="7"/>
  <c r="G406" i="7" s="1"/>
  <c r="C423" i="7"/>
  <c r="G423" i="7" s="1"/>
  <c r="Q6" i="9"/>
  <c r="M6" i="9"/>
  <c r="Q13" i="9"/>
  <c r="M13" i="9"/>
  <c r="Q18" i="9"/>
  <c r="M18" i="9"/>
  <c r="Q16" i="9"/>
  <c r="M16" i="9"/>
  <c r="Q4" i="9"/>
  <c r="M4" i="9"/>
  <c r="Q15" i="9"/>
  <c r="M15" i="9"/>
  <c r="Q11" i="9"/>
  <c r="M11" i="9"/>
  <c r="Q12" i="9"/>
  <c r="M12" i="9"/>
  <c r="Q5" i="9"/>
  <c r="M5" i="9"/>
  <c r="Q3" i="9"/>
  <c r="M3" i="9"/>
  <c r="Q14" i="9"/>
  <c r="M14" i="9"/>
  <c r="Q7" i="9"/>
  <c r="M7" i="9"/>
  <c r="Q17" i="9"/>
  <c r="M17" i="9"/>
  <c r="Q20" i="9"/>
  <c r="Q19" i="9"/>
  <c r="M19" i="9"/>
  <c r="Q9" i="9"/>
  <c r="M9" i="9"/>
  <c r="Q8" i="9"/>
  <c r="M8" i="9"/>
  <c r="Q10" i="9"/>
  <c r="M10" i="9"/>
  <c r="Q2" i="9"/>
  <c r="G125" i="7"/>
  <c r="G466" i="7"/>
  <c r="G490" i="7"/>
  <c r="G462" i="7"/>
  <c r="G526" i="7"/>
  <c r="G486" i="7"/>
  <c r="G470" i="7"/>
  <c r="G501" i="7"/>
  <c r="G481" i="7"/>
  <c r="G473" i="7"/>
  <c r="G469" i="7"/>
  <c r="G465" i="7"/>
  <c r="G461" i="7"/>
  <c r="G441" i="7"/>
  <c r="G496" i="7"/>
  <c r="G468" i="7"/>
  <c r="G464" i="7"/>
  <c r="G460" i="7"/>
  <c r="G444" i="7"/>
  <c r="G419" i="7"/>
  <c r="G479" i="7"/>
  <c r="G471" i="7"/>
  <c r="G467" i="7"/>
  <c r="G451" i="7"/>
  <c r="G439" i="7"/>
  <c r="G140" i="7"/>
  <c r="G345" i="7"/>
  <c r="G184" i="7"/>
  <c r="G400" i="7"/>
  <c r="G209" i="7"/>
  <c r="G267" i="7"/>
  <c r="G307" i="7"/>
  <c r="G56" i="7"/>
  <c r="G124" i="7"/>
  <c r="G272" i="7"/>
  <c r="G49" i="7"/>
  <c r="G81" i="7"/>
  <c r="G133" i="7"/>
  <c r="G141" i="7"/>
  <c r="G193" i="7"/>
  <c r="G233" i="7"/>
  <c r="G321" i="7"/>
  <c r="G341" i="7"/>
  <c r="G50" i="7"/>
  <c r="G70" i="7"/>
  <c r="G338" i="7"/>
  <c r="G262" i="7"/>
  <c r="G250" i="7"/>
  <c r="G274" i="7"/>
  <c r="G166" i="7"/>
  <c r="G122" i="7"/>
  <c r="G106" i="7"/>
  <c r="G326" i="7"/>
  <c r="G174" i="7"/>
  <c r="G254" i="7"/>
  <c r="G226" i="7"/>
  <c r="G170" i="7"/>
  <c r="P30" i="9" s="1"/>
  <c r="P8" i="9" l="1"/>
  <c r="P22" i="9"/>
  <c r="P21" i="9"/>
  <c r="P25" i="9"/>
  <c r="P12" i="9"/>
  <c r="P26" i="9"/>
  <c r="P5" i="9"/>
  <c r="P20" i="9"/>
  <c r="P13" i="9"/>
  <c r="P23" i="9"/>
  <c r="P27" i="9"/>
  <c r="P17" i="9"/>
  <c r="P11" i="9"/>
  <c r="P15" i="9"/>
  <c r="P3" i="9"/>
  <c r="P7" i="9"/>
  <c r="P9" i="9"/>
  <c r="P14" i="9"/>
  <c r="P18" i="9"/>
  <c r="P24" i="9"/>
  <c r="P16" i="9"/>
  <c r="P6" i="9"/>
  <c r="P29" i="9"/>
  <c r="P31" i="9"/>
  <c r="P4" i="9"/>
  <c r="P19" i="9"/>
  <c r="P28" i="9"/>
  <c r="P10" i="9"/>
  <c r="P2" i="9"/>
  <c r="W20" i="9"/>
  <c r="W7" i="9"/>
  <c r="W12" i="9"/>
  <c r="W13" i="9"/>
  <c r="W9" i="9"/>
  <c r="W10" i="9"/>
  <c r="W17" i="9"/>
  <c r="W14" i="9"/>
  <c r="W5" i="9"/>
  <c r="W11" i="9"/>
  <c r="W4" i="9"/>
  <c r="W18" i="9"/>
  <c r="W6" i="9"/>
  <c r="W3" i="9"/>
  <c r="W15" i="9"/>
  <c r="W16" i="9"/>
  <c r="W29" i="9"/>
  <c r="W26" i="9"/>
  <c r="W31" i="9"/>
  <c r="W25" i="9"/>
  <c r="W22" i="9"/>
  <c r="W27" i="9"/>
  <c r="W21" i="9"/>
  <c r="W28" i="9"/>
  <c r="W23" i="9"/>
  <c r="W30" i="9"/>
  <c r="W24" i="9"/>
  <c r="W8" i="9"/>
  <c r="W19" i="9"/>
  <c r="W2" i="9"/>
  <c r="I2" i="9"/>
  <c r="M2" i="9"/>
  <c r="N2" i="9"/>
  <c r="Z27" i="9" l="1"/>
  <c r="AA27" i="9" s="1"/>
  <c r="Z29" i="9"/>
  <c r="AA29" i="9" s="1"/>
  <c r="Z31" i="9"/>
  <c r="Z22" i="9"/>
  <c r="AA22" i="9" s="1"/>
  <c r="Z6" i="9"/>
  <c r="AA6" i="9" s="1"/>
  <c r="Z28" i="9"/>
  <c r="AA28" i="9" s="1"/>
  <c r="Z9" i="9"/>
  <c r="AA9" i="9" s="1"/>
  <c r="Z20" i="9"/>
  <c r="AA20" i="9" s="1"/>
  <c r="Z26" i="9"/>
  <c r="AA26" i="9" s="1"/>
  <c r="Z12" i="9"/>
  <c r="AA12" i="9" s="1"/>
  <c r="Z16" i="9"/>
  <c r="AA16" i="9" s="1"/>
  <c r="Z8" i="9"/>
  <c r="AA8" i="9" s="1"/>
  <c r="Z19" i="9"/>
  <c r="AA19" i="9" s="1"/>
  <c r="Z30" i="9"/>
  <c r="AA30" i="9" s="1"/>
  <c r="Z15" i="9"/>
  <c r="AA15" i="9" s="1"/>
  <c r="Z10" i="9"/>
  <c r="AA10" i="9" s="1"/>
  <c r="Z18" i="9"/>
  <c r="AA18" i="9" s="1"/>
  <c r="Z14" i="9"/>
  <c r="AA14" i="9" s="1"/>
  <c r="Z7" i="9"/>
  <c r="AA7" i="9" s="1"/>
  <c r="Z23" i="9"/>
  <c r="AA23" i="9" s="1"/>
  <c r="Z5" i="9"/>
  <c r="AA5" i="9" s="1"/>
  <c r="Z3" i="9"/>
  <c r="AA3" i="9" s="1"/>
  <c r="Z4" i="9"/>
  <c r="AA4" i="9" s="1"/>
  <c r="Z17" i="9"/>
  <c r="AA17" i="9" s="1"/>
  <c r="Z24" i="9"/>
  <c r="AA24" i="9" s="1"/>
  <c r="Z25" i="9"/>
  <c r="AA25" i="9" s="1"/>
  <c r="Z13" i="9"/>
  <c r="AA13" i="9" s="1"/>
  <c r="Z11" i="9"/>
  <c r="AA11" i="9" s="1"/>
  <c r="Z21" i="9"/>
  <c r="AA21" i="9" s="1"/>
  <c r="Z2" i="9"/>
  <c r="AA2" i="9" s="1"/>
  <c r="AA31" i="9"/>
</calcChain>
</file>

<file path=xl/sharedStrings.xml><?xml version="1.0" encoding="utf-8"?>
<sst xmlns="http://schemas.openxmlformats.org/spreadsheetml/2006/main" count="39465" uniqueCount="5975">
  <si>
    <t>Session Date</t>
  </si>
  <si>
    <t>Client</t>
  </si>
  <si>
    <t>Counselor</t>
  </si>
  <si>
    <t>Session Type</t>
  </si>
  <si>
    <t>Contact Type</t>
  </si>
  <si>
    <t>Prep+Contact</t>
  </si>
  <si>
    <t>Total Hours</t>
  </si>
  <si>
    <t>Client ID</t>
  </si>
  <si>
    <t>Elliott, Anthony C.</t>
  </si>
  <si>
    <t>Follow-up</t>
  </si>
  <si>
    <t>Phone</t>
  </si>
  <si>
    <t>Rakar , Inc. (EDC2739)</t>
  </si>
  <si>
    <t>Conejo, Carlos</t>
  </si>
  <si>
    <t>EDC2739</t>
  </si>
  <si>
    <t>Scuncio, Karen</t>
  </si>
  <si>
    <t>The Shopkeepers (EDC2885DR)</t>
  </si>
  <si>
    <t>EDC2885DR</t>
  </si>
  <si>
    <t>Noble Laboratories, Inc. (EDC2528T)</t>
  </si>
  <si>
    <t>Bristol, Erica</t>
  </si>
  <si>
    <t>EDC2528T</t>
  </si>
  <si>
    <t>Eurasia Power Supply Corporation  (EDC2622)</t>
  </si>
  <si>
    <t>Client Site (face-to-face)</t>
  </si>
  <si>
    <t>EDC2622</t>
  </si>
  <si>
    <t>Center Site (face-to-face)</t>
  </si>
  <si>
    <t>Grapes and Hops  (EDC2771DRR)</t>
  </si>
  <si>
    <t>EDC2771DRR</t>
  </si>
  <si>
    <t>City Venture Group  (EDC2988T)</t>
  </si>
  <si>
    <t>Fernandez, Gonzalo</t>
  </si>
  <si>
    <t>EDC2988T</t>
  </si>
  <si>
    <t>Zackrison, Eric J.</t>
  </si>
  <si>
    <t>Jag Ten Tools and Supplies  (EDC2986)</t>
  </si>
  <si>
    <t>Online (E-mail or Web)</t>
  </si>
  <si>
    <t>EDC2986</t>
  </si>
  <si>
    <t>Hot Section  (EDC2141T)</t>
  </si>
  <si>
    <t>EDC2141T</t>
  </si>
  <si>
    <t>Xtensor Systems Inc. (EDC2977)</t>
  </si>
  <si>
    <t>McConville, Matthew T.</t>
  </si>
  <si>
    <t>EDC2977</t>
  </si>
  <si>
    <t>Bliss Frozen Yogurt  (EDC2799DRR)</t>
  </si>
  <si>
    <t>EDC2799DRR</t>
  </si>
  <si>
    <t>Creek Side Montecito  (EDC2800DR)</t>
  </si>
  <si>
    <t>EDC2800DR</t>
  </si>
  <si>
    <t>Letter Perfect's Ink Design &amp; Nature (EDC2847DR)</t>
  </si>
  <si>
    <t>EDC2847DR</t>
  </si>
  <si>
    <t>Ojai Valley School (EDC2877DR)</t>
  </si>
  <si>
    <t>EDC2877DR</t>
  </si>
  <si>
    <t>Paradise Pantry (EDC0612DRR)</t>
  </si>
  <si>
    <t>EDC0612DRR</t>
  </si>
  <si>
    <t>Retirement services of America (EDC2822DR)</t>
  </si>
  <si>
    <t>EDC2822DR</t>
  </si>
  <si>
    <t>Roy Culver (EDC0207DRR)</t>
  </si>
  <si>
    <t>EDC0207DRR</t>
  </si>
  <si>
    <t>Stationery Collection (EDC2906DR)</t>
  </si>
  <si>
    <t>EDC2906DR</t>
  </si>
  <si>
    <t>Surf Happens (EDC2887DR)</t>
  </si>
  <si>
    <t>EDC2887DR</t>
  </si>
  <si>
    <t>Taco Tuyo (EDC2139DR)</t>
  </si>
  <si>
    <t>EDC2139DR</t>
  </si>
  <si>
    <t>The Day Spa of Ojai  (EDC2752DR)</t>
  </si>
  <si>
    <t>EDC2752DR</t>
  </si>
  <si>
    <t>Tim Labarge Construction (EDC2843DR)</t>
  </si>
  <si>
    <t>EDC2843DR</t>
  </si>
  <si>
    <t>Vega Cleaning Service  (EDC2253)</t>
  </si>
  <si>
    <t>EDC2253</t>
  </si>
  <si>
    <t>OxE. Vasquez Distributors, Inc. dba Oxnard Pallet Co. (EDC0133RR)</t>
  </si>
  <si>
    <t>Dela Cruz, Dean</t>
  </si>
  <si>
    <t>EDC0133RR</t>
  </si>
  <si>
    <t>JR Bookkeeping Services (EDC1964)</t>
  </si>
  <si>
    <t>Obetz, Rose</t>
  </si>
  <si>
    <t>EDC1964</t>
  </si>
  <si>
    <t>Commercial Construction Cleaning Resources  (EDC2991)</t>
  </si>
  <si>
    <t>Gaytan, Alondra</t>
  </si>
  <si>
    <t>Initial/New</t>
  </si>
  <si>
    <t>EDC2991</t>
  </si>
  <si>
    <t>BeeBlossom  (EDC2992)</t>
  </si>
  <si>
    <t>EDC2992</t>
  </si>
  <si>
    <t>PAESANOS PIZZERIA (EDC2724)</t>
  </si>
  <si>
    <t>EDC2724</t>
  </si>
  <si>
    <t>JaJuan Graham (EDC2975)</t>
  </si>
  <si>
    <t>Martini, Sylvia</t>
  </si>
  <si>
    <t>EDC2975</t>
  </si>
  <si>
    <t>Magnificent Movers, Inc (EDC2866DRR)</t>
  </si>
  <si>
    <t>EDC2866DRR</t>
  </si>
  <si>
    <t>lifestyle consulting service (EDC2816DR)</t>
  </si>
  <si>
    <t>EDC2816DR</t>
  </si>
  <si>
    <t>American Board Assembly INC. (EDC2976)</t>
  </si>
  <si>
    <t>EDC2976</t>
  </si>
  <si>
    <t>EDC2385</t>
  </si>
  <si>
    <t>Global Solar Supply (EDC2469T)</t>
  </si>
  <si>
    <t>Izzo, Louis</t>
  </si>
  <si>
    <t>Conference (face-to-face)</t>
  </si>
  <si>
    <t>EDC2469T</t>
  </si>
  <si>
    <t>Blum Beverages  (EDC2929)</t>
  </si>
  <si>
    <t>EDC2929</t>
  </si>
  <si>
    <t>EDC2946</t>
  </si>
  <si>
    <t>SurfMedia Communications (EDC2736)</t>
  </si>
  <si>
    <t>EDC2736</t>
  </si>
  <si>
    <t>Michael Mahan (EDC2026g)</t>
  </si>
  <si>
    <t>EDC2026g</t>
  </si>
  <si>
    <t>Childrens Therapy Network Inc. (EDC1133DR)</t>
  </si>
  <si>
    <t>EDC1133DR</t>
  </si>
  <si>
    <t>Classic Letterpress (EDC2775DRR)</t>
  </si>
  <si>
    <t>EDC2775DRR</t>
  </si>
  <si>
    <t>Clayton Tree Service (EDC2767DR)</t>
  </si>
  <si>
    <t>EDC2767DR</t>
  </si>
  <si>
    <t>En Plein Air Gallery  (EDC2898DR)</t>
  </si>
  <si>
    <t>EDC2898DR</t>
  </si>
  <si>
    <t>Oolie LLC (EDC2244)</t>
  </si>
  <si>
    <t>EDC2244</t>
  </si>
  <si>
    <t>Easyway (EDC2661T)</t>
  </si>
  <si>
    <t>EDC2661T</t>
  </si>
  <si>
    <t>IvanJ Productions LLC (EDC2989)</t>
  </si>
  <si>
    <t>EDC2989</t>
  </si>
  <si>
    <t>Kyra's Shea Medleys, LLC (STATE) (ECCX6918T)</t>
  </si>
  <si>
    <t>ECCX6918T</t>
  </si>
  <si>
    <t>Waiakea Inc. (EDC2202T)</t>
  </si>
  <si>
    <t>EDC2202T</t>
  </si>
  <si>
    <t>Trupart (EDC0189RR)</t>
  </si>
  <si>
    <t>Hazuka, Bruce</t>
  </si>
  <si>
    <t>EDC0189RR</t>
  </si>
  <si>
    <t>ChocoVivo  (EDC2969T)</t>
  </si>
  <si>
    <t>EDC2969T</t>
  </si>
  <si>
    <t>Wendy Bowers (EDC2985)</t>
  </si>
  <si>
    <t>EDC2985</t>
  </si>
  <si>
    <t>A Good Service Limousine Company  (EDC2987DR)</t>
  </si>
  <si>
    <t>EDC2987DR</t>
  </si>
  <si>
    <t>County Water Damage Group, DBA Ventura County Water Damage and Restoration (EDC2757DRR)</t>
  </si>
  <si>
    <t>EDC2757DRR</t>
  </si>
  <si>
    <t>David C..Allison (EDC2817DR)</t>
  </si>
  <si>
    <t>EDC2817DR</t>
  </si>
  <si>
    <t>Highway One Bike Rental (EDC2967)</t>
  </si>
  <si>
    <t>EDC2967</t>
  </si>
  <si>
    <t>Lisa Durant (EDC2671)</t>
  </si>
  <si>
    <t>Kauffman, Michael</t>
  </si>
  <si>
    <t>EDC2671</t>
  </si>
  <si>
    <t>Brighter World Candle Co. (EDC2915)</t>
  </si>
  <si>
    <t>EDC2915</t>
  </si>
  <si>
    <t>Anna's Cider (EDC2821DR)</t>
  </si>
  <si>
    <t>EDC2821DR</t>
  </si>
  <si>
    <t>QTPI Creations (EDC2503)</t>
  </si>
  <si>
    <t>EDC2503</t>
  </si>
  <si>
    <t>Darlene Chavez (EDC2750)</t>
  </si>
  <si>
    <t>EDC2750</t>
  </si>
  <si>
    <t>Agnew Translation Services (EDC1540)</t>
  </si>
  <si>
    <t>EDC1540</t>
  </si>
  <si>
    <t>Alice Haefele (Sole Proprietor) (EDC2779)</t>
  </si>
  <si>
    <t>EDC2779</t>
  </si>
  <si>
    <t>Greg Hayward (EDC1814g)</t>
  </si>
  <si>
    <t>Bartels, Bill</t>
  </si>
  <si>
    <t>EDC1814g</t>
  </si>
  <si>
    <t>805 Bar and Grill (EDC1860)</t>
  </si>
  <si>
    <t>EDC1860</t>
  </si>
  <si>
    <t>C &amp; C Raiti Corp. (EDC2863)</t>
  </si>
  <si>
    <t>EDC2863</t>
  </si>
  <si>
    <t>YCE Inc  (EDC2415)</t>
  </si>
  <si>
    <t>EDC2415</t>
  </si>
  <si>
    <t>Free Feather Photography &amp; Creations (EDC1846g)</t>
  </si>
  <si>
    <t>EDC1846g</t>
  </si>
  <si>
    <t>Mave enterprises inc (COCX6620T)</t>
  </si>
  <si>
    <t>COCX6620T</t>
  </si>
  <si>
    <t>Trades United Reclaiming Future  (EDC2943)</t>
  </si>
  <si>
    <t>EDC2943</t>
  </si>
  <si>
    <t>Studio Channel Islands  (EDC2983)</t>
  </si>
  <si>
    <t>EDC2983</t>
  </si>
  <si>
    <t>michael akseven (EDC2982)</t>
  </si>
  <si>
    <t>EDC2982</t>
  </si>
  <si>
    <t>Nicole Essellier (EDC2984)</t>
  </si>
  <si>
    <t>EDC2984</t>
  </si>
  <si>
    <t>Wild at Heart Ojai  (EDC2937)</t>
  </si>
  <si>
    <t>EDC2937</t>
  </si>
  <si>
    <t>Jarrow Formulas (EDC2333T)</t>
  </si>
  <si>
    <t>EDC2333T</t>
  </si>
  <si>
    <t>McAtee, Arnel (EDC1511T)</t>
  </si>
  <si>
    <t>Hayman, Shalene</t>
  </si>
  <si>
    <t>EDC1511T</t>
  </si>
  <si>
    <t>Mind Master's of Ventura County (EDC2939)</t>
  </si>
  <si>
    <t>EDC2939</t>
  </si>
  <si>
    <t>Taylor Brayden (EDC2978)</t>
  </si>
  <si>
    <t>EDC2978</t>
  </si>
  <si>
    <t>New Image  (EDC2980)</t>
  </si>
  <si>
    <t>EDC2980</t>
  </si>
  <si>
    <t>Growlogix Inc (EDC2858DR)</t>
  </si>
  <si>
    <t>EDC2858DR</t>
  </si>
  <si>
    <t>Homesteady Solutions (EDC2902RR)</t>
  </si>
  <si>
    <t>EDC2902RR</t>
  </si>
  <si>
    <t>McKaba Luggage, LLC (EDC2353)</t>
  </si>
  <si>
    <t>EDC2353</t>
  </si>
  <si>
    <t>Vita Art Center  (EDC2772DRR)</t>
  </si>
  <si>
    <t>EDC2772DRR</t>
  </si>
  <si>
    <t>Pedro Najera (EDC2973)</t>
  </si>
  <si>
    <t>EDC2973</t>
  </si>
  <si>
    <t>Daniel May  (EDC2974)</t>
  </si>
  <si>
    <t>EDC2974</t>
  </si>
  <si>
    <t>Adam McKillican (EDC2964)</t>
  </si>
  <si>
    <t>EDC2964</t>
  </si>
  <si>
    <t>Francisco  Pedroza (EDC2965)</t>
  </si>
  <si>
    <t>EDC2965</t>
  </si>
  <si>
    <t>Ruiz, Joni (EDC2972)</t>
  </si>
  <si>
    <t>EDC2972</t>
  </si>
  <si>
    <t>5 Day Tire Store  (EDC2306DRR)</t>
  </si>
  <si>
    <t>EDC2306DRR</t>
  </si>
  <si>
    <t>The Little Black Dress  (EDC2909)</t>
  </si>
  <si>
    <t>EDC2909</t>
  </si>
  <si>
    <t>Vital Cleantech Ventures, LLC (EDC2169T)</t>
  </si>
  <si>
    <t>EDC2169T</t>
  </si>
  <si>
    <t>Nutrition Haus, Inc (ECCX7115T)</t>
  </si>
  <si>
    <t>ECCX7115T</t>
  </si>
  <si>
    <t>Yoga Jones (EDC2798DRR)</t>
  </si>
  <si>
    <t>EDC2798DRR</t>
  </si>
  <si>
    <t>Keegan  Sauer (EDC2970)</t>
  </si>
  <si>
    <t>EDC2970</t>
  </si>
  <si>
    <t>Rosalind Avila  (EDC2971)</t>
  </si>
  <si>
    <t>EDC2971</t>
  </si>
  <si>
    <t>Rivas Fishing Co. (EDC1915g)</t>
  </si>
  <si>
    <t>EDC1915g</t>
  </si>
  <si>
    <t>Flyte Bike LLC. (COCX6535)</t>
  </si>
  <si>
    <t>COCX6535</t>
  </si>
  <si>
    <t>Rainbow Brain (EDC2830)</t>
  </si>
  <si>
    <t>EDC2830</t>
  </si>
  <si>
    <t>7 Generationgames.com (EDC2834T)</t>
  </si>
  <si>
    <t>EDC2834T</t>
  </si>
  <si>
    <t>Optimal Chiropractic  (EDC2875RR)</t>
  </si>
  <si>
    <t>EDC2875RR</t>
  </si>
  <si>
    <t>Josh Addison (EDC1774)</t>
  </si>
  <si>
    <t>EDC1774</t>
  </si>
  <si>
    <t>Right On Media Holdings  (EDC2852)</t>
  </si>
  <si>
    <t>EDC2852</t>
  </si>
  <si>
    <t>Telos Aero Inc. (EDC1231)</t>
  </si>
  <si>
    <t>EDC1231</t>
  </si>
  <si>
    <t>District 26 (EDC2966)</t>
  </si>
  <si>
    <t>EDC2966</t>
  </si>
  <si>
    <t>Mac Dougall Consulting for Disabilities, LLC (EDC2938)</t>
  </si>
  <si>
    <t>EDC2938</t>
  </si>
  <si>
    <t>Chris Sneddon (EDC2919)</t>
  </si>
  <si>
    <t>EDC2919</t>
  </si>
  <si>
    <t>Sunheart Clothing (EDC1391)</t>
  </si>
  <si>
    <t>EDC1391</t>
  </si>
  <si>
    <t>CU Enterprises Ltd. (EDC2487T)</t>
  </si>
  <si>
    <t>EDC2487T</t>
  </si>
  <si>
    <t>E.S.P Essential Styling Products (EDC2959)</t>
  </si>
  <si>
    <t>EDC2959</t>
  </si>
  <si>
    <t>Ventura County Occupational Medical Center (EDC2961)</t>
  </si>
  <si>
    <t>EDC2961</t>
  </si>
  <si>
    <t>RE/MAX Integrity (EDC2921RR)</t>
  </si>
  <si>
    <t>EDC2921RR</t>
  </si>
  <si>
    <t>California Cut Apparel (EDC1210)</t>
  </si>
  <si>
    <t>EDC1210</t>
  </si>
  <si>
    <t>McCann Fitness LLC (EDC2695)</t>
  </si>
  <si>
    <t>EDC2695</t>
  </si>
  <si>
    <t>RVRND (EDC2962)</t>
  </si>
  <si>
    <t>EDC2962</t>
  </si>
  <si>
    <t>MAERLY LLC (EDC2941)</t>
  </si>
  <si>
    <t>EDC2941</t>
  </si>
  <si>
    <t>Elizabeth Rubio (EDC2731)</t>
  </si>
  <si>
    <t>EDC2731</t>
  </si>
  <si>
    <t>Theresa Keldsen  (EDC2960)</t>
  </si>
  <si>
    <t>EDC2960</t>
  </si>
  <si>
    <t>Joann Webb (EDC2857DR)</t>
  </si>
  <si>
    <t>EDC2857DR</t>
  </si>
  <si>
    <t>Deepa Pulipati (EDC2716T)</t>
  </si>
  <si>
    <t>EDC2716T</t>
  </si>
  <si>
    <t>Relations Community Cafe Boutique and Art Space (EDC2708)</t>
  </si>
  <si>
    <t>EDC2708</t>
  </si>
  <si>
    <t>Nourished Bump (EDC2666)</t>
  </si>
  <si>
    <t>EDC2666</t>
  </si>
  <si>
    <t>Gabriel Cervantes (EDC2689)</t>
  </si>
  <si>
    <t>EDC2689</t>
  </si>
  <si>
    <t>Jose Manuel G Mora  (EDC2433)</t>
  </si>
  <si>
    <t>EDC2433</t>
  </si>
  <si>
    <t>Sub-Center Site (face-to-face)</t>
  </si>
  <si>
    <t>ECCX7263T</t>
  </si>
  <si>
    <t>Voilà (EDC2927)</t>
  </si>
  <si>
    <t>EDC2927</t>
  </si>
  <si>
    <t>Teeccino Cafe  (EDC2714)</t>
  </si>
  <si>
    <t>EDC2714</t>
  </si>
  <si>
    <t>Zulem Jimenez  (EDC2935)</t>
  </si>
  <si>
    <t>EDC2935</t>
  </si>
  <si>
    <t>West Andes Imports (EDC2031RRT)</t>
  </si>
  <si>
    <t>EDC2031RRT</t>
  </si>
  <si>
    <t>Karma Life (EDC2948)</t>
  </si>
  <si>
    <t>Samson, Julie</t>
  </si>
  <si>
    <t>EDC2948</t>
  </si>
  <si>
    <t>Moy Serrano Insurance  (EDC2958)</t>
  </si>
  <si>
    <t>EDC2958</t>
  </si>
  <si>
    <t>Joseph Hawkins (EDC2891)</t>
  </si>
  <si>
    <t>EDC2891</t>
  </si>
  <si>
    <t>Maritza Baca (EDC2945)</t>
  </si>
  <si>
    <t>EDC2945</t>
  </si>
  <si>
    <t>A Voice Discovered (EDC2923)</t>
  </si>
  <si>
    <t>EDC2923</t>
  </si>
  <si>
    <t>VOIID (EDC2952)</t>
  </si>
  <si>
    <t>EDC2952</t>
  </si>
  <si>
    <t>Malory Taylor (EDC2955)</t>
  </si>
  <si>
    <t>EDC2955</t>
  </si>
  <si>
    <t>LFA Lighting Design (EDC2956)</t>
  </si>
  <si>
    <t>EDC2956</t>
  </si>
  <si>
    <t>Weigh Less Help Center (EDC2942)</t>
  </si>
  <si>
    <t>EDC2942</t>
  </si>
  <si>
    <t>Rotorcraft Support Inc. (EDC2279)</t>
  </si>
  <si>
    <t>Bowman, Ray</t>
  </si>
  <si>
    <t>EDC2279</t>
  </si>
  <si>
    <t>Darrin Sasaki (EDC2582)</t>
  </si>
  <si>
    <t>EDC2582</t>
  </si>
  <si>
    <t>Long, Amanda (EDC1683)</t>
  </si>
  <si>
    <t>EDC1683</t>
  </si>
  <si>
    <t>Darlene Medaris (EDC2786)</t>
  </si>
  <si>
    <t>EDC2786</t>
  </si>
  <si>
    <t>PC Recycling  (EDC2944)</t>
  </si>
  <si>
    <t>EDC2944</t>
  </si>
  <si>
    <t>A&amp;A Import Service (EDC2845DR)</t>
  </si>
  <si>
    <t>EDC2845DR</t>
  </si>
  <si>
    <t>Earthsteward  (EDC2869)</t>
  </si>
  <si>
    <t>EDC2869</t>
  </si>
  <si>
    <t>Smith Publishing Group, LLC dba Santa Barbara Magazine (EDC2879DR)</t>
  </si>
  <si>
    <t>EDC2879DR</t>
  </si>
  <si>
    <t>Sakana Japanese Restaurant (EDC2803DR)</t>
  </si>
  <si>
    <t>EDC2803DR</t>
  </si>
  <si>
    <t>Alvin Politano (EDC2743)</t>
  </si>
  <si>
    <t>EDC2743</t>
  </si>
  <si>
    <t>Diosys Ortiz Coordination Specialist (Docs) (EDC2566T)</t>
  </si>
  <si>
    <t>EDC2566T</t>
  </si>
  <si>
    <t>Anu Fai (EDC2882)</t>
  </si>
  <si>
    <t>EDC2882</t>
  </si>
  <si>
    <t>P.S. Supply, Inc. (LV000868T)</t>
  </si>
  <si>
    <t>LV000868T</t>
  </si>
  <si>
    <t>Elementrix Consulting  (EDC2820RR)</t>
  </si>
  <si>
    <t>EDC2820RR</t>
  </si>
  <si>
    <t>Brenna Alexandra  (EDC2691)</t>
  </si>
  <si>
    <t>EDC2691</t>
  </si>
  <si>
    <t>Apolonio Garcia (EDC2787)</t>
  </si>
  <si>
    <t>EDC2787</t>
  </si>
  <si>
    <t>Simi thai cuisine (EDC1456)</t>
  </si>
  <si>
    <t>EDC1456</t>
  </si>
  <si>
    <t>Textile Waste Solutions (EDC0215DR)</t>
  </si>
  <si>
    <t>EDC0215DR</t>
  </si>
  <si>
    <t>Antique Adventures LLC (EDC2785)</t>
  </si>
  <si>
    <t>EDC2785</t>
  </si>
  <si>
    <t>Kings and Priests (EDC0672)</t>
  </si>
  <si>
    <t>EDC0672</t>
  </si>
  <si>
    <t>BB Authentic Original Sports Wear (EDC2485)</t>
  </si>
  <si>
    <t>EDC2485</t>
  </si>
  <si>
    <t>Providian Healthcare, LLC (EDC2907RR)</t>
  </si>
  <si>
    <t>EDC2907RR</t>
  </si>
  <si>
    <t>Corbett Manders (EDC2709)</t>
  </si>
  <si>
    <t>EDC2709</t>
  </si>
  <si>
    <t>Cart Wheel A Go Go  (EDC2777DRR)</t>
  </si>
  <si>
    <t>EDC2777DRR</t>
  </si>
  <si>
    <t>Naturalists At Large  (EDC2868)</t>
  </si>
  <si>
    <t>EDC2868</t>
  </si>
  <si>
    <t>Eberardo Ramos Flores  (EDC2874)</t>
  </si>
  <si>
    <t>EDC2874</t>
  </si>
  <si>
    <t>Beagle Studios (EDC2842DR)</t>
  </si>
  <si>
    <t>EDC2842DR</t>
  </si>
  <si>
    <t>Estrada Risk Management LLC (EDC2826DR)</t>
  </si>
  <si>
    <t>EDC2826DR</t>
  </si>
  <si>
    <t>Lively Up Your Breath, LLC (EDC1009T)</t>
  </si>
  <si>
    <t>EDC1009T</t>
  </si>
  <si>
    <t>Gardenwise. Design (EDC2178)</t>
  </si>
  <si>
    <t>EDC2178</t>
  </si>
  <si>
    <t>Audrey Gamble (EDC2514DR)</t>
  </si>
  <si>
    <t>EDC2514DR</t>
  </si>
  <si>
    <t>Piru Motocross Ranch (EDC2793)</t>
  </si>
  <si>
    <t>EDC2793</t>
  </si>
  <si>
    <t>Segway of Santa Barbara, LLC (EDC2811DR)</t>
  </si>
  <si>
    <t>EDC2811DR</t>
  </si>
  <si>
    <t>Espitia, Gerardo (EDC2734DR)</t>
  </si>
  <si>
    <t>EDC2734DR</t>
  </si>
  <si>
    <t>Gina Andrews (EDC2844DR)</t>
  </si>
  <si>
    <t>EDC2844DR</t>
  </si>
  <si>
    <t>Rowan Boutique  (EDC2854DR)</t>
  </si>
  <si>
    <t>EDC2854DR</t>
  </si>
  <si>
    <t>Forterx Pharmacy  (EDC2819)</t>
  </si>
  <si>
    <t>EDC2819</t>
  </si>
  <si>
    <t>Reyes Exclusive (LEAD00618T)</t>
  </si>
  <si>
    <t>LEAD00618T</t>
  </si>
  <si>
    <t>Terra Oceana  (EDC2445DR)</t>
  </si>
  <si>
    <t>EDC2445DR</t>
  </si>
  <si>
    <t>Iris Collection Inc (EDC2307)</t>
  </si>
  <si>
    <t>EDC2307</t>
  </si>
  <si>
    <t>TFLMG (EDC2478)</t>
  </si>
  <si>
    <t>EDC2478</t>
  </si>
  <si>
    <t>Giuseppe Castenetto  (EDC2893)</t>
  </si>
  <si>
    <t>EDC2893</t>
  </si>
  <si>
    <t>Frontier Aerospace Corporation (EDC2841)</t>
  </si>
  <si>
    <t>EDC2841</t>
  </si>
  <si>
    <t>Endurance Animation  (EDC2850)</t>
  </si>
  <si>
    <t>EDC2850</t>
  </si>
  <si>
    <t>Trek Bikes of Ventura  (EDC2895)</t>
  </si>
  <si>
    <t>EDC2895</t>
  </si>
  <si>
    <t>Islay Events (EDC2911)</t>
  </si>
  <si>
    <t>EDC2911</t>
  </si>
  <si>
    <t>Lake Front Insurance Services (EDC2838)</t>
  </si>
  <si>
    <t>EDC2838</t>
  </si>
  <si>
    <t>Cajun Country Cafe  (EDC2831RR)</t>
  </si>
  <si>
    <t>EDC2831RR</t>
  </si>
  <si>
    <t>Enlightened Wellness (EDC2865)</t>
  </si>
  <si>
    <t>EDC2865</t>
  </si>
  <si>
    <t>Heart Homes (EDC2910)</t>
  </si>
  <si>
    <t>EDC2910</t>
  </si>
  <si>
    <t>Awesome Camera's  (EDC2899)</t>
  </si>
  <si>
    <t>EDC2899</t>
  </si>
  <si>
    <t>John Gill (EDC2443)</t>
  </si>
  <si>
    <t>EDC2443</t>
  </si>
  <si>
    <t>Joshua Marceau (EDC2884)</t>
  </si>
  <si>
    <t>EDC2884</t>
  </si>
  <si>
    <t>Zuviam LLC (EDC2558)</t>
  </si>
  <si>
    <t>EDC2558</t>
  </si>
  <si>
    <t>Mecanica Scientific Services Corporation (EDC1866g)</t>
  </si>
  <si>
    <t>EDC1866g</t>
  </si>
  <si>
    <t>Barbareño - Ventureño Band of Mission Indians  (EDC2855)</t>
  </si>
  <si>
    <t>EDC2855</t>
  </si>
  <si>
    <t>Greencoast Landscapes  (EDC2932)</t>
  </si>
  <si>
    <t>EDC2932</t>
  </si>
  <si>
    <t>Kayleigh Hunicutt (EDC2467)</t>
  </si>
  <si>
    <t>EDC2467</t>
  </si>
  <si>
    <t>Thumb Print (EDC1615g)</t>
  </si>
  <si>
    <t>EDC1615g</t>
  </si>
  <si>
    <t>Lotus Consulting and Medical Billing  (EDC2936)</t>
  </si>
  <si>
    <t>EDC2936</t>
  </si>
  <si>
    <t>Jeannine's   (Owner's nme:  Gorden Hardy) (EDC2813DR)</t>
  </si>
  <si>
    <t>EDC2813DR</t>
  </si>
  <si>
    <t>Dahl Family Enterprises, Inc. (EDC2908)</t>
  </si>
  <si>
    <t>EDC2908</t>
  </si>
  <si>
    <t>Wishbone Boutique Catering (EDC2738)</t>
  </si>
  <si>
    <t>EDC2738</t>
  </si>
  <si>
    <t>Nomad (EDC2856DR)</t>
  </si>
  <si>
    <t>EDC2856DR</t>
  </si>
  <si>
    <t>Wine Closet Inc. (EDC2540RR)</t>
  </si>
  <si>
    <t>EDC2540RR</t>
  </si>
  <si>
    <t>Globonet, Inc. (EDC2912)</t>
  </si>
  <si>
    <t>EDC2912</t>
  </si>
  <si>
    <t>Lopez, Abimael (EDC2924)</t>
  </si>
  <si>
    <t>EDC2924</t>
  </si>
  <si>
    <t>Hoffmann Brat Haus (EDC2796DR)</t>
  </si>
  <si>
    <t>EDC2796DR</t>
  </si>
  <si>
    <t>Chasen Clothing LLC  (EDC2801DR)</t>
  </si>
  <si>
    <t>EDC2801DR</t>
  </si>
  <si>
    <t>Martin Frady (EDC2792)</t>
  </si>
  <si>
    <t>EDC2792</t>
  </si>
  <si>
    <t>The Deer Lodge , Deer Ventures LLC (EDC2751DR)</t>
  </si>
  <si>
    <t>EDC2751DR</t>
  </si>
  <si>
    <t>Super Tech Paint and Body  (EDC2833DR)</t>
  </si>
  <si>
    <t>EDC2833DR</t>
  </si>
  <si>
    <t>Mjc Auto Transport  (EDC2913RR)</t>
  </si>
  <si>
    <t>EDC2913RR</t>
  </si>
  <si>
    <t>Two by Two Pet Care (EDC2732)</t>
  </si>
  <si>
    <t>EDC2732</t>
  </si>
  <si>
    <t>Webthrowns.com (EDC2699)</t>
  </si>
  <si>
    <t>EDC2699</t>
  </si>
  <si>
    <t>Maureen Bala (EDC2901)</t>
  </si>
  <si>
    <t>EDC2901</t>
  </si>
  <si>
    <t>Alpha Power Group  (EDC2812)</t>
  </si>
  <si>
    <t>EDC2812</t>
  </si>
  <si>
    <t>Cadiz  (EDC2781DR)</t>
  </si>
  <si>
    <t>EDC2781DR</t>
  </si>
  <si>
    <t>Mihaela Iorga (EDC2897)</t>
  </si>
  <si>
    <t>EDC2897</t>
  </si>
  <si>
    <t>Baby Root Farm  (EDC2735)</t>
  </si>
  <si>
    <t>EDC2735</t>
  </si>
  <si>
    <t>Frozen Solutions, Inc. (EDC2914)</t>
  </si>
  <si>
    <t>EDC2914</t>
  </si>
  <si>
    <t>VC Hordeculture (EDC2789DRR)</t>
  </si>
  <si>
    <t>EDC2789DRR</t>
  </si>
  <si>
    <t>Look Stair Chairs  (EDC2933)</t>
  </si>
  <si>
    <t>EDC2933</t>
  </si>
  <si>
    <t>High Sky Farm (EDC2878)</t>
  </si>
  <si>
    <t>EDC2878</t>
  </si>
  <si>
    <t>Old Yacht Club Inn (EDC2078DR)</t>
  </si>
  <si>
    <t>EDC2078DR</t>
  </si>
  <si>
    <t>McGrath Family Farm (EDC1680)</t>
  </si>
  <si>
    <t>EDC1680</t>
  </si>
  <si>
    <t>Piana Construction &amp; Painting Inc. (COCX6338)</t>
  </si>
  <si>
    <t>COCX6338</t>
  </si>
  <si>
    <t>PK Electrical Corp  (EDC2840)</t>
  </si>
  <si>
    <t>EDC2840</t>
  </si>
  <si>
    <t>The Right Gift  (EDC2849DR)</t>
  </si>
  <si>
    <t>EDC2849DR</t>
  </si>
  <si>
    <t>Ceci Frost (EDC2883)</t>
  </si>
  <si>
    <t>EDC2883</t>
  </si>
  <si>
    <t>REgen Haus (EDC2733)</t>
  </si>
  <si>
    <t>EDC2733</t>
  </si>
  <si>
    <t>Dreams In Motion  (EDC2860)</t>
  </si>
  <si>
    <t>EDC2860</t>
  </si>
  <si>
    <t>Lunoor Construction In.c (EDC2898RR)</t>
  </si>
  <si>
    <t>EDC2898RR</t>
  </si>
  <si>
    <t>Stage 1 Music, Inc. (COCX0615)</t>
  </si>
  <si>
    <t>COCX0615</t>
  </si>
  <si>
    <t>Tap'd Ventura LLC (EDC2888)</t>
  </si>
  <si>
    <t>EDC2888</t>
  </si>
  <si>
    <t>The Starter Farm (EDC2880DR)</t>
  </si>
  <si>
    <t>EDC2880DR</t>
  </si>
  <si>
    <t>Ruth B Harris Wellness (EDC2871)</t>
  </si>
  <si>
    <t>EDC2871</t>
  </si>
  <si>
    <t>Sonia Martinez (EDC2920)</t>
  </si>
  <si>
    <t>EDC2920</t>
  </si>
  <si>
    <t>SaltAndMountainAir (EDC2934)</t>
  </si>
  <si>
    <t>EDC2934</t>
  </si>
  <si>
    <t>lzl network (EDC2817)</t>
  </si>
  <si>
    <t>EDC2817</t>
  </si>
  <si>
    <t>Sprouts Pre-school  (EDC2804DR)</t>
  </si>
  <si>
    <t>EDC2804DR</t>
  </si>
  <si>
    <t>Royal K &amp; S Property Maintenance  (EDC2859)</t>
  </si>
  <si>
    <t>EDC2859</t>
  </si>
  <si>
    <t>Seiflein, Philip (VCCX0465)</t>
  </si>
  <si>
    <t>VCCX0465</t>
  </si>
  <si>
    <t>Better Nutritionals, LLC   (ECCX6691T)</t>
  </si>
  <si>
    <t>ECCX6691T</t>
  </si>
  <si>
    <t>Sirena Pellarolo Phd. Holistic Coaching  (EDC2827DRR)</t>
  </si>
  <si>
    <t>EDC2827DRR</t>
  </si>
  <si>
    <t>Soil to Soul (EDC2791)</t>
  </si>
  <si>
    <t>EDC2791</t>
  </si>
  <si>
    <t>Norvell Bass Cleaners  (EDC2749DR)</t>
  </si>
  <si>
    <t>EDC2749DR</t>
  </si>
  <si>
    <t>Corbeau Ecological Research and Design  (EDC2546RR)</t>
  </si>
  <si>
    <t>EDC2546RR</t>
  </si>
  <si>
    <t>Elemental Apothecary LLC  (EDC2769DR)</t>
  </si>
  <si>
    <t>EDC2769DR</t>
  </si>
  <si>
    <t>Taryn Martin Real Estate  (EDC2807DR)</t>
  </si>
  <si>
    <t>EDC2807DR</t>
  </si>
  <si>
    <t>Cross Over Athletes  (EDC2870)</t>
  </si>
  <si>
    <t>EDC2870</t>
  </si>
  <si>
    <t>Tatyana Mate (EDC2851)</t>
  </si>
  <si>
    <t>EDC2851</t>
  </si>
  <si>
    <t>The Gym Next Door (EDC2770DRR)</t>
  </si>
  <si>
    <t>EDC2770DRR</t>
  </si>
  <si>
    <t>Southern California Rugby Referees Society (EDC2710)</t>
  </si>
  <si>
    <t>EDC2710</t>
  </si>
  <si>
    <t>Hypno Comics (EDC2876RR)</t>
  </si>
  <si>
    <t>EDC2876RR</t>
  </si>
  <si>
    <t>Yaroslava Petraitis (EDC2903)</t>
  </si>
  <si>
    <t>EDC2903</t>
  </si>
  <si>
    <t>Michael Vierra (EDC2631)</t>
  </si>
  <si>
    <t>EDC2631</t>
  </si>
  <si>
    <t>Ultim Essence (EDC2760)</t>
  </si>
  <si>
    <t>EDC2760</t>
  </si>
  <si>
    <t>Museo Mio (EDC2947)</t>
  </si>
  <si>
    <t>EDC2947</t>
  </si>
  <si>
    <t>Staimps (EDC2949)</t>
  </si>
  <si>
    <t>EDC2949</t>
  </si>
  <si>
    <t>D'Monoz (EDC2950)</t>
  </si>
  <si>
    <t>EDC2950</t>
  </si>
  <si>
    <t>Luxe Staffing &amp; Consulting (EDC2951)</t>
  </si>
  <si>
    <t>EDC2951</t>
  </si>
  <si>
    <t>Luna Project (EDC2953)</t>
  </si>
  <si>
    <t>EDC2953</t>
  </si>
  <si>
    <t>Loveleigh Look (EDC2954)</t>
  </si>
  <si>
    <t>EDC2954</t>
  </si>
  <si>
    <t>Define Ur Hair  (EDC2836T)</t>
  </si>
  <si>
    <t>EDC2836T</t>
  </si>
  <si>
    <t>The Three Little Biggs Rotisserie  (EDC2679)</t>
  </si>
  <si>
    <t>EDC2679</t>
  </si>
  <si>
    <t>Michael Napolitano (EDC2890)</t>
  </si>
  <si>
    <t>EDC2890</t>
  </si>
  <si>
    <t>Krause Airco, Inc. (EDC1829)</t>
  </si>
  <si>
    <t>EDC1829</t>
  </si>
  <si>
    <t>Boateng, Marvin  (EDC1832gT)</t>
  </si>
  <si>
    <t>EDC1832gT</t>
  </si>
  <si>
    <t>A Little Bit of Pleasure  (EDC2814RR)</t>
  </si>
  <si>
    <t>EDC2814RR</t>
  </si>
  <si>
    <t>Roadrunner Shuttle (EDC1495T)</t>
  </si>
  <si>
    <t>EDC1495T</t>
  </si>
  <si>
    <t>Laboratorios Camacho Incorporated  (EDC2627T)</t>
  </si>
  <si>
    <t>EDC2627T</t>
  </si>
  <si>
    <t>LTA Machining  (EDC2940)</t>
  </si>
  <si>
    <t>EDC2940</t>
  </si>
  <si>
    <t>The Food Liaison Corp. (EDC2916)</t>
  </si>
  <si>
    <t>Boateng, Marvin</t>
  </si>
  <si>
    <t>EDC2916</t>
  </si>
  <si>
    <t>Wandering Dog Wine Bar (EDC2823DR)</t>
  </si>
  <si>
    <t>EDC2823DR</t>
  </si>
  <si>
    <t>Lisa Ann Mahony  (EDC2648)</t>
  </si>
  <si>
    <t>EDC2648</t>
  </si>
  <si>
    <t>Feel Me FootSouls (EDC2762)</t>
  </si>
  <si>
    <t>EDC2762</t>
  </si>
  <si>
    <t>Carter Fire Protection Inc. dba: Integrated Fire &amp; Safety (EDC2904)</t>
  </si>
  <si>
    <t>EDC2904</t>
  </si>
  <si>
    <t>EDC2925</t>
  </si>
  <si>
    <t>Jose Garcia  (EDC2828)</t>
  </si>
  <si>
    <t>EDC2828</t>
  </si>
  <si>
    <t>Agustin Espindola  (EDC2928)</t>
  </si>
  <si>
    <t>EDC2928</t>
  </si>
  <si>
    <t>DIMER LLC (EDC2179T)</t>
  </si>
  <si>
    <t>EDC2179T</t>
  </si>
  <si>
    <t>Hot Cherry (EDC2320)</t>
  </si>
  <si>
    <t>EDC2320</t>
  </si>
  <si>
    <t>Stephan Witting (EDC2896)</t>
  </si>
  <si>
    <t>EDC2896</t>
  </si>
  <si>
    <t>Fit Buddha Evolutionary Fitness (EDC2795DRR)</t>
  </si>
  <si>
    <t>EDC2795DRR</t>
  </si>
  <si>
    <t>Naghmeh Keyvani (EDC2894)</t>
  </si>
  <si>
    <t>EDC2894</t>
  </si>
  <si>
    <t>Elana Foxx (EDC2889)</t>
  </si>
  <si>
    <t>EDC2889</t>
  </si>
  <si>
    <t>Aspira Counseling (EDC1215)</t>
  </si>
  <si>
    <t>EDC1215</t>
  </si>
  <si>
    <t>Alberto Ortega  (EDC2918)</t>
  </si>
  <si>
    <t>EDC2918</t>
  </si>
  <si>
    <t>Simpla Solutions  (EDC2853)</t>
  </si>
  <si>
    <t>EDC2853</t>
  </si>
  <si>
    <t>Alberto Mendoza (EDC2892)</t>
  </si>
  <si>
    <t>EDC2892</t>
  </si>
  <si>
    <t>Warren Schultz (EDC2832DRR)</t>
  </si>
  <si>
    <t>EDC2832DRR</t>
  </si>
  <si>
    <t>Paul Nolan (EDC2155)</t>
  </si>
  <si>
    <t>EDC2155</t>
  </si>
  <si>
    <t>Le Bon Garcon (PCR1693T)</t>
  </si>
  <si>
    <t>PCR1693T</t>
  </si>
  <si>
    <t>Cal Traders  (EDC2835T)</t>
  </si>
  <si>
    <t>EDC2835T</t>
  </si>
  <si>
    <t>Tom Sanchez Construction (EDC2135)</t>
  </si>
  <si>
    <t>EDC2135</t>
  </si>
  <si>
    <t>Amazing Peace LLC (EDC2917)</t>
  </si>
  <si>
    <t>EDC2917</t>
  </si>
  <si>
    <t>Beautifinder (EDC1613g)</t>
  </si>
  <si>
    <t>EDC1613g</t>
  </si>
  <si>
    <t>Richa, Manal</t>
  </si>
  <si>
    <t>One of a Kind Design (EDC2012g)</t>
  </si>
  <si>
    <t>EDC2012g</t>
  </si>
  <si>
    <t>Bonnie Landau, Special Mom Advocate (EDC2780RR)</t>
  </si>
  <si>
    <t>EDC2780RR</t>
  </si>
  <si>
    <t>Olive House Inc (EDC2922)</t>
  </si>
  <si>
    <t>EDC2922</t>
  </si>
  <si>
    <t>McKaba, Ken A. (HCCX0145T)</t>
  </si>
  <si>
    <t>HCCX0145T</t>
  </si>
  <si>
    <t>Birth of Reason (EDC2711T)</t>
  </si>
  <si>
    <t>EDC2711T</t>
  </si>
  <si>
    <t>Jesus Landeros (EDC2886)</t>
  </si>
  <si>
    <t>EDC2886</t>
  </si>
  <si>
    <t>Third Space Tea and Coffee (EDC2829)</t>
  </si>
  <si>
    <t>EDC2829</t>
  </si>
  <si>
    <t>Holistic Touch By Charissa (EDC2811)</t>
  </si>
  <si>
    <t>EDC2811</t>
  </si>
  <si>
    <t>s4_Trainer  (EDC2758RR)</t>
  </si>
  <si>
    <t>Wallach, Joyce</t>
  </si>
  <si>
    <t>EDC2758RR</t>
  </si>
  <si>
    <t>Elite Robotics Corp (EDC2641RR)</t>
  </si>
  <si>
    <t>EDC2641RR</t>
  </si>
  <si>
    <t>Frank's BBQ (EDC2550)</t>
  </si>
  <si>
    <t>EDC2550</t>
  </si>
  <si>
    <t>B &amp; J's Drive In  (EDC2694)</t>
  </si>
  <si>
    <t>EDC2694</t>
  </si>
  <si>
    <t>3D Lettering (EDC1663g)</t>
  </si>
  <si>
    <t>EDC1663g</t>
  </si>
  <si>
    <t>Vintage Wine Tours (EDC2761)</t>
  </si>
  <si>
    <t>EDC2761</t>
  </si>
  <si>
    <t>SkillEm (EDC2763)</t>
  </si>
  <si>
    <t>EDC2763</t>
  </si>
  <si>
    <t>SBright Marketing (EDC2765)</t>
  </si>
  <si>
    <t>EDC2765</t>
  </si>
  <si>
    <t>Free As We Go (EDC2764)</t>
  </si>
  <si>
    <t>EDC2764</t>
  </si>
  <si>
    <t>AdventuRest (EDC2759)</t>
  </si>
  <si>
    <t>EDC2759</t>
  </si>
  <si>
    <t>Chains of Hope Jewelry (EDC1435)</t>
  </si>
  <si>
    <t>Briglio, Clare</t>
  </si>
  <si>
    <t>EDC1435</t>
  </si>
  <si>
    <t>MAISON K, Inc. (EDC2806DR)</t>
  </si>
  <si>
    <t>EDC2806DR</t>
  </si>
  <si>
    <t>Rock Star Trolley (EDC2776DR)</t>
  </si>
  <si>
    <t>EDC2776DR</t>
  </si>
  <si>
    <t>Besant Hill School  (EDC2905DR)</t>
  </si>
  <si>
    <t>EDC2905DR</t>
  </si>
  <si>
    <t>Massage Therapy with Keili Marble (EDC1922RR)</t>
  </si>
  <si>
    <t>EDC1922RR</t>
  </si>
  <si>
    <t>805 Woodworks  (EDC2549)</t>
  </si>
  <si>
    <t>EDC2549</t>
  </si>
  <si>
    <t>Gold Coast Rooters dba Roto Rooter Plumb (EDC1160)</t>
  </si>
  <si>
    <t>EDC1160</t>
  </si>
  <si>
    <t>Jennings Guitars  (EDC2612T)</t>
  </si>
  <si>
    <t>EDC2612T</t>
  </si>
  <si>
    <t>Fuentes, Virginia</t>
  </si>
  <si>
    <t>Write What You See Tutoring  (EDC2848DRR)</t>
  </si>
  <si>
    <t>EDC2848DRR</t>
  </si>
  <si>
    <t>Mercury Press International (EDC2881DR)</t>
  </si>
  <si>
    <t>EDC2881DR</t>
  </si>
  <si>
    <t>SonoSim, Inc. (EDC2862T)</t>
  </si>
  <si>
    <t>EDC2862T</t>
  </si>
  <si>
    <t>Lisa Oliver (EDC2784)</t>
  </si>
  <si>
    <t>EDC2784</t>
  </si>
  <si>
    <t>Red Carpet Formal Wear (EDC1900gRR)</t>
  </si>
  <si>
    <t>EDC1900gRR</t>
  </si>
  <si>
    <t>ESKO ESKO (EDC2824DR)</t>
  </si>
  <si>
    <t>EDC2824DR</t>
  </si>
  <si>
    <t>Saplings (EDC2864)</t>
  </si>
  <si>
    <t>EDC2864</t>
  </si>
  <si>
    <t>Santa Paula Materials (EDC0994)</t>
  </si>
  <si>
    <t>EDC0994</t>
  </si>
  <si>
    <t>Chamness Biodegradable (EDC2587)</t>
  </si>
  <si>
    <t>EDC2587</t>
  </si>
  <si>
    <t>HH Smart LLC (EDC2873T)</t>
  </si>
  <si>
    <t>EDC2873T</t>
  </si>
  <si>
    <t>Aero Vironment, Inc. (COCX5156)</t>
  </si>
  <si>
    <t>COCX5156</t>
  </si>
  <si>
    <t>Corinna Bernasko (EDC1980)</t>
  </si>
  <si>
    <t>EDC1980</t>
  </si>
  <si>
    <t>Lori's Original Lemonade (EDC2267)</t>
  </si>
  <si>
    <t>EDC2267</t>
  </si>
  <si>
    <t>House of The Rose  (EDC2872)</t>
  </si>
  <si>
    <t>EDC2872</t>
  </si>
  <si>
    <t>A SMART GARDEN LLC (EDC2530DRR)</t>
  </si>
  <si>
    <t>EDC2530DRR</t>
  </si>
  <si>
    <t>Infinity Electric  (EDC2825RR)</t>
  </si>
  <si>
    <t>EDC2825RR</t>
  </si>
  <si>
    <t>Green Foods Corp (EDC2252T)</t>
  </si>
  <si>
    <t>EDC2252T</t>
  </si>
  <si>
    <t>SimpliPhi Power, Inc. (EDC2680T)</t>
  </si>
  <si>
    <t>EDC2680T</t>
  </si>
  <si>
    <t>Elite Integration and Electrical  (EDC2839RR)</t>
  </si>
  <si>
    <t>EDC2839RR</t>
  </si>
  <si>
    <t>Porch Gallery Ojai (EDC2808DR)</t>
  </si>
  <si>
    <t>EDC2808DR</t>
  </si>
  <si>
    <t>NRGSS, LLC (ECCX7333T)</t>
  </si>
  <si>
    <t>ECCX7333T</t>
  </si>
  <si>
    <t>CJB Group , LLC. (EDC2626T)</t>
  </si>
  <si>
    <t>EDC2626T</t>
  </si>
  <si>
    <t>Coastal Welding Innovations  (EDC2837)</t>
  </si>
  <si>
    <t>EDC2837</t>
  </si>
  <si>
    <t>Ventura Community Counseling (EDC2774DRR)</t>
  </si>
  <si>
    <t>EDC2774DRR</t>
  </si>
  <si>
    <t>RANCHO OLIVOS (EDC2802DR)</t>
  </si>
  <si>
    <t>EDC2802DR</t>
  </si>
  <si>
    <t>Minimus.biz (EDC1698gT)</t>
  </si>
  <si>
    <t>EDC1698gT</t>
  </si>
  <si>
    <t>Adventures In Consciousness  (EDC2589RR)</t>
  </si>
  <si>
    <t>EDC2589RR</t>
  </si>
  <si>
    <t>Bill Morris Contracting (EDC2278DR)</t>
  </si>
  <si>
    <t>EDC2278DR</t>
  </si>
  <si>
    <t>Mi Refugio  (EDC2810RR)</t>
  </si>
  <si>
    <t>EDC2810RR</t>
  </si>
  <si>
    <t>La Mer Collections  (EDC2430T)</t>
  </si>
  <si>
    <t>EDC2430T</t>
  </si>
  <si>
    <t>Greg Spivak  (EDC2516)</t>
  </si>
  <si>
    <t>EDC2516</t>
  </si>
  <si>
    <t>Z power  (EDC2019T)</t>
  </si>
  <si>
    <t>EDC2019T</t>
  </si>
  <si>
    <t>Anil Raghani (EDC1838)</t>
  </si>
  <si>
    <t>EDC1838</t>
  </si>
  <si>
    <t>Mike's Consignment Marine Supply (EDC2633RR)</t>
  </si>
  <si>
    <t>EDC2633RR</t>
  </si>
  <si>
    <t>Betty Belts (Ocean Ohana Inc)  (EDC0832T)</t>
  </si>
  <si>
    <t>EDC0832T</t>
  </si>
  <si>
    <t>Ojai Harvest  (EDC2742DR)</t>
  </si>
  <si>
    <t>EDC2742DR</t>
  </si>
  <si>
    <t>Vedava (EDC2815)</t>
  </si>
  <si>
    <t>EDC2815</t>
  </si>
  <si>
    <t>The Abundant Table (EDC1944g)</t>
  </si>
  <si>
    <t>EDC1944g</t>
  </si>
  <si>
    <t>LighterBro LLC. (EDC2340T)</t>
  </si>
  <si>
    <t>EDC2340T</t>
  </si>
  <si>
    <t>Vasari Plaster and Stucco (EDC2818DRR)</t>
  </si>
  <si>
    <t>EDC2818DRR</t>
  </si>
  <si>
    <t>Yoichis (EDC2754DR)</t>
  </si>
  <si>
    <t>EDC2754DR</t>
  </si>
  <si>
    <t>A &amp; E Coffee (EDC2706)</t>
  </si>
  <si>
    <t>EDC2706</t>
  </si>
  <si>
    <t>Agro Industries Rosas (EDC2809DRR)</t>
  </si>
  <si>
    <t>EDC2809DRR</t>
  </si>
  <si>
    <t>MJ Investments, DBA SB Buggie  (EDC2756DR)</t>
  </si>
  <si>
    <t>EDC2756DR</t>
  </si>
  <si>
    <t>Santa Paula Brewing Co.  (EDC2783)</t>
  </si>
  <si>
    <t>EDC2783</t>
  </si>
  <si>
    <t>Viking Garden  (EDC2435)</t>
  </si>
  <si>
    <t>EDC2435</t>
  </si>
  <si>
    <t>Karen Ice Cream Truck (EDC2783DRR)</t>
  </si>
  <si>
    <t>EDC2783DRR</t>
  </si>
  <si>
    <t>Midnight Design and Manufacturing  (EDC2788)</t>
  </si>
  <si>
    <t>EDC2788</t>
  </si>
  <si>
    <t>Miss Daisy's Gourmet Pet Treats (EDC2790DR)</t>
  </si>
  <si>
    <t>EDC2790DR</t>
  </si>
  <si>
    <t>* Multiple (2)</t>
  </si>
  <si>
    <t>Replenish The Soul  (EDC2624)</t>
  </si>
  <si>
    <t>EDC2624</t>
  </si>
  <si>
    <t>Pho The Love (EDC2766)</t>
  </si>
  <si>
    <t>EDC2766</t>
  </si>
  <si>
    <t>* Multiple (3)</t>
  </si>
  <si>
    <t>III-V Components (EDC2643RR)</t>
  </si>
  <si>
    <t>EDC2643RR</t>
  </si>
  <si>
    <t>Luna Olivo (EDC1725DRR)</t>
  </si>
  <si>
    <t>EDC1725DRR</t>
  </si>
  <si>
    <t>Enterprise</t>
  </si>
  <si>
    <t>Primary Contact</t>
  </si>
  <si>
    <t>Last Counseling</t>
  </si>
  <si>
    <t>Business Type</t>
  </si>
  <si>
    <t>Client Signature/Start Date</t>
  </si>
  <si>
    <t>Client/Pre-client Type</t>
  </si>
  <si>
    <t>Date Company Established</t>
  </si>
  <si>
    <t>Full-Time Employees</t>
  </si>
  <si>
    <t>Gross Revenue</t>
  </si>
  <si>
    <t>Initial Business Status</t>
  </si>
  <si>
    <t>Primary Business Advisor</t>
  </si>
  <si>
    <t>Referral From</t>
  </si>
  <si>
    <t>Physical Address City</t>
  </si>
  <si>
    <t>Armik Shahoony</t>
  </si>
  <si>
    <t>Manufacturer or Producer</t>
  </si>
  <si>
    <t>Active Client</t>
  </si>
  <si>
    <t>In Business (&gt; 1 year)</t>
  </si>
  <si>
    <t>Pat Sweeney</t>
  </si>
  <si>
    <t>Other</t>
  </si>
  <si>
    <t>Simi Valley</t>
  </si>
  <si>
    <t>Sylvia  Acuna</t>
  </si>
  <si>
    <t>Retail Dealer</t>
  </si>
  <si>
    <t>Ventura</t>
  </si>
  <si>
    <t>Maria  Burns Ortiz</t>
  </si>
  <si>
    <t>Educational</t>
  </si>
  <si>
    <t>Karen Scuncio</t>
  </si>
  <si>
    <t>Program Partners</t>
  </si>
  <si>
    <t>Santa Monica</t>
  </si>
  <si>
    <t>Andres Fernandez</t>
  </si>
  <si>
    <t>Accommodation/Food Svc.</t>
  </si>
  <si>
    <t>Clare Briglio</t>
  </si>
  <si>
    <t>Word of Mouth</t>
  </si>
  <si>
    <t>Zack  Bancroft</t>
  </si>
  <si>
    <t>Bill Bartels</t>
  </si>
  <si>
    <t>Other Client</t>
  </si>
  <si>
    <t>Somis</t>
  </si>
  <si>
    <t>Alex Tombelli</t>
  </si>
  <si>
    <t>Pre-venture/Nascent</t>
  </si>
  <si>
    <t>Santa Paula</t>
  </si>
  <si>
    <t xml:space="preserve">Mark Jones </t>
  </si>
  <si>
    <t>Service Establishment</t>
  </si>
  <si>
    <t>Santa Barbara</t>
  </si>
  <si>
    <t>ME  Sims</t>
  </si>
  <si>
    <t>Sylvia Martini</t>
  </si>
  <si>
    <t>Cari Vega</t>
  </si>
  <si>
    <t>Start-up (in bus. &lt; 1 year)</t>
  </si>
  <si>
    <t>Traci Peplinski</t>
  </si>
  <si>
    <t>emilio valsecchi</t>
  </si>
  <si>
    <t>SBA Disaster Assistance</t>
  </si>
  <si>
    <t>santa barbara</t>
  </si>
  <si>
    <t>Adam McKillican</t>
  </si>
  <si>
    <t>Internet</t>
  </si>
  <si>
    <t>Camarillo</t>
  </si>
  <si>
    <t>Ash Arshambeau</t>
  </si>
  <si>
    <t>Joyce Wallach</t>
  </si>
  <si>
    <t>Heather Luikart</t>
  </si>
  <si>
    <t>Julie Samson</t>
  </si>
  <si>
    <t>Educational Institution</t>
  </si>
  <si>
    <t>Kathy Von Feldt</t>
  </si>
  <si>
    <t>Catherine Grooms</t>
  </si>
  <si>
    <t>Irene Agnew</t>
  </si>
  <si>
    <t>Professional/Technical</t>
  </si>
  <si>
    <t>Virginia Fuentes</t>
  </si>
  <si>
    <t>Business Owner</t>
  </si>
  <si>
    <t>Westlake Vlg</t>
  </si>
  <si>
    <t xml:space="preserve">Rene Christian Tapia </t>
  </si>
  <si>
    <t>Ojai</t>
  </si>
  <si>
    <t xml:space="preserve">Agustin Espindola </t>
  </si>
  <si>
    <t>Wholesale Dealer</t>
  </si>
  <si>
    <t>Gonzalo Fernandez</t>
  </si>
  <si>
    <t>Thousand Oaks</t>
  </si>
  <si>
    <t>Alberto Mendoza</t>
  </si>
  <si>
    <t xml:space="preserve">Alberto Ortega </t>
  </si>
  <si>
    <t>Lender</t>
  </si>
  <si>
    <t>Oxnard</t>
  </si>
  <si>
    <t>Alice  Haefele</t>
  </si>
  <si>
    <t>Louis Izzo</t>
  </si>
  <si>
    <t>Alima Korchinskaya Bryan</t>
  </si>
  <si>
    <t>SBA Web Site</t>
  </si>
  <si>
    <t xml:space="preserve">Michael  Cozzie </t>
  </si>
  <si>
    <t>Construction Concern</t>
  </si>
  <si>
    <t>Alvin Politano</t>
  </si>
  <si>
    <t>Health Care</t>
  </si>
  <si>
    <t>Sn Bernrdno</t>
  </si>
  <si>
    <t xml:space="preserve">Denise  Sanders </t>
  </si>
  <si>
    <t>Veteran Business Outreach Center</t>
  </si>
  <si>
    <t>Gene Difabritis</t>
  </si>
  <si>
    <t>Small Business Administration District Office (SBA)</t>
  </si>
  <si>
    <t>Moorpark</t>
  </si>
  <si>
    <t>Anil Raghani</t>
  </si>
  <si>
    <t>Newbury Park</t>
  </si>
  <si>
    <t>Anna O'Reilly</t>
  </si>
  <si>
    <t>Charles  Ackerman</t>
  </si>
  <si>
    <t>FEMA</t>
  </si>
  <si>
    <t>Anu Fai</t>
  </si>
  <si>
    <t>Rose Obetz</t>
  </si>
  <si>
    <t>Apolonio Garcia</t>
  </si>
  <si>
    <t>Transportation/Warehousing</t>
  </si>
  <si>
    <t>Ashley Han</t>
  </si>
  <si>
    <t>Charles Lowe</t>
  </si>
  <si>
    <t>Torrance</t>
  </si>
  <si>
    <t>Debbie Pastor</t>
  </si>
  <si>
    <t xml:space="preserve">Audrey  Gamble </t>
  </si>
  <si>
    <t>Michael Kauffman</t>
  </si>
  <si>
    <t>Joey  Ready</t>
  </si>
  <si>
    <t>Arts and Entertainment</t>
  </si>
  <si>
    <t>Alondra Gaytan</t>
  </si>
  <si>
    <t xml:space="preserve">Laurel Moore </t>
  </si>
  <si>
    <t>Alfredo  Mendez</t>
  </si>
  <si>
    <t xml:space="preserve">Michael  Roberts </t>
  </si>
  <si>
    <t>Agriculture</t>
  </si>
  <si>
    <t>Julie  Tumamait</t>
  </si>
  <si>
    <t xml:space="preserve">David  Kelly </t>
  </si>
  <si>
    <t>Pasadena</t>
  </si>
  <si>
    <t>Emmet Sargeant</t>
  </si>
  <si>
    <t>Carpinteria</t>
  </si>
  <si>
    <t>Roseanne Duenez</t>
  </si>
  <si>
    <t>OXNARD</t>
  </si>
  <si>
    <t xml:space="preserve">Erica Hernandez </t>
  </si>
  <si>
    <t>Port Hueneme</t>
  </si>
  <si>
    <t xml:space="preserve">Kathy  Zotnowski </t>
  </si>
  <si>
    <t xml:space="preserve">Sharon  Hoffman </t>
  </si>
  <si>
    <t>Gardena</t>
  </si>
  <si>
    <t>Donna Von Hoesslin</t>
  </si>
  <si>
    <t>Advertising/Marketing</t>
  </si>
  <si>
    <t>VENTURA</t>
  </si>
  <si>
    <t>Bill Morris</t>
  </si>
  <si>
    <t>Judi Weisbart</t>
  </si>
  <si>
    <t>Choose not to respond</t>
  </si>
  <si>
    <t>Barbara  MCarthy</t>
  </si>
  <si>
    <t>Shalene Hayman</t>
  </si>
  <si>
    <t>Candace  Coleman</t>
  </si>
  <si>
    <t>Marvin  Boateng</t>
  </si>
  <si>
    <t>Ray Bowman</t>
  </si>
  <si>
    <t>Los Angeles</t>
  </si>
  <si>
    <t>Bonnie Landau</t>
  </si>
  <si>
    <t xml:space="preserve"> Brenna Alexandra</t>
  </si>
  <si>
    <t>Goleta</t>
  </si>
  <si>
    <t>Karen Kempner</t>
  </si>
  <si>
    <t>Claudia Raiti</t>
  </si>
  <si>
    <t>Erica Bristol</t>
  </si>
  <si>
    <t>Messina Derose</t>
  </si>
  <si>
    <t>Marvin Boateng</t>
  </si>
  <si>
    <t>Chamber of Commerce</t>
  </si>
  <si>
    <t>Janet  Martin</t>
  </si>
  <si>
    <t xml:space="preserve">LeAnne  Warren </t>
  </si>
  <si>
    <t>Shonna Song</t>
  </si>
  <si>
    <t xml:space="preserve">Duncan Young </t>
  </si>
  <si>
    <t>Shelley Merrell</t>
  </si>
  <si>
    <t>Ceci Frost</t>
  </si>
  <si>
    <t>Jennifer Grasmere</t>
  </si>
  <si>
    <t xml:space="preserve">Renee  Fry </t>
  </si>
  <si>
    <t xml:space="preserve">Lisa  Stern </t>
  </si>
  <si>
    <t>Montecito</t>
  </si>
  <si>
    <t>Cassandra Woods</t>
  </si>
  <si>
    <t>Patrica  Tsai</t>
  </si>
  <si>
    <t>Bruce Hazuka</t>
  </si>
  <si>
    <t>Chris Sneddon</t>
  </si>
  <si>
    <t>Small Business Development Center (SBDC)</t>
  </si>
  <si>
    <t>Santa barbara</t>
  </si>
  <si>
    <t xml:space="preserve">Robert  Swanson </t>
  </si>
  <si>
    <t>Raymond Kim</t>
  </si>
  <si>
    <t>Norman Clayton</t>
  </si>
  <si>
    <t>Dale  Olivas</t>
  </si>
  <si>
    <t>Sybil DeMauro</t>
  </si>
  <si>
    <t xml:space="preserve">Juan  Cervantes Garcia </t>
  </si>
  <si>
    <t>Athena  Vlachos</t>
  </si>
  <si>
    <t>Susan  Cousineau</t>
  </si>
  <si>
    <t>Corbett Manders</t>
  </si>
  <si>
    <t>Corinna Bernasko</t>
  </si>
  <si>
    <t>Information</t>
  </si>
  <si>
    <t xml:space="preserve">Vicente Cortez </t>
  </si>
  <si>
    <t>Cliff Ghersen</t>
  </si>
  <si>
    <t>Real Estate</t>
  </si>
  <si>
    <t>Tim Ballaret</t>
  </si>
  <si>
    <t>Murat Ucer</t>
  </si>
  <si>
    <t>Lompoc</t>
  </si>
  <si>
    <t>Myna Munoz</t>
  </si>
  <si>
    <t>Lauren Dahl</t>
  </si>
  <si>
    <t>Agoura Hills</t>
  </si>
  <si>
    <t>Daniel May</t>
  </si>
  <si>
    <t>Darlene Chavez</t>
  </si>
  <si>
    <t>Santa Maria</t>
  </si>
  <si>
    <t>Darlene Medaris</t>
  </si>
  <si>
    <t>Paso Robles</t>
  </si>
  <si>
    <t>Darrin Sasaki</t>
  </si>
  <si>
    <t>David Allison</t>
  </si>
  <si>
    <t>Deepa Pulipati</t>
  </si>
  <si>
    <t xml:space="preserve">Shady  Mallory </t>
  </si>
  <si>
    <t>Manal Richa</t>
  </si>
  <si>
    <t>Melissa Carr</t>
  </si>
  <si>
    <t xml:space="preserve">Diosys Ortiz </t>
  </si>
  <si>
    <t>Ashley  Eash</t>
  </si>
  <si>
    <t>Rick  Howard</t>
  </si>
  <si>
    <t>Riannon Ms.</t>
  </si>
  <si>
    <t xml:space="preserve">Andrew Ranjbaran </t>
  </si>
  <si>
    <t>Robin  Baladity</t>
  </si>
  <si>
    <t>Cerritos</t>
  </si>
  <si>
    <t xml:space="preserve">Eberardo  Ramos Flores </t>
  </si>
  <si>
    <t>Technology</t>
  </si>
  <si>
    <t>Fillmore</t>
  </si>
  <si>
    <t>Elana Foxx</t>
  </si>
  <si>
    <t>Erikca  Maier</t>
  </si>
  <si>
    <t>Paul Bishop</t>
  </si>
  <si>
    <t xml:space="preserve">Phil  Knight </t>
  </si>
  <si>
    <t>Utilities</t>
  </si>
  <si>
    <t>Pat Kay</t>
  </si>
  <si>
    <t>Elizabeth Rubio</t>
  </si>
  <si>
    <t>Leigh  Sparks</t>
  </si>
  <si>
    <t>Jeff Lappin</t>
  </si>
  <si>
    <t xml:space="preserve">Josh  Nissan </t>
  </si>
  <si>
    <t>Kenny LAMA</t>
  </si>
  <si>
    <t>solvang</t>
  </si>
  <si>
    <t>Gerardo Espitia</t>
  </si>
  <si>
    <t>Yeny Estrada</t>
  </si>
  <si>
    <t>Dan Erb</t>
  </si>
  <si>
    <t>Jacob Zander</t>
  </si>
  <si>
    <t>Solvang</t>
  </si>
  <si>
    <t>Marcus Kettles</t>
  </si>
  <si>
    <t>Robin Palmer</t>
  </si>
  <si>
    <t xml:space="preserve">Haleh Khatami </t>
  </si>
  <si>
    <t>Francisco  Pedroza</t>
  </si>
  <si>
    <t>Francisco  Gutierrez</t>
  </si>
  <si>
    <t>Cynthia Ansay</t>
  </si>
  <si>
    <t>Emily Weinberg</t>
  </si>
  <si>
    <t>Jim Dawson</t>
  </si>
  <si>
    <t>Research and Development</t>
  </si>
  <si>
    <t>mitch Kleinman</t>
  </si>
  <si>
    <t>Calabasas</t>
  </si>
  <si>
    <t xml:space="preserve">Gabriel  Cervantes </t>
  </si>
  <si>
    <t>Diane  Conejo</t>
  </si>
  <si>
    <t>Gina Andrews</t>
  </si>
  <si>
    <t>Giuseppe  Castenetto</t>
  </si>
  <si>
    <t>Joe Omweg</t>
  </si>
  <si>
    <t>Service Corps Of Retired Executives (SCORE)</t>
  </si>
  <si>
    <t>Long Ly</t>
  </si>
  <si>
    <t>West Hills</t>
  </si>
  <si>
    <t>Pamela Holcomb</t>
  </si>
  <si>
    <t xml:space="preserve">Tammy  White </t>
  </si>
  <si>
    <t>Marlene  Marmolejo</t>
  </si>
  <si>
    <t>Ontario</t>
  </si>
  <si>
    <t>Juan Perez</t>
  </si>
  <si>
    <t>Greg Hayward</t>
  </si>
  <si>
    <t xml:space="preserve">Greg  Spivak </t>
  </si>
  <si>
    <t xml:space="preserve">Harvey  Contreras </t>
  </si>
  <si>
    <t>Joanna Kaufman</t>
  </si>
  <si>
    <t>Jane Beloshitskaya</t>
  </si>
  <si>
    <t>Local Economic Development Center Official</t>
  </si>
  <si>
    <t>Harry Hohmann</t>
  </si>
  <si>
    <t>Moira Gill</t>
  </si>
  <si>
    <t>William Schottler</t>
  </si>
  <si>
    <t/>
  </si>
  <si>
    <t>oxnard</t>
  </si>
  <si>
    <t>Natalie Claxton</t>
  </si>
  <si>
    <t>charissa colacioppo</t>
  </si>
  <si>
    <t>Fabien Reille</t>
  </si>
  <si>
    <t>J'Nelle Holland</t>
  </si>
  <si>
    <t>Jase  Rex</t>
  </si>
  <si>
    <t xml:space="preserve">Cynthia  De La Rosa </t>
  </si>
  <si>
    <t>Piru</t>
  </si>
  <si>
    <t>Nicholas Smedley</t>
  </si>
  <si>
    <t>Dennis Brandow</t>
  </si>
  <si>
    <t xml:space="preserve">Anthony  Arredondo </t>
  </si>
  <si>
    <t>Dean Dela Cruz</t>
  </si>
  <si>
    <t xml:space="preserve">Iris  magana </t>
  </si>
  <si>
    <t>jeremy cable</t>
  </si>
  <si>
    <t>Byron Jacomo</t>
  </si>
  <si>
    <t xml:space="preserve">Mercedis Flores </t>
  </si>
  <si>
    <t>Women's Business Center (WBC)</t>
  </si>
  <si>
    <t>Ja' Juan Graham</t>
  </si>
  <si>
    <t>Syedah  Johnson</t>
  </si>
  <si>
    <t>LOS ANGELES</t>
  </si>
  <si>
    <t>Laura Wyatt</t>
  </si>
  <si>
    <t>Newspapers/Magazines</t>
  </si>
  <si>
    <t>Chad Jennings</t>
  </si>
  <si>
    <t>Jesus Landeros</t>
  </si>
  <si>
    <t>Jimmy  Gorokhoff</t>
  </si>
  <si>
    <t>Pacific Plsds</t>
  </si>
  <si>
    <t>Joann  Webb</t>
  </si>
  <si>
    <t>John Gill</t>
  </si>
  <si>
    <t xml:space="preserve">Jose  Garcia </t>
  </si>
  <si>
    <t>Jose Manuel Mora</t>
  </si>
  <si>
    <t>Joseph Hawkins</t>
  </si>
  <si>
    <t>Josh Addison</t>
  </si>
  <si>
    <t>Georg Winkler</t>
  </si>
  <si>
    <t>Joshua Marceau</t>
  </si>
  <si>
    <t>Juliana Ramirez</t>
  </si>
  <si>
    <t>Elsy  Galindo</t>
  </si>
  <si>
    <t>Sunny  Pedersen Paulson</t>
  </si>
  <si>
    <t>Kayleigh Hunnicutt</t>
  </si>
  <si>
    <t>Keegan  Sauer</t>
  </si>
  <si>
    <t>Ben Kalka</t>
  </si>
  <si>
    <t>Kyra Young</t>
  </si>
  <si>
    <t xml:space="preserve">	Martine   Ilana</t>
  </si>
  <si>
    <t xml:space="preserve">Jorge  Camacho </t>
  </si>
  <si>
    <t>Porter Ranch</t>
  </si>
  <si>
    <t xml:space="preserve">Jill Arthur </t>
  </si>
  <si>
    <t>Justin Chao</t>
  </si>
  <si>
    <t>Leslie  Person Ryan</t>
  </si>
  <si>
    <t>Vincent Tarango</t>
  </si>
  <si>
    <t>prisco panza</t>
  </si>
  <si>
    <t>Matt Dubberley</t>
  </si>
  <si>
    <t xml:space="preserve">Lisa  Mahony </t>
  </si>
  <si>
    <t>Lisa Durant</t>
  </si>
  <si>
    <t>Lisa Oliver</t>
  </si>
  <si>
    <t>Gail Chester</t>
  </si>
  <si>
    <t>Amanda Long</t>
  </si>
  <si>
    <t>Marlyn  Look</t>
  </si>
  <si>
    <t>Abimael Lopez</t>
  </si>
  <si>
    <t>Lori Volk</t>
  </si>
  <si>
    <t xml:space="preserve">Kia  Wilson </t>
  </si>
  <si>
    <t>Heather  Borny</t>
  </si>
  <si>
    <t xml:space="preserve">Tim  Schmidt </t>
  </si>
  <si>
    <t>Steve Barry</t>
  </si>
  <si>
    <t>John  Koskinen</t>
  </si>
  <si>
    <t>Lucar Rodolfo</t>
  </si>
  <si>
    <t>Jennifer Bledsoe</t>
  </si>
  <si>
    <t>Sam Elias</t>
  </si>
  <si>
    <t>Linda Mac Dougall</t>
  </si>
  <si>
    <t>Maria Staudenbaur</t>
  </si>
  <si>
    <t>Jonah Bernard</t>
  </si>
  <si>
    <t>Kimberly Hayes</t>
  </si>
  <si>
    <t>Malory Taylor</t>
  </si>
  <si>
    <t>Inactive Client</t>
  </si>
  <si>
    <t xml:space="preserve">Maritza  Baca </t>
  </si>
  <si>
    <t>Martin Frady</t>
  </si>
  <si>
    <t>Keili Marble</t>
  </si>
  <si>
    <t>Maureen Bala</t>
  </si>
  <si>
    <t>Amy Grawitzky</t>
  </si>
  <si>
    <t>N. Hollywood</t>
  </si>
  <si>
    <t>Arnel McAtee</t>
  </si>
  <si>
    <t>Matthew McCann</t>
  </si>
  <si>
    <t>Phil McGrath</t>
  </si>
  <si>
    <t>Ken McKaba</t>
  </si>
  <si>
    <t>SANTA BARBARA</t>
  </si>
  <si>
    <t>John Steiner</t>
  </si>
  <si>
    <t>Nancy Black</t>
  </si>
  <si>
    <t>Lizbeth Arroyo</t>
  </si>
  <si>
    <t>michael akseven</t>
  </si>
  <si>
    <t>port hueneme</t>
  </si>
  <si>
    <t>Michael Mahan</t>
  </si>
  <si>
    <t>newbury park</t>
  </si>
  <si>
    <t>Michael Napolitano</t>
  </si>
  <si>
    <t>Michael Vierra</t>
  </si>
  <si>
    <t xml:space="preserve">Phil  Linscheid </t>
  </si>
  <si>
    <t xml:space="preserve">Mihaela  Iorga </t>
  </si>
  <si>
    <t>Mike Trussell</t>
  </si>
  <si>
    <t>Erin Samaniego</t>
  </si>
  <si>
    <t>Paul Shrater</t>
  </si>
  <si>
    <t>Matthew Gibson</t>
  </si>
  <si>
    <t xml:space="preserve">Jeff Shuman </t>
  </si>
  <si>
    <t>Marcus Polanco</t>
  </si>
  <si>
    <t>Moy  Serrano</t>
  </si>
  <si>
    <t>Juliana Minsky</t>
  </si>
  <si>
    <t>Naghmeh Keyvani</t>
  </si>
  <si>
    <t>Doug  Littell</t>
  </si>
  <si>
    <t>Christopher  Jones</t>
  </si>
  <si>
    <t>Nicole Essellier</t>
  </si>
  <si>
    <t>Roslyn  Scheuerman</t>
  </si>
  <si>
    <t xml:space="preserve">Leslie  Clark </t>
  </si>
  <si>
    <t>Sergio  Castro</t>
  </si>
  <si>
    <t>Annett Arkun</t>
  </si>
  <si>
    <t>Nishtha Goel</t>
  </si>
  <si>
    <t xml:space="preserve">Nalin  Patel </t>
  </si>
  <si>
    <t>Rch Palos Vrd</t>
  </si>
  <si>
    <t xml:space="preserve">Lisa  Lynch </t>
  </si>
  <si>
    <t>ellen bain</t>
  </si>
  <si>
    <t>ojai</t>
  </si>
  <si>
    <t>Lisa Ann  Cabasa</t>
  </si>
  <si>
    <t xml:space="preserve">Laurel  Moore </t>
  </si>
  <si>
    <t>Robert Cendejas</t>
  </si>
  <si>
    <t>Brianna Pettit</t>
  </si>
  <si>
    <t>Jeff Feeley</t>
  </si>
  <si>
    <t>Lorraine Carrillo</t>
  </si>
  <si>
    <t>Financing</t>
  </si>
  <si>
    <t>Rashelle  Smith</t>
  </si>
  <si>
    <t>Kassandra Walkowiak</t>
  </si>
  <si>
    <t>Beatrice Vasquez</t>
  </si>
  <si>
    <t>Barbara Piatt</t>
  </si>
  <si>
    <t>Huntingtn Bch</t>
  </si>
  <si>
    <t>LUIS GARCIA</t>
  </si>
  <si>
    <t>Tina Thayer</t>
  </si>
  <si>
    <t>Paul  Nolan</t>
  </si>
  <si>
    <t>Fulton  Conner</t>
  </si>
  <si>
    <t>Waste Management</t>
  </si>
  <si>
    <t xml:space="preserve">Pedro Najera </t>
  </si>
  <si>
    <t>matthew pollock</t>
  </si>
  <si>
    <t>los angeles</t>
  </si>
  <si>
    <t>Joseph Papadopoulos</t>
  </si>
  <si>
    <t>Granada Hills</t>
  </si>
  <si>
    <t>Michael Geller</t>
  </si>
  <si>
    <t>Heather Stobo</t>
  </si>
  <si>
    <t>Elaina Hall</t>
  </si>
  <si>
    <t xml:space="preserve">Dan  Greene </t>
  </si>
  <si>
    <t>Kristie Quinn</t>
  </si>
  <si>
    <t>Paul Mazbanian</t>
  </si>
  <si>
    <t>Stevenson Rnh</t>
  </si>
  <si>
    <t>Franklin Ly</t>
  </si>
  <si>
    <t>Diego  Padilla</t>
  </si>
  <si>
    <t>SHANNON CASEY</t>
  </si>
  <si>
    <t>SANTA YNEZ</t>
  </si>
  <si>
    <t>Chantelle Limon</t>
  </si>
  <si>
    <t>Sandra Montecalvo</t>
  </si>
  <si>
    <t>Renee Swenson</t>
  </si>
  <si>
    <t>Cheyne  Castroni</t>
  </si>
  <si>
    <t>Dreama Pulley</t>
  </si>
  <si>
    <t>Diane  Brewer</t>
  </si>
  <si>
    <t>Rebeca Poyatos</t>
  </si>
  <si>
    <t>Martha Castro</t>
  </si>
  <si>
    <t xml:space="preserve">Kymberly  Horner </t>
  </si>
  <si>
    <t>Guadalupe Rivas</t>
  </si>
  <si>
    <t>Charles Sandlin</t>
  </si>
  <si>
    <t>James Houseman</t>
  </si>
  <si>
    <t>Rosalind Avila</t>
  </si>
  <si>
    <t>Teri  Neville</t>
  </si>
  <si>
    <t>Van Nuys</t>
  </si>
  <si>
    <t>Gina Chadbourne</t>
  </si>
  <si>
    <t>Roy Culver</t>
  </si>
  <si>
    <t>Scott  Fann</t>
  </si>
  <si>
    <t>Joni Ruiz</t>
  </si>
  <si>
    <t>Ruth Harris</t>
  </si>
  <si>
    <t>Daniel Escarsega</t>
  </si>
  <si>
    <t xml:space="preserve">Glenn Hening </t>
  </si>
  <si>
    <t>Naoya  Yamauchi</t>
  </si>
  <si>
    <t>Jeff Salter</t>
  </si>
  <si>
    <t>Ryan  Simorangkir</t>
  </si>
  <si>
    <t>Ruben Alarcon</t>
  </si>
  <si>
    <t>Mile (Mike) Grbic</t>
  </si>
  <si>
    <t>Mining</t>
  </si>
  <si>
    <t>Mario Natividad</t>
  </si>
  <si>
    <t>Schuyler Covert</t>
  </si>
  <si>
    <t>Mayra Sutton</t>
  </si>
  <si>
    <t>Genivieve Mahoney</t>
  </si>
  <si>
    <t>Philip Seiflein</t>
  </si>
  <si>
    <t>OJAI</t>
  </si>
  <si>
    <t>Chantal Narupaves</t>
  </si>
  <si>
    <t>Guita Ranjbaran</t>
  </si>
  <si>
    <t xml:space="preserve">	Heather Brunner</t>
  </si>
  <si>
    <t xml:space="preserve">Sirena  Pellarolo </t>
  </si>
  <si>
    <t>Scott Roush</t>
  </si>
  <si>
    <t>Adele Hagar</t>
  </si>
  <si>
    <t>Amanda Roundy</t>
  </si>
  <si>
    <t>Sonia Martinez</t>
  </si>
  <si>
    <t>Diana Le</t>
  </si>
  <si>
    <t>Neville Smeda</t>
  </si>
  <si>
    <t>Nipomo</t>
  </si>
  <si>
    <t>Sarah  Mckittrick</t>
  </si>
  <si>
    <t>Robert Lerch</t>
  </si>
  <si>
    <t>Brandon Mitchell</t>
  </si>
  <si>
    <t>Marika Withers</t>
  </si>
  <si>
    <t>Stephan Witting</t>
  </si>
  <si>
    <t>GOLETA</t>
  </si>
  <si>
    <t xml:space="preserve">Peter  Tyas </t>
  </si>
  <si>
    <t>Kristena West</t>
  </si>
  <si>
    <t xml:space="preserve">Manuel  Guerra </t>
  </si>
  <si>
    <t>Jenny Keet</t>
  </si>
  <si>
    <t>steven sysum</t>
  </si>
  <si>
    <t>Robert  Washington</t>
  </si>
  <si>
    <t>Taryn Martin</t>
  </si>
  <si>
    <t>Tatyana Mate</t>
  </si>
  <si>
    <t>Taylor Brayden</t>
  </si>
  <si>
    <t xml:space="preserve">Dar  Ringling </t>
  </si>
  <si>
    <t>Claudio Paccoret</t>
  </si>
  <si>
    <t>Alexis Ells</t>
  </si>
  <si>
    <t>Charys  Saylor</t>
  </si>
  <si>
    <t>Christopher U. Mkpado</t>
  </si>
  <si>
    <t>Jaquay Burks</t>
  </si>
  <si>
    <t>Sarah Nolan</t>
  </si>
  <si>
    <t>Kim  Wachter</t>
  </si>
  <si>
    <t>Sydney Malkin</t>
  </si>
  <si>
    <t>Jason  Rodriguez</t>
  </si>
  <si>
    <t>Cynthia  Macias</t>
  </si>
  <si>
    <t xml:space="preserve">Alexandra  Wright </t>
  </si>
  <si>
    <t xml:space="preserve">Jamie  Martinez </t>
  </si>
  <si>
    <t>john simpson</t>
  </si>
  <si>
    <t>Mark Donofrio</t>
  </si>
  <si>
    <t>Santa Ynez</t>
  </si>
  <si>
    <t>Jim Biggs</t>
  </si>
  <si>
    <t xml:space="preserve">Theresa  Keldsen </t>
  </si>
  <si>
    <t>Andrea  Dornbusch</t>
  </si>
  <si>
    <t>Oak View</t>
  </si>
  <si>
    <t>Kenny Miller</t>
  </si>
  <si>
    <t>Carlos Conejo</t>
  </si>
  <si>
    <t>Cluster</t>
  </si>
  <si>
    <t>Tim Labarge</t>
  </si>
  <si>
    <t>Tom Sanchez</t>
  </si>
  <si>
    <t>Steve  Varela</t>
  </si>
  <si>
    <t>katrina  Sexton</t>
  </si>
  <si>
    <t>Jeff Byers</t>
  </si>
  <si>
    <t>Ingrid Boehm</t>
  </si>
  <si>
    <t>Mary Gonzales</t>
  </si>
  <si>
    <t>Liz Fish</t>
  </si>
  <si>
    <t>Margaret Powell</t>
  </si>
  <si>
    <t>Lara Conrad</t>
  </si>
  <si>
    <t>Monica Gray</t>
  </si>
  <si>
    <t>Mark Stallings</t>
  </si>
  <si>
    <t xml:space="preserve">Regina  Vega </t>
  </si>
  <si>
    <t>Adriana Attento</t>
  </si>
  <si>
    <t>Antoinette Figueroa</t>
  </si>
  <si>
    <t>Ole  Alvarez</t>
  </si>
  <si>
    <t>Kevin Gaffey</t>
  </si>
  <si>
    <t>Mary  Perez</t>
  </si>
  <si>
    <t xml:space="preserve">Tom  McGrath </t>
  </si>
  <si>
    <t>Adam Verhasselt</t>
  </si>
  <si>
    <t>Shannon Nixon</t>
  </si>
  <si>
    <t>Ryan Emmons</t>
  </si>
  <si>
    <t>U.S. Export Assistance Center (USEAC)/Dept. of Commerce</t>
  </si>
  <si>
    <t>Culver City</t>
  </si>
  <si>
    <t>Susan Williams</t>
  </si>
  <si>
    <t xml:space="preserve">Warren  Schultz </t>
  </si>
  <si>
    <t>Matt  Purcell</t>
  </si>
  <si>
    <t>Kathy  Goodman</t>
  </si>
  <si>
    <t>Wendy Bowers</t>
  </si>
  <si>
    <t>Carlos Peralta</t>
  </si>
  <si>
    <t xml:space="preserve">Fariborz Aframian </t>
  </si>
  <si>
    <t>Michelle  Dohrn</t>
  </si>
  <si>
    <t xml:space="preserve">Linda  Hunter </t>
  </si>
  <si>
    <t>Lena Philkill</t>
  </si>
  <si>
    <t>Cheri  Garlinger</t>
  </si>
  <si>
    <t>John Lenko</t>
  </si>
  <si>
    <t>Yaroslava Petraitis</t>
  </si>
  <si>
    <t>Marta Alvarez</t>
  </si>
  <si>
    <t>Helen O'Neill</t>
  </si>
  <si>
    <t>Munkhsaikhan Chimiddorj</t>
  </si>
  <si>
    <t xml:space="preserve">Barry  Freeman </t>
  </si>
  <si>
    <t xml:space="preserve">Zulem  Jimenez </t>
  </si>
  <si>
    <t>Joshua Beck</t>
  </si>
  <si>
    <t>Milestone Date</t>
  </si>
  <si>
    <t>Type</t>
  </si>
  <si>
    <t>Milestone Amount</t>
  </si>
  <si>
    <t>Change</t>
  </si>
  <si>
    <t>NewBus</t>
  </si>
  <si>
    <t>Reporting Date</t>
  </si>
  <si>
    <t>Funding Type</t>
  </si>
  <si>
    <t>Completion Status</t>
  </si>
  <si>
    <t>Amount Approved</t>
  </si>
  <si>
    <t>Owner Investment</t>
  </si>
  <si>
    <t>Approved</t>
  </si>
  <si>
    <t>Private Funding</t>
  </si>
  <si>
    <t>Grants</t>
  </si>
  <si>
    <t>Stock Investment</t>
  </si>
  <si>
    <t>Private Non-Institution</t>
  </si>
  <si>
    <t>ChgStaff PT</t>
  </si>
  <si>
    <t>ChgStaff FT</t>
  </si>
  <si>
    <t>The Paint Factory  (EDC2719)</t>
  </si>
  <si>
    <t>EDC2719</t>
  </si>
  <si>
    <t>Home Pride Carpet Cleaning  (EDC2692)</t>
  </si>
  <si>
    <t>EDC2692</t>
  </si>
  <si>
    <t>Brighten Solar Co  (EDC2399)</t>
  </si>
  <si>
    <t>EDC2399</t>
  </si>
  <si>
    <t>Total Clients Counselled</t>
  </si>
  <si>
    <t>Total Advising Hours</t>
  </si>
  <si>
    <t>Total Reports</t>
  </si>
  <si>
    <t xml:space="preserve">Total Gross Revenue of all Clients </t>
  </si>
  <si>
    <t>Loan Amount Capital Infusion</t>
  </si>
  <si>
    <t>Job Creation</t>
  </si>
  <si>
    <t xml:space="preserve">Sales Increase </t>
  </si>
  <si>
    <t>Business Starts</t>
  </si>
  <si>
    <t>Revenue Per Hour</t>
  </si>
  <si>
    <t>Amount of Milestones Per Hour</t>
  </si>
  <si>
    <t>Average client score</t>
  </si>
  <si>
    <t>Business Startup Contribution</t>
  </si>
  <si>
    <t xml:space="preserve">Capital Infusion Contribution </t>
  </si>
  <si>
    <t xml:space="preserve">Jobs Creation Contribution </t>
  </si>
  <si>
    <t>Change in Sales Contribution</t>
  </si>
  <si>
    <t xml:space="preserve">Total Clients Counseled Contribution </t>
  </si>
  <si>
    <t>ChgSales</t>
  </si>
  <si>
    <t>Freedom Rise (EDC2713)</t>
  </si>
  <si>
    <t>EDC2713</t>
  </si>
  <si>
    <t>Simple Wealth (EDC2360)</t>
  </si>
  <si>
    <t>EDC2360</t>
  </si>
  <si>
    <t>Talon (EDC2611T)</t>
  </si>
  <si>
    <t>EDC2611T</t>
  </si>
  <si>
    <t>Reference Sheet</t>
  </si>
  <si>
    <t>Industry Type</t>
  </si>
  <si>
    <t>Referal Type</t>
  </si>
  <si>
    <t>Today</t>
  </si>
  <si>
    <t>Age</t>
  </si>
  <si>
    <t>Industry</t>
  </si>
  <si>
    <t xml:space="preserve">Referal </t>
  </si>
  <si>
    <t>vlookup</t>
  </si>
  <si>
    <t>Sum</t>
  </si>
  <si>
    <t>Advisor</t>
  </si>
  <si>
    <t>Row Labels</t>
  </si>
  <si>
    <t>Grand Total</t>
  </si>
  <si>
    <t>Sum of Total Hours2</t>
  </si>
  <si>
    <t>Anthony C. Elliott</t>
  </si>
  <si>
    <t>Cruz, Dean Del</t>
  </si>
  <si>
    <t>Eric J. Zackrison</t>
  </si>
  <si>
    <t>Matthew T. McConville</t>
  </si>
  <si>
    <t xml:space="preserve">Multiple (2) </t>
  </si>
  <si>
    <t xml:space="preserve">Multiple (3) </t>
  </si>
  <si>
    <t>#VALUE!</t>
  </si>
  <si>
    <t>Amount</t>
  </si>
  <si>
    <t>MS</t>
  </si>
  <si>
    <t>GBL Systems Corporation (EDC0625T)</t>
  </si>
  <si>
    <t>EDC0625T</t>
  </si>
  <si>
    <t>Disaster Loan</t>
  </si>
  <si>
    <t>SBA Loan</t>
  </si>
  <si>
    <t>504 Loan</t>
  </si>
  <si>
    <t>Azu Restaurant  (EDC2748DRR)</t>
  </si>
  <si>
    <t>Micro-Loan</t>
  </si>
  <si>
    <t>EDC2748DRR</t>
  </si>
  <si>
    <t>Line of Credit</t>
  </si>
  <si>
    <t>Ojai Valley Brewery  (EDC2747DRR)</t>
  </si>
  <si>
    <t>EDC2747DRR</t>
  </si>
  <si>
    <t>Dusso Chocolate, LLC (EDC2925)</t>
  </si>
  <si>
    <t>Rave Organics Cafe (EDC2385)</t>
  </si>
  <si>
    <t>Low Doc Loan</t>
  </si>
  <si>
    <t>Local Loan</t>
  </si>
  <si>
    <t>Commercial (Bank) Loan</t>
  </si>
  <si>
    <t>Ojai Harvest  (EDC2742DRR)</t>
  </si>
  <si>
    <t>EDC2742DRR</t>
  </si>
  <si>
    <t>Healthwise Home Care Solutions, Inc. (EDC2583)</t>
  </si>
  <si>
    <t>EDC2583</t>
  </si>
  <si>
    <t>Fluid State LLC (EDC2284)</t>
  </si>
  <si>
    <t>EDC2284</t>
  </si>
  <si>
    <t>LGV Web Services  (EDC2946)</t>
  </si>
  <si>
    <t>Gabriela Avendano-Kremer (EDC3019)</t>
  </si>
  <si>
    <t>EDC3019</t>
  </si>
  <si>
    <t>HMGRL Clothing Company (EDC3022)</t>
  </si>
  <si>
    <t>EDC3022</t>
  </si>
  <si>
    <t>Bill Flanagan (EDC3020)</t>
  </si>
  <si>
    <t>EDC3020</t>
  </si>
  <si>
    <t>Patricia Ordaz (EDC3021)</t>
  </si>
  <si>
    <t>EDC3021</t>
  </si>
  <si>
    <t>Rubicon Theatre Company (EDC1617g)</t>
  </si>
  <si>
    <t>EDC1617g</t>
  </si>
  <si>
    <t>Lober Bouche LLC, DBA Riviera Wine Group (EDC3001)</t>
  </si>
  <si>
    <t>EDC3001</t>
  </si>
  <si>
    <t>Grimaldo's Auto Shop  (EDC3018)</t>
  </si>
  <si>
    <t>EDC3018</t>
  </si>
  <si>
    <t>Cabeza, Maria (EDC1132)</t>
  </si>
  <si>
    <t>EDC1132</t>
  </si>
  <si>
    <t>Espinoza Solutions (EDC3014)</t>
  </si>
  <si>
    <t>EDC3014</t>
  </si>
  <si>
    <t>Eileen Gould Design and Construction Inc. (EDC2524)</t>
  </si>
  <si>
    <t>EDC2524</t>
  </si>
  <si>
    <t>Cameo Pet Salon (EDC3016)</t>
  </si>
  <si>
    <t>EDC3016</t>
  </si>
  <si>
    <t>Deanna Plummer (EDC3008)</t>
  </si>
  <si>
    <t>EDC3008</t>
  </si>
  <si>
    <t>Flying Colors CA (EDC3012)</t>
  </si>
  <si>
    <t>EDC3012</t>
  </si>
  <si>
    <t>Installers Depot Inc. (EDC2995)</t>
  </si>
  <si>
    <t>EDC2995</t>
  </si>
  <si>
    <t>Abundant Solution  (EDC3004)</t>
  </si>
  <si>
    <t>EDC3004</t>
  </si>
  <si>
    <t>Kirk Parks (EDC3017)</t>
  </si>
  <si>
    <t>EDC3017</t>
  </si>
  <si>
    <t>Rafael Felix (EDC3011)</t>
  </si>
  <si>
    <t>EDC3011</t>
  </si>
  <si>
    <t>Big Step Investments (EDC3013)</t>
  </si>
  <si>
    <t>EDC3013</t>
  </si>
  <si>
    <t>Erica Roundy (EDC3007)</t>
  </si>
  <si>
    <t>EDC3007</t>
  </si>
  <si>
    <t>Philip Samaniego (EDC3009)</t>
  </si>
  <si>
    <t>EDC3009</t>
  </si>
  <si>
    <t>Julia Evans Coaching  (EDC3010WEV)</t>
  </si>
  <si>
    <t>EDC3010WEV</t>
  </si>
  <si>
    <t>TransPaw Gear, LLC (EDC3006WEV)</t>
  </si>
  <si>
    <t>EDC3006WEV</t>
  </si>
  <si>
    <t>ThomasFireHelp and VISIONALITY (EDC2998)</t>
  </si>
  <si>
    <t>EDC2998</t>
  </si>
  <si>
    <t>Solar Trains LLC (EDC2001)</t>
  </si>
  <si>
    <t>EDC2001</t>
  </si>
  <si>
    <t>Sandy Espinoza (EDC3003)</t>
  </si>
  <si>
    <t>EDC3003</t>
  </si>
  <si>
    <t>Mary Beth Larkin (EDC2074)</t>
  </si>
  <si>
    <t>EDC2074</t>
  </si>
  <si>
    <t>SypherMedia International Inc. (LBCX4018T)</t>
  </si>
  <si>
    <t>LBCX4018T</t>
  </si>
  <si>
    <t>Dreaming Tree Civil (EDC3002)</t>
  </si>
  <si>
    <t>EDC3002</t>
  </si>
  <si>
    <t>Mosh &amp; Associates, Inc. (EDC2997)</t>
  </si>
  <si>
    <t>EDC2997</t>
  </si>
  <si>
    <t>Emilio Lizarraga (LV000691)</t>
  </si>
  <si>
    <t>LV000691</t>
  </si>
  <si>
    <t>Quinn, Kristie (COCX2979T)</t>
  </si>
  <si>
    <t>COCX2979T</t>
  </si>
  <si>
    <t>Natural Surroundings (EDC2999)</t>
  </si>
  <si>
    <t>EDC2999</t>
  </si>
  <si>
    <t>CEM Enterprises  (EDC2993WEV)</t>
  </si>
  <si>
    <t>EDC2993WEV</t>
  </si>
  <si>
    <t>Eos Transportation Inc (EDC2996)</t>
  </si>
  <si>
    <t>EDC2996</t>
  </si>
  <si>
    <t>Wash my Pup (EDC2990)</t>
  </si>
  <si>
    <t>EDC2990</t>
  </si>
  <si>
    <t>Ashley Han (STATE) (ECCX7263T)</t>
  </si>
  <si>
    <t>HawkEye Workshop  (EDC2994WEV)</t>
  </si>
  <si>
    <t>EDC2994WEV</t>
  </si>
  <si>
    <t>Western Connection LLC  (EDC2981T)</t>
  </si>
  <si>
    <t>EDC2981T</t>
  </si>
  <si>
    <t>Sama Sama Kitchen  (EDC2957DR)</t>
  </si>
  <si>
    <t>EDC2957DR</t>
  </si>
  <si>
    <t>Atkins, Curtis (COCX7360)</t>
  </si>
  <si>
    <t>COCX7360</t>
  </si>
  <si>
    <t>Dr. J's Bicycle Shop (EDC3000DR)</t>
  </si>
  <si>
    <t>EDC3000DR</t>
  </si>
  <si>
    <t>Lamont Hollins</t>
  </si>
  <si>
    <t>Curtis Atkins</t>
  </si>
  <si>
    <t>Administrative/Support</t>
  </si>
  <si>
    <t>Emerging Leaders Initiative</t>
  </si>
  <si>
    <t>Daniel Nash</t>
  </si>
  <si>
    <t>Bill Flanagan</t>
  </si>
  <si>
    <t>marine Schumann</t>
  </si>
  <si>
    <t>Maria Cabeza</t>
  </si>
  <si>
    <t>ryan ring</t>
  </si>
  <si>
    <t>Carolyn Maul</t>
  </si>
  <si>
    <t>Deanna Plummer</t>
  </si>
  <si>
    <t>EDC2697RR</t>
  </si>
  <si>
    <t>deckers outdoor corporation (EDC2697RR)</t>
  </si>
  <si>
    <t>Lou Flores</t>
  </si>
  <si>
    <t>Corey Evans</t>
  </si>
  <si>
    <t>10,000 Small Businesses Program</t>
  </si>
  <si>
    <t>Heather O'Connell</t>
  </si>
  <si>
    <t>Eileen  Gould</t>
  </si>
  <si>
    <t>Emilio Lizarraga</t>
  </si>
  <si>
    <t>David Betancourt</t>
  </si>
  <si>
    <t>Pomona</t>
  </si>
  <si>
    <t>Nicholas James</t>
  </si>
  <si>
    <t>Erica Roundy</t>
  </si>
  <si>
    <t>Karen Espinoza</t>
  </si>
  <si>
    <t>Jen Schwertman</t>
  </si>
  <si>
    <t>Rom Pragasa</t>
  </si>
  <si>
    <t>Training Seminar</t>
  </si>
  <si>
    <t>Gabriela Avendano-Kremer</t>
  </si>
  <si>
    <t>James Buscemi</t>
  </si>
  <si>
    <t xml:space="preserve">John  Grimaldo </t>
  </si>
  <si>
    <t>Carla  Neufeldt Abatie</t>
  </si>
  <si>
    <t>Tiffany Mackney</t>
  </si>
  <si>
    <t>Susan  Hodgson</t>
  </si>
  <si>
    <t xml:space="preserve">Julia  Evans </t>
  </si>
  <si>
    <t xml:space="preserve">Kirk  Parks </t>
  </si>
  <si>
    <t>Geena Bouche</t>
  </si>
  <si>
    <t>Mary Beth Larkin</t>
  </si>
  <si>
    <t>Mosh  Mehrnia</t>
  </si>
  <si>
    <t>Susan Gordon</t>
  </si>
  <si>
    <t>Patricia Ordaz</t>
  </si>
  <si>
    <t xml:space="preserve">Phil  Samaniego </t>
  </si>
  <si>
    <t xml:space="preserve">Rafael  Felix </t>
  </si>
  <si>
    <t>Amber  Landis-Stover</t>
  </si>
  <si>
    <t>Sandy  Espinoza</t>
  </si>
  <si>
    <t>Tam Hunt</t>
  </si>
  <si>
    <t>Greg Gagnon</t>
  </si>
  <si>
    <t>Bruce Sparks</t>
  </si>
  <si>
    <t>U.S. Export Assistance Center (USEAC)/SBA</t>
  </si>
  <si>
    <t>Westminster</t>
  </si>
  <si>
    <t>Emily Barany</t>
  </si>
  <si>
    <t>Joan Mayer</t>
  </si>
  <si>
    <t xml:space="preserve">Tina Masting </t>
  </si>
  <si>
    <t>Treasures of Ojai (EDC2797DRR)</t>
  </si>
  <si>
    <t>Cullen, Megan</t>
  </si>
  <si>
    <t>Tsao, Jay</t>
  </si>
  <si>
    <t>Terramor  (EDC2746DRR)</t>
  </si>
  <si>
    <t>Ojai Baby (EDC2778DRR)</t>
  </si>
  <si>
    <t>Two Fish Digital (EDC2755DRR)</t>
  </si>
  <si>
    <t>Sea Fresh Seafood Inc. (EDC2794DRR)</t>
  </si>
  <si>
    <t>Cloud Climbers Jeep Tours  (EDC2773DRR)</t>
  </si>
  <si>
    <t>Bill Morris Contracting (EDC2278DRR)</t>
  </si>
  <si>
    <t>Ojai Cottage (EDC2846DRR)</t>
  </si>
  <si>
    <t>Business Advisors</t>
  </si>
  <si>
    <t>Lawrence R. Johnson</t>
  </si>
  <si>
    <t>Total Clients</t>
  </si>
  <si>
    <t>Business Start ups</t>
  </si>
  <si>
    <t>Total Capital Infusion</t>
  </si>
  <si>
    <t>Jobs Created</t>
  </si>
  <si>
    <t>Overall Milestone</t>
  </si>
  <si>
    <t>Average Contribution</t>
  </si>
  <si>
    <t>Overall Capital Infusion</t>
  </si>
  <si>
    <t>Overall Business Startup Contribution</t>
  </si>
  <si>
    <t xml:space="preserve">Clients Counseled Overall Contribution </t>
  </si>
  <si>
    <t>Job Creation Contribution</t>
  </si>
  <si>
    <t>Que Pasa Restaurant  (EDC3024)</t>
  </si>
  <si>
    <t>EDC3024</t>
  </si>
  <si>
    <t>Kelsey Barrett (EDC3027)</t>
  </si>
  <si>
    <t>EDC3027</t>
  </si>
  <si>
    <t>Pam Elliott (EDC3023)</t>
  </si>
  <si>
    <t>EDC3023</t>
  </si>
  <si>
    <t>EDC2797DRR</t>
  </si>
  <si>
    <t>EDC2778DRR</t>
  </si>
  <si>
    <t>EDC2794DRR</t>
  </si>
  <si>
    <t>EDC2773DRR</t>
  </si>
  <si>
    <t>EDC2846DRR</t>
  </si>
  <si>
    <t>STAR VAN BUREN</t>
  </si>
  <si>
    <t>Harold C  Hart-Nibbrig</t>
  </si>
  <si>
    <t>EDC2278DRR</t>
  </si>
  <si>
    <t>EDC3029</t>
  </si>
  <si>
    <t>Flyte Bike LLC. (EDC3029)</t>
  </si>
  <si>
    <t>Kelsey  Barrett</t>
  </si>
  <si>
    <t>Pam  Elliott</t>
  </si>
  <si>
    <t>Orlando  Fierros</t>
  </si>
  <si>
    <t>EDC2746DRR</t>
  </si>
  <si>
    <t>EDC2755DRR</t>
  </si>
  <si>
    <t>Capital Infusion Amount Per Hour</t>
  </si>
  <si>
    <t>Business Starts per Hour</t>
  </si>
  <si>
    <t>Total New Client Hours</t>
  </si>
  <si>
    <t>Total Goal Hours</t>
  </si>
  <si>
    <t>Number of Clients Goal</t>
  </si>
  <si>
    <t>Goal of New Clients</t>
  </si>
  <si>
    <t>Total Existing Clients Hours</t>
  </si>
  <si>
    <t>EDC3031</t>
  </si>
  <si>
    <t>Aero Vironment, Inc. (EDC3031)</t>
  </si>
  <si>
    <t>EDC3028</t>
  </si>
  <si>
    <t>Joanna Baez (EDC3028)</t>
  </si>
  <si>
    <t>Joanna  Baez</t>
  </si>
  <si>
    <t>EDC1991</t>
  </si>
  <si>
    <t>Spear Head locating services Inc. (EDC1991)</t>
  </si>
  <si>
    <t>Dave Marzio</t>
  </si>
  <si>
    <t>Harold C. Hart-Nibbrig</t>
  </si>
  <si>
    <t>Adviser</t>
  </si>
  <si>
    <t>Loan</t>
  </si>
  <si>
    <t>New Business</t>
  </si>
  <si>
    <t>Anthony C  Elliott</t>
  </si>
  <si>
    <t>Eric J  Zackrison</t>
  </si>
  <si>
    <t>Change in Staff</t>
  </si>
  <si>
    <t>P.S. Supply, Inc. (EDC1774)</t>
  </si>
  <si>
    <t>Change in Sales</t>
  </si>
  <si>
    <t>New Client</t>
  </si>
  <si>
    <t>New Client hours</t>
  </si>
  <si>
    <t>Existing Client hours</t>
  </si>
  <si>
    <t>EDC1198</t>
  </si>
  <si>
    <t>Melissa Moreno</t>
  </si>
  <si>
    <t xml:space="preserve"> mandana LLC (EDC1198)</t>
  </si>
  <si>
    <t>mandana mirabrishami</t>
  </si>
  <si>
    <t>LEAD000204</t>
  </si>
  <si>
    <t>Patricia V  Schmucker</t>
  </si>
  <si>
    <t>100 Senses (LEAD000204)</t>
  </si>
  <si>
    <t>Serena Yang</t>
  </si>
  <si>
    <t>Beverly Hills</t>
  </si>
  <si>
    <t>EDC2387</t>
  </si>
  <si>
    <t>3d.director7 (EDC2387)</t>
  </si>
  <si>
    <t>Benjamin  Pezzillo</t>
  </si>
  <si>
    <t>EDC1428T</t>
  </si>
  <si>
    <t>Jason Ham</t>
  </si>
  <si>
    <t>5 Phases LLC (EDC1428T)</t>
  </si>
  <si>
    <t>Christine Barlow</t>
  </si>
  <si>
    <t>EDC2339</t>
  </si>
  <si>
    <t>Matthew T  McConville</t>
  </si>
  <si>
    <t>508 Webinar  (EDC2339)</t>
  </si>
  <si>
    <t>Toni  Funck-Large</t>
  </si>
  <si>
    <t>EDC2330</t>
  </si>
  <si>
    <t>5x5 Learning Solutions (EDC2330)</t>
  </si>
  <si>
    <t>Vicky Rathje</t>
  </si>
  <si>
    <t>Santa Rosa Va</t>
  </si>
  <si>
    <t>EDC1233</t>
  </si>
  <si>
    <t>6 Feet 2 Eat (EDC1233)</t>
  </si>
  <si>
    <t>Heidrun Bullmer</t>
  </si>
  <si>
    <t>EDC2434</t>
  </si>
  <si>
    <t>805 Ridez (EDC2434)</t>
  </si>
  <si>
    <t>Jose  Espinosa</t>
  </si>
  <si>
    <t>EDC1342</t>
  </si>
  <si>
    <t>805 Work &amp; Play (EDC1342)</t>
  </si>
  <si>
    <t>Leticia Reynoso</t>
  </si>
  <si>
    <t>EDC2275</t>
  </si>
  <si>
    <t>99 Summers Nutrition and Fitness (EDC2275)</t>
  </si>
  <si>
    <t xml:space="preserve">Mike  Done </t>
  </si>
  <si>
    <t>EDC1343</t>
  </si>
  <si>
    <t>A Better Club, Inc. (EDC1343)</t>
  </si>
  <si>
    <t>Kit Mungo</t>
  </si>
  <si>
    <t>EDC1287</t>
  </si>
  <si>
    <t>A Blonde and her Bag (EDC1287)</t>
  </si>
  <si>
    <t>Kaylin Fox</t>
  </si>
  <si>
    <t>EDC0677</t>
  </si>
  <si>
    <t>A Farm School (EDC0677)</t>
  </si>
  <si>
    <t>Anna Vina</t>
  </si>
  <si>
    <t>EDC0447</t>
  </si>
  <si>
    <t>A Secret Garden Cafe &amp; Florist (EDC0447)</t>
  </si>
  <si>
    <t>Gloria Gonzalez</t>
  </si>
  <si>
    <t>EDC2151g</t>
  </si>
  <si>
    <t>A Tender Touch Senior Placement  (EDC2151g)</t>
  </si>
  <si>
    <t xml:space="preserve">Connie  De La Rosa </t>
  </si>
  <si>
    <t>EDC1828gT</t>
  </si>
  <si>
    <t>David Standen</t>
  </si>
  <si>
    <t>A Trap USA (EDC1828gT)</t>
  </si>
  <si>
    <t>Robert Noe</t>
  </si>
  <si>
    <t>EDC1854T</t>
  </si>
  <si>
    <t>A&amp;R Miniatures LLC (EDC1854T)</t>
  </si>
  <si>
    <t>Alvin Schultz</t>
  </si>
  <si>
    <t>EDC0282</t>
  </si>
  <si>
    <t>Mary Anne Rooney</t>
  </si>
  <si>
    <t>A.P.S. Engineering, Inc. (EDC0282)</t>
  </si>
  <si>
    <t>Edward Aagaard</t>
  </si>
  <si>
    <t>EDC2658</t>
  </si>
  <si>
    <t>Aachron Incorporated (EDC2658)</t>
  </si>
  <si>
    <t>Sylvester Ogbechie</t>
  </si>
  <si>
    <t>EDC1855</t>
  </si>
  <si>
    <t>Aaron Marshall (EDC1855)</t>
  </si>
  <si>
    <t>Aaron Marshall</t>
  </si>
  <si>
    <t>EDC2230</t>
  </si>
  <si>
    <t>Aaron Philips (EDC2230)</t>
  </si>
  <si>
    <t>Aaron Phillips</t>
  </si>
  <si>
    <t>EDC1662</t>
  </si>
  <si>
    <t>Abair, Lee (EDC1662)</t>
  </si>
  <si>
    <t>Lee Abair</t>
  </si>
  <si>
    <t>EDC0089RR</t>
  </si>
  <si>
    <t>ABC Child Care (EDC0089RR)</t>
  </si>
  <si>
    <t>Alma Ferrel</t>
  </si>
  <si>
    <t>EDC2105</t>
  </si>
  <si>
    <t>Abdallah Saalah Saalah (EDC2105)</t>
  </si>
  <si>
    <t>Abdallah Saalah</t>
  </si>
  <si>
    <t>EDC2185</t>
  </si>
  <si>
    <t>Abigail Afman  (EDC2185)</t>
  </si>
  <si>
    <t>Abigail  Afman</t>
  </si>
  <si>
    <t>EDC1524</t>
  </si>
  <si>
    <t>Abratec Swiss Precision (EDC1524)</t>
  </si>
  <si>
    <t>Alili Comment</t>
  </si>
  <si>
    <t>EDC0866</t>
  </si>
  <si>
    <t>ACC Precision, Inc. (EDC0866)</t>
  </si>
  <si>
    <t>Sandra Guida</t>
  </si>
  <si>
    <t>EDC2071g</t>
  </si>
  <si>
    <t>Accelerated Concepts LLC (EDC2071g)</t>
  </si>
  <si>
    <t>George Guantes</t>
  </si>
  <si>
    <t>VCCX0701</t>
  </si>
  <si>
    <t>Acevedo, Jesus (VCCX0701)</t>
  </si>
  <si>
    <t>Jesus Acevedo</t>
  </si>
  <si>
    <t>EDC2457</t>
  </si>
  <si>
    <t>ACI Photos (EDC2457)</t>
  </si>
  <si>
    <t>Stephen Dougherty</t>
  </si>
  <si>
    <t>EDC1264</t>
  </si>
  <si>
    <t>Action Fire Solutions, Inc. (EDC1264)</t>
  </si>
  <si>
    <t>Francisco Rojo</t>
  </si>
  <si>
    <t>EDC2000</t>
  </si>
  <si>
    <t>Action Human Technologies, LLC (EDC2000)</t>
  </si>
  <si>
    <t>Byron Ward</t>
  </si>
  <si>
    <t>HCCX0147</t>
  </si>
  <si>
    <t>Activ'Aroma (HCCX0147)</t>
  </si>
  <si>
    <t>Marie Gayet</t>
  </si>
  <si>
    <t>EDC1075</t>
  </si>
  <si>
    <t>Active Alchemy (EDC1075)</t>
  </si>
  <si>
    <t>Emily Sanders</t>
  </si>
  <si>
    <t>EDC0018</t>
  </si>
  <si>
    <t>AD Taxi (EDC0018)</t>
  </si>
  <si>
    <t>Estela Esparza</t>
  </si>
  <si>
    <t>EDC2168g</t>
  </si>
  <si>
    <t>Adam Glickman (EDC2168g)</t>
  </si>
  <si>
    <t>Adam  Glickman</t>
  </si>
  <si>
    <t>EDC0967</t>
  </si>
  <si>
    <t>Adama (EDC0967)</t>
  </si>
  <si>
    <t>Diana Arrieta</t>
  </si>
  <si>
    <t>Summerland</t>
  </si>
  <si>
    <t>EDC1205</t>
  </si>
  <si>
    <t>Adamske Consulting, Inc. (EDC1205)</t>
  </si>
  <si>
    <t>Michael Adanske</t>
  </si>
  <si>
    <t>EDC2171</t>
  </si>
  <si>
    <t>Adobe Animal Hospital (EDC2171)</t>
  </si>
  <si>
    <t>Kier  Shapiro</t>
  </si>
  <si>
    <t>EDC1958g</t>
  </si>
  <si>
    <t>Adrian  Rodriguez (EDC1958g)</t>
  </si>
  <si>
    <t>Adrian  Rodriguez</t>
  </si>
  <si>
    <t>EDC1994</t>
  </si>
  <si>
    <t>Adrianna Foss (EDC1994)</t>
  </si>
  <si>
    <t>Adrianna Foss</t>
  </si>
  <si>
    <t>COCX1976</t>
  </si>
  <si>
    <t>Advance Color Lighting (COCX1976)</t>
  </si>
  <si>
    <t>Samir Gandhi</t>
  </si>
  <si>
    <t>EDC3035</t>
  </si>
  <si>
    <t>Advanced Bifurcation Systems, Inc (EDC3035)</t>
  </si>
  <si>
    <t xml:space="preserve">Ken  Richards </t>
  </si>
  <si>
    <t>LAC00040T</t>
  </si>
  <si>
    <t>Andy Crist</t>
  </si>
  <si>
    <t>AdvanChip Corporation (LAC00040T)</t>
  </si>
  <si>
    <t>Alice Law</t>
  </si>
  <si>
    <t>La Canada Flt</t>
  </si>
  <si>
    <t>EDC1682RRT</t>
  </si>
  <si>
    <t>Aero Vironment, Inc. (EDC1682RRT)</t>
  </si>
  <si>
    <t>Daniel Stone</t>
  </si>
  <si>
    <t>EDC0704</t>
  </si>
  <si>
    <t>Afrofonics (Richard Johnson, owner) (EDC0704)</t>
  </si>
  <si>
    <t>Richard Johnson</t>
  </si>
  <si>
    <t>EDC1559</t>
  </si>
  <si>
    <t>David Pollock</t>
  </si>
  <si>
    <t>Aftershock (EDC1559)</t>
  </si>
  <si>
    <t>Hilary McCurry</t>
  </si>
  <si>
    <t>EDC0127T</t>
  </si>
  <si>
    <t>AG Machining Inc. (EDC0127T)</t>
  </si>
  <si>
    <t>Eddie Garcia</t>
  </si>
  <si>
    <t>EDC0686</t>
  </si>
  <si>
    <t>AgileBusiness.com (EDC0686)</t>
  </si>
  <si>
    <t>Stephen Bonser</t>
  </si>
  <si>
    <t>EDC2576</t>
  </si>
  <si>
    <t>Aguilera Brothers Construction Inc. (EDC2576)</t>
  </si>
  <si>
    <t xml:space="preserve">Francisco  Aguilera </t>
  </si>
  <si>
    <t>COCX5622T</t>
  </si>
  <si>
    <t>Ahmed Elkashier DBA Oceanland Travel (COCX5622T)</t>
  </si>
  <si>
    <t>Ahmed Elkashier</t>
  </si>
  <si>
    <t>Woodland Hls</t>
  </si>
  <si>
    <t>EDC2177</t>
  </si>
  <si>
    <t>Ahoy  (EDC2177)</t>
  </si>
  <si>
    <t xml:space="preserve">Nancy  Jarvis </t>
  </si>
  <si>
    <t>EDC2016g</t>
  </si>
  <si>
    <t>Aim glass and mirrors serv inc (EDC2016g)</t>
  </si>
  <si>
    <t>Alejandro Nieto</t>
  </si>
  <si>
    <t>fillmore</t>
  </si>
  <si>
    <t>EDC2023g</t>
  </si>
  <si>
    <t>AISHU INC (EDC2023g)</t>
  </si>
  <si>
    <t>TEJAS PATEL</t>
  </si>
  <si>
    <t>CAMARILLO</t>
  </si>
  <si>
    <t>EDC0892</t>
  </si>
  <si>
    <t>AJ Business Center (EDC0892)</t>
  </si>
  <si>
    <t>Azam Jamshab</t>
  </si>
  <si>
    <t>Canoga Park</t>
  </si>
  <si>
    <t>EDC0480</t>
  </si>
  <si>
    <t>Alba's Garment Works (EDC0480)</t>
  </si>
  <si>
    <t>Richard Alargunsoro</t>
  </si>
  <si>
    <t>EDC2107</t>
  </si>
  <si>
    <t>albi Skendi  (EDC2107)</t>
  </si>
  <si>
    <t>Albi Skendi</t>
  </si>
  <si>
    <t>EDC1792g</t>
  </si>
  <si>
    <t>Alco-Metalube Co.  (EDC1792g)</t>
  </si>
  <si>
    <t>Lanette Caplan</t>
  </si>
  <si>
    <t>Procurement Technical Assistance Center (PTAC)</t>
  </si>
  <si>
    <t>EDC2362</t>
  </si>
  <si>
    <t>Alejandro Alfaro (EDC2362)</t>
  </si>
  <si>
    <t xml:space="preserve">Alejandro Alfaro </t>
  </si>
  <si>
    <t>EDC0134</t>
  </si>
  <si>
    <t>Aletho Technologies, LLC (EDC0134)</t>
  </si>
  <si>
    <t>Timothy Phillips</t>
  </si>
  <si>
    <t>EDC2654</t>
  </si>
  <si>
    <t>Alexander Labor (EDC2654)</t>
  </si>
  <si>
    <t xml:space="preserve">Juan  Chavez </t>
  </si>
  <si>
    <t>EDC1522</t>
  </si>
  <si>
    <t>Alexander, Robert (EDC1522)</t>
  </si>
  <si>
    <t>Robert Alexander</t>
  </si>
  <si>
    <t>EDC2109</t>
  </si>
  <si>
    <t>Alexis Fredkin (EDC2109)</t>
  </si>
  <si>
    <t>Alexis Fredkin</t>
  </si>
  <si>
    <t>EDC1616g</t>
  </si>
  <si>
    <t>Alfi International, Inc. (EDC1616g)</t>
  </si>
  <si>
    <t>Adam Alfi</t>
  </si>
  <si>
    <t>EDC2596</t>
  </si>
  <si>
    <t>Alice Jordan  (EDC2596)</t>
  </si>
  <si>
    <t>Alice Jordan</t>
  </si>
  <si>
    <t>Ridgecrest</t>
  </si>
  <si>
    <t>EDC3040</t>
  </si>
  <si>
    <t>Alignment Addiction Recovery Group (EDC3040)</t>
  </si>
  <si>
    <t>Eamon Ohara</t>
  </si>
  <si>
    <t>EDC1252T</t>
  </si>
  <si>
    <t>All New Technologies, LLC (EDC1252T)</t>
  </si>
  <si>
    <t>Eric Gisonno</t>
  </si>
  <si>
    <t>EDC2559</t>
  </si>
  <si>
    <t>Darren Elliott</t>
  </si>
  <si>
    <t>All Sorts Thrift Shop (EDC2559)</t>
  </si>
  <si>
    <t>Abdul  Arsalan</t>
  </si>
  <si>
    <t>EDC1895g</t>
  </si>
  <si>
    <t>All Things Tea (EDC1895g)</t>
  </si>
  <si>
    <t>Donna Kashola</t>
  </si>
  <si>
    <t>EDC2386</t>
  </si>
  <si>
    <t>Allele Genomics  (EDC2386)</t>
  </si>
  <si>
    <t xml:space="preserve">Ali  Anari </t>
  </si>
  <si>
    <t>westlake village</t>
  </si>
  <si>
    <t>EDC1336</t>
  </si>
  <si>
    <t>AllGuard (EDC1336)</t>
  </si>
  <si>
    <t>Steve Holts</t>
  </si>
  <si>
    <t>EDC1253</t>
  </si>
  <si>
    <t>Allied Technical Services (EDC1253)</t>
  </si>
  <si>
    <t>Stephen Patton</t>
  </si>
  <si>
    <t>EDC1657g</t>
  </si>
  <si>
    <t>ALLTHINGSMORGAN (EDC1657g)</t>
  </si>
  <si>
    <t>Dori Orwig</t>
  </si>
  <si>
    <t>EDC1729g</t>
  </si>
  <si>
    <t>Timothy Harrington</t>
  </si>
  <si>
    <t>Almanza, Norma H. (EDC1729g)</t>
  </si>
  <si>
    <t>Norma Almanza</t>
  </si>
  <si>
    <t>EDC2527</t>
  </si>
  <si>
    <t>Alpha Pro Temps Inc (EDC2527)</t>
  </si>
  <si>
    <t>Clifton  Goodwin</t>
  </si>
  <si>
    <t>EDC0606</t>
  </si>
  <si>
    <t>Alpha Thrift (EDC0606)</t>
  </si>
  <si>
    <t>Cory Woodruff</t>
  </si>
  <si>
    <t>EDC2070g</t>
  </si>
  <si>
    <t>Altra Web Design (EDC2070g)</t>
  </si>
  <si>
    <t>Larry Tartisel</t>
  </si>
  <si>
    <t>EDC1677</t>
  </si>
  <si>
    <t>Always On Time Mobile Notary (EDC1677)</t>
  </si>
  <si>
    <t>Candy Horn</t>
  </si>
  <si>
    <t>EDC1931g</t>
  </si>
  <si>
    <t>Alyce Coleman (EDC1931g)</t>
  </si>
  <si>
    <t>Alyce Coleman</t>
  </si>
  <si>
    <t>lebec</t>
  </si>
  <si>
    <t>EDC2224</t>
  </si>
  <si>
    <t>AM Home Health Care Services  (EDC2224)</t>
  </si>
  <si>
    <t>Anne  O'Neil</t>
  </si>
  <si>
    <t>EDC2110</t>
  </si>
  <si>
    <t>Aman Patel (EDC2110)</t>
  </si>
  <si>
    <t>Aman  Patel</t>
  </si>
  <si>
    <t>EDC2126</t>
  </si>
  <si>
    <t>Amanda Audu (EDC2126)</t>
  </si>
  <si>
    <t>Amanda  Audu</t>
  </si>
  <si>
    <t>EDC2607</t>
  </si>
  <si>
    <t>Amanda Macho (EDC2607)</t>
  </si>
  <si>
    <t>Amanda Macho</t>
  </si>
  <si>
    <t>EDC2371</t>
  </si>
  <si>
    <t>Amanda Pauline Designs  (EDC2371)</t>
  </si>
  <si>
    <t>Amanda Spinks</t>
  </si>
  <si>
    <t>EDC2175</t>
  </si>
  <si>
    <t>amanda Sandoval (EDC2175)</t>
  </si>
  <si>
    <t>amanda Sandoval</t>
  </si>
  <si>
    <t>EDC2106</t>
  </si>
  <si>
    <t>Amanda Stegmann  (EDC2106)</t>
  </si>
  <si>
    <t>Amanda  Stegmann</t>
  </si>
  <si>
    <t>EDC2508</t>
  </si>
  <si>
    <t>Amber Asher (EDC2508)</t>
  </si>
  <si>
    <t>Amber Asher</t>
  </si>
  <si>
    <t>EDC2451</t>
  </si>
  <si>
    <t>America Loves Dogs Inc  (EDC2451)</t>
  </si>
  <si>
    <t>Beverly  Gun-Munro</t>
  </si>
  <si>
    <t>EDC1369</t>
  </si>
  <si>
    <t>American Concrete Wall Cement Distributors (EDC1369)</t>
  </si>
  <si>
    <t>Mark Noorzai</t>
  </si>
  <si>
    <t>EDC2345</t>
  </si>
  <si>
    <t>American Heritage Motorcycle Services and Repair LLC (EDC2345)</t>
  </si>
  <si>
    <t>Miguel  Gonzalez</t>
  </si>
  <si>
    <t>EDC2184</t>
  </si>
  <si>
    <t>AmerStem Inc (EDC2184)</t>
  </si>
  <si>
    <t>Andrea Soriano</t>
  </si>
  <si>
    <t>EDC1561</t>
  </si>
  <si>
    <t>Amiga, Robin (EDC1561)</t>
  </si>
  <si>
    <t>Robin Amiga</t>
  </si>
  <si>
    <t>EDC2321</t>
  </si>
  <si>
    <t>Amigo's Repair &amp; Tires  (EDC2321)</t>
  </si>
  <si>
    <t xml:space="preserve">Erika  Torres </t>
  </si>
  <si>
    <t>EDC2056g</t>
  </si>
  <si>
    <t>Amir Parvinchi (EDC2056g)</t>
  </si>
  <si>
    <t>Amir Parvinchi</t>
  </si>
  <si>
    <t>EDC2100</t>
  </si>
  <si>
    <t>Amit Vaish (EDC2100)</t>
  </si>
  <si>
    <t xml:space="preserve">Amit  Vaish </t>
  </si>
  <si>
    <t>EDC1942g</t>
  </si>
  <si>
    <t>Amy Michelson (EDC1942g)</t>
  </si>
  <si>
    <t>Amy Michelson</t>
  </si>
  <si>
    <t>EDC2454</t>
  </si>
  <si>
    <t>AMY RASMUSSEN-MARCUM (EDC2454)</t>
  </si>
  <si>
    <t>AMY RASMUSSEN-MARCUM</t>
  </si>
  <si>
    <t>EDC0382</t>
  </si>
  <si>
    <t>Anacapa Soda Blasting (EDC0382)</t>
  </si>
  <si>
    <t>Manuel Vega</t>
  </si>
  <si>
    <t>EDC2416</t>
  </si>
  <si>
    <t>Anacapa Ukulele  (EDC2416)</t>
  </si>
  <si>
    <t>Lisa Wyckoff</t>
  </si>
  <si>
    <t>EDC2006g</t>
  </si>
  <si>
    <t>Anahata Healing Arts/Baba Yaga Botanical (EDC2006g)</t>
  </si>
  <si>
    <t>Liz Collins</t>
  </si>
  <si>
    <t>EDC2123</t>
  </si>
  <si>
    <t>Analuisa Sanchez  (EDC2123)</t>
  </si>
  <si>
    <t>Analuisa  Sanchez</t>
  </si>
  <si>
    <t>EDC1793</t>
  </si>
  <si>
    <t>Andrew Cipollini (EDC1793)</t>
  </si>
  <si>
    <t>Andrew Cipollini</t>
  </si>
  <si>
    <t>EDC1634g</t>
  </si>
  <si>
    <t>Andrew Rodriguez (EDC1634g)</t>
  </si>
  <si>
    <t>Andrew Rodriguez</t>
  </si>
  <si>
    <t>LBCX5569T</t>
  </si>
  <si>
    <t>Joseph Jackson</t>
  </si>
  <si>
    <t>Angela Brathwaite (LBCX5569T)</t>
  </si>
  <si>
    <t>Angela Brathwaite</t>
  </si>
  <si>
    <t>long beach</t>
  </si>
  <si>
    <t>EDC1110</t>
  </si>
  <si>
    <t>Angeles, Joel (EDC1110)</t>
  </si>
  <si>
    <t>Joel Angeles</t>
  </si>
  <si>
    <t>EDC2297</t>
  </si>
  <si>
    <t>Ania Gateleh MB. (EDC2297)</t>
  </si>
  <si>
    <t>Ania  Gatelah</t>
  </si>
  <si>
    <t>Tarzana</t>
  </si>
  <si>
    <t>EDC2484</t>
  </si>
  <si>
    <t>Anna Karakalou (EDC2484)</t>
  </si>
  <si>
    <t>Anna Karakalou</t>
  </si>
  <si>
    <t>EDC1723g</t>
  </si>
  <si>
    <t>Anna Lopez-Carr (EDC1723g)</t>
  </si>
  <si>
    <t>Anna Lopez-Carr</t>
  </si>
  <si>
    <t>EDC1936g</t>
  </si>
  <si>
    <t>Annis Barajas (EDC1936g)</t>
  </si>
  <si>
    <t>Annis Barajas</t>
  </si>
  <si>
    <t>SBEDC0193</t>
  </si>
  <si>
    <t>Annovium (SBEDC0193)</t>
  </si>
  <si>
    <t>Darya Bronston</t>
  </si>
  <si>
    <t>EDC2152</t>
  </si>
  <si>
    <t>Anthony Howard  (EDC2152)</t>
  </si>
  <si>
    <t xml:space="preserve">Anthony  Howard </t>
  </si>
  <si>
    <t>EDC2494</t>
  </si>
  <si>
    <t>Anthony Luna  (EDC2494)</t>
  </si>
  <si>
    <t xml:space="preserve">Anthony  Luna </t>
  </si>
  <si>
    <t>EDC1926g</t>
  </si>
  <si>
    <t>Antonio &amp; Paula Crutchley Photography (EDC1926g)</t>
  </si>
  <si>
    <t>Antonio Crutchley</t>
  </si>
  <si>
    <t>EDC2363</t>
  </si>
  <si>
    <t>Antonio Arellano  (EDC2363)</t>
  </si>
  <si>
    <t>Antonio Arellano</t>
  </si>
  <si>
    <t>EDC2377</t>
  </si>
  <si>
    <t>Anytime Fitness (EDC2377)</t>
  </si>
  <si>
    <t xml:space="preserve">Jonathan  Hunt </t>
  </si>
  <si>
    <t>PCR1831</t>
  </si>
  <si>
    <t>Martha G  Castro</t>
  </si>
  <si>
    <t>AP LUXURY HOME CONCIERGE CONCEPT (PCR1831)</t>
  </si>
  <si>
    <t>Pablo RiosyValles</t>
  </si>
  <si>
    <t>EDC2129T</t>
  </si>
  <si>
    <t>APAC Trade &amp; Regulatory LLC (EDC2129T)</t>
  </si>
  <si>
    <t>Masami (Brian) Minezaki</t>
  </si>
  <si>
    <t>EDC0701</t>
  </si>
  <si>
    <t>Applied Powder, Inc. (EDC0701)</t>
  </si>
  <si>
    <t>Victor Anselmo</t>
  </si>
  <si>
    <t>LBCX0518</t>
  </si>
  <si>
    <t>Mike Daniel</t>
  </si>
  <si>
    <t>Aquarian Age Managment Inc. (LBCX0518)</t>
  </si>
  <si>
    <t>Aliesh Pierce</t>
  </si>
  <si>
    <t>Long Beach</t>
  </si>
  <si>
    <t>EDC0428</t>
  </si>
  <si>
    <t>Aquatic Biotechnologies (EDC0428)</t>
  </si>
  <si>
    <t>Jack Colman</t>
  </si>
  <si>
    <t>EDC2682T</t>
  </si>
  <si>
    <t>AquaViable Solutions (EDC2682T)</t>
  </si>
  <si>
    <t>Rodney Loehr</t>
  </si>
  <si>
    <t>EDC1292</t>
  </si>
  <si>
    <t>Aquiesse (EDC1292)</t>
  </si>
  <si>
    <t>Mike Horn</t>
  </si>
  <si>
    <t>EDC0825</t>
  </si>
  <si>
    <t>Architecture Consortium (EDC0825)</t>
  </si>
  <si>
    <t>Michael fisher</t>
  </si>
  <si>
    <t>EDC1919g</t>
  </si>
  <si>
    <t>Architexture (EDC1919g)</t>
  </si>
  <si>
    <t>Erika Harding</t>
  </si>
  <si>
    <t>ECCX5770T</t>
  </si>
  <si>
    <t>Lawrence R  Johnson</t>
  </si>
  <si>
    <t>Arela Naturals (FLAG TOO MANY NO SHOWS) (ECCX5770T)</t>
  </si>
  <si>
    <t>Marieme Sane-Haynes</t>
  </si>
  <si>
    <t>Rllng Hls Est</t>
  </si>
  <si>
    <t>EDC1826</t>
  </si>
  <si>
    <t>ARMOUR IN TRUTH (Purpose Driven Jewelry) (EDC1826)</t>
  </si>
  <si>
    <t>Shana Jackson</t>
  </si>
  <si>
    <t>EDC2536</t>
  </si>
  <si>
    <t>Arogi (EDC2536)</t>
  </si>
  <si>
    <t>Antonio  Medrano</t>
  </si>
  <si>
    <t>EDC2411</t>
  </si>
  <si>
    <t>Art Services Custom Manufacturing LLC (EDC2411)</t>
  </si>
  <si>
    <t>Nora  Stewart</t>
  </si>
  <si>
    <t>EDC0340</t>
  </si>
  <si>
    <t>Artful Living (EDC0340)</t>
  </si>
  <si>
    <t>Barbara Beck</t>
  </si>
  <si>
    <t>EDC2677T</t>
  </si>
  <si>
    <t>Artisan Vehicle System (EDC2677T)</t>
  </si>
  <si>
    <t>Sunny  Kaushik</t>
  </si>
  <si>
    <t>EDC1114</t>
  </si>
  <si>
    <t>Artistik Transformations (EDC1114)</t>
  </si>
  <si>
    <t>Connie Russ</t>
  </si>
  <si>
    <t>EDC2409</t>
  </si>
  <si>
    <t>Arturo Vargas (EDC2409)</t>
  </si>
  <si>
    <t>Arturo  Vargas</t>
  </si>
  <si>
    <t>EDC1953g</t>
  </si>
  <si>
    <t>Ashley Houghton (EDC1953g)</t>
  </si>
  <si>
    <t>Ashley Houghton</t>
  </si>
  <si>
    <t>EDC0361</t>
  </si>
  <si>
    <t>Associate Marketers (EDC0361)</t>
  </si>
  <si>
    <t>Neil Cutler</t>
  </si>
  <si>
    <t>COCX5236</t>
  </si>
  <si>
    <t>Atkins Enviromental Help, Inc. (COCX5236)</t>
  </si>
  <si>
    <t>B.J. Atkins</t>
  </si>
  <si>
    <t>Santa Clarita</t>
  </si>
  <si>
    <t>EDC2021g</t>
  </si>
  <si>
    <t>Audrey Dupont (EDC2021g)</t>
  </si>
  <si>
    <t xml:space="preserve">Audrey  Dupont </t>
  </si>
  <si>
    <t>EDC2020</t>
  </si>
  <si>
    <t>August Vanderbeek (EDC2020)</t>
  </si>
  <si>
    <t>August Vanderbeek</t>
  </si>
  <si>
    <t>EDC2342</t>
  </si>
  <si>
    <t>Aurora Bosley (EDC2342)</t>
  </si>
  <si>
    <t xml:space="preserve">Aurora  Bosley </t>
  </si>
  <si>
    <t>EDC0270</t>
  </si>
  <si>
    <t>Auto Locator Inc. (EDC0270)</t>
  </si>
  <si>
    <t>Phillip Thackoorie</t>
  </si>
  <si>
    <t>EDC2218\</t>
  </si>
  <si>
    <t>Ave Thrift  (EDC2218\)</t>
  </si>
  <si>
    <t>John  Drury</t>
  </si>
  <si>
    <t>HCCX0229</t>
  </si>
  <si>
    <t>Avenue Flower &amp; Gift Shop (HCCX0229)</t>
  </si>
  <si>
    <t>Charlotte Shields</t>
  </si>
  <si>
    <t>LOMPOC</t>
  </si>
  <si>
    <t>EDC0873</t>
  </si>
  <si>
    <t>Avila, Doreeen (EDC0873)</t>
  </si>
  <si>
    <t>Doreen Avila</t>
  </si>
  <si>
    <t>EDC0386</t>
  </si>
  <si>
    <t>Avila, Rita V. (EDC0386)</t>
  </si>
  <si>
    <t>Rita Avila</t>
  </si>
  <si>
    <t>EDC3036</t>
  </si>
  <si>
    <t>Awakened Muse Productions (EDC3036)</t>
  </si>
  <si>
    <t>Tamar Sasson</t>
  </si>
  <si>
    <t>EDC2061g</t>
  </si>
  <si>
    <t>Awesome Blossom School of Music, LLC (EDC2061g)</t>
  </si>
  <si>
    <t xml:space="preserve">Aedward  Del Signore </t>
  </si>
  <si>
    <t>EDC0299</t>
  </si>
  <si>
    <t>Axco Adhesive Systems Co., Inc. (EDC0299)</t>
  </si>
  <si>
    <t>Bob Regan</t>
  </si>
  <si>
    <t>EDC2055g</t>
  </si>
  <si>
    <t>Aydin Keshavarz (EDC2055g)</t>
  </si>
  <si>
    <t>Aydin Keshavarz</t>
  </si>
  <si>
    <t>EDC1577g</t>
  </si>
  <si>
    <t>Azbell, Gregory (EDC1577g)</t>
  </si>
  <si>
    <t>Gregory Azbell</t>
  </si>
  <si>
    <t>EDC1112T</t>
  </si>
  <si>
    <t>Baby Emporio (EDC1112T)</t>
  </si>
  <si>
    <t>Clasina Valkenberg</t>
  </si>
  <si>
    <t>EDC1755g</t>
  </si>
  <si>
    <t>Balayan, Greta (EDC1755g)</t>
  </si>
  <si>
    <t>Greta Balayan</t>
  </si>
  <si>
    <t>03642</t>
  </si>
  <si>
    <t>Abel Magana-Vent</t>
  </si>
  <si>
    <t>Bank of Books (03642)</t>
  </si>
  <si>
    <t>Clarey Rudd</t>
  </si>
  <si>
    <t>EDC2580T</t>
  </si>
  <si>
    <t>Bantu Crafted  (EDC2580T)</t>
  </si>
  <si>
    <t xml:space="preserve">Patience  Naube </t>
  </si>
  <si>
    <t>EDC2285</t>
  </si>
  <si>
    <t>Barbara Howell's Handmade Cards (EDC2285)</t>
  </si>
  <si>
    <t>Barbara Howell</t>
  </si>
  <si>
    <t>EDC1872g</t>
  </si>
  <si>
    <t>Barbara Marquez- O'Neill (EDC1872g)</t>
  </si>
  <si>
    <t>Barbara Marquez- O'Neill</t>
  </si>
  <si>
    <t>EDC1985g</t>
  </si>
  <si>
    <t>Paul Daniel</t>
  </si>
  <si>
    <t>Barbara Zagata (EDC1985g)</t>
  </si>
  <si>
    <t>Barbara Zagata</t>
  </si>
  <si>
    <t>EDC1870g</t>
  </si>
  <si>
    <t>Bark Em Pet Supplies, LLC (EDC1870g)</t>
  </si>
  <si>
    <t>Craig Carlson</t>
  </si>
  <si>
    <t>EDC1360</t>
  </si>
  <si>
    <t>Barrel 33 (EDC1360)</t>
  </si>
  <si>
    <t>Norbert Furnee</t>
  </si>
  <si>
    <t>EDC1730g</t>
  </si>
  <si>
    <t>Barrick, Danica R. (EDC1730g)</t>
  </si>
  <si>
    <t>Danica Barrick</t>
  </si>
  <si>
    <t>03118</t>
  </si>
  <si>
    <t>BATTERY RECYCLER (03118)</t>
  </si>
  <si>
    <t>ALEX GALASSO</t>
  </si>
  <si>
    <t>LONG BEACH</t>
  </si>
  <si>
    <t>EDC2144</t>
  </si>
  <si>
    <t>Battery-Biz Inc. (EDC2144)</t>
  </si>
  <si>
    <t>Margo Roth</t>
  </si>
  <si>
    <t>EDC1247</t>
  </si>
  <si>
    <t>Baumer and Chazan Law Group, LLP (EDC1247)</t>
  </si>
  <si>
    <t>Samuel Baumer</t>
  </si>
  <si>
    <t>EDC0917</t>
  </si>
  <si>
    <t>Beacon Coffee Company, Inc. (EDC0917)</t>
  </si>
  <si>
    <t>John Wheir</t>
  </si>
  <si>
    <t>EDC1549</t>
  </si>
  <si>
    <t>Bead Your Addiction, llc (EDC1549)</t>
  </si>
  <si>
    <t>Mary Ann Hardman</t>
  </si>
  <si>
    <t>EDC2368</t>
  </si>
  <si>
    <t>Kay Wallace</t>
  </si>
  <si>
    <t>Beautiful Skin 805 (EDC2368)</t>
  </si>
  <si>
    <t xml:space="preserve">Deborah  Stevens </t>
  </si>
  <si>
    <t>EDC1911g</t>
  </si>
  <si>
    <t>BELINDA VASQUEZ (EDC1911g)</t>
  </si>
  <si>
    <t>BELINDA VASQUEZ</t>
  </si>
  <si>
    <t>VCCA0047</t>
  </si>
  <si>
    <t>Bell Arts Factory (VCCA0047)</t>
  </si>
  <si>
    <t>Joshua Addison</t>
  </si>
  <si>
    <t>EDC2455</t>
  </si>
  <si>
    <t>Bella Bridal  (EDC2455)</t>
  </si>
  <si>
    <t xml:space="preserve">Maria  Villegas </t>
  </si>
  <si>
    <t>EDC0946</t>
  </si>
  <si>
    <t>Bellas Janitorial Services (EDC0946)</t>
  </si>
  <si>
    <t>Juan Tizcareno</t>
  </si>
  <si>
    <t>EDC0548</t>
  </si>
  <si>
    <t>Belle Biscotti Baking Co. (EDC0548)</t>
  </si>
  <si>
    <t>Dana Reyes</t>
  </si>
  <si>
    <t>EDC2382</t>
  </si>
  <si>
    <t>Ben Bendaoud (EDC2382)</t>
  </si>
  <si>
    <t xml:space="preserve">Ben Bendaoud </t>
  </si>
  <si>
    <t>EDC1564</t>
  </si>
  <si>
    <t>Bernberg, Adam (EDC1564)</t>
  </si>
  <si>
    <t>Adam Bernberg</t>
  </si>
  <si>
    <t>Management</t>
  </si>
  <si>
    <t>EDC0185</t>
  </si>
  <si>
    <t>Best Forms (EDC0185)</t>
  </si>
  <si>
    <t>Pat Valdez</t>
  </si>
  <si>
    <t>EDC2543</t>
  </si>
  <si>
    <t>Bestie Brands  (EDC2543)</t>
  </si>
  <si>
    <t xml:space="preserve">Jennifer  West </t>
  </si>
  <si>
    <t>EDC2287</t>
  </si>
  <si>
    <t>Betsy Phillips (EDC2287)</t>
  </si>
  <si>
    <t>Betsy Phillips</t>
  </si>
  <si>
    <t>03924</t>
  </si>
  <si>
    <t>Betty Belts DUPLICATE (03924)</t>
  </si>
  <si>
    <t>Donna Von Hosselin DUPLICA</t>
  </si>
  <si>
    <t>EDC1924g</t>
  </si>
  <si>
    <t>Betty Holtrichter (EDC1924g)</t>
  </si>
  <si>
    <t>Betty Holtrichter</t>
  </si>
  <si>
    <t>EDC1779g</t>
  </si>
  <si>
    <t>Bill Mayer Saddles (EDC1779g)</t>
  </si>
  <si>
    <t>William Mayer</t>
  </si>
  <si>
    <t>EDC1672</t>
  </si>
  <si>
    <t>Bill Morris Contracting, Inc (EDC1672)</t>
  </si>
  <si>
    <t>EDC2544</t>
  </si>
  <si>
    <t>Blessing Hands Home Care  (EDC2544)</t>
  </si>
  <si>
    <t xml:space="preserve">Maria  Torres </t>
  </si>
  <si>
    <t>EDC1775g</t>
  </si>
  <si>
    <t>Bleu Vital (EDC1775g)</t>
  </si>
  <si>
    <t>Mary Wessley</t>
  </si>
  <si>
    <t>EDC1948g</t>
  </si>
  <si>
    <t>Blooming Concrete  (EDC1948g)</t>
  </si>
  <si>
    <t xml:space="preserve">Andrea  Harrison </t>
  </si>
  <si>
    <t>EDC2557</t>
  </si>
  <si>
    <t>Blue Leaf Works. (EDC2557)</t>
  </si>
  <si>
    <t>Edgar Cardenas</t>
  </si>
  <si>
    <t>EDC2028g</t>
  </si>
  <si>
    <t>Blue Ridge Honey (EDC2028g)</t>
  </si>
  <si>
    <t>greg mitchell</t>
  </si>
  <si>
    <t>EDC0070</t>
  </si>
  <si>
    <t>Bobbi's Mexican Food (EDC0070)</t>
  </si>
  <si>
    <t>Michael Greene</t>
  </si>
  <si>
    <t>EDC1535</t>
  </si>
  <si>
    <t>Bodner, Eddie (EDC1535)</t>
  </si>
  <si>
    <t>Eddie Bodner</t>
  </si>
  <si>
    <t>EDC1763g</t>
  </si>
  <si>
    <t>BodyRestoration Chiropractic (EDC1763g)</t>
  </si>
  <si>
    <t>kristin beierle</t>
  </si>
  <si>
    <t>EDC1885g</t>
  </si>
  <si>
    <t>Bodysattva Healing Arts Center (EDC1885g)</t>
  </si>
  <si>
    <t>Shana Berger</t>
  </si>
  <si>
    <t>EDC0891</t>
  </si>
  <si>
    <t>Boehm Group (EDC0891)</t>
  </si>
  <si>
    <t>Jeffrey Boehm</t>
  </si>
  <si>
    <t>COCX7064T</t>
  </si>
  <si>
    <t>Boho Blvd, LLC (COCX7064T)</t>
  </si>
  <si>
    <t>Willian Pereira</t>
  </si>
  <si>
    <t>EDC2276T</t>
  </si>
  <si>
    <t>Bones Ijeoma (EDC2276T)</t>
  </si>
  <si>
    <t>Bones  Ijeoma</t>
  </si>
  <si>
    <t>EDC2067g</t>
  </si>
  <si>
    <t>Bosscookie Industries inc (EDC2067g)</t>
  </si>
  <si>
    <t>David Charles</t>
  </si>
  <si>
    <t>EDC1531</t>
  </si>
  <si>
    <t>Bouton (EDC1531)</t>
  </si>
  <si>
    <t>Gabrielle Roberts</t>
  </si>
  <si>
    <t>EDC1330</t>
  </si>
  <si>
    <t>Boys and Girls Club of Greater Oxnard and Port Hueneme (EDC1330)</t>
  </si>
  <si>
    <t>Tim Blaylock</t>
  </si>
  <si>
    <t>EDC1842</t>
  </si>
  <si>
    <t>Brad Crisrea (EDC1842)</t>
  </si>
  <si>
    <t>Brad Crisrea</t>
  </si>
  <si>
    <t>EDC0155</t>
  </si>
  <si>
    <t>Brad Nack Fine Art (EDC0155)</t>
  </si>
  <si>
    <t>Brad Nack</t>
  </si>
  <si>
    <t>PCR2069T</t>
  </si>
  <si>
    <t>Bradford, Karen (PCR2069T)</t>
  </si>
  <si>
    <t>Karen Bradford</t>
  </si>
  <si>
    <t>S. Pasadena</t>
  </si>
  <si>
    <t>EDC2357</t>
  </si>
  <si>
    <t>Bradley Grombacher LLP (EDC2357)</t>
  </si>
  <si>
    <t xml:space="preserve">Marcus  Bradley </t>
  </si>
  <si>
    <t>EDC1962g</t>
  </si>
  <si>
    <t>Brady McPhail (EDC1962g)</t>
  </si>
  <si>
    <t>Brady McPhail</t>
  </si>
  <si>
    <t>EDC0298</t>
  </si>
  <si>
    <t>Brain Freeze (EDC0298)</t>
  </si>
  <si>
    <t>Taya Belgin</t>
  </si>
  <si>
    <t>VCCA0040</t>
  </si>
  <si>
    <t>Brain Injury Specialists, Inc. (VCCA0040)</t>
  </si>
  <si>
    <t>Nancy Porcella</t>
  </si>
  <si>
    <t>EDC2597</t>
  </si>
  <si>
    <t>Brama de Toro (EDC2597)</t>
  </si>
  <si>
    <t xml:space="preserve">Alejandro Arraiga </t>
  </si>
  <si>
    <t>EDC2039g</t>
  </si>
  <si>
    <t>Brandon Parker (EDC2039g)</t>
  </si>
  <si>
    <t>Brandon Parker</t>
  </si>
  <si>
    <t>EDC2327</t>
  </si>
  <si>
    <t>Brandon Washington  (EDC2327)</t>
  </si>
  <si>
    <t xml:space="preserve">Brandon  Washington </t>
  </si>
  <si>
    <t>EDC2552</t>
  </si>
  <si>
    <t>Bread Basket Cake Company Incorporated  (EDC2552)</t>
  </si>
  <si>
    <t>Gilbert  Delagnes</t>
  </si>
  <si>
    <t>EDC2436</t>
  </si>
  <si>
    <t>Bread Inc (EDC2436)</t>
  </si>
  <si>
    <t>Daniel Price</t>
  </si>
  <si>
    <t>EDC2598</t>
  </si>
  <si>
    <t>Breakfast 274 (EDC2598)</t>
  </si>
  <si>
    <t>Laureen Williams</t>
  </si>
  <si>
    <t>EDC2541</t>
  </si>
  <si>
    <t>Brenda First  (EDC2541)</t>
  </si>
  <si>
    <t>Brenda  First</t>
  </si>
  <si>
    <t>EDC0559</t>
  </si>
  <si>
    <t>Brett Tarnet Insurance Services (EDC0559)</t>
  </si>
  <si>
    <t>Brett Tarnet</t>
  </si>
  <si>
    <t>LBCX1780T</t>
  </si>
  <si>
    <t>Max A  Ordonez</t>
  </si>
  <si>
    <t>Brindley, Paul (LBCX1780T)</t>
  </si>
  <si>
    <t>Paul Brindley</t>
  </si>
  <si>
    <t>EDC2458</t>
  </si>
  <si>
    <t>Broad Street Food Company (EDC2458)</t>
  </si>
  <si>
    <t>Patricia Sanders</t>
  </si>
  <si>
    <t>EDC2588</t>
  </si>
  <si>
    <t>Brokaw Ranch Company  (EDC2588)</t>
  </si>
  <si>
    <t>Mirella  Brokaw</t>
  </si>
  <si>
    <t>EDC0859</t>
  </si>
  <si>
    <t>Brown, Andy (EDC0859)</t>
  </si>
  <si>
    <t>Andy Brown</t>
  </si>
  <si>
    <t>EDC1494</t>
  </si>
  <si>
    <t>Brown, David (EDC1494)</t>
  </si>
  <si>
    <t>David Brown</t>
  </si>
  <si>
    <t>Agoura</t>
  </si>
  <si>
    <t>EDC2182</t>
  </si>
  <si>
    <t>Bruce Barrios  (EDC2182)</t>
  </si>
  <si>
    <t xml:space="preserve">Bruce  Barrios </t>
  </si>
  <si>
    <t>EDC0118</t>
  </si>
  <si>
    <t>Bryant, Gregory N. (EDC0118)</t>
  </si>
  <si>
    <t>Gregory Bryant</t>
  </si>
  <si>
    <t>EDC2137</t>
  </si>
  <si>
    <t>Marcella Shelby</t>
  </si>
  <si>
    <t>Bserve (EDC2137)</t>
  </si>
  <si>
    <t>Brett Rothenberg</t>
  </si>
  <si>
    <t>camarillo</t>
  </si>
  <si>
    <t>EDC1890</t>
  </si>
  <si>
    <t>Burke Edwards (EDC1890)</t>
  </si>
  <si>
    <t>Burke Edwards</t>
  </si>
  <si>
    <t>EDC2176</t>
  </si>
  <si>
    <t>Burn it Nutrition (EDC2176)</t>
  </si>
  <si>
    <t xml:space="preserve">Jose  Navarro </t>
  </si>
  <si>
    <t>EDC1027</t>
  </si>
  <si>
    <t>Butterflies and Bikinis (EDC1027)</t>
  </si>
  <si>
    <t>Robert Phillips</t>
  </si>
  <si>
    <t>EDC0205</t>
  </si>
  <si>
    <t>C &amp; R Molds, Inc. (EDC0205)</t>
  </si>
  <si>
    <t>Randy Ohnemus</t>
  </si>
  <si>
    <t>EDC1015</t>
  </si>
  <si>
    <t>C &amp; S RV, Inc. (EDC1015)</t>
  </si>
  <si>
    <t>Craig Stevens</t>
  </si>
  <si>
    <t>EDC0144</t>
  </si>
  <si>
    <t>C&amp;S Precision Machining, Inc. (EDC0144)</t>
  </si>
  <si>
    <t>Tony Cortez</t>
  </si>
  <si>
    <t>EDC2529</t>
  </si>
  <si>
    <t>C-Street Refrigeration  (EDC2529)</t>
  </si>
  <si>
    <t>John Rangel</t>
  </si>
  <si>
    <t>EDC1969g</t>
  </si>
  <si>
    <t>C-Suite Creative (EDC1969g)</t>
  </si>
  <si>
    <t>Laurie Buss</t>
  </si>
  <si>
    <t>EDC2531</t>
  </si>
  <si>
    <t>C-Suite Environmental Strategies LLC (EDC2531)</t>
  </si>
  <si>
    <t xml:space="preserve">Edmund Peck </t>
  </si>
  <si>
    <t>EDC0104</t>
  </si>
  <si>
    <t>CAD Design (EDC0104)</t>
  </si>
  <si>
    <t>Steve Mason</t>
  </si>
  <si>
    <t>EDC2308</t>
  </si>
  <si>
    <t>Cailloux Cheese Shop (EDC2308)</t>
  </si>
  <si>
    <t>Janelle McAtamney</t>
  </si>
  <si>
    <t>EDC1772</t>
  </si>
  <si>
    <t>Calabasas Style Magazine (EDC1772)</t>
  </si>
  <si>
    <t>Gayle Barnes</t>
  </si>
  <si>
    <t>EDC1983g</t>
  </si>
  <si>
    <t>Caleb Mossembekker (EDC1983g)</t>
  </si>
  <si>
    <t>Caleb Mossembekker</t>
  </si>
  <si>
    <t>EDC2660T</t>
  </si>
  <si>
    <t>California Chair, CoMotion LLC (EDC2660T)</t>
  </si>
  <si>
    <t>Richard Henson</t>
  </si>
  <si>
    <t>EDC0121</t>
  </si>
  <si>
    <t>California Organics, LLC (EDC0121)</t>
  </si>
  <si>
    <t>James Roberts</t>
  </si>
  <si>
    <t>EDC1935g</t>
  </si>
  <si>
    <t>California Styles Salon (EDC1935g)</t>
  </si>
  <si>
    <t>Jessica Evrist</t>
  </si>
  <si>
    <t>Thousand oaks</t>
  </si>
  <si>
    <t>EDC2025g</t>
  </si>
  <si>
    <t>Calioh Coffee Roasters, LLC (EDC2025g)</t>
  </si>
  <si>
    <t>Matthew Powers</t>
  </si>
  <si>
    <t>EDC1660g</t>
  </si>
  <si>
    <t>Calvary Plumbing (EDC1660g)</t>
  </si>
  <si>
    <t>Thomas Penner</t>
  </si>
  <si>
    <t>EDC1987g</t>
  </si>
  <si>
    <t>Camarillo Bridal Boutique (EDC1987g)</t>
  </si>
  <si>
    <t>Ashley Kiser</t>
  </si>
  <si>
    <t>EDC2681</t>
  </si>
  <si>
    <t>Camarillo Health and Wellness Clinic (EDC2681)</t>
  </si>
  <si>
    <t>Amy Cabral</t>
  </si>
  <si>
    <t>EDC0811</t>
  </si>
  <si>
    <t>Camarillo MMA and Fitness (EDC0811)</t>
  </si>
  <si>
    <t>Cherry de Windt</t>
  </si>
  <si>
    <t>EDC1853g</t>
  </si>
  <si>
    <t>Camarillo Recycling, Inc (EDC1853g)</t>
  </si>
  <si>
    <t>Oren Zarin</t>
  </si>
  <si>
    <t>EDC2046g</t>
  </si>
  <si>
    <t>Camilo Stinson (EDC2046g)</t>
  </si>
  <si>
    <t>Camilo Stinson</t>
  </si>
  <si>
    <t>EDC1565</t>
  </si>
  <si>
    <t>Campbell Pool and Spa Service (EDC1565)</t>
  </si>
  <si>
    <t>Dale Campbell</t>
  </si>
  <si>
    <t>EDC2690</t>
  </si>
  <si>
    <t>Canna Compliant Packaging (EDC2690)</t>
  </si>
  <si>
    <t>Oscar Magdaleno</t>
  </si>
  <si>
    <t>EDC2593</t>
  </si>
  <si>
    <t>Cannery On the Go  (EDC2593)</t>
  </si>
  <si>
    <t>Tom Robinson</t>
  </si>
  <si>
    <t>EDC1817g</t>
  </si>
  <si>
    <t>Capital Financial Advisors, Inc (EDC1817g)</t>
  </si>
  <si>
    <t>Rosalie Rains</t>
  </si>
  <si>
    <t>Malibu</t>
  </si>
  <si>
    <t>EDC2166</t>
  </si>
  <si>
    <t>Capoeira Ventura (EDC2166)</t>
  </si>
  <si>
    <t>Leticia Perry Dennis</t>
  </si>
  <si>
    <t>EDC0883</t>
  </si>
  <si>
    <t>CAPOSonic (EDC0883)</t>
  </si>
  <si>
    <t>Benjamin Ryan</t>
  </si>
  <si>
    <t>EDC0833</t>
  </si>
  <si>
    <t>Capstan Ventures LLC dba Amerimacs (EDC0833)</t>
  </si>
  <si>
    <t>Albert McCartney</t>
  </si>
  <si>
    <t>EDC2314</t>
  </si>
  <si>
    <t>Car Spection Pros (EDC2314)</t>
  </si>
  <si>
    <t xml:space="preserve">Elliot  Cohen </t>
  </si>
  <si>
    <t>EDC2191T</t>
  </si>
  <si>
    <t>Cargoliner.com (EDC2191T)</t>
  </si>
  <si>
    <t>Tammas  Hamilton</t>
  </si>
  <si>
    <t>EDC1871g</t>
  </si>
  <si>
    <t>Caribbean Haven (EDC1871g)</t>
  </si>
  <si>
    <t>Hutton John</t>
  </si>
  <si>
    <t>EDC1998</t>
  </si>
  <si>
    <t>Carington Financial (EDC1998)</t>
  </si>
  <si>
    <t>Rick Bavetz</t>
  </si>
  <si>
    <t>EDC2245</t>
  </si>
  <si>
    <t>Carl Andersson (EDC2245)</t>
  </si>
  <si>
    <t>Carl Andersson</t>
  </si>
  <si>
    <t>EDC2081</t>
  </si>
  <si>
    <t>Carla Gennuso (EDC2081)</t>
  </si>
  <si>
    <t>Carla Gennuso</t>
  </si>
  <si>
    <t>EDC2730</t>
  </si>
  <si>
    <t>Carmelo's (EDC2730)</t>
  </si>
  <si>
    <t>Fabian Elias</t>
  </si>
  <si>
    <t>EDC0187</t>
  </si>
  <si>
    <t>Carpet One (EDC0187)</t>
  </si>
  <si>
    <t>Tim Howard</t>
  </si>
  <si>
    <t>EDC1502</t>
  </si>
  <si>
    <t>Carroll, Patrica A. (EDC1502)</t>
  </si>
  <si>
    <t>Patrica Carroll</t>
  </si>
  <si>
    <t>EDC0268</t>
  </si>
  <si>
    <t>Carter, Kristin L. (EDC0268)</t>
  </si>
  <si>
    <t>Kristin Carter</t>
  </si>
  <si>
    <t>EDC1673</t>
  </si>
  <si>
    <t>Casa de Cambio Calle Qunta - Maria Luna (EDC1673)</t>
  </si>
  <si>
    <t>Maria  Godinez</t>
  </si>
  <si>
    <t>EDC2404</t>
  </si>
  <si>
    <t>Cases by justine  (EDC2404)</t>
  </si>
  <si>
    <t>Justine  Marzette</t>
  </si>
  <si>
    <t>EDC2715</t>
  </si>
  <si>
    <t>Cash Convenience Industries (EDC2715)</t>
  </si>
  <si>
    <t>Nazanin Conner</t>
  </si>
  <si>
    <t>EDC2359</t>
  </si>
  <si>
    <t>Cask Alehouse  (EDC2359)</t>
  </si>
  <si>
    <t>Sean Clark</t>
  </si>
  <si>
    <t>EDC1526</t>
  </si>
  <si>
    <t>Cass Customization (EDC1526)</t>
  </si>
  <si>
    <t>Sandip Desai</t>
  </si>
  <si>
    <t>Chatsworth</t>
  </si>
  <si>
    <t>EDC2240T</t>
  </si>
  <si>
    <t>Casterm Plastics  (EDC2240T)</t>
  </si>
  <si>
    <t xml:space="preserve">Tommy Bathe </t>
  </si>
  <si>
    <t>Bakersfield</t>
  </si>
  <si>
    <t>EDC2234</t>
  </si>
  <si>
    <t>Castillo Realty Inc (EDC2234)</t>
  </si>
  <si>
    <t>Lorenzo  Castillo</t>
  </si>
  <si>
    <t>EDC2726</t>
  </si>
  <si>
    <t>CBD: Cristina's Bakery &amp; Desserts (EDC2726)</t>
  </si>
  <si>
    <t>Cristina Chapman</t>
  </si>
  <si>
    <t>EDC0846</t>
  </si>
  <si>
    <t>CBL Enterprise, Inc. (EDC0846)</t>
  </si>
  <si>
    <t>Rebecca Loredo</t>
  </si>
  <si>
    <t>EDC1322</t>
  </si>
  <si>
    <t>CBW Designs (EDC1322)</t>
  </si>
  <si>
    <t>Christopher Wyche</t>
  </si>
  <si>
    <t>EDC2347</t>
  </si>
  <si>
    <t>CCS Carpet Care Services  (EDC2347)</t>
  </si>
  <si>
    <t>Hector Velez</t>
  </si>
  <si>
    <t>EDC1869g</t>
  </si>
  <si>
    <t>Cecil and Kathy Brookins (EDC1869g)</t>
  </si>
  <si>
    <t>Cecil and Kathy Brookins</t>
  </si>
  <si>
    <t>EDC1537</t>
  </si>
  <si>
    <t>Celina Jones (EDC1537)</t>
  </si>
  <si>
    <t>Celina Jones</t>
  </si>
  <si>
    <t>EDC2247</t>
  </si>
  <si>
    <t>Cesar Hernandez Montero (EDC2247)</t>
  </si>
  <si>
    <t>Cesar  Hernandez Montero</t>
  </si>
  <si>
    <t>EDC2142</t>
  </si>
  <si>
    <t>Cesar Mac Donald (EDC2142)</t>
  </si>
  <si>
    <t>Cesar Mac Donald</t>
  </si>
  <si>
    <t>EDC2153</t>
  </si>
  <si>
    <t>Chakib Youcefi (EDC2153)</t>
  </si>
  <si>
    <t>Chakib Youcefi</t>
  </si>
  <si>
    <t>EDC1314</t>
  </si>
  <si>
    <t>Chakraborty, Rohit (EDC1314)</t>
  </si>
  <si>
    <t>Rohit Chakraborty</t>
  </si>
  <si>
    <t>EDC1532</t>
  </si>
  <si>
    <t>Chambers, Gerald (EDC1532)</t>
  </si>
  <si>
    <t>Gerald Chambers</t>
  </si>
  <si>
    <t>EDC2740</t>
  </si>
  <si>
    <t>Channel Islands auto sales  (EDC2740)</t>
  </si>
  <si>
    <t>Joe Merino</t>
  </si>
  <si>
    <t>EDC2630</t>
  </si>
  <si>
    <t>Channel Islands Aviation, Inc. (EDC2630)</t>
  </si>
  <si>
    <t>Janie Oberman</t>
  </si>
  <si>
    <t>EDC2548</t>
  </si>
  <si>
    <t>Channel Islands Food Service (EDC2548)</t>
  </si>
  <si>
    <t>Alan  Kasman</t>
  </si>
  <si>
    <t>EDC1621g</t>
  </si>
  <si>
    <t>Channel Islands Sober Life, LLC (EDC1621g)</t>
  </si>
  <si>
    <t>Kenny Knoll</t>
  </si>
  <si>
    <t>EDC1805</t>
  </si>
  <si>
    <t>Charborn (EDC1805)</t>
  </si>
  <si>
    <t>Debbie Pierce</t>
  </si>
  <si>
    <t>EDC1865g</t>
  </si>
  <si>
    <t>Charron Favreau LLC (EDC1865g)</t>
  </si>
  <si>
    <t>Kurt Charron</t>
  </si>
  <si>
    <t>EDC2066g</t>
  </si>
  <si>
    <t>Charron Tillman (EDC2066g)</t>
  </si>
  <si>
    <t>Charron Tillman</t>
  </si>
  <si>
    <t>EDC1692</t>
  </si>
  <si>
    <t>Cheatham, Melvin (EDC1692)</t>
  </si>
  <si>
    <t>Melvin Cheatham</t>
  </si>
  <si>
    <t>EDC1586g</t>
  </si>
  <si>
    <t>Cheverez, Margaret (EDC1586g)</t>
  </si>
  <si>
    <t>Margaret Cheverez</t>
  </si>
  <si>
    <t>EDC2572T</t>
  </si>
  <si>
    <t>China Cosmos  (EDC2572T)</t>
  </si>
  <si>
    <t>Sarah  Yuan</t>
  </si>
  <si>
    <t>San Gabriel</t>
  </si>
  <si>
    <t>EDC1097</t>
  </si>
  <si>
    <t>Chivas Skin Care (EDC1097)</t>
  </si>
  <si>
    <t>Donna Johanson</t>
  </si>
  <si>
    <t>EDC0571</t>
  </si>
  <si>
    <t>Chock, Thomas Y. (EDC0571)</t>
  </si>
  <si>
    <t>Thomas Chock</t>
  </si>
  <si>
    <t>EDC2087</t>
  </si>
  <si>
    <t>Chop Chop (EDC2087)</t>
  </si>
  <si>
    <t>Walter Brennan</t>
  </si>
  <si>
    <t>EDC2556</t>
  </si>
  <si>
    <t>Chris Brocco (EDC2556)</t>
  </si>
  <si>
    <t>Chris Brocco</t>
  </si>
  <si>
    <t>EDC1734g</t>
  </si>
  <si>
    <t>Chris Weigl (EDC1734g)</t>
  </si>
  <si>
    <t>Chris Weigl</t>
  </si>
  <si>
    <t>EDC2376</t>
  </si>
  <si>
    <t>Christina Tovar-Hamernik (EDC2376)</t>
  </si>
  <si>
    <t>Christina Tovar-Hamernik</t>
  </si>
  <si>
    <t>EDC1747g</t>
  </si>
  <si>
    <t>Christopher Flores (HippoDealz.com) (EDC1747g)</t>
  </si>
  <si>
    <t>Christopher Flores</t>
  </si>
  <si>
    <t>EDC1720</t>
  </si>
  <si>
    <t>Ken Higgins</t>
  </si>
  <si>
    <t>Christy Harter (EDC1720)</t>
  </si>
  <si>
    <t>Christy Harter</t>
  </si>
  <si>
    <t>ISLA VISTA</t>
  </si>
  <si>
    <t>EDC2584</t>
  </si>
  <si>
    <t>Chuchus Mexican Raspados (EDC2584)</t>
  </si>
  <si>
    <t>Manlio  Correa</t>
  </si>
  <si>
    <t>EDC2062g</t>
  </si>
  <si>
    <t>Ciao Italian Grill (EDC2062g)</t>
  </si>
  <si>
    <t>Roger Allen</t>
  </si>
  <si>
    <t>EDC0430</t>
  </si>
  <si>
    <t>Cireon (EDC0430)</t>
  </si>
  <si>
    <t>Jim Dilbeck</t>
  </si>
  <si>
    <t>EDC1971g</t>
  </si>
  <si>
    <t>CJ Shade (EDC1971g)</t>
  </si>
  <si>
    <t>CJ Shade</t>
  </si>
  <si>
    <t>EDC1927g</t>
  </si>
  <si>
    <t>Claud Mann (EDC1927g)</t>
  </si>
  <si>
    <t>Claud Mann</t>
  </si>
  <si>
    <t>EDC2167</t>
  </si>
  <si>
    <t>Claudia Alvarez (EDC2167)</t>
  </si>
  <si>
    <t xml:space="preserve">Claudia  Alvarez </t>
  </si>
  <si>
    <t>EDC2707</t>
  </si>
  <si>
    <t>Claudia Lucas Interior  (EDC2707)</t>
  </si>
  <si>
    <t xml:space="preserve">Claudia  Lucas </t>
  </si>
  <si>
    <t>Port Huaneme</t>
  </si>
  <si>
    <t>EDC2268</t>
  </si>
  <si>
    <t>Claudia Sarahang (EDC2268)</t>
  </si>
  <si>
    <t>Claudia Sarahang</t>
  </si>
  <si>
    <t>EDC0802T</t>
  </si>
  <si>
    <t>CleanAirTec (EDC0802T)</t>
  </si>
  <si>
    <t>Lutz Lehmann</t>
  </si>
  <si>
    <t>EDC0245</t>
  </si>
  <si>
    <t>Climate Control Company (EDC0245)</t>
  </si>
  <si>
    <t>Michelle Mendez</t>
  </si>
  <si>
    <t>EDC1541</t>
  </si>
  <si>
    <t>Cloth Diaper Co. (EDC1541)</t>
  </si>
  <si>
    <t>Olga  Martinez</t>
  </si>
  <si>
    <t>EDC0920T</t>
  </si>
  <si>
    <t>CMC Rescue (EDC0920T)</t>
  </si>
  <si>
    <t>Debbie Horne</t>
  </si>
  <si>
    <t>EDC1893</t>
  </si>
  <si>
    <t>CMF Creative Services (EDC1893)</t>
  </si>
  <si>
    <t>Connie Fueyo</t>
  </si>
  <si>
    <t>EDC2221</t>
  </si>
  <si>
    <t>Coaching Biz Mastery (EDC2221)</t>
  </si>
  <si>
    <t>Justin Womack</t>
  </si>
  <si>
    <t>EDC2251</t>
  </si>
  <si>
    <t>COC-Aerospace (EDC2251)</t>
  </si>
  <si>
    <t>Chris Garvel</t>
  </si>
  <si>
    <t>EDC1856g</t>
  </si>
  <si>
    <t>Coconut World, Inc (EDC1856g)</t>
  </si>
  <si>
    <t>SaraJean Cameranesi</t>
  </si>
  <si>
    <t>EDC2273</t>
  </si>
  <si>
    <t>Coffee Dock &amp; Post (EDC2273)</t>
  </si>
  <si>
    <t>Janice  Hwang</t>
  </si>
  <si>
    <t>EDC1967g</t>
  </si>
  <si>
    <t>Cogoto, Inc. (EDC1967g)</t>
  </si>
  <si>
    <t>Jan Swider</t>
  </si>
  <si>
    <t>EDC0644</t>
  </si>
  <si>
    <t>Cold Steel (EDC0644)</t>
  </si>
  <si>
    <t>Ric Valdez</t>
  </si>
  <si>
    <t>EDC1432</t>
  </si>
  <si>
    <t>Colette Cosentino (EDC1432)</t>
  </si>
  <si>
    <t>Colette Cosentino</t>
  </si>
  <si>
    <t>EDC1796</t>
  </si>
  <si>
    <t>Colin Barker  (EDC1796)</t>
  </si>
  <si>
    <t>Colin Barker</t>
  </si>
  <si>
    <t>EDC0515</t>
  </si>
  <si>
    <t>College Square Laundromat (EDC0515)</t>
  </si>
  <si>
    <t>Elizabeth Escobedo</t>
  </si>
  <si>
    <t>EDC1938g</t>
  </si>
  <si>
    <t>Collins, Whitney (EDC1938g)</t>
  </si>
  <si>
    <t>Whitney Collins</t>
  </si>
  <si>
    <t>PCR2866T</t>
  </si>
  <si>
    <t>Thomas J  McCluskey</t>
  </si>
  <si>
    <t>Colombian Arts and Crafts (PCR2866T)</t>
  </si>
  <si>
    <t>Maria Palacios</t>
  </si>
  <si>
    <t>Rch Cucamonga</t>
  </si>
  <si>
    <t>EDC1291</t>
  </si>
  <si>
    <t>Cesar Arellanes</t>
  </si>
  <si>
    <t>Comfy Commuter (EDC1291)</t>
  </si>
  <si>
    <t>Linda Hernandez</t>
  </si>
  <si>
    <t>EDC2305</t>
  </si>
  <si>
    <t>Comida Mexicana de Lucha Libre  (EDC2305)</t>
  </si>
  <si>
    <t xml:space="preserve">Fabricio  Medina </t>
  </si>
  <si>
    <t>EDC2214</t>
  </si>
  <si>
    <t>Commercial Vehicle Upfitters  (EDC2214)</t>
  </si>
  <si>
    <t xml:space="preserve">Edgar  Fuentes </t>
  </si>
  <si>
    <t>EDC0112</t>
  </si>
  <si>
    <t>Computer Whiz on Call (EDC0112)</t>
  </si>
  <si>
    <t>Paul Nachian</t>
  </si>
  <si>
    <t>Television/Radio</t>
  </si>
  <si>
    <t>EDC2102</t>
  </si>
  <si>
    <t>Concours Motors Inc (EDC2102)</t>
  </si>
  <si>
    <t>Gerardo Luna</t>
  </si>
  <si>
    <t>EDC1585g</t>
  </si>
  <si>
    <t>Condor Aircraft Technical School (EDC1585g)</t>
  </si>
  <si>
    <t>Cesar Zevallos</t>
  </si>
  <si>
    <t>ECCX5275</t>
  </si>
  <si>
    <t>Becki Walker</t>
  </si>
  <si>
    <t>Conerly, Victoria (SBJA) (ECCX5275)</t>
  </si>
  <si>
    <t>Victoria Conerly</t>
  </si>
  <si>
    <t>EDC1643g</t>
  </si>
  <si>
    <t>Connell, Kenneth (EDC1643g)</t>
  </si>
  <si>
    <t>Kenneth Connell</t>
  </si>
  <si>
    <t>EDC1727g</t>
  </si>
  <si>
    <t>ConNexus, Inc (EDC1727g)</t>
  </si>
  <si>
    <t>Colin Walch</t>
  </si>
  <si>
    <t>EDC2647</t>
  </si>
  <si>
    <t>Conquest Technical Sales  (EDC2647)</t>
  </si>
  <si>
    <t>Bill  Herold CPMR</t>
  </si>
  <si>
    <t>EDC0436</t>
  </si>
  <si>
    <t>Constantine Landscaping Services (EDC0436)</t>
  </si>
  <si>
    <t>Charles Constantine</t>
  </si>
  <si>
    <t>EDC2492T</t>
  </si>
  <si>
    <t>Continent Inter LLC (EDC2492T)</t>
  </si>
  <si>
    <t>Oleksii Bazhyor</t>
  </si>
  <si>
    <t>EDC2226</t>
  </si>
  <si>
    <t>Contour Image (EDC2226)</t>
  </si>
  <si>
    <t>Sharon Ports</t>
  </si>
  <si>
    <t>EDC0439</t>
  </si>
  <si>
    <t>Cooper Product (EDC0439)</t>
  </si>
  <si>
    <t>Christopher Cooper</t>
  </si>
  <si>
    <t>EDC2439</t>
  </si>
  <si>
    <t>Copenhagen Sausage Garden  (EDC2439)</t>
  </si>
  <si>
    <t>Mark  Mecham</t>
  </si>
  <si>
    <t>EDC1753g</t>
  </si>
  <si>
    <t>Copious Bags LLC (EDC1753g)</t>
  </si>
  <si>
    <t>Amber Kelly</t>
  </si>
  <si>
    <t>EDC0618</t>
  </si>
  <si>
    <t>Copy Court (EDC0618)</t>
  </si>
  <si>
    <t>James Jones</t>
  </si>
  <si>
    <t>EDC0065</t>
  </si>
  <si>
    <t>Cornejo Construction Company (EDC0065)</t>
  </si>
  <si>
    <t>Jesus Correjo</t>
  </si>
  <si>
    <t>EDC0730</t>
  </si>
  <si>
    <t>Cornwall Security Services, Inc. (EDC0730)</t>
  </si>
  <si>
    <t>Barbara Murray</t>
  </si>
  <si>
    <t>EDC1587g</t>
  </si>
  <si>
    <t>Corralsteele, Theresa (EDC1587g)</t>
  </si>
  <si>
    <t>Theresa Corralsteele</t>
  </si>
  <si>
    <t>EDC0128</t>
  </si>
  <si>
    <t>Cosmetic Specialities International, LLC (EDC0128)</t>
  </si>
  <si>
    <t>Bruce Bellerose</t>
  </si>
  <si>
    <t>EDC2188</t>
  </si>
  <si>
    <t>Costa Gonsalves  (EDC2188)</t>
  </si>
  <si>
    <t xml:space="preserve">Costa  Gonsalves </t>
  </si>
  <si>
    <t>EDC1483</t>
  </si>
  <si>
    <t>Costal Floral (EDC1483)</t>
  </si>
  <si>
    <t>Francisco Rodriguez</t>
  </si>
  <si>
    <t>EDC0522</t>
  </si>
  <si>
    <t>Courselle, Daniel J.General Contractor (EDC0522)</t>
  </si>
  <si>
    <t>Daniel Courselle</t>
  </si>
  <si>
    <t>EDC2180</t>
  </si>
  <si>
    <t>Court Video Conferencing Services  (EDC2180)</t>
  </si>
  <si>
    <t>Robert  Godinez</t>
  </si>
  <si>
    <t>EDC1875g</t>
  </si>
  <si>
    <t>Couture Heath &amp; Fitness Products (EDC1875g)</t>
  </si>
  <si>
    <t>Deborah Manning</t>
  </si>
  <si>
    <t>EDC1447</t>
  </si>
  <si>
    <t>Craft-N-Go (EDC1447)</t>
  </si>
  <si>
    <t>Cynthia Faller</t>
  </si>
  <si>
    <t>EDC2156</t>
  </si>
  <si>
    <t>Craig Revell (EDC2156)</t>
  </si>
  <si>
    <t>Craig Revell</t>
  </si>
  <si>
    <t>EDC1882g</t>
  </si>
  <si>
    <t>CReATE STUDIO (EDC1882g)</t>
  </si>
  <si>
    <t>Jemma Wildermuth</t>
  </si>
  <si>
    <t>EDC2526</t>
  </si>
  <si>
    <t>Creating Limitless Heights  (EDC2526)</t>
  </si>
  <si>
    <t xml:space="preserve">Gabriela  Rivera </t>
  </si>
  <si>
    <t>EDC2328</t>
  </si>
  <si>
    <t>Creativehaus (EDC2328)</t>
  </si>
  <si>
    <t>Jessie  Severin</t>
  </si>
  <si>
    <t>LBCX5609T</t>
  </si>
  <si>
    <t>Crescent Dates (LBCX5609T)</t>
  </si>
  <si>
    <t>Ahmed Aboubaker</t>
  </si>
  <si>
    <t>EDC0034</t>
  </si>
  <si>
    <t>Crime Point, Inc. (EDC0034)</t>
  </si>
  <si>
    <t>Dan McLeod</t>
  </si>
  <si>
    <t>EDC2727</t>
  </si>
  <si>
    <t>Cristina Garzozi (EDC2727)</t>
  </si>
  <si>
    <t>Cristina Garzozi</t>
  </si>
  <si>
    <t>EDC2554</t>
  </si>
  <si>
    <t>Cristina Villanueva  (EDC2554)</t>
  </si>
  <si>
    <t>Cristina  Villanueva</t>
  </si>
  <si>
    <t>EDC2085</t>
  </si>
  <si>
    <t>Cross Country Lending (EDC2085)</t>
  </si>
  <si>
    <t>Kevin Teel</t>
  </si>
  <si>
    <t>EDC2236</t>
  </si>
  <si>
    <t>CrossBow Leather (EDC2236)</t>
  </si>
  <si>
    <t>Macy Pryor</t>
  </si>
  <si>
    <t>EDC2717T</t>
  </si>
  <si>
    <t>Crownelon Consulting  (EDC2717T)</t>
  </si>
  <si>
    <t xml:space="preserve">Steve  Schenck </t>
  </si>
  <si>
    <t>EDC2619</t>
  </si>
  <si>
    <t>Cryo Zone Ventura  (EDC2619)</t>
  </si>
  <si>
    <t xml:space="preserve">JB Drake </t>
  </si>
  <si>
    <t>EDC2170</t>
  </si>
  <si>
    <t>CT-Montel, Inc dba PCS Facility Services (EDC2170)</t>
  </si>
  <si>
    <t>Tyra Monteleone</t>
  </si>
  <si>
    <t>EDC2172</t>
  </si>
  <si>
    <t>Cusick Electric (EDC2172)</t>
  </si>
  <si>
    <t>Tarah Cusick</t>
  </si>
  <si>
    <t>EDC1880g</t>
  </si>
  <si>
    <t>Custom Packaging Supply Inc. (EDC1880g)</t>
  </si>
  <si>
    <t>Kevin Flanagan</t>
  </si>
  <si>
    <t>EDC0461</t>
  </si>
  <si>
    <t>Cut n Clean (EDC0461)</t>
  </si>
  <si>
    <t>Shelly Dunlavey</t>
  </si>
  <si>
    <t>EDC1105</t>
  </si>
  <si>
    <t>Cynthia Norton Nutrition (EDC1105)</t>
  </si>
  <si>
    <t>Cynthia Norton</t>
  </si>
  <si>
    <t>EDC2768</t>
  </si>
  <si>
    <t>Cynthia Ramirez , Edgar Ramirez  (EDC2768)</t>
  </si>
  <si>
    <t xml:space="preserve">Cynthia  Ramirez </t>
  </si>
  <si>
    <t>EDC2444</t>
  </si>
  <si>
    <t>Cynthia Tafolla  (EDC2444)</t>
  </si>
  <si>
    <t xml:space="preserve">Cynthia  Tafolla </t>
  </si>
  <si>
    <t>EDC1397</t>
  </si>
  <si>
    <t>Czaplicki, Sebastian (EDC1397)</t>
  </si>
  <si>
    <t>Sabastian Czaplicki</t>
  </si>
  <si>
    <t>EDC0225</t>
  </si>
  <si>
    <t>Da-Lo Engineering Inc. (EDC0225)</t>
  </si>
  <si>
    <t>Terri Davidson</t>
  </si>
  <si>
    <t>EDC0772</t>
  </si>
  <si>
    <t>Daetec (EDC0772)</t>
  </si>
  <si>
    <t>Peg Hicks-moore</t>
  </si>
  <si>
    <t>EDC2045g</t>
  </si>
  <si>
    <t>Daetec LLC (EDC2045g)</t>
  </si>
  <si>
    <t xml:space="preserve">John  Moore </t>
  </si>
  <si>
    <t>EDC1242</t>
  </si>
  <si>
    <t>Daley Landscape, Inc. (EDC1242)</t>
  </si>
  <si>
    <t>Elana Daley</t>
  </si>
  <si>
    <t>EDC1334</t>
  </si>
  <si>
    <t>Dance Fever Professionals (EDC1334)</t>
  </si>
  <si>
    <t>Vasily Golovin</t>
  </si>
  <si>
    <t>EDC2108</t>
  </si>
  <si>
    <t>Daniel Johnsen  (EDC2108)</t>
  </si>
  <si>
    <t>Daniel  Johnsen</t>
  </si>
  <si>
    <t>EDC2336T</t>
  </si>
  <si>
    <t>Daniel Kogan  (EDC2336T)</t>
  </si>
  <si>
    <t>Daniel  Kogan</t>
  </si>
  <si>
    <t>EDC1954</t>
  </si>
  <si>
    <t>Daniel Lowry (EDC1954)</t>
  </si>
  <si>
    <t>Daniel Lowry</t>
  </si>
  <si>
    <t>EDC2513</t>
  </si>
  <si>
    <t>Daniel Perdomo (EDC2513)</t>
  </si>
  <si>
    <t>Daniel  Perdomo</t>
  </si>
  <si>
    <t>EDC2698</t>
  </si>
  <si>
    <t>Daniel Sowa (EDC2698)</t>
  </si>
  <si>
    <t>Daniel Sowa</t>
  </si>
  <si>
    <t>EDC2050g</t>
  </si>
  <si>
    <t>Danielle Eklund (EDC2050g)</t>
  </si>
  <si>
    <t>Danielle Eklund</t>
  </si>
  <si>
    <t>EDC1989g</t>
  </si>
  <si>
    <t>Danielle Kulick (EDC1989g)</t>
  </si>
  <si>
    <t>Danielle Kulick</t>
  </si>
  <si>
    <t>Transition Assistance Program Entrepreneurship Track (Boots to Business)</t>
  </si>
  <si>
    <t>EDC2303</t>
  </si>
  <si>
    <t>Darcy Metzler (EDC2303)</t>
  </si>
  <si>
    <t>Darcy Metzler</t>
  </si>
  <si>
    <t>EDC2041g</t>
  </si>
  <si>
    <t>Darling Betty (EDC2041g)</t>
  </si>
  <si>
    <t>Kelly Starr</t>
  </si>
  <si>
    <t>EDC2225</t>
  </si>
  <si>
    <t>Datain2it (EDC2225)</t>
  </si>
  <si>
    <t>santosh sreenivasan</t>
  </si>
  <si>
    <t>EDC2602T</t>
  </si>
  <si>
    <t>David Bassam (EDC2602T)</t>
  </si>
  <si>
    <t>David Bassam</t>
  </si>
  <si>
    <t>EDC1844g</t>
  </si>
  <si>
    <t>David Brown (EDC1844g)</t>
  </si>
  <si>
    <t>EDC2283</t>
  </si>
  <si>
    <t>David Erlbaum, CPA, Accountancy Corporation (EDC2283)</t>
  </si>
  <si>
    <t>Edna Moore</t>
  </si>
  <si>
    <t>EDC1757g</t>
  </si>
  <si>
    <t>David Proffer (EDC1757g)</t>
  </si>
  <si>
    <t>David Proffer</t>
  </si>
  <si>
    <t>EDC2093</t>
  </si>
  <si>
    <t>David Reyes (EDC2093)</t>
  </si>
  <si>
    <t>David Reyes</t>
  </si>
  <si>
    <t>EDC1780</t>
  </si>
  <si>
    <t>David Ross (EDC1780)</t>
  </si>
  <si>
    <t>David Ross</t>
  </si>
  <si>
    <t>EDC2319</t>
  </si>
  <si>
    <t>Davis and Associates (EDC2319)</t>
  </si>
  <si>
    <t xml:space="preserve">Yumi Davis </t>
  </si>
  <si>
    <t>EDC0303</t>
  </si>
  <si>
    <t>DDM Metering Systems, Inc. (EDC0303)</t>
  </si>
  <si>
    <t>diane deMailly</t>
  </si>
  <si>
    <t>ECCX1230T</t>
  </si>
  <si>
    <t>Nathaniel Jemison</t>
  </si>
  <si>
    <t>DealzLA (STATE) (ECCX1230T)</t>
  </si>
  <si>
    <t>ANDRAS LORINCZ</t>
  </si>
  <si>
    <t>Redondo Beach</t>
  </si>
  <si>
    <t>EDC2138</t>
  </si>
  <si>
    <t>Deborah Cluff (EDC2138)</t>
  </si>
  <si>
    <t>Deborah Cluff</t>
  </si>
  <si>
    <t>EDC1508</t>
  </si>
  <si>
    <t>Delano Athletica (EDC1508)</t>
  </si>
  <si>
    <t>Carmen Delano</t>
  </si>
  <si>
    <t>EDC0192</t>
  </si>
  <si>
    <t>Delicious Expressions (EDC0192)</t>
  </si>
  <si>
    <t>Carole Klingbeil</t>
  </si>
  <si>
    <t>EDC2200</t>
  </si>
  <si>
    <t>Delicious Expressions bakery (EDC2200)</t>
  </si>
  <si>
    <t>EDC1889g</t>
  </si>
  <si>
    <t>Delta Distributions (EDC1889g)</t>
  </si>
  <si>
    <t>Nestor Diaz</t>
  </si>
  <si>
    <t>EDC1592g</t>
  </si>
  <si>
    <t>Demory Brown (EDC1592g)</t>
  </si>
  <si>
    <t>Demory Brown</t>
  </si>
  <si>
    <t>Los Olivos</t>
  </si>
  <si>
    <t>EDC2004g</t>
  </si>
  <si>
    <t>Dennis Wood (EDC2004g)</t>
  </si>
  <si>
    <t xml:space="preserve">Dennis  Wood </t>
  </si>
  <si>
    <t>EDC2414</t>
  </si>
  <si>
    <t>Derrick  Thompson  (EDC2414)</t>
  </si>
  <si>
    <t xml:space="preserve">Derrick  Thompson </t>
  </si>
  <si>
    <t>EDC1320</t>
  </si>
  <si>
    <t>Randall K  Peede</t>
  </si>
  <si>
    <t>Design Innovate (EDC1320)</t>
  </si>
  <si>
    <t>Shervin Tajbakhsh</t>
  </si>
  <si>
    <t>EDC2427</t>
  </si>
  <si>
    <t>Desired Effects Education Corp./ Desired Effects Incorporated (EDC2427)</t>
  </si>
  <si>
    <t>Kenneth  Sherman</t>
  </si>
  <si>
    <t>EDC2239T</t>
  </si>
  <si>
    <t>DFNDR (EDC2239T)</t>
  </si>
  <si>
    <t xml:space="preserve">David  Fernandez </t>
  </si>
  <si>
    <t>EDC2686</t>
  </si>
  <si>
    <t>Diana Gutierrez  (EDC2686)</t>
  </si>
  <si>
    <t>Diana  Gutierrez</t>
  </si>
  <si>
    <t>EDC1965g</t>
  </si>
  <si>
    <t>Diane Esqueda (EDC1965g)</t>
  </si>
  <si>
    <t>Diane Esqueda</t>
  </si>
  <si>
    <t>EDC1556</t>
  </si>
  <si>
    <t>Diaz, Sawyer (EDC1556)</t>
  </si>
  <si>
    <t>Sawyer Diaz</t>
  </si>
  <si>
    <t>EDC1708</t>
  </si>
  <si>
    <t>Direct Aviation Supply (EDC1708)</t>
  </si>
  <si>
    <t>Jeff Hirschey</t>
  </si>
  <si>
    <t>EDC0930</t>
  </si>
  <si>
    <t>Discovery / Ventura LP (EDC0930)</t>
  </si>
  <si>
    <t>Jeremy Pemberton</t>
  </si>
  <si>
    <t>EDC0302</t>
  </si>
  <si>
    <t>DJ&amp;T, Inc. (EDC0302)</t>
  </si>
  <si>
    <t>David Johnson</t>
  </si>
  <si>
    <t>EDC0564</t>
  </si>
  <si>
    <t>DK Electrical Contractors Inc. (EDC0564)</t>
  </si>
  <si>
    <t>Jeanie O'Donnell</t>
  </si>
  <si>
    <t>EDC1599g</t>
  </si>
  <si>
    <t>Dollar Store of Ojai (EDC1599g)</t>
  </si>
  <si>
    <t>Amanda Rogers</t>
  </si>
  <si>
    <t>EDC1321</t>
  </si>
  <si>
    <t>Dona Celis (EDC1321)</t>
  </si>
  <si>
    <t>Tony Corrales</t>
  </si>
  <si>
    <t>EDC2348</t>
  </si>
  <si>
    <t>Donald Brooks  (EDC2348)</t>
  </si>
  <si>
    <t xml:space="preserve">Donald  Brooks </t>
  </si>
  <si>
    <t>EDC1960g</t>
  </si>
  <si>
    <t>Donald OMalley (EDC1960g)</t>
  </si>
  <si>
    <t>Donald OMalley</t>
  </si>
  <si>
    <t>EDC1241</t>
  </si>
  <si>
    <t>Donlon Plumbing, Inc. (EDC1241)</t>
  </si>
  <si>
    <t>Peter Donlon</t>
  </si>
  <si>
    <t>EDC0158</t>
  </si>
  <si>
    <t>Donna A. Gordon Mobile Bookkeeping Services (EDC0158)</t>
  </si>
  <si>
    <t>Donna Gordon</t>
  </si>
  <si>
    <t>EDC2032g</t>
  </si>
  <si>
    <t>Doug Gee Quality Painting (EDC2032g)</t>
  </si>
  <si>
    <t>Vivian Gee</t>
  </si>
  <si>
    <t>EDC2432</t>
  </si>
  <si>
    <t>Dr Kori - Chiropractic (EDC2432)</t>
  </si>
  <si>
    <t>Kori Mortenson</t>
  </si>
  <si>
    <t>EDC1139</t>
  </si>
  <si>
    <t>Dr. Kenneth Plant (EDC1139)</t>
  </si>
  <si>
    <t>Ken Plaut</t>
  </si>
  <si>
    <t>LBCX3858T</t>
  </si>
  <si>
    <t>Draco Inc. (LBCX3858T)</t>
  </si>
  <si>
    <t>Sarah Park</t>
  </si>
  <si>
    <t>Santa Ana</t>
  </si>
  <si>
    <t>EDC1951g</t>
  </si>
  <si>
    <t>Dragons Unchained  (EDC1951g)</t>
  </si>
  <si>
    <t>Cassandra Meyer</t>
  </si>
  <si>
    <t>EDC1574g</t>
  </si>
  <si>
    <t>Dream Builder Coach (EDC1574g)</t>
  </si>
  <si>
    <t>Tatiana Soltan</t>
  </si>
  <si>
    <t>CDFI (Micro Lender)</t>
  </si>
  <si>
    <t>EDC1858g</t>
  </si>
  <si>
    <t>Dream-Flight, LLC (EDC1858g)</t>
  </si>
  <si>
    <t>Ashley Richter</t>
  </si>
  <si>
    <t>EDC1137</t>
  </si>
  <si>
    <t>DuBois, Jennifer (EDC1137)</t>
  </si>
  <si>
    <t>Jennifer DuBois</t>
  </si>
  <si>
    <t>EDC2418</t>
  </si>
  <si>
    <t>Dynamic loop inc. (EDC2418)</t>
  </si>
  <si>
    <t>Joel  Jon</t>
  </si>
  <si>
    <t>EDC1484</t>
  </si>
  <si>
    <t>Dziadulewicz, Helen (EDC1484)</t>
  </si>
  <si>
    <t>Helen Dziadulewicz</t>
  </si>
  <si>
    <t>EDC0111</t>
  </si>
  <si>
    <t>Dzyn Ur Lyf.com (EDC0111)</t>
  </si>
  <si>
    <t>Elizabeth Ribons</t>
  </si>
  <si>
    <t>LBCX3820</t>
  </si>
  <si>
    <t>E&amp;B Sales and Marketing (LBCX3820)</t>
  </si>
  <si>
    <t>Behnaz Nasserina</t>
  </si>
  <si>
    <t>Ladera Ranch</t>
  </si>
  <si>
    <t>EDC1675</t>
  </si>
  <si>
    <t>Easy Apps Inc. (EDC1675)</t>
  </si>
  <si>
    <t>Brandon Lambert</t>
  </si>
  <si>
    <t>Westlake Village</t>
  </si>
  <si>
    <t>EDC0283</t>
  </si>
  <si>
    <t>Easy Event Hosting (EDC0283)</t>
  </si>
  <si>
    <t>Brian Stenfors</t>
  </si>
  <si>
    <t>EDC2450</t>
  </si>
  <si>
    <t>Eazy Baked  (EDC2450)</t>
  </si>
  <si>
    <t>Kyle  Mcallister</t>
  </si>
  <si>
    <t>EDC1886g</t>
  </si>
  <si>
    <t>EBM WHOLESALE (EDC1886g)</t>
  </si>
  <si>
    <t>Ernest Makulilo</t>
  </si>
  <si>
    <t>EDC2227T</t>
  </si>
  <si>
    <t>Eclipse Performance (EDC2227T)</t>
  </si>
  <si>
    <t>Clara Trejo</t>
  </si>
  <si>
    <t>EDC2497</t>
  </si>
  <si>
    <t>Eco Friendly Cleaners  (EDC2497)</t>
  </si>
  <si>
    <t xml:space="preserve">Samantha  Journey </t>
  </si>
  <si>
    <t>EDC0984</t>
  </si>
  <si>
    <t>Eco-Picup (EDC0984)</t>
  </si>
  <si>
    <t>Krista Andreson</t>
  </si>
  <si>
    <t>EDC1068</t>
  </si>
  <si>
    <t>EcoStatic Inc. (EDC1068)</t>
  </si>
  <si>
    <t>Kathy McCrary</t>
  </si>
  <si>
    <t>EDC2355T</t>
  </si>
  <si>
    <t>Claudia Shah</t>
  </si>
  <si>
    <t>Eduardo Valdez (EDC2355T)</t>
  </si>
  <si>
    <t>Eduardo Valdez</t>
  </si>
  <si>
    <t>La Puente</t>
  </si>
  <si>
    <t>EDC1956g</t>
  </si>
  <si>
    <t>Educators to Authors Books LLC (EDC1956g)</t>
  </si>
  <si>
    <t>Judith Torres</t>
  </si>
  <si>
    <t>EDC0254</t>
  </si>
  <si>
    <t>Edward's Enterprises (EDC0254)</t>
  </si>
  <si>
    <t>Edward Flanagan</t>
  </si>
  <si>
    <t>EDC2495</t>
  </si>
  <si>
    <t>Edwin Romero (EDC2495)</t>
  </si>
  <si>
    <t>Edwin Romero</t>
  </si>
  <si>
    <t>EDC2488</t>
  </si>
  <si>
    <t>EHPCTECH  (EDC2488)</t>
  </si>
  <si>
    <t>Eddie  Huddleston</t>
  </si>
  <si>
    <t>EDC2159</t>
  </si>
  <si>
    <t>Armando Sahagun</t>
  </si>
  <si>
    <t>El As De Oro  (EDC2159)</t>
  </si>
  <si>
    <t xml:space="preserve">Juan  Lima </t>
  </si>
  <si>
    <t>EDC2594</t>
  </si>
  <si>
    <t>El Grama de Oro  (EDC2594)</t>
  </si>
  <si>
    <t>Dolores  Ortiz</t>
  </si>
  <si>
    <t>EDC2312</t>
  </si>
  <si>
    <t>El Taco Rico  (EDC2312)</t>
  </si>
  <si>
    <t>Intzuri Isais</t>
  </si>
  <si>
    <t>EDC2329</t>
  </si>
  <si>
    <t>Electric Mobility (EDC2329)</t>
  </si>
  <si>
    <t>Hani Tannous</t>
  </si>
  <si>
    <t>EDC1788g</t>
  </si>
  <si>
    <t>Elegant Accessories (EDC1788g)</t>
  </si>
  <si>
    <t>Genesis Alvarez</t>
  </si>
  <si>
    <t>EDC1676</t>
  </si>
  <si>
    <t>Elena Trevino Design (EDC1676)</t>
  </si>
  <si>
    <t>Elena Trevino</t>
  </si>
  <si>
    <t>SMCX3960</t>
  </si>
  <si>
    <t>Johanna Hulme</t>
  </si>
  <si>
    <t>Elisha C. (SMCX3960)</t>
  </si>
  <si>
    <t>Elisha Chan</t>
  </si>
  <si>
    <t>EDC2219</t>
  </si>
  <si>
    <t>Elite Engineering (EDC2219)</t>
  </si>
  <si>
    <t>EDC2420T</t>
  </si>
  <si>
    <t>Elite Enterprise  (EDC2420T)</t>
  </si>
  <si>
    <t>kishan  ghadiya</t>
  </si>
  <si>
    <t>EDC0378</t>
  </si>
  <si>
    <t>Elite Trades (EDC0378)</t>
  </si>
  <si>
    <t>Shirin Riazi</t>
  </si>
  <si>
    <t>EDC2410</t>
  </si>
  <si>
    <t>Elizabeth Paniagua  (EDC2410)</t>
  </si>
  <si>
    <t xml:space="preserve">Elizabeth  Paniagua </t>
  </si>
  <si>
    <t>EDC2341</t>
  </si>
  <si>
    <t>Elle Westphal  (EDC2341)</t>
  </si>
  <si>
    <t xml:space="preserve">Elle Westphal </t>
  </si>
  <si>
    <t>EDC2290T</t>
  </si>
  <si>
    <t>Elsa Berna  (EDC2290T)</t>
  </si>
  <si>
    <t xml:space="preserve">Elsa  Berna </t>
  </si>
  <si>
    <t>EDC0824</t>
  </si>
  <si>
    <t>Emilia Balke Translation (EDC0824)</t>
  </si>
  <si>
    <t>Emilia Balke</t>
  </si>
  <si>
    <t>EDC1661</t>
  </si>
  <si>
    <t>Emily Myrick (EDC1661)</t>
  </si>
  <si>
    <t>Emily Myrick</t>
  </si>
  <si>
    <t>San Francisco</t>
  </si>
  <si>
    <t>EDC2313</t>
  </si>
  <si>
    <t>Emm &amp; Jewelry  (EDC2313)</t>
  </si>
  <si>
    <t>Emmanuel Garcia</t>
  </si>
  <si>
    <t>EDC1713g</t>
  </si>
  <si>
    <t>Eneetra Livings Lopez (EDC1713g)</t>
  </si>
  <si>
    <t>Eneetra Livings Lopez</t>
  </si>
  <si>
    <t>EDC2326T</t>
  </si>
  <si>
    <t>Energie and Biotechnologie (EDC2326T)</t>
  </si>
  <si>
    <t>Andreas  Abdessemed</t>
  </si>
  <si>
    <t>Winnetka</t>
  </si>
  <si>
    <t>EDC2346</t>
  </si>
  <si>
    <t>Energy Independence Group (EDC2346)</t>
  </si>
  <si>
    <t>Peter  Ward</t>
  </si>
  <si>
    <t>VCCA0083</t>
  </si>
  <si>
    <t>Engineering CAD/CAM Consullting Inc. (VCCA0083)</t>
  </si>
  <si>
    <t>Carl Taylor</t>
  </si>
  <si>
    <t>02938</t>
  </si>
  <si>
    <t>Engineering CAD/CAM Consulting Inc. (02938)</t>
  </si>
  <si>
    <t>EDC2685</t>
  </si>
  <si>
    <t>Engineers &amp; Environmental Associates (EDC2685)</t>
  </si>
  <si>
    <t>Badaoui Mouderres</t>
  </si>
  <si>
    <t>EDC0454</t>
  </si>
  <si>
    <t>Eric Blum Productions (EDC0454)</t>
  </si>
  <si>
    <t>Eric Blum</t>
  </si>
  <si>
    <t>EDC1821g</t>
  </si>
  <si>
    <t>Eric Varela (EDC1821g)</t>
  </si>
  <si>
    <t>Eric Varela</t>
  </si>
  <si>
    <t>EDC2246</t>
  </si>
  <si>
    <t>Eric Yang (EDC2246)</t>
  </si>
  <si>
    <t>Eric Yang</t>
  </si>
  <si>
    <t>EDC2145</t>
  </si>
  <si>
    <t>Erik Dukefoss (EDC2145)</t>
  </si>
  <si>
    <t>Erik Dukefoss</t>
  </si>
  <si>
    <t>EDC1736gT</t>
  </si>
  <si>
    <t>ESI Motion (EDC1736gT)</t>
  </si>
  <si>
    <t>Sheila D'Angelo</t>
  </si>
  <si>
    <t>EDC0750</t>
  </si>
  <si>
    <t>Esoterik Guitars (EDC0750)</t>
  </si>
  <si>
    <t>Ryan Cook</t>
  </si>
  <si>
    <t>Sn Luis Obisp</t>
  </si>
  <si>
    <t>EDC1593</t>
  </si>
  <si>
    <t>Estrella Beauty Salon (EDC1593)</t>
  </si>
  <si>
    <t>Andres Munoz</t>
  </si>
  <si>
    <t>EDC1868g</t>
  </si>
  <si>
    <t>Eureca Inc (EDC1868g)</t>
  </si>
  <si>
    <t>Moacyr Martinez Lopes</t>
  </si>
  <si>
    <t>EDC2315</t>
  </si>
  <si>
    <t>Ex Voto Chocolates and Confections  (EDC2315)</t>
  </si>
  <si>
    <t>Jennifer Smith</t>
  </si>
  <si>
    <t>EDC1455</t>
  </si>
  <si>
    <t>Excite Ed! (EDC1455)</t>
  </si>
  <si>
    <t>Karen Wrolson</t>
  </si>
  <si>
    <t>EDC0383</t>
  </si>
  <si>
    <t>Exel Print Resources (EDC0383)</t>
  </si>
  <si>
    <t>Victor Hazan</t>
  </si>
  <si>
    <t>EDC2282</t>
  </si>
  <si>
    <t>Exploro Biotechnology (EDC2282)</t>
  </si>
  <si>
    <t>Shuguang Bi</t>
  </si>
  <si>
    <t>EDC2038g</t>
  </si>
  <si>
    <t>Eye See Santa Barbara (EDC2038g)</t>
  </si>
  <si>
    <t>Andreina Diaz</t>
  </si>
  <si>
    <t>EDC1624g</t>
  </si>
  <si>
    <t>Fabio, Juliana (EDC1624g)</t>
  </si>
  <si>
    <t>Juliana Fabio</t>
  </si>
  <si>
    <t>EDC1739</t>
  </si>
  <si>
    <t>Falbo Designs (EDC1739)</t>
  </si>
  <si>
    <t>Frank Falbo</t>
  </si>
  <si>
    <t>EDC1681</t>
  </si>
  <si>
    <t>Family Aging Care and Teen Services (EDC1681)</t>
  </si>
  <si>
    <t>Cheryl  Travick</t>
  </si>
  <si>
    <t>EDC0693</t>
  </si>
  <si>
    <t>Fantastic All Care (EDC0693)</t>
  </si>
  <si>
    <t>Carol Buhay</t>
  </si>
  <si>
    <t>EDC0332</t>
  </si>
  <si>
    <t>Fast Signs of Ventura (EDC0332)</t>
  </si>
  <si>
    <t>Saurabh Bajaj</t>
  </si>
  <si>
    <t>EDC1883g</t>
  </si>
  <si>
    <t>Faye Cox (EDC1883g)</t>
  </si>
  <si>
    <t>Faye Cox</t>
  </si>
  <si>
    <t>EDC2183</t>
  </si>
  <si>
    <t>Federal Career Insider (EDC2183)</t>
  </si>
  <si>
    <t>Melody  Kimball</t>
  </si>
  <si>
    <t>EDC2374RRT</t>
  </si>
  <si>
    <t>Federal Defense Industry  (EDC2374RRT)</t>
  </si>
  <si>
    <t xml:space="preserve">philip  ochoa </t>
  </si>
  <si>
    <t>EDC2249</t>
  </si>
  <si>
    <t>Federico Crivelli (EDC2249)</t>
  </si>
  <si>
    <t>Federico Crivelli</t>
  </si>
  <si>
    <t>EDC2595T</t>
  </si>
  <si>
    <t>Feecorp Corporation (EDC2595T)</t>
  </si>
  <si>
    <t>Gabriel Najar</t>
  </si>
  <si>
    <t>EDC1737g</t>
  </si>
  <si>
    <t>Felicia's Artisan Jewelry (EDC1737g)</t>
  </si>
  <si>
    <t>Felicia Capelle</t>
  </si>
  <si>
    <t>EDC1925g</t>
  </si>
  <si>
    <t>Felix, Jesus (EDC1925g)</t>
  </si>
  <si>
    <t>Jesus Felix</t>
  </si>
  <si>
    <t>EDC1897g</t>
  </si>
  <si>
    <t>Fernando Lagunas (EDC1897g)</t>
  </si>
  <si>
    <t>Fernando Lagunas</t>
  </si>
  <si>
    <t>Valencia</t>
  </si>
  <si>
    <t>EDC1591g</t>
  </si>
  <si>
    <t>Fidelis Professional Services (EDC1591g)</t>
  </si>
  <si>
    <t>Donilyn Heen</t>
  </si>
  <si>
    <t>EDC2721</t>
  </si>
  <si>
    <t>Figueroa Engineering Incorporated  (EDC2721)</t>
  </si>
  <si>
    <t xml:space="preserve">Enrique  Figueroa </t>
  </si>
  <si>
    <t>EDC1825g</t>
  </si>
  <si>
    <t>Finask Incorporated (EDC1825g)</t>
  </si>
  <si>
    <t>Natalie Zadykian</t>
  </si>
  <si>
    <t>EDC2426</t>
  </si>
  <si>
    <t>FiredEarth Etc (EDC2426)</t>
  </si>
  <si>
    <t>Irene  Stephens</t>
  </si>
  <si>
    <t>EDC1572g</t>
  </si>
  <si>
    <t>Fitzgerald, Karen (EDC1572g)</t>
  </si>
  <si>
    <t>Karen Fitzgerald</t>
  </si>
  <si>
    <t>EDC0016</t>
  </si>
  <si>
    <t>Fixed Up Fast (EDC0016)</t>
  </si>
  <si>
    <t>Laura Dunbar</t>
  </si>
  <si>
    <t>EDC2470</t>
  </si>
  <si>
    <t>Flame Design Studio (EDC2470)</t>
  </si>
  <si>
    <t>Rita  Tate</t>
  </si>
  <si>
    <t>EDC2577</t>
  </si>
  <si>
    <t>Flame Transportation  (EDC2577)</t>
  </si>
  <si>
    <t>Jessica  Nalbandian</t>
  </si>
  <si>
    <t>EDC2217</t>
  </si>
  <si>
    <t>FlameMapper LLC (EDC2217)</t>
  </si>
  <si>
    <t>She Broussard</t>
  </si>
  <si>
    <t>EDC1859g</t>
  </si>
  <si>
    <t>Fleming Ranch LLC (EDC1859g)</t>
  </si>
  <si>
    <t>Reynolds Fleming</t>
  </si>
  <si>
    <t>EDC1256</t>
  </si>
  <si>
    <t>Foreverbird Studio (EDC1256)</t>
  </si>
  <si>
    <t>Mitra Cline</t>
  </si>
  <si>
    <t>EDC0566</t>
  </si>
  <si>
    <t>Four Brix Winery (EDC0566)</t>
  </si>
  <si>
    <t>Karen Stewart</t>
  </si>
  <si>
    <t>EDC0563</t>
  </si>
  <si>
    <t>Four Seasons Cleaners (EDC0563)</t>
  </si>
  <si>
    <t>Sonny Shah</t>
  </si>
  <si>
    <t>EDC1576g</t>
  </si>
  <si>
    <t>Francisco's fruit  (EDC1576g)</t>
  </si>
  <si>
    <t>Francisca Cardenas</t>
  </si>
  <si>
    <t>Becca Stevens</t>
  </si>
  <si>
    <t>EDC0646</t>
  </si>
  <si>
    <t>Fria Frozen Yogurt (EDC0646)</t>
  </si>
  <si>
    <t>Jennifer Lara</t>
  </si>
  <si>
    <t>EDC1863</t>
  </si>
  <si>
    <t>Friction Blue Creative (EDC1863)</t>
  </si>
  <si>
    <t>Travis Mauck</t>
  </si>
  <si>
    <t>EDC1598g</t>
  </si>
  <si>
    <t>Fritz, Amy E. (EDC1598g)</t>
  </si>
  <si>
    <t>Amy Fritz</t>
  </si>
  <si>
    <t>EDC2015g</t>
  </si>
  <si>
    <t>Fro-Yo and Treats (EDC2015g)</t>
  </si>
  <si>
    <t xml:space="preserve">Everardo  Magana </t>
  </si>
  <si>
    <t>EDC1724g</t>
  </si>
  <si>
    <t>G.V. Trucking (EDC1724g)</t>
  </si>
  <si>
    <t>Genaro Valdovinos</t>
  </si>
  <si>
    <t>EDC2351T</t>
  </si>
  <si>
    <t>Gabriela Rosales  (EDC2351T)</t>
  </si>
  <si>
    <t xml:space="preserve">Gabriel  Rosales </t>
  </si>
  <si>
    <t>EDC1699g</t>
  </si>
  <si>
    <t>Gabriele Sweeney (EDC1699g)</t>
  </si>
  <si>
    <t>Gabriele Sweeney</t>
  </si>
  <si>
    <t>EDC2111</t>
  </si>
  <si>
    <t>Gabrielle Lyons  (EDC2111)</t>
  </si>
  <si>
    <t xml:space="preserve">Gabrielle  Lyons </t>
  </si>
  <si>
    <t>Isla Vista</t>
  </si>
  <si>
    <t>EDC1619g</t>
  </si>
  <si>
    <t>Gahan, Mike (EDC1619g)</t>
  </si>
  <si>
    <t>Mike Gahan</t>
  </si>
  <si>
    <t>EDC1566g</t>
  </si>
  <si>
    <t>Garabedian, Cindi (EDC1566g)</t>
  </si>
  <si>
    <t>Cindi Garabedian</t>
  </si>
  <si>
    <t>EDC2456</t>
  </si>
  <si>
    <t>Garage Flip (EDC2456)</t>
  </si>
  <si>
    <t>Riley Micallef</t>
  </si>
  <si>
    <t>EDC1847</t>
  </si>
  <si>
    <t>Garden Acres Santa Claus Inc. (EDC1847)</t>
  </si>
  <si>
    <t>Mike Barber</t>
  </si>
  <si>
    <t>EDC2384</t>
  </si>
  <si>
    <t>Garibay Sports  (EDC2384)</t>
  </si>
  <si>
    <t xml:space="preserve">Jonathan  Garibay </t>
  </si>
  <si>
    <t>EDC1087</t>
  </si>
  <si>
    <t>Garman's Restaurant &amp; Irish Pub (EDC1087)</t>
  </si>
  <si>
    <t>Clint Garman</t>
  </si>
  <si>
    <t>EDC2150</t>
  </si>
  <si>
    <t>Gaviota Surf Co. (EDC2150)</t>
  </si>
  <si>
    <t xml:space="preserve">Josh  Gorfine </t>
  </si>
  <si>
    <t>ECCX6878T</t>
  </si>
  <si>
    <t>Michael J. DeDonato</t>
  </si>
  <si>
    <t>Gearhead Zone, LLC (ECCX6878T)</t>
  </si>
  <si>
    <t>Roy Nolan</t>
  </si>
  <si>
    <t>EDC2309</t>
  </si>
  <si>
    <t>General Offices Installation  (EDC2309)</t>
  </si>
  <si>
    <t xml:space="preserve">Juan  Valirio </t>
  </si>
  <si>
    <t>EDC1899g</t>
  </si>
  <si>
    <t>Geoff Gasway (EDC1899g)</t>
  </si>
  <si>
    <t>Geoff Gasway</t>
  </si>
  <si>
    <t>EDC1766</t>
  </si>
  <si>
    <t>Georgina Ferrer (EDC1766)</t>
  </si>
  <si>
    <t>Georgina Ferrer</t>
  </si>
  <si>
    <t>EDC2741DRR</t>
  </si>
  <si>
    <t>Gerald Bosch (EDC2741DRR)</t>
  </si>
  <si>
    <t>Gerald  Bosch</t>
  </si>
  <si>
    <t>EDC2174</t>
  </si>
  <si>
    <t>Gerardo Zaragoza (EDC2174)</t>
  </si>
  <si>
    <t>Gerardo  Zaragoza</t>
  </si>
  <si>
    <t>EDC0882</t>
  </si>
  <si>
    <t>German Deli &amp; Market (EDC0882)</t>
  </si>
  <si>
    <t>Susie Skillstad</t>
  </si>
  <si>
    <t>EDC2396</t>
  </si>
  <si>
    <t>Gibraltar (EDC2396)</t>
  </si>
  <si>
    <t>Sara Jaqua</t>
  </si>
  <si>
    <t>EDC2131</t>
  </si>
  <si>
    <t>GL&amp;ZS (U.S.A.) Company (EDC2131)</t>
  </si>
  <si>
    <t>Michael Corcoran</t>
  </si>
  <si>
    <t>Springville</t>
  </si>
  <si>
    <t>EDC2091T</t>
  </si>
  <si>
    <t>GLOBAL Encasement, Inc. (EDC2091T)</t>
  </si>
  <si>
    <t>GEORGE KEEFE</t>
  </si>
  <si>
    <t>EDC1715</t>
  </si>
  <si>
    <t>Global Enterprises (EDC1715)</t>
  </si>
  <si>
    <t>Peter Turcios</t>
  </si>
  <si>
    <t>EDC0943</t>
  </si>
  <si>
    <t>Global Security Group Inc. (EDC0943)</t>
  </si>
  <si>
    <t>Marcus Abundis</t>
  </si>
  <si>
    <t>EDC2537</t>
  </si>
  <si>
    <t>Megan Cullen</t>
  </si>
  <si>
    <t>Global Silicones, Inc (EDC2537)</t>
  </si>
  <si>
    <t xml:space="preserve">Santiago  Speceiro </t>
  </si>
  <si>
    <t>Buellton</t>
  </si>
  <si>
    <t>EDC1477</t>
  </si>
  <si>
    <t>Global Venture Enterprises, Inc (EDC1477)</t>
  </si>
  <si>
    <t>eileen swoboda</t>
  </si>
  <si>
    <t>EDC2367</t>
  </si>
  <si>
    <t>Gofilm Media  (EDC2367)</t>
  </si>
  <si>
    <t xml:space="preserve">Jonathan  Lopez </t>
  </si>
  <si>
    <t>EDC2051g</t>
  </si>
  <si>
    <t>goforegolf, inc. (EDC2051g)</t>
  </si>
  <si>
    <t>Andrew Howie</t>
  </si>
  <si>
    <t>EDC1186</t>
  </si>
  <si>
    <t>Gold Coast Painting, Inc. (EDC1186)</t>
  </si>
  <si>
    <t>Stan Papa</t>
  </si>
  <si>
    <t>EDC2049g</t>
  </si>
  <si>
    <t>Golden Image Jewelers (EDC2049g)</t>
  </si>
  <si>
    <t>Howard Leong</t>
  </si>
  <si>
    <t>EDC2299</t>
  </si>
  <si>
    <t>Goldway Window  (EDC2299)</t>
  </si>
  <si>
    <t xml:space="preserve">Matthew  Diaz </t>
  </si>
  <si>
    <t>EDC2688</t>
  </si>
  <si>
    <t>Gomiata.com (EDC2688)</t>
  </si>
  <si>
    <t xml:space="preserve">Mark  Garcia </t>
  </si>
  <si>
    <t>EDC1164</t>
  </si>
  <si>
    <t>Good Living Independent Senior Living (EDC1164)</t>
  </si>
  <si>
    <t>Carrick DeHart</t>
  </si>
  <si>
    <t>EDC2193</t>
  </si>
  <si>
    <t>Good times revival  (EDC2193)</t>
  </si>
  <si>
    <t>Joseph  Yeaman</t>
  </si>
  <si>
    <t>EDC2383</t>
  </si>
  <si>
    <t>Goodearth-USA.com (EDC2383)</t>
  </si>
  <si>
    <t>Hong Lei</t>
  </si>
  <si>
    <t>Export Import Bank</t>
  </si>
  <si>
    <t>EDC0053</t>
  </si>
  <si>
    <t>Gor1la Media (EDC0053)</t>
  </si>
  <si>
    <t>EDC2294T</t>
  </si>
  <si>
    <t>Gordians knot (EDC2294T)</t>
  </si>
  <si>
    <t>Todd Duncan</t>
  </si>
  <si>
    <t>Valley Vlg</t>
  </si>
  <si>
    <t>EDC2125T</t>
  </si>
  <si>
    <t>Got Matcha (EDC2125T)</t>
  </si>
  <si>
    <t>Lou  Kjos</t>
  </si>
  <si>
    <t>EDC1476</t>
  </si>
  <si>
    <t>Got Style? (EDC1476)</t>
  </si>
  <si>
    <t>Deborah Yahner</t>
  </si>
  <si>
    <t>EDC2350</t>
  </si>
  <si>
    <t>Grand Voices  (EDC2350)</t>
  </si>
  <si>
    <t xml:space="preserve">Amirah  amsnavi </t>
  </si>
  <si>
    <t>EDC2571</t>
  </si>
  <si>
    <t>Grassroots Yoga  (EDC2571)</t>
  </si>
  <si>
    <t>Sarah Ingram</t>
  </si>
  <si>
    <t>EDC1289</t>
  </si>
  <si>
    <t>Gravity Plus Products Inc. (EDC1289)</t>
  </si>
  <si>
    <t>james foster</t>
  </si>
  <si>
    <t>simi valley</t>
  </si>
  <si>
    <t>EDC0224</t>
  </si>
  <si>
    <t>Green Air Logic (EDC0224)</t>
  </si>
  <si>
    <t>Jose Perez</t>
  </si>
  <si>
    <t>EDC2568</t>
  </si>
  <si>
    <t>Green Castle Clothing (EDC2568)</t>
  </si>
  <si>
    <t>Adrian Miller</t>
  </si>
  <si>
    <t>EDC2475T</t>
  </si>
  <si>
    <t>greenpharmaceuticals (EDC2475T)</t>
  </si>
  <si>
    <t xml:space="preserve">dominique  DeRivel </t>
  </si>
  <si>
    <t>EDC2149</t>
  </si>
  <si>
    <t>Greg Steinmetz (EDC2149)</t>
  </si>
  <si>
    <t>Greg Steinmetz</t>
  </si>
  <si>
    <t>EDC1822</t>
  </si>
  <si>
    <t>gregory Gills (EDC1822)</t>
  </si>
  <si>
    <t>gregory Gills</t>
  </si>
  <si>
    <t>EDC2195T</t>
  </si>
  <si>
    <t>GRG Aircraft &amp; Leasing  (EDC2195T)</t>
  </si>
  <si>
    <t xml:space="preserve">Glen Granat </t>
  </si>
  <si>
    <t>EDC1357</t>
  </si>
  <si>
    <t>GroupGets LLC (EDC1357)</t>
  </si>
  <si>
    <t>Ron Justin</t>
  </si>
  <si>
    <t>EDC1548</t>
  </si>
  <si>
    <t>Guajardo, Linda (EDC1548)</t>
  </si>
  <si>
    <t>Linda Guajardo</t>
  </si>
  <si>
    <t>EDC1678</t>
  </si>
  <si>
    <t>Guernsey Coating Laboratories, Inc. (EDC1678)</t>
  </si>
  <si>
    <t>Ty Guernsey</t>
  </si>
  <si>
    <t>EDC1887</t>
  </si>
  <si>
    <t>Gulsha Bardai (EDC1887)</t>
  </si>
  <si>
    <t>Gulsha Bardai</t>
  </si>
  <si>
    <t>EDC2229</t>
  </si>
  <si>
    <t>Gypsy Studios (EDC2229)</t>
  </si>
  <si>
    <t>Christi Schaeffer</t>
  </si>
  <si>
    <t>EDC1620g</t>
  </si>
  <si>
    <t>Hacienda Meat Market (EDC1620g)</t>
  </si>
  <si>
    <t>Rosalinda Rocha</t>
  </si>
  <si>
    <t>EDC0803</t>
  </si>
  <si>
    <t>Hagle Lumber Company, Inc. (EDC0803)</t>
  </si>
  <si>
    <t>John Hagle</t>
  </si>
  <si>
    <t>EDC2744DRR</t>
  </si>
  <si>
    <t>Haleivo inc. Ojai Village Pharmacy (EDC2744DRR)</t>
  </si>
  <si>
    <t>Fred Leivo</t>
  </si>
  <si>
    <t>EDC1907</t>
  </si>
  <si>
    <t>Handicapable805 (EDC1907)</t>
  </si>
  <si>
    <t>Matthew Alcantar</t>
  </si>
  <si>
    <t>EDC2448</t>
  </si>
  <si>
    <t>Hans Duus (EDC2448)</t>
  </si>
  <si>
    <t>Hans  Duus</t>
  </si>
  <si>
    <t>EDC1460</t>
  </si>
  <si>
    <t>Hansen's Plumbing &amp; Mechanical (EDC1460)</t>
  </si>
  <si>
    <t>Cary Hansen</t>
  </si>
  <si>
    <t>PCR2753</t>
  </si>
  <si>
    <t>Constance Anderson</t>
  </si>
  <si>
    <t>Harb, Majed (PCR2753)</t>
  </si>
  <si>
    <t>Majed Harb</t>
  </si>
  <si>
    <t>EDC2395</t>
  </si>
  <si>
    <t>Harmony House (EDC2395)</t>
  </si>
  <si>
    <t>Sydney Casler</t>
  </si>
  <si>
    <t>EDC1974g</t>
  </si>
  <si>
    <t>Harry Mapanda (EDC1974g)</t>
  </si>
  <si>
    <t>Harry Mapanda</t>
  </si>
  <si>
    <t>EDC2220</t>
  </si>
  <si>
    <t>Harvest Cafe (EDC2220)</t>
  </si>
  <si>
    <t>Robert Glover</t>
  </si>
  <si>
    <t>EDC2243</t>
  </si>
  <si>
    <t>Hashbidi Consulting, LLC (EDC2243)</t>
  </si>
  <si>
    <t>Jeanie Wiener</t>
  </si>
  <si>
    <t>EDC2190</t>
  </si>
  <si>
    <t>HBT Realty (EDC2190)</t>
  </si>
  <si>
    <t>Sarah  Kenney</t>
  </si>
  <si>
    <t>EDC2635</t>
  </si>
  <si>
    <t>HD Window Washing Specialist  (EDC2635)</t>
  </si>
  <si>
    <t xml:space="preserve">Hugh  Mcmanigal </t>
  </si>
  <si>
    <t>EDC3039</t>
  </si>
  <si>
    <t>Health Head Apparel  (EDC3039)</t>
  </si>
  <si>
    <t xml:space="preserve">Tolanda  Hughes </t>
  </si>
  <si>
    <t>Suzanne Fussell</t>
  </si>
  <si>
    <t>EDC2460</t>
  </si>
  <si>
    <t>Healthy Relationship Blueprint (EDC2460)</t>
  </si>
  <si>
    <t>Maritza Vega</t>
  </si>
  <si>
    <t>EDC2610</t>
  </si>
  <si>
    <t>Heart and Soul Antiques and Collectibles  (EDC2610)</t>
  </si>
  <si>
    <t>Rosa  Martel</t>
  </si>
  <si>
    <t>EDC1096</t>
  </si>
  <si>
    <t>Heart Blended Touch (EDC1096)</t>
  </si>
  <si>
    <t>Fortina Tricia</t>
  </si>
  <si>
    <t>EDC1920g</t>
  </si>
  <si>
    <t>Heather Luikart (EDC1920g)</t>
  </si>
  <si>
    <t>EDC1516</t>
  </si>
  <si>
    <t>Heaven Landscape and Tree Serv. Inc. (EDC1516)</t>
  </si>
  <si>
    <t>MANUEL CASTRO</t>
  </si>
  <si>
    <t>EDC1637g</t>
  </si>
  <si>
    <t>Heidi Kirkpatrick (EDC1637g)</t>
  </si>
  <si>
    <t>Heidi Kirkpatrick</t>
  </si>
  <si>
    <t>EDC2322</t>
  </si>
  <si>
    <t>Heidi Lundgren (EDC2322)</t>
  </si>
  <si>
    <t>Heidi  Lundgren</t>
  </si>
  <si>
    <t>EDC1790</t>
  </si>
  <si>
    <t>Helping Hands Medical Supplies (EDC1790)</t>
  </si>
  <si>
    <t>Thomas Marlow</t>
  </si>
  <si>
    <t>EDC0669</t>
  </si>
  <si>
    <t>Herald Printing (EDC0669)</t>
  </si>
  <si>
    <t>Eric Lunquist</t>
  </si>
  <si>
    <t>EDC1501</t>
  </si>
  <si>
    <t>Hernandez, Richard (EDC1501)</t>
  </si>
  <si>
    <t>Richard Hernandez</t>
  </si>
  <si>
    <t>EDC1285</t>
  </si>
  <si>
    <t>Hero Tech Inc. (EDC1285)</t>
  </si>
  <si>
    <t>Shaun Smallwood</t>
  </si>
  <si>
    <t>EDC1595g</t>
  </si>
  <si>
    <t>HETTENA, ALEX (EDC1595g)</t>
  </si>
  <si>
    <t>ALEX HETTENA</t>
  </si>
  <si>
    <t>EDC0429</t>
  </si>
  <si>
    <t>HHG, Inc. (EDC0429)</t>
  </si>
  <si>
    <t>Erik Hughes</t>
  </si>
  <si>
    <t>EDC0350</t>
  </si>
  <si>
    <t>Highrises.com Inc. (EDC0350)</t>
  </si>
  <si>
    <t>Brian Enright</t>
  </si>
  <si>
    <t>EDC2656T</t>
  </si>
  <si>
    <t>HindSight Solutions  (EDC2656T)</t>
  </si>
  <si>
    <t>Hazeez  Gbadamosi</t>
  </si>
  <si>
    <t>EDC1388</t>
  </si>
  <si>
    <t>Hinrichs, Kristen (EDC1388)</t>
  </si>
  <si>
    <t>Kristen Hinrichs</t>
  </si>
  <si>
    <t>EDC1480</t>
  </si>
  <si>
    <t>Hintzen, Cecily (EDC1480)</t>
  </si>
  <si>
    <t>Cecily Hintzen</t>
  </si>
  <si>
    <t>EDC2592</t>
  </si>
  <si>
    <t>Hiram Valencia  (EDC2592)</t>
  </si>
  <si>
    <t xml:space="preserve">Hiram  Valencia </t>
  </si>
  <si>
    <t>EDC1903g</t>
  </si>
  <si>
    <t>History In Full Color (EDC1903g)</t>
  </si>
  <si>
    <t>Stephanie Hagiwara</t>
  </si>
  <si>
    <t>EDC0529</t>
  </si>
  <si>
    <t>Holl Partners LLC (EDC0529)</t>
  </si>
  <si>
    <t>Richard Holl</t>
  </si>
  <si>
    <t>EDC2481</t>
  </si>
  <si>
    <t>Hollywood Glee  (EDC2481)</t>
  </si>
  <si>
    <t>Larry  Gleeson</t>
  </si>
  <si>
    <t>EDC2700</t>
  </si>
  <si>
    <t>Holy Cross School  (EDC2700)</t>
  </si>
  <si>
    <t>Daniel  Mooney</t>
  </si>
  <si>
    <t>Carolyn Berg</t>
  </si>
  <si>
    <t>EDC2075</t>
  </si>
  <si>
    <t>Homeland Language Services (EDC2075)</t>
  </si>
  <si>
    <t>Christian Lanazca</t>
  </si>
  <si>
    <t>VCCX0246</t>
  </si>
  <si>
    <t>Honles, Michelle D. (VCCX0246)</t>
  </si>
  <si>
    <t>Michele Honles</t>
  </si>
  <si>
    <t>PCR2547</t>
  </si>
  <si>
    <t>Hoopstop inc (PCR2547)</t>
  </si>
  <si>
    <t>Lanier Brown</t>
  </si>
  <si>
    <t>EDC2391</t>
  </si>
  <si>
    <t>Hoopstrop inc.  (EDC2391)</t>
  </si>
  <si>
    <t>Lanier  Brown</t>
  </si>
  <si>
    <t>EDC1094</t>
  </si>
  <si>
    <t>Horses Shuttles (EDC1094)</t>
  </si>
  <si>
    <t>Ernesto Segura</t>
  </si>
  <si>
    <t>EDC0487</t>
  </si>
  <si>
    <t>Houston, Timothy P. (EDC0487)</t>
  </si>
  <si>
    <t>Timothy Houston</t>
  </si>
  <si>
    <t>EDC1481</t>
  </si>
  <si>
    <t>Hoyte Surfboards (EDC1481)</t>
  </si>
  <si>
    <t>Russell Hoyte</t>
  </si>
  <si>
    <t>EDC1402</t>
  </si>
  <si>
    <t>Hunsaker USA, Inc. (EDC1402)</t>
  </si>
  <si>
    <t>Jason Hunsaker</t>
  </si>
  <si>
    <t>EDC1546</t>
  </si>
  <si>
    <t>Hunter, Jack (EDC1546)</t>
  </si>
  <si>
    <t>Jack Hunter</t>
  </si>
  <si>
    <t>EDC2512</t>
  </si>
  <si>
    <t>Huntington learning center (EDC2512)</t>
  </si>
  <si>
    <t>Barbara  Woodard-Cox</t>
  </si>
  <si>
    <t>EDC1594g</t>
  </si>
  <si>
    <t>Huntington, Monica (EDC1594g)</t>
  </si>
  <si>
    <t>Monica Huntington</t>
  </si>
  <si>
    <t>EDC1412</t>
  </si>
  <si>
    <t>Hurowitz, Zack (EDC1412)</t>
  </si>
  <si>
    <t>Zack Hurowitz</t>
  </si>
  <si>
    <t>EDC1728g</t>
  </si>
  <si>
    <t>Hurst, Susan Y. (EDC1728g)</t>
  </si>
  <si>
    <t>Susan Hurst</t>
  </si>
  <si>
    <t>EDC2489</t>
  </si>
  <si>
    <t>Hydro Pressure Cleaning, Inc (EDC2489)</t>
  </si>
  <si>
    <t>Jeff  Glass</t>
  </si>
  <si>
    <t>EDC2300</t>
  </si>
  <si>
    <t>i Permit E Raters (EDC2300)</t>
  </si>
  <si>
    <t>Ian  Jacoby</t>
  </si>
  <si>
    <t>EDC0025</t>
  </si>
  <si>
    <t>I Tech Your Way! (EDC0025)</t>
  </si>
  <si>
    <t>Thua Huynh</t>
  </si>
  <si>
    <t>EDC1735g</t>
  </si>
  <si>
    <t>I Would Rather Be Baking Co (EDC1735g)</t>
  </si>
  <si>
    <t>Mark Delgado</t>
  </si>
  <si>
    <t>EDC0334</t>
  </si>
  <si>
    <t>Ibex Engineering (EDC0334)</t>
  </si>
  <si>
    <t>Sacha Marcroft</t>
  </si>
  <si>
    <t>EDC1963g</t>
  </si>
  <si>
    <t>iCode (EDC1963g)</t>
  </si>
  <si>
    <t>Mark Mendenhall</t>
  </si>
  <si>
    <t>EDC2637</t>
  </si>
  <si>
    <t>IDIUS.Inc.  (EDC2637)</t>
  </si>
  <si>
    <t>Eric  Zackrison</t>
  </si>
  <si>
    <t>EDC2331</t>
  </si>
  <si>
    <t>Ignite ATA Martial Arts  (EDC2331)</t>
  </si>
  <si>
    <t>Kerry  Jiroch</t>
  </si>
  <si>
    <t>EDC2501</t>
  </si>
  <si>
    <t>Ilda Pulido (EDC2501)</t>
  </si>
  <si>
    <t>Ilda  Pulido</t>
  </si>
  <si>
    <t>EDC0894</t>
  </si>
  <si>
    <t>Ilitch Electronics (EDC0894)</t>
  </si>
  <si>
    <t>Siliana Chiliachka</t>
  </si>
  <si>
    <t>EDC2522</t>
  </si>
  <si>
    <t>Imad Hassanieh (EDC2522)</t>
  </si>
  <si>
    <t>imad  Hassanieh</t>
  </si>
  <si>
    <t>EDC2289</t>
  </si>
  <si>
    <t>Imocitee (EDC2289)</t>
  </si>
  <si>
    <t>Imo Uduma</t>
  </si>
  <si>
    <t>EDC2232</t>
  </si>
  <si>
    <t>iMOS, Inc. (EDC2232)</t>
  </si>
  <si>
    <t>Art Franco</t>
  </si>
  <si>
    <t>EDC1824g</t>
  </si>
  <si>
    <t>In The Mix Events (EDC1824g)</t>
  </si>
  <si>
    <t>Renee Fuentes</t>
  </si>
  <si>
    <t>EDC0598</t>
  </si>
  <si>
    <t>Industrial Forming (EDC0598)</t>
  </si>
  <si>
    <t>Dick Ketchpel</t>
  </si>
  <si>
    <t>EDC2086</t>
  </si>
  <si>
    <t>Infinite Directions, Inc. (EDC2086)</t>
  </si>
  <si>
    <t>Mohammad Ismail Abbasi Shakibapour</t>
  </si>
  <si>
    <t>EDC2532</t>
  </si>
  <si>
    <t>Influence Ecology  (EDC2532)</t>
  </si>
  <si>
    <t xml:space="preserve">John  Patterson </t>
  </si>
  <si>
    <t>EDC1003</t>
  </si>
  <si>
    <t>Innovant (EDC1003)</t>
  </si>
  <si>
    <t>EDC0976</t>
  </si>
  <si>
    <t>Intelligent Weighing Technology, Inc (EDC0976)</t>
  </si>
  <si>
    <t>Richard Sharpe</t>
  </si>
  <si>
    <t>VCCX0243</t>
  </si>
  <si>
    <t>InterArt Digital Services (VCCX0243)</t>
  </si>
  <si>
    <t>John Golson</t>
  </si>
  <si>
    <t>EDC0631</t>
  </si>
  <si>
    <t>Interior Force (EDC0631)</t>
  </si>
  <si>
    <t>Glen Allan</t>
  </si>
  <si>
    <t>EDC2628T</t>
  </si>
  <si>
    <t>International Silicone Technologies  (EDC2628T)</t>
  </si>
  <si>
    <t>Vicky  Martinez</t>
  </si>
  <si>
    <t>Santa Fe Spgs</t>
  </si>
  <si>
    <t>EDC1588g</t>
  </si>
  <si>
    <t>IS0 - AID, LLC (EDC1588g)</t>
  </si>
  <si>
    <t>Kristine Witzel</t>
  </si>
  <si>
    <t>EDC2401</t>
  </si>
  <si>
    <t>Isabel Martinez  (EDC2401)</t>
  </si>
  <si>
    <t>Isabel  Martinez</t>
  </si>
  <si>
    <t>EDC2088</t>
  </si>
  <si>
    <t>Isha Ferraz (EDC2088)</t>
  </si>
  <si>
    <t>Isha Ferraz</t>
  </si>
  <si>
    <t>EDC2553</t>
  </si>
  <si>
    <t>ISLANDS OF INFINITY: feng shui fine art (EDC2553)</t>
  </si>
  <si>
    <t>Kathryn Lubahn</t>
  </si>
  <si>
    <t>EDC1905g</t>
  </si>
  <si>
    <t>Ivan S. Ramirez (EDC1905g)</t>
  </si>
  <si>
    <t>Ivan S. Ramirez</t>
  </si>
  <si>
    <t>EDC2441</t>
  </si>
  <si>
    <t>Ivan Sanchez  (EDC2441)</t>
  </si>
  <si>
    <t xml:space="preserve">Ivan  Sanchez </t>
  </si>
  <si>
    <t>ECCX3927</t>
  </si>
  <si>
    <t>Daniel J  Hancuff</t>
  </si>
  <si>
    <t>J. Davis Construction Management, Inc. (ECCX3927)</t>
  </si>
  <si>
    <t>Jonathan Davis</t>
  </si>
  <si>
    <t>EDC1506</t>
  </si>
  <si>
    <t>Jackson, Alyce (EDC1506)</t>
  </si>
  <si>
    <t>Alyce Jackson</t>
  </si>
  <si>
    <t>EDC1831</t>
  </si>
  <si>
    <t>Jae,Abraham Real Estate Group (EDC1831)</t>
  </si>
  <si>
    <t>abraham jae</t>
  </si>
  <si>
    <t>EDC2397</t>
  </si>
  <si>
    <t>Jamie Dufek (EDC2397)</t>
  </si>
  <si>
    <t>Jamie Dufek</t>
  </si>
  <si>
    <t>EDC2474</t>
  </si>
  <si>
    <t>Janet Rizzoli (EDC2474)</t>
  </si>
  <si>
    <t>Janet  Rizzoli</t>
  </si>
  <si>
    <t>EDC1777g</t>
  </si>
  <si>
    <t>Janis Financial  (EDC1777g)</t>
  </si>
  <si>
    <t>Neil Janis</t>
  </si>
  <si>
    <t>EDC2094</t>
  </si>
  <si>
    <t>Janisse (EDC2094)</t>
  </si>
  <si>
    <t>Marie Janisse</t>
  </si>
  <si>
    <t>EDC1990</t>
  </si>
  <si>
    <t>Janitorial Cleaning Professionals (EDC1990)</t>
  </si>
  <si>
    <t>Jesus Perez</t>
  </si>
  <si>
    <t>EDC2535</t>
  </si>
  <si>
    <t>Janna Williams (EDC2535)</t>
  </si>
  <si>
    <t xml:space="preserve">Janna  Williams </t>
  </si>
  <si>
    <t>EDC2072g</t>
  </si>
  <si>
    <t>Jared Bobb (EDC2072g)</t>
  </si>
  <si>
    <t>Jared Bobb</t>
  </si>
  <si>
    <t>EDC2280</t>
  </si>
  <si>
    <t>Jason Duncan (EDC2280)</t>
  </si>
  <si>
    <t>Jason Duncan</t>
  </si>
  <si>
    <t>EDC2143</t>
  </si>
  <si>
    <t>Jason York (EDC2143)</t>
  </si>
  <si>
    <t>Jason York</t>
  </si>
  <si>
    <t>EDC0132</t>
  </si>
  <si>
    <t>Jaxx Manufacturing, Inc. (EDC0132)</t>
  </si>
  <si>
    <t>Gregory Liu</t>
  </si>
  <si>
    <t>EDC2254</t>
  </si>
  <si>
    <t>Jean Fontayne  (EDC2254)</t>
  </si>
  <si>
    <t xml:space="preserve">Jeane  Fontayne </t>
  </si>
  <si>
    <t>EDC1995</t>
  </si>
  <si>
    <t>Jeanine Daniel (O'Hirok) (EDC1995)</t>
  </si>
  <si>
    <t>Jeanine Daniel (O'Hirok)</t>
  </si>
  <si>
    <t>EDC1901g</t>
  </si>
  <si>
    <t>Jeff Brown (EDC1901g)</t>
  </si>
  <si>
    <t>Jeff Brown</t>
  </si>
  <si>
    <t>EDC2590</t>
  </si>
  <si>
    <t>Jeffery Janitorial  (EDC2590)</t>
  </si>
  <si>
    <t xml:space="preserve">Yvonne  Jefferey </t>
  </si>
  <si>
    <t>EDC1873g</t>
  </si>
  <si>
    <t>Jen Hules (EDC1873g)</t>
  </si>
  <si>
    <t>Jen Hules</t>
  </si>
  <si>
    <t>EDC2231</t>
  </si>
  <si>
    <t>Jennifer Hogan/TBD (EDC2231)</t>
  </si>
  <si>
    <t>Jennifer Hogan</t>
  </si>
  <si>
    <t>EDC1892g</t>
  </si>
  <si>
    <t>Jennifer Sanchez (EDC1892g)</t>
  </si>
  <si>
    <t>Jennifer Sanchez</t>
  </si>
  <si>
    <t>EDC2048g</t>
  </si>
  <si>
    <t>Jennifer Wessel (EDC2048g)</t>
  </si>
  <si>
    <t>Jennifer Wessel</t>
  </si>
  <si>
    <t>EDC2266</t>
  </si>
  <si>
    <t>JennLippensDesigns (EDC2266)</t>
  </si>
  <si>
    <t>Jennifer Lippens</t>
  </si>
  <si>
    <t>EDC1898g</t>
  </si>
  <si>
    <t>Carolyn McCall</t>
  </si>
  <si>
    <t>Jeremiah Simms (EDC1898g)</t>
  </si>
  <si>
    <t>Jeremiah Simms</t>
  </si>
  <si>
    <t>EDC1813</t>
  </si>
  <si>
    <t>Jess Solorzano (EDC1813)</t>
  </si>
  <si>
    <t>Jess Solorzano</t>
  </si>
  <si>
    <t>EDC2147</t>
  </si>
  <si>
    <t>Jesse  Guzman (EDC2147)</t>
  </si>
  <si>
    <t>Jesse  Guzman</t>
  </si>
  <si>
    <t>EDC1769g</t>
  </si>
  <si>
    <t>Jessica Freeborn (EDC1769g)</t>
  </si>
  <si>
    <t>Jessica Freeborn</t>
  </si>
  <si>
    <t>LAC00164</t>
  </si>
  <si>
    <t>Kevin Lew</t>
  </si>
  <si>
    <t>Jessica Vellela (LAC00164)</t>
  </si>
  <si>
    <t>Jessica Vellela</t>
  </si>
  <si>
    <t>EDC2293T</t>
  </si>
  <si>
    <t>Jia Long Real Estate Development Corp. (EDC2293T)</t>
  </si>
  <si>
    <t>Don  Lewis</t>
  </si>
  <si>
    <t>EDC1784</t>
  </si>
  <si>
    <t>Jilz Snackerz LLC (EDC1784)</t>
  </si>
  <si>
    <t>Ronald Morris</t>
  </si>
  <si>
    <t>PCC01146</t>
  </si>
  <si>
    <t>Jing Zhao  (PCC01146)</t>
  </si>
  <si>
    <t xml:space="preserve">Jing Zhao </t>
  </si>
  <si>
    <t>EDC0022</t>
  </si>
  <si>
    <t>JL Hawk Construction (EDC0022)</t>
  </si>
  <si>
    <t>Jim Hawk</t>
  </si>
  <si>
    <t>EDC2113</t>
  </si>
  <si>
    <t>Joakim Flinck (EDC2113)</t>
  </si>
  <si>
    <t>Joakim Flink</t>
  </si>
  <si>
    <t>EDC2024g</t>
  </si>
  <si>
    <t>Joe Torres (EDC2024g)</t>
  </si>
  <si>
    <t>Joe Torres</t>
  </si>
  <si>
    <t>EDC1884g</t>
  </si>
  <si>
    <t>joel ruderman (EDC1884g)</t>
  </si>
  <si>
    <t>joel ruderman</t>
  </si>
  <si>
    <t>EDC2064g</t>
  </si>
  <si>
    <t>John Bricker (EDC2064g)</t>
  </si>
  <si>
    <t>John Bricker</t>
  </si>
  <si>
    <t>EDC1839gT</t>
  </si>
  <si>
    <t>John Dyer (EDC1839gT)</t>
  </si>
  <si>
    <t>John Dyer</t>
  </si>
  <si>
    <t>EDC1806</t>
  </si>
  <si>
    <t>john Harmon (EDC1806)</t>
  </si>
  <si>
    <t>john Harmon</t>
  </si>
  <si>
    <t>EDC2657</t>
  </si>
  <si>
    <t>John Noble  (EDC2657)</t>
  </si>
  <si>
    <t>John Noble</t>
  </si>
  <si>
    <t>EDC2675</t>
  </si>
  <si>
    <t>John Wilhoit (EDC2675)</t>
  </si>
  <si>
    <t>John Wilhoit</t>
  </si>
  <si>
    <t>EDC0709</t>
  </si>
  <si>
    <t>Johnson, Alicia (EDC0709)</t>
  </si>
  <si>
    <t>Alicia Johnson</t>
  </si>
  <si>
    <t>EDC2379T</t>
  </si>
  <si>
    <t>Jon Davler, Inc (LA Splash) (EDC2379T)</t>
  </si>
  <si>
    <t>David Sheen</t>
  </si>
  <si>
    <t>Temple City</t>
  </si>
  <si>
    <t>EDC2608</t>
  </si>
  <si>
    <t>Jonah Dotan (EDC2608)</t>
  </si>
  <si>
    <t>Jonah Dotan</t>
  </si>
  <si>
    <t>EDC1910g</t>
  </si>
  <si>
    <t>Jonas Morgan (EDC1910g)</t>
  </si>
  <si>
    <t>Jonas Morgan</t>
  </si>
  <si>
    <t>EDC2269</t>
  </si>
  <si>
    <t>Jonathan  Sheehan  (EDC2269)</t>
  </si>
  <si>
    <t xml:space="preserve">Jonathan  Sheehan </t>
  </si>
  <si>
    <t>EDC2005</t>
  </si>
  <si>
    <t>Jonathan Lomabrdi (EDC2005)</t>
  </si>
  <si>
    <t>Jonathan Lomabrdi</t>
  </si>
  <si>
    <t>EDC1857g</t>
  </si>
  <si>
    <t>Jorge Jimenez (EDC1857g)</t>
  </si>
  <si>
    <t>Jorge Jimenez</t>
  </si>
  <si>
    <t>EDC2083</t>
  </si>
  <si>
    <t>Jose Basilio (EDC2083)</t>
  </si>
  <si>
    <t xml:space="preserve">Jose  Basilio </t>
  </si>
  <si>
    <t>EDC1837g</t>
  </si>
  <si>
    <t>JOSE REVELES (EDC1837g)</t>
  </si>
  <si>
    <t>JOSE REVELES</t>
  </si>
  <si>
    <t>EDC1711</t>
  </si>
  <si>
    <t>Joseph Capute (EDC1711)</t>
  </si>
  <si>
    <t>Joseph Capute</t>
  </si>
  <si>
    <t>EDC1791g</t>
  </si>
  <si>
    <t>JP Fontneau (EDC1791g)</t>
  </si>
  <si>
    <t>JP Fontneau</t>
  </si>
  <si>
    <t>EDC0858</t>
  </si>
  <si>
    <t>JPG Janitorial Service (EDC0858)</t>
  </si>
  <si>
    <t>Joel Galaviz</t>
  </si>
  <si>
    <t>EDC1923g</t>
  </si>
  <si>
    <t>JR Josiah (EDC1923g)</t>
  </si>
  <si>
    <t>JR Josiah</t>
  </si>
  <si>
    <t>EDC1976g</t>
  </si>
  <si>
    <t>JRG Technical and Support Services, LLC (EDC1976g)</t>
  </si>
  <si>
    <t>Roman Gonzales III</t>
  </si>
  <si>
    <t>EDC0520</t>
  </si>
  <si>
    <t>JS Federal Services, Inc. (EDC0520)</t>
  </si>
  <si>
    <t>Julie Schram</t>
  </si>
  <si>
    <t>EDC1520</t>
  </si>
  <si>
    <t>JSL Technologies, Inc. (EDC1520)</t>
  </si>
  <si>
    <t>Joeseph Black</t>
  </si>
  <si>
    <t>EDC0385</t>
  </si>
  <si>
    <t>JSN and Company dBa Home Helpers/ Direct Link (EDC0385)</t>
  </si>
  <si>
    <t>Jane Sabitsana-Nakao</t>
  </si>
  <si>
    <t>EDC2030g</t>
  </si>
  <si>
    <t>Juan ramirez  (EDC2030g)</t>
  </si>
  <si>
    <t>Juan  Ramirez</t>
  </si>
  <si>
    <t>EDC2060g</t>
  </si>
  <si>
    <t>Judith Shelling (EDC2060g)</t>
  </si>
  <si>
    <t>Judith Shelling</t>
  </si>
  <si>
    <t>EDC1670g</t>
  </si>
  <si>
    <t>julia jecker (EDC1670g)</t>
  </si>
  <si>
    <t>julia jecker</t>
  </si>
  <si>
    <t>oak view</t>
  </si>
  <si>
    <t>EDC2104</t>
  </si>
  <si>
    <t>Julie Nataas (EDC2104)</t>
  </si>
  <si>
    <t>Julie Nataas</t>
  </si>
  <si>
    <t>EDC2408T</t>
  </si>
  <si>
    <t>Jun Jiang  (EDC2408T)</t>
  </si>
  <si>
    <t xml:space="preserve">Jun Jiang </t>
  </si>
  <si>
    <t>EDC2400T</t>
  </si>
  <si>
    <t>Jun Jiang  (EDC2400T)</t>
  </si>
  <si>
    <t>ECCX6920T</t>
  </si>
  <si>
    <t>Just Down The Street, LLC (STATE) (ECCX6920T)</t>
  </si>
  <si>
    <t>Simona Racek</t>
  </si>
  <si>
    <t>Glendale</t>
  </si>
  <si>
    <t>EDC2158</t>
  </si>
  <si>
    <t>Justin Brouhard (EDC2158)</t>
  </si>
  <si>
    <t>Justin Brouhard</t>
  </si>
  <si>
    <t>EDC2009g</t>
  </si>
  <si>
    <t>Justin Hughes (EDC2009g)</t>
  </si>
  <si>
    <t>Justin Hughes</t>
  </si>
  <si>
    <t>EDC1961g</t>
  </si>
  <si>
    <t>Justin Kim (EDC1961g)</t>
  </si>
  <si>
    <t>Justin Kim</t>
  </si>
  <si>
    <t>EDC2477</t>
  </si>
  <si>
    <t>Justin Kiraly (EDC2477)</t>
  </si>
  <si>
    <t xml:space="preserve">Justin Kiraly </t>
  </si>
  <si>
    <t>EDC1733g</t>
  </si>
  <si>
    <t>Justin Richard (EDC1733g)</t>
  </si>
  <si>
    <t>Justin Richard</t>
  </si>
  <si>
    <t>EDC2606</t>
  </si>
  <si>
    <t>Justin Roberts (EDC2606)</t>
  </si>
  <si>
    <t>Justin Roberts</t>
  </si>
  <si>
    <t>EDC2121</t>
  </si>
  <si>
    <t>K O Boxing &amp; Fitness  (EDC2121)</t>
  </si>
  <si>
    <t>Anthony  Teixeira</t>
  </si>
  <si>
    <t>EDC2173</t>
  </si>
  <si>
    <t>K'boodle (EDC2173)</t>
  </si>
  <si>
    <t>Kristen Landeros</t>
  </si>
  <si>
    <t>EDC0857</t>
  </si>
  <si>
    <t>Kabzenell Architechture and Associates, Inc. (EDC0857)</t>
  </si>
  <si>
    <t>Kenneth Kabzenell</t>
  </si>
  <si>
    <t>EDC2199</t>
  </si>
  <si>
    <t>Kai Krupa (EDC2199)</t>
  </si>
  <si>
    <t>Kai  Krupa</t>
  </si>
  <si>
    <t>EDC1808</t>
  </si>
  <si>
    <t>Kara Pearson (EDC1808)</t>
  </si>
  <si>
    <t>Kara Pearson</t>
  </si>
  <si>
    <t>EDC2674</t>
  </si>
  <si>
    <t>Karen Camarena  (EDC2674)</t>
  </si>
  <si>
    <t>Karen Camarena</t>
  </si>
  <si>
    <t>EDC2413T</t>
  </si>
  <si>
    <t>Karen Reyes (EDC2413T)</t>
  </si>
  <si>
    <t>Karen Reyes</t>
  </si>
  <si>
    <t>EDC1874g</t>
  </si>
  <si>
    <t>Karin Lehmann International (EDC1874g)</t>
  </si>
  <si>
    <t>Karin Lehmann</t>
  </si>
  <si>
    <t>EDC2662</t>
  </si>
  <si>
    <t>Katya Volpi (EDC2662)</t>
  </si>
  <si>
    <t>Katya Volpi</t>
  </si>
  <si>
    <t>EDC0918</t>
  </si>
  <si>
    <t>Kava Home (EDC0918)</t>
  </si>
  <si>
    <t>Hildegard Tallent</t>
  </si>
  <si>
    <t>EDC2565</t>
  </si>
  <si>
    <t>Kei Zehr (EDC2565)</t>
  </si>
  <si>
    <t>Kei Zehr</t>
  </si>
  <si>
    <t>EDC1803g</t>
  </si>
  <si>
    <t>Kellye Stark (EDC1803g)</t>
  </si>
  <si>
    <t>Kellye Stark</t>
  </si>
  <si>
    <t>EDC2008</t>
  </si>
  <si>
    <t>Ken Wolfe (EDC2008)</t>
  </si>
  <si>
    <t>Ken Wolfe</t>
  </si>
  <si>
    <t>Newbury park</t>
  </si>
  <si>
    <t>EDC1434</t>
  </si>
  <si>
    <t>Kennedy, Travis (EDC1434)</t>
  </si>
  <si>
    <t>Travis Kennedy</t>
  </si>
  <si>
    <t>EDC1503</t>
  </si>
  <si>
    <t>Kevin Gallagher (EDC1503)</t>
  </si>
  <si>
    <t>Kevin Gallagher</t>
  </si>
  <si>
    <t>EDC2652</t>
  </si>
  <si>
    <t>Khaitov, Shavkat (EDC2652)</t>
  </si>
  <si>
    <t>Shavkat Khaitov</t>
  </si>
  <si>
    <t>EDC1536</t>
  </si>
  <si>
    <t>Khamis, Younan &amp; Guita (EDC1536)</t>
  </si>
  <si>
    <t>Younan Khamis</t>
  </si>
  <si>
    <t>EDC2298</t>
  </si>
  <si>
    <t>Kilcoyne Holdings LLC  (EDC2298)</t>
  </si>
  <si>
    <t xml:space="preserve">Tim Kilcoyne </t>
  </si>
  <si>
    <t>EDC2053g</t>
  </si>
  <si>
    <t>Killer Instinct (EDC2053g)</t>
  </si>
  <si>
    <t>Nick Mrozinski</t>
  </si>
  <si>
    <t>EDC1527</t>
  </si>
  <si>
    <t>Kim, Chanly A. (EDC1527)</t>
  </si>
  <si>
    <t>Chanly Kim</t>
  </si>
  <si>
    <t>EDC2082</t>
  </si>
  <si>
    <t>Kimberly Batterson/DiMartino (EDC2082)</t>
  </si>
  <si>
    <t>Kimberly Batterson/DiMartino</t>
  </si>
  <si>
    <t>EDC0389</t>
  </si>
  <si>
    <t>Kinamed (EDC0389)</t>
  </si>
  <si>
    <t>William Pratt</t>
  </si>
  <si>
    <t>EDC2390</t>
  </si>
  <si>
    <t>Kjran Bhagotra (EDC2390)</t>
  </si>
  <si>
    <t>Kjran  Bhagotra</t>
  </si>
  <si>
    <t>EDC0234</t>
  </si>
  <si>
    <t>KL Megla (EDC0234)</t>
  </si>
  <si>
    <t>Erik Peterson</t>
  </si>
  <si>
    <t>EDC2428</t>
  </si>
  <si>
    <t>Kol's  (EDC2428)</t>
  </si>
  <si>
    <t>Botta  Kol</t>
  </si>
  <si>
    <t>EDC2482</t>
  </si>
  <si>
    <t>KP Entertainment Group, Inc (EDC2482)</t>
  </si>
  <si>
    <t xml:space="preserve">Kamran  Assar </t>
  </si>
  <si>
    <t>EDC0026</t>
  </si>
  <si>
    <t>Krack, Andrew (EDC0026)</t>
  </si>
  <si>
    <t>Andrew Krack</t>
  </si>
  <si>
    <t>EDC1507</t>
  </si>
  <si>
    <t>Kraushaar, Susan (EDC1507)</t>
  </si>
  <si>
    <t>Susan Kraushaar</t>
  </si>
  <si>
    <t>EDC1740</t>
  </si>
  <si>
    <t>Kreative Ventures Inc (EDC1740)</t>
  </si>
  <si>
    <t>lenard canta</t>
  </si>
  <si>
    <t>EDC2364</t>
  </si>
  <si>
    <t>Krista Sakuma  (EDC2364)</t>
  </si>
  <si>
    <t>Krista Sakuma</t>
  </si>
  <si>
    <t>EDC1496</t>
  </si>
  <si>
    <t>Kyle Hancock Construction (EDC1496)</t>
  </si>
  <si>
    <t>Kyle Hancock</t>
  </si>
  <si>
    <t>EDC2591</t>
  </si>
  <si>
    <t>La Pinata  (EDC2591)</t>
  </si>
  <si>
    <t>Mario  Gonzalez</t>
  </si>
  <si>
    <t>EDC2502</t>
  </si>
  <si>
    <t>La Rouge -Make &amp; Hair  (EDC2502)</t>
  </si>
  <si>
    <t>Rachel  Perryman</t>
  </si>
  <si>
    <t>EDC2223</t>
  </si>
  <si>
    <t>Laila Alzakout  (EDC2223)</t>
  </si>
  <si>
    <t xml:space="preserve">Laila  Alzakout </t>
  </si>
  <si>
    <t>ventura</t>
  </si>
  <si>
    <t>EDC0465</t>
  </si>
  <si>
    <t>Langkildes fire Protection (EDC0465)</t>
  </si>
  <si>
    <t>Alfred Langkilde</t>
  </si>
  <si>
    <t>EDC0477DRR</t>
  </si>
  <si>
    <t>Lanny Kaufer (EDC0477DRR)</t>
  </si>
  <si>
    <t>Lanny Kaufer</t>
  </si>
  <si>
    <t>EDC2728</t>
  </si>
  <si>
    <t>Launch LA, LLC (EDC2728)</t>
  </si>
  <si>
    <t>Angelica Terrazas</t>
  </si>
  <si>
    <t>EDC1545</t>
  </si>
  <si>
    <t>Laura Kubik (EDC1545)</t>
  </si>
  <si>
    <t>Laura Kubik</t>
  </si>
  <si>
    <t>11418</t>
  </si>
  <si>
    <t>Allan Trattner-SB</t>
  </si>
  <si>
    <t>Laura L. Dawson LLC. Spirit Of Food (11418)</t>
  </si>
  <si>
    <t>Laura Dawson</t>
  </si>
  <si>
    <t>Las Vegas</t>
  </si>
  <si>
    <t>ECCX6545T</t>
  </si>
  <si>
    <t>Laura Silveira (State) (ECCX6545T)</t>
  </si>
  <si>
    <t>laura silveira</t>
  </si>
  <si>
    <t>EDC2625</t>
  </si>
  <si>
    <t>Laurel Shockley  (EDC2625)</t>
  </si>
  <si>
    <t>Laurel Shockley</t>
  </si>
  <si>
    <t>Tujunga</t>
  </si>
  <si>
    <t>EDC2603</t>
  </si>
  <si>
    <t>Lauren Alstrup (EDC2603)</t>
  </si>
  <si>
    <t>Lauren Alstrup</t>
  </si>
  <si>
    <t>EDC2124</t>
  </si>
  <si>
    <t>Lauren Fox (EDC2124)</t>
  </si>
  <si>
    <t>Lauren Fox</t>
  </si>
  <si>
    <t>EDC1836g</t>
  </si>
  <si>
    <t>Laurisa Gallardo (EDC1836g)</t>
  </si>
  <si>
    <t>Laurisa Gallardo</t>
  </si>
  <si>
    <t>EDC2148</t>
  </si>
  <si>
    <t>Law Office of Virginia Fuentes (EDC2148)</t>
  </si>
  <si>
    <t>EDC2753DR</t>
  </si>
  <si>
    <t>Lawson Real Estate  (EDC2753DR)</t>
  </si>
  <si>
    <t>Sherry Lawson</t>
  </si>
  <si>
    <t>EDC1558</t>
  </si>
  <si>
    <t>Lazeano, Jorge (EDC1558)</t>
  </si>
  <si>
    <t>Jorge Lazeano</t>
  </si>
  <si>
    <t>EDC1486</t>
  </si>
  <si>
    <t>Lazier, Katherine G. (EDC1486)</t>
  </si>
  <si>
    <t>Katherine Lazier</t>
  </si>
  <si>
    <t>EDC1488</t>
  </si>
  <si>
    <t>Le Fort Pizza Dream (EDC1488)</t>
  </si>
  <si>
    <t>Jorge Lefort</t>
  </si>
  <si>
    <t>EDC2442T</t>
  </si>
  <si>
    <t>Leading Edge Innovations  (EDC2442T)</t>
  </si>
  <si>
    <t xml:space="preserve">Paul  Dwork </t>
  </si>
  <si>
    <t>EDC1799g</t>
  </si>
  <si>
    <t>Legacy Lending Services, Inc.  (EDC1799g)</t>
  </si>
  <si>
    <t>Diana Castro</t>
  </si>
  <si>
    <t>EDC1028</t>
  </si>
  <si>
    <t>Legal &amp; Secretarial Services of Ventura County (EDC1028)</t>
  </si>
  <si>
    <t>Aurora Franco Becerra</t>
  </si>
  <si>
    <t>EDC1879gT</t>
  </si>
  <si>
    <t>Lehmann &amp; Partner International (EDC1879gT)</t>
  </si>
  <si>
    <t>EDC2164</t>
  </si>
  <si>
    <t>Leliki Nesian Arts and Crafts (EDC2164)</t>
  </si>
  <si>
    <t>Sylvia Cruz</t>
  </si>
  <si>
    <t>EDC2423</t>
  </si>
  <si>
    <t>Leo Active Wear  (EDC2423)</t>
  </si>
  <si>
    <t xml:space="preserve">Stephanie  Armstrong </t>
  </si>
  <si>
    <t>EDC2499</t>
  </si>
  <si>
    <t>Lesli Cravings Antojitos  (EDC2499)</t>
  </si>
  <si>
    <t xml:space="preserve">Lesli  Borrayo </t>
  </si>
  <si>
    <t>EDC1627g</t>
  </si>
  <si>
    <t>Leslie, Neal (EDC1627g)</t>
  </si>
  <si>
    <t>Neal Leslie</t>
  </si>
  <si>
    <t>EDC2358</t>
  </si>
  <si>
    <t>Leung, Calvin (EDC2358)</t>
  </si>
  <si>
    <t>Calvin Leung</t>
  </si>
  <si>
    <t>Garden Grove</t>
  </si>
  <si>
    <t>EDC1557</t>
  </si>
  <si>
    <t>Liechti, Lincoln (EDC1557)</t>
  </si>
  <si>
    <t>Lincoln Liechti</t>
  </si>
  <si>
    <t>EDC0638</t>
  </si>
  <si>
    <t>Ron R  Meritt</t>
  </si>
  <si>
    <t>Life Cube, Inc. (EDC0638)</t>
  </si>
  <si>
    <t>Michael Conner</t>
  </si>
  <si>
    <t>EDC1065</t>
  </si>
  <si>
    <t>Life Cycle Gardens LLC (EDC1065)</t>
  </si>
  <si>
    <t>Justin Connell</t>
  </si>
  <si>
    <t>Santa Rosa</t>
  </si>
  <si>
    <t>EDC1833g</t>
  </si>
  <si>
    <t>Life Under Canopy (EDC1833g)</t>
  </si>
  <si>
    <t>Leon Roullard</t>
  </si>
  <si>
    <t>EDC1156</t>
  </si>
  <si>
    <t>Light as Lace (EDC1156)</t>
  </si>
  <si>
    <t>Rebecca Moody</t>
  </si>
  <si>
    <t>EDC2089</t>
  </si>
  <si>
    <t>Linda Lange (EDC2089)</t>
  </si>
  <si>
    <t>Linda Lange</t>
  </si>
  <si>
    <t>EDC1811g</t>
  </si>
  <si>
    <t>Linda Scott (EDC1811g)</t>
  </si>
  <si>
    <t>Linda Scott</t>
  </si>
  <si>
    <t>EDC1934g</t>
  </si>
  <si>
    <t>LinkTech Quick Couplings Inc.  (EDC1934g)</t>
  </si>
  <si>
    <t>Randy Rehder</t>
  </si>
  <si>
    <t>EDC2146</t>
  </si>
  <si>
    <t>Liqui-Pod Inc. (EDC2146)</t>
  </si>
  <si>
    <t>Walt Dorn</t>
  </si>
  <si>
    <t>EDC2096</t>
  </si>
  <si>
    <t>Lisa Kampsnider (EDC2096)</t>
  </si>
  <si>
    <t>Lisa Kampsnider</t>
  </si>
  <si>
    <t>EDC1876g</t>
  </si>
  <si>
    <t>Lisa Walker (EDC1876g)</t>
  </si>
  <si>
    <t>Lisa Walker</t>
  </si>
  <si>
    <t>EDC1626g</t>
  </si>
  <si>
    <t>Lissette Nobile  (EDC1626g)</t>
  </si>
  <si>
    <t>Lissette Nobile</t>
  </si>
  <si>
    <t>EDC1066</t>
  </si>
  <si>
    <t>Little Thai Fine Dining (EDC1066)</t>
  </si>
  <si>
    <t>Nophadol (Nick) Photein</t>
  </si>
  <si>
    <t>EDC0504</t>
  </si>
  <si>
    <t>Livingreen (EDC0504)</t>
  </si>
  <si>
    <t>Ellen Strickland</t>
  </si>
  <si>
    <t>EDC2316</t>
  </si>
  <si>
    <t>Liz O'Fallon- Spiritual Counseling  (EDC2316)</t>
  </si>
  <si>
    <t xml:space="preserve">Liz Fallon </t>
  </si>
  <si>
    <t>EDC2165</t>
  </si>
  <si>
    <t>LKMdesign (EDC2165)</t>
  </si>
  <si>
    <t>Lauri Mobley</t>
  </si>
  <si>
    <t>EDC2570</t>
  </si>
  <si>
    <t>LL Transports  (EDC2570)</t>
  </si>
  <si>
    <t xml:space="preserve">Lisa  Herrera </t>
  </si>
  <si>
    <t>EDC1996</t>
  </si>
  <si>
    <t>lobana engineering inc (EDC1996)</t>
  </si>
  <si>
    <t>Maninder Lobana</t>
  </si>
  <si>
    <t>EDC1957g</t>
  </si>
  <si>
    <t>Loma Farms  (EDC1957g)</t>
  </si>
  <si>
    <t xml:space="preserve">Pablo  Guzman </t>
  </si>
  <si>
    <t>EDC2265</t>
  </si>
  <si>
    <t>Long Arrow Bindery (EDC2265)</t>
  </si>
  <si>
    <t>Megan Gibes</t>
  </si>
  <si>
    <t>EDC2263</t>
  </si>
  <si>
    <t>Longevity Coffee elixers (EDC2263)</t>
  </si>
  <si>
    <t xml:space="preserve">Jeff  Price </t>
  </si>
  <si>
    <t>EDC1937</t>
  </si>
  <si>
    <t>LooHoos (EDC1937)</t>
  </si>
  <si>
    <t>Cindy Liu</t>
  </si>
  <si>
    <t>Look Stairchairs  (EDC2933)</t>
  </si>
  <si>
    <t>EDC1301</t>
  </si>
  <si>
    <t>Loose Pooch Dog Club (EDC1301)</t>
  </si>
  <si>
    <t>Nathan Woods</t>
  </si>
  <si>
    <t>EDC2687</t>
  </si>
  <si>
    <t>Lopez &amp; White Construction (EDC2687)</t>
  </si>
  <si>
    <t>Dave  White</t>
  </si>
  <si>
    <t>EDC1902g</t>
  </si>
  <si>
    <t>Lopez Family Chiropractic (EDC1902g)</t>
  </si>
  <si>
    <t>Nicole Lopez</t>
  </si>
  <si>
    <t>EDC2295</t>
  </si>
  <si>
    <t>lori marshall  (EDC2295)</t>
  </si>
  <si>
    <t xml:space="preserve">lori  marshall </t>
  </si>
  <si>
    <t>Oak Park</t>
  </si>
  <si>
    <t>EDC2099</t>
  </si>
  <si>
    <t>Lorraine Lim Catering, Inc (EDC2099)</t>
  </si>
  <si>
    <t>Glenn Fout</t>
  </si>
  <si>
    <t>EDC2366</t>
  </si>
  <si>
    <t>Luann Swanberg  (EDC2366)</t>
  </si>
  <si>
    <t>Luann Swanberg</t>
  </si>
  <si>
    <t>EDC1906g</t>
  </si>
  <si>
    <t>Lucky Dog (EDC1906g)</t>
  </si>
  <si>
    <t>Christine Simms</t>
  </si>
  <si>
    <t>EDC1782</t>
  </si>
  <si>
    <t>Luis Aldana (EDC1782)</t>
  </si>
  <si>
    <t>Luis  Aldana</t>
  </si>
  <si>
    <t>EDC1904g</t>
  </si>
  <si>
    <t>Luisa Fernandez (EDC1904g)</t>
  </si>
  <si>
    <t>Luisa Fernandez</t>
  </si>
  <si>
    <t>EDC1630g</t>
  </si>
  <si>
    <t>Luiz F Vilera (EDC1630g)</t>
  </si>
  <si>
    <t>Luiz F Vilera</t>
  </si>
  <si>
    <t>EDC1694</t>
  </si>
  <si>
    <t>Lumicon International, LLC (EDC1694)</t>
  </si>
  <si>
    <t>Deborah Neveux</t>
  </si>
  <si>
    <t>LBCX5898</t>
  </si>
  <si>
    <t>Luna Party Enterprises (LBCX5898)</t>
  </si>
  <si>
    <t>Jesse Luna</t>
  </si>
  <si>
    <t>Placentia</t>
  </si>
  <si>
    <t>COCX4171</t>
  </si>
  <si>
    <t>Gil Murphy</t>
  </si>
  <si>
    <t>LunaOlivo (COCX4171)</t>
  </si>
  <si>
    <t>EDC1918g</t>
  </si>
  <si>
    <t>Lynda Paxton (EDC1918g)</t>
  </si>
  <si>
    <t>Lynda Paxton</t>
  </si>
  <si>
    <t>EDC1992</t>
  </si>
  <si>
    <t>Lynn Dunn (EDC1992)</t>
  </si>
  <si>
    <t>Lynn Dunn</t>
  </si>
  <si>
    <t>EDC1802</t>
  </si>
  <si>
    <t>M.V. Trucking (EDC1802)</t>
  </si>
  <si>
    <t>Miguel Valdovinos</t>
  </si>
  <si>
    <t>EDC1929g</t>
  </si>
  <si>
    <t>MAAP Technology Inc. (EDC1929g)</t>
  </si>
  <si>
    <t>Mark Zand</t>
  </si>
  <si>
    <t>LBCX3854T</t>
  </si>
  <si>
    <t>Maatuk, Joseph (LBCX3854T)</t>
  </si>
  <si>
    <t>Joseph Maatuk</t>
  </si>
  <si>
    <t>EDC2112</t>
  </si>
  <si>
    <t>Mads Reiselbach Madsen  (EDC2112)</t>
  </si>
  <si>
    <t>Mads Madsen</t>
  </si>
  <si>
    <t>EDC2605</t>
  </si>
  <si>
    <t>Magnus Oeksni (EDC2605)</t>
  </si>
  <si>
    <t>Magnus Oeksni</t>
  </si>
  <si>
    <t>EDC0557</t>
  </si>
  <si>
    <t>Mai's Cafe (EDC0557)</t>
  </si>
  <si>
    <t>Maily Tran</t>
  </si>
  <si>
    <t>EDC2337T</t>
  </si>
  <si>
    <t>Makinex Construction Products  (EDC2337T)</t>
  </si>
  <si>
    <t xml:space="preserve">Brandy  Hicks </t>
  </si>
  <si>
    <t>EDC0813</t>
  </si>
  <si>
    <t>Malik, Kamran H. (EDC0813)</t>
  </si>
  <si>
    <t>Kamran Malik</t>
  </si>
  <si>
    <t>EDC1795g</t>
  </si>
  <si>
    <t>Malika Tol (EDC1795g)</t>
  </si>
  <si>
    <t>Malika Tol</t>
  </si>
  <si>
    <t>EDC1921g</t>
  </si>
  <si>
    <t>Manuel Rojas (EDC1921g)</t>
  </si>
  <si>
    <t>Manuel Rojas</t>
  </si>
  <si>
    <t>EDC2507T</t>
  </si>
  <si>
    <t>Marcetable (EDC2507T)</t>
  </si>
  <si>
    <t>Jia Dong</t>
  </si>
  <si>
    <t>EDC1988g</t>
  </si>
  <si>
    <t>Marcia Eichelberger (EDC1988g)</t>
  </si>
  <si>
    <t>Marcia Eichelberger</t>
  </si>
  <si>
    <t>EDC2645</t>
  </si>
  <si>
    <t>Maria  Perez (EDC2645)</t>
  </si>
  <si>
    <t>Maria  Perez</t>
  </si>
  <si>
    <t>EDC2101</t>
  </si>
  <si>
    <t>maria Ambrocio Campos (EDC2101)</t>
  </si>
  <si>
    <t>maria Ambrocio Campos</t>
  </si>
  <si>
    <t>EDC1457</t>
  </si>
  <si>
    <t>Maria D. Gomez (EDC1457)</t>
  </si>
  <si>
    <t>Maria Gomez</t>
  </si>
  <si>
    <t>EDC1973g</t>
  </si>
  <si>
    <t>Maria Dahlia Saavedra (EDC1973g)</t>
  </si>
  <si>
    <t>Maria Dahlia Saavedra</t>
  </si>
  <si>
    <t>EDC2063g</t>
  </si>
  <si>
    <t>Maria Martinez (EDC2063g)</t>
  </si>
  <si>
    <t>Maria Martinez</t>
  </si>
  <si>
    <t>EDC2228</t>
  </si>
  <si>
    <t>Maria Owens (EDC2228)</t>
  </si>
  <si>
    <t>Maria Owens</t>
  </si>
  <si>
    <t>EDC1917</t>
  </si>
  <si>
    <t>Marian Fleming (EDC1917)</t>
  </si>
  <si>
    <t>Marian Fleming</t>
  </si>
  <si>
    <t>EDC1665</t>
  </si>
  <si>
    <t>Mariano Guerrero (EDC1665)</t>
  </si>
  <si>
    <t>Mariano Guerrero</t>
  </si>
  <si>
    <t>EDC2130</t>
  </si>
  <si>
    <t>Maribel Designs  (EDC2130)</t>
  </si>
  <si>
    <t>Maribel  Hernandez</t>
  </si>
  <si>
    <t>EDC2029</t>
  </si>
  <si>
    <t>Mario Borunda (EDC2029)</t>
  </si>
  <si>
    <t>Mario Borunda</t>
  </si>
  <si>
    <t>COCX5114T</t>
  </si>
  <si>
    <t>Marita Meegan DBA AKG Media, LLC (COCX5114T)</t>
  </si>
  <si>
    <t>Marita Meegan</t>
  </si>
  <si>
    <t>EDC2370</t>
  </si>
  <si>
    <t>Mark Parrish (EDC2370)</t>
  </si>
  <si>
    <t>Mark  Parrish</t>
  </si>
  <si>
    <t>EDC2286</t>
  </si>
  <si>
    <t>Martha Lange/TBD (EDC2286)</t>
  </si>
  <si>
    <t>Martha Lange</t>
  </si>
  <si>
    <t>EDC1603g</t>
  </si>
  <si>
    <t>MARTIN'S AUTO GROUP, INC. (EDC1603g)</t>
  </si>
  <si>
    <t>Martin Ramirez</t>
  </si>
  <si>
    <t>EDC0107</t>
  </si>
  <si>
    <t>Masters Donuts (EDC0107)</t>
  </si>
  <si>
    <t>Michelle Senna</t>
  </si>
  <si>
    <t>EDC1554</t>
  </si>
  <si>
    <t>Mathew, Jordan (EDC1554)</t>
  </si>
  <si>
    <t>Jordan Mathew</t>
  </si>
  <si>
    <t>EDC1625g</t>
  </si>
  <si>
    <t>Matt's All Haul, LLC (EDC1625g)</t>
  </si>
  <si>
    <t>Brie Young</t>
  </si>
  <si>
    <t>EDC2059g</t>
  </si>
  <si>
    <t>Matthew Kromka (EDC2059g)</t>
  </si>
  <si>
    <t>Matthew Kromka</t>
  </si>
  <si>
    <t>EDC0591</t>
  </si>
  <si>
    <t>Maxx &amp; JM Enterprise Inc., (EDC0591)</t>
  </si>
  <si>
    <t>Son "James" Kim</t>
  </si>
  <si>
    <t>COCX3925</t>
  </si>
  <si>
    <t>Raimone Roberts</t>
  </si>
  <si>
    <t>May, Chris (COCX3925)</t>
  </si>
  <si>
    <t>Chris May</t>
  </si>
  <si>
    <t>EDC2421</t>
  </si>
  <si>
    <t>Mayerson Marketing  (EDC2421)</t>
  </si>
  <si>
    <t xml:space="preserve">Nancy  Mayerson </t>
  </si>
  <si>
    <t>EDC1606g</t>
  </si>
  <si>
    <t>MB Remodeling (EDC1606g)</t>
  </si>
  <si>
    <t>Norma Guzman</t>
  </si>
  <si>
    <t>EDC2260</t>
  </si>
  <si>
    <t>MCB Enterprises, Inc. (EDC2260)</t>
  </si>
  <si>
    <t>Michael Brown</t>
  </si>
  <si>
    <t>EDC1567g</t>
  </si>
  <si>
    <t>McCarthy, Robert (EDC1567g)</t>
  </si>
  <si>
    <t>Robert McCarthy</t>
  </si>
  <si>
    <t>EDC1560</t>
  </si>
  <si>
    <t>McColm, Katherine (EDC1560)</t>
  </si>
  <si>
    <t>Katherine McColm</t>
  </si>
  <si>
    <t>EDC1705g</t>
  </si>
  <si>
    <t>McConnell's Fine Ice Creams (EDC1705g)</t>
  </si>
  <si>
    <t>Charley Price</t>
  </si>
  <si>
    <t>EDC1552</t>
  </si>
  <si>
    <t>McCurry, Hilary (EDC1552)</t>
  </si>
  <si>
    <t>Hilary McCury</t>
  </si>
  <si>
    <t>EDC1970g</t>
  </si>
  <si>
    <t>MCDERMOTT HOLDINGS DBA MENCHIES (EDC1970g)</t>
  </si>
  <si>
    <t>Mercedes McDermott</t>
  </si>
  <si>
    <t>EDC1525</t>
  </si>
  <si>
    <t>McHenry, Michael M. (EDC1525)</t>
  </si>
  <si>
    <t>Michael McHenry</t>
  </si>
  <si>
    <t>EDC1519</t>
  </si>
  <si>
    <t>McKearn, Jay (EDC1519)</t>
  </si>
  <si>
    <t>Jay McKearn</t>
  </si>
  <si>
    <t>EDC0780</t>
  </si>
  <si>
    <t>MCM Group (EDC0780)</t>
  </si>
  <si>
    <t>Mark Conn</t>
  </si>
  <si>
    <t>EDC1509</t>
  </si>
  <si>
    <t>Meadows Montessori Ojai (EDC1509)</t>
  </si>
  <si>
    <t>Clare Ochoa</t>
  </si>
  <si>
    <t>EDC1437</t>
  </si>
  <si>
    <t>Media M8 (EDC1437)</t>
  </si>
  <si>
    <t>Juergen Gottschalk</t>
  </si>
  <si>
    <t>EDC2720</t>
  </si>
  <si>
    <t>Medimixer  (EDC2720)</t>
  </si>
  <si>
    <t>Keith  Katz</t>
  </si>
  <si>
    <t>Medrica Solutions LTD (EDC2240T)</t>
  </si>
  <si>
    <t>Dan  Doubroff</t>
  </si>
  <si>
    <t>EDC1596g</t>
  </si>
  <si>
    <t>Meeker, Lisa H. (EDC1596g)</t>
  </si>
  <si>
    <t>Lisa Meeker</t>
  </si>
  <si>
    <t>EDC1916g</t>
  </si>
  <si>
    <t>Megabit Networks (EDC1916g)</t>
  </si>
  <si>
    <t>Ajay Sunker</t>
  </si>
  <si>
    <t>EDC2162T</t>
  </si>
  <si>
    <t>Megan Cullen (EDC2162T)</t>
  </si>
  <si>
    <t>Megan  Cullen</t>
  </si>
  <si>
    <t>EDC1684g</t>
  </si>
  <si>
    <t>Megan Marble (EDC1684g)</t>
  </si>
  <si>
    <t>Megan Marble</t>
  </si>
  <si>
    <t>EDC2525</t>
  </si>
  <si>
    <t>Meghan Behrens (EDC2525)</t>
  </si>
  <si>
    <t>Meghan Behrens</t>
  </si>
  <si>
    <t>EDC2452</t>
  </si>
  <si>
    <t>Mel Giffin, Inc. (EDC2452)</t>
  </si>
  <si>
    <t>Amanda Twining</t>
  </si>
  <si>
    <t>EDC2117</t>
  </si>
  <si>
    <t>Melanie MacDowell (EDC2117)</t>
  </si>
  <si>
    <t>Melanie MacDowell</t>
  </si>
  <si>
    <t>EDC2186</t>
  </si>
  <si>
    <t>Melanie Myers  (EDC2186)</t>
  </si>
  <si>
    <t xml:space="preserve">Melanie  Myers </t>
  </si>
  <si>
    <t>03231</t>
  </si>
  <si>
    <t>Melendez, Mario (03231)</t>
  </si>
  <si>
    <t>Mario Melendez</t>
  </si>
  <si>
    <t>EDC2291</t>
  </si>
  <si>
    <t>Men in Kilts  (EDC2291)</t>
  </si>
  <si>
    <t>Aron  Swindell</t>
  </si>
  <si>
    <t>EDC1471</t>
  </si>
  <si>
    <t>Mendoza, Ellen M. (EDC1471)</t>
  </si>
  <si>
    <t>Ellen Mendoza</t>
  </si>
  <si>
    <t>EDC1575g</t>
  </si>
  <si>
    <t>Menu Allergenie (EDC1575g)</t>
  </si>
  <si>
    <t>xena grossman</t>
  </si>
  <si>
    <t>EDC2723</t>
  </si>
  <si>
    <t>Rachel Horn</t>
  </si>
  <si>
    <t>Merchant Business Funding  (EDC2723)</t>
  </si>
  <si>
    <t>Keith Katz</t>
  </si>
  <si>
    <t>EDC1993</t>
  </si>
  <si>
    <t>Meridian Consultants, LLC (EDC1993)</t>
  </si>
  <si>
    <t>Mark Austin</t>
  </si>
  <si>
    <t>EDC2425</t>
  </si>
  <si>
    <t>Merrill Home Management (EDC2425)</t>
  </si>
  <si>
    <t>Richard  Merrill</t>
  </si>
  <si>
    <t>EDC1667</t>
  </si>
  <si>
    <t>Mesa Salsa Co. (EDC1667)</t>
  </si>
  <si>
    <t>Wes Barber</t>
  </si>
  <si>
    <t>EDC2555</t>
  </si>
  <si>
    <t>Meta Human Ventures  (EDC2555)</t>
  </si>
  <si>
    <t xml:space="preserve">Aaron  Elkind </t>
  </si>
  <si>
    <t>EDC2538</t>
  </si>
  <si>
    <t>Meza Electronics (EDC2538)</t>
  </si>
  <si>
    <t>Eliborio  Meza Perez</t>
  </si>
  <si>
    <t>EDC1568g</t>
  </si>
  <si>
    <t>MGI LLC (EDC1568g)</t>
  </si>
  <si>
    <t>Mandy Gosal</t>
  </si>
  <si>
    <t>EDC2237</t>
  </si>
  <si>
    <t>mhs Data Solutions  (EDC2237)</t>
  </si>
  <si>
    <t xml:space="preserve">Sarah  Brown </t>
  </si>
  <si>
    <t>EDC2079</t>
  </si>
  <si>
    <t>Mi Pueblito Meat Market  (EDC2079)</t>
  </si>
  <si>
    <t xml:space="preserve">Armando  Reyes </t>
  </si>
  <si>
    <t>EDC1932g</t>
  </si>
  <si>
    <t>Michael Craig (EDC1932g)</t>
  </si>
  <si>
    <t>Michael Craig</t>
  </si>
  <si>
    <t>EDC1913g</t>
  </si>
  <si>
    <t>Michael Frick (EDC1913g)</t>
  </si>
  <si>
    <t>Michael Frick</t>
  </si>
  <si>
    <t>LV000235T</t>
  </si>
  <si>
    <t>Sean Snider</t>
  </si>
  <si>
    <t>Michael kamel (LV000235T)</t>
  </si>
  <si>
    <t>Michael kamel</t>
  </si>
  <si>
    <t>la Verne</t>
  </si>
  <si>
    <t>EDC1794</t>
  </si>
  <si>
    <t>michael nielsen (EDC1794)</t>
  </si>
  <si>
    <t>Michael Nielsen</t>
  </si>
  <si>
    <t>EDC1629g</t>
  </si>
  <si>
    <t>Michaels, Hugh S. (EDC1629g)</t>
  </si>
  <si>
    <t>Hugh Michaels</t>
  </si>
  <si>
    <t>EDC3044</t>
  </si>
  <si>
    <t>Michelle Anotnio (EDC3044)</t>
  </si>
  <si>
    <t>Michelle Anotnio</t>
  </si>
  <si>
    <t>EDC1966g</t>
  </si>
  <si>
    <t>michelle corbier (EDC1966g)</t>
  </si>
  <si>
    <t>michelle corbier</t>
  </si>
  <si>
    <t>EDC1820</t>
  </si>
  <si>
    <t>Michelle Ranae (EDC1820)</t>
  </si>
  <si>
    <t>Michelle Ranae</t>
  </si>
  <si>
    <t>EDC1809g</t>
  </si>
  <si>
    <t>Michelle S. Borman (EDC1809g)</t>
  </si>
  <si>
    <t>Michelle S. Borman</t>
  </si>
  <si>
    <t>EDC2103</t>
  </si>
  <si>
    <t>Mikey Alvarez (EDC2103)</t>
  </si>
  <si>
    <t>Mikey Alvarez</t>
  </si>
  <si>
    <t>EDC1464</t>
  </si>
  <si>
    <t>Miller, Sara F. (EDC1464)</t>
  </si>
  <si>
    <t>Sara Miller</t>
  </si>
  <si>
    <t>EDC1628g</t>
  </si>
  <si>
    <t>Miller, Scott (EDC1628g)</t>
  </si>
  <si>
    <t>Scott Miller</t>
  </si>
  <si>
    <t>EDC1691g</t>
  </si>
  <si>
    <t>Mina Wilcox (EDC1691g)</t>
  </si>
  <si>
    <t>Mina Wilcox</t>
  </si>
  <si>
    <t>HCCX0025</t>
  </si>
  <si>
    <t>Mirmar Sensor (HCCX0025)</t>
  </si>
  <si>
    <t>Al Beyerle</t>
  </si>
  <si>
    <t>EDC2318</t>
  </si>
  <si>
    <t>Mission 9 Breakfast and Lunch  (EDC2318)</t>
  </si>
  <si>
    <t xml:space="preserve">Jorge  Napoles </t>
  </si>
  <si>
    <t>EDC0798</t>
  </si>
  <si>
    <t>Mit Consulting Corp. (EDC0798)</t>
  </si>
  <si>
    <t>Stephon Yeoh</t>
  </si>
  <si>
    <t>EDC2361</t>
  </si>
  <si>
    <t>Mixteco  (EDC2361)</t>
  </si>
  <si>
    <t>Genevieve  Flores-Haro</t>
  </si>
  <si>
    <t>EDC2128</t>
  </si>
  <si>
    <t>Mobile Manicures (EDC2128)</t>
  </si>
  <si>
    <t xml:space="preserve">JoDee  Renteria </t>
  </si>
  <si>
    <t>EDC0632</t>
  </si>
  <si>
    <t>Mobile Salon Enterprises (EDC0632)</t>
  </si>
  <si>
    <t>Dustin Weiss</t>
  </si>
  <si>
    <t>EDC0402</t>
  </si>
  <si>
    <t>Mobile solar (EDC0402)</t>
  </si>
  <si>
    <t>Travis Semmes</t>
  </si>
  <si>
    <t>Atascadero</t>
  </si>
  <si>
    <t>EDC2562T</t>
  </si>
  <si>
    <t>Modern Day Trade  (EDC2562T)</t>
  </si>
  <si>
    <t xml:space="preserve">Andrew  Dames </t>
  </si>
  <si>
    <t>EDC2437T</t>
  </si>
  <si>
    <t>Mohini Wine Exports  (EDC2437T)</t>
  </si>
  <si>
    <t>Sam  Sarkar</t>
  </si>
  <si>
    <t>EDC1579g</t>
  </si>
  <si>
    <t>Mojica, Jose R. (EDC1579g)</t>
  </si>
  <si>
    <t>Jose Mojica</t>
  </si>
  <si>
    <t>EDC0301</t>
  </si>
  <si>
    <t>Momentum-FPD Services Corp. (EDC0301)</t>
  </si>
  <si>
    <t>Jon DeFina</t>
  </si>
  <si>
    <t>EDC0496</t>
  </si>
  <si>
    <t>Mondo Arte (EDC0496)</t>
  </si>
  <si>
    <t>Alma Sanchez</t>
  </si>
  <si>
    <t>EDC2632</t>
  </si>
  <si>
    <t>Mondo Creations LLC (EDC2632)</t>
  </si>
  <si>
    <t>John Temler</t>
  </si>
  <si>
    <t>EDC1933g</t>
  </si>
  <si>
    <t>Montecito Beach Club (EDC1933g)</t>
  </si>
  <si>
    <t>Paula Davidson</t>
  </si>
  <si>
    <t>EDC1547</t>
  </si>
  <si>
    <t>Mora, Matthew (EDC1547)</t>
  </si>
  <si>
    <t>Matthew Mora</t>
  </si>
  <si>
    <t>EDC1945g</t>
  </si>
  <si>
    <t>Morgan Pierson (EDC1945g)</t>
  </si>
  <si>
    <t xml:space="preserve">Morgan Pierson </t>
  </si>
  <si>
    <t>EDC1303</t>
  </si>
  <si>
    <t>Moss &amp; Associates (EDC1303)</t>
  </si>
  <si>
    <t>Kioren Moss</t>
  </si>
  <si>
    <t>EDC2431</t>
  </si>
  <si>
    <t>Moving Miss Daisy (EDC2431)</t>
  </si>
  <si>
    <t>GLENN NOVACK</t>
  </si>
  <si>
    <t>EDC2058g</t>
  </si>
  <si>
    <t>Moxie Designs (EDC2058g)</t>
  </si>
  <si>
    <t>Diane Harden</t>
  </si>
  <si>
    <t>EDC1515</t>
  </si>
  <si>
    <t>Mprint Swimwear (EDC1515)</t>
  </si>
  <si>
    <t>Cody Dragon</t>
  </si>
  <si>
    <t>EDC2493</t>
  </si>
  <si>
    <t>Mr. and Mrs. Churro  (EDC2493)</t>
  </si>
  <si>
    <t xml:space="preserve">Isabel  Rosiles </t>
  </si>
  <si>
    <t>EDC2044g</t>
  </si>
  <si>
    <t>MTC Services (EDC2044g)</t>
  </si>
  <si>
    <t>Michael Zwerin</t>
  </si>
  <si>
    <t>EDC1473</t>
  </si>
  <si>
    <t>Multicultural Spanish Academy (EDC1473)</t>
  </si>
  <si>
    <t>Mila Pineda</t>
  </si>
  <si>
    <t>EDC1609gT</t>
  </si>
  <si>
    <t>Multisensory Fitness Inc (EDC1609gT)</t>
  </si>
  <si>
    <t>Catherine Lamberti</t>
  </si>
  <si>
    <t>EDC2623T</t>
  </si>
  <si>
    <t>MWS Wire Industries (EDC2623T)</t>
  </si>
  <si>
    <t>Ken Goss</t>
  </si>
  <si>
    <t>EDC2388</t>
  </si>
  <si>
    <t>My Golf Faves  (EDC2388)</t>
  </si>
  <si>
    <t xml:space="preserve">Chris  Gibbs </t>
  </si>
  <si>
    <t>EDC2683</t>
  </si>
  <si>
    <t>Myrella Nieto  (EDC2683)</t>
  </si>
  <si>
    <t xml:space="preserve">Myrella Nieta </t>
  </si>
  <si>
    <t>EDC1555</t>
  </si>
  <si>
    <t>Nahmias, Daniel (EDC1555)</t>
  </si>
  <si>
    <t>Daniel Nahmias</t>
  </si>
  <si>
    <t>EDC1843g</t>
  </si>
  <si>
    <t>Nama Development (EDC1843g)</t>
  </si>
  <si>
    <t>jonathan berger</t>
  </si>
  <si>
    <t>EDC2301</t>
  </si>
  <si>
    <t>Nancy  Crawford (EDC2301)</t>
  </si>
  <si>
    <t>Nancy  Crawford</t>
  </si>
  <si>
    <t>EDC2073g</t>
  </si>
  <si>
    <t>Nancy Aguilar (EDC2073g)</t>
  </si>
  <si>
    <t>Nancy Aguilar</t>
  </si>
  <si>
    <t>EDC1850g</t>
  </si>
  <si>
    <t>Natalia Koroleva (EDC1850g)</t>
  </si>
  <si>
    <t>Natalia Koroleva</t>
  </si>
  <si>
    <t>EDC2127</t>
  </si>
  <si>
    <t>Natasha delevante (EDC2127)</t>
  </si>
  <si>
    <t>Natasha  delevante</t>
  </si>
  <si>
    <t>EDC1787g</t>
  </si>
  <si>
    <t>Nathan Goldie (EDC1787g)</t>
  </si>
  <si>
    <t>Nathan Goldie</t>
  </si>
  <si>
    <t>EDC1997</t>
  </si>
  <si>
    <t>National Text Solutions (EDC1997)</t>
  </si>
  <si>
    <t>Danny Samiri</t>
  </si>
  <si>
    <t>EDC1348</t>
  </si>
  <si>
    <t>Naturally Wild Artisan (EDC1348)</t>
  </si>
  <si>
    <t>Dana Bailey</t>
  </si>
  <si>
    <t>EDC2187</t>
  </si>
  <si>
    <t>Naughty Oak Brewing (EDC2187)</t>
  </si>
  <si>
    <t>foster reif</t>
  </si>
  <si>
    <t>Orcutt</t>
  </si>
  <si>
    <t>EDC2419</t>
  </si>
  <si>
    <t>Nectar Eatery and Lounge  (EDC2419)</t>
  </si>
  <si>
    <t>Brad  Sherman</t>
  </si>
  <si>
    <t>EDC0516</t>
  </si>
  <si>
    <t>Neff, Inc. (EDC0516)</t>
  </si>
  <si>
    <t>Joe Neff</t>
  </si>
  <si>
    <t>EDC2389</t>
  </si>
  <si>
    <t>Nesting Up (EDC2389)</t>
  </si>
  <si>
    <t xml:space="preserve">Evan  Haug </t>
  </si>
  <si>
    <t>EDC1804g</t>
  </si>
  <si>
    <t>NetDryers (EDC1804g)</t>
  </si>
  <si>
    <t>George Campbell</t>
  </si>
  <si>
    <t>EDC0419</t>
  </si>
  <si>
    <t>New Beginnings Counseling Center (EDC0419)</t>
  </si>
  <si>
    <t>Susan Baker</t>
  </si>
  <si>
    <t>EDC2505</t>
  </si>
  <si>
    <t>New Start Organic (EDC2505)</t>
  </si>
  <si>
    <t>Matthew Schroeder</t>
  </si>
  <si>
    <t>EDC2027g</t>
  </si>
  <si>
    <t>Nicholas Galuzevski CPA MBA (EDC2027g)</t>
  </si>
  <si>
    <t>Nicholas Galuzevski</t>
  </si>
  <si>
    <t>EDC1841g</t>
  </si>
  <si>
    <t>Nicole Sherman (EDC1841g)</t>
  </si>
  <si>
    <t>Nicole Sherman</t>
  </si>
  <si>
    <t>EDC2010g</t>
  </si>
  <si>
    <t>Nikolas Robman (EDC2010g)</t>
  </si>
  <si>
    <t>Nikolas Robman</t>
  </si>
  <si>
    <t>EDC1801g</t>
  </si>
  <si>
    <t>Niles Brinton (EDC1801g)</t>
  </si>
  <si>
    <t>Niles Brinton</t>
  </si>
  <si>
    <t>ECCX5029T</t>
  </si>
  <si>
    <t>Nissin Foods (USA) Co., Inc. (SBJA) (FLAG) (ECCX5029T)</t>
  </si>
  <si>
    <t>Angela Hutchins</t>
  </si>
  <si>
    <t>EDC2013g</t>
  </si>
  <si>
    <t>NM Data Optimization Specialists (EDC2013g)</t>
  </si>
  <si>
    <t>NADER MANSI</t>
  </si>
  <si>
    <t>EDC1982g</t>
  </si>
  <si>
    <t>Noah Schaa (EDC1982g)</t>
  </si>
  <si>
    <t>Noah Schaa</t>
  </si>
  <si>
    <t>Yellow Pages</t>
  </si>
  <si>
    <t>Auburn</t>
  </si>
  <si>
    <t>EDC2197</t>
  </si>
  <si>
    <t>Noble Laboratories INC (EDC2197)</t>
  </si>
  <si>
    <t>Bart  McNeill</t>
  </si>
  <si>
    <t>PCR2369</t>
  </si>
  <si>
    <t>Nola Industries (PCR2369)</t>
  </si>
  <si>
    <t>Israel Segal</t>
  </si>
  <si>
    <t>EDC2277</t>
  </si>
  <si>
    <t>Not started  (EDC2277)</t>
  </si>
  <si>
    <t>Wayne Hunt</t>
  </si>
  <si>
    <t>EDC0919</t>
  </si>
  <si>
    <t>Nu Venture Diving dba Nuvair (EDC0919)</t>
  </si>
  <si>
    <t>Glenn Auebner</t>
  </si>
  <si>
    <t>EDC2407</t>
  </si>
  <si>
    <t>NYCO (EDC2407)</t>
  </si>
  <si>
    <t>Hernan  Cuevas</t>
  </si>
  <si>
    <t>EDC1517</t>
  </si>
  <si>
    <t>O'Brien, Kenna (EDC1517)</t>
  </si>
  <si>
    <t>Kenna O'Brien</t>
  </si>
  <si>
    <t>EDC1035</t>
  </si>
  <si>
    <t>O'Neill, Edward (EDC1035)</t>
  </si>
  <si>
    <t>Edward O'Neill</t>
  </si>
  <si>
    <t>COCX6949</t>
  </si>
  <si>
    <t>Obeid, Thomas (COCX6949)</t>
  </si>
  <si>
    <t>Thomas Obeid</t>
  </si>
  <si>
    <t>EDC0597</t>
  </si>
  <si>
    <t>Odulair LLC (EDC0597)</t>
  </si>
  <si>
    <t>Anita Chambers</t>
  </si>
  <si>
    <t>EDC0572</t>
  </si>
  <si>
    <t>Office Center - Furniture &amp; Supplies (EDC0572)</t>
  </si>
  <si>
    <t>Edna Esfeld</t>
  </si>
  <si>
    <t>EDC2259</t>
  </si>
  <si>
    <t>Ojai Day Tripper/ Art and Wine Walking Tours (EDC2259)</t>
  </si>
  <si>
    <t>Richard  Odle</t>
  </si>
  <si>
    <t>EDC2018g</t>
  </si>
  <si>
    <t>Ojai Food Taxi (EDC2018g)</t>
  </si>
  <si>
    <t>Jessica Altman-Pollack</t>
  </si>
  <si>
    <t>EDC0721</t>
  </si>
  <si>
    <t>Ojai Jelly (EDC0721)</t>
  </si>
  <si>
    <t>Sue McClellan</t>
  </si>
  <si>
    <t>EDC0492</t>
  </si>
  <si>
    <t>Ojai Rockstacker (EDC0492)</t>
  </si>
  <si>
    <t>Martha Moran</t>
  </si>
  <si>
    <t>EDC1472</t>
  </si>
  <si>
    <t>Ojai Valley Community Nursery School (EDC1472)</t>
  </si>
  <si>
    <t>Tracy Beisel</t>
  </si>
  <si>
    <t>EDC1659g</t>
  </si>
  <si>
    <t>Olivera's (EDC1659g)</t>
  </si>
  <si>
    <t>Daniel Olivera</t>
  </si>
  <si>
    <t>EDC2343</t>
  </si>
  <si>
    <t>Ombibulous (EDC2343)</t>
  </si>
  <si>
    <t>Bruce Rivera</t>
  </si>
  <si>
    <t>EDC1240</t>
  </si>
  <si>
    <t>Omega Creamery (EDC1240)</t>
  </si>
  <si>
    <t>John Schindler</t>
  </si>
  <si>
    <t>EDC0525</t>
  </si>
  <si>
    <t>Omidi, Sina (EDC0525)</t>
  </si>
  <si>
    <t>Sina Omidi</t>
  </si>
  <si>
    <t>EDC2215</t>
  </si>
  <si>
    <t>Omni Components  (EDC2215)</t>
  </si>
  <si>
    <t>George  Barry</t>
  </si>
  <si>
    <t>EDC1741</t>
  </si>
  <si>
    <t>On Tap (EDC1741)</t>
  </si>
  <si>
    <t>Andrew Pinkstaff</t>
  </si>
  <si>
    <t>EDC2317</t>
  </si>
  <si>
    <t>On The Spot Auto Body &amp; Mobile Mechanics (EDC2317)</t>
  </si>
  <si>
    <t>Amy Martin</t>
  </si>
  <si>
    <t>EDC2490</t>
  </si>
  <si>
    <t>ONE Consignment (EDC2490)</t>
  </si>
  <si>
    <t>Maria Belle</t>
  </si>
  <si>
    <t>EDC2181</t>
  </si>
  <si>
    <t>ONEIL (EDC2181)</t>
  </si>
  <si>
    <t>Jim  Lucanish</t>
  </si>
  <si>
    <t>EDC0275</t>
  </si>
  <si>
    <t>Oniracom (EDC0275)</t>
  </si>
  <si>
    <t>Jacob Tell</t>
  </si>
  <si>
    <t>EDC2163</t>
  </si>
  <si>
    <t>Open Ocean Seafood  (EDC2163)</t>
  </si>
  <si>
    <t>Miles Wallace</t>
  </si>
  <si>
    <t>EDC2161T</t>
  </si>
  <si>
    <t>Opti-Gone International (EDC2161T)</t>
  </si>
  <si>
    <t>Michael Levin</t>
  </si>
  <si>
    <t>EDC1162</t>
  </si>
  <si>
    <t>organicsgrow (EDC1162)</t>
  </si>
  <si>
    <t>Rita Gonzales</t>
  </si>
  <si>
    <t>Gaviota</t>
  </si>
  <si>
    <t>EDC2212</t>
  </si>
  <si>
    <t>OT Arts (EDC2212)</t>
  </si>
  <si>
    <t>Lisa Serby</t>
  </si>
  <si>
    <t>EDC1668</t>
  </si>
  <si>
    <t>Our Daily Bread (EDC1668)</t>
  </si>
  <si>
    <t>Laurie Zalk</t>
  </si>
  <si>
    <t>EDC1605g</t>
  </si>
  <si>
    <t>OVA Arts Gallery (EDC1605g)</t>
  </si>
  <si>
    <t>Peggy Williamson</t>
  </si>
  <si>
    <t>EDC1950g</t>
  </si>
  <si>
    <t>Ozo Clean (EDC1950g)</t>
  </si>
  <si>
    <t xml:space="preserve">Todd McCleskey </t>
  </si>
  <si>
    <t>EDC1949g</t>
  </si>
  <si>
    <t>P's &amp; Q's (EDC1949g)</t>
  </si>
  <si>
    <t xml:space="preserve">Sacco  Nazloomian </t>
  </si>
  <si>
    <t>EDC0734</t>
  </si>
  <si>
    <t>Pacific Building Maintenance Inc. (EDC0734)</t>
  </si>
  <si>
    <t>Aaron Shiah</t>
  </si>
  <si>
    <t>EDC1530</t>
  </si>
  <si>
    <t>Pacific Coast Re-Bath (EDC1530)</t>
  </si>
  <si>
    <t>Eduardo Anaya</t>
  </si>
  <si>
    <t>EDC2638</t>
  </si>
  <si>
    <t>Paige Duncan  (EDC2638)</t>
  </si>
  <si>
    <t xml:space="preserve">Paige  Duncan </t>
  </si>
  <si>
    <t>EDC2560</t>
  </si>
  <si>
    <t>PAINTING WITH A TWIST (EDC2560)</t>
  </si>
  <si>
    <t>Heidi  Ralphs</t>
  </si>
  <si>
    <t>EDC1475</t>
  </si>
  <si>
    <t>Palmers Customs (EDC1475)</t>
  </si>
  <si>
    <t>Alan Palmer</t>
  </si>
  <si>
    <t>EDC3042</t>
  </si>
  <si>
    <t>Panaderia Lala's (EDC3042)</t>
  </si>
  <si>
    <t xml:space="preserve">Hector  Orozco </t>
  </si>
  <si>
    <t>EDC0899</t>
  </si>
  <si>
    <t>Panaro Brothers Winery (EDC0899)</t>
  </si>
  <si>
    <t>Vito Panaro</t>
  </si>
  <si>
    <t>EDC1339</t>
  </si>
  <si>
    <t>Paperless Solutions (EDC1339)</t>
  </si>
  <si>
    <t>Kim DiLallo</t>
  </si>
  <si>
    <t>EDC1474</t>
  </si>
  <si>
    <t>Paragon Travel Shipping (EDC1474)</t>
  </si>
  <si>
    <t>Craig Andrews</t>
  </si>
  <si>
    <t>EDC2519T</t>
  </si>
  <si>
    <t>Passport Habits (EDC2519T)</t>
  </si>
  <si>
    <t>Michelle Ramirez</t>
  </si>
  <si>
    <t>LAC00082</t>
  </si>
  <si>
    <t>Steve Sedlic</t>
  </si>
  <si>
    <t>Path Of Jordan (LAC00082)</t>
  </si>
  <si>
    <t>Jordan Mann</t>
  </si>
  <si>
    <t>EDC1941g</t>
  </si>
  <si>
    <t>Patrick O'Toole (EDC1941g)</t>
  </si>
  <si>
    <t>Patrick O'Toole</t>
  </si>
  <si>
    <t>EDC2394</t>
  </si>
  <si>
    <t>Patrick Randall  (EDC2394)</t>
  </si>
  <si>
    <t xml:space="preserve">Patrick  Randall </t>
  </si>
  <si>
    <t>EDC2449</t>
  </si>
  <si>
    <t>Patty DeDominic (EDC2449)</t>
  </si>
  <si>
    <t>Patty  DeDominic</t>
  </si>
  <si>
    <t>EDC1169</t>
  </si>
  <si>
    <t>PB Containers (EDC1169)</t>
  </si>
  <si>
    <t>buil kang</t>
  </si>
  <si>
    <t>EDC0289</t>
  </si>
  <si>
    <t>PBS Biotech (EDC0289)</t>
  </si>
  <si>
    <t>Stephanie Patapenka</t>
  </si>
  <si>
    <t>EDC2476</t>
  </si>
  <si>
    <t>Peace Of Serenity Beauty Salon (EDC2476)</t>
  </si>
  <si>
    <t>Tolanda Hughes</t>
  </si>
  <si>
    <t>EDC0012</t>
  </si>
  <si>
    <t>Peak Performance Seminars (EDC0012)</t>
  </si>
  <si>
    <t>EDC2344</t>
  </si>
  <si>
    <t>Peiranos Market  (EDC2344)</t>
  </si>
  <si>
    <t xml:space="preserve">Jim  Rice </t>
  </si>
  <si>
    <t>EDC1700</t>
  </si>
  <si>
    <t>Performance Nursery (EDC1700)</t>
  </si>
  <si>
    <t>Tom Lucas</t>
  </si>
  <si>
    <t>EDC1365</t>
  </si>
  <si>
    <t>Pet Paint (EDC1365)</t>
  </si>
  <si>
    <t>Abe Geary</t>
  </si>
  <si>
    <t>01232</t>
  </si>
  <si>
    <t>F. M  Kauffman</t>
  </si>
  <si>
    <t>Photo Postos (01232)</t>
  </si>
  <si>
    <t>Marlise Senzamici</t>
  </si>
  <si>
    <t>EDC2057g</t>
  </si>
  <si>
    <t>PhotographySB (EDC2057g)</t>
  </si>
  <si>
    <t>Chad Hackett</t>
  </si>
  <si>
    <t>EDC1298</t>
  </si>
  <si>
    <t>Pico Corp (EDC1298)</t>
  </si>
  <si>
    <t>Shelley Green</t>
  </si>
  <si>
    <t>EDC1316</t>
  </si>
  <si>
    <t>Pink, Jude L. (EDC1316)</t>
  </si>
  <si>
    <t>Jude Pink</t>
  </si>
  <si>
    <t>EDC2500</t>
  </si>
  <si>
    <t>Pinto Productions  (EDC2500)</t>
  </si>
  <si>
    <t xml:space="preserve">Tony Pinto </t>
  </si>
  <si>
    <t>EDC2196</t>
  </si>
  <si>
    <t>Pirates Bar &amp; Grill (EDC2196)</t>
  </si>
  <si>
    <t>Angel Laracuente</t>
  </si>
  <si>
    <t>EDC0129</t>
  </si>
  <si>
    <t>PKG (EDC0129)</t>
  </si>
  <si>
    <t>Francis Roughan</t>
  </si>
  <si>
    <t>EDC0875</t>
  </si>
  <si>
    <t>PlanPrep LLC (EDC0875)</t>
  </si>
  <si>
    <t>Burt Williamson</t>
  </si>
  <si>
    <t>EDC2296</t>
  </si>
  <si>
    <t>Play Nation Live  (EDC2296)</t>
  </si>
  <si>
    <t>Dale  Blanchard</t>
  </si>
  <si>
    <t>EDC1891g</t>
  </si>
  <si>
    <t>Playback Recording Studio (EDC1891g)</t>
  </si>
  <si>
    <t>Tucker Bodine</t>
  </si>
  <si>
    <t>EDC1716g</t>
  </si>
  <si>
    <t>Plum Lift-A-Door Co. (EDC1716g)</t>
  </si>
  <si>
    <t>Wes Goodwin</t>
  </si>
  <si>
    <t>EDC2573</t>
  </si>
  <si>
    <t>Po Chi Fung (EDC2573)</t>
  </si>
  <si>
    <t>Po Chi Fung</t>
  </si>
  <si>
    <t>EDC0120</t>
  </si>
  <si>
    <t>Pop's Premium Home Services, Inc (EDC0120)</t>
  </si>
  <si>
    <t>Jason Stallings</t>
  </si>
  <si>
    <t>EDC2248</t>
  </si>
  <si>
    <t>Portabowl  (EDC2248)</t>
  </si>
  <si>
    <t>Rachael Krieps</t>
  </si>
  <si>
    <t>EDC1955g</t>
  </si>
  <si>
    <t>Poseidon Brewing Co. (EDC1955g)</t>
  </si>
  <si>
    <t>Brian Oliver</t>
  </si>
  <si>
    <t>EDC2520</t>
  </si>
  <si>
    <t>Posture Up (EDC2520)</t>
  </si>
  <si>
    <t>Chaye Alexander</t>
  </si>
  <si>
    <t>EDC2574</t>
  </si>
  <si>
    <t>Precious  Care LLC  (EDC2574)</t>
  </si>
  <si>
    <t>Erna Leahey</t>
  </si>
  <si>
    <t>EDC2491</t>
  </si>
  <si>
    <t>Preeti's Cabobs  (EDC2491)</t>
  </si>
  <si>
    <t>Preeti  Panjwani</t>
  </si>
  <si>
    <t>EDC2480</t>
  </si>
  <si>
    <t>Premiere Ultrasound (EDC2480)</t>
  </si>
  <si>
    <t xml:space="preserve">Christine Hampton </t>
  </si>
  <si>
    <t>EDC1465</t>
  </si>
  <si>
    <t>Prentice, Craig D. (EDC1465)</t>
  </si>
  <si>
    <t>Craig Prentice</t>
  </si>
  <si>
    <t>EDC1208</t>
  </si>
  <si>
    <t>Princeton Ave Montessori Preschool (EDC1208)</t>
  </si>
  <si>
    <t>George Wedenarachchi</t>
  </si>
  <si>
    <t>EDC0871</t>
  </si>
  <si>
    <t>Pro-Fit Mouldings (EDC0871)</t>
  </si>
  <si>
    <t>Garrett Phillips</t>
  </si>
  <si>
    <t>EDC3037</t>
  </si>
  <si>
    <t>Pro-Team Buns  (EDC3037)</t>
  </si>
  <si>
    <t>Darrell Gooden</t>
  </si>
  <si>
    <t>EDC1569g</t>
  </si>
  <si>
    <t>Proforma (EDC1569g)</t>
  </si>
  <si>
    <t>David Schmaeling</t>
  </si>
  <si>
    <t>EDC1845g</t>
  </si>
  <si>
    <t>ProRehab Physical Therapy, PC (EDC1845g)</t>
  </si>
  <si>
    <t>Andrew Bisaccia</t>
  </si>
  <si>
    <t>EDC1604g</t>
  </si>
  <si>
    <t>Prosper Sustainably (EDC1604g)</t>
  </si>
  <si>
    <t>Joshua Simmons</t>
  </si>
  <si>
    <t>EDC2613</t>
  </si>
  <si>
    <t>Protective Advanced Coatings Inc. (EDC2613)</t>
  </si>
  <si>
    <t>Robert pano</t>
  </si>
  <si>
    <t>EDC0271</t>
  </si>
  <si>
    <t>Proud to Be (EDC0271)</t>
  </si>
  <si>
    <t>Louie Gutierrez</t>
  </si>
  <si>
    <t>EDC1466</t>
  </si>
  <si>
    <t>PST EIS LLC (EDC1466)</t>
  </si>
  <si>
    <t>Laxman Motiyani</t>
  </si>
  <si>
    <t>EDC3043</t>
  </si>
  <si>
    <t>PteroDynamics Inc. (EDC3043)</t>
  </si>
  <si>
    <t>Matthew Graczyk</t>
  </si>
  <si>
    <t>EDC2463</t>
  </si>
  <si>
    <t>PURE NATUROPATHIC HEALTHCARE (EDC2463)</t>
  </si>
  <si>
    <t>Julia Parke</t>
  </si>
  <si>
    <t>EDC2332T</t>
  </si>
  <si>
    <t>Quinto United Exchange LLC (EDC2332T)</t>
  </si>
  <si>
    <t>Flor Quinto</t>
  </si>
  <si>
    <t>EDC1238</t>
  </si>
  <si>
    <t>R. Zamecki Plumbing (EDC1238)</t>
  </si>
  <si>
    <t>Richard Zamecki</t>
  </si>
  <si>
    <t>EDC1608g</t>
  </si>
  <si>
    <t>Rache Corporation (EDC1608g)</t>
  </si>
  <si>
    <t>Stratis Calagias</t>
  </si>
  <si>
    <t>EDC2693</t>
  </si>
  <si>
    <t>Rachel Quinn (EDC2693)</t>
  </si>
  <si>
    <t>Rachel Quinn</t>
  </si>
  <si>
    <t>EDC2201</t>
  </si>
  <si>
    <t>Rachel Ward (EDC2201)</t>
  </si>
  <si>
    <t>Rachel ` Ward</t>
  </si>
  <si>
    <t>EDC0261</t>
  </si>
  <si>
    <t>Radiance Health Group (EDC0261)</t>
  </si>
  <si>
    <t>Norman Narchi</t>
  </si>
  <si>
    <t>EDC2373</t>
  </si>
  <si>
    <t>Rafael Torres (EDC2373)</t>
  </si>
  <si>
    <t>Rafael  Torres</t>
  </si>
  <si>
    <t>EDC1928g</t>
  </si>
  <si>
    <t>Ragsdale Kitchen and Bar (EDC1928g)</t>
  </si>
  <si>
    <t>Dale Panopio</t>
  </si>
  <si>
    <t>EDC0635</t>
  </si>
  <si>
    <t>Rainbow Transgenic Flies, Inc. (EDC0635)</t>
  </si>
  <si>
    <t>Hong Yu</t>
  </si>
  <si>
    <t>EDC2496</t>
  </si>
  <si>
    <t>Randy Friedman (EDC2496)</t>
  </si>
  <si>
    <t>Randy  Friedman</t>
  </si>
  <si>
    <t>EDC0907</t>
  </si>
  <si>
    <t>Rangel Painting (EDC0907)</t>
  </si>
  <si>
    <t>Jose Rangel</t>
  </si>
  <si>
    <t>EDC2575</t>
  </si>
  <si>
    <t>Raptor Security &amp; Investigations  (EDC2575)</t>
  </si>
  <si>
    <t>John  Duffner</t>
  </si>
  <si>
    <t>EDC2160</t>
  </si>
  <si>
    <t>Rareform  (EDC2160)</t>
  </si>
  <si>
    <t>Alec Avedissian</t>
  </si>
  <si>
    <t>EDC1499</t>
  </si>
  <si>
    <t>Ray's Group Inc. (EDC1499)</t>
  </si>
  <si>
    <t>Lisa Upponi</t>
  </si>
  <si>
    <t>EDC1491</t>
  </si>
  <si>
    <t>Rayburn, Heather (EDC1491)</t>
  </si>
  <si>
    <t>Heather Rayburn</t>
  </si>
  <si>
    <t>EDC2140</t>
  </si>
  <si>
    <t>RCPM (EDC2140)</t>
  </si>
  <si>
    <t>Michael  Ruchman</t>
  </si>
  <si>
    <t>EDC2007</t>
  </si>
  <si>
    <t>Rebecca and Miguel Enriquez (EDC2007)</t>
  </si>
  <si>
    <t>Rebecca Enriquez</t>
  </si>
  <si>
    <t>EDC2486</t>
  </si>
  <si>
    <t>Red Barn Market  (EDC2486)</t>
  </si>
  <si>
    <t xml:space="preserve">Nancy  Luna </t>
  </si>
  <si>
    <t>EDC0264</t>
  </si>
  <si>
    <t>Reel Anglers (EDC0264)</t>
  </si>
  <si>
    <t>Kevin Brannon</t>
  </si>
  <si>
    <t>EDC2471</t>
  </si>
  <si>
    <t>Regenerate Health Medical Center (EDC2471)</t>
  </si>
  <si>
    <t>Alexandra  Catswell-Engle</t>
  </si>
  <si>
    <t>EDC1752</t>
  </si>
  <si>
    <t>Reliable Rebar, Inc. (EDC1752)</t>
  </si>
  <si>
    <t>Grant Hill</t>
  </si>
  <si>
    <t>EDC2302</t>
  </si>
  <si>
    <t>Rene Orozco  (EDC2302)</t>
  </si>
  <si>
    <t xml:space="preserve">Rene  Orozco </t>
  </si>
  <si>
    <t>EDC1827g</t>
  </si>
  <si>
    <t>RER ENTERPRISE LLC (EDC1827g)</t>
  </si>
  <si>
    <t>RONALD ROBINSON</t>
  </si>
  <si>
    <t>EDC1760</t>
  </si>
  <si>
    <t>RESET (EDC1760)</t>
  </si>
  <si>
    <t>VEDA FLORES</t>
  </si>
  <si>
    <t>SIMI VALLEY</t>
  </si>
  <si>
    <t>EDC1984</t>
  </si>
  <si>
    <t>ReticRelic (EDC1984)</t>
  </si>
  <si>
    <t>Jarrod Brown</t>
  </si>
  <si>
    <t>EDC2378</t>
  </si>
  <si>
    <t>Reyes Balderas  (EDC2378)</t>
  </si>
  <si>
    <t xml:space="preserve">Reyes  Balderas </t>
  </si>
  <si>
    <t>EDC2650</t>
  </si>
  <si>
    <t>Ric Valdez (EDC2650)</t>
  </si>
  <si>
    <t xml:space="preserve">Rick Valdez </t>
  </si>
  <si>
    <t>EDC2040g</t>
  </si>
  <si>
    <t>Richard Vane (EDC2040g)</t>
  </si>
  <si>
    <t>Richard Vane</t>
  </si>
  <si>
    <t>EDC1972g</t>
  </si>
  <si>
    <t>Richard Wilson (EDC1972g)</t>
  </si>
  <si>
    <t>Richard Wilson</t>
  </si>
  <si>
    <t>EDC0238</t>
  </si>
  <si>
    <t>Richardson, Clydia A. (EDC0238)</t>
  </si>
  <si>
    <t>Clydia Richardson</t>
  </si>
  <si>
    <t>EDC1420</t>
  </si>
  <si>
    <t>Richmond, Sherri L. (EDC1420)</t>
  </si>
  <si>
    <t>Sherri Richmond</t>
  </si>
  <si>
    <t>EDC2077</t>
  </si>
  <si>
    <t>Ricos Italian Villa (EDC2077)</t>
  </si>
  <si>
    <t>martin gaona</t>
  </si>
  <si>
    <t>EDC1623g</t>
  </si>
  <si>
    <t>Riddell, Laird (EDC1623g)</t>
  </si>
  <si>
    <t>Laird Riddell</t>
  </si>
  <si>
    <t>EDC1975g</t>
  </si>
  <si>
    <t>RINCON, LLC (EDC1975g)</t>
  </si>
  <si>
    <t>Chris Collier</t>
  </si>
  <si>
    <t>EDC1518</t>
  </si>
  <si>
    <t>Rinkovsky, Akym (EDC1518)</t>
  </si>
  <si>
    <t>Akym Rinkovsky</t>
  </si>
  <si>
    <t>EDC0199</t>
  </si>
  <si>
    <t>Rita Martinez (EDC0199)</t>
  </si>
  <si>
    <t>Rita Martinez</t>
  </si>
  <si>
    <t>EDC0438</t>
  </si>
  <si>
    <t>River Park Executive Suites (EDC0438)</t>
  </si>
  <si>
    <t>Mary Squire</t>
  </si>
  <si>
    <t>EDC2673</t>
  </si>
  <si>
    <t>River Plate Corporation (EDC2673)</t>
  </si>
  <si>
    <t xml:space="preserve">Roger  Lawrence </t>
  </si>
  <si>
    <t>EDC1894g</t>
  </si>
  <si>
    <t>River Sea Rescue  (EDC1894g)</t>
  </si>
  <si>
    <t>Jeremiah Field</t>
  </si>
  <si>
    <t>EDC2534</t>
  </si>
  <si>
    <t>Robert Broadbooks (EDC2534)</t>
  </si>
  <si>
    <t xml:space="preserve">Robert  Broadbooks </t>
  </si>
  <si>
    <t>EDC2054g</t>
  </si>
  <si>
    <t>Robert Gonzalez (EDC2054g)</t>
  </si>
  <si>
    <t>Robert Gonzalez</t>
  </si>
  <si>
    <t>EDC2198</t>
  </si>
  <si>
    <t>Robert Graham (EDC2198)</t>
  </si>
  <si>
    <t>Robert Graham</t>
  </si>
  <si>
    <t>LV000540T</t>
  </si>
  <si>
    <t>Robert Khalil (LV000540T)</t>
  </si>
  <si>
    <t>Robert Khalil</t>
  </si>
  <si>
    <t>WEST COVINA</t>
  </si>
  <si>
    <t>EDC1867g</t>
  </si>
  <si>
    <t>Robert Washington (EDC1867g)</t>
  </si>
  <si>
    <t>Robert Washington</t>
  </si>
  <si>
    <t>EDC2207T</t>
  </si>
  <si>
    <t>Roberta Skaggs (EDC2207T)</t>
  </si>
  <si>
    <t>Roberta  Skaggs</t>
  </si>
  <si>
    <t>Wilmington</t>
  </si>
  <si>
    <t>EDC2325</t>
  </si>
  <si>
    <t>Roberto Vazquez / Pedro Gaspar (EDC2325)</t>
  </si>
  <si>
    <t xml:space="preserve">Roberto  Vazquez </t>
  </si>
  <si>
    <t>EDC2670</t>
  </si>
  <si>
    <t>Jay Tsao</t>
  </si>
  <si>
    <t>Robin Baer  (EDC2670)</t>
  </si>
  <si>
    <t xml:space="preserve">Robin  Baer </t>
  </si>
  <si>
    <t>EDC1418</t>
  </si>
  <si>
    <t>Robinson, Samuel (EDC1418)</t>
  </si>
  <si>
    <t>Samuel Robinson</t>
  </si>
  <si>
    <t>EDC2417</t>
  </si>
  <si>
    <t>Rockin Kids (EDC2417)</t>
  </si>
  <si>
    <t>Amy Holbrook</t>
  </si>
  <si>
    <t>EDC2065g</t>
  </si>
  <si>
    <t>Rockne Rudolph (EDC2065g)</t>
  </si>
  <si>
    <t>Rockne Rudolph</t>
  </si>
  <si>
    <t>EDC1004</t>
  </si>
  <si>
    <t>Rocksteady Fitness (EDC1004)</t>
  </si>
  <si>
    <t>Arturo Hernandez</t>
  </si>
  <si>
    <t>EDC0335</t>
  </si>
  <si>
    <t>Roerich Painting Inc. (EDC0335)</t>
  </si>
  <si>
    <t>Heidi Trottno</t>
  </si>
  <si>
    <t>EDC3033</t>
  </si>
  <si>
    <t>Rogelio Guerrero Rojas  (EDC3033)</t>
  </si>
  <si>
    <t xml:space="preserve">Rogelio  Guerrero Rojas </t>
  </si>
  <si>
    <t>EDC0630</t>
  </si>
  <si>
    <t>Roger Case Realty (EDC0630)</t>
  </si>
  <si>
    <t>Roger Case</t>
  </si>
  <si>
    <t>EDC2601</t>
  </si>
  <si>
    <t>Roger Rowland (EDC2601)</t>
  </si>
  <si>
    <t>Roger Rowland</t>
  </si>
  <si>
    <t>Cottonwood</t>
  </si>
  <si>
    <t>LEAD000300</t>
  </si>
  <si>
    <t>Rogers, Joe (LEAD000300)</t>
  </si>
  <si>
    <t>Joe Rogers</t>
  </si>
  <si>
    <t>Costa Mesa</t>
  </si>
  <si>
    <t>EDC0596</t>
  </si>
  <si>
    <t>Roklin (EDC0596)</t>
  </si>
  <si>
    <t>Tamar Swan</t>
  </si>
  <si>
    <t>EDC2585</t>
  </si>
  <si>
    <t>Ron Mangelo  (EDC2585)</t>
  </si>
  <si>
    <t xml:space="preserve">Ron  Mongiello </t>
  </si>
  <si>
    <t>EDC1706</t>
  </si>
  <si>
    <t>Ronald Zell (EDC1706)</t>
  </si>
  <si>
    <t>Ronald Zell</t>
  </si>
  <si>
    <t>EDC2042g</t>
  </si>
  <si>
    <t>Roni Rudell (EDC2042g)</t>
  </si>
  <si>
    <t>Roni Rudell</t>
  </si>
  <si>
    <t>EDC2014g</t>
  </si>
  <si>
    <t>Rooted Inc. (EDC2014g)</t>
  </si>
  <si>
    <t>Nikki Clark</t>
  </si>
  <si>
    <t>EDC2453</t>
  </si>
  <si>
    <t>Rosemary Warren (EDC2453)</t>
  </si>
  <si>
    <t>Rosemary Warren</t>
  </si>
  <si>
    <t>EDC1125</t>
  </si>
  <si>
    <t>Rosin, Carla A. (EDC1125)</t>
  </si>
  <si>
    <t>Carla Rosin</t>
  </si>
  <si>
    <t>EDC0342</t>
  </si>
  <si>
    <t>Royal Riding and Accessories, Inc (EDC0342)</t>
  </si>
  <si>
    <t>Kris Hart</t>
  </si>
  <si>
    <t>HCCX0061</t>
  </si>
  <si>
    <t>Royal Treatment (Mobile Dog Grooming) (HCCX0061)</t>
  </si>
  <si>
    <t>Sandy Doering</t>
  </si>
  <si>
    <t>ECCX5737</t>
  </si>
  <si>
    <t>Royston, Adrian D. (ECCX5737)</t>
  </si>
  <si>
    <t>Adrian Royston</t>
  </si>
  <si>
    <t>EDC2272</t>
  </si>
  <si>
    <t>Rozanne Zacarias Photography  (EDC2272)</t>
  </si>
  <si>
    <t xml:space="preserve">Rozanne  Zacarias </t>
  </si>
  <si>
    <t>EDC0050</t>
  </si>
  <si>
    <t>RSVP Creative (EDC0050)</t>
  </si>
  <si>
    <t>Rich Sigerist</t>
  </si>
  <si>
    <t>EDC2238T</t>
  </si>
  <si>
    <t>Rubber Dummies  (EDC2238T)</t>
  </si>
  <si>
    <t>Mike  Lessnick</t>
  </si>
  <si>
    <t>Upland</t>
  </si>
  <si>
    <t>EDC0835</t>
  </si>
  <si>
    <t>Ruben's Burrito's (EDC0835)</t>
  </si>
  <si>
    <t>Rachel Duarte</t>
  </si>
  <si>
    <t>EDC1851g</t>
  </si>
  <si>
    <t>Rudenko School of Dance (EDC1851g)</t>
  </si>
  <si>
    <t>Barbara Rudenko</t>
  </si>
  <si>
    <t>EDC2003</t>
  </si>
  <si>
    <t>Ryan Petersen (EDC2003)</t>
  </si>
  <si>
    <t>Ryan Petersen</t>
  </si>
  <si>
    <t>EDC1751g</t>
  </si>
  <si>
    <t>Ryan Wilson (EDC1751g)</t>
  </si>
  <si>
    <t>Ryan Wilson</t>
  </si>
  <si>
    <t>EDC1589g</t>
  </si>
  <si>
    <t>Rylander, Caitlyn (EDC1589g)</t>
  </si>
  <si>
    <t>Caitlyn Rylander</t>
  </si>
  <si>
    <t>EDC0969</t>
  </si>
  <si>
    <t>S.G. Daley mfg. co. (EDC0969)</t>
  </si>
  <si>
    <t>Scott Daley</t>
  </si>
  <si>
    <t>EDC0031</t>
  </si>
  <si>
    <t>Saalex Solutions, Inc. (EDC0031)</t>
  </si>
  <si>
    <t>Travis Mack</t>
  </si>
  <si>
    <t>EDC1632g</t>
  </si>
  <si>
    <t>Sabores Peruvian Cafe (EDC1632g)</t>
  </si>
  <si>
    <t>Jose Undurraga</t>
  </si>
  <si>
    <t>EDC1104</t>
  </si>
  <si>
    <t>Salazar, Jennifer (EDC1104)</t>
  </si>
  <si>
    <t>Jennifer Salazar</t>
  </si>
  <si>
    <t>ECCX6142T</t>
  </si>
  <si>
    <t>Salomelier Imports, LLC (State) (ECCX6142T)</t>
  </si>
  <si>
    <t>Salome Hopkins</t>
  </si>
  <si>
    <t>EDC2241</t>
  </si>
  <si>
    <t>Salon D'Mar (EDC2241)</t>
  </si>
  <si>
    <t xml:space="preserve">Veronica  Cardenas </t>
  </si>
  <si>
    <t>EDC0388</t>
  </si>
  <si>
    <t>Salvador's Painting (EDC0388)</t>
  </si>
  <si>
    <t>Salvador Gonzales</t>
  </si>
  <si>
    <t>EDC1815g</t>
  </si>
  <si>
    <t>Allen Kelley</t>
  </si>
  <si>
    <t>Sameer Shah (EDC1815g)</t>
  </si>
  <si>
    <t>Sameer Shah</t>
  </si>
  <si>
    <t>EDC2402</t>
  </si>
  <si>
    <t>Samuel Nader  (EDC2402)</t>
  </si>
  <si>
    <t xml:space="preserve">Samuel  Nader </t>
  </si>
  <si>
    <t>EDC2510</t>
  </si>
  <si>
    <t>Santa Barbara 3D Technologies Cooperative Corporation (EDC2510)</t>
  </si>
  <si>
    <t>Mike Weissman</t>
  </si>
  <si>
    <t>EDC0904</t>
  </si>
  <si>
    <t>Santa Barbara Art &amp; Silkscreen (EDC0904)</t>
  </si>
  <si>
    <t>Jeannine Richards</t>
  </si>
  <si>
    <t>EDC1744g</t>
  </si>
  <si>
    <t>Santa Barbara Premiere Personal Assistant (EDC1744g)</t>
  </si>
  <si>
    <t>Anita Quintana</t>
  </si>
  <si>
    <t>EDC1364</t>
  </si>
  <si>
    <t>Santa Barbara Solar Consultants (EDC1364)</t>
  </si>
  <si>
    <t>Robby Golden</t>
  </si>
  <si>
    <t>EDC2651</t>
  </si>
  <si>
    <t>Santa Picante (EDC2651)</t>
  </si>
  <si>
    <t>Michael Schwartz</t>
  </si>
  <si>
    <t>EDC2564</t>
  </si>
  <si>
    <t>Santa Ynez Valley Star (EDC2564)</t>
  </si>
  <si>
    <t>Raiza  Giorgi</t>
  </si>
  <si>
    <t>EDC2033g</t>
  </si>
  <si>
    <t>Santiago Roman (EDC2033g)</t>
  </si>
  <si>
    <t>Santiago Roman</t>
  </si>
  <si>
    <t>Santa ynez</t>
  </si>
  <si>
    <t>EDC2119</t>
  </si>
  <si>
    <t>Sapphire Standard Group (EDC2119)</t>
  </si>
  <si>
    <t>Natasha Pinero</t>
  </si>
  <si>
    <t>EDC1881g</t>
  </si>
  <si>
    <t>sarene wallace (EDC1881g)</t>
  </si>
  <si>
    <t>sarene wallace</t>
  </si>
  <si>
    <t>EDC1943g</t>
  </si>
  <si>
    <t>Sarita Relis Photography (EDC1943g)</t>
  </si>
  <si>
    <t>Sarita Relis</t>
  </si>
  <si>
    <t>EDC2509</t>
  </si>
  <si>
    <t>Sasser, Darius (EDC2509)</t>
  </si>
  <si>
    <t>Darius Sasser</t>
  </si>
  <si>
    <t>EDC2122T</t>
  </si>
  <si>
    <t>Sava Distribution  (EDC2122T)</t>
  </si>
  <si>
    <t>Meder Dzhakypov</t>
  </si>
  <si>
    <t>EDC2235</t>
  </si>
  <si>
    <t>Savage Machining Inc. (EDC2235)</t>
  </si>
  <si>
    <t>Sheralee Connors</t>
  </si>
  <si>
    <t>LBCX4168T</t>
  </si>
  <si>
    <t>Savor International (LBCX4168T)</t>
  </si>
  <si>
    <t>Shanshan Weng</t>
  </si>
  <si>
    <t>EDC0320</t>
  </si>
  <si>
    <t>SB Homegrown (EDC0320)</t>
  </si>
  <si>
    <t>Marciano Chan</t>
  </si>
  <si>
    <t>EDC2629</t>
  </si>
  <si>
    <t>Scarlet Letters Copywriting (EDC2629)</t>
  </si>
  <si>
    <t>Shannon Diffner</t>
  </si>
  <si>
    <t>EDC2216</t>
  </si>
  <si>
    <t>SCH Media LLC (EDC2216)</t>
  </si>
  <si>
    <t>Matthew Sanford</t>
  </si>
  <si>
    <t>EDC0432</t>
  </si>
  <si>
    <t>Schmidt &amp; Schmidt Construction, Inc. (EDC0432)</t>
  </si>
  <si>
    <t>Bruce Schmidt</t>
  </si>
  <si>
    <t>EDC1403</t>
  </si>
  <si>
    <t>Science R&amp;D (EDC1403)</t>
  </si>
  <si>
    <t>Loren Alan</t>
  </si>
  <si>
    <t>LBCX5021T</t>
  </si>
  <si>
    <t>Scott Burson (LBCX5021T)</t>
  </si>
  <si>
    <t>Scott Burson</t>
  </si>
  <si>
    <t>Seal Beach</t>
  </si>
  <si>
    <t>EDC1834</t>
  </si>
  <si>
    <t>Scotty's Landscape &amp; Maintenance (EDC1834)</t>
  </si>
  <si>
    <t>Melanie Kathan</t>
  </si>
  <si>
    <t>EDC1848g</t>
  </si>
  <si>
    <t>Scrapbooking Forever (EDC1848g)</t>
  </si>
  <si>
    <t>Deb Mac</t>
  </si>
  <si>
    <t>EDC2233</t>
  </si>
  <si>
    <t>SDB Systems Inc  (EDC2233)</t>
  </si>
  <si>
    <t>Stan Bour</t>
  </si>
  <si>
    <t>EDC1968g</t>
  </si>
  <si>
    <t>Sean Krumhauer (EDC1968g)</t>
  </si>
  <si>
    <t>Sean Krumhauer</t>
  </si>
  <si>
    <t>EDC0362</t>
  </si>
  <si>
    <t>Seaview Publishing  (EDC0362)</t>
  </si>
  <si>
    <t>Mary Embree</t>
  </si>
  <si>
    <t>EDC2620</t>
  </si>
  <si>
    <t>Second Son's LLC , BrewLab (EDC2620)</t>
  </si>
  <si>
    <t>Peter  Goldammer</t>
  </si>
  <si>
    <t>EDC1282</t>
  </si>
  <si>
    <t>Sengstaken Enterprises, Inc. dba Style West (EDC1282)</t>
  </si>
  <si>
    <t>Robert Angstadt</t>
  </si>
  <si>
    <t>EDC1288</t>
  </si>
  <si>
    <t>Sensortech Systems Inc. (EDC1288)</t>
  </si>
  <si>
    <t>Colin Hanson</t>
  </si>
  <si>
    <t>EDC2154</t>
  </si>
  <si>
    <t>Serena Kraemer (EDC2154)</t>
  </si>
  <si>
    <t>Serena  Kramer</t>
  </si>
  <si>
    <t>EDC1781g</t>
  </si>
  <si>
    <t>Sergio F.C Fuentes (EDC1781g)</t>
  </si>
  <si>
    <t>Sergio  Fuentes</t>
  </si>
  <si>
    <t>EDC2076</t>
  </si>
  <si>
    <t>Sergio Ortiz (EDC2076)</t>
  </si>
  <si>
    <t>Sergio  Ortiz</t>
  </si>
  <si>
    <t>EDC0126</t>
  </si>
  <si>
    <t>Sessa Manufacturing (EDC0126)</t>
  </si>
  <si>
    <t>Michael Sessa</t>
  </si>
  <si>
    <t>EDC2002</t>
  </si>
  <si>
    <t>Sessions Brewery (EDC2002)</t>
  </si>
  <si>
    <t>John  Gonzales</t>
  </si>
  <si>
    <t>EDC2356</t>
  </si>
  <si>
    <t>Sevak Khodabakhshian  (EDC2356)</t>
  </si>
  <si>
    <t>Sevak Khodabakhshian</t>
  </si>
  <si>
    <t>EDC2011g</t>
  </si>
  <si>
    <t>Seven Deuce Media Corp  (EDC2011g)</t>
  </si>
  <si>
    <t>Kevin Pound</t>
  </si>
  <si>
    <t>EDC1542</t>
  </si>
  <si>
    <t>Sew Luscious (EDC1542)</t>
  </si>
  <si>
    <t>Veronica Zabzdyr</t>
  </si>
  <si>
    <t>EDC2324</t>
  </si>
  <si>
    <t>Shag Shop Inc. (EDC2324)</t>
  </si>
  <si>
    <t>Orly  Janiga</t>
  </si>
  <si>
    <t>EDC1978g</t>
  </si>
  <si>
    <t>Shake it Nutrition (EDC1978g)</t>
  </si>
  <si>
    <t>Sara rodriguez</t>
  </si>
  <si>
    <t>EDC2466</t>
  </si>
  <si>
    <t>Shannon Solutions (EDC2466)</t>
  </si>
  <si>
    <t>Dennise Gant</t>
  </si>
  <si>
    <t>EDC2567</t>
  </si>
  <si>
    <t>Sharks Pool Hall  (EDC2567)</t>
  </si>
  <si>
    <t xml:space="preserve">Jessie Pope </t>
  </si>
  <si>
    <t>EDC2311</t>
  </si>
  <si>
    <t>Sharpest Tool In The Shed INC (EDC2311)</t>
  </si>
  <si>
    <t>Philip Hendershott</t>
  </si>
  <si>
    <t>EDC2036g</t>
  </si>
  <si>
    <t>Shauna Moses (EDC2036g)</t>
  </si>
  <si>
    <t>Shauna Moses</t>
  </si>
  <si>
    <t>EDC2462</t>
  </si>
  <si>
    <t>Shelco (EDC2462)</t>
  </si>
  <si>
    <t>Kyle  Skinner</t>
  </si>
  <si>
    <t>EDC1553</t>
  </si>
  <si>
    <t>Sheppard, Jesse (EDC1553)</t>
  </si>
  <si>
    <t>Jesse Sheppard</t>
  </si>
  <si>
    <t>EDC1498</t>
  </si>
  <si>
    <t>Sherman, Andrew (EDC1498)</t>
  </si>
  <si>
    <t>Andrew Sherman</t>
  </si>
  <si>
    <t>EDC1835g</t>
  </si>
  <si>
    <t>Sheroes Entertainment LLC (EDC1835g)</t>
  </si>
  <si>
    <t>Virginia Hankins</t>
  </si>
  <si>
    <t>EDC2393</t>
  </si>
  <si>
    <t>shesaurus.com (EDC2393)</t>
  </si>
  <si>
    <t>marquisha  gatewood</t>
  </si>
  <si>
    <t>EDC1690</t>
  </si>
  <si>
    <t>Shinyoung Sim (EDC1690)</t>
  </si>
  <si>
    <t>Shinyoung Sim</t>
  </si>
  <si>
    <t>EDC2465T</t>
  </si>
  <si>
    <t>SHOPSIE (EDC2465T)</t>
  </si>
  <si>
    <t>Atilla Ozkan</t>
  </si>
  <si>
    <t>santa ana</t>
  </si>
  <si>
    <t>EDC1523</t>
  </si>
  <si>
    <t>Shuler, Myles (EDC1523)</t>
  </si>
  <si>
    <t>Myles Shuler</t>
  </si>
  <si>
    <t>EDC2581</t>
  </si>
  <si>
    <t>Sicily by Gino (EDC2581)</t>
  </si>
  <si>
    <t>William  Deeney</t>
  </si>
  <si>
    <t>EDC1174</t>
  </si>
  <si>
    <t>Side Car Restaurant (EDC1174)</t>
  </si>
  <si>
    <t>Luann Heath</t>
  </si>
  <si>
    <t>EDC1106</t>
  </si>
  <si>
    <t>Siders, Jeremy (EDC1106)</t>
  </si>
  <si>
    <t>Jeremy Siders</t>
  </si>
  <si>
    <t>EDC0517</t>
  </si>
  <si>
    <t>Sidewindercycle, Inc. (EDC0517)</t>
  </si>
  <si>
    <t>Linda Nunes</t>
  </si>
  <si>
    <t>EDC2551</t>
  </si>
  <si>
    <t>Sieden Sports  (EDC2551)</t>
  </si>
  <si>
    <t>Gary Aalberts</t>
  </si>
  <si>
    <t>EDC2424</t>
  </si>
  <si>
    <t>Sierra Hall (EDC2424)</t>
  </si>
  <si>
    <t>Sierra Hall</t>
  </si>
  <si>
    <t>EDC1731g</t>
  </si>
  <si>
    <t>Silk Road Transportation (EDC1731g)</t>
  </si>
  <si>
    <t>Umut Ozkan</t>
  </si>
  <si>
    <t>EDC1701T</t>
  </si>
  <si>
    <t>Silverback USA (EDC1701T)</t>
  </si>
  <si>
    <t>Christiaan Van Zyl</t>
  </si>
  <si>
    <t>EDC1754</t>
  </si>
  <si>
    <t>Silverwing Corporation (EDC1754)</t>
  </si>
  <si>
    <t>Sam Rafeh</t>
  </si>
  <si>
    <t>EDC2600</t>
  </si>
  <si>
    <t>Silvia Franco (EDC2600)</t>
  </si>
  <si>
    <t>Silvia Franco</t>
  </si>
  <si>
    <t>EDC1959g</t>
  </si>
  <si>
    <t>Silvia Scally (EDC1959g)</t>
  </si>
  <si>
    <t>Silvia Scally</t>
  </si>
  <si>
    <t>EDC2017g</t>
  </si>
  <si>
    <t>Simon-Kaloi Engineering (EDC2017g)</t>
  </si>
  <si>
    <t>Rick Simon</t>
  </si>
  <si>
    <t>EDC2642</t>
  </si>
  <si>
    <t>Simone Noble Photography  (EDC2642)</t>
  </si>
  <si>
    <t xml:space="preserve">Simone  Noble </t>
  </si>
  <si>
    <t>EDC1534</t>
  </si>
  <si>
    <t>Simple Compounding Goods (EDC1534)</t>
  </si>
  <si>
    <t>Orr Ben-Zvy</t>
  </si>
  <si>
    <t>Encino</t>
  </si>
  <si>
    <t>Elizabeth Lewis</t>
  </si>
  <si>
    <t>EDC1563</t>
  </si>
  <si>
    <t>Simpson, Joy (EDC1563)</t>
  </si>
  <si>
    <t>Joy Simpson</t>
  </si>
  <si>
    <t>EDC3038</t>
  </si>
  <si>
    <t>Sky Internet LLC (EDC3038)</t>
  </si>
  <si>
    <t>Schuyler Roberts</t>
  </si>
  <si>
    <t>EDC2523</t>
  </si>
  <si>
    <t>Sleek (EDC2523)</t>
  </si>
  <si>
    <t>Trevor Davison</t>
  </si>
  <si>
    <t>EDC1580g</t>
  </si>
  <si>
    <t>Sloan LED (EDC1580g)</t>
  </si>
  <si>
    <t>Randall Berg</t>
  </si>
  <si>
    <t>EDC2292</t>
  </si>
  <si>
    <t>SM Electrical Maintenance Service  (EDC2292)</t>
  </si>
  <si>
    <t xml:space="preserve">Mack  Boone </t>
  </si>
  <si>
    <t>EDC1551</t>
  </si>
  <si>
    <t>Soap to Save (EDC1551)</t>
  </si>
  <si>
    <t>EDC1150</t>
  </si>
  <si>
    <t>Social Spice Media (EDC1150)</t>
  </si>
  <si>
    <t>Jonathan Boring</t>
  </si>
  <si>
    <t>EDC0141T</t>
  </si>
  <si>
    <t>Sockwa (EDC0141T)</t>
  </si>
  <si>
    <t>David Zasloff</t>
  </si>
  <si>
    <t>EDC0479T</t>
  </si>
  <si>
    <t>Soilmoisture Equipment Corporation (EDC0479T)</t>
  </si>
  <si>
    <t>EDC0190</t>
  </si>
  <si>
    <t>Solarsilicon Recycling Services, LLC (EDC0190)</t>
  </si>
  <si>
    <t>Brendon Cussio</t>
  </si>
  <si>
    <t>EDC2084</t>
  </si>
  <si>
    <t>Somis Home, LLC (EDC2084)</t>
  </si>
  <si>
    <t>Allen Alarcon</t>
  </si>
  <si>
    <t>EDC1193</t>
  </si>
  <si>
    <t>Somis Investments (EDC1193)</t>
  </si>
  <si>
    <t>Eric Taylor</t>
  </si>
  <si>
    <t>EDC1102</t>
  </si>
  <si>
    <t>Sossy's BBQ Sandwiches (EDC1102)</t>
  </si>
  <si>
    <t>Greg Smith</t>
  </si>
  <si>
    <t>EDC2745DRR</t>
  </si>
  <si>
    <t>SOULTONIC  (EDC2745DRR)</t>
  </si>
  <si>
    <t>Shael Shevchuk</t>
  </si>
  <si>
    <t>EDC1947g</t>
  </si>
  <si>
    <t>Sound Crutch  (EDC1947g)</t>
  </si>
  <si>
    <t xml:space="preserve">Nick  Pope </t>
  </si>
  <si>
    <t>EDC1492T</t>
  </si>
  <si>
    <t>South Seaward Residence Inn (EDC1492T)</t>
  </si>
  <si>
    <t>Allison   Rolfe</t>
  </si>
  <si>
    <t>San Diego</t>
  </si>
  <si>
    <t>EDC1000</t>
  </si>
  <si>
    <t>Spasso Cucina (EDC1000)</t>
  </si>
  <si>
    <t>Franchesco Spasso</t>
  </si>
  <si>
    <t>EDC1807g</t>
  </si>
  <si>
    <t>Spencer Shulem (EDC1807g)</t>
  </si>
  <si>
    <t>Spencer Shulem</t>
  </si>
  <si>
    <t>EDC1453</t>
  </si>
  <si>
    <t>Spider Monkey Designs (EDC1453)</t>
  </si>
  <si>
    <t>Monteve Miller-Clay</t>
  </si>
  <si>
    <t>EDC1635g</t>
  </si>
  <si>
    <t>Star City Comics and Games (EDC1635g)</t>
  </si>
  <si>
    <t>Tim Heague</t>
  </si>
  <si>
    <t>EDC0399</t>
  </si>
  <si>
    <t>Starnet Data Design, Inc. (EDC0399)</t>
  </si>
  <si>
    <t>Nancy Marks</t>
  </si>
  <si>
    <t>EDC1999g</t>
  </si>
  <si>
    <t>Steel Will Investments (EDC1999g)</t>
  </si>
  <si>
    <t>Chantelle Wenz</t>
  </si>
  <si>
    <t>EDC1722g</t>
  </si>
  <si>
    <t>Steelhead Fine Goods (EDC1722g)</t>
  </si>
  <si>
    <t>Allan Viscarra</t>
  </si>
  <si>
    <t>EDC2097T</t>
  </si>
  <si>
    <t>Stellan Lange (EDC2097T)</t>
  </si>
  <si>
    <t>Stellan Lange</t>
  </si>
  <si>
    <t>EDC2372</t>
  </si>
  <si>
    <t>Steve Larsen (EDC2372)</t>
  </si>
  <si>
    <t xml:space="preserve">Steve  Larsen </t>
  </si>
  <si>
    <t>La Quinta</t>
  </si>
  <si>
    <t>EDC1764g</t>
  </si>
  <si>
    <t>STEVEN CAGAN (EDC1764g)</t>
  </si>
  <si>
    <t>STEVEN CAGAN</t>
  </si>
  <si>
    <t>EDC2035g</t>
  </si>
  <si>
    <t>Steven Rutledge (EDC2035g)</t>
  </si>
  <si>
    <t>Steven Rutledge</t>
  </si>
  <si>
    <t>EDC1600g</t>
  </si>
  <si>
    <t>Stolsig, Eddie (EDC1600g)</t>
  </si>
  <si>
    <t>Eddie Stolsig</t>
  </si>
  <si>
    <t>EDC1462</t>
  </si>
  <si>
    <t>StoreRite (EDC1462)</t>
  </si>
  <si>
    <t>Jacqueline Flores</t>
  </si>
  <si>
    <t>EDC2653</t>
  </si>
  <si>
    <t>Storm Shavery  (EDC2653)</t>
  </si>
  <si>
    <t>Richard  Cuico</t>
  </si>
  <si>
    <t>EDC1489</t>
  </si>
  <si>
    <t>Strategic Media (EDC1489)</t>
  </si>
  <si>
    <t>COCX5140</t>
  </si>
  <si>
    <t>Strey Cellars (COCX5140)</t>
  </si>
  <si>
    <t>Kate Wiegers</t>
  </si>
  <si>
    <t>Woodland Hills</t>
  </si>
  <si>
    <t>EDC2335T</t>
  </si>
  <si>
    <t>Stronger Inc (EDC2335T)</t>
  </si>
  <si>
    <t>Treanna Scholer</t>
  </si>
  <si>
    <t>EDC1762g</t>
  </si>
  <si>
    <t>Stupid Good Beverage Company, LLC (EDC1762g)</t>
  </si>
  <si>
    <t>Dorian Levy</t>
  </si>
  <si>
    <t>EDC0069</t>
  </si>
  <si>
    <t>Sublime, LLC (EDC0069)</t>
  </si>
  <si>
    <t>Brent Thompson</t>
  </si>
  <si>
    <t>EDC2659</t>
  </si>
  <si>
    <t>Succulent Cafe  (EDC2659)</t>
  </si>
  <si>
    <t>David  Brents</t>
  </si>
  <si>
    <t>EDC0740</t>
  </si>
  <si>
    <t>Sullivan Decor (EDC0740)</t>
  </si>
  <si>
    <t>Shaun Sullivan</t>
  </si>
  <si>
    <t>EDC1914g</t>
  </si>
  <si>
    <t>Sumithra Jonnalagadda (EDC1914g)</t>
  </si>
  <si>
    <t>Sumithra Jonnalagadda</t>
  </si>
  <si>
    <t>EDC2667</t>
  </si>
  <si>
    <t>Summer Breeze Tanning (EDC2667)</t>
  </si>
  <si>
    <t>renee truitt</t>
  </si>
  <si>
    <t>COCX4790</t>
  </si>
  <si>
    <t>Ben Tenn</t>
  </si>
  <si>
    <t>Summers, Vanessa (COCX4790)</t>
  </si>
  <si>
    <t>Vanessa Summers</t>
  </si>
  <si>
    <t>EDC1909g</t>
  </si>
  <si>
    <t>Sunflower Children Montessori (EDC1909g)</t>
  </si>
  <si>
    <t>Juliette Lefevre</t>
  </si>
  <si>
    <t>EDC1864g</t>
  </si>
  <si>
    <t>SunOven Gluten Free (EDC1864g)</t>
  </si>
  <si>
    <t>Alexis Davis</t>
  </si>
  <si>
    <t>EDC1297</t>
  </si>
  <si>
    <t>Superior Decorating (EDC1297)</t>
  </si>
  <si>
    <t>Bob Strem</t>
  </si>
  <si>
    <t>EDC2459</t>
  </si>
  <si>
    <t>SurfBrainer (EDC2459)</t>
  </si>
  <si>
    <t>Gal Goffer</t>
  </si>
  <si>
    <t>EDC2616</t>
  </si>
  <si>
    <t>Survivor Industries, Inc  (EDC2616)</t>
  </si>
  <si>
    <t xml:space="preserve">Karla  Lomeli </t>
  </si>
  <si>
    <t>EDC1888g</t>
  </si>
  <si>
    <t>Susan Seats (EDC1888g)</t>
  </si>
  <si>
    <t>Susan Seats</t>
  </si>
  <si>
    <t>EDC1939g</t>
  </si>
  <si>
    <t>Suzie Segal (EDC1939g)</t>
  </si>
  <si>
    <t>Suzie Segal</t>
  </si>
  <si>
    <t>EDC2636</t>
  </si>
  <si>
    <t>Swain &amp; Associates  (EDC2636)</t>
  </si>
  <si>
    <t xml:space="preserve">Billy  Swains </t>
  </si>
  <si>
    <t>EDC2037g</t>
  </si>
  <si>
    <t>swaxel (EDC2037g)</t>
  </si>
  <si>
    <t>leo tumamait</t>
  </si>
  <si>
    <t>EDC2310</t>
  </si>
  <si>
    <t>Swedish Candy Factory (EDC2310)</t>
  </si>
  <si>
    <t>Edle Liljeblad</t>
  </si>
  <si>
    <t>EDC1430</t>
  </si>
  <si>
    <t>Swihart, Ben A. (EDC1430)</t>
  </si>
  <si>
    <t>Ben Sol</t>
  </si>
  <si>
    <t>EDC2080</t>
  </si>
  <si>
    <t>SWPPP CAL (EDC2080)</t>
  </si>
  <si>
    <t>Blanca Hoffmeier</t>
  </si>
  <si>
    <t>ECCX7340</t>
  </si>
  <si>
    <t>Tora Brown</t>
  </si>
  <si>
    <t>Synergy Unlimited, LLC (STATE) (ECCX7340)</t>
  </si>
  <si>
    <t>Deborah Cujino-Deras</t>
  </si>
  <si>
    <t>Marina Dl Rey</t>
  </si>
  <si>
    <t>LV000281T</t>
  </si>
  <si>
    <t>Fidel  Gomez</t>
  </si>
  <si>
    <t>syscam (LV000281T)</t>
  </si>
  <si>
    <t>Willi Estefanes Martinez</t>
  </si>
  <si>
    <t>Glendora</t>
  </si>
  <si>
    <t>EDC2261</t>
  </si>
  <si>
    <t>T.S Conner Trucking  (EDC2261)</t>
  </si>
  <si>
    <t xml:space="preserve">Trishia  Conner </t>
  </si>
  <si>
    <t>EDC2473</t>
  </si>
  <si>
    <t>Tabinex (EDC2473)</t>
  </si>
  <si>
    <t>EDC2192</t>
  </si>
  <si>
    <t>Tacos Aaron  (EDC2192)</t>
  </si>
  <si>
    <t>Aaron Escobar</t>
  </si>
  <si>
    <t>Emily Hirsch</t>
  </si>
  <si>
    <t>EDC1745g</t>
  </si>
  <si>
    <t>Tamera Pullen (EDC1745g)</t>
  </si>
  <si>
    <t>Tamera Pullen</t>
  </si>
  <si>
    <t>EDC1689g</t>
  </si>
  <si>
    <t>Tammy Meyer (EDC1689g)</t>
  </si>
  <si>
    <t>Tammy Meyer</t>
  </si>
  <si>
    <t>EDC1878g</t>
  </si>
  <si>
    <t>Tanya White (EDC1878g)</t>
  </si>
  <si>
    <t>Tanya White</t>
  </si>
  <si>
    <t>EDC1778g</t>
  </si>
  <si>
    <t>Tavia Jones (EDC1778g)</t>
  </si>
  <si>
    <t>Tavia Jones</t>
  </si>
  <si>
    <t>EDC2206</t>
  </si>
  <si>
    <t>Tbd (EDC2206)</t>
  </si>
  <si>
    <t>Zach Beal</t>
  </si>
  <si>
    <t>CITD0534</t>
  </si>
  <si>
    <t>Teadora (CITD0534)</t>
  </si>
  <si>
    <t>Val Cole</t>
  </si>
  <si>
    <t>Bellevue</t>
  </si>
  <si>
    <t>EDC1797</t>
  </si>
  <si>
    <t>Team-Work Property Services (EDC1797)</t>
  </si>
  <si>
    <t>Gabriela Renteria</t>
  </si>
  <si>
    <t>EDC2669T</t>
  </si>
  <si>
    <t>Tech Bindery  (EDC2669T)</t>
  </si>
  <si>
    <t>Amanda  Tabah</t>
  </si>
  <si>
    <t>EDC1425</t>
  </si>
  <si>
    <t>Tegtmeier, Jon E. (EDC1425)</t>
  </si>
  <si>
    <t>Jon Tegtmeier</t>
  </si>
  <si>
    <t>EDC2609T</t>
  </si>
  <si>
    <t>TempehSure (EDC2609T)</t>
  </si>
  <si>
    <t>EDC2725</t>
  </si>
  <si>
    <t>Temple Taste  (EDC2725)</t>
  </si>
  <si>
    <t xml:space="preserve">Jane  Miller </t>
  </si>
  <si>
    <t>EDC0269</t>
  </si>
  <si>
    <t>Tennyson, Kurt A. (EDC0269)</t>
  </si>
  <si>
    <t>Kurt Tennyson</t>
  </si>
  <si>
    <t>EDC2472</t>
  </si>
  <si>
    <t>Teresa Martinez Law (EDC2472)</t>
  </si>
  <si>
    <t xml:space="preserve">Teresa  Martinez </t>
  </si>
  <si>
    <t>EDC2136</t>
  </si>
  <si>
    <t>Teresa Vazquez (EDC2136)</t>
  </si>
  <si>
    <t>Teresa Vazquez</t>
  </si>
  <si>
    <t>EDC1977</t>
  </si>
  <si>
    <t>Terre Verte landscape Design Inc. (EDC1977)</t>
  </si>
  <si>
    <t>Anna Smith</t>
  </si>
  <si>
    <t>EDC1981g</t>
  </si>
  <si>
    <t>That's Cherry (EDC1981g)</t>
  </si>
  <si>
    <t>Rudy Torres</t>
  </si>
  <si>
    <t>EDC1664</t>
  </si>
  <si>
    <t>The Academy (EDC1664)</t>
  </si>
  <si>
    <t>Mayra Garcia</t>
  </si>
  <si>
    <t>EDC0705</t>
  </si>
  <si>
    <t>The Aerial Studio (EDC0705)</t>
  </si>
  <si>
    <t>Gregg Curtis</t>
  </si>
  <si>
    <t>EDC2022g</t>
  </si>
  <si>
    <t>The Baja Oyster Company, Inc (EDC2022g)</t>
  </si>
  <si>
    <t>Mark Reynolds</t>
  </si>
  <si>
    <t>EDC1514</t>
  </si>
  <si>
    <t>The Bee's Knees Specialties (EDC1514)</t>
  </si>
  <si>
    <t>Jason Russell</t>
  </si>
  <si>
    <t>EDC0900</t>
  </si>
  <si>
    <t>The Cave Restaurant &amp; Ventura Wine Company (EDC0900)</t>
  </si>
  <si>
    <t>Nicole Valdivia</t>
  </si>
  <si>
    <t>EDC1367</t>
  </si>
  <si>
    <t>The Chop Shop (EDC1367)</t>
  </si>
  <si>
    <t>Patty Haas</t>
  </si>
  <si>
    <t>EDC2209</t>
  </si>
  <si>
    <t>The Citizens Environmental Academy  (EDC2209)</t>
  </si>
  <si>
    <t xml:space="preserve">Pat Browne </t>
  </si>
  <si>
    <t>EDC2446</t>
  </si>
  <si>
    <t>The Clique  (EDC2446)</t>
  </si>
  <si>
    <t>Tracy  Quiroga</t>
  </si>
  <si>
    <t>EDC2506</t>
  </si>
  <si>
    <t>The December store and more  (EDC2506)</t>
  </si>
  <si>
    <t xml:space="preserve">Cappi  Patterson </t>
  </si>
  <si>
    <t>EDC1485</t>
  </si>
  <si>
    <t>The Disappearing Dent (EDC1485)</t>
  </si>
  <si>
    <t>John Skaggs</t>
  </si>
  <si>
    <t>EDC1528</t>
  </si>
  <si>
    <t>The East Coast Pizza Company (EDC1528)</t>
  </si>
  <si>
    <t>Neil Felder</t>
  </si>
  <si>
    <t>EDC2157</t>
  </si>
  <si>
    <t>The Engine Company, Inc (EDC2157)</t>
  </si>
  <si>
    <t>Paul Kurrels</t>
  </si>
  <si>
    <t>EDC2194</t>
  </si>
  <si>
    <t>The EPM Group  (EDC2194)</t>
  </si>
  <si>
    <t>Steven  Ow</t>
  </si>
  <si>
    <t>EDC2440</t>
  </si>
  <si>
    <t>The Equine Sanctuary  (EDC2440)</t>
  </si>
  <si>
    <t>Alexis  Ells</t>
  </si>
  <si>
    <t>EDC1436</t>
  </si>
  <si>
    <t>The Finish Line (EDC1436)</t>
  </si>
  <si>
    <t>Ronda Werner</t>
  </si>
  <si>
    <t>EDC3032</t>
  </si>
  <si>
    <t>The Garage  (EDC3032)</t>
  </si>
  <si>
    <t xml:space="preserve">David  Rhodes </t>
  </si>
  <si>
    <t>EDC1633g</t>
  </si>
  <si>
    <t>The Habitat Factory (EDC1633g)</t>
  </si>
  <si>
    <t>Katherine Bell</t>
  </si>
  <si>
    <t>EDC1862g</t>
  </si>
  <si>
    <t>The Healing Tree, LLC. (EDC1862g)</t>
  </si>
  <si>
    <t>Joe Lam</t>
  </si>
  <si>
    <t>EDC2615</t>
  </si>
  <si>
    <t>The Herbal Equine (EDC2615)</t>
  </si>
  <si>
    <t>Alice Haefele</t>
  </si>
  <si>
    <t>EDC2504</t>
  </si>
  <si>
    <t>The Honey B  (EDC2504)</t>
  </si>
  <si>
    <t>Katherine  Belanger</t>
  </si>
  <si>
    <t>EDC2116</t>
  </si>
  <si>
    <t>The Innovation Resource (EDC2116)</t>
  </si>
  <si>
    <t>Robert Tucker</t>
  </si>
  <si>
    <t>EDC1658</t>
  </si>
  <si>
    <t>The Juice Club (EDC1658)</t>
  </si>
  <si>
    <t>Allison Antoinette</t>
  </si>
  <si>
    <t>EDC2438</t>
  </si>
  <si>
    <t>The Juicy Life : Juicery  (EDC2438)</t>
  </si>
  <si>
    <t xml:space="preserve">Kimberly  Zimmerman </t>
  </si>
  <si>
    <t>EDC2134</t>
  </si>
  <si>
    <t>The Knox School of Santa Barbara (EDC2134)</t>
  </si>
  <si>
    <t>Angela Tanner</t>
  </si>
  <si>
    <t>EDC2479DRR</t>
  </si>
  <si>
    <t>The Ojai Retreat  (EDC2479DRR)</t>
  </si>
  <si>
    <t>Ulrich Brugger</t>
  </si>
  <si>
    <t>EDC2498</t>
  </si>
  <si>
    <t>The Packaging store (EDC2498)</t>
  </si>
  <si>
    <t>William  Brown</t>
  </si>
  <si>
    <t>Natalie Muniz</t>
  </si>
  <si>
    <t>EDC2069g</t>
  </si>
  <si>
    <t>The Picture Screen (EDC2069g)</t>
  </si>
  <si>
    <t>Ruby Lainez</t>
  </si>
  <si>
    <t>EDC0865</t>
  </si>
  <si>
    <t>The Putting Wedge Company (EDC0865)</t>
  </si>
  <si>
    <t>EDC0513</t>
  </si>
  <si>
    <t>The Refill Shoppe (EDC0513)</t>
  </si>
  <si>
    <t>Casey Michelle Stevens</t>
  </si>
  <si>
    <t>EDC2561</t>
  </si>
  <si>
    <t>The Rockin Edge (EDC2561)</t>
  </si>
  <si>
    <t>Melissa  Gluck</t>
  </si>
  <si>
    <t>EDC1986g</t>
  </si>
  <si>
    <t>The Seven Bridges Group (EDC1986g)</t>
  </si>
  <si>
    <t>Travis Bell</t>
  </si>
  <si>
    <t>EDC1149</t>
  </si>
  <si>
    <t>The Sidecar Restaurant (EDC1149)</t>
  </si>
  <si>
    <t>Tim Kilcoyne</t>
  </si>
  <si>
    <t>EDC1852g</t>
  </si>
  <si>
    <t>The Siros Group, LLC (EDC1852g)</t>
  </si>
  <si>
    <t>Travis Siros</t>
  </si>
  <si>
    <t>EDC1877g</t>
  </si>
  <si>
    <t>The Sugar Lab Bakery (EDC1877g)</t>
  </si>
  <si>
    <t>Kelly Shirk</t>
  </si>
  <si>
    <t>EDC2133T</t>
  </si>
  <si>
    <t>James M  Hansen</t>
  </si>
  <si>
    <t>The Tasty Group (EDC2133T)</t>
  </si>
  <si>
    <t>David Ahn</t>
  </si>
  <si>
    <t>EDC1812g</t>
  </si>
  <si>
    <t>The Unknotted (EDC1812g)</t>
  </si>
  <si>
    <t>Dana Lawrence</t>
  </si>
  <si>
    <t>EDC2464</t>
  </si>
  <si>
    <t>The Vent Human Performance Center  (EDC2464)</t>
  </si>
  <si>
    <t>Bree  Cochran</t>
  </si>
  <si>
    <t>EDC2392</t>
  </si>
  <si>
    <t>the visual guide  (EDC2392)</t>
  </si>
  <si>
    <t>laura  pasetta</t>
  </si>
  <si>
    <t>EDC1714</t>
  </si>
  <si>
    <t>The Winehound (EDC1714)</t>
  </si>
  <si>
    <t>Bob wesley</t>
  </si>
  <si>
    <t>EDC2189</t>
  </si>
  <si>
    <t>The Zenly Shop (EDC2189)</t>
  </si>
  <si>
    <t>Nicole  Durr</t>
  </si>
  <si>
    <t>EDC2274</t>
  </si>
  <si>
    <t>Thomas (Feras) Naim (EDC2274)</t>
  </si>
  <si>
    <t>Feras Naim</t>
  </si>
  <si>
    <t>EDC2092</t>
  </si>
  <si>
    <t>Thomas K Schultheis (EDC2092)</t>
  </si>
  <si>
    <t>Thomas K Schultheis</t>
  </si>
  <si>
    <t>EDC2604</t>
  </si>
  <si>
    <t>Thomas Lundgard (EDC2604)</t>
  </si>
  <si>
    <t>Thomas Lundgard</t>
  </si>
  <si>
    <t>EDC1590g</t>
  </si>
  <si>
    <t>Thomas, Dawn (EDC1590g)</t>
  </si>
  <si>
    <t>Dawn Thomas</t>
  </si>
  <si>
    <t>ECCX6604T</t>
  </si>
  <si>
    <t>Three Hats LLC (ECCX6604T)</t>
  </si>
  <si>
    <t>George  Paskalov</t>
  </si>
  <si>
    <t>EDC2132</t>
  </si>
  <si>
    <t>Thrive Chiropractic (EDC2132)</t>
  </si>
  <si>
    <t>Laura &amp; Michael Willis</t>
  </si>
  <si>
    <t>EDC1538</t>
  </si>
  <si>
    <t>Throw Stones Media (EDC1538)</t>
  </si>
  <si>
    <t>Christopher Higgins</t>
  </si>
  <si>
    <t>EDC0604</t>
  </si>
  <si>
    <t>Thundermount Garage Systems (EDC0604)</t>
  </si>
  <si>
    <t>Gus Estravit</t>
  </si>
  <si>
    <t>EDC1441</t>
  </si>
  <si>
    <t>Tiffany, Mary ellen (EDC1441)</t>
  </si>
  <si>
    <t>Mary ellen Tiffany</t>
  </si>
  <si>
    <t>EDC1702</t>
  </si>
  <si>
    <t>Tim Kazules (EDC1702)</t>
  </si>
  <si>
    <t>Tim Kazules</t>
  </si>
  <si>
    <t>EDC2114</t>
  </si>
  <si>
    <t>Tim Mehlisch (EDC2114)</t>
  </si>
  <si>
    <t>Tim  Mehlisch</t>
  </si>
  <si>
    <t>EDC1749g</t>
  </si>
  <si>
    <t>Tim Villegas (EDC1749g)</t>
  </si>
  <si>
    <t>Tim Villegas</t>
  </si>
  <si>
    <t>EDC2210</t>
  </si>
  <si>
    <t>Tina Kaufman  (EDC2210)</t>
  </si>
  <si>
    <t xml:space="preserve">Tina  Kaufman </t>
  </si>
  <si>
    <t>EDC2270</t>
  </si>
  <si>
    <t>Tina's Ports of Paradise Polynesian Dance Production (EDC2270)</t>
  </si>
  <si>
    <t>Haatoa Vainuku</t>
  </si>
  <si>
    <t>EDC0359</t>
  </si>
  <si>
    <t>Titan LED (EDC0359)</t>
  </si>
  <si>
    <t>Brian Hennessy</t>
  </si>
  <si>
    <t>EDC2539</t>
  </si>
  <si>
    <t>TKT Tax and Accounting  (EDC2539)</t>
  </si>
  <si>
    <t xml:space="preserve">Tammy  Throckmorton </t>
  </si>
  <si>
    <t>EDC1578g</t>
  </si>
  <si>
    <t>TNT Automotive LLC (EDC1578g)</t>
  </si>
  <si>
    <t>Todd Harter</t>
  </si>
  <si>
    <t>EDC2533</t>
  </si>
  <si>
    <t>Todd Ebright  (EDC2533)</t>
  </si>
  <si>
    <t>Todd  Ebright</t>
  </si>
  <si>
    <t>EDC1487</t>
  </si>
  <si>
    <t>Toki Lee Photography (EDC1487)</t>
  </si>
  <si>
    <t>Toki Lee</t>
  </si>
  <si>
    <t>EDC1946g</t>
  </si>
  <si>
    <t>Tommy Kelly (EDC1946g)</t>
  </si>
  <si>
    <t>Tommy  Kelly</t>
  </si>
  <si>
    <t>EDC1789g</t>
  </si>
  <si>
    <t>Toni Bailey (EDC1789g)</t>
  </si>
  <si>
    <t>Toni Bailey</t>
  </si>
  <si>
    <t>EDC1618g</t>
  </si>
  <si>
    <t>Topwater Films (EDC1618g)</t>
  </si>
  <si>
    <t>Eric Paczkowski</t>
  </si>
  <si>
    <t>EDC2203</t>
  </si>
  <si>
    <t>Torgio Wood Fired Pizza (EDC2203)</t>
  </si>
  <si>
    <t>Nikki Chen</t>
  </si>
  <si>
    <t>EDC2644</t>
  </si>
  <si>
    <t>Trail Rides of Ojai and Infinite Horsemanship LLC (EDC2644)</t>
  </si>
  <si>
    <t>Tiffany Colohan</t>
  </si>
  <si>
    <t>EDC0431</t>
  </si>
  <si>
    <t>Trailer Claw (EDC0431)</t>
  </si>
  <si>
    <t>Steve Ontiveros</t>
  </si>
  <si>
    <t>EDC0210</t>
  </si>
  <si>
    <t>Transamerica Financial Advisors (EDC0210)</t>
  </si>
  <si>
    <t>Todd Juvonen</t>
  </si>
  <si>
    <t>EDC0536</t>
  </si>
  <si>
    <t>Transonic Combustion Inc. (EDC0536)</t>
  </si>
  <si>
    <t>EDC0473</t>
  </si>
  <si>
    <t>Tresierras Brothers Corp. (EDC0473)</t>
  </si>
  <si>
    <t>Arthur Tresierras</t>
  </si>
  <si>
    <t>EDC2204</t>
  </si>
  <si>
    <t>Trevor Zarker (EDC2204)</t>
  </si>
  <si>
    <t>Trevor Zarker</t>
  </si>
  <si>
    <t>EDC0582</t>
  </si>
  <si>
    <t>Tribus, Inc. dba Xibeo (EDC0582)</t>
  </si>
  <si>
    <t>Theron Whitney</t>
  </si>
  <si>
    <t>EDC0795</t>
  </si>
  <si>
    <t>Joseph Huggins</t>
  </si>
  <si>
    <t>Trinity Wheeler Photography (EDC0795)</t>
  </si>
  <si>
    <t>Trinity Wheeler</t>
  </si>
  <si>
    <t>EDC2258</t>
  </si>
  <si>
    <t>Trisha Bradley (EDC2258)</t>
  </si>
  <si>
    <t>Trisha Bradley</t>
  </si>
  <si>
    <t>EDC3030</t>
  </si>
  <si>
    <t>Trizone LLC (EDC3030)</t>
  </si>
  <si>
    <t xml:space="preserve">Ray  Edwards </t>
  </si>
  <si>
    <t>EDC1908g</t>
  </si>
  <si>
    <t>Tropical island Tan, Spa &amp; Boutique (EDC1908g)</t>
  </si>
  <si>
    <t>Melanie Hartert</t>
  </si>
  <si>
    <t>EDC1849g</t>
  </si>
  <si>
    <t>Troy Robison (EDC1849g)</t>
  </si>
  <si>
    <t>Troy Robison</t>
  </si>
  <si>
    <t>EDC2405T</t>
  </si>
  <si>
    <t>TRS  (EDC2405T)</t>
  </si>
  <si>
    <t xml:space="preserve">Brett Trowbridge </t>
  </si>
  <si>
    <t>San Juan Capistrano</t>
  </si>
  <si>
    <t>EDC1800g</t>
  </si>
  <si>
    <t>Tucker McCombs (EDC1800g)</t>
  </si>
  <si>
    <t>Tucker McCombs</t>
  </si>
  <si>
    <t>EDC0414</t>
  </si>
  <si>
    <t>Turtle Storage (EDC0414)</t>
  </si>
  <si>
    <t>Thomas Volk</t>
  </si>
  <si>
    <t>COCX2214</t>
  </si>
  <si>
    <t>TW Biological Services (COCX2214)</t>
  </si>
  <si>
    <t>Jennifer Sexton</t>
  </si>
  <si>
    <t>EDC0485</t>
  </si>
  <si>
    <t>Twenty 88, LLC (EDC0485)</t>
  </si>
  <si>
    <t>Vincent Pillard</t>
  </si>
  <si>
    <t>EDC1433</t>
  </si>
  <si>
    <t>Two Trees Jewlery (EDC1433)</t>
  </si>
  <si>
    <t>Michelle Garland</t>
  </si>
  <si>
    <t>EDC0650</t>
  </si>
  <si>
    <t>U.S. Detection Dogs, LLC (EDC0650)</t>
  </si>
  <si>
    <t>Warren Gray</t>
  </si>
  <si>
    <t>COCX6799</t>
  </si>
  <si>
    <t>UB International, LLC  (COCX6799)</t>
  </si>
  <si>
    <t>Jannie  Whitt</t>
  </si>
  <si>
    <t>Pine Mountain Club</t>
  </si>
  <si>
    <t>EDC1157</t>
  </si>
  <si>
    <t>Udash Inc. (EDC1157)</t>
  </si>
  <si>
    <t>George Melamed</t>
  </si>
  <si>
    <t>EDC2542T</t>
  </si>
  <si>
    <t>Unearthen (EDC2542T)</t>
  </si>
  <si>
    <t>gia bahm</t>
  </si>
  <si>
    <t>EDC2271</t>
  </si>
  <si>
    <t>UNET Solutions  (EDC2271)</t>
  </si>
  <si>
    <t>Darren  Elliott</t>
  </si>
  <si>
    <t>EDC0887</t>
  </si>
  <si>
    <t>Uniform Warehouse &amp; Embroidery (EDC0887)</t>
  </si>
  <si>
    <t>Frank Sanchez</t>
  </si>
  <si>
    <t>EDC1279</t>
  </si>
  <si>
    <t>United Electric (EDC1279)</t>
  </si>
  <si>
    <t>Jonathan Jones</t>
  </si>
  <si>
    <t>LBCX5467T</t>
  </si>
  <si>
    <t>United Priority Disttributor LLC (LBCX5467T)</t>
  </si>
  <si>
    <t>Tyler Fraser</t>
  </si>
  <si>
    <t>Anaheim</t>
  </si>
  <si>
    <t>COCX0094T</t>
  </si>
  <si>
    <t>Ayse Oge - VN</t>
  </si>
  <si>
    <t>Upton, Daniel M. (COCX0094T)</t>
  </si>
  <si>
    <t>Daniel Upton</t>
  </si>
  <si>
    <t>valencia</t>
  </si>
  <si>
    <t>EDC0304</t>
  </si>
  <si>
    <t>Uptown Pizza (EDC0304)</t>
  </si>
  <si>
    <t>Sylvia Abu-Aita</t>
  </si>
  <si>
    <t>EDC1493</t>
  </si>
  <si>
    <t>Ur' Way Logistics, LLC (EDC1493)</t>
  </si>
  <si>
    <t>Kelly Johnson</t>
  </si>
  <si>
    <t>EDC1379</t>
  </si>
  <si>
    <t>Urbanowicz, Ransom G. (EDC1379)</t>
  </si>
  <si>
    <t>Ransom Urbanowicz</t>
  </si>
  <si>
    <t>EDC0732</t>
  </si>
  <si>
    <t>Uta Ritke (EDC0732)</t>
  </si>
  <si>
    <t>Uta Ritke</t>
  </si>
  <si>
    <t>EDC0565</t>
  </si>
  <si>
    <t>V3 (EDC0565)</t>
  </si>
  <si>
    <t>David Wilson</t>
  </si>
  <si>
    <t>EDC2563</t>
  </si>
  <si>
    <t>Vagabond Coffee Shop  (EDC2563)</t>
  </si>
  <si>
    <t>Jolene  McBee</t>
  </si>
  <si>
    <t>EDC1750g</t>
  </si>
  <si>
    <t>Valentino's (EDC1750g)</t>
  </si>
  <si>
    <t>Jason Gray</t>
  </si>
  <si>
    <t>EDC2579</t>
  </si>
  <si>
    <t>Valerie Chiyo Jaffee, MBA / MS IT / DBS  (EDC2579)</t>
  </si>
  <si>
    <t>Valerie  Jaffee</t>
  </si>
  <si>
    <t>EDC2034g</t>
  </si>
  <si>
    <t>Vanessa Loves Food (EDC2034g)</t>
  </si>
  <si>
    <t>Vanessa Craig</t>
  </si>
  <si>
    <t>EDC2365</t>
  </si>
  <si>
    <t>Vardar Startup in Santa Barbara, California (EDC2365)</t>
  </si>
  <si>
    <t>ATILLA VARDAR VARDAR</t>
  </si>
  <si>
    <t>Berlin</t>
  </si>
  <si>
    <t>VCCX0337</t>
  </si>
  <si>
    <t>Vasquez, Josie (VCCX0337)</t>
  </si>
  <si>
    <t>Josie Vasquez</t>
  </si>
  <si>
    <t>EDC2646</t>
  </si>
  <si>
    <t>Vazquez Enterprises (EDC2646)</t>
  </si>
  <si>
    <t>Pedro Vazquez</t>
  </si>
  <si>
    <t>EDC2369</t>
  </si>
  <si>
    <t>VCCOOL (EDC2369)</t>
  </si>
  <si>
    <t>Yvonne Adan</t>
  </si>
  <si>
    <t>EDC2208</t>
  </si>
  <si>
    <t>Vencal Properties  (EDC2208)</t>
  </si>
  <si>
    <t xml:space="preserve">Jeff  Arnold </t>
  </si>
  <si>
    <t>EDC2043g</t>
  </si>
  <si>
    <t>Ventura Coast Brewing Co. (EDC2043g)</t>
  </si>
  <si>
    <t>Kyle Thille</t>
  </si>
  <si>
    <t>EDC2569</t>
  </si>
  <si>
    <t>Ventura Community Counseling (EDC2569)</t>
  </si>
  <si>
    <t>Adriana Attiento</t>
  </si>
  <si>
    <t>EDC2718</t>
  </si>
  <si>
    <t>Ventura County Boat Club LLC (EDC2718)</t>
  </si>
  <si>
    <t>Scott  Hess</t>
  </si>
  <si>
    <t>EDC1810g</t>
  </si>
  <si>
    <t>Ventura County Housing Trust Fund (EDC1810g)</t>
  </si>
  <si>
    <t>Karen Fraser</t>
  </si>
  <si>
    <t>EDC2515</t>
  </si>
  <si>
    <t>Ventura Food Cooperative Inc. (EDC2515)</t>
  </si>
  <si>
    <t>Ally  Gialketsis</t>
  </si>
  <si>
    <t>EDC0624</t>
  </si>
  <si>
    <t>Ventura Limoncello Company (EDC0624)</t>
  </si>
  <si>
    <t>James Carling</t>
  </si>
  <si>
    <t>EDC1759g</t>
  </si>
  <si>
    <t>Ventura Orthopedic Medical Group, Inc. (EDC1759g)</t>
  </si>
  <si>
    <t>James Keil</t>
  </si>
  <si>
    <t>EDC2255</t>
  </si>
  <si>
    <t>Ventura Port District / Ventura Harbor Village (EDC2255)</t>
  </si>
  <si>
    <t>Property Manager</t>
  </si>
  <si>
    <t>Public Administration</t>
  </si>
  <si>
    <t>EDC0401</t>
  </si>
  <si>
    <t>Ventura Signs &amp; Screen Printing (EDC0401)</t>
  </si>
  <si>
    <t>Robert Norris</t>
  </si>
  <si>
    <t>EDC2617T</t>
  </si>
  <si>
    <t>Ventura Spirits (EDC2617T)</t>
  </si>
  <si>
    <t>Andrew Caspary</t>
  </si>
  <si>
    <t>EDC1761g</t>
  </si>
  <si>
    <t>Ventura Training Institute (EDC1761g)</t>
  </si>
  <si>
    <t>Jannet Wharton</t>
  </si>
  <si>
    <t>EDC2349</t>
  </si>
  <si>
    <t>Verbal Links  (EDC2349)</t>
  </si>
  <si>
    <t>Josie  Vazquez</t>
  </si>
  <si>
    <t>EDC1840g</t>
  </si>
  <si>
    <t>Veronica Murphy (EDC1840g)</t>
  </si>
  <si>
    <t>Veronica Murphy</t>
  </si>
  <si>
    <t>EDC1458</t>
  </si>
  <si>
    <t>Very Ventura Gift Shop and Gallery (EDC1458)</t>
  </si>
  <si>
    <t>Angela Rosales</t>
  </si>
  <si>
    <t>EDC2578</t>
  </si>
  <si>
    <t>Veterans Air Services  (EDC2578)</t>
  </si>
  <si>
    <t xml:space="preserve">David  Frazier </t>
  </si>
  <si>
    <t>EDC2412</t>
  </si>
  <si>
    <t>Via Cider (EDC2412)</t>
  </si>
  <si>
    <t>Michele Wyngard</t>
  </si>
  <si>
    <t>EDC2242</t>
  </si>
  <si>
    <t>Vibracon / Bouche Labs  (EDC2242)</t>
  </si>
  <si>
    <t xml:space="preserve">David  Bouche </t>
  </si>
  <si>
    <t>EDC3034</t>
  </si>
  <si>
    <t>Victoria Voss (EDC3034)</t>
  </si>
  <si>
    <t>Victoria Voss</t>
  </si>
  <si>
    <t>EDC1666</t>
  </si>
  <si>
    <t>Vining, Anthony (EDC1666)</t>
  </si>
  <si>
    <t>Anthony Vining</t>
  </si>
  <si>
    <t>EDC1786</t>
  </si>
  <si>
    <t>Vinyl Concepts (EDC1786)</t>
  </si>
  <si>
    <t>Richard Stull</t>
  </si>
  <si>
    <t>EDC1940g</t>
  </si>
  <si>
    <t>VIP Management Company (EDC1940g)</t>
  </si>
  <si>
    <t>Scott Worman</t>
  </si>
  <si>
    <t>EDC1707g</t>
  </si>
  <si>
    <t>Virginia O'Connor (EDC1707g)</t>
  </si>
  <si>
    <t>Virginia O'Connor</t>
  </si>
  <si>
    <t>EDC2352T</t>
  </si>
  <si>
    <t>Virtium LLC  (EDC2352T)</t>
  </si>
  <si>
    <t>tom  magee</t>
  </si>
  <si>
    <t>Rcho Sta Marg</t>
  </si>
  <si>
    <t>EDC2618</t>
  </si>
  <si>
    <t>Viskaya (EDC2618)</t>
  </si>
  <si>
    <t xml:space="preserve">Nelson Long </t>
  </si>
  <si>
    <t>EDC1979g</t>
  </si>
  <si>
    <t>Vitality Family Chiropractic (EDC1979g)</t>
  </si>
  <si>
    <t>Brady Salcido</t>
  </si>
  <si>
    <t>ECCX6692T</t>
  </si>
  <si>
    <t>Vitamin Friends  (ECCX6692T)</t>
  </si>
  <si>
    <t>Sharon Hoffman</t>
  </si>
  <si>
    <t>EDC0779</t>
  </si>
  <si>
    <t>Voltaire Group, LLC (EDC0779)</t>
  </si>
  <si>
    <t>Jack Downam</t>
  </si>
  <si>
    <t>LBCX4482T</t>
  </si>
  <si>
    <t>VSolvit, LLC (LBCX4482T)</t>
  </si>
  <si>
    <t>Payal Kamdar</t>
  </si>
  <si>
    <t>EDC1400</t>
  </si>
  <si>
    <t>W.L. Rubottom Co. (EDC1400)</t>
  </si>
  <si>
    <t>Jay McCoy</t>
  </si>
  <si>
    <t>EDC1622g</t>
  </si>
  <si>
    <t>Wadhwa, Vick (EDC1622g)</t>
  </si>
  <si>
    <t>Vick Wadhwa</t>
  </si>
  <si>
    <t>EDC0368</t>
  </si>
  <si>
    <t>Wagh, Poornima S. (EDC0368)</t>
  </si>
  <si>
    <t>Poornima Wagh</t>
  </si>
  <si>
    <t>EDC2406</t>
  </si>
  <si>
    <t>wailele pools inc.  (EDC2406)</t>
  </si>
  <si>
    <t xml:space="preserve">Gloria  Yager-Ignacio </t>
  </si>
  <si>
    <t>EDC1504</t>
  </si>
  <si>
    <t>Walter Johnson &amp; Associates, Inc. (EDC1504)</t>
  </si>
  <si>
    <t>Walter Johnson</t>
  </si>
  <si>
    <t>EDC1861g</t>
  </si>
  <si>
    <t>WARLINA WARNER (EDC1861g)</t>
  </si>
  <si>
    <t>WARLINA WARNER</t>
  </si>
  <si>
    <t>EDC1562</t>
  </si>
  <si>
    <t>Weber, Owen (EDC1562)</t>
  </si>
  <si>
    <t>Owen Weber</t>
  </si>
  <si>
    <t>PCC00554</t>
  </si>
  <si>
    <t>Salvatrice Cummo</t>
  </si>
  <si>
    <t>Wellema Hat Company (PCC00554)</t>
  </si>
  <si>
    <t>Cody Wellema</t>
  </si>
  <si>
    <t>EDC1584g</t>
  </si>
  <si>
    <t>Wells, Margraretha (EDC1584g)</t>
  </si>
  <si>
    <t>Margraretha Wells</t>
  </si>
  <si>
    <t>EDC2614</t>
  </si>
  <si>
    <t>Wensupu Yang (EDC2614)</t>
  </si>
  <si>
    <t>Wensupu Yang</t>
  </si>
  <si>
    <t>EDC2547</t>
  </si>
  <si>
    <t>Westside Community Development Corporation  (EDC2547)</t>
  </si>
  <si>
    <t>Jackie  Pearce</t>
  </si>
  <si>
    <t>EDC1443</t>
  </si>
  <si>
    <t>Wetmore, Daniel (EDC1443)</t>
  </si>
  <si>
    <t>Daniel Wetmore</t>
  </si>
  <si>
    <t>EDC1611g</t>
  </si>
  <si>
    <t>Wickham, George (EDC1611g)</t>
  </si>
  <si>
    <t>George Wickham</t>
  </si>
  <si>
    <t>EDC2722</t>
  </si>
  <si>
    <t>Wild Trailz  (EDC2722)</t>
  </si>
  <si>
    <t>EDC2090RR</t>
  </si>
  <si>
    <t>Wildscape Restoration (EDC2090RR)</t>
  </si>
  <si>
    <t>Noreen Murano</t>
  </si>
  <si>
    <t>EDC2649</t>
  </si>
  <si>
    <t>William Corwin  (EDC2649)</t>
  </si>
  <si>
    <t>William  Corwin</t>
  </si>
  <si>
    <t>EDC1830g</t>
  </si>
  <si>
    <t>William Ramirez (EDC1830g)</t>
  </si>
  <si>
    <t>William Ramirez</t>
  </si>
  <si>
    <t>moorpark</t>
  </si>
  <si>
    <t>EDC1512</t>
  </si>
  <si>
    <t>Williams, Michael (EDC1512)</t>
  </si>
  <si>
    <t>Michael Williams</t>
  </si>
  <si>
    <t>EDC2665DRR</t>
  </si>
  <si>
    <t>Willow Creek Ranch Enterprises (EDC2665DRR)</t>
  </si>
  <si>
    <t>Marianne Cronin</t>
  </si>
  <si>
    <t>EDC0427</t>
  </si>
  <si>
    <t>Wilshire Home Entertainment (EDC0427)</t>
  </si>
  <si>
    <t>Lyn Perry</t>
  </si>
  <si>
    <t>Lake Sherwood</t>
  </si>
  <si>
    <t>EDC1479</t>
  </si>
  <si>
    <t>Wilson, DeAnn (EDC1479)</t>
  </si>
  <si>
    <t>DeAnn Wilson</t>
  </si>
  <si>
    <t>EDC2323</t>
  </si>
  <si>
    <t>Wind for Water (EDC2323)</t>
  </si>
  <si>
    <t>Naomi Stal</t>
  </si>
  <si>
    <t>EDC1550</t>
  </si>
  <si>
    <t>Window Solutions (EDC1550)</t>
  </si>
  <si>
    <t>Parry Annis</t>
  </si>
  <si>
    <t>EDC1539</t>
  </si>
  <si>
    <t>Wingaire Ent. (EDC1539)</t>
  </si>
  <si>
    <t>David Winger</t>
  </si>
  <si>
    <t>EDC1602g</t>
  </si>
  <si>
    <t>Woglom, Kalia (EDC1602g)</t>
  </si>
  <si>
    <t>Kalia Woglom</t>
  </si>
  <si>
    <t>EDC1582g</t>
  </si>
  <si>
    <t>Woods, Jamicah (EDC1582g)</t>
  </si>
  <si>
    <t>Jamicah Woods</t>
  </si>
  <si>
    <t>Pt Mugu Nawc</t>
  </si>
  <si>
    <t>EDC2461</t>
  </si>
  <si>
    <t>Woody Combs (EDC2461)</t>
  </si>
  <si>
    <t>Maxemilio Bakerman</t>
  </si>
  <si>
    <t>EDC2639</t>
  </si>
  <si>
    <t>Woof-A-Licious (EDC2639)</t>
  </si>
  <si>
    <t>Paula Solis</t>
  </si>
  <si>
    <t>ECCX6581T</t>
  </si>
  <si>
    <t>World By Hand  (ECCX6581T)</t>
  </si>
  <si>
    <t>Francia  Rabago</t>
  </si>
  <si>
    <t>Playa del Rey</t>
  </si>
  <si>
    <t>EDC2304T</t>
  </si>
  <si>
    <t>WorldWise Productions LLC (EDC2304T)</t>
  </si>
  <si>
    <t>Jinah Kim-Perek</t>
  </si>
  <si>
    <t>EDC2264</t>
  </si>
  <si>
    <t>Wrapurse  (EDC2264)</t>
  </si>
  <si>
    <t xml:space="preserve">Cindy  Heap Carrillo </t>
  </si>
  <si>
    <t>EDC1478</t>
  </si>
  <si>
    <t>Wren and Cuff (EDC1478)</t>
  </si>
  <si>
    <t>Matthew Holl</t>
  </si>
  <si>
    <t>LEAD000367</t>
  </si>
  <si>
    <t>Y Pay More Ent, Inc. (LEAD000367)</t>
  </si>
  <si>
    <t>Ranjet Singh</t>
  </si>
  <si>
    <t>Artesia</t>
  </si>
  <si>
    <t>ECCX5809T</t>
  </si>
  <si>
    <t>Yankey, Lyndi (STATE) (ECCX5809T)</t>
  </si>
  <si>
    <t>Lyndi Yankey</t>
  </si>
  <si>
    <t>EDC2250</t>
  </si>
  <si>
    <t>Yassine Ecabbassi (EDC2250)</t>
  </si>
  <si>
    <t>Yassine Elabbassi</t>
  </si>
  <si>
    <t>EDC1679g</t>
  </si>
  <si>
    <t>Yasuragi Inc. (EDC1679g)</t>
  </si>
  <si>
    <t>Jose Aviles</t>
  </si>
  <si>
    <t>PCR3342T</t>
  </si>
  <si>
    <t>YongLi International Inc. (PCR3342T)</t>
  </si>
  <si>
    <t>Li Yu</t>
  </si>
  <si>
    <t>EDC2422</t>
  </si>
  <si>
    <t>Young &amp; Company, Inc (EDC2422)</t>
  </si>
  <si>
    <t xml:space="preserve">Gary  Young </t>
  </si>
  <si>
    <t>Arroyo Grande</t>
  </si>
  <si>
    <t>EDC1497</t>
  </si>
  <si>
    <t>Young, Alan (EDC1497)</t>
  </si>
  <si>
    <t>Alan Young</t>
  </si>
  <si>
    <t>EDC0944</t>
  </si>
  <si>
    <t>Your Business Support (EDC0944)</t>
  </si>
  <si>
    <t>Debbie Echeverria</t>
  </si>
  <si>
    <t>EDC0494</t>
  </si>
  <si>
    <t>Your Pet's Nanny (EDC0494)</t>
  </si>
  <si>
    <t>Julia Rogers</t>
  </si>
  <si>
    <t>LBCX3471T</t>
  </si>
  <si>
    <t>Zakka Fabric (LBCX3471T)</t>
  </si>
  <si>
    <t>Lidya Lambuwun</t>
  </si>
  <si>
    <t>Alhambra</t>
  </si>
  <si>
    <t>EDC0767</t>
  </si>
  <si>
    <t>Zamora Woodworks (EDC0767)</t>
  </si>
  <si>
    <t>Jesse Zamora</t>
  </si>
  <si>
    <t>EDC2586</t>
  </si>
  <si>
    <t>Zanders Game House  (EDC2586)</t>
  </si>
  <si>
    <t>Jeanne  Sikoff</t>
  </si>
  <si>
    <t>EDC1930g</t>
  </si>
  <si>
    <t>ZEITBIKE LLC (EDC1930g)</t>
  </si>
  <si>
    <t>Fritz Bohl</t>
  </si>
  <si>
    <t>EDC0475</t>
  </si>
  <si>
    <t>Zesto Audio (EDC0475)</t>
  </si>
  <si>
    <t>George Counnas</t>
  </si>
  <si>
    <t>EDC2447</t>
  </si>
  <si>
    <t>ZFolio (EDC2447)</t>
  </si>
  <si>
    <t xml:space="preserve">Zdena  Jiroutova </t>
  </si>
  <si>
    <t>EDC2338T</t>
  </si>
  <si>
    <t>Zhazgul Akmatova (EDC2338T)</t>
  </si>
  <si>
    <t>Zhazgul Akmatova</t>
  </si>
  <si>
    <t>EDC2052g</t>
  </si>
  <si>
    <t>Zuleima Rodriguez (EDC2052g)</t>
  </si>
  <si>
    <t>Zuleima Rodriguez</t>
  </si>
  <si>
    <t>EDC0117</t>
  </si>
  <si>
    <t>Zzyzx Cafe (EDC0117)</t>
  </si>
  <si>
    <t>Brian Fry</t>
  </si>
  <si>
    <t>Total</t>
  </si>
  <si>
    <t>Amount of Hours Per Milestone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</si>
</sst>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0000"/>
  </numFmts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b/>
      <sz val="11"/>
      <color rgb="FFFA7D00"/>
      <name val="Calibri"/>
      <family val="2"/>
      <scheme val="minor"/>
    </font>
    <font>
      <sz val="10"/>
      <name val="Arial"/>
      <family val="2"/>
    </font>
    <font>
      <sz val="11"/>
      <color rgb="FF3F3F7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9" tint="0.59999389629810485"/>
        <bgColor indexed="6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7">
    <xf numFmtId="0" fontId="0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1" applyNumberFormat="0" applyAlignment="0" applyProtection="0"/>
    <xf numFmtId="0" fontId="5" fillId="3" borderId="1" applyNumberForma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8">
    <xf numFmtId="0" fontId="0" fillId="0" borderId="0" xfId="0" applyNumberFormat="1" applyFont="1" applyFill="1" applyBorder="1" applyAlignment="1"/>
    <xf numFmtId="14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center"/>
    </xf>
    <xf numFmtId="8" fontId="0" fillId="0" borderId="0" xfId="0" applyNumberFormat="1" applyFont="1" applyFill="1" applyBorder="1" applyAlignment="1"/>
    <xf numFmtId="11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left"/>
    </xf>
    <xf numFmtId="0" fontId="3" fillId="2" borderId="1" xfId="3" applyNumberFormat="1" applyAlignment="1"/>
    <xf numFmtId="0" fontId="0" fillId="0" borderId="0" xfId="0" pivotButton="1" applyNumberFormat="1" applyFont="1" applyFill="1" applyBorder="1" applyAlignment="1"/>
    <xf numFmtId="0" fontId="4" fillId="0" borderId="0" xfId="0" applyNumberFormat="1" applyFont="1" applyFill="1" applyBorder="1" applyAlignment="1"/>
    <xf numFmtId="44" fontId="0" fillId="0" borderId="0" xfId="1" applyFont="1" applyFill="1" applyBorder="1" applyAlignment="1"/>
    <xf numFmtId="9" fontId="0" fillId="0" borderId="0" xfId="2" applyFont="1" applyFill="1" applyBorder="1" applyAlignment="1"/>
    <xf numFmtId="8" fontId="3" fillId="2" borderId="1" xfId="3" applyNumberFormat="1" applyAlignment="1"/>
    <xf numFmtId="0" fontId="5" fillId="3" borderId="1" xfId="4" applyNumberFormat="1" applyAlignment="1">
      <alignment horizontal="center"/>
    </xf>
    <xf numFmtId="8" fontId="5" fillId="3" borderId="1" xfId="4" applyNumberFormat="1" applyAlignment="1"/>
    <xf numFmtId="0" fontId="5" fillId="3" borderId="1" xfId="4" applyNumberFormat="1" applyAlignment="1"/>
    <xf numFmtId="0" fontId="5" fillId="3" borderId="1" xfId="4" applyNumberFormat="1" applyAlignment="1">
      <alignment horizontal="left"/>
    </xf>
    <xf numFmtId="14" fontId="5" fillId="3" borderId="1" xfId="4" applyNumberFormat="1" applyAlignment="1"/>
    <xf numFmtId="0" fontId="5" fillId="3" borderId="2" xfId="4" applyNumberFormat="1" applyBorder="1" applyAlignment="1"/>
    <xf numFmtId="0" fontId="0" fillId="0" borderId="0" xfId="0" applyNumberFormat="1" applyFont="1" applyFill="1" applyBorder="1" applyAlignment="1"/>
    <xf numFmtId="0" fontId="4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164" fontId="0" fillId="0" borderId="0" xfId="1" applyNumberFormat="1" applyFont="1" applyFill="1" applyBorder="1" applyAlignment="1"/>
    <xf numFmtId="0" fontId="1" fillId="5" borderId="0" xfId="6" applyNumberFormat="1" applyBorder="1" applyAlignment="1">
      <alignment horizontal="center"/>
    </xf>
    <xf numFmtId="0" fontId="1" fillId="5" borderId="0" xfId="6" applyNumberFormat="1" applyBorder="1" applyAlignment="1">
      <alignment horizontal="center" vertical="center"/>
    </xf>
    <xf numFmtId="0" fontId="1" fillId="4" borderId="0" xfId="5" applyNumberFormat="1" applyBorder="1" applyAlignment="1">
      <alignment horizontal="center"/>
    </xf>
    <xf numFmtId="9" fontId="0" fillId="0" borderId="0" xfId="0" applyNumberFormat="1" applyFont="1" applyFill="1" applyBorder="1" applyAlignment="1"/>
    <xf numFmtId="165" fontId="0" fillId="0" borderId="0" xfId="0" applyNumberFormat="1" applyFont="1" applyFill="1" applyBorder="1" applyAlignment="1"/>
  </cellXfs>
  <cellStyles count="7">
    <cellStyle name="40% - Accent2" xfId="5" builtinId="35"/>
    <cellStyle name="40% - Accent6" xfId="6" builtinId="51"/>
    <cellStyle name="Calculation" xfId="3" builtinId="22"/>
    <cellStyle name="Currency" xfId="1" builtinId="4"/>
    <cellStyle name="Input" xfId="4" builtinId="20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 Crispin" refreshedDate="43313.50447407407" createdVersion="6" refreshedVersion="6" minRefreshableVersion="3" recordCount="2019" xr:uid="{00000000-000A-0000-FFFF-FFFF00000000}">
  <cacheSource type="worksheet">
    <worksheetSource ref="A1:I2020" sheet="Hours"/>
  </cacheSource>
  <cacheFields count="9">
    <cacheField name="Session Date" numFmtId="0">
      <sharedItems containsNonDate="0" containsDate="1" containsString="0" containsBlank="1" minDate="2018-01-02T08:00:00" maxDate="2018-07-05T07:00:00"/>
    </cacheField>
    <cacheField name="Client" numFmtId="0">
      <sharedItems containsBlank="1"/>
    </cacheField>
    <cacheField name="Counselor" numFmtId="0">
      <sharedItems containsBlank="1"/>
    </cacheField>
    <cacheField name="Session Type" numFmtId="0">
      <sharedItems containsBlank="1"/>
    </cacheField>
    <cacheField name="Contact Type" numFmtId="0">
      <sharedItems containsBlank="1"/>
    </cacheField>
    <cacheField name="Prep+Contact" numFmtId="0">
      <sharedItems containsString="0" containsBlank="1" containsNumber="1" minValue="5.000000074505806E-2" maxValue="31"/>
    </cacheField>
    <cacheField name="Total Hours" numFmtId="0">
      <sharedItems containsString="0" containsBlank="1" containsNumber="1" minValue="5.000000074505806E-2" maxValue="31"/>
    </cacheField>
    <cacheField name="Counselor2" numFmtId="0">
      <sharedItems count="26">
        <s v="Marvin Boateng"/>
        <s v="Anthony C. Elliott"/>
        <s v="Karen Scuncio"/>
        <s v="Gonzalo Fernandez"/>
        <s v="Bill Bartels"/>
        <s v="Shalene Hayman"/>
        <s v="Carlos Conejo"/>
        <s v="Alondra Gaytan"/>
        <s v="Sylvia Martini"/>
        <s v="Ray Bowman"/>
        <s v="Joyce Wallach"/>
        <s v="Julie Samson"/>
        <s v="Rose Obetz"/>
        <s v="Virginia Fuentes"/>
        <s v="Louis Izzo"/>
        <s v="Eric J. Zackrison"/>
        <s v="Michael Kauffman"/>
        <s v="Clare Briglio"/>
        <s v="Matthew T. McConville"/>
        <s v="Erica Bristol"/>
        <s v="Bruce Hazuka"/>
        <s v="Manal Richa"/>
        <s v="Cruz, Dean Del"/>
        <s v="Multiple (2) "/>
        <s v="Multiple (3) "/>
        <e v="#VALUE!"/>
      </sharedItems>
    </cacheField>
    <cacheField name="Total Hours2" numFmtId="0">
      <sharedItems containsSemiMixedTypes="0" containsString="0" containsNumb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9">
  <r>
    <d v="2018-04-02T07:00:00"/>
    <s v="3D Lettering (EDC1663g)"/>
    <s v="Boateng, Marvin"/>
    <s v="Follow-up"/>
    <s v="Client Site (face-to-face)"/>
    <n v="2"/>
    <n v="2"/>
    <x v="0"/>
    <n v="2"/>
  </r>
  <r>
    <d v="2018-06-08T07:00:00"/>
    <s v="5 Day Tire Store  (EDC2306DRR)"/>
    <s v="Elliott, Anthony C."/>
    <s v="Follow-up"/>
    <s v="Phone"/>
    <n v="2"/>
    <n v="2"/>
    <x v="1"/>
    <n v="2"/>
  </r>
  <r>
    <d v="2018-02-05T08:00:00"/>
    <s v="5 Day Tire Store  (EDC2306DRR)"/>
    <s v="Elliott, Anthony C."/>
    <s v="Follow-up"/>
    <s v="Phone"/>
    <n v="2"/>
    <n v="2"/>
    <x v="1"/>
    <n v="2"/>
  </r>
  <r>
    <d v="2018-06-06T07:00:00"/>
    <s v="7 Generationgames.com (EDC2834T)"/>
    <s v="Scuncio, Karen"/>
    <s v="Follow-up"/>
    <s v="Phone"/>
    <n v="1.5"/>
    <n v="1.5"/>
    <x v="2"/>
    <n v="1.5"/>
  </r>
  <r>
    <d v="2018-06-01T07:00:00"/>
    <s v="7 Generationgames.com (EDC2834T)"/>
    <s v="Scuncio, Karen"/>
    <s v="Follow-up"/>
    <s v="Online (E-mail or Web)"/>
    <n v="0.5"/>
    <n v="0.5"/>
    <x v="2"/>
    <n v="0.5"/>
  </r>
  <r>
    <d v="2018-05-01T07:00:00"/>
    <s v="7 Generationgames.com (EDC2834T)"/>
    <s v="Scuncio, Karen"/>
    <s v="Follow-up"/>
    <s v="Phone"/>
    <n v="1.5"/>
    <n v="1.5"/>
    <x v="2"/>
    <n v="1.5"/>
  </r>
  <r>
    <d v="2018-04-05T07:00:00"/>
    <s v="7 Generationgames.com (EDC2834T)"/>
    <s v="Scuncio, Karen"/>
    <s v="Follow-up"/>
    <s v="Phone"/>
    <n v="0.75"/>
    <n v="0.75"/>
    <x v="2"/>
    <n v="0.75"/>
  </r>
  <r>
    <d v="2018-03-29T07:00:00"/>
    <s v="7 Generationgames.com (EDC2834T)"/>
    <s v="Scuncio, Karen"/>
    <s v="Follow-up"/>
    <s v="Phone"/>
    <n v="2"/>
    <n v="2"/>
    <x v="2"/>
    <n v="2"/>
  </r>
  <r>
    <d v="2018-03-27T07:00:00"/>
    <s v="7 Generationgames.com (EDC2834T)"/>
    <s v="Scuncio, Karen"/>
    <s v="Follow-up"/>
    <s v="Phone"/>
    <n v="2.25"/>
    <n v="2.25"/>
    <x v="2"/>
    <n v="2.25"/>
  </r>
  <r>
    <d v="2018-03-20T07:00:00"/>
    <s v="7 Generationgames.com (EDC2834T)"/>
    <s v="Scuncio, Karen"/>
    <s v="Follow-up"/>
    <s v="Online (E-mail or Web)"/>
    <n v="0.75"/>
    <n v="0.75"/>
    <x v="2"/>
    <n v="0.75"/>
  </r>
  <r>
    <d v="2018-03-05T08:00:00"/>
    <s v="7 Generationgames.com (EDC2834T)"/>
    <s v="Scuncio, Karen"/>
    <s v="Follow-up"/>
    <s v="Phone"/>
    <n v="2.75"/>
    <n v="2.75"/>
    <x v="2"/>
    <n v="2.75"/>
  </r>
  <r>
    <d v="2018-02-13T08:00:00"/>
    <s v="7 Generationgames.com (EDC2834T)"/>
    <s v="Scuncio, Karen"/>
    <s v="Initial/New"/>
    <s v="Phone"/>
    <n v="1.25"/>
    <n v="1.25"/>
    <x v="2"/>
    <n v="1.25"/>
  </r>
  <r>
    <d v="2018-06-18T07:00:00"/>
    <s v="805 Bar and Grill (EDC1860)"/>
    <s v="Fernandez, Gonzalo"/>
    <s v="Follow-up"/>
    <s v="Online (E-mail or Web)"/>
    <n v="6.75"/>
    <n v="6.75"/>
    <x v="3"/>
    <n v="6.75"/>
  </r>
  <r>
    <d v="2018-06-07T07:00:00"/>
    <s v="805 Bar and Grill (EDC1860)"/>
    <s v="Fernandez, Gonzalo"/>
    <s v="Follow-up"/>
    <s v="Client Site (face-to-face)"/>
    <n v="1.5"/>
    <n v="1.5"/>
    <x v="3"/>
    <n v="1.5"/>
  </r>
  <r>
    <d v="2018-03-26T07:00:00"/>
    <s v="805 Woodworks  (EDC2549)"/>
    <s v="Bartels, Bill"/>
    <s v="Follow-up"/>
    <s v="Client Site (face-to-face)"/>
    <n v="3.25"/>
    <n v="3.25"/>
    <x v="4"/>
    <n v="3.25"/>
  </r>
  <r>
    <d v="2018-03-19T07:00:00"/>
    <s v="805 Woodworks  (EDC2549)"/>
    <s v="Bartels, Bill"/>
    <s v="Follow-up"/>
    <s v="Phone"/>
    <n v="0.75"/>
    <n v="0.75"/>
    <x v="4"/>
    <n v="0.75"/>
  </r>
  <r>
    <d v="2018-03-12T07:00:00"/>
    <s v="805 Woodworks  (EDC2549)"/>
    <s v="Hayman, Shalene"/>
    <s v="Follow-up"/>
    <s v="Phone"/>
    <n v="0.6666666716337204"/>
    <n v="0.6666666716337204"/>
    <x v="5"/>
    <n v="0.6666666716337204"/>
  </r>
  <r>
    <d v="2018-02-21T08:00:00"/>
    <s v="805 Woodworks  (EDC2549)"/>
    <s v="Conejo, Carlos"/>
    <s v="Follow-up"/>
    <s v="Client Site (face-to-face)"/>
    <n v="1.5"/>
    <n v="1.5"/>
    <x v="6"/>
    <n v="1.5"/>
  </r>
  <r>
    <d v="2018-01-29T08:00:00"/>
    <s v="A &amp; E Coffee (EDC2706)"/>
    <s v="Bartels, Bill"/>
    <s v="Follow-up"/>
    <s v="Phone"/>
    <n v="2.5"/>
    <n v="2.5"/>
    <x v="4"/>
    <n v="2.5"/>
  </r>
  <r>
    <d v="2018-06-21T07:00:00"/>
    <s v="A Good Service Limousine Company  (EDC2987DR)"/>
    <s v="Gaytan, Alondra"/>
    <s v="Initial/New"/>
    <s v="Phone"/>
    <n v="1"/>
    <n v="1"/>
    <x v="7"/>
    <n v="1"/>
  </r>
  <r>
    <d v="2018-05-11T07:00:00"/>
    <s v="A Little Bit of Pleasure  (EDC2814RR)"/>
    <s v="Martini, Sylvia"/>
    <s v="Follow-up"/>
    <s v="Client Site (face-to-face)"/>
    <n v="2"/>
    <n v="2"/>
    <x v="8"/>
    <n v="2"/>
  </r>
  <r>
    <d v="2018-02-20T08:00:00"/>
    <s v="A Little Bit of Pleasure  (EDC2814RR)"/>
    <s v="Martini, Sylvia"/>
    <s v="Follow-up"/>
    <s v="Online (E-mail or Web)"/>
    <n v="1.75"/>
    <n v="1.75"/>
    <x v="8"/>
    <n v="1.75"/>
  </r>
  <r>
    <d v="2018-02-02T08:00:00"/>
    <s v="A Little Bit of Pleasure  (EDC2814RR)"/>
    <s v="Martini, Sylvia"/>
    <s v="Follow-up"/>
    <s v="Phone"/>
    <n v="0.5"/>
    <n v="0.5"/>
    <x v="8"/>
    <n v="0.5"/>
  </r>
  <r>
    <d v="2018-01-30T08:00:00"/>
    <s v="A Little Bit of Pleasure  (EDC2814RR)"/>
    <s v="Martini, Sylvia"/>
    <s v="Follow-up"/>
    <s v="Client Site (face-to-face)"/>
    <n v="1.75"/>
    <n v="1.75"/>
    <x v="8"/>
    <n v="1.75"/>
  </r>
  <r>
    <d v="2018-01-25T08:00:00"/>
    <s v="A Little Bit of Pleasure  (EDC2814RR)"/>
    <s v="Gaytan, Alondra"/>
    <s v="Initial/New"/>
    <s v="Phone"/>
    <n v="1"/>
    <n v="1"/>
    <x v="7"/>
    <n v="1"/>
  </r>
  <r>
    <d v="2018-03-09T08:00:00"/>
    <s v="A SMART GARDEN LLC (EDC2530DRR)"/>
    <s v="Elliott, Anthony C."/>
    <s v="Follow-up"/>
    <s v="Phone"/>
    <n v="0.75"/>
    <n v="0.75"/>
    <x v="1"/>
    <n v="0.75"/>
  </r>
  <r>
    <d v="2018-01-11T08:00:00"/>
    <s v="A SMART GARDEN LLC (EDC2530DRR)"/>
    <s v="Elliott, Anthony C."/>
    <s v="Follow-up"/>
    <s v="Phone"/>
    <n v="2.5"/>
    <n v="2.5"/>
    <x v="1"/>
    <n v="2.5"/>
  </r>
  <r>
    <d v="2018-01-05T08:00:00"/>
    <s v="A SMART GARDEN LLC (EDC2530DRR)"/>
    <s v="Elliott, Anthony C."/>
    <s v="Follow-up"/>
    <s v="Phone"/>
    <n v="1"/>
    <n v="1"/>
    <x v="1"/>
    <n v="1"/>
  </r>
  <r>
    <d v="2018-05-17T07:00:00"/>
    <s v="A Voice Discovered (EDC2923)"/>
    <s v="Bartels, Bill"/>
    <s v="Follow-up"/>
    <s v="Phone"/>
    <n v="1.25"/>
    <n v="1.25"/>
    <x v="4"/>
    <n v="1.25"/>
  </r>
  <r>
    <d v="2018-04-25T07:00:00"/>
    <s v="A Voice Discovered (EDC2923)"/>
    <s v="Gaytan, Alondra"/>
    <s v="Initial/New"/>
    <s v="Phone"/>
    <n v="2"/>
    <n v="2"/>
    <x v="7"/>
    <n v="2"/>
  </r>
  <r>
    <d v="2018-05-15T07:00:00"/>
    <s v="A&amp;A Import Service (EDC2845DR)"/>
    <s v="Bowman, Ray"/>
    <s v="Follow-up"/>
    <s v="Online (E-mail or Web)"/>
    <n v="2"/>
    <n v="2"/>
    <x v="9"/>
    <n v="2"/>
  </r>
  <r>
    <d v="2018-02-27T08:00:00"/>
    <s v="A&amp;A Import Service (EDC2845DR)"/>
    <s v="Elliott, Anthony C."/>
    <s v="Follow-up"/>
    <s v="Phone"/>
    <n v="1.25"/>
    <n v="1.25"/>
    <x v="1"/>
    <n v="1.25"/>
  </r>
  <r>
    <d v="2018-02-15T08:00:00"/>
    <s v="A&amp;A Import Service (EDC2845DR)"/>
    <s v="Gaytan, Alondra"/>
    <s v="Initial/New"/>
    <s v="Phone"/>
    <n v="1"/>
    <n v="1"/>
    <x v="7"/>
    <n v="1"/>
  </r>
  <r>
    <d v="2018-06-11T07:00:00"/>
    <s v="Adam McKillican (EDC2964)"/>
    <s v="Bartels, Bill"/>
    <s v="Follow-up"/>
    <s v="Center Site (face-to-face)"/>
    <n v="1.25"/>
    <n v="1.25"/>
    <x v="4"/>
    <n v="1.25"/>
  </r>
  <r>
    <d v="2018-06-04T07:00:00"/>
    <s v="Adam McKillican (EDC2964)"/>
    <s v="Gaytan, Alondra"/>
    <s v="Initial/New"/>
    <s v="Phone"/>
    <n v="1"/>
    <n v="1"/>
    <x v="7"/>
    <n v="1"/>
  </r>
  <r>
    <d v="2018-02-27T08:00:00"/>
    <s v="Adventures In Consciousness  (EDC2589RR)"/>
    <s v="Wallach, Joyce"/>
    <s v="Follow-up"/>
    <s v="Phone"/>
    <n v="0.16699999570846558"/>
    <n v="0.16699999570846558"/>
    <x v="10"/>
    <n v="0.16699999570846558"/>
  </r>
  <r>
    <d v="2018-02-13T08:00:00"/>
    <s v="Adventures In Consciousness  (EDC2589RR)"/>
    <s v="Wallach, Joyce"/>
    <s v="Follow-up"/>
    <s v="Phone"/>
    <n v="6.7000001668930054E-2"/>
    <n v="6.7000001668930054E-2"/>
    <x v="10"/>
    <n v="6.7000001668930054E-2"/>
  </r>
  <r>
    <d v="2018-02-02T08:00:00"/>
    <s v="Adventures In Consciousness  (EDC2589RR)"/>
    <s v="Wallach, Joyce"/>
    <s v="Follow-up"/>
    <s v="Phone"/>
    <n v="0.41699999570846558"/>
    <n v="0.41699999570846558"/>
    <x v="10"/>
    <n v="0.41699999570846558"/>
  </r>
  <r>
    <d v="2018-01-31T08:00:00"/>
    <s v="Adventures In Consciousness  (EDC2589RR)"/>
    <s v="Wallach, Joyce"/>
    <s v="Follow-up"/>
    <s v="Online (E-mail or Web)"/>
    <n v="0.15000000596046448"/>
    <n v="0.15000000596046448"/>
    <x v="10"/>
    <n v="0.15000000596046448"/>
  </r>
  <r>
    <d v="2018-01-30T08:00:00"/>
    <s v="Adventures In Consciousness  (EDC2589RR)"/>
    <s v="Wallach, Joyce"/>
    <s v="Follow-up"/>
    <s v="Phone"/>
    <n v="5.000000074505806E-2"/>
    <n v="5.000000074505806E-2"/>
    <x v="10"/>
    <n v="5.000000074505806E-2"/>
  </r>
  <r>
    <d v="2018-01-22T08:00:00"/>
    <s v="Adventures In Consciousness  (EDC2589RR)"/>
    <s v="Wallach, Joyce"/>
    <s v="Follow-up"/>
    <s v="Phone"/>
    <n v="2.2829999923706055"/>
    <n v="2.2829999923706055"/>
    <x v="10"/>
    <n v="2.2829999923706055"/>
  </r>
  <r>
    <d v="2018-01-17T08:00:00"/>
    <s v="Adventures In Consciousness  (EDC2589RR)"/>
    <s v="Wallach, Joyce"/>
    <s v="Follow-up"/>
    <s v="Phone"/>
    <n v="0.89999997615814209"/>
    <n v="0.89999997615814209"/>
    <x v="10"/>
    <n v="0.89999997615814209"/>
  </r>
  <r>
    <d v="2018-01-12T08:00:00"/>
    <s v="Adventures In Consciousness  (EDC2589RR)"/>
    <s v="Wallach, Joyce"/>
    <s v="Follow-up"/>
    <s v="Online (E-mail or Web)"/>
    <n v="3.75"/>
    <n v="3.75"/>
    <x v="10"/>
    <n v="3.75"/>
  </r>
  <r>
    <d v="2018-01-09T08:00:00"/>
    <s v="Adventures In Consciousness  (EDC2589RR)"/>
    <s v="Wallach, Joyce"/>
    <s v="Follow-up"/>
    <s v="Phone"/>
    <n v="0.11699999868869781"/>
    <n v="0.11699999868869781"/>
    <x v="10"/>
    <n v="0.11699999868869781"/>
  </r>
  <r>
    <d v="2018-04-01T07:00:00"/>
    <s v="AdventuRest (EDC2759)"/>
    <s v="Samson, Julie"/>
    <s v="Follow-up"/>
    <s v="Online (E-mail or Web)"/>
    <n v="0.25"/>
    <n v="0.25"/>
    <x v="11"/>
    <n v="0.25"/>
  </r>
  <r>
    <d v="2018-03-13T07:00:00"/>
    <s v="Aero Vironment, Inc. (COCX5156)"/>
    <s v="Conejo, Carlos"/>
    <s v="Follow-up"/>
    <s v="Client Site (face-to-face)"/>
    <n v="3.5"/>
    <n v="3.5"/>
    <x v="6"/>
    <n v="3.5"/>
  </r>
  <r>
    <d v="2018-02-23T08:00:00"/>
    <s v="Aero Vironment, Inc. (COCX5156)"/>
    <s v="Conejo, Carlos"/>
    <s v="Follow-up"/>
    <s v="Online (E-mail or Web)"/>
    <n v="1"/>
    <n v="1"/>
    <x v="6"/>
    <n v="1"/>
  </r>
  <r>
    <d v="2018-02-20T08:00:00"/>
    <s v="Aero Vironment, Inc. (COCX5156)"/>
    <s v="Conejo, Carlos"/>
    <s v="Follow-up"/>
    <s v="Client Site (face-to-face)"/>
    <n v="2.5"/>
    <n v="2.5"/>
    <x v="6"/>
    <n v="2.5"/>
  </r>
  <r>
    <d v="2018-06-19T07:00:00"/>
    <s v="Agnew Translation Services (EDC1540)"/>
    <s v="Fernandez, Gonzalo"/>
    <s v="Follow-up"/>
    <s v="Client Site (face-to-face)"/>
    <n v="3.5"/>
    <n v="4"/>
    <x v="3"/>
    <n v="4"/>
  </r>
  <r>
    <d v="2018-04-24T07:00:00"/>
    <s v="Agnew Translation Services (EDC1540)"/>
    <s v="Fernandez, Gonzalo"/>
    <s v="Follow-up"/>
    <s v="Client Site (face-to-face)"/>
    <n v="3.75"/>
    <n v="4.25"/>
    <x v="3"/>
    <n v="4.25"/>
  </r>
  <r>
    <d v="2018-04-13T07:00:00"/>
    <s v="Agnew Translation Services (EDC1540)"/>
    <s v="Obetz, Rose"/>
    <s v="Follow-up"/>
    <s v="Client Site (face-to-face)"/>
    <n v="3"/>
    <n v="3.5"/>
    <x v="12"/>
    <n v="3.5"/>
  </r>
  <r>
    <d v="2018-03-23T07:00:00"/>
    <s v="Agnew Translation Services (EDC1540)"/>
    <s v="Fuentes, Virginia"/>
    <s v="Follow-up"/>
    <s v="Phone"/>
    <n v="2"/>
    <n v="2"/>
    <x v="13"/>
    <n v="2"/>
  </r>
  <r>
    <d v="2018-03-06T08:00:00"/>
    <s v="Agnew Translation Services (EDC1540)"/>
    <s v="Obetz, Rose"/>
    <s v="Follow-up"/>
    <s v="Client Site (face-to-face)"/>
    <n v="2.5"/>
    <n v="3.1666666865348816"/>
    <x v="12"/>
    <n v="3.1666666865348816"/>
  </r>
  <r>
    <d v="2018-02-15T08:00:00"/>
    <s v="Agnew Translation Services (EDC1540)"/>
    <s v="Fernandez, Gonzalo"/>
    <s v="Follow-up"/>
    <s v="Client Site (face-to-face)"/>
    <n v="3.75"/>
    <n v="4.5"/>
    <x v="3"/>
    <n v="4.5"/>
  </r>
  <r>
    <d v="2018-01-18T08:00:00"/>
    <s v="Agnew Translation Services (EDC1540)"/>
    <s v="Fernandez, Gonzalo"/>
    <s v="Follow-up"/>
    <s v="Client Site (face-to-face)"/>
    <n v="4.75"/>
    <n v="5.5"/>
    <x v="3"/>
    <n v="5.5"/>
  </r>
  <r>
    <d v="2018-01-26T08:00:00"/>
    <s v="Agro Industries Rosas (EDC2809DRR)"/>
    <s v="Elliott, Anthony C."/>
    <s v="Follow-up"/>
    <s v="Center Site (face-to-face)"/>
    <n v="1.5"/>
    <n v="1.5"/>
    <x v="1"/>
    <n v="1.5"/>
  </r>
  <r>
    <d v="2018-01-24T08:00:00"/>
    <s v="Agro Industries Rosas (EDC2809DRR)"/>
    <s v="Elliott, Anthony C."/>
    <s v="Follow-up"/>
    <s v="Phone"/>
    <n v="3"/>
    <n v="3"/>
    <x v="1"/>
    <n v="3"/>
  </r>
  <r>
    <d v="2018-01-23T08:00:00"/>
    <s v="Agro Industries Rosas (EDC2809DRR)"/>
    <s v="Gaytan, Alondra"/>
    <s v="Initial/New"/>
    <s v="Phone"/>
    <n v="1"/>
    <n v="1"/>
    <x v="7"/>
    <n v="1"/>
  </r>
  <r>
    <d v="2018-05-02T07:00:00"/>
    <s v="Agustin Espindola  (EDC2928)"/>
    <s v="Fernandez, Gonzalo"/>
    <s v="Follow-up"/>
    <s v="Center Site (face-to-face)"/>
    <n v="4"/>
    <n v="4.75"/>
    <x v="3"/>
    <n v="4.75"/>
  </r>
  <r>
    <d v="2018-04-27T07:00:00"/>
    <s v="Agustin Espindola  (EDC2928)"/>
    <s v="Gaytan, Alondra"/>
    <s v="Initial/New"/>
    <s v="Phone"/>
    <n v="3"/>
    <n v="3"/>
    <x v="7"/>
    <n v="3"/>
  </r>
  <r>
    <d v="2018-04-19T07:00:00"/>
    <s v="Alberto Mendoza (EDC2892)"/>
    <s v="Elliott, Anthony C."/>
    <s v="Follow-up"/>
    <s v="Phone"/>
    <n v="2.25"/>
    <n v="2.25"/>
    <x v="1"/>
    <n v="2.25"/>
  </r>
  <r>
    <d v="2018-03-26T07:00:00"/>
    <s v="Alberto Mendoza (EDC2892)"/>
    <s v="Gaytan, Alondra"/>
    <s v="Initial/New"/>
    <s v="Phone"/>
    <n v="1"/>
    <n v="1"/>
    <x v="7"/>
    <n v="1"/>
  </r>
  <r>
    <d v="2018-04-24T07:00:00"/>
    <s v="Alberto Ortega  (EDC2918)"/>
    <s v="Fernandez, Gonzalo"/>
    <s v="Follow-up"/>
    <s v="Center Site (face-to-face)"/>
    <n v="4"/>
    <n v="4.75"/>
    <x v="3"/>
    <n v="4.75"/>
  </r>
  <r>
    <d v="2018-04-18T07:00:00"/>
    <s v="Alberto Ortega  (EDC2918)"/>
    <s v="Gaytan, Alondra"/>
    <s v="Initial/New"/>
    <s v="Phone"/>
    <n v="1"/>
    <n v="1"/>
    <x v="7"/>
    <n v="1"/>
  </r>
  <r>
    <d v="2018-06-19T07:00:00"/>
    <s v="Alice Haefele (Sole Proprietor) (EDC2779)"/>
    <s v="Izzo, Louis"/>
    <s v="Follow-up"/>
    <s v="Client Site (face-to-face)"/>
    <n v="2.5"/>
    <n v="2.5"/>
    <x v="14"/>
    <n v="2.5"/>
  </r>
  <r>
    <d v="2018-04-17T07:00:00"/>
    <s v="Alice Haefele (Sole Proprietor) (EDC2779)"/>
    <s v="Izzo, Louis"/>
    <s v="Follow-up"/>
    <s v="Client Site (face-to-face)"/>
    <n v="2"/>
    <n v="2"/>
    <x v="14"/>
    <n v="2"/>
  </r>
  <r>
    <d v="2018-04-05T07:00:00"/>
    <s v="Alice Haefele (Sole Proprietor) (EDC2779)"/>
    <s v="Izzo, Louis"/>
    <s v="Follow-up"/>
    <s v="Client Site (face-to-face)"/>
    <n v="1.5"/>
    <n v="1.5"/>
    <x v="14"/>
    <n v="1.5"/>
  </r>
  <r>
    <d v="2018-03-22T07:00:00"/>
    <s v="Alice Haefele (Sole Proprietor) (EDC2779)"/>
    <s v="Izzo, Louis"/>
    <s v="Follow-up"/>
    <s v="Client Site (face-to-face)"/>
    <n v="2.5"/>
    <n v="2.5"/>
    <x v="14"/>
    <n v="2.5"/>
  </r>
  <r>
    <d v="2018-02-15T08:00:00"/>
    <s v="Alice Haefele (Sole Proprietor) (EDC2779)"/>
    <s v="Izzo, Louis"/>
    <s v="Follow-up"/>
    <s v="Client Site (face-to-face)"/>
    <n v="2.5"/>
    <n v="2.5"/>
    <x v="14"/>
    <n v="2.5"/>
  </r>
  <r>
    <d v="2018-01-29T08:00:00"/>
    <s v="Alice Haefele (Sole Proprietor) (EDC2779)"/>
    <s v="Izzo, Louis"/>
    <s v="Follow-up"/>
    <s v="Client Site (face-to-face)"/>
    <n v="2.5"/>
    <n v="2.5"/>
    <x v="14"/>
    <n v="2.5"/>
  </r>
  <r>
    <d v="2018-01-09T08:00:00"/>
    <s v="Alice Haefele (Sole Proprietor) (EDC2779)"/>
    <s v="Izzo, Louis"/>
    <s v="Follow-up"/>
    <s v="Client Site (face-to-face)"/>
    <n v="2.5"/>
    <n v="2.5"/>
    <x v="14"/>
    <n v="2.5"/>
  </r>
  <r>
    <d v="2018-01-05T08:00:00"/>
    <s v="Alice Haefele (Sole Proprietor) (EDC2779)"/>
    <s v="Gaytan, Alondra"/>
    <s v="Initial/New"/>
    <s v="Phone"/>
    <n v="1"/>
    <n v="1"/>
    <x v="7"/>
    <n v="1"/>
  </r>
  <r>
    <d v="2018-05-03T07:00:00"/>
    <s v="Alima Korchinskaya Bryan (EDC2925)"/>
    <s v="Martini, Sylvia"/>
    <s v="Follow-up"/>
    <s v="Client Site (face-to-face)"/>
    <n v="1.75"/>
    <n v="1.75"/>
    <x v="8"/>
    <n v="1.75"/>
  </r>
  <r>
    <d v="2018-04-26T07:00:00"/>
    <s v="Alima Korchinskaya Bryan (EDC2925)"/>
    <s v="Martini, Sylvia"/>
    <s v="Follow-up"/>
    <s v="Client Site (face-to-face)"/>
    <n v="2.75"/>
    <n v="2.75"/>
    <x v="8"/>
    <n v="2.75"/>
  </r>
  <r>
    <d v="2018-04-25T07:00:00"/>
    <s v="Alima Korchinskaya Bryan (EDC2925)"/>
    <s v="Gaytan, Alondra"/>
    <s v="Initial/New"/>
    <s v="Phone"/>
    <n v="1"/>
    <n v="1"/>
    <x v="7"/>
    <n v="1"/>
  </r>
  <r>
    <d v="2018-05-15T07:00:00"/>
    <s v="Alpha Power Group  (EDC2812)"/>
    <s v="Bowman, Ray"/>
    <s v="Follow-up"/>
    <s v="Online (E-mail or Web)"/>
    <n v="2"/>
    <n v="2"/>
    <x v="9"/>
    <n v="2"/>
  </r>
  <r>
    <d v="2018-01-31T08:00:00"/>
    <s v="Alpha Power Group  (EDC2812)"/>
    <s v="Fernandez, Gonzalo"/>
    <s v="Follow-up"/>
    <s v="Phone"/>
    <n v="1.5"/>
    <n v="2.5"/>
    <x v="3"/>
    <n v="2.5"/>
  </r>
  <r>
    <d v="2018-01-23T08:00:00"/>
    <s v="Alpha Power Group  (EDC2812)"/>
    <s v="Gaytan, Alondra"/>
    <s v="Initial/New"/>
    <s v="Phone"/>
    <n v="1"/>
    <n v="1"/>
    <x v="7"/>
    <n v="1"/>
  </r>
  <r>
    <d v="2018-05-15T07:00:00"/>
    <s v="Alvin Politano (EDC2743)"/>
    <s v="Bowman, Ray"/>
    <s v="Follow-up"/>
    <s v="Online (E-mail or Web)"/>
    <n v="2"/>
    <n v="2"/>
    <x v="9"/>
    <n v="2"/>
  </r>
  <r>
    <d v="2018-01-09T08:00:00"/>
    <s v="Alvin Politano (EDC2743)"/>
    <s v="Fernandez, Gonzalo"/>
    <s v="Follow-up"/>
    <s v="Center Site (face-to-face)"/>
    <n v="2.75"/>
    <n v="3.75"/>
    <x v="3"/>
    <n v="3.75"/>
  </r>
  <r>
    <d v="2018-04-16T07:00:00"/>
    <s v="Amazing Peace LLC (EDC2917)"/>
    <s v="Gaytan, Alondra"/>
    <s v="Initial/New"/>
    <s v="Phone"/>
    <n v="2"/>
    <n v="2"/>
    <x v="7"/>
    <n v="2"/>
  </r>
  <r>
    <d v="2018-06-26T07:00:00"/>
    <s v="American Board Assembly INC. (EDC2976)"/>
    <s v="Fernandez, Gonzalo"/>
    <s v="Follow-up"/>
    <s v="Online (E-mail or Web)"/>
    <n v="4.25"/>
    <n v="4.25"/>
    <x v="3"/>
    <n v="4.25"/>
  </r>
  <r>
    <d v="2018-06-19T07:00:00"/>
    <s v="American Board Assembly INC. (EDC2976)"/>
    <s v="Fernandez, Gonzalo"/>
    <s v="Follow-up"/>
    <s v="Center Site (face-to-face)"/>
    <n v="3"/>
    <n v="3.75"/>
    <x v="3"/>
    <n v="3.75"/>
  </r>
  <r>
    <d v="2018-06-08T07:00:00"/>
    <s v="American Board Assembly INC. (EDC2976)"/>
    <s v="Gaytan, Alondra"/>
    <s v="Initial/New"/>
    <s v="Phone"/>
    <n v="1"/>
    <n v="1"/>
    <x v="7"/>
    <n v="1"/>
  </r>
  <r>
    <d v="2018-02-21T08:00:00"/>
    <s v="Anil Raghani (EDC1838)"/>
    <s v="Bartels, Bill"/>
    <s v="Follow-up"/>
    <s v="Phone"/>
    <n v="2.25"/>
    <n v="2.25"/>
    <x v="4"/>
    <n v="2.25"/>
  </r>
  <r>
    <d v="2018-06-20T07:00:00"/>
    <s v="Anna's Cider (EDC2821DR)"/>
    <s v="Zackrison, Eric J."/>
    <s v="Follow-up"/>
    <s v="Phone"/>
    <n v="0.5"/>
    <n v="0.5"/>
    <x v="15"/>
    <n v="0.5"/>
  </r>
  <r>
    <d v="2018-02-05T08:00:00"/>
    <s v="Anna's Cider (EDC2821DR)"/>
    <s v="Bartels, Bill"/>
    <s v="Follow-up"/>
    <s v="Phone"/>
    <n v="1"/>
    <n v="1"/>
    <x v="4"/>
    <n v="1"/>
  </r>
  <r>
    <d v="2018-01-31T08:00:00"/>
    <s v="Anna's Cider (EDC2821DR)"/>
    <s v="Gaytan, Alondra"/>
    <s v="Initial/New"/>
    <s v="Phone"/>
    <n v="1"/>
    <n v="1"/>
    <x v="7"/>
    <n v="1"/>
  </r>
  <r>
    <d v="2018-05-15T07:00:00"/>
    <s v="Antique Adventures LLC (EDC2785)"/>
    <s v="Bowman, Ray"/>
    <s v="Follow-up"/>
    <s v="Online (E-mail or Web)"/>
    <n v="2"/>
    <n v="2"/>
    <x v="9"/>
    <n v="2"/>
  </r>
  <r>
    <d v="2018-01-16T08:00:00"/>
    <s v="Antique Adventures LLC (EDC2785)"/>
    <s v="Gaytan, Alondra"/>
    <s v="Follow-up"/>
    <s v="Phone"/>
    <n v="1"/>
    <n v="1"/>
    <x v="7"/>
    <n v="1"/>
  </r>
  <r>
    <d v="2018-01-16T08:00:00"/>
    <s v="Antique Adventures LLC (EDC2785)"/>
    <s v="Elliott, Anthony C."/>
    <s v="Follow-up"/>
    <s v="Center Site (face-to-face)"/>
    <n v="1.5"/>
    <n v="1.5"/>
    <x v="1"/>
    <n v="1.5"/>
  </r>
  <r>
    <d v="2018-01-12T08:00:00"/>
    <s v="Antique Adventures LLC (EDC2785)"/>
    <s v="Elliott, Anthony C."/>
    <s v="Initial/New"/>
    <s v="Phone"/>
    <n v="0.75"/>
    <n v="0.75"/>
    <x v="1"/>
    <n v="0.75"/>
  </r>
  <r>
    <d v="2018-05-15T07:00:00"/>
    <s v="Anu Fai (EDC2882)"/>
    <s v="Bowman, Ray"/>
    <s v="Follow-up"/>
    <s v="Online (E-mail or Web)"/>
    <n v="2"/>
    <n v="2"/>
    <x v="9"/>
    <n v="2"/>
  </r>
  <r>
    <d v="2018-04-04T07:00:00"/>
    <s v="Anu Fai (EDC2882)"/>
    <s v="Obetz, Rose"/>
    <s v="Follow-up"/>
    <s v="Client Site (face-to-face)"/>
    <n v="2.5"/>
    <n v="2.8333333432674408"/>
    <x v="12"/>
    <n v="2.8333333432674408"/>
  </r>
  <r>
    <d v="2018-03-22T07:00:00"/>
    <s v="Anu Fai (EDC2882)"/>
    <s v="Gaytan, Alondra"/>
    <s v="Initial/New"/>
    <s v="Phone"/>
    <n v="1"/>
    <n v="1"/>
    <x v="7"/>
    <n v="1"/>
  </r>
  <r>
    <d v="2018-05-15T07:00:00"/>
    <s v="Apolonio Garcia (EDC2787)"/>
    <s v="Bowman, Ray"/>
    <s v="Follow-up"/>
    <s v="Online (E-mail or Web)"/>
    <n v="2"/>
    <n v="2"/>
    <x v="9"/>
    <n v="2"/>
  </r>
  <r>
    <d v="2018-01-17T08:00:00"/>
    <s v="Apolonio Garcia (EDC2787)"/>
    <s v="Gaytan, Alondra"/>
    <s v="Initial/New"/>
    <s v="Phone"/>
    <n v="1.5"/>
    <n v="1.5"/>
    <x v="7"/>
    <n v="1.5"/>
  </r>
  <r>
    <d v="2018-05-23T07:00:00"/>
    <s v="Ashley Han (ECCX7263T)"/>
    <s v="Scuncio, Karen"/>
    <s v="Follow-up"/>
    <s v="Sub-Center Site (face-to-face)"/>
    <n v="4.25"/>
    <n v="4.25"/>
    <x v="2"/>
    <n v="4.25"/>
  </r>
  <r>
    <d v="2018-05-15T07:00:00"/>
    <s v="Ashley Han (ECCX7263T)"/>
    <s v="Bowman, Ray"/>
    <s v="Follow-up"/>
    <s v="Online (E-mail or Web)"/>
    <n v="2"/>
    <n v="2"/>
    <x v="9"/>
    <n v="2"/>
  </r>
  <r>
    <d v="2018-04-06T07:00:00"/>
    <s v="Ashley Han (ECCX7263T)"/>
    <s v="Scuncio, Karen"/>
    <s v="Follow-up"/>
    <s v="Phone"/>
    <n v="2.25"/>
    <n v="2.25"/>
    <x v="2"/>
    <n v="2.25"/>
  </r>
  <r>
    <d v="2018-04-25T07:00:00"/>
    <s v="Aspira Counseling (EDC1215)"/>
    <s v="Martini, Sylvia"/>
    <s v="Follow-up"/>
    <s v="Phone"/>
    <n v="0.5"/>
    <n v="0.5"/>
    <x v="8"/>
    <n v="0.5"/>
  </r>
  <r>
    <d v="2018-05-15T07:00:00"/>
    <s v="Audrey Gamble (EDC2514DR)"/>
    <s v="Bowman, Ray"/>
    <s v="Follow-up"/>
    <s v="Online (E-mail or Web)"/>
    <n v="2"/>
    <n v="2"/>
    <x v="9"/>
    <n v="2"/>
  </r>
  <r>
    <d v="2018-02-02T08:00:00"/>
    <s v="Audrey Gamble (EDC2514DR)"/>
    <s v="Kauffman, Michael"/>
    <s v="Follow-up"/>
    <s v="Client Site (face-to-face)"/>
    <n v="1.5"/>
    <n v="1.5"/>
    <x v="16"/>
    <n v="1.5"/>
  </r>
  <r>
    <d v="2018-05-15T07:00:00"/>
    <s v="Awesome Camera's  (EDC2899)"/>
    <s v="Bowman, Ray"/>
    <s v="Follow-up"/>
    <s v="Online (E-mail or Web)"/>
    <n v="2"/>
    <n v="2"/>
    <x v="9"/>
    <n v="2"/>
  </r>
  <r>
    <d v="2018-03-30T07:00:00"/>
    <s v="Awesome Camera's  (EDC2899)"/>
    <s v="Bartels, Bill"/>
    <s v="Follow-up"/>
    <s v="Phone"/>
    <n v="0.75"/>
    <n v="0.75"/>
    <x v="4"/>
    <n v="0.75"/>
  </r>
  <r>
    <d v="2018-03-27T07:00:00"/>
    <s v="Awesome Camera's  (EDC2899)"/>
    <s v="Gaytan, Alondra"/>
    <s v="Initial/New"/>
    <s v="Phone"/>
    <n v="1"/>
    <n v="1"/>
    <x v="7"/>
    <n v="1"/>
  </r>
  <r>
    <d v="2018-07-05T07:00:00"/>
    <s v="Azu Restaurant  (EDC2748DR)"/>
    <s v="Elliott, Anthony C."/>
    <s v="Follow-up"/>
    <s v="Phone"/>
    <n v="1.75"/>
    <n v="1.75"/>
    <x v="1"/>
    <n v="1.75"/>
  </r>
  <r>
    <d v="2018-05-15T07:00:00"/>
    <s v="Azu Restaurant  (EDC2748DR)"/>
    <s v="Bowman, Ray"/>
    <s v="Follow-up"/>
    <s v="Online (E-mail or Web)"/>
    <n v="2"/>
    <n v="2"/>
    <x v="9"/>
    <n v="2"/>
  </r>
  <r>
    <d v="2018-03-01T08:00:00"/>
    <s v="Azu Restaurant  (EDC2748DR)"/>
    <s v="Elliott, Anthony C."/>
    <s v="Follow-up"/>
    <s v="Center Site (face-to-face)"/>
    <n v="3.25"/>
    <n v="3.25"/>
    <x v="1"/>
    <n v="3.25"/>
  </r>
  <r>
    <d v="2018-01-04T08:00:00"/>
    <s v="Azu Restaurant  (EDC2748DR)"/>
    <s v="Elliott, Anthony C."/>
    <s v="Follow-up"/>
    <s v="Phone"/>
    <n v="0.5"/>
    <n v="0.5"/>
    <x v="1"/>
    <n v="0.5"/>
  </r>
  <r>
    <d v="2018-04-02T07:00:00"/>
    <s v="B &amp; J's Drive In  (EDC2694)"/>
    <s v="Bowman, Ray"/>
    <s v="Follow-up"/>
    <s v="Phone"/>
    <n v="0.5"/>
    <n v="0.5"/>
    <x v="9"/>
    <n v="0.5"/>
  </r>
  <r>
    <d v="2018-02-27T08:00:00"/>
    <s v="B &amp; J's Drive In  (EDC2694)"/>
    <s v="Elliott, Anthony C."/>
    <s v="Follow-up"/>
    <s v="Phone"/>
    <n v="3.5"/>
    <n v="3.5"/>
    <x v="1"/>
    <n v="3.5"/>
  </r>
  <r>
    <d v="2018-05-15T07:00:00"/>
    <s v="Baby Root Farm  (EDC2735)"/>
    <s v="Bowman, Ray"/>
    <s v="Follow-up"/>
    <s v="Online (E-mail or Web)"/>
    <n v="2"/>
    <n v="2"/>
    <x v="9"/>
    <n v="2"/>
  </r>
  <r>
    <d v="2018-01-11T08:00:00"/>
    <s v="Baby Root Farm  (EDC2735)"/>
    <s v="Bartels, Bill"/>
    <s v="Follow-up"/>
    <s v="Client Site (face-to-face)"/>
    <n v="1.5"/>
    <n v="1.5"/>
    <x v="4"/>
    <n v="1.5"/>
  </r>
  <r>
    <d v="2018-05-15T07:00:00"/>
    <s v="Barbareño - Ventureño Band of Mission Indians  (EDC2855)"/>
    <s v="Bowman, Ray"/>
    <s v="Follow-up"/>
    <s v="Online (E-mail or Web)"/>
    <n v="2"/>
    <n v="2"/>
    <x v="9"/>
    <n v="2"/>
  </r>
  <r>
    <d v="2018-05-01T07:00:00"/>
    <s v="Barbareño - Ventureño Band of Mission Indians  (EDC2855)"/>
    <s v="Bartels, Bill"/>
    <s v="Follow-up"/>
    <s v="Center Site (face-to-face)"/>
    <n v="1.5"/>
    <n v="1.5"/>
    <x v="4"/>
    <n v="1.5"/>
  </r>
  <r>
    <d v="2018-04-30T07:00:00"/>
    <s v="Barbareño - Ventureño Band of Mission Indians  (EDC2855)"/>
    <s v="Bartels, Bill"/>
    <s v="Initial/New"/>
    <s v="Phone"/>
    <n v="1.5"/>
    <n v="1.5"/>
    <x v="4"/>
    <n v="1.5"/>
  </r>
  <r>
    <d v="2018-05-15T07:00:00"/>
    <s v="BB Authentic Original Sports Wear (EDC2485)"/>
    <s v="Bowman, Ray"/>
    <s v="Follow-up"/>
    <s v="Online (E-mail or Web)"/>
    <n v="2"/>
    <n v="2"/>
    <x v="9"/>
    <n v="2"/>
  </r>
  <r>
    <d v="2018-01-24T08:00:00"/>
    <s v="BB Authentic Original Sports Wear (EDC2485)"/>
    <s v="Bartels, Bill"/>
    <s v="Follow-up"/>
    <s v="Center Site (face-to-face)"/>
    <n v="2.25"/>
    <n v="2.25"/>
    <x v="4"/>
    <n v="2.25"/>
  </r>
  <r>
    <d v="2018-05-15T07:00:00"/>
    <s v="Beagle Studios (EDC2842DR)"/>
    <s v="Bowman, Ray"/>
    <s v="Follow-up"/>
    <s v="Online (E-mail or Web)"/>
    <n v="2"/>
    <n v="2"/>
    <x v="9"/>
    <n v="2"/>
  </r>
  <r>
    <d v="2018-03-01T08:00:00"/>
    <s v="Beagle Studios (EDC2842DR)"/>
    <s v="Elliott, Anthony C."/>
    <s v="Follow-up"/>
    <s v="Phone"/>
    <n v="1.25"/>
    <n v="1.25"/>
    <x v="1"/>
    <n v="1.25"/>
  </r>
  <r>
    <d v="2018-02-15T08:00:00"/>
    <s v="Beagle Studios (EDC2842DR)"/>
    <s v="Gaytan, Alondra"/>
    <s v="Initial/New"/>
    <s v="Phone"/>
    <n v="1"/>
    <n v="1"/>
    <x v="7"/>
    <n v="1"/>
  </r>
  <r>
    <d v="2018-04-14T07:00:00"/>
    <s v="Beautifinder (EDC1613g)"/>
    <s v="Martini, Sylvia"/>
    <s v="Follow-up"/>
    <s v="Client Site (face-to-face)"/>
    <n v="0.75"/>
    <n v="0.75"/>
    <x v="8"/>
    <n v="0.75"/>
  </r>
  <r>
    <d v="2018-06-27T07:00:00"/>
    <s v="BeeBlossom  (EDC2992)"/>
    <s v="Gaytan, Alondra"/>
    <s v="Initial/New"/>
    <s v="Phone"/>
    <n v="1"/>
    <n v="1"/>
    <x v="7"/>
    <n v="1"/>
  </r>
  <r>
    <d v="2018-03-29T07:00:00"/>
    <s v="Besant Hill School  (EDC2905DR)"/>
    <s v="Briglio, Clare"/>
    <s v="Follow-up"/>
    <s v="Client Site (face-to-face)"/>
    <n v="5"/>
    <n v="5"/>
    <x v="17"/>
    <n v="5"/>
  </r>
  <r>
    <d v="2018-03-05T08:00:00"/>
    <s v="Besant Hill School  (EDC2905DR)"/>
    <s v="Briglio, Clare"/>
    <s v="Initial/New"/>
    <s v="Client Site (face-to-face)"/>
    <n v="1"/>
    <n v="1"/>
    <x v="17"/>
    <n v="1"/>
  </r>
  <r>
    <d v="2018-05-15T07:00:00"/>
    <s v="Better Nutritionals, LLC   (ECCX6691T)"/>
    <s v="Bowman, Ray"/>
    <s v="Follow-up"/>
    <s v="Online (E-mail or Web)"/>
    <n v="2"/>
    <n v="2"/>
    <x v="9"/>
    <n v="2"/>
  </r>
  <r>
    <d v="2018-03-09T08:00:00"/>
    <s v="Better Nutritionals, LLC   (ECCX6691T)"/>
    <s v="Scuncio, Karen"/>
    <s v="Follow-up"/>
    <s v="Conference (face-to-face)"/>
    <n v="1"/>
    <n v="1"/>
    <x v="2"/>
    <n v="1"/>
  </r>
  <r>
    <d v="2018-02-10T08:00:00"/>
    <s v="Betty Belts (Ocean Ohana Inc)  (EDC0832T)"/>
    <s v="Zackrison, Eric J."/>
    <s v="Follow-up"/>
    <s v="Phone"/>
    <n v="1.75"/>
    <n v="1.75"/>
    <x v="15"/>
    <n v="1.75"/>
  </r>
  <r>
    <d v="2018-02-26T08:00:00"/>
    <s v="Bill Morris Contracting (EDC2278DR)"/>
    <s v="McConville, Matthew T."/>
    <s v="Follow-up"/>
    <s v="Phone"/>
    <n v="1"/>
    <n v="1"/>
    <x v="18"/>
    <n v="1"/>
  </r>
  <r>
    <d v="2018-02-20T08:00:00"/>
    <s v="Bill Morris Contracting (EDC2278DR)"/>
    <s v="McConville, Matthew T."/>
    <s v="Follow-up"/>
    <s v="Phone"/>
    <n v="1.75"/>
    <n v="1.75"/>
    <x v="18"/>
    <n v="1.75"/>
  </r>
  <r>
    <d v="2018-02-12T08:00:00"/>
    <s v="Bill Morris Contracting (EDC2278DR)"/>
    <s v="Elliott, Anthony C."/>
    <s v="Follow-up"/>
    <s v="Center Site (face-to-face)"/>
    <n v="2.5"/>
    <n v="2.5"/>
    <x v="1"/>
    <n v="2.5"/>
  </r>
  <r>
    <d v="2018-02-02T08:00:00"/>
    <s v="Bill Morris Contracting (EDC2278DR)"/>
    <s v="Elliott, Anthony C."/>
    <s v="Follow-up"/>
    <s v="Phone"/>
    <n v="2"/>
    <n v="2"/>
    <x v="1"/>
    <n v="2"/>
  </r>
  <r>
    <d v="2018-01-23T08:00:00"/>
    <s v="Bill Morris Contracting (EDC2278DR)"/>
    <s v="Gaytan, Alondra"/>
    <s v="Follow-up"/>
    <s v="Phone"/>
    <n v="1"/>
    <n v="1"/>
    <x v="7"/>
    <n v="1"/>
  </r>
  <r>
    <d v="2018-04-10T07:00:00"/>
    <s v="Birth of Reason (EDC2711T)"/>
    <s v="Kauffman, Michael"/>
    <s v="Follow-up"/>
    <s v="Online (E-mail or Web)"/>
    <n v="1.5"/>
    <n v="1.5"/>
    <x v="16"/>
    <n v="1.5"/>
  </r>
  <r>
    <d v="2018-03-01T08:00:00"/>
    <s v="Birth of Reason (EDC2711T)"/>
    <s v="Hayman, Shalene"/>
    <s v="Follow-up"/>
    <s v="Phone"/>
    <n v="0.6666666716337204"/>
    <n v="0.6666666716337204"/>
    <x v="5"/>
    <n v="0.6666666716337204"/>
  </r>
  <r>
    <d v="2018-02-13T08:00:00"/>
    <s v="Birth of Reason (EDC2711T)"/>
    <s v="Wallach, Joyce"/>
    <s v="Follow-up"/>
    <s v="Phone"/>
    <n v="0.43299999833106995"/>
    <n v="0.43299999833106995"/>
    <x v="10"/>
    <n v="0.43299999833106995"/>
  </r>
  <r>
    <d v="2018-02-02T08:00:00"/>
    <s v="Birth of Reason (EDC2711T)"/>
    <s v="Wallach, Joyce"/>
    <s v="Follow-up"/>
    <s v="Online (E-mail or Web)"/>
    <n v="1.1499999761581421"/>
    <n v="1.1499999761581421"/>
    <x v="10"/>
    <n v="1.1499999761581421"/>
  </r>
  <r>
    <d v="2018-01-31T08:00:00"/>
    <s v="Birth of Reason (EDC2711T)"/>
    <s v="Wallach, Joyce"/>
    <s v="Follow-up"/>
    <s v="Phone"/>
    <n v="1.3170000314712524"/>
    <n v="1.3170000314712524"/>
    <x v="10"/>
    <n v="1.3170000314712524"/>
  </r>
  <r>
    <d v="2018-01-30T08:00:00"/>
    <s v="Birth of Reason (EDC2711T)"/>
    <s v="Wallach, Joyce"/>
    <s v="Follow-up"/>
    <s v="Online (E-mail or Web)"/>
    <n v="0.16699999570846558"/>
    <n v="0.16699999570846558"/>
    <x v="10"/>
    <n v="0.16699999570846558"/>
  </r>
  <r>
    <d v="2018-01-29T08:00:00"/>
    <s v="Birth of Reason (EDC2711T)"/>
    <s v="Kauffman, Michael"/>
    <s v="Follow-up"/>
    <s v="Client Site (face-to-face)"/>
    <n v="1.5"/>
    <n v="1.5"/>
    <x v="16"/>
    <n v="1.5"/>
  </r>
  <r>
    <d v="2018-06-28T07:00:00"/>
    <s v="Bliss Frozen Yogurt  (EDC2799DRR)"/>
    <s v="Zackrison, Eric J."/>
    <s v="Follow-up"/>
    <s v="Online (E-mail or Web)"/>
    <n v="0.25"/>
    <n v="0.25"/>
    <x v="15"/>
    <n v="0.25"/>
  </r>
  <r>
    <d v="2018-05-15T07:00:00"/>
    <s v="Bliss Frozen Yogurt  (EDC2799DRR)"/>
    <s v="Bowman, Ray"/>
    <s v="Follow-up"/>
    <s v="Online (E-mail or Web)"/>
    <n v="2"/>
    <n v="2"/>
    <x v="9"/>
    <n v="2"/>
  </r>
  <r>
    <d v="2018-01-18T08:00:00"/>
    <s v="Bliss Frozen Yogurt  (EDC2799DRR)"/>
    <s v="Gaytan, Alondra"/>
    <s v="Follow-up"/>
    <s v="Phone"/>
    <n v="1"/>
    <n v="1"/>
    <x v="7"/>
    <n v="1"/>
  </r>
  <r>
    <d v="2018-06-25T07:00:00"/>
    <s v="Blum Beverages  (EDC2929)"/>
    <s v="Fernandez, Gonzalo"/>
    <s v="Follow-up"/>
    <s v="Online (E-mail or Web)"/>
    <n v="1.5"/>
    <n v="1.5"/>
    <x v="3"/>
    <n v="1.5"/>
  </r>
  <r>
    <d v="2018-06-20T07:00:00"/>
    <s v="Blum Beverages  (EDC2929)"/>
    <s v="Fernandez, Gonzalo"/>
    <s v="Follow-up"/>
    <s v="Center Site (face-to-face)"/>
    <n v="3.5"/>
    <n v="4.25"/>
    <x v="3"/>
    <n v="4.25"/>
  </r>
  <r>
    <d v="2018-05-25T07:00:00"/>
    <s v="Blum Beverages  (EDC2929)"/>
    <s v="Fernandez, Gonzalo"/>
    <s v="Follow-up"/>
    <s v="Online (E-mail or Web)"/>
    <n v="4.4169998168945313"/>
    <n v="4.4169998168945313"/>
    <x v="3"/>
    <n v="4.4169998168945313"/>
  </r>
  <r>
    <d v="2018-05-18T07:00:00"/>
    <s v="Blum Beverages  (EDC2929)"/>
    <s v="Fernandez, Gonzalo"/>
    <s v="Follow-up"/>
    <s v="Online (E-mail or Web)"/>
    <n v="2.75"/>
    <n v="2.75"/>
    <x v="3"/>
    <n v="2.75"/>
  </r>
  <r>
    <d v="2018-05-14T07:00:00"/>
    <s v="Blum Beverages  (EDC2929)"/>
    <s v="Fernandez, Gonzalo"/>
    <s v="Follow-up"/>
    <s v="Center Site (face-to-face)"/>
    <n v="3.25"/>
    <n v="4"/>
    <x v="3"/>
    <n v="4"/>
  </r>
  <r>
    <d v="2018-04-27T07:00:00"/>
    <s v="Blum Beverages  (EDC2929)"/>
    <s v="Gaytan, Alondra"/>
    <s v="Initial/New"/>
    <s v="Phone"/>
    <n v="1"/>
    <n v="1"/>
    <x v="7"/>
    <n v="1"/>
  </r>
  <r>
    <d v="2018-05-11T07:00:00"/>
    <s v="Boateng, Marvin  (EDC1832gT)"/>
    <s v="Scuncio, Karen"/>
    <s v="Follow-up"/>
    <s v="Phone"/>
    <n v="3.75"/>
    <n v="3.75"/>
    <x v="2"/>
    <n v="3.75"/>
  </r>
  <r>
    <d v="2018-03-13T07:00:00"/>
    <s v="Boateng, Marvin  (EDC1832gT)"/>
    <s v="Scuncio, Karen"/>
    <s v="Follow-up"/>
    <s v="Phone"/>
    <n v="1.25"/>
    <n v="1.25"/>
    <x v="2"/>
    <n v="1.25"/>
  </r>
  <r>
    <d v="2018-01-17T08:00:00"/>
    <s v="Boateng, Marvin  (EDC1832gT)"/>
    <s v="Scuncio, Karen"/>
    <s v="Follow-up"/>
    <s v="Phone"/>
    <n v="1.25"/>
    <n v="1.25"/>
    <x v="2"/>
    <n v="1.25"/>
  </r>
  <r>
    <d v="2018-04-11T07:00:00"/>
    <s v="Bonnie Landau, Special Mom Advocate (EDC2780RR)"/>
    <s v="Obetz, Rose"/>
    <s v="Follow-up"/>
    <s v="Phone"/>
    <n v="0.5"/>
    <n v="0.5"/>
    <x v="12"/>
    <n v="0.5"/>
  </r>
  <r>
    <d v="2018-01-11T08:00:00"/>
    <s v="Bonnie Landau, Special Mom Advocate (EDC2780RR)"/>
    <s v="Obetz, Rose"/>
    <s v="Follow-up"/>
    <s v="Client Site (face-to-face)"/>
    <n v="2.5"/>
    <n v="3"/>
    <x v="12"/>
    <n v="3"/>
  </r>
  <r>
    <d v="2018-01-05T08:00:00"/>
    <s v="Bonnie Landau, Special Mom Advocate (EDC2780RR)"/>
    <s v="Gaytan, Alondra"/>
    <s v="Initial/New"/>
    <s v="Phone"/>
    <n v="1"/>
    <n v="1"/>
    <x v="7"/>
    <n v="1"/>
  </r>
  <r>
    <d v="2018-05-15T07:00:00"/>
    <s v="Brenna Alexandra  (EDC2691)"/>
    <s v="Bowman, Ray"/>
    <s v="Follow-up"/>
    <s v="Online (E-mail or Web)"/>
    <n v="2"/>
    <n v="2"/>
    <x v="9"/>
    <n v="2"/>
  </r>
  <r>
    <d v="2018-03-29T07:00:00"/>
    <s v="Brenna Alexandra  (EDC2691)"/>
    <s v="Briglio, Clare"/>
    <s v="Follow-up"/>
    <s v="Phone"/>
    <n v="2"/>
    <n v="2"/>
    <x v="17"/>
    <n v="2"/>
  </r>
  <r>
    <d v="2018-06-20T07:00:00"/>
    <s v="Brighter World Candle Co. (EDC2915)"/>
    <s v="Bristol, Erica"/>
    <s v="Follow-up"/>
    <s v="Phone"/>
    <n v="0.75"/>
    <n v="0.75"/>
    <x v="19"/>
    <n v="0.75"/>
  </r>
  <r>
    <d v="2018-05-15T07:00:00"/>
    <s v="Brighter World Candle Co. (EDC2915)"/>
    <s v="Bowman, Ray"/>
    <s v="Follow-up"/>
    <s v="Online (E-mail or Web)"/>
    <n v="2"/>
    <n v="2"/>
    <x v="9"/>
    <n v="2"/>
  </r>
  <r>
    <d v="2018-05-15T07:00:00"/>
    <s v="Brighter World Candle Co. (EDC2915)"/>
    <s v="Obetz, Rose"/>
    <s v="Follow-up"/>
    <s v="Phone"/>
    <n v="0.5"/>
    <n v="0.5"/>
    <x v="12"/>
    <n v="0.5"/>
  </r>
  <r>
    <d v="2018-04-26T07:00:00"/>
    <s v="Brighter World Candle Co. (EDC2915)"/>
    <s v="Obetz, Rose"/>
    <s v="Follow-up"/>
    <s v="Client Site (face-to-face)"/>
    <n v="2"/>
    <n v="2.25"/>
    <x v="12"/>
    <n v="2.25"/>
  </r>
  <r>
    <d v="2018-04-09T07:00:00"/>
    <s v="Brighter World Candle Co. (EDC2915)"/>
    <s v="Gaytan, Alondra"/>
    <s v="Initial/New"/>
    <s v="Phone"/>
    <n v="1"/>
    <n v="1"/>
    <x v="7"/>
    <n v="1"/>
  </r>
  <r>
    <d v="2018-06-18T07:00:00"/>
    <s v="C &amp; C Raiti Corp. (EDC2863)"/>
    <s v="Martini, Sylvia"/>
    <s v="Follow-up"/>
    <s v="Client Site (face-to-face)"/>
    <n v="2.5"/>
    <n v="2.5"/>
    <x v="8"/>
    <n v="2.5"/>
  </r>
  <r>
    <d v="2018-05-15T07:00:00"/>
    <s v="C &amp; C Raiti Corp. (EDC2863)"/>
    <s v="Bowman, Ray"/>
    <s v="Follow-up"/>
    <s v="Online (E-mail or Web)"/>
    <n v="2"/>
    <n v="2"/>
    <x v="9"/>
    <n v="2"/>
  </r>
  <r>
    <d v="2018-03-28T07:00:00"/>
    <s v="C &amp; C Raiti Corp. (EDC2863)"/>
    <s v="Bristol, Erica"/>
    <s v="Initial/New"/>
    <s v="Phone"/>
    <n v="1"/>
    <n v="1"/>
    <x v="19"/>
    <n v="1"/>
  </r>
  <r>
    <d v="2018-05-15T07:00:00"/>
    <s v="Cadiz  (EDC2781DR)"/>
    <s v="Bowman, Ray"/>
    <s v="Follow-up"/>
    <s v="Online (E-mail or Web)"/>
    <n v="2"/>
    <n v="2"/>
    <x v="9"/>
    <n v="2"/>
  </r>
  <r>
    <d v="2018-01-08T08:00:00"/>
    <s v="Cadiz  (EDC2781DR)"/>
    <s v="Gaytan, Alondra"/>
    <s v="Initial/New"/>
    <s v="Phone"/>
    <n v="1"/>
    <n v="1"/>
    <x v="7"/>
    <n v="1"/>
  </r>
  <r>
    <d v="2018-05-15T07:00:00"/>
    <s v="Cajun Country Cafe  (EDC2831RR)"/>
    <s v="Bowman, Ray"/>
    <s v="Follow-up"/>
    <s v="Online (E-mail or Web)"/>
    <n v="2"/>
    <n v="2"/>
    <x v="9"/>
    <n v="2"/>
  </r>
  <r>
    <d v="2018-02-13T08:00:00"/>
    <s v="Cajun Country Cafe  (EDC2831RR)"/>
    <s v="Fernandez, Gonzalo"/>
    <s v="Follow-up"/>
    <s v="Center Site (face-to-face)"/>
    <n v="2.75"/>
    <n v="3.75"/>
    <x v="3"/>
    <n v="3.75"/>
  </r>
  <r>
    <d v="2018-02-07T08:00:00"/>
    <s v="Cajun Country Cafe  (EDC2831RR)"/>
    <s v="Gaytan, Alondra"/>
    <s v="Initial/New"/>
    <s v="Phone"/>
    <n v="1"/>
    <n v="1"/>
    <x v="7"/>
    <n v="1"/>
  </r>
  <r>
    <d v="2018-04-17T07:00:00"/>
    <s v="Cal Traders  (EDC2835T)"/>
    <s v="Scuncio, Karen"/>
    <s v="Follow-up"/>
    <s v="Phone"/>
    <n v="1.75"/>
    <n v="1.75"/>
    <x v="2"/>
    <n v="1.75"/>
  </r>
  <r>
    <d v="2018-03-30T07:00:00"/>
    <s v="Cal Traders  (EDC2835T)"/>
    <s v="Scuncio, Karen"/>
    <s v="Follow-up"/>
    <s v="Online (E-mail or Web)"/>
    <n v="0.5"/>
    <n v="0.5"/>
    <x v="2"/>
    <n v="0.5"/>
  </r>
  <r>
    <d v="2018-02-13T08:00:00"/>
    <s v="Cal Traders  (EDC2835T)"/>
    <s v="Scuncio, Karen"/>
    <s v="Initial/New"/>
    <s v="Center Site (face-to-face)"/>
    <n v="3.25"/>
    <n v="3.25"/>
    <x v="2"/>
    <n v="3.25"/>
  </r>
  <r>
    <d v="2018-06-01T07:00:00"/>
    <s v="California Cut Apparel (EDC1210)"/>
    <s v="Hayman, Shalene"/>
    <s v="Follow-up"/>
    <s v="Phone"/>
    <n v="0.4166666716337204"/>
    <n v="0.4166666716337204"/>
    <x v="5"/>
    <n v="0.4166666716337204"/>
  </r>
  <r>
    <d v="2018-05-30T07:00:00"/>
    <s v="California Cut Apparel (EDC1210)"/>
    <s v="Bristol, Erica"/>
    <s v="Follow-up"/>
    <s v="Phone"/>
    <n v="0.75"/>
    <n v="0.75"/>
    <x v="19"/>
    <n v="0.75"/>
  </r>
  <r>
    <d v="2018-05-15T07:00:00"/>
    <s v="California Cut Apparel (EDC1210)"/>
    <s v="Bowman, Ray"/>
    <s v="Follow-up"/>
    <s v="Online (E-mail or Web)"/>
    <n v="2"/>
    <n v="2"/>
    <x v="9"/>
    <n v="2"/>
  </r>
  <r>
    <d v="2018-05-08T07:00:00"/>
    <s v="California Cut Apparel (EDC1210)"/>
    <s v="Obetz, Rose"/>
    <s v="Follow-up"/>
    <s v="Phone"/>
    <n v="0.75"/>
    <n v="0.75"/>
    <x v="12"/>
    <n v="0.75"/>
  </r>
  <r>
    <d v="2018-01-10T08:00:00"/>
    <s v="California Cut Apparel (EDC1210)"/>
    <s v="Obetz, Rose"/>
    <s v="Follow-up"/>
    <s v="Client Site (face-to-face)"/>
    <n v="2.5"/>
    <n v="3"/>
    <x v="12"/>
    <n v="3"/>
  </r>
  <r>
    <d v="2018-05-15T07:00:00"/>
    <s v="Cart Wheel A Go Go  (EDC2777DRR)"/>
    <s v="Bowman, Ray"/>
    <s v="Follow-up"/>
    <s v="Online (E-mail or Web)"/>
    <n v="2"/>
    <n v="2"/>
    <x v="9"/>
    <n v="2"/>
  </r>
  <r>
    <d v="2018-01-05T08:00:00"/>
    <s v="Cart Wheel A Go Go  (EDC2777DRR)"/>
    <s v="Gaytan, Alondra"/>
    <s v="Initial/New"/>
    <s v="Phone"/>
    <n v="1"/>
    <n v="1"/>
    <x v="7"/>
    <n v="1"/>
  </r>
  <r>
    <d v="2018-05-03T07:00:00"/>
    <s v="Carter Fire Protection Inc. dba: Integrated Fire &amp; Safety (EDC2904)"/>
    <s v="Fernandez, Gonzalo"/>
    <s v="Follow-up"/>
    <s v="Online (E-mail or Web)"/>
    <n v="2.25"/>
    <n v="2.25"/>
    <x v="3"/>
    <n v="2.25"/>
  </r>
  <r>
    <d v="2018-04-23T07:00:00"/>
    <s v="Carter Fire Protection Inc. dba: Integrated Fire &amp; Safety (EDC2904)"/>
    <s v="Fernandez, Gonzalo"/>
    <s v="Follow-up"/>
    <s v="Online (E-mail or Web)"/>
    <n v="5.75"/>
    <n v="5.75"/>
    <x v="3"/>
    <n v="5.75"/>
  </r>
  <r>
    <d v="2018-04-17T07:00:00"/>
    <s v="Carter Fire Protection Inc. dba: Integrated Fire &amp; Safety (EDC2904)"/>
    <s v="Fernandez, Gonzalo"/>
    <s v="Follow-up"/>
    <s v="Center Site (face-to-face)"/>
    <n v="2.75"/>
    <n v="3.5"/>
    <x v="3"/>
    <n v="3.5"/>
  </r>
  <r>
    <d v="2018-03-29T07:00:00"/>
    <s v="Carter Fire Protection Inc. dba: Integrated Fire &amp; Safety (EDC2904)"/>
    <s v="Gaytan, Alondra"/>
    <s v="Initial/New"/>
    <s v="Phone"/>
    <n v="1"/>
    <n v="1"/>
    <x v="7"/>
    <n v="1"/>
  </r>
  <r>
    <d v="2018-05-15T07:00:00"/>
    <s v="Ceci Frost (EDC2883)"/>
    <s v="Bowman, Ray"/>
    <s v="Follow-up"/>
    <s v="Online (E-mail or Web)"/>
    <n v="2"/>
    <n v="2"/>
    <x v="9"/>
    <n v="2"/>
  </r>
  <r>
    <d v="2018-04-20T07:00:00"/>
    <s v="Ceci Frost (EDC2883)"/>
    <s v="Obetz, Rose"/>
    <s v="Follow-up"/>
    <s v="Client Site (face-to-face)"/>
    <n v="2"/>
    <n v="2.5"/>
    <x v="12"/>
    <n v="2.5"/>
  </r>
  <r>
    <d v="2018-03-22T07:00:00"/>
    <s v="Ceci Frost (EDC2883)"/>
    <s v="Gaytan, Alondra"/>
    <s v="Initial/New"/>
    <s v="Phone"/>
    <n v="1"/>
    <n v="1"/>
    <x v="7"/>
    <n v="1"/>
  </r>
  <r>
    <d v="2018-03-30T07:00:00"/>
    <s v="Chains of Hope Jewelry (EDC1435)"/>
    <s v="Briglio, Clare"/>
    <s v="Follow-up"/>
    <s v="Phone"/>
    <n v="0.5"/>
    <n v="0.5"/>
    <x v="17"/>
    <n v="0.5"/>
  </r>
  <r>
    <d v="2018-03-14T07:00:00"/>
    <s v="Chamness Biodegradable (EDC2587)"/>
    <s v="Fernandez, Gonzalo"/>
    <s v="Follow-up"/>
    <s v="Client Site (face-to-face)"/>
    <n v="2.5"/>
    <n v="3.25"/>
    <x v="3"/>
    <n v="3.25"/>
  </r>
  <r>
    <d v="2018-05-15T07:00:00"/>
    <s v="Chasen Clothing LLC  (EDC2801DR)"/>
    <s v="Bowman, Ray"/>
    <s v="Follow-up"/>
    <s v="Online (E-mail or Web)"/>
    <n v="2"/>
    <n v="2"/>
    <x v="9"/>
    <n v="2"/>
  </r>
  <r>
    <d v="2018-01-30T08:00:00"/>
    <s v="Chasen Clothing LLC  (EDC2801DR)"/>
    <s v="Elliott, Anthony C."/>
    <s v="Follow-up"/>
    <s v="Phone"/>
    <n v="1.25"/>
    <n v="1.25"/>
    <x v="1"/>
    <n v="1.25"/>
  </r>
  <r>
    <d v="2018-01-19T08:00:00"/>
    <s v="Chasen Clothing LLC  (EDC2801DR)"/>
    <s v="Gaytan, Alondra"/>
    <s v="Initial/New"/>
    <s v="Phone"/>
    <n v="1"/>
    <n v="1"/>
    <x v="7"/>
    <n v="1"/>
  </r>
  <r>
    <d v="2018-06-24T07:00:00"/>
    <s v="Childrens Therapy Network Inc. (EDC1133DR)"/>
    <s v="Zackrison, Eric J."/>
    <s v="Follow-up"/>
    <s v="Online (E-mail or Web)"/>
    <n v="0.25"/>
    <n v="0.25"/>
    <x v="15"/>
    <n v="0.25"/>
  </r>
  <r>
    <d v="2018-06-22T07:00:00"/>
    <s v="ChocoVivo  (EDC2969T)"/>
    <s v="Hazuka, Bruce"/>
    <s v="Follow-up"/>
    <s v="Phone"/>
    <n v="3.25"/>
    <n v="3.25"/>
    <x v="20"/>
    <n v="3.25"/>
  </r>
  <r>
    <d v="2018-06-06T07:00:00"/>
    <s v="ChocoVivo  (EDC2969T)"/>
    <s v="Gaytan, Alondra"/>
    <s v="Initial/New"/>
    <s v="Phone"/>
    <n v="1"/>
    <n v="1"/>
    <x v="7"/>
    <n v="1"/>
  </r>
  <r>
    <d v="2018-06-04T07:00:00"/>
    <s v="Chris Sneddon (EDC2919)"/>
    <s v="Kauffman, Michael"/>
    <s v="Follow-up"/>
    <s v="Online (E-mail or Web)"/>
    <n v="0.25033333152532578"/>
    <n v="0.25033333152532578"/>
    <x v="16"/>
    <n v="0.25033333152532578"/>
  </r>
  <r>
    <d v="2018-05-31T07:00:00"/>
    <s v="Chris Sneddon (EDC2919)"/>
    <s v="Kauffman, Michael"/>
    <s v="Follow-up"/>
    <s v="Online (E-mail or Web)"/>
    <n v="0.5"/>
    <n v="1"/>
    <x v="16"/>
    <n v="1"/>
  </r>
  <r>
    <d v="2018-05-17T07:00:00"/>
    <s v="Chris Sneddon (EDC2919)"/>
    <s v="Kauffman, Michael"/>
    <s v="Follow-up"/>
    <s v="Client Site (face-to-face)"/>
    <n v="1.5"/>
    <n v="1.5"/>
    <x v="16"/>
    <n v="1.5"/>
  </r>
  <r>
    <d v="2018-05-15T07:00:00"/>
    <s v="Chris Sneddon (EDC2919)"/>
    <s v="Bowman, Ray"/>
    <s v="Follow-up"/>
    <s v="Online (E-mail or Web)"/>
    <n v="2"/>
    <n v="2"/>
    <x v="9"/>
    <n v="2"/>
  </r>
  <r>
    <d v="2018-04-18T07:00:00"/>
    <s v="Chris Sneddon (EDC2919)"/>
    <s v="Gaytan, Alondra"/>
    <s v="Initial/New"/>
    <s v="Phone"/>
    <n v="1"/>
    <n v="1"/>
    <x v="7"/>
    <n v="1"/>
  </r>
  <r>
    <d v="2018-07-02T07:00:00"/>
    <s v="City Venture Group  (EDC2988T)"/>
    <s v="Fernandez, Gonzalo"/>
    <s v="Follow-up"/>
    <s v="Center Site (face-to-face)"/>
    <n v="2.5"/>
    <n v="3.25"/>
    <x v="3"/>
    <n v="3.25"/>
  </r>
  <r>
    <d v="2018-06-21T07:00:00"/>
    <s v="City Venture Group  (EDC2988T)"/>
    <s v="Gaytan, Alondra"/>
    <s v="Initial/New"/>
    <s v="Phone"/>
    <n v="1"/>
    <n v="1"/>
    <x v="7"/>
    <n v="1"/>
  </r>
  <r>
    <d v="2018-03-06T08:00:00"/>
    <s v="CJB Group , LLC. (EDC2626T)"/>
    <s v="Scuncio, Karen"/>
    <s v="Follow-up"/>
    <s v="Phone"/>
    <n v="1.25"/>
    <n v="1.25"/>
    <x v="2"/>
    <n v="1.25"/>
  </r>
  <r>
    <d v="2018-01-17T08:00:00"/>
    <s v="CJB Group , LLC. (EDC2626T)"/>
    <s v="Scuncio, Karen"/>
    <s v="Follow-up"/>
    <s v="Phone"/>
    <n v="1.5"/>
    <n v="1.5"/>
    <x v="2"/>
    <n v="1.5"/>
  </r>
  <r>
    <d v="2018-01-10T08:00:00"/>
    <s v="CJB Group , LLC. (EDC2626T)"/>
    <s v="Scuncio, Karen"/>
    <s v="Follow-up"/>
    <s v="Phone"/>
    <n v="2"/>
    <n v="2"/>
    <x v="2"/>
    <n v="2"/>
  </r>
  <r>
    <d v="2018-06-24T07:00:00"/>
    <s v="Classic Letterpress (EDC2775DRR)"/>
    <s v="Zackrison, Eric J."/>
    <s v="Follow-up"/>
    <s v="Online (E-mail or Web)"/>
    <n v="0.25"/>
    <n v="0.25"/>
    <x v="15"/>
    <n v="0.25"/>
  </r>
  <r>
    <d v="2018-05-15T07:00:00"/>
    <s v="Classic Letterpress (EDC2775DRR)"/>
    <s v="Bowman, Ray"/>
    <s v="Follow-up"/>
    <s v="Online (E-mail or Web)"/>
    <n v="2"/>
    <n v="2"/>
    <x v="9"/>
    <n v="2"/>
  </r>
  <r>
    <d v="2018-01-19T08:00:00"/>
    <s v="Classic Letterpress (EDC2775DRR)"/>
    <s v="Bartels, Bill"/>
    <s v="Follow-up"/>
    <s v="Phone"/>
    <n v="1.25"/>
    <n v="1.25"/>
    <x v="4"/>
    <n v="1.25"/>
  </r>
  <r>
    <d v="2018-01-17T08:00:00"/>
    <s v="Classic Letterpress (EDC2775DRR)"/>
    <s v="Gaytan, Alondra"/>
    <s v="Initial/New"/>
    <s v="Phone"/>
    <n v="1"/>
    <n v="1"/>
    <x v="7"/>
    <n v="1"/>
  </r>
  <r>
    <d v="2018-06-24T07:00:00"/>
    <s v="Clayton Tree Service (EDC2767DR)"/>
    <s v="Zackrison, Eric J."/>
    <s v="Follow-up"/>
    <s v="Phone"/>
    <n v="0.5"/>
    <n v="0.5"/>
    <x v="15"/>
    <n v="0.5"/>
  </r>
  <r>
    <d v="2018-05-15T07:00:00"/>
    <s v="Clayton Tree Service (EDC2767DR)"/>
    <s v="Bowman, Ray"/>
    <s v="Follow-up"/>
    <s v="Online (E-mail or Web)"/>
    <n v="2"/>
    <n v="2"/>
    <x v="9"/>
    <n v="2"/>
  </r>
  <r>
    <d v="2018-01-02T08:00:00"/>
    <s v="Clayton Tree Service (EDC2767DR)"/>
    <s v="Gaytan, Alondra"/>
    <s v="Initial/New"/>
    <s v="Phone"/>
    <n v="1"/>
    <n v="1"/>
    <x v="7"/>
    <n v="1"/>
  </r>
  <r>
    <d v="2018-05-15T07:00:00"/>
    <s v="Cloud Climbers Jeep Tours  (EDC2773DR)"/>
    <s v="Bowman, Ray"/>
    <s v="Follow-up"/>
    <s v="Online (E-mail or Web)"/>
    <n v="2"/>
    <n v="2"/>
    <x v="9"/>
    <n v="2"/>
  </r>
  <r>
    <d v="2018-02-28T08:00:00"/>
    <s v="Cloud Climbers Jeep Tours  (EDC2773DR)"/>
    <s v="Elliott, Anthony C."/>
    <s v="Follow-up"/>
    <s v="Phone"/>
    <n v="1.25"/>
    <n v="1.25"/>
    <x v="1"/>
    <n v="1.25"/>
  </r>
  <r>
    <d v="2018-01-04T08:00:00"/>
    <s v="Cloud Climbers Jeep Tours  (EDC2773DR)"/>
    <s v="Elliott, Anthony C."/>
    <s v="Follow-up"/>
    <s v="Phone"/>
    <n v="0.75"/>
    <n v="0.75"/>
    <x v="1"/>
    <n v="0.75"/>
  </r>
  <r>
    <d v="2018-01-03T08:00:00"/>
    <s v="Cloud Climbers Jeep Tours  (EDC2773DR)"/>
    <s v="Gaytan, Alondra"/>
    <s v="Initial/New"/>
    <s v="Phone"/>
    <n v="1"/>
    <n v="1"/>
    <x v="7"/>
    <n v="1"/>
  </r>
  <r>
    <d v="2018-03-06T08:00:00"/>
    <s v="Coastal Welding Innovations  (EDC2837)"/>
    <s v="Martini, Sylvia"/>
    <s v="Follow-up"/>
    <s v="Phone"/>
    <n v="0.25"/>
    <n v="0.25"/>
    <x v="8"/>
    <n v="0.25"/>
  </r>
  <r>
    <d v="2018-03-02T08:00:00"/>
    <s v="Coastal Welding Innovations  (EDC2837)"/>
    <s v="Fernandez, Gonzalo"/>
    <s v="Follow-up"/>
    <s v="Online (E-mail or Web)"/>
    <n v="2.25"/>
    <n v="2.25"/>
    <x v="3"/>
    <n v="2.25"/>
  </r>
  <r>
    <d v="2018-02-27T08:00:00"/>
    <s v="Coastal Welding Innovations  (EDC2837)"/>
    <s v="Fernandez, Gonzalo"/>
    <s v="Follow-up"/>
    <s v="Online (E-mail or Web)"/>
    <n v="2.5"/>
    <n v="2.5"/>
    <x v="3"/>
    <n v="2.5"/>
  </r>
  <r>
    <d v="2018-02-27T08:00:00"/>
    <s v="Coastal Welding Innovations  (EDC2837)"/>
    <s v="Bartels, Bill"/>
    <s v="Follow-up"/>
    <s v="Phone"/>
    <n v="1.25"/>
    <n v="1.25"/>
    <x v="4"/>
    <n v="1.25"/>
  </r>
  <r>
    <d v="2018-02-26T08:00:00"/>
    <s v="Coastal Welding Innovations  (EDC2837)"/>
    <s v="Fernandez, Gonzalo"/>
    <s v="Initial/New"/>
    <s v="Center Site (face-to-face)"/>
    <n v="2.75"/>
    <n v="3.5"/>
    <x v="3"/>
    <n v="3.5"/>
  </r>
  <r>
    <d v="2018-06-27T07:00:00"/>
    <s v="Commercial Construction Cleaning Resources  (EDC2991)"/>
    <s v="Gaytan, Alondra"/>
    <s v="Initial/New"/>
    <s v="Phone"/>
    <n v="1"/>
    <n v="1"/>
    <x v="7"/>
    <n v="1"/>
  </r>
  <r>
    <d v="2018-05-15T07:00:00"/>
    <s v="Corbeau Ecological Research and Design  (EDC2546RR)"/>
    <s v="Bowman, Ray"/>
    <s v="Follow-up"/>
    <s v="Online (E-mail or Web)"/>
    <n v="2"/>
    <n v="2"/>
    <x v="9"/>
    <n v="2"/>
  </r>
  <r>
    <d v="2018-04-16T07:00:00"/>
    <s v="Corbeau Ecological Research and Design  (EDC2546RR)"/>
    <s v="Gaytan, Alondra"/>
    <s v="Follow-up"/>
    <s v="Phone"/>
    <n v="1"/>
    <n v="1"/>
    <x v="7"/>
    <n v="1"/>
  </r>
  <r>
    <d v="2018-05-15T07:00:00"/>
    <s v="Corbett Manders (EDC2709)"/>
    <s v="Bowman, Ray"/>
    <s v="Follow-up"/>
    <s v="Online (E-mail or Web)"/>
    <n v="2"/>
    <n v="2"/>
    <x v="9"/>
    <n v="2"/>
  </r>
  <r>
    <d v="2018-04-03T07:00:00"/>
    <s v="Corbett Manders (EDC2709)"/>
    <s v="Bartels, Bill"/>
    <s v="Follow-up"/>
    <s v="Phone"/>
    <n v="0.5"/>
    <n v="0.5"/>
    <x v="4"/>
    <n v="0.5"/>
  </r>
  <r>
    <d v="2018-02-13T08:00:00"/>
    <s v="Corbett Manders (EDC2709)"/>
    <s v="Bartels, Bill"/>
    <s v="Follow-up"/>
    <s v="Center Site (face-to-face)"/>
    <n v="2.25"/>
    <n v="2.25"/>
    <x v="4"/>
    <n v="2.25"/>
  </r>
  <r>
    <d v="2018-03-13T07:00:00"/>
    <s v="Corinna Bernasko (EDC1980)"/>
    <s v="Wallach, Joyce"/>
    <s v="Follow-up"/>
    <s v="Phone"/>
    <n v="0.20000000298023224"/>
    <n v="0.20000000298023224"/>
    <x v="10"/>
    <n v="0.20000000298023224"/>
  </r>
  <r>
    <d v="2018-03-08T08:00:00"/>
    <s v="Corinna Bernasko (EDC1980)"/>
    <s v="Wallach, Joyce"/>
    <s v="Follow-up"/>
    <s v="Phone"/>
    <n v="0.5"/>
    <n v="0.5"/>
    <x v="10"/>
    <n v="0.5"/>
  </r>
  <r>
    <d v="2018-06-21T07:00:00"/>
    <s v="County Water Damage Group, DBA Ventura County Water Damage and Restoration (EDC2757DRR)"/>
    <s v="Zackrison, Eric J."/>
    <s v="Follow-up"/>
    <s v="Phone"/>
    <n v="0.5"/>
    <n v="0.5"/>
    <x v="15"/>
    <n v="0.5"/>
  </r>
  <r>
    <d v="2018-01-11T08:00:00"/>
    <s v="County Water Damage Group, DBA Ventura County Water Damage and Restoration (EDC2757DRR)"/>
    <s v="Fernandez, Gonzalo"/>
    <s v="Follow-up"/>
    <s v="Center Site (face-to-face)"/>
    <n v="3.75"/>
    <n v="4.75"/>
    <x v="3"/>
    <n v="4.75"/>
  </r>
  <r>
    <d v="2018-06-28T07:00:00"/>
    <s v="Creek Side Montecito  (EDC2800DR)"/>
    <s v="Zackrison, Eric J."/>
    <s v="Follow-up"/>
    <s v="Online (E-mail or Web)"/>
    <n v="0.25"/>
    <n v="0.25"/>
    <x v="15"/>
    <n v="0.25"/>
  </r>
  <r>
    <d v="2018-05-15T07:00:00"/>
    <s v="Creek Side Montecito  (EDC2800DR)"/>
    <s v="Bowman, Ray"/>
    <s v="Follow-up"/>
    <s v="Online (E-mail or Web)"/>
    <n v="2"/>
    <n v="2"/>
    <x v="9"/>
    <n v="2"/>
  </r>
  <r>
    <d v="2018-01-25T08:00:00"/>
    <s v="Creek Side Montecito  (EDC2800DR)"/>
    <s v="Kauffman, Michael"/>
    <s v="Follow-up"/>
    <s v="Phone"/>
    <n v="0.5"/>
    <n v="0.5"/>
    <x v="16"/>
    <n v="0.5"/>
  </r>
  <r>
    <d v="2018-01-19T08:00:00"/>
    <s v="Creek Side Montecito  (EDC2800DR)"/>
    <s v="Gaytan, Alondra"/>
    <s v="Initial/New"/>
    <s v="Phone"/>
    <n v="1"/>
    <n v="1"/>
    <x v="7"/>
    <n v="1"/>
  </r>
  <r>
    <d v="2018-05-15T07:00:00"/>
    <s v="Cross Over Athletes  (EDC2870)"/>
    <s v="Bowman, Ray"/>
    <s v="Follow-up"/>
    <s v="Online (E-mail or Web)"/>
    <n v="2"/>
    <n v="2"/>
    <x v="9"/>
    <n v="2"/>
  </r>
  <r>
    <d v="2018-03-19T07:00:00"/>
    <s v="Cross Over Athletes  (EDC2870)"/>
    <s v="Bartels, Bill"/>
    <s v="Follow-up"/>
    <s v="Phone"/>
    <n v="0.75"/>
    <n v="0.75"/>
    <x v="4"/>
    <n v="0.75"/>
  </r>
  <r>
    <d v="2018-03-14T07:00:00"/>
    <s v="Cross Over Athletes  (EDC2870)"/>
    <s v="Gaytan, Alondra"/>
    <s v="Initial/New"/>
    <s v="Phone"/>
    <n v="1"/>
    <n v="1"/>
    <x v="7"/>
    <n v="1"/>
  </r>
  <r>
    <d v="2018-06-01T07:00:00"/>
    <s v="CU Enterprises Ltd. (EDC2487T)"/>
    <s v="McConville, Matthew T."/>
    <s v="Follow-up"/>
    <s v="Phone"/>
    <n v="1"/>
    <n v="1"/>
    <x v="18"/>
    <n v="1"/>
  </r>
  <r>
    <d v="2018-05-15T07:00:00"/>
    <s v="CU Enterprises Ltd. (EDC2487T)"/>
    <s v="Bowman, Ray"/>
    <s v="Follow-up"/>
    <s v="Online (E-mail or Web)"/>
    <n v="2"/>
    <n v="2"/>
    <x v="9"/>
    <n v="2"/>
  </r>
  <r>
    <d v="2018-02-08T08:00:00"/>
    <s v="CU Enterprises Ltd. (EDC2487T)"/>
    <s v="Martini, Sylvia"/>
    <s v="Follow-up"/>
    <s v="Client Site (face-to-face)"/>
    <n v="2.25"/>
    <n v="2.25"/>
    <x v="8"/>
    <n v="2.25"/>
  </r>
  <r>
    <d v="2018-05-15T07:00:00"/>
    <s v="Dahl Family Enterprises, Inc. (EDC2908)"/>
    <s v="Bowman, Ray"/>
    <s v="Follow-up"/>
    <s v="Online (E-mail or Web)"/>
    <n v="2"/>
    <n v="2"/>
    <x v="9"/>
    <n v="2"/>
  </r>
  <r>
    <d v="2018-04-09T07:00:00"/>
    <s v="Dahl Family Enterprises, Inc. (EDC2908)"/>
    <s v="Gaytan, Alondra"/>
    <s v="Initial/New"/>
    <s v="Phone"/>
    <n v="1"/>
    <n v="1"/>
    <x v="7"/>
    <n v="1"/>
  </r>
  <r>
    <d v="2018-06-11T07:00:00"/>
    <s v="Daniel May  (EDC2974)"/>
    <s v="Bartels, Bill"/>
    <s v="Follow-up"/>
    <s v="Phone"/>
    <n v="1.25"/>
    <n v="1.25"/>
    <x v="4"/>
    <n v="1.25"/>
  </r>
  <r>
    <d v="2018-06-08T07:00:00"/>
    <s v="Daniel May  (EDC2974)"/>
    <s v="Gaytan, Alondra"/>
    <s v="Initial/New"/>
    <s v="Phone"/>
    <n v="1"/>
    <n v="1"/>
    <x v="7"/>
    <n v="1"/>
  </r>
  <r>
    <d v="2018-06-19T07:00:00"/>
    <s v="Darlene Chavez (EDC2750)"/>
    <s v="Kauffman, Michael"/>
    <s v="Follow-up"/>
    <s v="Client Site (face-to-face)"/>
    <n v="1.5"/>
    <n v="1.5"/>
    <x v="16"/>
    <n v="1.5"/>
  </r>
  <r>
    <d v="2018-05-15T07:00:00"/>
    <s v="Darlene Chavez (EDC2750)"/>
    <s v="Kauffman, Michael"/>
    <s v="Follow-up"/>
    <s v="Client Site (face-to-face)"/>
    <n v="3"/>
    <n v="3"/>
    <x v="16"/>
    <n v="3"/>
  </r>
  <r>
    <d v="2018-03-15T07:00:00"/>
    <s v="Darlene Chavez (EDC2750)"/>
    <s v="Kauffman, Michael"/>
    <s v="Follow-up"/>
    <s v="Online (E-mail or Web)"/>
    <n v="1.75"/>
    <n v="1.75"/>
    <x v="16"/>
    <n v="1.75"/>
  </r>
  <r>
    <d v="2018-02-28T08:00:00"/>
    <s v="Darlene Chavez (EDC2750)"/>
    <s v="Kauffman, Michael"/>
    <s v="Follow-up"/>
    <s v="Online (E-mail or Web)"/>
    <n v="0.75"/>
    <n v="0.75"/>
    <x v="16"/>
    <n v="0.75"/>
  </r>
  <r>
    <d v="2018-01-03T08:00:00"/>
    <s v="Darlene Chavez (EDC2750)"/>
    <s v="Bristol, Erica"/>
    <s v="Follow-up"/>
    <s v="Phone"/>
    <n v="1.5"/>
    <n v="1.5"/>
    <x v="19"/>
    <n v="1.5"/>
  </r>
  <r>
    <d v="2018-05-15T07:00:00"/>
    <s v="Darlene Medaris (EDC2786)"/>
    <s v="Bowman, Ray"/>
    <s v="Follow-up"/>
    <s v="Online (E-mail or Web)"/>
    <n v="2"/>
    <n v="2"/>
    <x v="9"/>
    <n v="2"/>
  </r>
  <r>
    <d v="2018-01-16T08:00:00"/>
    <s v="Darlene Medaris (EDC2786)"/>
    <s v="Gaytan, Alondra"/>
    <s v="Initial/New"/>
    <s v="Phone"/>
    <n v="1"/>
    <n v="1"/>
    <x v="7"/>
    <n v="1"/>
  </r>
  <r>
    <d v="2018-05-16T07:00:00"/>
    <s v="Darrin Sasaki (EDC2582)"/>
    <s v="Fernandez, Gonzalo"/>
    <s v="Follow-up"/>
    <s v="Center Site (face-to-face)"/>
    <n v="3.25"/>
    <n v="4"/>
    <x v="3"/>
    <n v="4"/>
  </r>
  <r>
    <d v="2018-06-21T07:00:00"/>
    <s v="David C..Allison (EDC2817DR)"/>
    <s v="Zackrison, Eric J."/>
    <s v="Follow-up"/>
    <s v="Phone"/>
    <n v="0.5"/>
    <n v="0.5"/>
    <x v="15"/>
    <n v="0.5"/>
  </r>
  <r>
    <d v="2018-05-15T07:00:00"/>
    <s v="David C..Allison (EDC2817DR)"/>
    <s v="Bowman, Ray"/>
    <s v="Follow-up"/>
    <s v="Online (E-mail or Web)"/>
    <n v="2"/>
    <n v="2"/>
    <x v="9"/>
    <n v="2"/>
  </r>
  <r>
    <d v="2018-01-29T08:00:00"/>
    <s v="David C..Allison (EDC2817DR)"/>
    <s v="Gaytan, Alondra"/>
    <s v="Initial/New"/>
    <s v="Phone"/>
    <n v="1"/>
    <n v="1"/>
    <x v="7"/>
    <n v="1"/>
  </r>
  <r>
    <d v="2018-05-29T07:00:00"/>
    <s v="Deepa Pulipati (EDC2716T)"/>
    <s v="Martini, Sylvia"/>
    <s v="Follow-up"/>
    <s v="Phone"/>
    <n v="0.25"/>
    <n v="0.25"/>
    <x v="8"/>
    <n v="0.25"/>
  </r>
  <r>
    <d v="2018-05-15T07:00:00"/>
    <s v="Define Ur Hair  (EDC2836T)"/>
    <s v="Scuncio, Karen"/>
    <s v="Follow-up"/>
    <s v="Phone"/>
    <n v="2.25"/>
    <n v="2.25"/>
    <x v="2"/>
    <n v="2.25"/>
  </r>
  <r>
    <d v="2018-05-03T07:00:00"/>
    <s v="Define Ur Hair  (EDC2836T)"/>
    <s v="Scuncio, Karen"/>
    <s v="Follow-up"/>
    <s v="Phone"/>
    <n v="1.25"/>
    <n v="1.25"/>
    <x v="2"/>
    <n v="1.25"/>
  </r>
  <r>
    <d v="2018-04-17T07:00:00"/>
    <s v="Define Ur Hair  (EDC2836T)"/>
    <s v="Scuncio, Karen"/>
    <s v="Follow-up"/>
    <s v="Phone"/>
    <n v="0.75"/>
    <n v="0.75"/>
    <x v="2"/>
    <n v="0.75"/>
  </r>
  <r>
    <d v="2018-03-02T08:00:00"/>
    <s v="Define Ur Hair  (EDC2836T)"/>
    <s v="Richa, Manal"/>
    <s v="Follow-up"/>
    <s v="Phone"/>
    <n v="1.99966661632061"/>
    <n v="1.99966661632061"/>
    <x v="21"/>
    <n v="1.99966661632061"/>
  </r>
  <r>
    <d v="2018-02-13T08:00:00"/>
    <s v="Define Ur Hair  (EDC2836T)"/>
    <s v="Scuncio, Karen"/>
    <s v="Initial/New"/>
    <s v="Phone"/>
    <n v="2.25"/>
    <n v="2.25"/>
    <x v="2"/>
    <n v="2.25"/>
  </r>
  <r>
    <d v="2018-05-02T07:00:00"/>
    <s v="DIMER LLC (EDC2179T)"/>
    <s v="Scuncio, Karen"/>
    <s v="Follow-up"/>
    <s v="Phone"/>
    <n v="2"/>
    <n v="2"/>
    <x v="2"/>
    <n v="2"/>
  </r>
  <r>
    <d v="2018-04-19T07:00:00"/>
    <s v="DIMER LLC (EDC2179T)"/>
    <s v="Scuncio, Karen"/>
    <s v="Follow-up"/>
    <s v="Phone"/>
    <n v="0.75"/>
    <n v="0.75"/>
    <x v="2"/>
    <n v="0.75"/>
  </r>
  <r>
    <d v="2018-04-11T07:00:00"/>
    <s v="DIMER LLC (EDC2179T)"/>
    <s v="Scuncio, Karen"/>
    <s v="Follow-up"/>
    <s v="Online (E-mail or Web)"/>
    <n v="1.25"/>
    <n v="1.25"/>
    <x v="2"/>
    <n v="1.25"/>
  </r>
  <r>
    <d v="2018-04-05T07:00:00"/>
    <s v="DIMER LLC (EDC2179T)"/>
    <s v="Scuncio, Karen"/>
    <s v="Follow-up"/>
    <s v="Phone"/>
    <n v="2.25"/>
    <n v="2.25"/>
    <x v="2"/>
    <n v="2.25"/>
  </r>
  <r>
    <d v="2018-05-15T07:00:00"/>
    <s v="Diosys Ortiz Coordination Specialist (Docs) (EDC2566T)"/>
    <s v="Bowman, Ray"/>
    <s v="Follow-up"/>
    <s v="Online (E-mail or Web)"/>
    <n v="2"/>
    <n v="2"/>
    <x v="9"/>
    <n v="2"/>
  </r>
  <r>
    <d v="2018-05-10T07:00:00"/>
    <s v="Diosys Ortiz Coordination Specialist (Docs) (EDC2566T)"/>
    <s v="Martini, Sylvia"/>
    <s v="Follow-up"/>
    <s v="Client Site (face-to-face)"/>
    <n v="2.5"/>
    <n v="2.5"/>
    <x v="8"/>
    <n v="2.5"/>
  </r>
  <r>
    <d v="2018-05-02T07:00:00"/>
    <s v="Diosys Ortiz Coordination Specialist (Docs) (EDC2566T)"/>
    <s v="Martini, Sylvia"/>
    <s v="Follow-up"/>
    <s v="Phone"/>
    <n v="1.25"/>
    <n v="1.25"/>
    <x v="8"/>
    <n v="1.25"/>
  </r>
  <r>
    <d v="2018-01-16T08:00:00"/>
    <s v="Diosys Ortiz Coordination Specialist (Docs) (EDC2566T)"/>
    <s v="Martini, Sylvia"/>
    <s v="Follow-up"/>
    <s v="Client Site (face-to-face)"/>
    <n v="2"/>
    <n v="2"/>
    <x v="8"/>
    <n v="2"/>
  </r>
  <r>
    <d v="2018-06-04T07:00:00"/>
    <s v="District 26 (EDC2966)"/>
    <s v="Gaytan, Alondra"/>
    <s v="Initial/New"/>
    <s v="Phone"/>
    <n v="1"/>
    <n v="1"/>
    <x v="7"/>
    <n v="1"/>
  </r>
  <r>
    <d v="2018-05-15T07:00:00"/>
    <s v="D'Monoz (EDC2950)"/>
    <s v="Samson, Julie"/>
    <s v="Follow-up"/>
    <s v="Online (E-mail or Web)"/>
    <n v="0.25"/>
    <n v="0.25"/>
    <x v="11"/>
    <n v="0.25"/>
  </r>
  <r>
    <d v="2018-05-11T07:00:00"/>
    <s v="D'Monoz (EDC2950)"/>
    <s v="Samson, Julie"/>
    <s v="Follow-up"/>
    <s v="Center Site (face-to-face)"/>
    <n v="1"/>
    <n v="1"/>
    <x v="11"/>
    <n v="1"/>
  </r>
  <r>
    <d v="2018-05-09T07:00:00"/>
    <s v="D'Monoz (EDC2950)"/>
    <s v="Samson, Julie"/>
    <s v="Follow-up"/>
    <s v="Center Site (face-to-face)"/>
    <n v="1"/>
    <n v="1"/>
    <x v="11"/>
    <n v="1"/>
  </r>
  <r>
    <d v="2018-05-07T07:00:00"/>
    <s v="D'Monoz (EDC2950)"/>
    <s v="Samson, Julie"/>
    <s v="Follow-up"/>
    <s v="Center Site (face-to-face)"/>
    <n v="1"/>
    <n v="1"/>
    <x v="11"/>
    <n v="1"/>
  </r>
  <r>
    <d v="2018-05-04T07:00:00"/>
    <s v="D'Monoz (EDC2950)"/>
    <s v="Samson, Julie"/>
    <s v="Follow-up"/>
    <s v="Center Site (face-to-face)"/>
    <n v="1"/>
    <n v="1"/>
    <x v="11"/>
    <n v="1"/>
  </r>
  <r>
    <d v="2018-05-02T07:00:00"/>
    <s v="D'Monoz (EDC2950)"/>
    <s v="Samson, Julie"/>
    <s v="Initial/New"/>
    <s v="Center Site (face-to-face)"/>
    <n v="1"/>
    <n v="1"/>
    <x v="11"/>
    <n v="1"/>
  </r>
  <r>
    <d v="2018-05-15T07:00:00"/>
    <s v="Dreams In Motion  (EDC2860)"/>
    <s v="Bowman, Ray"/>
    <s v="Follow-up"/>
    <s v="Online (E-mail or Web)"/>
    <n v="2"/>
    <n v="2"/>
    <x v="9"/>
    <n v="2"/>
  </r>
  <r>
    <d v="2018-03-14T07:00:00"/>
    <s v="Dreams In Motion  (EDC2860)"/>
    <s v="Gaytan, Alondra"/>
    <s v="Initial/New"/>
    <s v="Phone"/>
    <n v="1"/>
    <n v="1"/>
    <x v="7"/>
    <n v="1"/>
  </r>
  <r>
    <d v="2018-06-01T07:00:00"/>
    <s v="E.S.P Essential Styling Products (EDC2959)"/>
    <s v="Elliott, Anthony C."/>
    <s v="Follow-up"/>
    <s v="Phone"/>
    <n v="2"/>
    <n v="2"/>
    <x v="1"/>
    <n v="2"/>
  </r>
  <r>
    <d v="2018-05-21T07:00:00"/>
    <s v="E.S.P Essential Styling Products (EDC2959)"/>
    <s v="Gaytan, Alondra"/>
    <s v="Initial/New"/>
    <s v="Phone"/>
    <n v="1"/>
    <n v="1"/>
    <x v="7"/>
    <n v="1"/>
  </r>
  <r>
    <d v="2018-05-15T07:00:00"/>
    <s v="Earthsteward  (EDC2869)"/>
    <s v="Bowman, Ray"/>
    <s v="Follow-up"/>
    <s v="Online (E-mail or Web)"/>
    <n v="2"/>
    <n v="2"/>
    <x v="9"/>
    <n v="2"/>
  </r>
  <r>
    <d v="2018-03-27T07:00:00"/>
    <s v="Earthsteward  (EDC2869)"/>
    <s v="Bartels, Bill"/>
    <s v="Follow-up"/>
    <s v="Center Site (face-to-face)"/>
    <n v="1.25"/>
    <n v="1.25"/>
    <x v="4"/>
    <n v="1.25"/>
  </r>
  <r>
    <d v="2018-03-19T07:00:00"/>
    <s v="Earthsteward  (EDC2869)"/>
    <s v="Bartels, Bill"/>
    <s v="Follow-up"/>
    <s v="Phone"/>
    <n v="0.75"/>
    <n v="0.75"/>
    <x v="4"/>
    <n v="0.75"/>
  </r>
  <r>
    <d v="2018-03-08T08:00:00"/>
    <s v="Earthsteward  (EDC2869)"/>
    <s v="Gaytan, Alondra"/>
    <s v="Initial/New"/>
    <s v="Phone"/>
    <n v="1"/>
    <n v="1"/>
    <x v="7"/>
    <n v="1"/>
  </r>
  <r>
    <d v="2018-06-22T07:00:00"/>
    <s v="Easyway (EDC2661T)"/>
    <s v="Scuncio, Karen"/>
    <s v="Follow-up"/>
    <s v="Online (E-mail or Web)"/>
    <n v="0.5"/>
    <n v="0.5"/>
    <x v="2"/>
    <n v="0.5"/>
  </r>
  <r>
    <d v="2018-03-21T07:00:00"/>
    <s v="Easyway (EDC2661T)"/>
    <s v="Scuncio, Karen"/>
    <s v="Follow-up"/>
    <s v="Sub-Center Site (face-to-face)"/>
    <n v="3"/>
    <n v="3"/>
    <x v="2"/>
    <n v="3"/>
  </r>
  <r>
    <d v="2018-03-13T07:00:00"/>
    <s v="Easyway (EDC2661T)"/>
    <s v="Scuncio, Karen"/>
    <s v="Follow-up"/>
    <s v="Phone"/>
    <n v="3"/>
    <n v="3"/>
    <x v="2"/>
    <n v="3"/>
  </r>
  <r>
    <d v="2018-05-15T07:00:00"/>
    <s v="Eberardo Ramos Flores  (EDC2874)"/>
    <s v="Bowman, Ray"/>
    <s v="Follow-up"/>
    <s v="Online (E-mail or Web)"/>
    <n v="2"/>
    <n v="2"/>
    <x v="9"/>
    <n v="2"/>
  </r>
  <r>
    <d v="2018-04-06T07:00:00"/>
    <s v="Eberardo Ramos Flores  (EDC2874)"/>
    <s v="Bartels, Bill"/>
    <s v="Follow-up"/>
    <s v="Center Site (face-to-face)"/>
    <n v="1.75"/>
    <n v="1.75"/>
    <x v="4"/>
    <n v="1.75"/>
  </r>
  <r>
    <d v="2018-03-19T07:00:00"/>
    <s v="Eberardo Ramos Flores  (EDC2874)"/>
    <s v="Bartels, Bill"/>
    <s v="Follow-up"/>
    <s v="Phone"/>
    <n v="0.75"/>
    <n v="0.75"/>
    <x v="4"/>
    <n v="0.75"/>
  </r>
  <r>
    <d v="2018-03-12T07:00:00"/>
    <s v="Eberardo Ramos Flores  (EDC2874)"/>
    <s v="Gaytan, Alondra"/>
    <s v="Initial/New"/>
    <s v="Online (E-mail or Web)"/>
    <n v="1"/>
    <n v="1"/>
    <x v="7"/>
    <n v="1"/>
  </r>
  <r>
    <d v="2018-04-25T07:00:00"/>
    <s v="Elana Foxx (EDC2889)"/>
    <s v="Fernandez, Gonzalo"/>
    <s v="Follow-up"/>
    <s v="Center Site (face-to-face)"/>
    <n v="3.75"/>
    <n v="4.5"/>
    <x v="3"/>
    <n v="4.5"/>
  </r>
  <r>
    <d v="2018-04-16T07:00:00"/>
    <s v="Elana Foxx (EDC2889)"/>
    <s v="Fernandez, Gonzalo"/>
    <s v="Follow-up"/>
    <s v="Center Site (face-to-face)"/>
    <n v="3"/>
    <n v="3.75"/>
    <x v="3"/>
    <n v="3.75"/>
  </r>
  <r>
    <d v="2018-03-23T07:00:00"/>
    <s v="Elana Foxx (EDC2889)"/>
    <s v="Gaytan, Alondra"/>
    <s v="Initial/New"/>
    <s v="Phone"/>
    <n v="1"/>
    <n v="1"/>
    <x v="7"/>
    <n v="1"/>
  </r>
  <r>
    <d v="2018-05-15T07:00:00"/>
    <s v="Elemental Apothecary LLC  (EDC2769DR)"/>
    <s v="Bowman, Ray"/>
    <s v="Follow-up"/>
    <s v="Online (E-mail or Web)"/>
    <n v="2"/>
    <n v="2"/>
    <x v="9"/>
    <n v="2"/>
  </r>
  <r>
    <d v="2018-02-02T08:00:00"/>
    <s v="Elemental Apothecary LLC  (EDC2769DR)"/>
    <s v="Elliott, Anthony C."/>
    <s v="Follow-up"/>
    <s v="Phone"/>
    <n v="0.5"/>
    <n v="0.5"/>
    <x v="1"/>
    <n v="0.5"/>
  </r>
  <r>
    <d v="2018-01-12T08:00:00"/>
    <s v="Elemental Apothecary LLC  (EDC2769DR)"/>
    <s v="Elliott, Anthony C."/>
    <s v="Initial/New"/>
    <s v="Phone"/>
    <n v="0.75"/>
    <n v="0.75"/>
    <x v="1"/>
    <n v="0.75"/>
  </r>
  <r>
    <d v="2018-05-15T07:00:00"/>
    <s v="Elementrix Consulting  (EDC2820RR)"/>
    <s v="Bowman, Ray"/>
    <s v="Follow-up"/>
    <s v="Online (E-mail or Web)"/>
    <n v="2"/>
    <n v="2"/>
    <x v="9"/>
    <n v="2"/>
  </r>
  <r>
    <d v="2018-01-31T08:00:00"/>
    <s v="Elementrix Consulting  (EDC2820RR)"/>
    <s v="Gaytan, Alondra"/>
    <s v="Initial/New"/>
    <s v="Phone"/>
    <n v="1"/>
    <n v="1"/>
    <x v="7"/>
    <n v="1"/>
  </r>
  <r>
    <d v="2018-03-07T08:00:00"/>
    <s v="Elite Integration and Electrical  (EDC2839RR)"/>
    <s v="Bartels, Bill"/>
    <s v="Follow-up"/>
    <s v="Phone"/>
    <n v="1.25"/>
    <n v="1.25"/>
    <x v="4"/>
    <n v="1.25"/>
  </r>
  <r>
    <d v="2018-02-14T08:00:00"/>
    <s v="Elite Integration and Electrical  (EDC2839RR)"/>
    <s v="Gaytan, Alondra"/>
    <s v="Initial/New"/>
    <s v="Phone"/>
    <n v="1"/>
    <n v="1"/>
    <x v="7"/>
    <n v="1"/>
  </r>
  <r>
    <d v="2018-02-14T08:00:00"/>
    <s v="Elite Integration and Electrical  (EDC2839RR)"/>
    <s v="Gaytan, Alondra"/>
    <s v="Follow-up"/>
    <s v="Online (E-mail or Web)"/>
    <n v="1.1669999957084656"/>
    <n v="1.1669999957084656"/>
    <x v="7"/>
    <n v="1.1669999957084656"/>
  </r>
  <r>
    <d v="2018-02-14T08:00:00"/>
    <s v="Elite Integration and Electrical  (EDC2839RR)"/>
    <s v="Bartels, Bill"/>
    <s v="Follow-up"/>
    <s v="Center Site (face-to-face)"/>
    <n v="2.25"/>
    <n v="2.25"/>
    <x v="4"/>
    <n v="2.25"/>
  </r>
  <r>
    <d v="2018-04-03T07:00:00"/>
    <s v="Elite Robotics Corp (EDC2641RR)"/>
    <s v="Martini, Sylvia"/>
    <s v="Follow-up"/>
    <s v="Online (E-mail or Web)"/>
    <n v="1.75"/>
    <n v="1.75"/>
    <x v="8"/>
    <n v="1.75"/>
  </r>
  <r>
    <d v="2018-05-31T07:00:00"/>
    <s v="Elizabeth Rubio (EDC2731)"/>
    <s v="Martini, Sylvia"/>
    <s v="Follow-up"/>
    <s v="Client Site (face-to-face)"/>
    <n v="1.75"/>
    <n v="1.75"/>
    <x v="8"/>
    <n v="1.75"/>
  </r>
  <r>
    <d v="2018-01-11T08:00:00"/>
    <s v="Elizabeth Rubio (EDC2731)"/>
    <s v="Martini, Sylvia"/>
    <s v="Follow-up"/>
    <s v="Online (E-mail or Web)"/>
    <n v="0.75"/>
    <n v="0.75"/>
    <x v="8"/>
    <n v="0.75"/>
  </r>
  <r>
    <d v="2018-06-24T07:00:00"/>
    <s v="En Plein Air Gallery  (EDC2898DR)"/>
    <s v="Zackrison, Eric J."/>
    <s v="Follow-up"/>
    <s v="Phone"/>
    <n v="0.5"/>
    <n v="0.5"/>
    <x v="15"/>
    <n v="0.5"/>
  </r>
  <r>
    <d v="2018-05-15T07:00:00"/>
    <s v="En Plein Air Gallery  (EDC2898DR)"/>
    <s v="Bowman, Ray"/>
    <s v="Follow-up"/>
    <s v="Online (E-mail or Web)"/>
    <n v="2"/>
    <n v="2"/>
    <x v="9"/>
    <n v="2"/>
  </r>
  <r>
    <d v="2018-01-22T08:00:00"/>
    <s v="En Plein Air Gallery  (EDC2898DR)"/>
    <s v="Gaytan, Alondra"/>
    <s v="Initial/New"/>
    <s v="Phone"/>
    <n v="1"/>
    <n v="1"/>
    <x v="7"/>
    <n v="1"/>
  </r>
  <r>
    <d v="2018-05-15T07:00:00"/>
    <s v="Endurance Animation  (EDC2850)"/>
    <s v="Bowman, Ray"/>
    <s v="Follow-up"/>
    <s v="Online (E-mail or Web)"/>
    <n v="2"/>
    <n v="2"/>
    <x v="9"/>
    <n v="2"/>
  </r>
  <r>
    <d v="2018-02-22T08:00:00"/>
    <s v="Endurance Animation  (EDC2850)"/>
    <s v="Bartels, Bill"/>
    <s v="Initial/New"/>
    <s v="Center Site (face-to-face)"/>
    <n v="2.25"/>
    <n v="2.25"/>
    <x v="4"/>
    <n v="2.25"/>
  </r>
  <r>
    <d v="2018-05-15T07:00:00"/>
    <s v="Enlightened Wellness (EDC2865)"/>
    <s v="Bowman, Ray"/>
    <s v="Follow-up"/>
    <s v="Online (E-mail or Web)"/>
    <n v="2"/>
    <n v="2"/>
    <x v="9"/>
    <n v="2"/>
  </r>
  <r>
    <d v="2018-03-21T07:00:00"/>
    <s v="Enlightened Wellness (EDC2865)"/>
    <s v="Bartels, Bill"/>
    <s v="Follow-up"/>
    <s v="Phone"/>
    <n v="1.75"/>
    <n v="1.75"/>
    <x v="4"/>
    <n v="1.75"/>
  </r>
  <r>
    <d v="2018-03-08T08:00:00"/>
    <s v="Enlightened Wellness (EDC2865)"/>
    <s v="Gaytan, Alondra"/>
    <s v="Initial/New"/>
    <s v="Phone"/>
    <n v="1"/>
    <n v="1"/>
    <x v="7"/>
    <n v="1"/>
  </r>
  <r>
    <d v="2018-03-20T07:00:00"/>
    <s v="ESKO ESKO (EDC2824DR)"/>
    <s v="Martini, Sylvia"/>
    <s v="Follow-up"/>
    <s v="Client Site (face-to-face)"/>
    <n v="0.75"/>
    <n v="0.75"/>
    <x v="8"/>
    <n v="0.75"/>
  </r>
  <r>
    <d v="2018-02-15T08:00:00"/>
    <s v="ESKO ESKO (EDC2824DR)"/>
    <s v="Martini, Sylvia"/>
    <s v="Follow-up"/>
    <s v="Client Site (face-to-face)"/>
    <n v="2"/>
    <n v="2"/>
    <x v="8"/>
    <n v="2"/>
  </r>
  <r>
    <d v="2018-01-29T08:00:00"/>
    <s v="ESKO ESKO (EDC2824DR)"/>
    <s v="Gaytan, Alondra"/>
    <s v="Follow-up"/>
    <s v="Phone"/>
    <n v="1"/>
    <n v="1"/>
    <x v="7"/>
    <n v="1"/>
  </r>
  <r>
    <d v="2018-01-25T08:00:00"/>
    <s v="ESKO ESKO (EDC2824DR)"/>
    <s v="Martini, Sylvia"/>
    <s v="Initial/New"/>
    <s v="Client Site (face-to-face)"/>
    <n v="1.25"/>
    <n v="1.25"/>
    <x v="8"/>
    <n v="1.25"/>
  </r>
  <r>
    <d v="2018-05-15T07:00:00"/>
    <s v="Espitia, Gerardo (EDC2734DR)"/>
    <s v="Bowman, Ray"/>
    <s v="Follow-up"/>
    <s v="Online (E-mail or Web)"/>
    <n v="2"/>
    <n v="2"/>
    <x v="9"/>
    <n v="2"/>
  </r>
  <r>
    <d v="2018-02-13T08:00:00"/>
    <s v="Espitia, Gerardo (EDC2734DR)"/>
    <s v="Elliott, Anthony C."/>
    <s v="Follow-up"/>
    <s v="Phone"/>
    <n v="1.25"/>
    <n v="1.25"/>
    <x v="1"/>
    <n v="1.25"/>
  </r>
  <r>
    <d v="2018-05-15T07:00:00"/>
    <s v="Estrada Risk Management LLC (EDC2826DR)"/>
    <s v="Bowman, Ray"/>
    <s v="Follow-up"/>
    <s v="Online (E-mail or Web)"/>
    <n v="2"/>
    <n v="2"/>
    <x v="9"/>
    <n v="2"/>
  </r>
  <r>
    <d v="2018-02-13T08:00:00"/>
    <s v="Estrada Risk Management LLC (EDC2826DR)"/>
    <s v="Elliott, Anthony C."/>
    <s v="Follow-up"/>
    <s v="Phone"/>
    <n v="1.25"/>
    <n v="1.25"/>
    <x v="1"/>
    <n v="1.25"/>
  </r>
  <r>
    <d v="2018-02-05T08:00:00"/>
    <s v="Estrada Risk Management LLC (EDC2826DR)"/>
    <s v="Gaytan, Alondra"/>
    <s v="Initial/New"/>
    <s v="Phone"/>
    <n v="1"/>
    <n v="1"/>
    <x v="7"/>
    <n v="1"/>
  </r>
  <r>
    <d v="2018-07-02T07:00:00"/>
    <s v="Eurasia Power Supply Corporation  (EDC2622)"/>
    <s v="Conejo, Carlos"/>
    <s v="Follow-up"/>
    <s v="Client Site (face-to-face)"/>
    <n v="3.5"/>
    <n v="3.5"/>
    <x v="6"/>
    <n v="3.5"/>
  </r>
  <r>
    <d v="2018-07-02T07:00:00"/>
    <s v="Eurasia Power Supply Corporation  (EDC2622)"/>
    <s v="Conejo, Carlos"/>
    <s v="Follow-up"/>
    <s v="Center Site (face-to-face)"/>
    <n v="2.5"/>
    <n v="2.5"/>
    <x v="6"/>
    <n v="2.5"/>
  </r>
  <r>
    <d v="2018-05-04T07:00:00"/>
    <s v="Feel Me FootSouls (EDC2762)"/>
    <s v="Samson, Julie"/>
    <s v="Follow-up"/>
    <s v="Center Site (face-to-face)"/>
    <n v="1"/>
    <n v="1"/>
    <x v="11"/>
    <n v="1"/>
  </r>
  <r>
    <d v="2018-05-04T07:00:00"/>
    <s v="Feel Me FootSouls (EDC2762)"/>
    <s v="Samson, Julie"/>
    <s v="Follow-up"/>
    <s v="Online (E-mail or Web)"/>
    <n v="0.25"/>
    <n v="0.25"/>
    <x v="11"/>
    <n v="0.25"/>
  </r>
  <r>
    <d v="2018-04-01T07:00:00"/>
    <s v="Feel Me FootSouls (EDC2762)"/>
    <s v="Samson, Julie"/>
    <s v="Follow-up"/>
    <s v="Online (E-mail or Web)"/>
    <n v="0.25"/>
    <n v="0.25"/>
    <x v="11"/>
    <n v="0.25"/>
  </r>
  <r>
    <d v="2018-04-27T07:00:00"/>
    <s v="Fit Buddha Evolutionary Fitness (EDC2795DRR)"/>
    <s v="Elliott, Anthony C."/>
    <s v="Follow-up"/>
    <s v="Phone"/>
    <n v="2.25"/>
    <n v="2.25"/>
    <x v="1"/>
    <n v="2.25"/>
  </r>
  <r>
    <d v="2018-01-31T08:00:00"/>
    <s v="Fit Buddha Evolutionary Fitness (EDC2795DRR)"/>
    <s v="Elliott, Anthony C."/>
    <s v="Follow-up"/>
    <s v="Phone"/>
    <n v="1.75"/>
    <n v="1.75"/>
    <x v="1"/>
    <n v="1.75"/>
  </r>
  <r>
    <d v="2018-01-17T08:00:00"/>
    <s v="Fit Buddha Evolutionary Fitness (EDC2795DRR)"/>
    <s v="Gaytan, Alondra"/>
    <s v="Initial/New"/>
    <s v="Phone"/>
    <n v="1"/>
    <n v="1"/>
    <x v="7"/>
    <n v="1"/>
  </r>
  <r>
    <d v="2018-06-07T07:00:00"/>
    <s v="Flyte Bike LLC. (COCX6535)"/>
    <s v="Fernandez, Gonzalo"/>
    <s v="Follow-up"/>
    <s v="Center Site (face-to-face)"/>
    <n v="4"/>
    <n v="4.75"/>
    <x v="3"/>
    <n v="4.75"/>
  </r>
  <r>
    <d v="2018-06-01T07:00:00"/>
    <s v="Flyte Bike LLC. (COCX6535)"/>
    <s v="Fernandez, Gonzalo"/>
    <s v="Follow-up"/>
    <s v="Online (E-mail or Web)"/>
    <n v="4.25"/>
    <n v="4.25"/>
    <x v="3"/>
    <n v="4.25"/>
  </r>
  <r>
    <d v="2018-05-15T07:00:00"/>
    <s v="Forterx Pharmacy  (EDC2819)"/>
    <s v="Bowman, Ray"/>
    <s v="Follow-up"/>
    <s v="Online (E-mail or Web)"/>
    <n v="2"/>
    <n v="2"/>
    <x v="9"/>
    <n v="2"/>
  </r>
  <r>
    <d v="2018-01-31T08:00:00"/>
    <s v="Forterx Pharmacy  (EDC2819)"/>
    <s v="Gaytan, Alondra"/>
    <s v="Initial/New"/>
    <s v="Phone"/>
    <n v="1"/>
    <n v="1"/>
    <x v="7"/>
    <n v="1"/>
  </r>
  <r>
    <d v="2018-06-11T07:00:00"/>
    <s v="Francisco  Pedroza (EDC2965)"/>
    <s v="Martini, Sylvia"/>
    <s v="Follow-up"/>
    <s v="Client Site (face-to-face)"/>
    <n v="2.25"/>
    <n v="2.25"/>
    <x v="8"/>
    <n v="2.25"/>
  </r>
  <r>
    <d v="2018-06-04T07:00:00"/>
    <s v="Francisco  Pedroza (EDC2965)"/>
    <s v="Gaytan, Alondra"/>
    <s v="Initial/New"/>
    <s v="Phone"/>
    <n v="1"/>
    <n v="1"/>
    <x v="7"/>
    <n v="1"/>
  </r>
  <r>
    <d v="2018-04-02T07:00:00"/>
    <s v="Frank's BBQ (EDC2550)"/>
    <s v="Fernandez, Gonzalo"/>
    <s v="Follow-up"/>
    <s v="Phone"/>
    <n v="1"/>
    <n v="1"/>
    <x v="3"/>
    <n v="1"/>
  </r>
  <r>
    <d v="2018-03-01T08:00:00"/>
    <s v="Frank's BBQ (EDC2550)"/>
    <s v="Fernandez, Gonzalo"/>
    <s v="Follow-up"/>
    <s v="Center Site (face-to-face)"/>
    <n v="4.75"/>
    <n v="5.5"/>
    <x v="3"/>
    <n v="5.5"/>
  </r>
  <r>
    <d v="2018-02-12T08:00:00"/>
    <s v="Frank's BBQ (EDC2550)"/>
    <s v="Fernandez, Gonzalo"/>
    <s v="Follow-up"/>
    <s v="Center Site (face-to-face)"/>
    <n v="4.5"/>
    <n v="5.5"/>
    <x v="3"/>
    <n v="5.5"/>
  </r>
  <r>
    <d v="2018-02-06T08:00:00"/>
    <s v="Frank's BBQ (EDC2550)"/>
    <s v="Fernandez, Gonzalo"/>
    <s v="Follow-up"/>
    <s v="Center Site (face-to-face)"/>
    <n v="4.5"/>
    <n v="5.5"/>
    <x v="3"/>
    <n v="5.5"/>
  </r>
  <r>
    <d v="2018-02-02T08:00:00"/>
    <s v="Frank's BBQ (EDC2550)"/>
    <s v="Fernandez, Gonzalo"/>
    <s v="Follow-up"/>
    <s v="Online (E-mail or Web)"/>
    <n v="6.75"/>
    <n v="6.75"/>
    <x v="3"/>
    <n v="6.75"/>
  </r>
  <r>
    <d v="2018-01-08T08:00:00"/>
    <s v="Frank's BBQ (EDC2550)"/>
    <s v="Fernandez, Gonzalo"/>
    <s v="Follow-up"/>
    <s v="Center Site (face-to-face)"/>
    <n v="3.75"/>
    <n v="4.75"/>
    <x v="3"/>
    <n v="4.75"/>
  </r>
  <r>
    <d v="2018-04-01T07:00:00"/>
    <s v="Free As We Go (EDC2764)"/>
    <s v="Samson, Julie"/>
    <s v="Follow-up"/>
    <s v="Online (E-mail or Web)"/>
    <n v="0.25"/>
    <n v="0.25"/>
    <x v="11"/>
    <n v="0.25"/>
  </r>
  <r>
    <d v="2018-06-18T07:00:00"/>
    <s v="Free Feather Photography &amp; Creations (EDC1846g)"/>
    <s v="Elliott, Anthony C."/>
    <s v="Follow-up"/>
    <s v="Phone"/>
    <n v="1.25"/>
    <n v="1.25"/>
    <x v="1"/>
    <n v="1.25"/>
  </r>
  <r>
    <d v="2018-05-15T07:00:00"/>
    <s v="Frontier Aerospace Corporation (EDC2841)"/>
    <s v="Bowman, Ray"/>
    <s v="Follow-up"/>
    <s v="Online (E-mail or Web)"/>
    <n v="2"/>
    <n v="2"/>
    <x v="9"/>
    <n v="2"/>
  </r>
  <r>
    <d v="2018-03-21T07:00:00"/>
    <s v="Frontier Aerospace Corporation (EDC2841)"/>
    <s v="Elliott, Anthony C."/>
    <s v="Initial/New"/>
    <s v="Phone"/>
    <n v="2"/>
    <n v="2"/>
    <x v="1"/>
    <n v="2"/>
  </r>
  <r>
    <d v="2018-05-15T07:00:00"/>
    <s v="Frozen Solutions, Inc. (EDC2914)"/>
    <s v="Bowman, Ray"/>
    <s v="Follow-up"/>
    <s v="Online (E-mail or Web)"/>
    <n v="2"/>
    <n v="2"/>
    <x v="9"/>
    <n v="2"/>
  </r>
  <r>
    <d v="2018-04-09T07:00:00"/>
    <s v="Frozen Solutions, Inc. (EDC2914)"/>
    <s v="Gaytan, Alondra"/>
    <s v="Initial/New"/>
    <s v="Phone"/>
    <n v="1"/>
    <n v="1"/>
    <x v="7"/>
    <n v="1"/>
  </r>
  <r>
    <d v="2018-05-24T07:00:00"/>
    <s v="Gabriel Cervantes (EDC2689)"/>
    <s v="Fernandez, Gonzalo"/>
    <s v="Follow-up"/>
    <s v="Center Site (face-to-face)"/>
    <n v="2.75"/>
    <n v="3.5"/>
    <x v="3"/>
    <n v="3.5"/>
  </r>
  <r>
    <d v="2018-05-21T07:00:00"/>
    <s v="Gabriel Cervantes (EDC2689)"/>
    <s v="Gaytan, Alondra"/>
    <s v="Follow-up"/>
    <s v="Center Site (face-to-face)"/>
    <n v="1"/>
    <n v="1"/>
    <x v="7"/>
    <n v="1"/>
  </r>
  <r>
    <d v="2018-02-01T08:00:00"/>
    <s v="Gabriel Cervantes (EDC2689)"/>
    <s v="Gaytan, Alondra"/>
    <s v="Follow-up"/>
    <s v="Center Site (face-to-face)"/>
    <n v="0.5"/>
    <n v="0.5"/>
    <x v="7"/>
    <n v="0.5"/>
  </r>
  <r>
    <d v="2018-05-15T07:00:00"/>
    <s v="Gardenwise. Design (EDC2178)"/>
    <s v="Bowman, Ray"/>
    <s v="Follow-up"/>
    <s v="Online (E-mail or Web)"/>
    <n v="2"/>
    <n v="2"/>
    <x v="9"/>
    <n v="2"/>
  </r>
  <r>
    <d v="2018-01-31T08:00:00"/>
    <s v="Gardenwise. Design (EDC2178)"/>
    <s v="Hayman, Shalene"/>
    <s v="Follow-up"/>
    <s v="Client Site (face-to-face)"/>
    <n v="1.75"/>
    <n v="1.75"/>
    <x v="5"/>
    <n v="1.75"/>
  </r>
  <r>
    <d v="2018-05-15T07:00:00"/>
    <s v="Gina Andrews (EDC2844DR)"/>
    <s v="Bowman, Ray"/>
    <s v="Follow-up"/>
    <s v="Online (E-mail or Web)"/>
    <n v="2"/>
    <n v="2"/>
    <x v="9"/>
    <n v="2"/>
  </r>
  <r>
    <d v="2018-02-21T08:00:00"/>
    <s v="Gina Andrews (EDC2844DR)"/>
    <s v="Elliott, Anthony C."/>
    <s v="Follow-up"/>
    <s v="Phone"/>
    <n v="1.25"/>
    <n v="1.25"/>
    <x v="1"/>
    <n v="1.25"/>
  </r>
  <r>
    <d v="2018-02-15T08:00:00"/>
    <s v="Gina Andrews (EDC2844DR)"/>
    <s v="Gaytan, Alondra"/>
    <s v="Initial/New"/>
    <s v="Phone"/>
    <n v="1"/>
    <n v="1"/>
    <x v="7"/>
    <n v="1"/>
  </r>
  <r>
    <d v="2018-05-15T07:00:00"/>
    <s v="Giuseppe Castenetto  (EDC2893)"/>
    <s v="Bowman, Ray"/>
    <s v="Follow-up"/>
    <s v="Online (E-mail or Web)"/>
    <n v="2"/>
    <n v="2"/>
    <x v="9"/>
    <n v="2"/>
  </r>
  <r>
    <d v="2018-03-26T07:00:00"/>
    <s v="Giuseppe Castenetto  (EDC2893)"/>
    <s v="Gaytan, Alondra"/>
    <s v="Initial/New"/>
    <s v="Phone"/>
    <n v="1"/>
    <n v="1"/>
    <x v="7"/>
    <n v="1"/>
  </r>
  <r>
    <d v="2018-06-26T07:00:00"/>
    <s v="Global Solar Supply (EDC2469T)"/>
    <s v="Izzo, Louis"/>
    <s v="Follow-up"/>
    <s v="Conference (face-to-face)"/>
    <n v="2"/>
    <n v="2"/>
    <x v="14"/>
    <n v="2"/>
  </r>
  <r>
    <d v="2018-06-12T07:00:00"/>
    <s v="Global Solar Supply (EDC2469T)"/>
    <s v="Izzo, Louis"/>
    <s v="Follow-up"/>
    <s v="Conference (face-to-face)"/>
    <n v="2.5"/>
    <n v="2.5"/>
    <x v="14"/>
    <n v="2.5"/>
  </r>
  <r>
    <d v="2018-05-22T07:00:00"/>
    <s v="Global Solar Supply (EDC2469T)"/>
    <s v="Izzo, Louis"/>
    <s v="Follow-up"/>
    <s v="Conference (face-to-face)"/>
    <n v="2.5"/>
    <n v="2.5"/>
    <x v="14"/>
    <n v="2.5"/>
  </r>
  <r>
    <d v="2018-05-11T07:00:00"/>
    <s v="Global Solar Supply (EDC2469T)"/>
    <s v="Izzo, Louis"/>
    <s v="Follow-up"/>
    <s v="Conference (face-to-face)"/>
    <n v="2"/>
    <n v="2"/>
    <x v="14"/>
    <n v="2"/>
  </r>
  <r>
    <d v="2018-04-12T07:00:00"/>
    <s v="Global Solar Supply (EDC2469T)"/>
    <s v="Izzo, Louis"/>
    <s v="Follow-up"/>
    <s v="Conference (face-to-face)"/>
    <n v="2.5"/>
    <n v="2.5"/>
    <x v="14"/>
    <n v="2.5"/>
  </r>
  <r>
    <d v="2018-02-05T08:00:00"/>
    <s v="Global Solar Supply (EDC2469T)"/>
    <s v="Izzo, Louis"/>
    <s v="Follow-up"/>
    <s v="Conference (face-to-face)"/>
    <n v="3"/>
    <n v="3"/>
    <x v="14"/>
    <n v="3"/>
  </r>
  <r>
    <d v="2018-05-15T07:00:00"/>
    <s v="Globonet, Inc. (EDC2912)"/>
    <s v="Bowman, Ray"/>
    <s v="Follow-up"/>
    <s v="Online (E-mail or Web)"/>
    <n v="2"/>
    <n v="2"/>
    <x v="9"/>
    <n v="2"/>
  </r>
  <r>
    <d v="2018-04-09T07:00:00"/>
    <s v="Globonet, Inc. (EDC2912)"/>
    <s v="Bowman, Ray"/>
    <s v="Initial/New"/>
    <s v="Phone"/>
    <n v="1"/>
    <n v="1"/>
    <x v="9"/>
    <n v="1"/>
  </r>
  <r>
    <d v="2018-03-23T07:00:00"/>
    <s v="Gold Coast Rooters dba Roto Rooter Plumb (EDC1160)"/>
    <s v="Elliott, Anthony C."/>
    <s v="Follow-up"/>
    <s v="Phone"/>
    <n v="3.5"/>
    <n v="3.5"/>
    <x v="1"/>
    <n v="3.5"/>
  </r>
  <r>
    <d v="2018-03-14T07:00:00"/>
    <s v="Gold Coast Rooters dba Roto Rooter Plumb (EDC1160)"/>
    <s v="Bristol, Erica"/>
    <s v="Follow-up"/>
    <s v="Phone"/>
    <n v="1.25"/>
    <n v="1.25"/>
    <x v="19"/>
    <n v="1.25"/>
  </r>
  <r>
    <d v="2018-01-24T08:00:00"/>
    <s v="Gold Coast Rooters dba Roto Rooter Plumb (EDC1160)"/>
    <s v="Fernandez, Gonzalo"/>
    <s v="Follow-up"/>
    <s v="Phone"/>
    <n v="1.5"/>
    <n v="1.5"/>
    <x v="3"/>
    <n v="1.5"/>
  </r>
  <r>
    <d v="2018-01-15T08:00:00"/>
    <s v="Gold Coast Rooters dba Roto Rooter Plumb (EDC1160)"/>
    <s v="Fernandez, Gonzalo"/>
    <s v="Follow-up"/>
    <s v="Client Site (face-to-face)"/>
    <n v="4"/>
    <n v="5.75"/>
    <x v="3"/>
    <n v="5.75"/>
  </r>
  <r>
    <d v="2018-07-02T07:00:00"/>
    <s v="Grapes and Hops  (EDC2771DRR)"/>
    <s v="Elliott, Anthony C."/>
    <s v="Follow-up"/>
    <s v="Phone"/>
    <n v="1.5"/>
    <n v="1.5"/>
    <x v="1"/>
    <n v="1.5"/>
  </r>
  <r>
    <d v="2018-06-21T07:00:00"/>
    <s v="Grapes and Hops  (EDC2771DRR)"/>
    <s v="Zackrison, Eric J."/>
    <s v="Follow-up"/>
    <s v="Phone"/>
    <n v="1"/>
    <n v="1"/>
    <x v="15"/>
    <n v="1"/>
  </r>
  <r>
    <d v="2018-05-15T07:00:00"/>
    <s v="Grapes and Hops  (EDC2771DRR)"/>
    <s v="Bowman, Ray"/>
    <s v="Follow-up"/>
    <s v="Online (E-mail or Web)"/>
    <n v="2"/>
    <n v="2"/>
    <x v="9"/>
    <n v="2"/>
  </r>
  <r>
    <d v="2018-01-02T08:00:00"/>
    <s v="Grapes and Hops  (EDC2771DRR)"/>
    <s v="Gaytan, Alondra"/>
    <s v="Initial/New"/>
    <s v="Phone"/>
    <n v="1"/>
    <n v="1"/>
    <x v="7"/>
    <n v="1"/>
  </r>
  <r>
    <d v="2018-03-09T08:00:00"/>
    <s v="Green Foods Corp (EDC2252T)"/>
    <s v="Scuncio, Karen"/>
    <s v="Follow-up"/>
    <s v="Conference (face-to-face)"/>
    <n v="0.5"/>
    <n v="0.5"/>
    <x v="2"/>
    <n v="0.5"/>
  </r>
  <r>
    <d v="2018-05-15T07:00:00"/>
    <s v="Greencoast Landscapes  (EDC2932)"/>
    <s v="Bowman, Ray"/>
    <s v="Follow-up"/>
    <s v="Online (E-mail or Web)"/>
    <n v="2"/>
    <n v="2"/>
    <x v="9"/>
    <n v="2"/>
  </r>
  <r>
    <d v="2018-05-03T07:00:00"/>
    <s v="Greencoast Landscapes  (EDC2932)"/>
    <s v="Gaytan, Alondra"/>
    <s v="Initial/New"/>
    <s v="Phone"/>
    <n v="1"/>
    <n v="1"/>
    <x v="7"/>
    <n v="1"/>
  </r>
  <r>
    <d v="2018-06-18T07:00:00"/>
    <s v="Greg Hayward (EDC1814g)"/>
    <s v="Bartels, Bill"/>
    <s v="Follow-up"/>
    <s v="Phone"/>
    <n v="3.5"/>
    <n v="3.5"/>
    <x v="4"/>
    <n v="3.5"/>
  </r>
  <r>
    <d v="2018-03-02T08:00:00"/>
    <s v="Greg Hayward (EDC1814g)"/>
    <s v="Bartels, Bill"/>
    <s v="Follow-up"/>
    <s v="Center Site (face-to-face)"/>
    <n v="2"/>
    <n v="2"/>
    <x v="4"/>
    <n v="2"/>
  </r>
  <r>
    <d v="2018-02-22T08:00:00"/>
    <s v="Greg Spivak  (EDC2516)"/>
    <s v="Kauffman, Michael"/>
    <s v="Follow-up"/>
    <s v="Client Site (face-to-face)"/>
    <n v="1.5"/>
    <n v="1.5"/>
    <x v="16"/>
    <n v="1.5"/>
  </r>
  <r>
    <d v="2018-02-06T08:00:00"/>
    <s v="Greg Spivak  (EDC2516)"/>
    <s v="Kauffman, Michael"/>
    <s v="Follow-up"/>
    <s v="Client Site (face-to-face)"/>
    <n v="1"/>
    <n v="1"/>
    <x v="16"/>
    <n v="1"/>
  </r>
  <r>
    <d v="2018-06-12T07:00:00"/>
    <s v="Growlogix Inc (EDC2858DR)"/>
    <s v="Elliott, Anthony C."/>
    <s v="Follow-up"/>
    <s v="Phone"/>
    <n v="1.25"/>
    <n v="1.25"/>
    <x v="1"/>
    <n v="1.25"/>
  </r>
  <r>
    <d v="2018-05-15T07:00:00"/>
    <s v="Growlogix Inc (EDC2858DR)"/>
    <s v="Bowman, Ray"/>
    <s v="Follow-up"/>
    <s v="Online (E-mail or Web)"/>
    <n v="2"/>
    <n v="2"/>
    <x v="9"/>
    <n v="2"/>
  </r>
  <r>
    <d v="2018-03-23T07:00:00"/>
    <s v="Growlogix Inc (EDC2858DR)"/>
    <s v="Elliott, Anthony C."/>
    <s v="Follow-up"/>
    <s v="Phone"/>
    <n v="1.5"/>
    <n v="1.5"/>
    <x v="1"/>
    <n v="1.5"/>
  </r>
  <r>
    <d v="2018-03-02T08:00:00"/>
    <s v="Growlogix Inc (EDC2858DR)"/>
    <s v="Gaytan, Alondra"/>
    <s v="Initial/New"/>
    <s v="Phone"/>
    <n v="1"/>
    <n v="1"/>
    <x v="7"/>
    <n v="1"/>
  </r>
  <r>
    <d v="2018-05-15T07:00:00"/>
    <s v="Heart Homes (EDC2910)"/>
    <s v="Bowman, Ray"/>
    <s v="Follow-up"/>
    <s v="Online (E-mail or Web)"/>
    <n v="2"/>
    <n v="2"/>
    <x v="9"/>
    <n v="2"/>
  </r>
  <r>
    <d v="2018-04-20T07:00:00"/>
    <s v="Heart Homes (EDC2910)"/>
    <s v="Kauffman, Michael"/>
    <s v="Initial/New"/>
    <s v="Client Site (face-to-face)"/>
    <n v="1.75"/>
    <n v="1.75"/>
    <x v="16"/>
    <n v="1.75"/>
  </r>
  <r>
    <d v="2018-06-26T07:00:00"/>
    <s v="Helios Ventures, LLC (EDC2385)"/>
    <s v="Fernandez, Gonzalo"/>
    <s v="Follow-up"/>
    <s v="Client Site (face-to-face)"/>
    <n v="1"/>
    <n v="1.5"/>
    <x v="3"/>
    <n v="1.5"/>
  </r>
  <r>
    <d v="2018-05-15T07:00:00"/>
    <s v="Helios Ventures, LLC (EDC2385)"/>
    <s v="Bowman, Ray"/>
    <s v="Follow-up"/>
    <s v="Online (E-mail or Web)"/>
    <n v="2"/>
    <n v="2"/>
    <x v="9"/>
    <n v="2"/>
  </r>
  <r>
    <d v="2018-05-12T07:00:00"/>
    <s v="Helios Ventures, LLC (EDC2385)"/>
    <s v="Fernandez, Gonzalo"/>
    <s v="Follow-up"/>
    <s v="Client Site (face-to-face)"/>
    <n v="1.25"/>
    <n v="1.25"/>
    <x v="3"/>
    <n v="1.25"/>
  </r>
  <r>
    <d v="2018-03-14T07:00:00"/>
    <s v="HH Smart LLC (EDC2873T)"/>
    <s v="Bartels, Bill"/>
    <s v="Follow-up"/>
    <s v="Center Site (face-to-face)"/>
    <n v="1.25"/>
    <n v="1.25"/>
    <x v="4"/>
    <n v="1.25"/>
  </r>
  <r>
    <d v="2018-03-12T07:00:00"/>
    <s v="HH Smart LLC (EDC2873T)"/>
    <s v="Gaytan, Alondra"/>
    <s v="Initial/New"/>
    <s v="Phone"/>
    <n v="1"/>
    <n v="1"/>
    <x v="7"/>
    <n v="1"/>
  </r>
  <r>
    <d v="2018-05-15T07:00:00"/>
    <s v="High Sky Farm (EDC2878)"/>
    <s v="Bowman, Ray"/>
    <s v="Follow-up"/>
    <s v="Online (E-mail or Web)"/>
    <n v="2"/>
    <n v="2"/>
    <x v="9"/>
    <n v="2"/>
  </r>
  <r>
    <d v="2018-03-20T07:00:00"/>
    <s v="High Sky Farm (EDC2878)"/>
    <s v="Gaytan, Alondra"/>
    <s v="Initial/New"/>
    <s v="Phone"/>
    <n v="1"/>
    <n v="1"/>
    <x v="7"/>
    <n v="1"/>
  </r>
  <r>
    <d v="2018-06-21T07:00:00"/>
    <s v="Highway One Bike Rental (EDC2967)"/>
    <s v="Bristol, Erica"/>
    <s v="Follow-up"/>
    <s v="Phone"/>
    <n v="0.75"/>
    <n v="0.75"/>
    <x v="19"/>
    <n v="0.75"/>
  </r>
  <r>
    <d v="2018-06-15T07:00:00"/>
    <s v="Highway One Bike Rental (EDC2967)"/>
    <s v="Obetz, Rose"/>
    <s v="Follow-up"/>
    <s v="Client Site (face-to-face)"/>
    <n v="2.25"/>
    <n v="2.75"/>
    <x v="12"/>
    <n v="2.75"/>
  </r>
  <r>
    <d v="2018-06-04T07:00:00"/>
    <s v="Highway One Bike Rental (EDC2967)"/>
    <s v="Gaytan, Alondra"/>
    <s v="Initial/New"/>
    <s v="Phone"/>
    <n v="1"/>
    <n v="1"/>
    <x v="7"/>
    <n v="1"/>
  </r>
  <r>
    <d v="2018-05-15T07:00:00"/>
    <s v="Hoffmann Brat Haus (EDC2796DR)"/>
    <s v="Bowman, Ray"/>
    <s v="Follow-up"/>
    <s v="Online (E-mail or Web)"/>
    <n v="2"/>
    <n v="2"/>
    <x v="9"/>
    <n v="2"/>
  </r>
  <r>
    <d v="2018-01-19T08:00:00"/>
    <s v="Hoffmann Brat Haus (EDC2796DR)"/>
    <s v="Gaytan, Alondra"/>
    <s v="Initial/New"/>
    <s v="Phone"/>
    <n v="1"/>
    <n v="1"/>
    <x v="7"/>
    <n v="1"/>
  </r>
  <r>
    <d v="2018-04-04T07:00:00"/>
    <s v="Holistic Touch By Charissa (EDC2811)"/>
    <s v="Martini, Sylvia"/>
    <s v="Follow-up"/>
    <s v="Online (E-mail or Web)"/>
    <n v="0.75"/>
    <n v="0.75"/>
    <x v="8"/>
    <n v="0.75"/>
  </r>
  <r>
    <d v="2018-02-14T08:00:00"/>
    <s v="Holistic Touch By Charissa (EDC2811)"/>
    <s v="Martini, Sylvia"/>
    <s v="Follow-up"/>
    <s v="Client Site (face-to-face)"/>
    <n v="1.75"/>
    <n v="1.75"/>
    <x v="8"/>
    <n v="1.75"/>
  </r>
  <r>
    <d v="2018-01-30T08:00:00"/>
    <s v="Holistic Touch By Charissa (EDC2811)"/>
    <s v="Martini, Sylvia"/>
    <s v="Follow-up"/>
    <s v="Client Site (face-to-face)"/>
    <n v="1.75"/>
    <n v="1.75"/>
    <x v="8"/>
    <n v="1.75"/>
  </r>
  <r>
    <d v="2018-01-29T08:00:00"/>
    <s v="Holistic Touch By Charissa (EDC2811)"/>
    <s v="Gaytan, Alondra"/>
    <s v="Initial/New"/>
    <s v="Phone"/>
    <n v="1"/>
    <n v="1"/>
    <x v="7"/>
    <n v="1"/>
  </r>
  <r>
    <d v="2018-06-12T07:00:00"/>
    <s v="Homesteady Solutions (EDC2902RR)"/>
    <s v="Bartels, Bill"/>
    <s v="Follow-up"/>
    <s v="Center Site (face-to-face)"/>
    <n v="1.25"/>
    <n v="1.25"/>
    <x v="4"/>
    <n v="1.25"/>
  </r>
  <r>
    <d v="2018-05-15T07:00:00"/>
    <s v="Homesteady Solutions (EDC2902RR)"/>
    <s v="Bartels, Bill"/>
    <s v="Follow-up"/>
    <s v="Center Site (face-to-face)"/>
    <n v="2.5"/>
    <n v="2.5"/>
    <x v="4"/>
    <n v="2.5"/>
  </r>
  <r>
    <d v="2018-04-26T07:00:00"/>
    <s v="Homesteady Solutions (EDC2902RR)"/>
    <s v="Bartels, Bill"/>
    <s v="Follow-up"/>
    <s v="Center Site (face-to-face)"/>
    <n v="2"/>
    <n v="2"/>
    <x v="4"/>
    <n v="2"/>
  </r>
  <r>
    <d v="2018-04-04T07:00:00"/>
    <s v="Homesteady Solutions (EDC2902RR)"/>
    <s v="Bartels, Bill"/>
    <s v="Follow-up"/>
    <s v="Center Site (face-to-face)"/>
    <n v="2.5"/>
    <n v="2.5"/>
    <x v="4"/>
    <n v="2.5"/>
  </r>
  <r>
    <d v="2018-03-30T07:00:00"/>
    <s v="Homesteady Solutions (EDC2902RR)"/>
    <s v="Bartels, Bill"/>
    <s v="Follow-up"/>
    <s v="Phone"/>
    <n v="1.25"/>
    <n v="1.25"/>
    <x v="4"/>
    <n v="1.25"/>
  </r>
  <r>
    <d v="2018-03-28T07:00:00"/>
    <s v="Homesteady Solutions (EDC2902RR)"/>
    <s v="Gaytan, Alondra"/>
    <s v="Initial/New"/>
    <s v="Phone"/>
    <n v="1"/>
    <n v="1"/>
    <x v="7"/>
    <n v="1"/>
  </r>
  <r>
    <d v="2018-04-30T07:00:00"/>
    <s v="Hot Cherry (EDC2320)"/>
    <s v="Izzo, Louis"/>
    <s v="Follow-up"/>
    <s v="Client Site (face-to-face)"/>
    <n v="2.5"/>
    <n v="2.5"/>
    <x v="14"/>
    <n v="2.5"/>
  </r>
  <r>
    <d v="2018-01-04T08:00:00"/>
    <s v="Hot Cherry (EDC2320)"/>
    <s v="Izzo, Louis"/>
    <s v="Follow-up"/>
    <s v="Client Site (face-to-face)"/>
    <n v="2.5"/>
    <n v="2.5"/>
    <x v="14"/>
    <n v="2.5"/>
  </r>
  <r>
    <d v="2018-06-29T07:00:00"/>
    <s v="Hot Section  (EDC2141T)"/>
    <s v="Conejo, Carlos"/>
    <s v="Follow-up"/>
    <s v="Client Site (face-to-face)"/>
    <n v="2.5"/>
    <n v="2.5"/>
    <x v="6"/>
    <n v="2.5"/>
  </r>
  <r>
    <d v="2018-04-17T07:00:00"/>
    <s v="Hot Section  (EDC2141T)"/>
    <s v="Fernandez, Gonzalo"/>
    <s v="Follow-up"/>
    <s v="Client Site (face-to-face)"/>
    <n v="3.5"/>
    <n v="4.75"/>
    <x v="3"/>
    <n v="4.75"/>
  </r>
  <r>
    <d v="2018-04-17T07:00:00"/>
    <s v="Hot Section  (EDC2141T)"/>
    <s v="Fernandez, Gonzalo"/>
    <s v="Follow-up"/>
    <s v="Client Site (face-to-face)"/>
    <n v="4.5"/>
    <n v="5.75"/>
    <x v="3"/>
    <n v="5.75"/>
  </r>
  <r>
    <d v="2018-01-11T08:00:00"/>
    <s v="Hot Section  (EDC2141T)"/>
    <s v="Fernandez, Gonzalo"/>
    <s v="Follow-up"/>
    <s v="Client Site (face-to-face)"/>
    <n v="5"/>
    <n v="6.25"/>
    <x v="3"/>
    <n v="6.25"/>
  </r>
  <r>
    <d v="2018-03-12T07:00:00"/>
    <s v="House of The Rose  (EDC2872)"/>
    <s v="Gaytan, Alondra"/>
    <s v="Initial/New"/>
    <s v="Phone"/>
    <n v="1"/>
    <n v="1"/>
    <x v="7"/>
    <n v="1"/>
  </r>
  <r>
    <d v="2018-05-15T07:00:00"/>
    <s v="Hypno Comics (EDC2876RR)"/>
    <s v="Bowman, Ray"/>
    <s v="Follow-up"/>
    <s v="Online (E-mail or Web)"/>
    <n v="2"/>
    <n v="2"/>
    <x v="9"/>
    <n v="2"/>
  </r>
  <r>
    <d v="2018-03-14T07:00:00"/>
    <s v="Hypno Comics (EDC2876RR)"/>
    <s v="Gaytan, Alondra"/>
    <s v="Follow-up"/>
    <s v="Phone"/>
    <n v="1"/>
    <n v="1"/>
    <x v="7"/>
    <n v="1"/>
  </r>
  <r>
    <d v="2018-02-15T08:00:00"/>
    <s v="Hypno Comics (EDC2876RR)"/>
    <s v="Gaytan, Alondra"/>
    <s v="Initial/New"/>
    <s v="Phone"/>
    <n v="1"/>
    <n v="1"/>
    <x v="7"/>
    <n v="1"/>
  </r>
  <r>
    <d v="2018-01-09T08:00:00"/>
    <s v="III-V Components (EDC2643RR)"/>
    <s v="Kauffman, Michael"/>
    <s v="Follow-up"/>
    <s v="Client Site (face-to-face)"/>
    <n v="1.5"/>
    <n v="1.5"/>
    <x v="16"/>
    <n v="1.5"/>
  </r>
  <r>
    <d v="2018-03-09T08:00:00"/>
    <s v="Infinity Electric  (EDC2825RR)"/>
    <s v="Dela Cruz, Dean"/>
    <s v="Follow-up"/>
    <s v="Center Site (face-to-face)"/>
    <n v="2.5"/>
    <n v="2.5"/>
    <x v="22"/>
    <n v="2.5"/>
  </r>
  <r>
    <d v="2018-02-22T08:00:00"/>
    <s v="Infinity Electric  (EDC2825RR)"/>
    <s v="Dela Cruz, Dean"/>
    <s v="Follow-up"/>
    <s v="Center Site (face-to-face)"/>
    <n v="2.5"/>
    <n v="2.5"/>
    <x v="22"/>
    <n v="2.5"/>
  </r>
  <r>
    <d v="2018-02-16T08:00:00"/>
    <s v="Infinity Electric  (EDC2825RR)"/>
    <s v="Dela Cruz, Dean"/>
    <s v="Follow-up"/>
    <s v="Client Site (face-to-face)"/>
    <n v="1.5"/>
    <n v="1.5"/>
    <x v="22"/>
    <n v="1.5"/>
  </r>
  <r>
    <d v="2018-02-12T08:00:00"/>
    <s v="Infinity Electric  (EDC2825RR)"/>
    <s v="Dela Cruz, Dean"/>
    <s v="Follow-up"/>
    <s v="Center Site (face-to-face)"/>
    <n v="2"/>
    <n v="2"/>
    <x v="22"/>
    <n v="2"/>
  </r>
  <r>
    <d v="2018-02-01T08:00:00"/>
    <s v="Infinity Electric  (EDC2825RR)"/>
    <s v="Gaytan, Alondra"/>
    <s v="Initial/New"/>
    <s v="Phone"/>
    <n v="1"/>
    <n v="1"/>
    <x v="7"/>
    <n v="1"/>
  </r>
  <r>
    <d v="2018-05-15T07:00:00"/>
    <s v="Iris Collection Inc (EDC2307)"/>
    <s v="Bowman, Ray"/>
    <s v="Follow-up"/>
    <s v="Online (E-mail or Web)"/>
    <n v="2"/>
    <n v="2"/>
    <x v="9"/>
    <n v="2"/>
  </r>
  <r>
    <d v="2018-01-23T08:00:00"/>
    <s v="Iris Collection Inc (EDC2307)"/>
    <s v="Obetz, Rose"/>
    <s v="Follow-up"/>
    <s v="Client Site (face-to-face)"/>
    <n v="3"/>
    <n v="3.5"/>
    <x v="12"/>
    <n v="3.5"/>
  </r>
  <r>
    <d v="2018-05-15T07:00:00"/>
    <s v="Islay Events (EDC2911)"/>
    <s v="Bowman, Ray"/>
    <s v="Follow-up"/>
    <s v="Online (E-mail or Web)"/>
    <n v="2"/>
    <n v="2"/>
    <x v="9"/>
    <n v="2"/>
  </r>
  <r>
    <d v="2018-04-09T07:00:00"/>
    <s v="Islay Events (EDC2911)"/>
    <s v="Gaytan, Alondra"/>
    <s v="Initial/New"/>
    <s v="Phone"/>
    <n v="1"/>
    <n v="1"/>
    <x v="7"/>
    <n v="1"/>
  </r>
  <r>
    <d v="2018-06-22T07:00:00"/>
    <s v="IvanJ Productions LLC (EDC2989)"/>
    <s v="Gaytan, Alondra"/>
    <s v="Initial/New"/>
    <s v="Phone"/>
    <n v="1"/>
    <n v="1"/>
    <x v="7"/>
    <n v="1"/>
  </r>
  <r>
    <d v="2018-06-29T07:00:00"/>
    <s v="Jag Ten Tools and Supplies  (EDC2986)"/>
    <s v="Fernandez, Gonzalo"/>
    <s v="Follow-up"/>
    <s v="Online (E-mail or Web)"/>
    <n v="1.75"/>
    <n v="1.75"/>
    <x v="3"/>
    <n v="1.75"/>
  </r>
  <r>
    <d v="2018-06-27T07:00:00"/>
    <s v="Jag Ten Tools and Supplies  (EDC2986)"/>
    <s v="Fernandez, Gonzalo"/>
    <s v="Follow-up"/>
    <s v="Center Site (face-to-face)"/>
    <n v="3"/>
    <n v="3.75"/>
    <x v="3"/>
    <n v="3.75"/>
  </r>
  <r>
    <d v="2018-06-21T07:00:00"/>
    <s v="Jag Ten Tools and Supplies  (EDC2986)"/>
    <s v="Gaytan, Alondra"/>
    <s v="Initial/New"/>
    <s v="Phone"/>
    <n v="1"/>
    <n v="1"/>
    <x v="7"/>
    <n v="1"/>
  </r>
  <r>
    <d v="2018-06-27T07:00:00"/>
    <s v="JaJuan Graham (EDC2975)"/>
    <s v="Martini, Sylvia"/>
    <s v="Follow-up"/>
    <s v="Client Site (face-to-face)"/>
    <n v="1.25"/>
    <n v="1.25"/>
    <x v="8"/>
    <n v="1.25"/>
  </r>
  <r>
    <d v="2018-06-13T07:00:00"/>
    <s v="JaJuan Graham (EDC2975)"/>
    <s v="Martini, Sylvia"/>
    <s v="Follow-up"/>
    <s v="Client Site (face-to-face)"/>
    <n v="1.5"/>
    <n v="1.5"/>
    <x v="8"/>
    <n v="1.5"/>
  </r>
  <r>
    <d v="2018-06-05T07:00:00"/>
    <s v="JaJuan Graham (EDC2975)"/>
    <s v="Gaytan, Alondra"/>
    <s v="Initial/New"/>
    <s v="Phone"/>
    <n v="1"/>
    <n v="1"/>
    <x v="7"/>
    <n v="1"/>
  </r>
  <r>
    <d v="2018-06-14T07:00:00"/>
    <s v="Jarrow Formulas (EDC2333T)"/>
    <s v="Scuncio, Karen"/>
    <s v="Follow-up"/>
    <s v="Phone"/>
    <n v="2.5"/>
    <n v="2.5"/>
    <x v="2"/>
    <n v="2.5"/>
  </r>
  <r>
    <d v="2018-05-15T07:00:00"/>
    <s v="Jeannine's   (Owner's nme:  Gorden Hardy) (EDC2813DR)"/>
    <s v="Bowman, Ray"/>
    <s v="Follow-up"/>
    <s v="Online (E-mail or Web)"/>
    <n v="2"/>
    <n v="2"/>
    <x v="9"/>
    <n v="2"/>
  </r>
  <r>
    <d v="2018-01-26T08:00:00"/>
    <s v="Jeannine's   (Owner's nme:  Gorden Hardy) (EDC2813DR)"/>
    <s v="Kauffman, Michael"/>
    <s v="Follow-up"/>
    <s v="Phone"/>
    <n v="0.75"/>
    <n v="0.75"/>
    <x v="16"/>
    <n v="0.75"/>
  </r>
  <r>
    <d v="2018-01-25T08:00:00"/>
    <s v="Jeannine's   (Owner's nme:  Gorden Hardy) (EDC2813DR)"/>
    <s v="Gaytan, Alondra"/>
    <s v="Initial/New"/>
    <s v="Phone"/>
    <n v="1"/>
    <n v="1"/>
    <x v="7"/>
    <n v="1"/>
  </r>
  <r>
    <d v="2018-03-23T07:00:00"/>
    <s v="Jennings Guitars  (EDC2612T)"/>
    <s v="Fernandez, Gonzalo"/>
    <s v="Follow-up"/>
    <s v="Online (E-mail or Web)"/>
    <n v="2.75"/>
    <n v="2.75"/>
    <x v="3"/>
    <n v="2.75"/>
  </r>
  <r>
    <d v="2018-03-15T07:00:00"/>
    <s v="Jennings Guitars  (EDC2612T)"/>
    <s v="Fernandez, Gonzalo"/>
    <s v="Follow-up"/>
    <s v="Center Site (face-to-face)"/>
    <n v="4"/>
    <n v="4.75"/>
    <x v="3"/>
    <n v="4.75"/>
  </r>
  <r>
    <d v="2018-02-19T08:00:00"/>
    <s v="Jennings Guitars  (EDC2612T)"/>
    <s v="Obetz, Rose"/>
    <s v="Follow-up"/>
    <s v="Client Site (face-to-face)"/>
    <n v="3"/>
    <n v="3.3333333432674408"/>
    <x v="12"/>
    <n v="3.3333333432674408"/>
  </r>
  <r>
    <d v="2018-01-14T08:00:00"/>
    <s v="Jennings Guitars  (EDC2612T)"/>
    <s v="Fernandez, Gonzalo"/>
    <s v="Follow-up"/>
    <s v="Online (E-mail or Web)"/>
    <n v="0.75"/>
    <n v="0.75"/>
    <x v="3"/>
    <n v="0.75"/>
  </r>
  <r>
    <d v="2018-04-10T07:00:00"/>
    <s v="Jesus Landeros (EDC2886)"/>
    <s v="Hazuka, Bruce"/>
    <s v="Follow-up"/>
    <s v="Online (E-mail or Web)"/>
    <n v="1.25"/>
    <n v="1.25"/>
    <x v="20"/>
    <n v="1.25"/>
  </r>
  <r>
    <d v="2018-04-05T07:00:00"/>
    <s v="Jesus Landeros (EDC2886)"/>
    <s v="Hazuka, Bruce"/>
    <s v="Follow-up"/>
    <s v="Center Site (face-to-face)"/>
    <n v="3.25"/>
    <n v="4.25"/>
    <x v="20"/>
    <n v="4.25"/>
  </r>
  <r>
    <d v="2018-03-22T07:00:00"/>
    <s v="Jesus Landeros (EDC2886)"/>
    <s v="Bowman, Ray"/>
    <s v="Initial/New"/>
    <s v="Phone"/>
    <n v="1"/>
    <n v="1"/>
    <x v="9"/>
    <n v="1"/>
  </r>
  <r>
    <d v="2018-06-25T07:00:00"/>
    <s v="Jimmy Gorokhoss (EDC2946)"/>
    <s v="Martini, Sylvia"/>
    <s v="Follow-up"/>
    <s v="Online (E-mail or Web)"/>
    <n v="2"/>
    <n v="2"/>
    <x v="8"/>
    <n v="2"/>
  </r>
  <r>
    <d v="2018-05-29T07:00:00"/>
    <s v="Jimmy Gorokhoss (EDC2946)"/>
    <s v="Martini, Sylvia"/>
    <s v="Follow-up"/>
    <s v="Online (E-mail or Web)"/>
    <n v="0.75"/>
    <n v="0.75"/>
    <x v="8"/>
    <n v="0.75"/>
  </r>
  <r>
    <d v="2018-05-24T07:00:00"/>
    <s v="Jimmy Gorokhoss (EDC2946)"/>
    <s v="Martini, Sylvia"/>
    <s v="Follow-up"/>
    <s v="Client Site (face-to-face)"/>
    <n v="2.5"/>
    <n v="2.5"/>
    <x v="8"/>
    <n v="2.5"/>
  </r>
  <r>
    <d v="2018-05-15T07:00:00"/>
    <s v="Jimmy Gorokhoss (EDC2946)"/>
    <s v="Gaytan, Alondra"/>
    <s v="Initial/New"/>
    <s v="Phone"/>
    <n v="1"/>
    <n v="1"/>
    <x v="7"/>
    <n v="1"/>
  </r>
  <r>
    <d v="2018-05-30T07:00:00"/>
    <s v="Joann Webb (EDC2857DR)"/>
    <s v="Elliott, Anthony C."/>
    <s v="Follow-up"/>
    <s v="Phone"/>
    <n v="1.75"/>
    <n v="1.75"/>
    <x v="1"/>
    <n v="1.75"/>
  </r>
  <r>
    <d v="2018-03-27T07:00:00"/>
    <s v="Joann Webb (EDC2857DR)"/>
    <s v="Bartels, Bill"/>
    <s v="Follow-up"/>
    <s v="Center Site (face-to-face)"/>
    <n v="2.25"/>
    <n v="2.25"/>
    <x v="4"/>
    <n v="2.25"/>
  </r>
  <r>
    <d v="2018-03-13T07:00:00"/>
    <s v="Joann Webb (EDC2857DR)"/>
    <s v="Elliott, Anthony C."/>
    <s v="Follow-up"/>
    <s v="Phone"/>
    <n v="0.25"/>
    <n v="0.25"/>
    <x v="1"/>
    <n v="0.25"/>
  </r>
  <r>
    <d v="2018-02-28T08:00:00"/>
    <s v="Joann Webb (EDC2857DR)"/>
    <s v="Bartels, Bill"/>
    <s v="Follow-up"/>
    <s v="Phone"/>
    <n v="1.25"/>
    <n v="1.25"/>
    <x v="4"/>
    <n v="1.25"/>
  </r>
  <r>
    <d v="2018-02-27T08:00:00"/>
    <s v="Joann Webb (EDC2857DR)"/>
    <s v="Gaytan, Alondra"/>
    <s v="Initial/New"/>
    <s v="Phone"/>
    <n v="1"/>
    <n v="1"/>
    <x v="7"/>
    <n v="1"/>
  </r>
  <r>
    <d v="2018-05-15T07:00:00"/>
    <s v="John Gill (EDC2443)"/>
    <s v="Bowman, Ray"/>
    <s v="Follow-up"/>
    <s v="Online (E-mail or Web)"/>
    <n v="2"/>
    <n v="2"/>
    <x v="9"/>
    <n v="2"/>
  </r>
  <r>
    <d v="2018-01-26T08:00:00"/>
    <s v="John Gill (EDC2443)"/>
    <s v="Izzo, Louis"/>
    <s v="Follow-up"/>
    <s v="Client Site (face-to-face)"/>
    <n v="2"/>
    <n v="2"/>
    <x v="14"/>
    <n v="2"/>
  </r>
  <r>
    <d v="2018-05-03T07:00:00"/>
    <s v="Jose Garcia  (EDC2828)"/>
    <s v="Fernandez, Gonzalo"/>
    <s v="Follow-up"/>
    <s v="Center Site (face-to-face)"/>
    <n v="4"/>
    <n v="4.75"/>
    <x v="3"/>
    <n v="4.75"/>
  </r>
  <r>
    <d v="2018-02-12T08:00:00"/>
    <s v="Jose Garcia  (EDC2828)"/>
    <s v="Fernandez, Gonzalo"/>
    <s v="Follow-up"/>
    <s v="Center Site (face-to-face)"/>
    <n v="2.5"/>
    <n v="3.5"/>
    <x v="3"/>
    <n v="3.5"/>
  </r>
  <r>
    <d v="2018-02-09T08:00:00"/>
    <s v="Jose Garcia  (EDC2828)"/>
    <s v="Gaytan, Alondra"/>
    <s v="Initial/New"/>
    <s v="Phone"/>
    <n v="1"/>
    <n v="1"/>
    <x v="7"/>
    <n v="1"/>
  </r>
  <r>
    <d v="2018-05-24T07:00:00"/>
    <s v="Jose Manuel G Mora  (EDC2433)"/>
    <s v="Izzo, Louis"/>
    <s v="Follow-up"/>
    <s v="Conference (face-to-face)"/>
    <n v="3"/>
    <n v="3"/>
    <x v="14"/>
    <n v="3"/>
  </r>
  <r>
    <d v="2018-04-24T07:00:00"/>
    <s v="Jose Manuel G Mora  (EDC2433)"/>
    <s v="Izzo, Louis"/>
    <s v="Follow-up"/>
    <s v="Conference (face-to-face)"/>
    <n v="3"/>
    <n v="3"/>
    <x v="14"/>
    <n v="3"/>
  </r>
  <r>
    <d v="2018-03-16T07:00:00"/>
    <s v="Jose Manuel G Mora  (EDC2433)"/>
    <s v="Izzo, Louis"/>
    <s v="Follow-up"/>
    <s v="Phone"/>
    <n v="2"/>
    <n v="2"/>
    <x v="14"/>
    <n v="2"/>
  </r>
  <r>
    <d v="2018-03-16T07:00:00"/>
    <s v="Jose Manuel G Mora  (EDC2433)"/>
    <s v="Izzo, Louis"/>
    <s v="Follow-up"/>
    <s v="Phone"/>
    <n v="0.25"/>
    <n v="0.25"/>
    <x v="14"/>
    <n v="0.25"/>
  </r>
  <r>
    <d v="2018-01-26T08:00:00"/>
    <s v="Jose Manuel G Mora  (EDC2433)"/>
    <s v="Izzo, Louis"/>
    <s v="Follow-up"/>
    <s v="Conference (face-to-face)"/>
    <n v="3.5"/>
    <n v="3.5"/>
    <x v="14"/>
    <n v="3.5"/>
  </r>
  <r>
    <d v="2018-05-18T07:00:00"/>
    <s v="Joseph Hawkins (EDC2891)"/>
    <s v="Obetz, Rose"/>
    <s v="Follow-up"/>
    <s v="Client Site (face-to-face)"/>
    <n v="3"/>
    <n v="3.5"/>
    <x v="12"/>
    <n v="3.5"/>
  </r>
  <r>
    <d v="2018-05-15T07:00:00"/>
    <s v="Joseph Hawkins (EDC2891)"/>
    <s v="Bowman, Ray"/>
    <s v="Follow-up"/>
    <s v="Online (E-mail or Web)"/>
    <n v="2"/>
    <n v="2"/>
    <x v="9"/>
    <n v="2"/>
  </r>
  <r>
    <d v="2018-04-04T07:00:00"/>
    <s v="Joseph Hawkins (EDC2891)"/>
    <s v="Obetz, Rose"/>
    <s v="Follow-up"/>
    <s v="Client Site (face-to-face)"/>
    <n v="2.5"/>
    <n v="3"/>
    <x v="12"/>
    <n v="3"/>
  </r>
  <r>
    <d v="2018-03-23T07:00:00"/>
    <s v="Joseph Hawkins (EDC2891)"/>
    <s v="Gaytan, Alondra"/>
    <s v="Initial/New"/>
    <s v="Phone"/>
    <n v="1"/>
    <n v="1"/>
    <x v="7"/>
    <n v="1"/>
  </r>
  <r>
    <d v="2018-06-06T07:00:00"/>
    <s v="Josh Addison (EDC1774)"/>
    <s v="Bartels, Bill"/>
    <s v="Follow-up"/>
    <s v="Client Site (face-to-face)"/>
    <n v="2.5"/>
    <n v="2.5"/>
    <x v="4"/>
    <n v="2.5"/>
  </r>
  <r>
    <d v="2018-04-25T07:00:00"/>
    <s v="Josh Addison (EDC1774)"/>
    <s v="Bartels, Bill"/>
    <s v="Follow-up"/>
    <s v="Client Site (face-to-face)"/>
    <n v="2.25"/>
    <n v="2.25"/>
    <x v="4"/>
    <n v="2.25"/>
  </r>
  <r>
    <d v="2018-03-19T07:00:00"/>
    <s v="Josh Addison (EDC1774)"/>
    <s v="Bartels, Bill"/>
    <s v="Follow-up"/>
    <s v="Phone"/>
    <n v="0.75"/>
    <n v="0.75"/>
    <x v="4"/>
    <n v="0.75"/>
  </r>
  <r>
    <d v="2018-03-13T07:00:00"/>
    <s v="Josh Addison (EDC1774)"/>
    <s v="Bartels, Bill"/>
    <s v="Follow-up"/>
    <s v="Client Site (face-to-face)"/>
    <n v="3.5"/>
    <n v="3.5"/>
    <x v="4"/>
    <n v="3.5"/>
  </r>
  <r>
    <d v="2018-01-24T08:00:00"/>
    <s v="Josh Addison (EDC1774)"/>
    <s v="Bartels, Bill"/>
    <s v="Follow-up"/>
    <s v="Client Site (face-to-face)"/>
    <n v="2.75"/>
    <n v="2.75"/>
    <x v="4"/>
    <n v="2.75"/>
  </r>
  <r>
    <d v="2018-05-15T07:00:00"/>
    <s v="Joshua Marceau (EDC2884)"/>
    <s v="Bowman, Ray"/>
    <s v="Follow-up"/>
    <s v="Online (E-mail or Web)"/>
    <n v="2"/>
    <n v="2"/>
    <x v="9"/>
    <n v="2"/>
  </r>
  <r>
    <d v="2018-04-11T07:00:00"/>
    <s v="Joshua Marceau (EDC2884)"/>
    <s v="Obetz, Rose"/>
    <s v="Follow-up"/>
    <s v="Phone"/>
    <n v="0.5"/>
    <n v="0.5"/>
    <x v="12"/>
    <n v="0.5"/>
  </r>
  <r>
    <d v="2018-03-22T07:00:00"/>
    <s v="Joshua Marceau (EDC2884)"/>
    <s v="Gaytan, Alondra"/>
    <s v="Initial/New"/>
    <s v="Phone"/>
    <n v="1"/>
    <n v="1"/>
    <x v="7"/>
    <n v="1"/>
  </r>
  <r>
    <d v="2018-06-28T07:00:00"/>
    <s v="JR Bookkeeping Services (EDC1964)"/>
    <s v="Obetz, Rose"/>
    <s v="Follow-up"/>
    <s v="Client Site (face-to-face)"/>
    <n v="2.5"/>
    <n v="3"/>
    <x v="12"/>
    <n v="3"/>
  </r>
  <r>
    <d v="2018-05-02T07:00:00"/>
    <s v="JR Bookkeeping Services (EDC1964)"/>
    <s v="Fernandez, Gonzalo"/>
    <s v="Follow-up"/>
    <s v="Client Site (face-to-face)"/>
    <n v="2.75"/>
    <n v="4.25"/>
    <x v="3"/>
    <n v="4.25"/>
  </r>
  <r>
    <d v="2018-03-06T08:00:00"/>
    <s v="JR Bookkeeping Services (EDC1964)"/>
    <s v="Obetz, Rose"/>
    <s v="Follow-up"/>
    <s v="Client Site (face-to-face)"/>
    <n v="2"/>
    <n v="2.6666666865348816"/>
    <x v="12"/>
    <n v="2.6666666865348816"/>
  </r>
  <r>
    <d v="2018-01-22T08:00:00"/>
    <s v="JR Bookkeeping Services (EDC1964)"/>
    <s v="Obetz, Rose"/>
    <s v="Follow-up"/>
    <s v="Client Site (face-to-face)"/>
    <n v="3"/>
    <n v="3.5"/>
    <x v="12"/>
    <n v="3.5"/>
  </r>
  <r>
    <d v="2018-01-08T08:00:00"/>
    <s v="JR Bookkeeping Services (EDC1964)"/>
    <s v="Fernandez, Gonzalo"/>
    <s v="Follow-up"/>
    <s v="Client Site (face-to-face)"/>
    <n v="4.25"/>
    <n v="5.75"/>
    <x v="3"/>
    <n v="5.75"/>
  </r>
  <r>
    <d v="2018-01-22T08:00:00"/>
    <s v="Karen Ice Cream Truck (EDC2783DRR)"/>
    <s v="Fernandez, Gonzalo"/>
    <s v="Follow-up"/>
    <s v="Center Site (face-to-face)"/>
    <n v="3.25"/>
    <n v="4.25"/>
    <x v="3"/>
    <n v="4.25"/>
  </r>
  <r>
    <d v="2018-01-15T08:00:00"/>
    <s v="Karen Ice Cream Truck (EDC2783DRR)"/>
    <s v="Gaytan, Alondra"/>
    <s v="Initial/New"/>
    <s v="Phone"/>
    <n v="1"/>
    <n v="1"/>
    <x v="7"/>
    <n v="1"/>
  </r>
  <r>
    <d v="2018-05-18T07:00:00"/>
    <s v="Karma Life (EDC2948)"/>
    <s v="Samson, Julie"/>
    <s v="Follow-up"/>
    <s v="Center Site (face-to-face)"/>
    <n v="1"/>
    <n v="1"/>
    <x v="11"/>
    <n v="1"/>
  </r>
  <r>
    <d v="2018-05-15T07:00:00"/>
    <s v="Karma Life (EDC2948)"/>
    <s v="Samson, Julie"/>
    <s v="Follow-up"/>
    <s v="Online (E-mail or Web)"/>
    <n v="0.25"/>
    <n v="0.25"/>
    <x v="11"/>
    <n v="0.25"/>
  </r>
  <r>
    <d v="2018-05-09T07:00:00"/>
    <s v="Karma Life (EDC2948)"/>
    <s v="Samson, Julie"/>
    <s v="Follow-up"/>
    <s v="Center Site (face-to-face)"/>
    <n v="1"/>
    <n v="1"/>
    <x v="11"/>
    <n v="1"/>
  </r>
  <r>
    <d v="2018-05-07T07:00:00"/>
    <s v="Karma Life (EDC2948)"/>
    <s v="Samson, Julie"/>
    <s v="Follow-up"/>
    <s v="Center Site (face-to-face)"/>
    <n v="1"/>
    <n v="1"/>
    <x v="11"/>
    <n v="1"/>
  </r>
  <r>
    <d v="2018-05-04T07:00:00"/>
    <s v="Karma Life (EDC2948)"/>
    <s v="Samson, Julie"/>
    <s v="Follow-up"/>
    <s v="Center Site (face-to-face)"/>
    <n v="1"/>
    <n v="1"/>
    <x v="11"/>
    <n v="1"/>
  </r>
  <r>
    <d v="2018-05-02T07:00:00"/>
    <s v="Karma Life (EDC2948)"/>
    <s v="Samson, Julie"/>
    <s v="Initial/New"/>
    <s v="Center Site (face-to-face)"/>
    <n v="1"/>
    <n v="1"/>
    <x v="11"/>
    <n v="1"/>
  </r>
  <r>
    <d v="2018-05-15T07:00:00"/>
    <s v="Kayleigh Hunicutt (EDC2467)"/>
    <s v="Bowman, Ray"/>
    <s v="Follow-up"/>
    <s v="Online (E-mail or Web)"/>
    <n v="2"/>
    <n v="2"/>
    <x v="9"/>
    <n v="2"/>
  </r>
  <r>
    <d v="2018-02-27T08:00:00"/>
    <s v="Kayleigh Hunicutt (EDC2467)"/>
    <s v="Bristol, Erica"/>
    <s v="Follow-up"/>
    <s v="Phone"/>
    <n v="1"/>
    <n v="1"/>
    <x v="19"/>
    <n v="1"/>
  </r>
  <r>
    <d v="2018-01-12T08:00:00"/>
    <s v="Kayleigh Hunicutt (EDC2467)"/>
    <s v="Zackrison, Eric J."/>
    <s v="Follow-up"/>
    <s v="Phone"/>
    <n v="2"/>
    <n v="2"/>
    <x v="15"/>
    <n v="2"/>
  </r>
  <r>
    <d v="2018-06-07T07:00:00"/>
    <s v="Keegan  Sauer (EDC2970)"/>
    <s v="Gaytan, Alondra"/>
    <s v="Initial/New"/>
    <s v="Phone"/>
    <n v="1"/>
    <n v="1"/>
    <x v="7"/>
    <n v="1"/>
  </r>
  <r>
    <d v="2018-05-15T07:00:00"/>
    <s v="Kings and Priests (EDC0672)"/>
    <s v="Bowman, Ray"/>
    <s v="Follow-up"/>
    <s v="Online (E-mail or Web)"/>
    <n v="2"/>
    <n v="2"/>
    <x v="9"/>
    <n v="2"/>
  </r>
  <r>
    <d v="2018-01-05T08:00:00"/>
    <s v="Kings and Priests (EDC0672)"/>
    <s v="Hayman, Shalene"/>
    <s v="Follow-up"/>
    <s v="Client Site (face-to-face)"/>
    <n v="1.75"/>
    <n v="1.75"/>
    <x v="5"/>
    <n v="1.75"/>
  </r>
  <r>
    <d v="2018-05-14T07:00:00"/>
    <s v="Krause Airco, Inc. (EDC1829)"/>
    <s v="Fernandez, Gonzalo"/>
    <s v="Follow-up"/>
    <s v="Online (E-mail or Web)"/>
    <n v="2.25"/>
    <n v="2.25"/>
    <x v="3"/>
    <n v="2.25"/>
  </r>
  <r>
    <d v="2018-05-11T07:00:00"/>
    <s v="Krause Airco, Inc. (EDC1829)"/>
    <s v="Fernandez, Gonzalo"/>
    <s v="Follow-up"/>
    <s v="Center Site (face-to-face)"/>
    <n v="5.25"/>
    <n v="6"/>
    <x v="3"/>
    <n v="6"/>
  </r>
  <r>
    <d v="2018-05-02T07:00:00"/>
    <s v="Krause Airco, Inc. (EDC1829)"/>
    <s v="Gaytan, Alondra"/>
    <s v="Follow-up"/>
    <s v="Online (E-mail or Web)"/>
    <n v="8.3333335816860199E-2"/>
    <n v="8.3333335816860199E-2"/>
    <x v="7"/>
    <n v="8.3333335816860199E-2"/>
  </r>
  <r>
    <d v="2018-06-22T07:00:00"/>
    <s v="Kyra's Shea Medleys, LLC (STATE) (ECCX6918T)"/>
    <s v="Scuncio, Karen"/>
    <s v="Follow-up"/>
    <s v="Phone"/>
    <n v="1"/>
    <n v="1"/>
    <x v="2"/>
    <n v="1"/>
  </r>
  <r>
    <d v="2018-05-22T07:00:00"/>
    <s v="Kyra's Shea Medleys, LLC (STATE) (ECCX6918T)"/>
    <s v="Scuncio, Karen"/>
    <s v="Follow-up"/>
    <s v="Phone"/>
    <n v="1.75"/>
    <n v="1.75"/>
    <x v="2"/>
    <n v="1.75"/>
  </r>
  <r>
    <d v="2018-04-11T07:00:00"/>
    <s v="Kyra's Shea Medleys, LLC (STATE) (ECCX6918T)"/>
    <s v="Richa, Manal"/>
    <s v="Follow-up"/>
    <s v="Phone"/>
    <n v="2.25"/>
    <n v="2.25"/>
    <x v="21"/>
    <n v="2.25"/>
  </r>
  <r>
    <d v="2018-04-02T07:00:00"/>
    <s v="Kyra's Shea Medleys, LLC (STATE) (ECCX6918T)"/>
    <s v="Scuncio, Karen"/>
    <s v="Follow-up"/>
    <s v="Phone"/>
    <n v="2.25"/>
    <n v="2.25"/>
    <x v="2"/>
    <n v="2.25"/>
  </r>
  <r>
    <d v="2018-03-29T07:00:00"/>
    <s v="Kyra's Shea Medleys, LLC (STATE) (ECCX6918T)"/>
    <s v="Scuncio, Karen"/>
    <s v="Follow-up"/>
    <s v="Online (E-mail or Web)"/>
    <n v="0.75"/>
    <n v="0.75"/>
    <x v="2"/>
    <n v="0.75"/>
  </r>
  <r>
    <d v="2018-03-22T07:00:00"/>
    <s v="Kyra's Shea Medleys, LLC (STATE) (ECCX6918T)"/>
    <s v="Scuncio, Karen"/>
    <s v="Follow-up"/>
    <s v="Phone"/>
    <n v="2.5"/>
    <n v="2.5"/>
    <x v="2"/>
    <n v="2.5"/>
  </r>
  <r>
    <d v="2018-03-07T08:00:00"/>
    <s v="Kyra's Shea Medleys, LLC (STATE) (ECCX6918T)"/>
    <s v="Scuncio, Karen"/>
    <s v="Follow-up"/>
    <s v="Online (E-mail or Web)"/>
    <n v="0.75"/>
    <n v="0.75"/>
    <x v="2"/>
    <n v="0.75"/>
  </r>
  <r>
    <d v="2018-02-23T08:00:00"/>
    <s v="La Mer Collections  (EDC2430T)"/>
    <s v="Scuncio, Karen"/>
    <s v="Follow-up"/>
    <s v="Phone"/>
    <n v="2.25"/>
    <n v="2.25"/>
    <x v="2"/>
    <n v="2.25"/>
  </r>
  <r>
    <d v="2018-05-10T07:00:00"/>
    <s v="Laboratorios Camacho Incorporated  (EDC2627T)"/>
    <s v="Scuncio, Karen"/>
    <s v="Follow-up"/>
    <s v="Phone"/>
    <n v="1"/>
    <n v="1"/>
    <x v="2"/>
    <n v="1"/>
  </r>
  <r>
    <d v="2018-03-01T08:00:00"/>
    <s v="Laboratorios Camacho Incorporated  (EDC2627T)"/>
    <s v="Scuncio, Karen"/>
    <s v="Follow-up"/>
    <s v="Phone"/>
    <n v="0.75"/>
    <n v="0.75"/>
    <x v="2"/>
    <n v="0.75"/>
  </r>
  <r>
    <d v="2018-05-15T07:00:00"/>
    <s v="Lake Front Insurance Services (EDC2838)"/>
    <s v="Bowman, Ray"/>
    <s v="Follow-up"/>
    <s v="Online (E-mail or Web)"/>
    <n v="2"/>
    <n v="2"/>
    <x v="9"/>
    <n v="2"/>
  </r>
  <r>
    <d v="2018-02-13T08:00:00"/>
    <s v="Lake Front Insurance Services (EDC2838)"/>
    <s v="Elliott, Anthony C."/>
    <s v="Initial/New"/>
    <s v="Phone"/>
    <n v="1.25"/>
    <n v="1.25"/>
    <x v="1"/>
    <n v="1.25"/>
  </r>
  <r>
    <d v="2018-04-19T07:00:00"/>
    <s v="Le Bon Garcon (PCR1693T)"/>
    <s v="Scuncio, Karen"/>
    <s v="Follow-up"/>
    <s v="Phone"/>
    <n v="1.75"/>
    <n v="1.75"/>
    <x v="2"/>
    <n v="1.75"/>
  </r>
  <r>
    <d v="2018-03-09T08:00:00"/>
    <s v="Le Bon Garcon (PCR1693T)"/>
    <s v="Scuncio, Karen"/>
    <s v="Follow-up"/>
    <s v="Conference (face-to-face)"/>
    <n v="1.75"/>
    <n v="1.75"/>
    <x v="2"/>
    <n v="1.75"/>
  </r>
  <r>
    <d v="2018-01-30T08:00:00"/>
    <s v="Le Bon Garcon (PCR1693T)"/>
    <s v="Scuncio, Karen"/>
    <s v="Follow-up"/>
    <s v="Phone"/>
    <n v="2.25"/>
    <n v="2.25"/>
    <x v="2"/>
    <n v="2.25"/>
  </r>
  <r>
    <d v="2018-06-28T07:00:00"/>
    <s v="Letter Perfect's Ink Design &amp; Nature (EDC2847DR)"/>
    <s v="Zackrison, Eric J."/>
    <s v="Follow-up"/>
    <s v="Phone"/>
    <n v="0.5"/>
    <n v="0.5"/>
    <x v="15"/>
    <n v="0.5"/>
  </r>
  <r>
    <d v="2018-03-29T07:00:00"/>
    <s v="Letter Perfect's Ink Design &amp; Nature (EDC2847DR)"/>
    <s v="Briglio, Clare"/>
    <s v="Follow-up"/>
    <s v="Client Site (face-to-face)"/>
    <n v="4"/>
    <n v="4"/>
    <x v="17"/>
    <n v="4"/>
  </r>
  <r>
    <d v="2018-02-26T08:00:00"/>
    <s v="Letter Perfect's Ink Design &amp; Nature (EDC2847DR)"/>
    <s v="Elliott, Anthony C."/>
    <s v="Follow-up"/>
    <s v="Phone"/>
    <n v="1.75"/>
    <n v="1.75"/>
    <x v="1"/>
    <n v="1.75"/>
  </r>
  <r>
    <d v="2018-02-15T08:00:00"/>
    <s v="Letter Perfect's Ink Design &amp; Nature (EDC2847DR)"/>
    <s v="Gaytan, Alondra"/>
    <s v="Initial/New"/>
    <s v="Phone"/>
    <n v="1"/>
    <n v="1"/>
    <x v="7"/>
    <n v="1"/>
  </r>
  <r>
    <d v="2018-05-16T07:00:00"/>
    <s v="LFA Lighting Design (EDC2956)"/>
    <s v="Gaytan, Alondra"/>
    <s v="Initial/New"/>
    <s v="Phone"/>
    <n v="1"/>
    <n v="1"/>
    <x v="7"/>
    <n v="1"/>
  </r>
  <r>
    <d v="2018-06-26T07:00:00"/>
    <s v="lifestyle consulting service (EDC2816DR)"/>
    <s v="Zackrison, Eric J."/>
    <s v="Follow-up"/>
    <s v="Phone"/>
    <n v="0.25"/>
    <n v="0.25"/>
    <x v="15"/>
    <n v="0.25"/>
  </r>
  <r>
    <d v="2018-05-15T07:00:00"/>
    <s v="lifestyle consulting service (EDC2816DR)"/>
    <s v="Bowman, Ray"/>
    <s v="Follow-up"/>
    <s v="Online (E-mail or Web)"/>
    <n v="2"/>
    <n v="2"/>
    <x v="9"/>
    <n v="2"/>
  </r>
  <r>
    <d v="2018-01-23T08:00:00"/>
    <s v="lifestyle consulting service (EDC2816DR)"/>
    <s v="Gaytan, Alondra"/>
    <s v="Initial/New"/>
    <s v="Phone"/>
    <n v="1"/>
    <n v="1"/>
    <x v="7"/>
    <n v="1"/>
  </r>
  <r>
    <d v="2018-01-30T08:00:00"/>
    <s v="LighterBro LLC. (EDC2340T)"/>
    <s v="Izzo, Louis"/>
    <s v="Follow-up"/>
    <s v="Client Site (face-to-face)"/>
    <n v="2.5"/>
    <n v="2.5"/>
    <x v="14"/>
    <n v="2.5"/>
  </r>
  <r>
    <d v="2018-05-07T07:00:00"/>
    <s v="Lisa Ann Mahony  (EDC2648)"/>
    <s v="Bartels, Bill"/>
    <s v="Follow-up"/>
    <s v="Phone"/>
    <n v="2.5"/>
    <n v="2.5"/>
    <x v="4"/>
    <n v="2.5"/>
  </r>
  <r>
    <d v="2018-05-05T07:00:00"/>
    <s v="Lisa Ann Mahony  (EDC2648)"/>
    <s v="Bartels, Bill"/>
    <s v="Follow-up"/>
    <s v="Phone"/>
    <n v="1.5"/>
    <n v="1.5"/>
    <x v="4"/>
    <n v="1.5"/>
  </r>
  <r>
    <d v="2018-04-12T07:00:00"/>
    <s v="Lisa Ann Mahony  (EDC2648)"/>
    <s v="Elliott, Anthony C."/>
    <s v="Follow-up"/>
    <s v="Phone"/>
    <n v="0.75"/>
    <n v="0.75"/>
    <x v="1"/>
    <n v="0.75"/>
  </r>
  <r>
    <d v="2018-03-05T08:00:00"/>
    <s v="Lisa Ann Mahony  (EDC2648)"/>
    <s v="Elliott, Anthony C."/>
    <s v="Follow-up"/>
    <s v="Phone"/>
    <n v="1.5"/>
    <n v="1.5"/>
    <x v="1"/>
    <n v="1.5"/>
  </r>
  <r>
    <d v="2018-02-26T08:00:00"/>
    <s v="Lisa Ann Mahony  (EDC2648)"/>
    <s v="Bartels, Bill"/>
    <s v="Follow-up"/>
    <s v="Phone"/>
    <n v="1.25"/>
    <n v="1.25"/>
    <x v="4"/>
    <n v="1.25"/>
  </r>
  <r>
    <d v="2018-06-20T07:00:00"/>
    <s v="Lisa Durant (EDC2671)"/>
    <s v="Kauffman, Michael"/>
    <s v="Follow-up"/>
    <s v="Online (E-mail or Web)"/>
    <n v="2"/>
    <n v="2"/>
    <x v="16"/>
    <n v="2"/>
  </r>
  <r>
    <d v="2018-03-21T07:00:00"/>
    <s v="Lisa Oliver (EDC2784)"/>
    <s v="Fernandez, Gonzalo"/>
    <s v="Follow-up"/>
    <s v="Center Site (face-to-face)"/>
    <n v="4.25"/>
    <n v="5"/>
    <x v="3"/>
    <n v="5"/>
  </r>
  <r>
    <d v="2018-03-17T07:00:00"/>
    <s v="Lisa Oliver (EDC2784)"/>
    <s v="Fernandez, Gonzalo"/>
    <s v="Follow-up"/>
    <s v="Online (E-mail or Web)"/>
    <n v="5.5"/>
    <n v="5.5"/>
    <x v="3"/>
    <n v="5.5"/>
  </r>
  <r>
    <d v="2018-03-13T07:00:00"/>
    <s v="Lisa Oliver (EDC2784)"/>
    <s v="Fernandez, Gonzalo"/>
    <s v="Follow-up"/>
    <s v="Center Site (face-to-face)"/>
    <n v="4"/>
    <n v="4.75"/>
    <x v="3"/>
    <n v="4.75"/>
  </r>
  <r>
    <d v="2018-03-06T08:00:00"/>
    <s v="Lisa Oliver (EDC2784)"/>
    <s v="Fernandez, Gonzalo"/>
    <s v="Follow-up"/>
    <s v="Online (E-mail or Web)"/>
    <n v="2.5"/>
    <n v="2.5"/>
    <x v="3"/>
    <n v="2.5"/>
  </r>
  <r>
    <d v="2018-02-23T08:00:00"/>
    <s v="Lisa Oliver (EDC2784)"/>
    <s v="Fernandez, Gonzalo"/>
    <s v="Follow-up"/>
    <s v="Online (E-mail or Web)"/>
    <n v="3.25"/>
    <n v="3.25"/>
    <x v="3"/>
    <n v="3.25"/>
  </r>
  <r>
    <d v="2018-01-25T08:00:00"/>
    <s v="Lisa Oliver (EDC2784)"/>
    <s v="Fernandez, Gonzalo"/>
    <s v="Follow-up"/>
    <s v="Center Site (face-to-face)"/>
    <n v="3.5"/>
    <n v="4.5"/>
    <x v="3"/>
    <n v="4.5"/>
  </r>
  <r>
    <d v="2018-01-25T08:00:00"/>
    <s v="Lisa Oliver (EDC2784)"/>
    <s v="Bartels, Bill"/>
    <s v="Follow-up"/>
    <s v="Center Site (face-to-face)"/>
    <n v="2.25"/>
    <n v="2.25"/>
    <x v="4"/>
    <n v="2.25"/>
  </r>
  <r>
    <d v="2018-01-15T08:00:00"/>
    <s v="Lisa Oliver (EDC2784)"/>
    <s v="Gaytan, Alondra"/>
    <s v="Initial/New"/>
    <s v="Phone"/>
    <n v="1"/>
    <n v="1"/>
    <x v="7"/>
    <n v="1"/>
  </r>
  <r>
    <d v="2018-05-15T07:00:00"/>
    <s v="Lively Up Your Breath, LLC (EDC1009T)"/>
    <s v="Bowman, Ray"/>
    <s v="Follow-up"/>
    <s v="Client Site (face-to-face)"/>
    <n v="2"/>
    <n v="2"/>
    <x v="9"/>
    <n v="2"/>
  </r>
  <r>
    <d v="2018-01-15T08:00:00"/>
    <s v="Lively Up Your Breath, LLC (EDC1009T)"/>
    <s v="Elliott, Anthony C."/>
    <s v="Follow-up"/>
    <s v="Phone"/>
    <n v="3.75"/>
    <n v="3.75"/>
    <x v="1"/>
    <n v="3.75"/>
  </r>
  <r>
    <d v="2018-05-15T07:00:00"/>
    <s v="Long, Amanda (EDC1683)"/>
    <s v="Bowman, Ray"/>
    <s v="Follow-up"/>
    <s v="Online (E-mail or Web)"/>
    <n v="2"/>
    <n v="2"/>
    <x v="9"/>
    <n v="2"/>
  </r>
  <r>
    <d v="2018-02-05T08:00:00"/>
    <s v="Long, Amanda (EDC1683)"/>
    <s v="Fernandez, Gonzalo"/>
    <s v="Follow-up"/>
    <s v="Center Site (face-to-face)"/>
    <n v="1.5"/>
    <n v="2.5"/>
    <x v="3"/>
    <n v="2.5"/>
  </r>
  <r>
    <d v="2018-01-23T08:00:00"/>
    <s v="Long, Amanda (EDC1683)"/>
    <s v="Gaytan, Alondra"/>
    <s v="Follow-up"/>
    <s v="Phone"/>
    <n v="1"/>
    <n v="1"/>
    <x v="7"/>
    <n v="1"/>
  </r>
  <r>
    <d v="2018-05-15T07:00:00"/>
    <s v="Look Stair Chairs  (EDC2933)"/>
    <s v="Bowman, Ray"/>
    <s v="Follow-up"/>
    <s v="Online (E-mail or Web)"/>
    <n v="2"/>
    <n v="2"/>
    <x v="9"/>
    <n v="2"/>
  </r>
  <r>
    <d v="2018-05-02T07:00:00"/>
    <s v="Look Stair Chairs  (EDC2933)"/>
    <s v="Gaytan, Alondra"/>
    <s v="Initial/New"/>
    <s v="Phone"/>
    <n v="1"/>
    <n v="1"/>
    <x v="7"/>
    <n v="1"/>
  </r>
  <r>
    <d v="2018-05-15T07:00:00"/>
    <s v="Lopez, Abimael (EDC2924)"/>
    <s v="Bowman, Ray"/>
    <s v="Follow-up"/>
    <s v="Online (E-mail or Web)"/>
    <n v="2"/>
    <n v="2"/>
    <x v="9"/>
    <n v="2"/>
  </r>
  <r>
    <d v="2018-04-25T07:00:00"/>
    <s v="Lopez, Abimael (EDC2924)"/>
    <s v="Gaytan, Alondra"/>
    <s v="Initial/New"/>
    <s v="Phone"/>
    <n v="1"/>
    <n v="1"/>
    <x v="7"/>
    <n v="1"/>
  </r>
  <r>
    <d v="2018-03-12T07:00:00"/>
    <s v="Lori's Original Lemonade (EDC2267)"/>
    <s v="Fernandez, Gonzalo"/>
    <s v="Follow-up"/>
    <s v="Phone"/>
    <n v="0.75"/>
    <n v="0.75"/>
    <x v="3"/>
    <n v="0.75"/>
  </r>
  <r>
    <d v="2018-03-04T08:00:00"/>
    <s v="Lori's Original Lemonade (EDC2267)"/>
    <s v="Fernandez, Gonzalo"/>
    <s v="Follow-up"/>
    <s v="Online (E-mail or Web)"/>
    <n v="3.25"/>
    <n v="3.25"/>
    <x v="3"/>
    <n v="3.25"/>
  </r>
  <r>
    <d v="2018-02-28T08:00:00"/>
    <s v="Lori's Original Lemonade (EDC2267)"/>
    <s v="Fernandez, Gonzalo"/>
    <s v="Follow-up"/>
    <s v="Center Site (face-to-face)"/>
    <n v="4"/>
    <n v="4.75"/>
    <x v="3"/>
    <n v="4.75"/>
  </r>
  <r>
    <d v="2018-01-24T08:00:00"/>
    <s v="Lori's Original Lemonade (EDC2267)"/>
    <s v="Fernandez, Gonzalo"/>
    <s v="Follow-up"/>
    <s v="Center Site (face-to-face)"/>
    <n v="4.25"/>
    <n v="5.25"/>
    <x v="3"/>
    <n v="5.25"/>
  </r>
  <r>
    <d v="2018-05-15T07:00:00"/>
    <s v="Lotus Consulting and Medical Billing  (EDC2936)"/>
    <s v="Bowman, Ray"/>
    <s v="Follow-up"/>
    <s v="Online (E-mail or Web)"/>
    <n v="2"/>
    <n v="2"/>
    <x v="9"/>
    <n v="2"/>
  </r>
  <r>
    <d v="2018-05-07T07:00:00"/>
    <s v="Lotus Consulting and Medical Billing  (EDC2936)"/>
    <s v="Gaytan, Alondra"/>
    <s v="Initial/New"/>
    <s v="Phone"/>
    <n v="1"/>
    <n v="1"/>
    <x v="7"/>
    <n v="1"/>
  </r>
  <r>
    <d v="2018-05-15T07:00:00"/>
    <s v="Loveleigh Look (EDC2954)"/>
    <s v="Samson, Julie"/>
    <s v="Follow-up"/>
    <s v="Online (E-mail or Web)"/>
    <n v="0.25"/>
    <n v="0.25"/>
    <x v="11"/>
    <n v="0.25"/>
  </r>
  <r>
    <d v="2018-05-11T07:00:00"/>
    <s v="Loveleigh Look (EDC2954)"/>
    <s v="Samson, Julie"/>
    <s v="Follow-up"/>
    <s v="Center Site (face-to-face)"/>
    <n v="1"/>
    <n v="1"/>
    <x v="11"/>
    <n v="1"/>
  </r>
  <r>
    <d v="2018-05-09T07:00:00"/>
    <s v="Loveleigh Look (EDC2954)"/>
    <s v="Samson, Julie"/>
    <s v="Follow-up"/>
    <s v="Center Site (face-to-face)"/>
    <n v="1"/>
    <n v="1"/>
    <x v="11"/>
    <n v="1"/>
  </r>
  <r>
    <d v="2018-05-07T07:00:00"/>
    <s v="Loveleigh Look (EDC2954)"/>
    <s v="Samson, Julie"/>
    <s v="Follow-up"/>
    <s v="Center Site (face-to-face)"/>
    <n v="1"/>
    <n v="1"/>
    <x v="11"/>
    <n v="1"/>
  </r>
  <r>
    <d v="2018-05-04T07:00:00"/>
    <s v="Loveleigh Look (EDC2954)"/>
    <s v="Samson, Julie"/>
    <s v="Follow-up"/>
    <s v="Center Site (face-to-face)"/>
    <n v="1"/>
    <n v="1"/>
    <x v="11"/>
    <n v="1"/>
  </r>
  <r>
    <d v="2018-05-02T07:00:00"/>
    <s v="Loveleigh Look (EDC2954)"/>
    <s v="Samson, Julie"/>
    <s v="Initial/New"/>
    <s v="Center Site (face-to-face)"/>
    <n v="1"/>
    <n v="1"/>
    <x v="11"/>
    <n v="1"/>
  </r>
  <r>
    <d v="2018-05-09T07:00:00"/>
    <s v="LTA Machining  (EDC2940)"/>
    <s v="Gaytan, Alondra"/>
    <s v="Initial/New"/>
    <s v="Center Site (face-to-face)"/>
    <n v="1"/>
    <n v="1"/>
    <x v="7"/>
    <n v="1"/>
  </r>
  <r>
    <d v="2018-01-08T08:00:00"/>
    <s v="Luna Olivo (EDC1725DRR)"/>
    <s v="Obetz, Rose"/>
    <s v="Follow-up"/>
    <s v="Phone"/>
    <n v="0.75"/>
    <n v="0.75"/>
    <x v="12"/>
    <n v="0.75"/>
  </r>
  <r>
    <d v="2018-05-15T07:00:00"/>
    <s v="Luna Project (EDC2953)"/>
    <s v="Samson, Julie"/>
    <s v="Follow-up"/>
    <s v="Online (E-mail or Web)"/>
    <n v="0.25"/>
    <n v="0.25"/>
    <x v="11"/>
    <n v="0.25"/>
  </r>
  <r>
    <d v="2018-05-11T07:00:00"/>
    <s v="Luna Project (EDC2953)"/>
    <s v="Samson, Julie"/>
    <s v="Follow-up"/>
    <s v="Center Site (face-to-face)"/>
    <n v="1"/>
    <n v="1"/>
    <x v="11"/>
    <n v="1"/>
  </r>
  <r>
    <d v="2018-05-09T07:00:00"/>
    <s v="Luna Project (EDC2953)"/>
    <s v="Samson, Julie"/>
    <s v="Follow-up"/>
    <s v="Center Site (face-to-face)"/>
    <n v="1"/>
    <n v="1"/>
    <x v="11"/>
    <n v="1"/>
  </r>
  <r>
    <d v="2018-05-07T07:00:00"/>
    <s v="Luna Project (EDC2953)"/>
    <s v="Samson, Julie"/>
    <s v="Follow-up"/>
    <s v="Center Site (face-to-face)"/>
    <n v="1"/>
    <n v="1"/>
    <x v="11"/>
    <n v="1"/>
  </r>
  <r>
    <d v="2018-05-04T07:00:00"/>
    <s v="Luna Project (EDC2953)"/>
    <s v="Samson, Julie"/>
    <s v="Follow-up"/>
    <s v="Center Site (face-to-face)"/>
    <n v="1"/>
    <n v="1"/>
    <x v="11"/>
    <n v="1"/>
  </r>
  <r>
    <d v="2018-05-02T07:00:00"/>
    <s v="Luna Project (EDC2953)"/>
    <s v="Samson, Julie"/>
    <s v="Initial/New"/>
    <s v="Center Site (face-to-face)"/>
    <n v="1"/>
    <n v="1"/>
    <x v="11"/>
    <n v="1"/>
  </r>
  <r>
    <d v="2018-05-15T07:00:00"/>
    <s v="Lunoor Construction In.c (EDC2898RR)"/>
    <s v="Bowman, Ray"/>
    <s v="Follow-up"/>
    <s v="Online (E-mail or Web)"/>
    <n v="2"/>
    <n v="2"/>
    <x v="9"/>
    <n v="2"/>
  </r>
  <r>
    <d v="2018-03-27T07:00:00"/>
    <s v="Lunoor Construction In.c (EDC2898RR)"/>
    <s v="Gaytan, Alondra"/>
    <s v="Initial/New"/>
    <s v="Phone"/>
    <n v="1"/>
    <n v="1"/>
    <x v="7"/>
    <n v="1"/>
  </r>
  <r>
    <d v="2018-05-15T07:00:00"/>
    <s v="Luxe Staffing &amp; Consulting (EDC2951)"/>
    <s v="Samson, Julie"/>
    <s v="Follow-up"/>
    <s v="Online (E-mail or Web)"/>
    <n v="0.25"/>
    <n v="0.25"/>
    <x v="11"/>
    <n v="0.25"/>
  </r>
  <r>
    <d v="2018-05-11T07:00:00"/>
    <s v="Luxe Staffing &amp; Consulting (EDC2951)"/>
    <s v="Samson, Julie"/>
    <s v="Follow-up"/>
    <s v="Center Site (face-to-face)"/>
    <n v="1"/>
    <n v="1"/>
    <x v="11"/>
    <n v="1"/>
  </r>
  <r>
    <d v="2018-05-09T07:00:00"/>
    <s v="Luxe Staffing &amp; Consulting (EDC2951)"/>
    <s v="Samson, Julie"/>
    <s v="Follow-up"/>
    <s v="Center Site (face-to-face)"/>
    <n v="1"/>
    <n v="1"/>
    <x v="11"/>
    <n v="1"/>
  </r>
  <r>
    <d v="2018-05-07T07:00:00"/>
    <s v="Luxe Staffing &amp; Consulting (EDC2951)"/>
    <s v="Samson, Julie"/>
    <s v="Follow-up"/>
    <s v="Center Site (face-to-face)"/>
    <n v="1"/>
    <n v="1"/>
    <x v="11"/>
    <n v="1"/>
  </r>
  <r>
    <d v="2018-05-04T07:00:00"/>
    <s v="Luxe Staffing &amp; Consulting (EDC2951)"/>
    <s v="Samson, Julie"/>
    <s v="Follow-up"/>
    <s v="Center Site (face-to-face)"/>
    <n v="1"/>
    <n v="1"/>
    <x v="11"/>
    <n v="1"/>
  </r>
  <r>
    <d v="2018-05-02T07:00:00"/>
    <s v="Luxe Staffing &amp; Consulting (EDC2951)"/>
    <s v="Samson, Julie"/>
    <s v="Initial/New"/>
    <s v="Center Site (face-to-face)"/>
    <n v="1"/>
    <n v="1"/>
    <x v="11"/>
    <n v="1"/>
  </r>
  <r>
    <d v="2018-05-15T07:00:00"/>
    <s v="lzl network (EDC2817)"/>
    <s v="Bowman, Ray"/>
    <s v="Follow-up"/>
    <s v="Online (E-mail or Web)"/>
    <n v="2"/>
    <n v="2"/>
    <x v="9"/>
    <n v="2"/>
  </r>
  <r>
    <d v="2018-01-29T08:00:00"/>
    <s v="lzl network (EDC2817)"/>
    <s v="Gaytan, Alondra"/>
    <s v="Initial/New"/>
    <s v="Phone"/>
    <n v="1"/>
    <n v="1"/>
    <x v="7"/>
    <n v="1"/>
  </r>
  <r>
    <d v="2018-06-04T07:00:00"/>
    <s v="Mac Dougall Consulting for Disabilities, LLC (EDC2938)"/>
    <s v="Martini, Sylvia"/>
    <s v="Follow-up"/>
    <s v="Client Site (face-to-face)"/>
    <n v="2.25"/>
    <n v="2.25"/>
    <x v="8"/>
    <n v="2.25"/>
  </r>
  <r>
    <d v="2018-05-15T07:00:00"/>
    <s v="Mac Dougall Consulting for Disabilities, LLC (EDC2938)"/>
    <s v="Bowman, Ray"/>
    <s v="Follow-up"/>
    <s v="Online (E-mail or Web)"/>
    <n v="2"/>
    <n v="2"/>
    <x v="9"/>
    <n v="2"/>
  </r>
  <r>
    <d v="2018-05-07T07:00:00"/>
    <s v="Mac Dougall Consulting for Disabilities, LLC (EDC2938)"/>
    <s v="Gaytan, Alondra"/>
    <s v="Initial/New"/>
    <s v="Phone"/>
    <n v="1"/>
    <n v="1"/>
    <x v="7"/>
    <n v="1"/>
  </r>
  <r>
    <d v="2018-05-31T07:00:00"/>
    <s v="MAERLY LLC (EDC2941)"/>
    <s v="Martini, Sylvia"/>
    <s v="Initial/New"/>
    <s v="Online (E-mail or Web)"/>
    <n v="1"/>
    <n v="1"/>
    <x v="8"/>
    <n v="1"/>
  </r>
  <r>
    <d v="2018-06-26T07:00:00"/>
    <s v="Magnificent Movers, Inc (EDC2866DRR)"/>
    <s v="Zackrison, Eric J."/>
    <s v="Follow-up"/>
    <s v="Phone"/>
    <n v="0.25"/>
    <n v="0.25"/>
    <x v="15"/>
    <n v="0.25"/>
  </r>
  <r>
    <d v="2018-05-15T07:00:00"/>
    <s v="Magnificent Movers, Inc (EDC2866DRR)"/>
    <s v="Bowman, Ray"/>
    <s v="Follow-up"/>
    <s v="Online (E-mail or Web)"/>
    <n v="2"/>
    <n v="2"/>
    <x v="9"/>
    <n v="2"/>
  </r>
  <r>
    <d v="2018-03-01T08:00:00"/>
    <s v="Magnificent Movers, Inc (EDC2866DRR)"/>
    <s v="Elliott, Anthony C."/>
    <s v="Follow-up"/>
    <s v="Phone"/>
    <n v="0.5"/>
    <n v="0.5"/>
    <x v="1"/>
    <n v="0.5"/>
  </r>
  <r>
    <d v="2018-01-03T08:00:00"/>
    <s v="Magnificent Movers, Inc (EDC2866DRR)"/>
    <s v="Gaytan, Alondra"/>
    <s v="Initial/New"/>
    <s v="Phone"/>
    <n v="1"/>
    <n v="1"/>
    <x v="7"/>
    <n v="1"/>
  </r>
  <r>
    <d v="2018-03-29T07:00:00"/>
    <s v="MAISON K, Inc. (EDC2806DR)"/>
    <s v="Briglio, Clare"/>
    <s v="Follow-up"/>
    <s v="Client Site (face-to-face)"/>
    <n v="4.5"/>
    <n v="4.5"/>
    <x v="17"/>
    <n v="4.5"/>
  </r>
  <r>
    <d v="2018-01-29T08:00:00"/>
    <s v="MAISON K, Inc. (EDC2806DR)"/>
    <s v="Elliott, Anthony C."/>
    <s v="Follow-up"/>
    <s v="Phone"/>
    <n v="0.75"/>
    <n v="0.75"/>
    <x v="1"/>
    <n v="0.75"/>
  </r>
  <r>
    <d v="2018-01-22T08:00:00"/>
    <s v="MAISON K, Inc. (EDC2806DR)"/>
    <s v="Gaytan, Alondra"/>
    <s v="Initial/New"/>
    <s v="Phone"/>
    <n v="1"/>
    <n v="1"/>
    <x v="7"/>
    <n v="1"/>
  </r>
  <r>
    <d v="2018-05-16T07:00:00"/>
    <s v="Malory Taylor (EDC2955)"/>
    <s v="Gaytan, Alondra"/>
    <s v="Initial/New"/>
    <s v="Conference (face-to-face)"/>
    <n v="1"/>
    <n v="1"/>
    <x v="7"/>
    <n v="1"/>
  </r>
  <r>
    <d v="2018-05-17T07:00:00"/>
    <s v="Maritza Baca (EDC2945)"/>
    <s v="Bartels, Bill"/>
    <s v="Follow-up"/>
    <s v="Phone"/>
    <n v="1.25"/>
    <n v="1.25"/>
    <x v="4"/>
    <n v="1.25"/>
  </r>
  <r>
    <d v="2018-05-15T07:00:00"/>
    <s v="Maritza Baca (EDC2945)"/>
    <s v="Gaytan, Alondra"/>
    <s v="Initial/New"/>
    <s v="Phone"/>
    <n v="1"/>
    <n v="1"/>
    <x v="7"/>
    <n v="1"/>
  </r>
  <r>
    <d v="2018-05-15T07:00:00"/>
    <s v="Martin Frady (EDC2792)"/>
    <s v="Bowman, Ray"/>
    <s v="Follow-up"/>
    <s v="Online (E-mail or Web)"/>
    <n v="2"/>
    <n v="2"/>
    <x v="9"/>
    <n v="2"/>
  </r>
  <r>
    <d v="2018-01-17T08:00:00"/>
    <s v="Martin Frady (EDC2792)"/>
    <s v="Gaytan, Alondra"/>
    <s v="Initial/New"/>
    <s v="Phone"/>
    <n v="1"/>
    <n v="1"/>
    <x v="7"/>
    <n v="1"/>
  </r>
  <r>
    <d v="2018-03-27T07:00:00"/>
    <s v="Massage Therapy with Keili Marble (EDC1922RR)"/>
    <s v="Fernandez, Gonzalo"/>
    <s v="Follow-up"/>
    <s v="Online (E-mail or Web)"/>
    <n v="1.75"/>
    <n v="1.75"/>
    <x v="3"/>
    <n v="1.75"/>
  </r>
  <r>
    <d v="2018-03-08T08:00:00"/>
    <s v="Massage Therapy with Keili Marble (EDC1922RR)"/>
    <s v="Fernandez, Gonzalo"/>
    <s v="Follow-up"/>
    <s v="Center Site (face-to-face)"/>
    <n v="3"/>
    <n v="3.75"/>
    <x v="3"/>
    <n v="3.75"/>
  </r>
  <r>
    <d v="2018-05-15T07:00:00"/>
    <s v="Maureen Bala (EDC2901)"/>
    <s v="Bowman, Ray"/>
    <s v="Follow-up"/>
    <s v="Online (E-mail or Web)"/>
    <n v="2"/>
    <n v="2"/>
    <x v="9"/>
    <n v="2"/>
  </r>
  <r>
    <d v="2018-04-27T07:00:00"/>
    <s v="Maureen Bala (EDC2901)"/>
    <s v="Elliott, Anthony C."/>
    <s v="Follow-up"/>
    <s v="Phone"/>
    <n v="0.25"/>
    <n v="0.25"/>
    <x v="1"/>
    <n v="0.25"/>
  </r>
  <r>
    <d v="2018-03-28T07:00:00"/>
    <s v="Maureen Bala (EDC2901)"/>
    <s v="Gaytan, Alondra"/>
    <s v="Initial/New"/>
    <s v="Phone"/>
    <n v="1"/>
    <n v="1"/>
    <x v="7"/>
    <n v="1"/>
  </r>
  <r>
    <d v="2018-06-15T07:00:00"/>
    <s v="Mave enterprises inc (COCX6620T)"/>
    <s v="Scuncio, Karen"/>
    <s v="Follow-up"/>
    <s v="Phone"/>
    <n v="1"/>
    <n v="1"/>
    <x v="2"/>
    <n v="1"/>
  </r>
  <r>
    <d v="2018-06-14T07:00:00"/>
    <s v="McAtee, Arnel (EDC1511T)"/>
    <s v="Hayman, Shalene"/>
    <s v="Follow-up"/>
    <s v="Phone"/>
    <n v="0.6666666716337204"/>
    <n v="0.6666666716337204"/>
    <x v="5"/>
    <n v="0.6666666716337204"/>
  </r>
  <r>
    <d v="2018-05-17T07:00:00"/>
    <s v="McAtee, Arnel (EDC1511T)"/>
    <s v="Martini, Sylvia"/>
    <s v="Follow-up"/>
    <s v="Online (E-mail or Web)"/>
    <n v="0.5"/>
    <n v="0.5"/>
    <x v="8"/>
    <n v="0.5"/>
  </r>
  <r>
    <d v="2018-02-28T08:00:00"/>
    <s v="McAtee, Arnel (EDC1511T)"/>
    <s v="Martini, Sylvia"/>
    <s v="Follow-up"/>
    <s v="Online (E-mail or Web)"/>
    <n v="2.5"/>
    <n v="2.5"/>
    <x v="8"/>
    <n v="2.5"/>
  </r>
  <r>
    <d v="2018-02-25T08:00:00"/>
    <s v="McAtee, Arnel (EDC1511T)"/>
    <s v="Martini, Sylvia"/>
    <s v="Follow-up"/>
    <s v="Online (E-mail or Web)"/>
    <n v="3"/>
    <n v="3"/>
    <x v="8"/>
    <n v="3"/>
  </r>
  <r>
    <d v="2018-02-16T08:00:00"/>
    <s v="McAtee, Arnel (EDC1511T)"/>
    <s v="Martini, Sylvia"/>
    <s v="Follow-up"/>
    <s v="Client Site (face-to-face)"/>
    <n v="2.5"/>
    <n v="2.5"/>
    <x v="8"/>
    <n v="2.5"/>
  </r>
  <r>
    <d v="2018-01-09T08:00:00"/>
    <s v="McAtee, Arnel (EDC1511T)"/>
    <s v="Hayman, Shalene"/>
    <s v="Follow-up"/>
    <s v="Client Site (face-to-face)"/>
    <n v="1.75"/>
    <n v="1.75"/>
    <x v="5"/>
    <n v="1.75"/>
  </r>
  <r>
    <d v="2018-06-01T07:00:00"/>
    <s v="McCann Fitness LLC (EDC2695)"/>
    <s v="Elliott, Anthony C."/>
    <s v="Follow-up"/>
    <s v="Phone"/>
    <n v="2"/>
    <n v="2"/>
    <x v="1"/>
    <n v="2"/>
  </r>
  <r>
    <d v="2018-05-15T07:00:00"/>
    <s v="McGrath Family Farm (EDC1680)"/>
    <s v="Bowman, Ray"/>
    <s v="Follow-up"/>
    <s v="Online (E-mail or Web)"/>
    <n v="2"/>
    <n v="2"/>
    <x v="9"/>
    <n v="2"/>
  </r>
  <r>
    <d v="2018-01-19T08:00:00"/>
    <s v="McGrath Family Farm (EDC1680)"/>
    <s v="Bartels, Bill"/>
    <s v="Follow-up"/>
    <s v="Client Site (face-to-face)"/>
    <n v="1.5"/>
    <n v="1.5"/>
    <x v="4"/>
    <n v="1.5"/>
  </r>
  <r>
    <d v="2018-06-12T07:00:00"/>
    <s v="McKaba Luggage, LLC (EDC2353)"/>
    <s v="Izzo, Louis"/>
    <s v="Follow-up"/>
    <s v="Online (E-mail or Web)"/>
    <n v="1.5"/>
    <n v="1.5"/>
    <x v="14"/>
    <n v="1.5"/>
  </r>
  <r>
    <d v="2018-03-13T07:00:00"/>
    <s v="McKaba Luggage, LLC (EDC2353)"/>
    <s v="Izzo, Louis"/>
    <s v="Follow-up"/>
    <s v="Online (E-mail or Web)"/>
    <n v="1"/>
    <n v="1"/>
    <x v="14"/>
    <n v="1"/>
  </r>
  <r>
    <d v="2018-04-11T07:00:00"/>
    <s v="McKaba, Ken A. (HCCX0145T)"/>
    <s v="Izzo, Louis"/>
    <s v="Follow-up"/>
    <s v="Online (E-mail or Web)"/>
    <n v="2"/>
    <n v="2"/>
    <x v="14"/>
    <n v="2"/>
  </r>
  <r>
    <d v="2018-01-07T08:00:00"/>
    <s v="McKaba, Ken A. (HCCX0145T)"/>
    <s v="Izzo, Louis"/>
    <s v="Follow-up"/>
    <s v="Online (E-mail or Web)"/>
    <n v="3"/>
    <n v="3"/>
    <x v="14"/>
    <n v="3"/>
  </r>
  <r>
    <d v="2018-05-15T07:00:00"/>
    <s v="Mecanica Scientific Services Corporation (EDC1866g)"/>
    <s v="Bowman, Ray"/>
    <s v="Follow-up"/>
    <s v="Online (E-mail or Web)"/>
    <n v="2"/>
    <n v="2"/>
    <x v="9"/>
    <n v="2"/>
  </r>
  <r>
    <d v="2018-05-10T07:00:00"/>
    <s v="Mecanica Scientific Services Corporation (EDC1866g)"/>
    <s v="McConville, Matthew T."/>
    <s v="Follow-up"/>
    <s v="Client Site (face-to-face)"/>
    <n v="2.5"/>
    <n v="2.5"/>
    <x v="18"/>
    <n v="2.5"/>
  </r>
  <r>
    <d v="2018-03-22T07:00:00"/>
    <s v="Mercury Press International (EDC2881DR)"/>
    <s v="Gaytan, Alondra"/>
    <s v="Initial/New"/>
    <s v="Phone"/>
    <n v="1"/>
    <n v="1"/>
    <x v="7"/>
    <n v="1"/>
  </r>
  <r>
    <d v="2018-03-22T07:00:00"/>
    <s v="Mercury Press International (EDC2881DR)"/>
    <s v="Elliott, Anthony C."/>
    <s v="Follow-up"/>
    <s v="Phone"/>
    <n v="1"/>
    <n v="1"/>
    <x v="1"/>
    <n v="1"/>
  </r>
  <r>
    <d v="2018-02-24T08:00:00"/>
    <s v="Mi Refugio  (EDC2810RR)"/>
    <s v="Fernandez, Gonzalo"/>
    <s v="Follow-up"/>
    <s v="Online (E-mail or Web)"/>
    <n v="2.25"/>
    <n v="2.25"/>
    <x v="3"/>
    <n v="2.25"/>
  </r>
  <r>
    <d v="2018-02-07T08:00:00"/>
    <s v="Mi Refugio  (EDC2810RR)"/>
    <s v="Fernandez, Gonzalo"/>
    <s v="Follow-up"/>
    <s v="Center Site (face-to-face)"/>
    <n v="2.25"/>
    <n v="3.25"/>
    <x v="3"/>
    <n v="3.25"/>
  </r>
  <r>
    <d v="2018-02-05T08:00:00"/>
    <s v="Mi Refugio  (EDC2810RR)"/>
    <s v="Fernandez, Gonzalo"/>
    <s v="Follow-up"/>
    <s v="Center Site (face-to-face)"/>
    <n v="2.25"/>
    <n v="3.25"/>
    <x v="3"/>
    <n v="3.25"/>
  </r>
  <r>
    <d v="2018-01-24T08:00:00"/>
    <s v="Mi Refugio  (EDC2810RR)"/>
    <s v="Gaytan, Alondra"/>
    <s v="Initial/New"/>
    <s v="Phone"/>
    <n v="1"/>
    <n v="1"/>
    <x v="7"/>
    <n v="1"/>
  </r>
  <r>
    <d v="2018-06-14T07:00:00"/>
    <s v="michael akseven (EDC2982)"/>
    <s v="Gaytan, Alondra"/>
    <s v="Initial/New"/>
    <s v="Phone"/>
    <n v="1"/>
    <n v="1"/>
    <x v="7"/>
    <n v="1"/>
  </r>
  <r>
    <d v="2018-06-24T07:00:00"/>
    <s v="Michael Mahan (EDC2026g)"/>
    <s v="Fernandez, Gonzalo"/>
    <s v="Follow-up"/>
    <s v="Online (E-mail or Web)"/>
    <n v="7.25"/>
    <n v="7.25"/>
    <x v="3"/>
    <n v="7.25"/>
  </r>
  <r>
    <d v="2018-06-14T07:00:00"/>
    <s v="Michael Mahan (EDC2026g)"/>
    <s v="Fernandez, Gonzalo"/>
    <s v="Follow-up"/>
    <s v="Client Site (face-to-face)"/>
    <n v="3.25"/>
    <n v="3.75"/>
    <x v="3"/>
    <n v="3.75"/>
  </r>
  <r>
    <d v="2018-05-15T07:00:00"/>
    <s v="Michael Napolitano (EDC2890)"/>
    <s v="Bartels, Bill"/>
    <s v="Follow-up"/>
    <s v="Center Site (face-to-face)"/>
    <n v="2.5"/>
    <n v="2.5"/>
    <x v="4"/>
    <n v="2.5"/>
  </r>
  <r>
    <d v="2018-05-02T07:00:00"/>
    <s v="Michael Napolitano (EDC2890)"/>
    <s v="Bartels, Bill"/>
    <s v="Follow-up"/>
    <s v="Center Site (face-to-face)"/>
    <n v="1.5"/>
    <n v="1.5"/>
    <x v="4"/>
    <n v="1.5"/>
  </r>
  <r>
    <d v="2018-04-09T07:00:00"/>
    <s v="Michael Napolitano (EDC2890)"/>
    <s v="Bartels, Bill"/>
    <s v="Follow-up"/>
    <s v="Center Site (face-to-face)"/>
    <n v="2.25"/>
    <n v="2.25"/>
    <x v="4"/>
    <n v="2.25"/>
  </r>
  <r>
    <d v="2018-03-30T07:00:00"/>
    <s v="Michael Napolitano (EDC2890)"/>
    <s v="Bartels, Bill"/>
    <s v="Follow-up"/>
    <s v="Phone"/>
    <n v="1.25"/>
    <n v="1.25"/>
    <x v="4"/>
    <n v="1.25"/>
  </r>
  <r>
    <d v="2018-03-23T07:00:00"/>
    <s v="Michael Napolitano (EDC2890)"/>
    <s v="Gaytan, Alondra"/>
    <s v="Initial/New"/>
    <s v="Phone"/>
    <n v="1"/>
    <n v="1"/>
    <x v="7"/>
    <n v="1"/>
  </r>
  <r>
    <d v="2018-05-15T07:00:00"/>
    <s v="Michael Vierra (EDC2631)"/>
    <s v="Samson, Julie"/>
    <s v="Follow-up"/>
    <s v="Client Site (face-to-face)"/>
    <n v="1"/>
    <n v="1"/>
    <x v="11"/>
    <n v="1"/>
  </r>
  <r>
    <d v="2018-01-19T08:00:00"/>
    <s v="Midnight Design and Manufacturing  (EDC2788)"/>
    <s v="Bartels, Bill"/>
    <s v="Follow-up"/>
    <s v="Phone"/>
    <n v="1.25"/>
    <n v="1.25"/>
    <x v="4"/>
    <n v="1.25"/>
  </r>
  <r>
    <d v="2018-01-17T08:00:00"/>
    <s v="Midnight Design and Manufacturing  (EDC2788)"/>
    <s v="Gaytan, Alondra"/>
    <s v="Initial/New"/>
    <s v="Phone"/>
    <n v="1"/>
    <n v="1"/>
    <x v="7"/>
    <n v="1"/>
  </r>
  <r>
    <d v="2018-05-15T07:00:00"/>
    <s v="Mihaela Iorga (EDC2897)"/>
    <s v="Bowman, Ray"/>
    <s v="Follow-up"/>
    <s v="Online (E-mail or Web)"/>
    <n v="2"/>
    <n v="2"/>
    <x v="9"/>
    <n v="2"/>
  </r>
  <r>
    <d v="2018-03-27T07:00:00"/>
    <s v="Mihaela Iorga (EDC2897)"/>
    <s v="Gaytan, Alondra"/>
    <s v="Initial/New"/>
    <s v="Phone"/>
    <n v="1"/>
    <n v="1"/>
    <x v="7"/>
    <n v="1"/>
  </r>
  <r>
    <d v="2018-02-19T08:00:00"/>
    <s v="Mike's Consignment Marine Supply (EDC2633RR)"/>
    <s v="Obetz, Rose"/>
    <s v="Follow-up"/>
    <s v="Client Site (face-to-face)"/>
    <n v="2.5"/>
    <n v="3"/>
    <x v="12"/>
    <n v="3"/>
  </r>
  <r>
    <d v="2018-01-17T08:00:00"/>
    <s v="Mike's Consignment Marine Supply (EDC2633RR)"/>
    <s v="Fernandez, Gonzalo"/>
    <s v="Follow-up"/>
    <s v="Center Site (face-to-face)"/>
    <n v="4.5"/>
    <n v="5.5"/>
    <x v="3"/>
    <n v="5.5"/>
  </r>
  <r>
    <d v="2018-06-13T07:00:00"/>
    <s v="Mind Master's of Ventura County (EDC2939)"/>
    <s v="Bartels, Bill"/>
    <s v="Follow-up"/>
    <s v="Phone"/>
    <n v="0.75"/>
    <n v="0.75"/>
    <x v="4"/>
    <n v="0.75"/>
  </r>
  <r>
    <d v="2018-06-08T07:00:00"/>
    <s v="Mind Master's of Ventura County (EDC2939)"/>
    <s v="Bartels, Bill"/>
    <s v="Follow-up"/>
    <s v="Center Site (face-to-face)"/>
    <n v="1.75"/>
    <n v="1.75"/>
    <x v="4"/>
    <n v="1.75"/>
  </r>
  <r>
    <d v="2018-05-15T07:00:00"/>
    <s v="Mind Master's of Ventura County (EDC2939)"/>
    <s v="Bowman, Ray"/>
    <s v="Follow-up"/>
    <s v="Online (E-mail or Web)"/>
    <n v="2"/>
    <n v="2"/>
    <x v="9"/>
    <n v="2"/>
  </r>
  <r>
    <d v="2018-05-08T07:00:00"/>
    <s v="Mind Master's of Ventura County (EDC2939)"/>
    <s v="Gaytan, Alondra"/>
    <s v="Initial/New"/>
    <s v="Center Site (face-to-face)"/>
    <n v="1"/>
    <n v="1"/>
    <x v="7"/>
    <n v="1"/>
  </r>
  <r>
    <d v="2018-02-27T08:00:00"/>
    <s v="Minimus.biz (EDC1698gT)"/>
    <s v="Fernandez, Gonzalo"/>
    <s v="Follow-up"/>
    <s v="Phone"/>
    <n v="0.5"/>
    <n v="0.5"/>
    <x v="3"/>
    <n v="0.5"/>
  </r>
  <r>
    <d v="2018-01-17T08:00:00"/>
    <s v="Miss Daisy's Gourmet Pet Treats (EDC2790DR)"/>
    <s v="Gaytan, Alondra"/>
    <s v="Initial/New"/>
    <s v="Phone"/>
    <n v="1"/>
    <n v="1"/>
    <x v="7"/>
    <n v="1"/>
  </r>
  <r>
    <d v="2018-01-25T08:00:00"/>
    <s v="MJ Investments, DBA SB Buggie  (EDC2756DR)"/>
    <s v="Kauffman, Michael"/>
    <s v="Follow-up"/>
    <s v="Conference (face-to-face)"/>
    <n v="1.75"/>
    <n v="1.75"/>
    <x v="16"/>
    <n v="1.75"/>
  </r>
  <r>
    <d v="2018-01-09T08:00:00"/>
    <s v="MJ Investments, DBA SB Buggie  (EDC2756DR)"/>
    <s v="Elliott, Anthony C."/>
    <s v="Follow-up"/>
    <s v="Phone"/>
    <n v="2.75"/>
    <n v="2.75"/>
    <x v="1"/>
    <n v="2.75"/>
  </r>
  <r>
    <d v="2018-01-03T08:00:00"/>
    <s v="MJ Investments, DBA SB Buggie  (EDC2756DR)"/>
    <s v="Elliott, Anthony C."/>
    <s v="Initial/New"/>
    <s v="Phone"/>
    <n v="2.25"/>
    <n v="2.25"/>
    <x v="1"/>
    <n v="2.25"/>
  </r>
  <r>
    <d v="2018-05-15T07:00:00"/>
    <s v="Mjc Auto Transport  (EDC2913RR)"/>
    <s v="Bowman, Ray"/>
    <s v="Follow-up"/>
    <s v="Online (E-mail or Web)"/>
    <n v="2"/>
    <n v="2"/>
    <x v="9"/>
    <n v="2"/>
  </r>
  <r>
    <d v="2018-04-09T07:00:00"/>
    <s v="Mjc Auto Transport  (EDC2913RR)"/>
    <s v="Gaytan, Alondra"/>
    <s v="Initial/New"/>
    <s v="Phone"/>
    <n v="1"/>
    <n v="1"/>
    <x v="7"/>
    <n v="1"/>
  </r>
  <r>
    <d v="2018-05-18T07:00:00"/>
    <s v="Moy Serrano Insurance  (EDC2958)"/>
    <s v="Gaytan, Alondra"/>
    <s v="Initial/New"/>
    <s v="Phone"/>
    <n v="1"/>
    <n v="1"/>
    <x v="7"/>
    <n v="1"/>
  </r>
  <r>
    <d v="2018-05-15T07:00:00"/>
    <s v="Museo Mio (EDC2947)"/>
    <s v="Samson, Julie"/>
    <s v="Follow-up"/>
    <s v="Online (E-mail or Web)"/>
    <n v="0.25"/>
    <n v="0.25"/>
    <x v="11"/>
    <n v="0.25"/>
  </r>
  <r>
    <d v="2018-05-11T07:00:00"/>
    <s v="Museo Mio (EDC2947)"/>
    <s v="Samson, Julie"/>
    <s v="Follow-up"/>
    <s v="Center Site (face-to-face)"/>
    <n v="1"/>
    <n v="1"/>
    <x v="11"/>
    <n v="1"/>
  </r>
  <r>
    <d v="2018-05-09T07:00:00"/>
    <s v="Museo Mio (EDC2947)"/>
    <s v="Samson, Julie"/>
    <s v="Follow-up"/>
    <s v="Center Site (face-to-face)"/>
    <n v="1"/>
    <n v="1"/>
    <x v="11"/>
    <n v="1"/>
  </r>
  <r>
    <d v="2018-05-07T07:00:00"/>
    <s v="Museo Mio (EDC2947)"/>
    <s v="Samson, Julie"/>
    <s v="Follow-up"/>
    <s v="Center Site (face-to-face)"/>
    <n v="1"/>
    <n v="1"/>
    <x v="11"/>
    <n v="1"/>
  </r>
  <r>
    <d v="2018-05-04T07:00:00"/>
    <s v="Museo Mio (EDC2947)"/>
    <s v="Samson, Julie"/>
    <s v="Follow-up"/>
    <s v="Center Site (face-to-face)"/>
    <n v="1"/>
    <n v="1"/>
    <x v="11"/>
    <n v="1"/>
  </r>
  <r>
    <d v="2018-05-02T07:00:00"/>
    <s v="Museo Mio (EDC2947)"/>
    <s v="Samson, Julie"/>
    <s v="Initial/New"/>
    <s v="Center Site (face-to-face)"/>
    <n v="1"/>
    <n v="1"/>
    <x v="11"/>
    <n v="1"/>
  </r>
  <r>
    <d v="2018-04-26T07:00:00"/>
    <s v="Naghmeh Keyvani (EDC2894)"/>
    <s v="Bartels, Bill"/>
    <s v="Follow-up"/>
    <s v="Center Site (face-to-face)"/>
    <n v="1.25"/>
    <n v="1.25"/>
    <x v="4"/>
    <n v="1.25"/>
  </r>
  <r>
    <d v="2018-04-05T07:00:00"/>
    <s v="Naghmeh Keyvani (EDC2894)"/>
    <s v="Bartels, Bill"/>
    <s v="Follow-up"/>
    <s v="Center Site (face-to-face)"/>
    <n v="2.25"/>
    <n v="2.25"/>
    <x v="4"/>
    <n v="2.25"/>
  </r>
  <r>
    <d v="2018-03-30T07:00:00"/>
    <s v="Naghmeh Keyvani (EDC2894)"/>
    <s v="Bartels, Bill"/>
    <s v="Follow-up"/>
    <s v="Phone"/>
    <n v="0.75"/>
    <n v="0.75"/>
    <x v="4"/>
    <n v="0.75"/>
  </r>
  <r>
    <d v="2018-03-26T07:00:00"/>
    <s v="Naghmeh Keyvani (EDC2894)"/>
    <s v="Gaytan, Alondra"/>
    <s v="Follow-up"/>
    <s v="Phone"/>
    <n v="1"/>
    <n v="1"/>
    <x v="7"/>
    <n v="1"/>
  </r>
  <r>
    <d v="2018-03-22T07:00:00"/>
    <s v="Naghmeh Keyvani (EDC2894)"/>
    <s v="Gaytan, Alondra"/>
    <s v="Initial/New"/>
    <s v="Phone"/>
    <n v="1"/>
    <n v="1"/>
    <x v="7"/>
    <n v="1"/>
  </r>
  <r>
    <d v="2018-05-15T07:00:00"/>
    <s v="Naturalists At Large  (EDC2868)"/>
    <s v="Bowman, Ray"/>
    <s v="Follow-up"/>
    <s v="Online (E-mail or Web)"/>
    <n v="2"/>
    <n v="2"/>
    <x v="9"/>
    <n v="2"/>
  </r>
  <r>
    <d v="2018-03-08T08:00:00"/>
    <s v="Naturalists At Large  (EDC2868)"/>
    <s v="Gaytan, Alondra"/>
    <s v="Initial/New"/>
    <s v="Phone"/>
    <n v="1"/>
    <n v="1"/>
    <x v="7"/>
    <n v="1"/>
  </r>
  <r>
    <d v="2018-06-12T07:00:00"/>
    <s v="New Image  (EDC2980)"/>
    <s v="Gaytan, Alondra"/>
    <s v="Initial/New"/>
    <s v="Phone"/>
    <n v="1"/>
    <n v="1"/>
    <x v="7"/>
    <n v="1"/>
  </r>
  <r>
    <d v="2018-06-14T07:00:00"/>
    <s v="Nicole Essellier (EDC2984)"/>
    <s v="Gaytan, Alondra"/>
    <s v="Initial/New"/>
    <s v="Phone"/>
    <n v="1"/>
    <n v="1"/>
    <x v="7"/>
    <n v="1"/>
  </r>
  <r>
    <d v="2018-07-03T07:00:00"/>
    <s v="Noble Laboratories, Inc. (EDC2528T)"/>
    <s v="Bristol, Erica"/>
    <s v="Follow-up"/>
    <s v="Phone"/>
    <n v="0.75"/>
    <n v="0.75"/>
    <x v="19"/>
    <n v="0.75"/>
  </r>
  <r>
    <d v="2018-06-05T07:00:00"/>
    <s v="Noble Laboratories, Inc. (EDC2528T)"/>
    <s v="Martini, Sylvia"/>
    <s v="Follow-up"/>
    <s v="Client Site (face-to-face)"/>
    <n v="1.25"/>
    <n v="1.25"/>
    <x v="8"/>
    <n v="1.25"/>
  </r>
  <r>
    <d v="2018-04-24T07:00:00"/>
    <s v="Noble Laboratories, Inc. (EDC2528T)"/>
    <s v="Martini, Sylvia"/>
    <s v="Follow-up"/>
    <s v="Client Site (face-to-face)"/>
    <n v="1"/>
    <n v="1"/>
    <x v="8"/>
    <n v="1"/>
  </r>
  <r>
    <d v="2018-03-07T08:00:00"/>
    <s v="Noble Laboratories, Inc. (EDC2528T)"/>
    <s v="Martini, Sylvia"/>
    <s v="Follow-up"/>
    <s v="Phone"/>
    <n v="0.5"/>
    <n v="0.5"/>
    <x v="8"/>
    <n v="0.5"/>
  </r>
  <r>
    <d v="2018-05-15T07:00:00"/>
    <s v="Nomad (EDC2856DR)"/>
    <s v="Bowman, Ray"/>
    <s v="Follow-up"/>
    <s v="Online (E-mail or Web)"/>
    <n v="2"/>
    <n v="2"/>
    <x v="9"/>
    <n v="2"/>
  </r>
  <r>
    <d v="2018-02-27T08:00:00"/>
    <s v="Nomad (EDC2856DR)"/>
    <s v="Gaytan, Alondra"/>
    <s v="Initial/New"/>
    <s v="Phone"/>
    <n v="1"/>
    <n v="1"/>
    <x v="7"/>
    <n v="1"/>
  </r>
  <r>
    <d v="2018-05-15T07:00:00"/>
    <s v="Norvell Bass Cleaners  (EDC2749DR)"/>
    <s v="Bowman, Ray"/>
    <s v="Follow-up"/>
    <s v="Online (E-mail or Web)"/>
    <n v="2"/>
    <n v="2"/>
    <x v="9"/>
    <n v="2"/>
  </r>
  <r>
    <d v="2018-01-24T08:00:00"/>
    <s v="Norvell Bass Cleaners  (EDC2749DR)"/>
    <s v="Kauffman, Michael"/>
    <s v="Follow-up"/>
    <s v="Client Site (face-to-face)"/>
    <n v="1"/>
    <n v="1"/>
    <x v="16"/>
    <n v="1"/>
  </r>
  <r>
    <d v="2018-01-24T08:00:00"/>
    <s v="Norvell Bass Cleaners  (EDC2749DR)"/>
    <s v="Kauffman, Michael"/>
    <s v="Follow-up"/>
    <s v="Client Site (face-to-face)"/>
    <n v="1"/>
    <n v="1"/>
    <x v="16"/>
    <n v="1"/>
  </r>
  <r>
    <d v="2018-05-27T07:00:00"/>
    <s v="Nourished Bump (EDC2666)"/>
    <s v="Martini, Sylvia"/>
    <s v="Follow-up"/>
    <s v="Online (E-mail or Web)"/>
    <n v="0.25"/>
    <n v="0.25"/>
    <x v="8"/>
    <n v="0.25"/>
  </r>
  <r>
    <d v="2018-03-07T08:00:00"/>
    <s v="NRGSS, LLC (ECCX7333T)"/>
    <s v="Scuncio, Karen"/>
    <s v="Follow-up"/>
    <s v="Phone"/>
    <n v="3"/>
    <n v="3"/>
    <x v="2"/>
    <n v="3"/>
  </r>
  <r>
    <d v="2018-02-13T08:00:00"/>
    <s v="NRGSS, LLC (ECCX7333T)"/>
    <s v="Gaytan, Alondra"/>
    <s v="Initial/New"/>
    <s v="Phone"/>
    <n v="1"/>
    <n v="1"/>
    <x v="7"/>
    <n v="1"/>
  </r>
  <r>
    <d v="2018-06-08T07:00:00"/>
    <s v="Nutrition Haus, Inc (ECCX7115T)"/>
    <s v="Scuncio, Karen"/>
    <s v="Follow-up"/>
    <s v="Phone"/>
    <n v="1"/>
    <n v="1"/>
    <x v="2"/>
    <n v="1"/>
  </r>
  <r>
    <d v="2018-03-27T07:00:00"/>
    <s v="Nutrition Haus, Inc (ECCX7115T)"/>
    <s v="Scuncio, Karen"/>
    <s v="Follow-up"/>
    <s v="Client Site (face-to-face)"/>
    <n v="1.5"/>
    <n v="1.5"/>
    <x v="2"/>
    <n v="1.5"/>
  </r>
  <r>
    <d v="2018-05-15T07:00:00"/>
    <s v="Ojai Baby (EDC2778DR)"/>
    <s v="Bowman, Ray"/>
    <s v="Follow-up"/>
    <s v="Online (E-mail or Web)"/>
    <n v="2"/>
    <n v="2"/>
    <x v="9"/>
    <n v="2"/>
  </r>
  <r>
    <d v="2018-01-05T08:00:00"/>
    <s v="Ojai Baby (EDC2778DR)"/>
    <s v="Elliott, Anthony C."/>
    <s v="Initial/New"/>
    <s v="Phone"/>
    <n v="1"/>
    <n v="1"/>
    <x v="1"/>
    <n v="1"/>
  </r>
  <r>
    <d v="2018-01-05T08:00:00"/>
    <s v="Ojai Baby (EDC2778DR)"/>
    <s v="Elliott, Anthony C."/>
    <s v="Follow-up"/>
    <s v="Phone"/>
    <n v="1.25"/>
    <n v="1.25"/>
    <x v="1"/>
    <n v="1.25"/>
  </r>
  <r>
    <d v="2018-02-21T08:00:00"/>
    <s v="Ojai Cottage (EDC2846DR)"/>
    <s v="Elliott, Anthony C."/>
    <s v="Follow-up"/>
    <s v="Phone"/>
    <n v="2.5"/>
    <n v="2.5"/>
    <x v="1"/>
    <n v="2.5"/>
  </r>
  <r>
    <d v="2018-02-21T08:00:00"/>
    <s v="Ojai Cottage (EDC2846DR)"/>
    <s v="Bartels, Bill"/>
    <s v="Follow-up"/>
    <s v="Phone"/>
    <n v="2.25"/>
    <n v="2.25"/>
    <x v="4"/>
    <n v="2.25"/>
  </r>
  <r>
    <d v="2018-02-15T08:00:00"/>
    <s v="Ojai Cottage (EDC2846DR)"/>
    <s v="Gaytan, Alondra"/>
    <s v="Initial/New"/>
    <s v="Phone"/>
    <n v="1"/>
    <n v="1"/>
    <x v="7"/>
    <n v="1"/>
  </r>
  <r>
    <d v="2018-02-09T08:00:00"/>
    <s v="Ojai Harvest  (EDC2742DR)"/>
    <s v="Elliott, Anthony C."/>
    <s v="Follow-up"/>
    <s v="Phone"/>
    <n v="1.75"/>
    <n v="1.75"/>
    <x v="1"/>
    <n v="1.75"/>
  </r>
  <r>
    <d v="2018-01-26T08:00:00"/>
    <s v="Ojai Harvest  (EDC2742DR)"/>
    <s v="Elliott, Anthony C."/>
    <s v="Follow-up"/>
    <s v="Center Site (face-to-face)"/>
    <n v="1.75"/>
    <n v="1.75"/>
    <x v="1"/>
    <n v="1.75"/>
  </r>
  <r>
    <d v="2018-01-25T08:00:00"/>
    <s v="Ojai Harvest  (EDC2742DR)"/>
    <s v="Elliott, Anthony C."/>
    <s v="Follow-up"/>
    <s v="Phone"/>
    <n v="1.75"/>
    <n v="1.75"/>
    <x v="1"/>
    <n v="1.75"/>
  </r>
  <r>
    <d v="2018-06-28T07:00:00"/>
    <s v="Ojai Valley Brewery  (EDC2747DR)"/>
    <s v="Zackrison, Eric J."/>
    <s v="Follow-up"/>
    <s v="Phone"/>
    <n v="0.5"/>
    <n v="0.5"/>
    <x v="15"/>
    <n v="0.5"/>
  </r>
  <r>
    <d v="2018-06-28T07:00:00"/>
    <s v="Ojai Valley School (EDC2877DR)"/>
    <s v="Zackrison, Eric J."/>
    <s v="Follow-up"/>
    <s v="Phone"/>
    <n v="0.5"/>
    <n v="0.5"/>
    <x v="15"/>
    <n v="0.5"/>
  </r>
  <r>
    <d v="2018-03-29T07:00:00"/>
    <s v="Ojai Valley School (EDC2877DR)"/>
    <s v="Briglio, Clare"/>
    <s v="Follow-up"/>
    <s v="Phone"/>
    <n v="5"/>
    <n v="5"/>
    <x v="17"/>
    <n v="5"/>
  </r>
  <r>
    <d v="2018-03-14T07:00:00"/>
    <s v="Ojai Valley School (EDC2877DR)"/>
    <s v="Briglio, Clare"/>
    <s v="Initial/New"/>
    <s v="Client Site (face-to-face)"/>
    <n v="2"/>
    <n v="2"/>
    <x v="17"/>
    <n v="2"/>
  </r>
  <r>
    <d v="2018-05-15T07:00:00"/>
    <s v="Old Yacht Club Inn (EDC2078DR)"/>
    <s v="Bowman, Ray"/>
    <s v="Follow-up"/>
    <s v="Online (E-mail or Web)"/>
    <n v="2"/>
    <n v="2"/>
    <x v="9"/>
    <n v="2"/>
  </r>
  <r>
    <d v="2018-03-23T07:00:00"/>
    <s v="Old Yacht Club Inn (EDC2078DR)"/>
    <s v="Elliott, Anthony C."/>
    <s v="Follow-up"/>
    <s v="Phone"/>
    <n v="2"/>
    <n v="2"/>
    <x v="1"/>
    <n v="2"/>
  </r>
  <r>
    <d v="2018-01-30T08:00:00"/>
    <s v="Old Yacht Club Inn (EDC2078DR)"/>
    <s v="Zackrison, Eric J."/>
    <s v="Follow-up"/>
    <s v="Phone"/>
    <n v="0.5"/>
    <n v="0.5"/>
    <x v="15"/>
    <n v="0.5"/>
  </r>
  <r>
    <d v="2018-04-11T07:00:00"/>
    <s v="Olive House Inc (EDC2922)"/>
    <s v="Gaytan, Alondra"/>
    <s v="Initial/New"/>
    <s v="Phone"/>
    <n v="1"/>
    <n v="1"/>
    <x v="7"/>
    <n v="1"/>
  </r>
  <r>
    <d v="2018-04-11T07:00:00"/>
    <s v="Olive House Inc (EDC2922)"/>
    <s v="Martini, Sylvia"/>
    <s v="Follow-up"/>
    <s v="Client Site (face-to-face)"/>
    <n v="3"/>
    <n v="3"/>
    <x v="8"/>
    <n v="3"/>
  </r>
  <r>
    <d v="2018-04-11T07:00:00"/>
    <s v="One of a Kind Design (EDC2012g)"/>
    <s v="Obetz, Rose"/>
    <s v="Follow-up"/>
    <s v="Phone"/>
    <n v="0.5"/>
    <n v="0.5"/>
    <x v="12"/>
    <n v="0.5"/>
  </r>
  <r>
    <d v="2018-06-23T07:00:00"/>
    <s v="Oolie LLC (EDC2244)"/>
    <s v="Izzo, Louis"/>
    <s v="Follow-up"/>
    <s v="Online (E-mail or Web)"/>
    <n v="2"/>
    <n v="2"/>
    <x v="14"/>
    <n v="2"/>
  </r>
  <r>
    <d v="2018-06-19T07:00:00"/>
    <s v="Oolie LLC (EDC2244)"/>
    <s v="Izzo, Louis"/>
    <s v="Follow-up"/>
    <s v="Conference (face-to-face)"/>
    <n v="2.5"/>
    <n v="2.5"/>
    <x v="14"/>
    <n v="2.5"/>
  </r>
  <r>
    <d v="2018-05-30T07:00:00"/>
    <s v="Oolie LLC (EDC2244)"/>
    <s v="Izzo, Louis"/>
    <s v="Follow-up"/>
    <s v="Conference (face-to-face)"/>
    <n v="2"/>
    <n v="2"/>
    <x v="14"/>
    <n v="2"/>
  </r>
  <r>
    <d v="2018-05-23T07:00:00"/>
    <s v="Oolie LLC (EDC2244)"/>
    <s v="Izzo, Louis"/>
    <s v="Follow-up"/>
    <s v="Conference (face-to-face)"/>
    <n v="2.5"/>
    <n v="2.5"/>
    <x v="14"/>
    <n v="2.5"/>
  </r>
  <r>
    <d v="2018-05-16T07:00:00"/>
    <s v="Oolie LLC (EDC2244)"/>
    <s v="Izzo, Louis"/>
    <s v="Follow-up"/>
    <s v="Conference (face-to-face)"/>
    <n v="2.5"/>
    <n v="2.5"/>
    <x v="14"/>
    <n v="2.5"/>
  </r>
  <r>
    <d v="2018-05-09T07:00:00"/>
    <s v="Oolie LLC (EDC2244)"/>
    <s v="Izzo, Louis"/>
    <s v="Follow-up"/>
    <s v="Conference (face-to-face)"/>
    <n v="2.5"/>
    <n v="2.5"/>
    <x v="14"/>
    <n v="2.5"/>
  </r>
  <r>
    <d v="2018-04-23T07:00:00"/>
    <s v="Oolie LLC (EDC2244)"/>
    <s v="Izzo, Louis"/>
    <s v="Follow-up"/>
    <s v="Conference (face-to-face)"/>
    <n v="3"/>
    <n v="3"/>
    <x v="14"/>
    <n v="3"/>
  </r>
  <r>
    <d v="2018-04-16T07:00:00"/>
    <s v="Oolie LLC (EDC2244)"/>
    <s v="Izzo, Louis"/>
    <s v="Follow-up"/>
    <s v="Conference (face-to-face)"/>
    <n v="2.75"/>
    <n v="2.75"/>
    <x v="14"/>
    <n v="2.75"/>
  </r>
  <r>
    <d v="2018-03-26T07:00:00"/>
    <s v="Oolie LLC (EDC2244)"/>
    <s v="Izzo, Louis"/>
    <s v="Follow-up"/>
    <s v="Conference (face-to-face)"/>
    <n v="1.5"/>
    <n v="1.5"/>
    <x v="14"/>
    <n v="1.5"/>
  </r>
  <r>
    <d v="2018-02-26T08:00:00"/>
    <s v="Oolie LLC (EDC2244)"/>
    <s v="Izzo, Louis"/>
    <s v="Follow-up"/>
    <s v="Phone"/>
    <n v="2"/>
    <n v="2"/>
    <x v="14"/>
    <n v="2"/>
  </r>
  <r>
    <d v="2018-02-19T08:00:00"/>
    <s v="Oolie LLC (EDC2244)"/>
    <s v="Izzo, Louis"/>
    <s v="Follow-up"/>
    <s v="Conference (face-to-face)"/>
    <n v="2.5"/>
    <n v="2.5"/>
    <x v="14"/>
    <n v="2.5"/>
  </r>
  <r>
    <d v="2018-02-06T08:00:00"/>
    <s v="Oolie LLC (EDC2244)"/>
    <s v="Izzo, Louis"/>
    <s v="Follow-up"/>
    <s v="Conference (face-to-face)"/>
    <n v="2.5"/>
    <n v="2.5"/>
    <x v="14"/>
    <n v="2.5"/>
  </r>
  <r>
    <d v="2018-01-30T08:00:00"/>
    <s v="Oolie LLC (EDC2244)"/>
    <s v="Izzo, Louis"/>
    <s v="Follow-up"/>
    <s v="Conference (face-to-face)"/>
    <n v="3"/>
    <n v="3"/>
    <x v="14"/>
    <n v="3"/>
  </r>
  <r>
    <d v="2018-01-16T08:00:00"/>
    <s v="Oolie LLC (EDC2244)"/>
    <s v="Izzo, Louis"/>
    <s v="Follow-up"/>
    <s v="Conference (face-to-face)"/>
    <n v="2.5"/>
    <n v="2.5"/>
    <x v="14"/>
    <n v="2.5"/>
  </r>
  <r>
    <d v="2018-01-08T08:00:00"/>
    <s v="Oolie LLC (EDC2244)"/>
    <s v="Izzo, Louis"/>
    <s v="Follow-up"/>
    <s v="Conference (face-to-face)"/>
    <n v="3"/>
    <n v="3"/>
    <x v="14"/>
    <n v="3"/>
  </r>
  <r>
    <d v="2018-06-06T07:00:00"/>
    <s v="Optimal Chiropractic  (EDC2875RR)"/>
    <s v="Elliott, Anthony C."/>
    <s v="Follow-up"/>
    <s v="Phone"/>
    <n v="2.75"/>
    <n v="2.75"/>
    <x v="1"/>
    <n v="2.75"/>
  </r>
  <r>
    <d v="2018-04-19T07:00:00"/>
    <s v="Optimal Chiropractic  (EDC2875RR)"/>
    <s v="Elliott, Anthony C."/>
    <s v="Follow-up"/>
    <s v="Center Site (face-to-face)"/>
    <n v="2.5"/>
    <n v="2.5"/>
    <x v="1"/>
    <n v="2.5"/>
  </r>
  <r>
    <d v="2018-03-21T07:00:00"/>
    <s v="Optimal Chiropractic  (EDC2875RR)"/>
    <s v="Elliott, Anthony C."/>
    <s v="Follow-up"/>
    <s v="Phone"/>
    <n v="1.75"/>
    <n v="1.75"/>
    <x v="1"/>
    <n v="1.75"/>
  </r>
  <r>
    <d v="2018-03-14T07:00:00"/>
    <s v="Optimal Chiropractic  (EDC2875RR)"/>
    <s v="Gaytan, Alondra"/>
    <s v="Initial/New"/>
    <s v="Phone"/>
    <n v="1"/>
    <n v="1"/>
    <x v="7"/>
    <n v="1"/>
  </r>
  <r>
    <d v="2018-06-28T07:00:00"/>
    <s v="OxE. Vasquez Distributors, Inc. dba Oxnard Pallet Co. (EDC0133RR)"/>
    <s v="Dela Cruz, Dean"/>
    <s v="Follow-up"/>
    <s v="Client Site (face-to-face)"/>
    <n v="3"/>
    <n v="3"/>
    <x v="22"/>
    <n v="3"/>
  </r>
  <r>
    <d v="2018-02-16T08:00:00"/>
    <s v="OxE. Vasquez Distributors, Inc. dba Oxnard Pallet Co. (EDC0133RR)"/>
    <s v="Dela Cruz, Dean"/>
    <s v="Follow-up"/>
    <s v="Client Site (face-to-face)"/>
    <n v="2"/>
    <n v="2"/>
    <x v="22"/>
    <n v="2"/>
  </r>
  <r>
    <d v="2018-05-15T07:00:00"/>
    <s v="P.S. Supply, Inc. (LV000868T)"/>
    <s v="Bowman, Ray"/>
    <s v="Follow-up"/>
    <s v="Online (E-mail or Web)"/>
    <n v="2"/>
    <n v="2"/>
    <x v="9"/>
    <n v="2"/>
  </r>
  <r>
    <d v="2018-05-01T07:00:00"/>
    <s v="P.S. Supply, Inc. (LV000868T)"/>
    <s v="Scuncio, Karen"/>
    <s v="Initial/New"/>
    <s v="Client Site (face-to-face)"/>
    <n v="1.75"/>
    <n v="1.75"/>
    <x v="2"/>
    <n v="1.75"/>
  </r>
  <r>
    <d v="2018-06-27T07:00:00"/>
    <s v="PAESANOS PIZZERIA (EDC2724)"/>
    <s v="Bristol, Erica"/>
    <s v="Follow-up"/>
    <s v="Online (E-mail or Web)"/>
    <n v="0.25"/>
    <n v="0.25"/>
    <x v="19"/>
    <n v="0.25"/>
  </r>
  <r>
    <d v="2018-06-25T07:00:00"/>
    <s v="PAESANOS PIZZERIA (EDC2724)"/>
    <s v="Fernandez, Gonzalo"/>
    <s v="Follow-up"/>
    <s v="Center Site (face-to-face)"/>
    <n v="2.75"/>
    <n v="3.5"/>
    <x v="3"/>
    <n v="3.5"/>
  </r>
  <r>
    <d v="2018-06-28T07:00:00"/>
    <s v="Paradise Pantry (EDC0612DRR)"/>
    <s v="Zackrison, Eric J."/>
    <s v="Follow-up"/>
    <s v="Phone"/>
    <n v="0.75"/>
    <n v="0.75"/>
    <x v="15"/>
    <n v="0.75"/>
  </r>
  <r>
    <d v="2018-04-19T07:00:00"/>
    <s v="Paul Nolan (EDC2155)"/>
    <s v="Kauffman, Michael"/>
    <s v="Follow-up"/>
    <s v="Online (E-mail or Web)"/>
    <n v="1.5"/>
    <n v="1.5"/>
    <x v="16"/>
    <n v="1.5"/>
  </r>
  <r>
    <d v="2018-04-06T07:00:00"/>
    <s v="Paul Nolan (EDC2155)"/>
    <s v="Gaytan, Alondra"/>
    <s v="Follow-up"/>
    <s v="Phone"/>
    <n v="1.5"/>
    <n v="1.5"/>
    <x v="7"/>
    <n v="1.5"/>
  </r>
  <r>
    <d v="2018-03-27T07:00:00"/>
    <s v="Paul Nolan (EDC2155)"/>
    <s v="Elliott, Anthony C."/>
    <s v="Follow-up"/>
    <s v="Phone"/>
    <n v="2.5"/>
    <n v="2.5"/>
    <x v="1"/>
    <n v="2.5"/>
  </r>
  <r>
    <d v="2018-03-23T07:00:00"/>
    <s v="Paul Nolan (EDC2155)"/>
    <s v="Elliott, Anthony C."/>
    <s v="Follow-up"/>
    <s v="Phone"/>
    <n v="3.5"/>
    <n v="3.5"/>
    <x v="1"/>
    <n v="3.5"/>
  </r>
  <r>
    <d v="2018-05-15T07:00:00"/>
    <s v="PC Recycling  (EDC2944)"/>
    <s v="Gaytan, Alondra"/>
    <s v="Initial/New"/>
    <s v="Phone"/>
    <n v="1"/>
    <n v="1"/>
    <x v="7"/>
    <n v="1"/>
  </r>
  <r>
    <d v="2018-06-11T07:00:00"/>
    <s v="Pedro Najera (EDC2973)"/>
    <s v="Bartels, Bill"/>
    <s v="Follow-up"/>
    <s v="Phone"/>
    <n v="1.25"/>
    <n v="1.25"/>
    <x v="4"/>
    <n v="1.25"/>
  </r>
  <r>
    <d v="2018-06-08T07:00:00"/>
    <s v="Pedro Najera (EDC2973)"/>
    <s v="Gaytan, Alondra"/>
    <s v="Initial/New"/>
    <s v="Phone"/>
    <n v="1"/>
    <n v="1"/>
    <x v="7"/>
    <n v="1"/>
  </r>
  <r>
    <d v="2018-01-10T08:00:00"/>
    <s v="Pho The Love (EDC2766)"/>
    <s v="Bartels, Bill"/>
    <s v="Follow-up"/>
    <s v="Center Site (face-to-face)"/>
    <n v="4"/>
    <n v="4"/>
    <x v="4"/>
    <n v="4"/>
  </r>
  <r>
    <d v="2018-01-02T08:00:00"/>
    <s v="Pho The Love (EDC2766)"/>
    <s v="Gaytan, Alondra"/>
    <s v="Initial/New"/>
    <s v="Phone"/>
    <n v="1"/>
    <n v="1"/>
    <x v="7"/>
    <n v="1"/>
  </r>
  <r>
    <d v="2018-05-15T07:00:00"/>
    <s v="Piana Construction &amp; Painting Inc. (COCX6338)"/>
    <s v="Bowman, Ray"/>
    <s v="Follow-up"/>
    <s v="Online (E-mail or Web)"/>
    <n v="2"/>
    <n v="2"/>
    <x v="9"/>
    <n v="2"/>
  </r>
  <r>
    <d v="2018-01-12T08:00:00"/>
    <s v="Piana Construction &amp; Painting Inc. (COCX6338)"/>
    <s v="Hazuka, Bruce"/>
    <s v="Follow-up"/>
    <s v="Phone"/>
    <n v="2.75"/>
    <n v="2.75"/>
    <x v="20"/>
    <n v="2.75"/>
  </r>
  <r>
    <d v="2018-05-15T07:00:00"/>
    <s v="Piru Motocross Ranch (EDC2793)"/>
    <s v="Bowman, Ray"/>
    <s v="Follow-up"/>
    <s v="Online (E-mail or Web)"/>
    <n v="2"/>
    <n v="2"/>
    <x v="9"/>
    <n v="2"/>
  </r>
  <r>
    <d v="2018-01-22T08:00:00"/>
    <s v="Piru Motocross Ranch (EDC2793)"/>
    <s v="Bartels, Bill"/>
    <s v="Follow-up"/>
    <s v="Phone"/>
    <n v="1.25"/>
    <n v="1.25"/>
    <x v="4"/>
    <n v="1.25"/>
  </r>
  <r>
    <d v="2018-01-17T08:00:00"/>
    <s v="Piru Motocross Ranch (EDC2793)"/>
    <s v="Gaytan, Alondra"/>
    <s v="Initial/New"/>
    <s v="Phone"/>
    <n v="1"/>
    <n v="1"/>
    <x v="7"/>
    <n v="1"/>
  </r>
  <r>
    <d v="2018-05-15T07:00:00"/>
    <s v="PK Electrical Corp  (EDC2840)"/>
    <s v="Bowman, Ray"/>
    <s v="Follow-up"/>
    <s v="Online (E-mail or Web)"/>
    <n v="2"/>
    <n v="2"/>
    <x v="9"/>
    <n v="2"/>
  </r>
  <r>
    <d v="2018-02-14T08:00:00"/>
    <s v="PK Electrical Corp  (EDC2840)"/>
    <s v="Gaytan, Alondra"/>
    <s v="Initial/New"/>
    <s v="Phone"/>
    <n v="1"/>
    <n v="1"/>
    <x v="7"/>
    <n v="1"/>
  </r>
  <r>
    <d v="2018-03-07T08:00:00"/>
    <s v="Porch Gallery Ojai (EDC2808DR)"/>
    <s v="Fernandez, Gonzalo"/>
    <s v="Follow-up"/>
    <s v="Online (E-mail or Web)"/>
    <n v="0.75"/>
    <n v="0.75"/>
    <x v="3"/>
    <n v="0.75"/>
  </r>
  <r>
    <d v="2018-02-08T08:00:00"/>
    <s v="Porch Gallery Ojai (EDC2808DR)"/>
    <s v="Fernandez, Gonzalo"/>
    <s v="Follow-up"/>
    <s v="Center Site (face-to-face)"/>
    <n v="2.25"/>
    <n v="3.25"/>
    <x v="3"/>
    <n v="3.25"/>
  </r>
  <r>
    <d v="2018-01-29T08:00:00"/>
    <s v="Porch Gallery Ojai (EDC2808DR)"/>
    <s v="Elliott, Anthony C."/>
    <s v="Follow-up"/>
    <s v="Phone"/>
    <n v="0.75"/>
    <n v="0.75"/>
    <x v="1"/>
    <n v="0.75"/>
  </r>
  <r>
    <d v="2018-01-22T08:00:00"/>
    <s v="Porch Gallery Ojai (EDC2808DR)"/>
    <s v="Gaytan, Alondra"/>
    <s v="Initial/New"/>
    <s v="Phone"/>
    <n v="1"/>
    <n v="1"/>
    <x v="7"/>
    <n v="1"/>
  </r>
  <r>
    <d v="2018-05-15T07:00:00"/>
    <s v="Providian Healthcare, LLC (EDC2907RR)"/>
    <s v="Bowman, Ray"/>
    <s v="Follow-up"/>
    <s v="Online (E-mail or Web)"/>
    <n v="2"/>
    <n v="2"/>
    <x v="9"/>
    <n v="2"/>
  </r>
  <r>
    <d v="2018-05-08T07:00:00"/>
    <s v="Providian Healthcare, LLC (EDC2907RR)"/>
    <s v="Hazuka, Bruce"/>
    <s v="Follow-up"/>
    <s v="Center Site (face-to-face)"/>
    <n v="4"/>
    <n v="5"/>
    <x v="20"/>
    <n v="5"/>
  </r>
  <r>
    <d v="2018-04-18T07:00:00"/>
    <s v="Providian Healthcare, LLC (EDC2907RR)"/>
    <s v="Hazuka, Bruce"/>
    <s v="Follow-up"/>
    <s v="Phone"/>
    <n v="1.25"/>
    <n v="1.25"/>
    <x v="20"/>
    <n v="1.25"/>
  </r>
  <r>
    <d v="2018-03-27T07:00:00"/>
    <s v="Providian Healthcare, LLC (EDC2907RR)"/>
    <s v="Gaytan, Alondra"/>
    <s v="Initial/New"/>
    <s v="Phone"/>
    <n v="1"/>
    <n v="1"/>
    <x v="7"/>
    <n v="1"/>
  </r>
  <r>
    <d v="2018-06-20T07:00:00"/>
    <s v="QTPI Creations (EDC2503)"/>
    <s v="Martini, Sylvia"/>
    <s v="Follow-up"/>
    <s v="Client Site (face-to-face)"/>
    <n v="1.5"/>
    <n v="1.5"/>
    <x v="8"/>
    <n v="1.5"/>
  </r>
  <r>
    <d v="2018-06-14T07:00:00"/>
    <s v="QTPI Creations (EDC2503)"/>
    <s v="Martini, Sylvia"/>
    <s v="Follow-up"/>
    <s v="Client Site (face-to-face)"/>
    <n v="2.5"/>
    <n v="2.5"/>
    <x v="8"/>
    <n v="2.5"/>
  </r>
  <r>
    <d v="2018-05-17T07:00:00"/>
    <s v="QTPI Creations (EDC2503)"/>
    <s v="Martini, Sylvia"/>
    <s v="Follow-up"/>
    <s v="Client Site (face-to-face)"/>
    <n v="2.5"/>
    <n v="2.5"/>
    <x v="8"/>
    <n v="2.5"/>
  </r>
  <r>
    <d v="2018-05-15T07:00:00"/>
    <s v="QTPI Creations (EDC2503)"/>
    <s v="Bowman, Ray"/>
    <s v="Follow-up"/>
    <s v="Online (E-mail or Web)"/>
    <n v="2"/>
    <n v="2"/>
    <x v="9"/>
    <n v="2"/>
  </r>
  <r>
    <d v="2018-05-07T07:00:00"/>
    <s v="QTPI Creations (EDC2503)"/>
    <s v="Gaytan, Alondra"/>
    <s v="Follow-up"/>
    <s v="Phone"/>
    <n v="1.5"/>
    <n v="1.5"/>
    <x v="7"/>
    <n v="1.5"/>
  </r>
  <r>
    <d v="2018-06-12T07:00:00"/>
    <s v="Quinn, Kristie (COCX2979)"/>
    <s v="Gaytan, Alondra"/>
    <s v="Initial/New"/>
    <s v="Phone"/>
    <n v="1"/>
    <n v="1"/>
    <x v="7"/>
    <n v="1"/>
  </r>
  <r>
    <d v="2018-06-07T07:00:00"/>
    <s v="Rainbow Brain (EDC2830)"/>
    <s v="Izzo, Louis"/>
    <s v="Follow-up"/>
    <s v="Client Site (face-to-face)"/>
    <n v="2"/>
    <n v="2"/>
    <x v="14"/>
    <n v="2"/>
  </r>
  <r>
    <d v="2018-05-16T07:00:00"/>
    <s v="Rainbow Brain (EDC2830)"/>
    <s v="Izzo, Louis"/>
    <s v="Follow-up"/>
    <s v="Conference (face-to-face)"/>
    <n v="2.5"/>
    <n v="2.5"/>
    <x v="14"/>
    <n v="2.5"/>
  </r>
  <r>
    <d v="2018-04-25T07:00:00"/>
    <s v="Rainbow Brain (EDC2830)"/>
    <s v="Izzo, Louis"/>
    <s v="Follow-up"/>
    <s v="Client Site (face-to-face)"/>
    <n v="3.5"/>
    <n v="3.5"/>
    <x v="14"/>
    <n v="3.5"/>
  </r>
  <r>
    <d v="2018-03-21T07:00:00"/>
    <s v="Rainbow Brain (EDC2830)"/>
    <s v="Izzo, Louis"/>
    <s v="Follow-up"/>
    <s v="Client Site (face-to-face)"/>
    <n v="2.5"/>
    <n v="2.5"/>
    <x v="14"/>
    <n v="2.5"/>
  </r>
  <r>
    <d v="2018-02-15T08:00:00"/>
    <s v="Rainbow Brain (EDC2830)"/>
    <s v="Izzo, Louis"/>
    <s v="Follow-up"/>
    <s v="Client Site (face-to-face)"/>
    <n v="3"/>
    <n v="3"/>
    <x v="14"/>
    <n v="3"/>
  </r>
  <r>
    <d v="2018-02-09T08:00:00"/>
    <s v="Rainbow Brain (EDC2830)"/>
    <s v="Izzo, Louis"/>
    <s v="Follow-up"/>
    <s v="Phone"/>
    <n v="1.5"/>
    <n v="1.5"/>
    <x v="14"/>
    <n v="1.5"/>
  </r>
  <r>
    <d v="2018-02-07T08:00:00"/>
    <s v="Rainbow Brain (EDC2830)"/>
    <s v="Gaytan, Alondra"/>
    <s v="Initial/New"/>
    <s v="Phone"/>
    <n v="1"/>
    <n v="1"/>
    <x v="7"/>
    <n v="1"/>
  </r>
  <r>
    <d v="2018-07-05T07:00:00"/>
    <s v="Rakar , Inc. (EDC2739)"/>
    <s v="Conejo, Carlos"/>
    <s v="Follow-up"/>
    <s v="Mail or Fax"/>
    <n v="4.5"/>
    <n v="4.5"/>
    <x v="6"/>
    <n v="4.5"/>
  </r>
  <r>
    <d v="2018-06-26T07:00:00"/>
    <s v="Rakar , Inc. (EDC2739)"/>
    <s v="Conejo, Carlos"/>
    <s v="Follow-up"/>
    <s v="Client Site (face-to-face)"/>
    <n v="8.4333333373069763"/>
    <n v="8.4333333373069763"/>
    <x v="6"/>
    <n v="8.4333333373069763"/>
  </r>
  <r>
    <d v="2018-05-01T07:00:00"/>
    <s v="Rakar , Inc. (EDC2739)"/>
    <s v="Fernandez, Gonzalo"/>
    <s v="Follow-up"/>
    <s v="Client Site (face-to-face)"/>
    <n v="3"/>
    <n v="4.25"/>
    <x v="3"/>
    <n v="4.25"/>
  </r>
  <r>
    <d v="2018-04-27T07:00:00"/>
    <s v="Rakar , Inc. (EDC2739)"/>
    <s v="Fernandez, Gonzalo"/>
    <s v="Follow-up"/>
    <s v="Online (E-mail or Web)"/>
    <n v="3.5"/>
    <n v="3.5"/>
    <x v="3"/>
    <n v="3.5"/>
  </r>
  <r>
    <d v="2018-04-25T07:00:00"/>
    <s v="Rakar , Inc. (EDC2739)"/>
    <s v="Fernandez, Gonzalo"/>
    <s v="Follow-up"/>
    <s v="Center Site (face-to-face)"/>
    <n v="4"/>
    <n v="5.5"/>
    <x v="3"/>
    <n v="5.5"/>
  </r>
  <r>
    <d v="2018-04-20T07:00:00"/>
    <s v="Rakar , Inc. (EDC2739)"/>
    <s v="Conejo, Carlos"/>
    <s v="Follow-up"/>
    <s v="Client Site (face-to-face)"/>
    <n v="4.5"/>
    <n v="4.5"/>
    <x v="6"/>
    <n v="4.5"/>
  </r>
  <r>
    <d v="2018-04-13T07:00:00"/>
    <s v="Rakar , Inc. (EDC2739)"/>
    <s v="Conejo, Carlos"/>
    <s v="Follow-up"/>
    <s v="Client Site (face-to-face)"/>
    <n v="4.5"/>
    <n v="4.5"/>
    <x v="6"/>
    <n v="4.5"/>
  </r>
  <r>
    <d v="2018-04-06T07:00:00"/>
    <s v="Rakar , Inc. (EDC2739)"/>
    <s v="Conejo, Carlos"/>
    <s v="Follow-up"/>
    <s v="Client Site (face-to-face)"/>
    <n v="4.5"/>
    <n v="4.5"/>
    <x v="6"/>
    <n v="4.5"/>
  </r>
  <r>
    <d v="2018-03-30T07:00:00"/>
    <s v="Rakar , Inc. (EDC2739)"/>
    <s v="Conejo, Carlos"/>
    <s v="Follow-up"/>
    <s v="Client Site (face-to-face)"/>
    <n v="4.5"/>
    <n v="4.5"/>
    <x v="6"/>
    <n v="4.5"/>
  </r>
  <r>
    <d v="2018-03-23T07:00:00"/>
    <s v="Rakar , Inc. (EDC2739)"/>
    <s v="Conejo, Carlos"/>
    <s v="Follow-up"/>
    <s v="Client Site (face-to-face)"/>
    <n v="4.5"/>
    <n v="4.5"/>
    <x v="6"/>
    <n v="4.5"/>
  </r>
  <r>
    <d v="2018-03-16T07:00:00"/>
    <s v="Rakar , Inc. (EDC2739)"/>
    <s v="Conejo, Carlos"/>
    <s v="Follow-up"/>
    <s v="Client Site (face-to-face)"/>
    <n v="4.5"/>
    <n v="4.5"/>
    <x v="6"/>
    <n v="4.5"/>
  </r>
  <r>
    <d v="2018-03-06T08:00:00"/>
    <s v="Rakar , Inc. (EDC2739)"/>
    <s v="Fernandez, Gonzalo"/>
    <s v="Follow-up"/>
    <s v="Client Site (face-to-face)"/>
    <n v="4"/>
    <n v="5.5"/>
    <x v="3"/>
    <n v="5.5"/>
  </r>
  <r>
    <d v="2018-03-01T08:00:00"/>
    <s v="Rakar , Inc. (EDC2739)"/>
    <s v="Conejo, Carlos"/>
    <s v="Follow-up"/>
    <s v="Client Site (face-to-face)"/>
    <n v="4.5"/>
    <n v="4.5"/>
    <x v="6"/>
    <n v="4.5"/>
  </r>
  <r>
    <d v="2018-02-12T08:00:00"/>
    <s v="Rakar , Inc. (EDC2739)"/>
    <s v="Conejo, Carlos"/>
    <s v="Follow-up"/>
    <s v="Client Site (face-to-face)"/>
    <n v="3"/>
    <n v="3"/>
    <x v="6"/>
    <n v="3"/>
  </r>
  <r>
    <d v="2018-01-29T08:00:00"/>
    <s v="Rakar , Inc. (EDC2739)"/>
    <s v="Fernandez, Gonzalo"/>
    <s v="Follow-up"/>
    <s v="Client Site (face-to-face)"/>
    <n v="5.5"/>
    <n v="7"/>
    <x v="3"/>
    <n v="7"/>
  </r>
  <r>
    <d v="2018-02-28T08:00:00"/>
    <s v="RANCHO OLIVOS (EDC2802DR)"/>
    <s v="Elliott, Anthony C."/>
    <s v="Follow-up"/>
    <s v="Phone"/>
    <n v="2.5"/>
    <n v="2.5"/>
    <x v="1"/>
    <n v="2.5"/>
  </r>
  <r>
    <d v="2018-02-14T08:00:00"/>
    <s v="RANCHO OLIVOS (EDC2802DR)"/>
    <s v="Elliott, Anthony C."/>
    <s v="Follow-up"/>
    <s v="Phone"/>
    <n v="2.75"/>
    <n v="2.75"/>
    <x v="1"/>
    <n v="2.75"/>
  </r>
  <r>
    <d v="2018-02-06T08:00:00"/>
    <s v="RANCHO OLIVOS (EDC2802DR)"/>
    <s v="Elliott, Anthony C."/>
    <s v="Follow-up"/>
    <s v="Phone"/>
    <n v="0.25"/>
    <n v="0.25"/>
    <x v="1"/>
    <n v="0.25"/>
  </r>
  <r>
    <d v="2018-02-02T08:00:00"/>
    <s v="RANCHO OLIVOS (EDC2802DR)"/>
    <s v="Elliott, Anthony C."/>
    <s v="Follow-up"/>
    <s v="Phone"/>
    <n v="1.25"/>
    <n v="1.25"/>
    <x v="1"/>
    <n v="1.25"/>
  </r>
  <r>
    <d v="2018-02-02T08:00:00"/>
    <s v="RANCHO OLIVOS (EDC2802DR)"/>
    <s v="Kauffman, Michael"/>
    <s v="Follow-up"/>
    <s v="Client Site (face-to-face)"/>
    <n v="2"/>
    <n v="2"/>
    <x v="16"/>
    <n v="2"/>
  </r>
  <r>
    <d v="2018-01-19T08:00:00"/>
    <s v="RANCHO OLIVOS (EDC2802DR)"/>
    <s v="Gaytan, Alondra"/>
    <s v="Initial/New"/>
    <s v="Phone"/>
    <n v="1"/>
    <n v="1"/>
    <x v="7"/>
    <n v="1"/>
  </r>
  <r>
    <d v="2018-06-01T07:00:00"/>
    <s v="RE/MAX Integrity (EDC2921RR)"/>
    <s v="Hayman, Shalene"/>
    <s v="Follow-up"/>
    <s v="Client Site (face-to-face)"/>
    <n v="2.25"/>
    <n v="2.25"/>
    <x v="5"/>
    <n v="2.25"/>
  </r>
  <r>
    <d v="2018-05-15T07:00:00"/>
    <s v="RE/MAX Integrity (EDC2921RR)"/>
    <s v="Bowman, Ray"/>
    <s v="Follow-up"/>
    <s v="Online (E-mail or Web)"/>
    <n v="2"/>
    <n v="2"/>
    <x v="9"/>
    <n v="2"/>
  </r>
  <r>
    <d v="2018-04-20T07:00:00"/>
    <s v="RE/MAX Integrity (EDC2921RR)"/>
    <s v="Gaytan, Alondra"/>
    <s v="Initial/New"/>
    <s v="Phone"/>
    <n v="1"/>
    <n v="1"/>
    <x v="7"/>
    <n v="1"/>
  </r>
  <r>
    <d v="2018-03-20T07:00:00"/>
    <s v="Red Carpet Formal Wear (EDC1900gRR)"/>
    <s v="Obetz, Rose"/>
    <s v="Follow-up"/>
    <s v="Client Site (face-to-face)"/>
    <n v="3"/>
    <n v="3.3333333432674408"/>
    <x v="12"/>
    <n v="3.3333333432674408"/>
  </r>
  <r>
    <d v="2018-05-15T07:00:00"/>
    <s v="REgen Haus (EDC2733)"/>
    <s v="Bowman, Ray"/>
    <s v="Follow-up"/>
    <s v="Online (E-mail or Web)"/>
    <n v="2"/>
    <n v="2"/>
    <x v="9"/>
    <n v="2"/>
  </r>
  <r>
    <d v="2018-04-03T07:00:00"/>
    <s v="REgen Haus (EDC2733)"/>
    <s v="Bartels, Bill"/>
    <s v="Follow-up"/>
    <s v="Client Site (face-to-face)"/>
    <n v="1"/>
    <n v="1"/>
    <x v="4"/>
    <n v="1"/>
  </r>
  <r>
    <d v="2018-04-03T07:00:00"/>
    <s v="REgen Haus (EDC2733)"/>
    <s v="Bartels, Bill"/>
    <s v="Follow-up"/>
    <s v="Client Site (face-to-face)"/>
    <n v="0.5"/>
    <n v="0.5"/>
    <x v="4"/>
    <n v="0.5"/>
  </r>
  <r>
    <d v="2018-05-29T07:00:00"/>
    <s v="Relations Community Cafe Boutique and Art Space (EDC2708)"/>
    <s v="Bartels, Bill"/>
    <s v="Follow-up"/>
    <s v="Center Site (face-to-face)"/>
    <n v="2.5"/>
    <n v="2.5"/>
    <x v="4"/>
    <n v="2.5"/>
  </r>
  <r>
    <d v="2018-05-15T07:00:00"/>
    <s v="Relations Community Cafe Boutique and Art Space (EDC2708)"/>
    <s v="Bowman, Ray"/>
    <s v="Follow-up"/>
    <s v="Online (E-mail or Web)"/>
    <n v="2"/>
    <n v="2"/>
    <x v="9"/>
    <n v="2"/>
  </r>
  <r>
    <d v="2018-03-27T07:00:00"/>
    <s v="Relations Community Cafe Boutique and Art Space (EDC2708)"/>
    <s v="Gaytan, Alondra"/>
    <s v="Follow-up"/>
    <s v="Phone"/>
    <n v="1"/>
    <n v="1"/>
    <x v="7"/>
    <n v="1"/>
  </r>
  <r>
    <d v="2018-01-12T08:00:00"/>
    <s v="Replenish The Soul  (EDC2624)"/>
    <s v="Martini, Sylvia"/>
    <s v="Follow-up"/>
    <s v="Phone"/>
    <n v="0.5"/>
    <n v="0.5"/>
    <x v="8"/>
    <n v="0.5"/>
  </r>
  <r>
    <d v="2018-06-28T07:00:00"/>
    <s v="Retirement services of America (EDC2822DR)"/>
    <s v="Zackrison, Eric J."/>
    <s v="Follow-up"/>
    <s v="Phone"/>
    <n v="0.5"/>
    <n v="0.5"/>
    <x v="15"/>
    <n v="0.5"/>
  </r>
  <r>
    <d v="2018-05-15T07:00:00"/>
    <s v="Retirement services of America (EDC2822DR)"/>
    <s v="Bowman, Ray"/>
    <s v="Follow-up"/>
    <s v="Online (E-mail or Web)"/>
    <n v="2"/>
    <n v="2"/>
    <x v="9"/>
    <n v="2"/>
  </r>
  <r>
    <d v="2018-02-12T08:00:00"/>
    <s v="Retirement services of America (EDC2822DR)"/>
    <s v="Elliott, Anthony C."/>
    <s v="Follow-up"/>
    <s v="Phone"/>
    <n v="0.75"/>
    <n v="0.75"/>
    <x v="1"/>
    <n v="0.75"/>
  </r>
  <r>
    <d v="2018-02-01T08:00:00"/>
    <s v="Retirement services of America (EDC2822DR)"/>
    <s v="Gaytan, Alondra"/>
    <s v="Initial/New"/>
    <s v="Phone"/>
    <n v="1"/>
    <n v="1"/>
    <x v="7"/>
    <n v="1"/>
  </r>
  <r>
    <d v="2018-05-15T07:00:00"/>
    <s v="Reyes Exclusive (LEAD00618T)"/>
    <s v="Bowman, Ray"/>
    <s v="Follow-up"/>
    <s v="Online (E-mail or Web)"/>
    <n v="2"/>
    <n v="2"/>
    <x v="9"/>
    <n v="2"/>
  </r>
  <r>
    <d v="2018-02-20T08:00:00"/>
    <s v="Reyes Exclusive (LEAD00618T)"/>
    <s v="Scuncio, Karen"/>
    <s v="Follow-up"/>
    <s v="Phone"/>
    <n v="1.5"/>
    <n v="1.5"/>
    <x v="2"/>
    <n v="1.5"/>
  </r>
  <r>
    <d v="2018-06-05T07:00:00"/>
    <s v="Right On Media Holdings  (EDC2852)"/>
    <s v="Bristol, Erica"/>
    <s v="Follow-up"/>
    <s v="Phone"/>
    <n v="0.75"/>
    <n v="0.75"/>
    <x v="19"/>
    <n v="0.75"/>
  </r>
  <r>
    <d v="2018-03-08T08:00:00"/>
    <s v="Right On Media Holdings  (EDC2852)"/>
    <s v="Bristol, Erica"/>
    <s v="Follow-up"/>
    <s v="Phone"/>
    <n v="0.75"/>
    <n v="0.75"/>
    <x v="19"/>
    <n v="0.75"/>
  </r>
  <r>
    <d v="2018-02-26T08:00:00"/>
    <s v="Right On Media Holdings  (EDC2852)"/>
    <s v="Elliott, Anthony C."/>
    <s v="Follow-up"/>
    <s v="Center Site (face-to-face)"/>
    <n v="2"/>
    <n v="2"/>
    <x v="1"/>
    <n v="2"/>
  </r>
  <r>
    <d v="2018-02-22T08:00:00"/>
    <s v="Right On Media Holdings  (EDC2852)"/>
    <s v="Gaytan, Alondra"/>
    <s v="Follow-up"/>
    <s v="Phone"/>
    <n v="1"/>
    <n v="1"/>
    <x v="7"/>
    <n v="1"/>
  </r>
  <r>
    <d v="2018-02-13T08:00:00"/>
    <s v="Right On Media Holdings  (EDC2852)"/>
    <s v="Elliott, Anthony C."/>
    <s v="Initial/New"/>
    <s v="Phone"/>
    <n v="1.25"/>
    <n v="1.25"/>
    <x v="1"/>
    <n v="1.25"/>
  </r>
  <r>
    <d v="2018-06-07T07:00:00"/>
    <s v="Rivas Fishing Co. (EDC1915g)"/>
    <s v="Fernandez, Gonzalo"/>
    <s v="Follow-up"/>
    <s v="Client Site (face-to-face)"/>
    <n v="2.75"/>
    <n v="4.5"/>
    <x v="3"/>
    <n v="4.5"/>
  </r>
  <r>
    <d v="2018-06-04T07:00:00"/>
    <s v="Rivas Fishing Co. (EDC1915g)"/>
    <s v="Fernandez, Gonzalo"/>
    <s v="Follow-up"/>
    <s v="Center Site (face-to-face)"/>
    <n v="3.5"/>
    <n v="4.25"/>
    <x v="3"/>
    <n v="4.25"/>
  </r>
  <r>
    <d v="2018-05-10T07:00:00"/>
    <s v="Roadrunner Shuttle (EDC1495T)"/>
    <s v="Bowman, Ray"/>
    <s v="Follow-up"/>
    <s v="Phone"/>
    <n v="1"/>
    <n v="1"/>
    <x v="9"/>
    <n v="1"/>
  </r>
  <r>
    <d v="2018-05-01T07:00:00"/>
    <s v="Roadrunner Shuttle (EDC1495T)"/>
    <s v="Bowman, Ray"/>
    <s v="Follow-up"/>
    <s v="Client Site (face-to-face)"/>
    <n v="1"/>
    <n v="1"/>
    <x v="9"/>
    <n v="1"/>
  </r>
  <r>
    <d v="2018-04-24T07:00:00"/>
    <s v="Roadrunner Shuttle (EDC1495T)"/>
    <s v="Bowman, Ray"/>
    <s v="Follow-up"/>
    <s v="Client Site (face-to-face)"/>
    <n v="1"/>
    <n v="1"/>
    <x v="9"/>
    <n v="1"/>
  </r>
  <r>
    <d v="2018-04-16T07:00:00"/>
    <s v="Roadrunner Shuttle (EDC1495T)"/>
    <s v="Bowman, Ray"/>
    <s v="Follow-up"/>
    <s v="Client Site (face-to-face)"/>
    <n v="1.5"/>
    <n v="1.5"/>
    <x v="9"/>
    <n v="1.5"/>
  </r>
  <r>
    <d v="2018-04-02T07:00:00"/>
    <s v="Roadrunner Shuttle (EDC1495T)"/>
    <s v="Bowman, Ray"/>
    <s v="Follow-up"/>
    <s v="Client Site (face-to-face)"/>
    <n v="2"/>
    <n v="2"/>
    <x v="9"/>
    <n v="2"/>
  </r>
  <r>
    <d v="2018-03-29T07:00:00"/>
    <s v="Rock Star Trolley (EDC2776DR)"/>
    <s v="Briglio, Clare"/>
    <s v="Follow-up"/>
    <s v="Phone"/>
    <n v="0.5"/>
    <n v="0.5"/>
    <x v="17"/>
    <n v="0.5"/>
  </r>
  <r>
    <d v="2018-03-01T08:00:00"/>
    <s v="Rock Star Trolley (EDC2776DR)"/>
    <s v="Elliott, Anthony C."/>
    <s v="Follow-up"/>
    <s v="Phone"/>
    <n v="0.5"/>
    <n v="0.5"/>
    <x v="1"/>
    <n v="0.5"/>
  </r>
  <r>
    <d v="2018-01-31T08:00:00"/>
    <s v="Rock Star Trolley (EDC2776DR)"/>
    <s v="Elliott, Anthony C."/>
    <s v="Follow-up"/>
    <s v="Phone"/>
    <n v="0.5"/>
    <n v="0.5"/>
    <x v="1"/>
    <n v="0.5"/>
  </r>
  <r>
    <d v="2018-01-19T08:00:00"/>
    <s v="Rock Star Trolley (EDC2776DR)"/>
    <s v="Kauffman, Michael"/>
    <s v="Follow-up"/>
    <s v="Client Site (face-to-face)"/>
    <n v="1.75"/>
    <n v="1.75"/>
    <x v="16"/>
    <n v="1.75"/>
  </r>
  <r>
    <d v="2018-01-08T08:00:00"/>
    <s v="Rock Star Trolley (EDC2776DR)"/>
    <s v="Gaytan, Alondra"/>
    <s v="Initial/New"/>
    <s v="Phone"/>
    <n v="1"/>
    <n v="1"/>
    <x v="7"/>
    <n v="1"/>
  </r>
  <r>
    <d v="2018-06-07T07:00:00"/>
    <s v="Rosalind Avila  (EDC2971)"/>
    <s v="Gaytan, Alondra"/>
    <s v="Initial/New"/>
    <s v="Phone"/>
    <n v="1"/>
    <n v="1"/>
    <x v="7"/>
    <n v="1"/>
  </r>
  <r>
    <d v="2018-05-16T07:00:00"/>
    <s v="Rotorcraft Support Inc. (EDC2279)"/>
    <s v="Bowman, Ray"/>
    <s v="Follow-up"/>
    <s v="Client Site (face-to-face)"/>
    <n v="1.5"/>
    <n v="1.5"/>
    <x v="9"/>
    <n v="1.5"/>
  </r>
  <r>
    <d v="2018-04-10T07:00:00"/>
    <s v="Rotorcraft Support Inc. (EDC2279)"/>
    <s v="Bowman, Ray"/>
    <s v="Follow-up"/>
    <s v="Client Site (face-to-face)"/>
    <n v="2"/>
    <n v="2"/>
    <x v="9"/>
    <n v="2"/>
  </r>
  <r>
    <d v="2018-05-15T07:00:00"/>
    <s v="Rowan Boutique  (EDC2854DR)"/>
    <s v="Bowman, Ray"/>
    <s v="Follow-up"/>
    <s v="Online (E-mail or Web)"/>
    <n v="2"/>
    <n v="2"/>
    <x v="9"/>
    <n v="2"/>
  </r>
  <r>
    <d v="2018-03-01T08:00:00"/>
    <s v="Rowan Boutique  (EDC2854DR)"/>
    <s v="Elliott, Anthony C."/>
    <s v="Initial/New"/>
    <s v="Phone"/>
    <n v="1.75"/>
    <n v="1.75"/>
    <x v="1"/>
    <n v="1.75"/>
  </r>
  <r>
    <d v="2018-06-28T07:00:00"/>
    <s v="Roy Culver (EDC0207DRR)"/>
    <s v="Zackrison, Eric J."/>
    <s v="Follow-up"/>
    <s v="Phone"/>
    <n v="0.5"/>
    <n v="0.5"/>
    <x v="15"/>
    <n v="0.5"/>
  </r>
  <r>
    <d v="2018-05-15T07:00:00"/>
    <s v="Royal K &amp; S Property Maintenance  (EDC2859)"/>
    <s v="Bowman, Ray"/>
    <s v="Follow-up"/>
    <s v="Online (E-mail or Web)"/>
    <n v="2"/>
    <n v="2"/>
    <x v="9"/>
    <n v="2"/>
  </r>
  <r>
    <d v="2018-03-19T07:00:00"/>
    <s v="Royal K &amp; S Property Maintenance  (EDC2859)"/>
    <s v="Bartels, Bill"/>
    <s v="Follow-up"/>
    <s v="Center Site (face-to-face)"/>
    <n v="2.25"/>
    <n v="2.25"/>
    <x v="4"/>
    <n v="2.25"/>
  </r>
  <r>
    <d v="2018-03-05T08:00:00"/>
    <s v="Royal K &amp; S Property Maintenance  (EDC2859)"/>
    <s v="Gaytan, Alondra"/>
    <s v="Initial/New"/>
    <s v="Phone"/>
    <n v="1"/>
    <n v="1"/>
    <x v="7"/>
    <n v="1"/>
  </r>
  <r>
    <d v="2018-06-08T07:00:00"/>
    <s v="Ruiz, Joni (EDC2972)"/>
    <s v="Gaytan, Alondra"/>
    <s v="Initial/New"/>
    <s v="Phone"/>
    <n v="1"/>
    <n v="1"/>
    <x v="7"/>
    <n v="1"/>
  </r>
  <r>
    <d v="2018-05-15T07:00:00"/>
    <s v="Ruth B Harris Wellness (EDC2871)"/>
    <s v="Bowman, Ray"/>
    <s v="Follow-up"/>
    <s v="Online (E-mail or Web)"/>
    <n v="2"/>
    <n v="2"/>
    <x v="9"/>
    <n v="2"/>
  </r>
  <r>
    <d v="2018-03-23T07:00:00"/>
    <s v="Ruth B Harris Wellness (EDC2871)"/>
    <s v="Elliott, Anthony C."/>
    <s v="Follow-up"/>
    <s v="Phone"/>
    <n v="1.5"/>
    <n v="1.5"/>
    <x v="1"/>
    <n v="1.5"/>
  </r>
  <r>
    <d v="2018-03-09T08:00:00"/>
    <s v="Ruth B Harris Wellness (EDC2871)"/>
    <s v="Gaytan, Alondra"/>
    <s v="Initial/New"/>
    <s v="Phone"/>
    <n v="1"/>
    <n v="1"/>
    <x v="7"/>
    <n v="1"/>
  </r>
  <r>
    <d v="2018-05-31T07:00:00"/>
    <s v="RVRND (EDC2962)"/>
    <s v="Gaytan, Alondra"/>
    <s v="Initial/New"/>
    <s v="Phone"/>
    <n v="1"/>
    <n v="1"/>
    <x v="7"/>
    <n v="1"/>
  </r>
  <r>
    <d v="2018-04-03T07:00:00"/>
    <s v="s4_Trainer  (EDC2758RR)"/>
    <s v="Wallach, Joyce"/>
    <s v="Follow-up"/>
    <s v="Online (E-mail or Web)"/>
    <n v="1"/>
    <n v="1"/>
    <x v="10"/>
    <n v="1"/>
  </r>
  <r>
    <d v="2018-03-30T07:00:00"/>
    <s v="s4_Trainer  (EDC2758RR)"/>
    <s v="Wallach, Joyce"/>
    <s v="Follow-up"/>
    <s v="Phone"/>
    <n v="1"/>
    <n v="1"/>
    <x v="10"/>
    <n v="1"/>
  </r>
  <r>
    <d v="2018-03-28T07:00:00"/>
    <s v="s4_Trainer  (EDC2758RR)"/>
    <s v="Wallach, Joyce"/>
    <s v="Follow-up"/>
    <s v="Online (E-mail or Web)"/>
    <n v="0.55000001192092896"/>
    <n v="0.55000001192092896"/>
    <x v="10"/>
    <n v="0.55000001192092896"/>
  </r>
  <r>
    <d v="2018-03-06T08:00:00"/>
    <s v="s4_Trainer  (EDC2758RR)"/>
    <s v="Wallach, Joyce"/>
    <s v="Follow-up"/>
    <s v="Phone"/>
    <n v="1"/>
    <n v="1"/>
    <x v="10"/>
    <n v="1"/>
  </r>
  <r>
    <d v="2018-03-01T08:00:00"/>
    <s v="s4_Trainer  (EDC2758RR)"/>
    <s v="Hayman, Shalene"/>
    <s v="Follow-up"/>
    <s v="Online (E-mail or Web)"/>
    <n v="1"/>
    <n v="1"/>
    <x v="5"/>
    <n v="1"/>
  </r>
  <r>
    <d v="2018-02-27T08:00:00"/>
    <s v="s4_Trainer  (EDC2758RR)"/>
    <s v="Wallach, Joyce"/>
    <s v="Follow-up"/>
    <s v="Phone"/>
    <n v="0.36700001358985901"/>
    <n v="0.36700001358985901"/>
    <x v="10"/>
    <n v="0.36700001358985901"/>
  </r>
  <r>
    <d v="2018-02-20T08:00:00"/>
    <s v="s4_Trainer  (EDC2758RR)"/>
    <s v="Hazuka, Bruce"/>
    <s v="Follow-up"/>
    <s v="Online (E-mail or Web)"/>
    <n v="1.25"/>
    <n v="1.25"/>
    <x v="20"/>
    <n v="1.25"/>
  </r>
  <r>
    <d v="2018-02-06T08:00:00"/>
    <s v="s4_Trainer  (EDC2758RR)"/>
    <s v="Wallach, Joyce"/>
    <s v="Follow-up"/>
    <s v="Client Site (face-to-face)"/>
    <n v="3"/>
    <n v="3"/>
    <x v="10"/>
    <n v="3"/>
  </r>
  <r>
    <d v="2018-02-06T08:00:00"/>
    <s v="s4_Trainer  (EDC2758RR)"/>
    <s v="Wallach, Joyce"/>
    <s v="Follow-up"/>
    <s v="Online (E-mail or Web)"/>
    <n v="0.5"/>
    <n v="0.5"/>
    <x v="10"/>
    <n v="0.5"/>
  </r>
  <r>
    <d v="2018-02-06T08:00:00"/>
    <s v="s4_Trainer  (EDC2758RR)"/>
    <s v="Obetz, Rose"/>
    <s v="Follow-up"/>
    <s v="Client Site (face-to-face)"/>
    <n v="3"/>
    <n v="3.5"/>
    <x v="12"/>
    <n v="3.5"/>
  </r>
  <r>
    <d v="2018-02-02T08:00:00"/>
    <s v="s4_Trainer  (EDC2758RR)"/>
    <s v="Wallach, Joyce"/>
    <s v="Follow-up"/>
    <s v="Phone"/>
    <n v="1.9670000076293945"/>
    <n v="1.9670000076293945"/>
    <x v="10"/>
    <n v="1.9670000076293945"/>
  </r>
  <r>
    <d v="2018-01-31T08:00:00"/>
    <s v="s4_Trainer  (EDC2758RR)"/>
    <s v="Wallach, Joyce"/>
    <s v="Follow-up"/>
    <s v="Online (E-mail or Web)"/>
    <n v="8.2999996840953827E-2"/>
    <n v="8.2999996840953827E-2"/>
    <x v="10"/>
    <n v="8.2999996840953827E-2"/>
  </r>
  <r>
    <d v="2018-01-31T08:00:00"/>
    <s v="s4_Trainer  (EDC2758RR)"/>
    <s v="Wallach, Joyce"/>
    <s v="Follow-up"/>
    <s v="Phone"/>
    <n v="1.1670000553131104"/>
    <n v="1.1670000553131104"/>
    <x v="10"/>
    <n v="1.1670000553131104"/>
  </r>
  <r>
    <d v="2018-01-30T08:00:00"/>
    <s v="s4_Trainer  (EDC2758RR)"/>
    <s v="Wallach, Joyce"/>
    <s v="Follow-up"/>
    <s v="Center Site (face-to-face)"/>
    <n v="3.6670000553131104"/>
    <n v="3.6670000553131104"/>
    <x v="10"/>
    <n v="3.6670000553131104"/>
  </r>
  <r>
    <d v="2018-01-30T08:00:00"/>
    <s v="s4_Trainer  (EDC2758RR)"/>
    <s v="Fernandez, Gonzalo"/>
    <s v="Follow-up"/>
    <s v="Center Site (face-to-face)"/>
    <n v="4.75"/>
    <n v="5.75"/>
    <x v="3"/>
    <n v="5.75"/>
  </r>
  <r>
    <d v="2018-01-30T08:00:00"/>
    <s v="s4_Trainer  (EDC2758RR)"/>
    <s v="Hazuka, Bruce"/>
    <s v="Follow-up"/>
    <s v="Center Site (face-to-face)"/>
    <n v="4.25"/>
    <n v="5.25"/>
    <x v="20"/>
    <n v="5.25"/>
  </r>
  <r>
    <d v="2018-01-27T08:00:00"/>
    <s v="s4_Trainer  (EDC2758RR)"/>
    <s v="Hazuka, Bruce"/>
    <s v="Follow-up"/>
    <s v="Online (E-mail or Web)"/>
    <n v="1"/>
    <n v="1"/>
    <x v="20"/>
    <n v="1"/>
  </r>
  <r>
    <d v="2018-01-26T08:00:00"/>
    <s v="s4_Trainer  (EDC2758RR)"/>
    <s v="Wallach, Joyce"/>
    <s v="Follow-up"/>
    <s v="Phone"/>
    <n v="3.5"/>
    <n v="3.5"/>
    <x v="10"/>
    <n v="3.5"/>
  </r>
  <r>
    <d v="2018-01-24T08:00:00"/>
    <s v="s4_Trainer  (EDC2758RR)"/>
    <s v="Hazuka, Bruce"/>
    <s v="Follow-up"/>
    <s v="Online (E-mail or Web)"/>
    <n v="1.5"/>
    <n v="1.5"/>
    <x v="20"/>
    <n v="1.5"/>
  </r>
  <r>
    <d v="2018-01-24T08:00:00"/>
    <s v="s4_Trainer  (EDC2758RR)"/>
    <s v="Bristol, Erica"/>
    <s v="Follow-up"/>
    <s v="Online (E-mail or Web)"/>
    <n v="0.5"/>
    <n v="0.5"/>
    <x v="19"/>
    <n v="0.5"/>
  </r>
  <r>
    <d v="2018-01-24T08:00:00"/>
    <s v="s4_Trainer  (EDC2758RR)"/>
    <s v="Wallach, Joyce"/>
    <s v="Follow-up"/>
    <s v="Online (E-mail or Web)"/>
    <n v="0.33300000429153442"/>
    <n v="0.33300000429153442"/>
    <x v="10"/>
    <n v="0.33300000429153442"/>
  </r>
  <r>
    <d v="2018-01-24T08:00:00"/>
    <s v="s4_Trainer  (EDC2758RR)"/>
    <s v="Wallach, Joyce"/>
    <s v="Follow-up"/>
    <s v="Online (E-mail or Web)"/>
    <n v="0.25"/>
    <n v="0.25"/>
    <x v="10"/>
    <n v="0.25"/>
  </r>
  <r>
    <d v="2018-01-23T08:00:00"/>
    <s v="s4_Trainer  (EDC2758RR)"/>
    <s v="Wallach, Joyce"/>
    <s v="Follow-up"/>
    <s v="Online (E-mail or Web)"/>
    <n v="0.5"/>
    <n v="0.5"/>
    <x v="10"/>
    <n v="0.5"/>
  </r>
  <r>
    <d v="2018-01-23T08:00:00"/>
    <s v="s4_Trainer  (EDC2758RR)"/>
    <s v="Wallach, Joyce"/>
    <s v="Follow-up"/>
    <s v="Online (E-mail or Web)"/>
    <n v="0.33300000429153442"/>
    <n v="0.33300000429153442"/>
    <x v="10"/>
    <n v="0.33300000429153442"/>
  </r>
  <r>
    <d v="2018-01-23T08:00:00"/>
    <s v="s4_Trainer  (EDC2758RR)"/>
    <s v="Wallach, Joyce"/>
    <s v="Follow-up"/>
    <s v="Online (E-mail or Web)"/>
    <n v="0.16699999570846558"/>
    <n v="0.16699999570846558"/>
    <x v="10"/>
    <n v="0.16699999570846558"/>
  </r>
  <r>
    <d v="2018-01-23T08:00:00"/>
    <s v="s4_Trainer  (EDC2758RR)"/>
    <s v="Bristol, Erica"/>
    <s v="Follow-up"/>
    <s v="Phone"/>
    <n v="1.25"/>
    <n v="1.25"/>
    <x v="19"/>
    <n v="1.25"/>
  </r>
  <r>
    <d v="2018-01-22T08:00:00"/>
    <s v="s4_Trainer  (EDC2758RR)"/>
    <s v="Wallach, Joyce"/>
    <s v="Follow-up"/>
    <s v="Online (E-mail or Web)"/>
    <n v="0.33300000429153442"/>
    <n v="0.33300000429153442"/>
    <x v="10"/>
    <n v="0.33300000429153442"/>
  </r>
  <r>
    <d v="2018-01-22T08:00:00"/>
    <s v="s4_Trainer  (EDC2758RR)"/>
    <s v="Hazuka, Bruce"/>
    <s v="Follow-up"/>
    <s v="Phone"/>
    <n v="3"/>
    <n v="3"/>
    <x v="20"/>
    <n v="3"/>
  </r>
  <r>
    <d v="2018-01-17T08:00:00"/>
    <s v="s4_Trainer  (EDC2758RR)"/>
    <s v="Wallach, Joyce"/>
    <s v="Follow-up"/>
    <s v="Center Site (face-to-face)"/>
    <n v="2.25"/>
    <n v="2.25"/>
    <x v="10"/>
    <n v="2.25"/>
  </r>
  <r>
    <d v="2018-01-17T08:00:00"/>
    <s v="s4_Trainer  (EDC2758RR)"/>
    <s v="Hazuka, Bruce"/>
    <s v="Follow-up"/>
    <s v="Client Site (face-to-face)"/>
    <n v="3.5"/>
    <n v="5.5"/>
    <x v="20"/>
    <n v="5.5"/>
  </r>
  <r>
    <d v="2018-01-12T08:00:00"/>
    <s v="s4_Trainer  (EDC2758RR)"/>
    <s v="* Multiple (2)"/>
    <s v="Follow-up"/>
    <s v="Phone"/>
    <n v="0.36700001358985901"/>
    <n v="0.36700001358985901"/>
    <x v="23"/>
    <n v="0.36700001358985901"/>
  </r>
  <r>
    <d v="2018-01-12T08:00:00"/>
    <s v="s4_Trainer  (EDC2758RR)"/>
    <s v="* Multiple (2)"/>
    <s v="Follow-up"/>
    <s v="Online (E-mail or Web)"/>
    <n v="0.16699999570846558"/>
    <n v="0.16699999570846558"/>
    <x v="23"/>
    <n v="0.16699999570846558"/>
  </r>
  <r>
    <d v="2018-01-12T08:00:00"/>
    <s v="s4_Trainer  (EDC2758RR)"/>
    <s v="Hazuka, Bruce"/>
    <s v="Follow-up"/>
    <s v="Phone"/>
    <n v="0.75"/>
    <n v="0.75"/>
    <x v="20"/>
    <n v="0.75"/>
  </r>
  <r>
    <d v="2018-01-09T08:00:00"/>
    <s v="s4_Trainer  (EDC2758RR)"/>
    <s v="* Multiple (3)"/>
    <s v="Follow-up"/>
    <s v="Phone"/>
    <n v="1.2330000400543213"/>
    <n v="1.2330000400543213"/>
    <x v="24"/>
    <n v="1.2330000400543213"/>
  </r>
  <r>
    <d v="2018-01-08T08:00:00"/>
    <s v="s4_Trainer  (EDC2758RR)"/>
    <s v="* Multiple (2)"/>
    <s v="Follow-up"/>
    <s v="Phone"/>
    <n v="0.61699998378753662"/>
    <n v="0.61699998378753662"/>
    <x v="23"/>
    <n v="0.61699998378753662"/>
  </r>
  <r>
    <d v="2018-05-15T07:00:00"/>
    <s v="Sakana Japanese Restaurant (EDC2803DR)"/>
    <s v="Bowman, Ray"/>
    <s v="Follow-up"/>
    <s v="Online (E-mail or Web)"/>
    <n v="2"/>
    <n v="2"/>
    <x v="9"/>
    <n v="2"/>
  </r>
  <r>
    <d v="2018-01-19T08:00:00"/>
    <s v="Sakana Japanese Restaurant (EDC2803DR)"/>
    <s v="Gaytan, Alondra"/>
    <s v="Initial/New"/>
    <s v="Phone"/>
    <n v="1"/>
    <n v="1"/>
    <x v="7"/>
    <n v="1"/>
  </r>
  <r>
    <d v="2018-05-15T07:00:00"/>
    <s v="SaltAndMountainAir (EDC2934)"/>
    <s v="Bowman, Ray"/>
    <s v="Follow-up"/>
    <s v="Online (E-mail or Web)"/>
    <n v="2"/>
    <n v="2"/>
    <x v="9"/>
    <n v="2"/>
  </r>
  <r>
    <d v="2018-05-03T07:00:00"/>
    <s v="SaltAndMountainAir (EDC2934)"/>
    <s v="Gaytan, Alondra"/>
    <s v="Initial/New"/>
    <s v="Phone"/>
    <n v="1"/>
    <n v="1"/>
    <x v="7"/>
    <n v="1"/>
  </r>
  <r>
    <d v="2018-06-18T07:00:00"/>
    <s v="Sama Sama Kitchen  (EDC2957)"/>
    <s v="Fernandez, Gonzalo"/>
    <s v="Follow-up"/>
    <s v="Online (E-mail or Web)"/>
    <n v="1.25"/>
    <n v="1.25"/>
    <x v="3"/>
    <n v="1.25"/>
  </r>
  <r>
    <d v="2018-06-11T07:00:00"/>
    <s v="Sama Sama Kitchen  (EDC2957)"/>
    <s v="Fernandez, Gonzalo"/>
    <s v="Follow-up"/>
    <s v="Online (E-mail or Web)"/>
    <n v="1.25"/>
    <n v="1.25"/>
    <x v="3"/>
    <n v="1.25"/>
  </r>
  <r>
    <d v="2018-06-03T07:00:00"/>
    <s v="Sama Sama Kitchen  (EDC2957)"/>
    <s v="Fernandez, Gonzalo"/>
    <s v="Follow-up"/>
    <s v="Online (E-mail or Web)"/>
    <n v="5.5"/>
    <n v="5.5"/>
    <x v="3"/>
    <n v="5.5"/>
  </r>
  <r>
    <d v="2018-05-31T07:00:00"/>
    <s v="Sama Sama Kitchen  (EDC2957)"/>
    <s v="Fernandez, Gonzalo"/>
    <s v="Follow-up"/>
    <s v="Client Site (face-to-face)"/>
    <n v="4.5"/>
    <n v="5.25"/>
    <x v="3"/>
    <n v="5.25"/>
  </r>
  <r>
    <d v="2018-05-17T07:00:00"/>
    <s v="Sama Sama Kitchen  (EDC2957)"/>
    <s v="Gaytan, Alondra"/>
    <s v="Initial/New"/>
    <s v="Phone"/>
    <n v="1"/>
    <n v="1"/>
    <x v="7"/>
    <n v="1"/>
  </r>
  <r>
    <d v="2018-01-23T08:00:00"/>
    <s v="Santa Paula Brewing Co.  (EDC2783)"/>
    <s v="Fernandez, Gonzalo"/>
    <s v="Follow-up"/>
    <s v="Center Site (face-to-face)"/>
    <n v="3"/>
    <n v="4"/>
    <x v="3"/>
    <n v="4"/>
  </r>
  <r>
    <d v="2018-01-15T08:00:00"/>
    <s v="Santa Paula Brewing Co.  (EDC2783)"/>
    <s v="Gaytan, Alondra"/>
    <s v="Initial/New"/>
    <s v="Phone"/>
    <n v="1"/>
    <n v="1"/>
    <x v="7"/>
    <n v="1"/>
  </r>
  <r>
    <d v="2018-03-15T07:00:00"/>
    <s v="Santa Paula Materials (EDC0994)"/>
    <s v="Bartels, Bill"/>
    <s v="Follow-up"/>
    <s v="Client Site (face-to-face)"/>
    <n v="2.25"/>
    <n v="2.25"/>
    <x v="4"/>
    <n v="2.25"/>
  </r>
  <r>
    <d v="2018-02-20T08:00:00"/>
    <s v="Santa Paula Materials (EDC0994)"/>
    <s v="Bartels, Bill"/>
    <s v="Follow-up"/>
    <s v="Client Site (face-to-face)"/>
    <n v="3.25"/>
    <n v="3.25"/>
    <x v="4"/>
    <n v="3.25"/>
  </r>
  <r>
    <d v="2018-03-19T07:00:00"/>
    <s v="Saplings (EDC2864)"/>
    <s v="Fernandez, Gonzalo"/>
    <s v="Follow-up"/>
    <s v="Center Site (face-to-face)"/>
    <n v="3.5"/>
    <n v="4.25"/>
    <x v="3"/>
    <n v="4.25"/>
  </r>
  <r>
    <d v="2018-03-08T08:00:00"/>
    <s v="Saplings (EDC2864)"/>
    <s v="Gaytan, Alondra"/>
    <s v="Initial/New"/>
    <s v="Online (E-mail or Web)"/>
    <n v="1"/>
    <n v="1"/>
    <x v="7"/>
    <n v="1"/>
  </r>
  <r>
    <d v="2018-04-01T07:00:00"/>
    <s v="SBright Marketing (EDC2765)"/>
    <s v="Samson, Julie"/>
    <s v="Follow-up"/>
    <s v="Online (E-mail or Web)"/>
    <n v="0.25"/>
    <n v="0.25"/>
    <x v="11"/>
    <n v="0.25"/>
  </r>
  <r>
    <d v="2018-05-15T07:00:00"/>
    <s v="Sea Fresh Seafood Inc. (EDC2794DR)"/>
    <s v="Bowman, Ray"/>
    <s v="Follow-up"/>
    <s v="Online (E-mail or Web)"/>
    <n v="2"/>
    <n v="2"/>
    <x v="9"/>
    <n v="2"/>
  </r>
  <r>
    <d v="2018-01-31T08:00:00"/>
    <s v="Sea Fresh Seafood Inc. (EDC2794DR)"/>
    <s v="Elliott, Anthony C."/>
    <s v="Follow-up"/>
    <s v="Phone"/>
    <n v="1.25"/>
    <n v="1.25"/>
    <x v="1"/>
    <n v="1.25"/>
  </r>
  <r>
    <d v="2018-01-15T08:00:00"/>
    <s v="Sea Fresh Seafood Inc. (EDC2794DR)"/>
    <s v="Gaytan, Alondra"/>
    <s v="Initial/New"/>
    <s v="Phone"/>
    <n v="1"/>
    <n v="1"/>
    <x v="7"/>
    <n v="1"/>
  </r>
  <r>
    <d v="2018-05-15T07:00:00"/>
    <s v="Segway of Santa Barbara, LLC (EDC2811DR)"/>
    <s v="Bowman, Ray"/>
    <s v="Follow-up"/>
    <s v="Online (E-mail or Web)"/>
    <n v="2"/>
    <n v="2"/>
    <x v="9"/>
    <n v="2"/>
  </r>
  <r>
    <d v="2018-02-14T08:00:00"/>
    <s v="Segway of Santa Barbara, LLC (EDC2811DR)"/>
    <s v="Boateng, Marvin"/>
    <s v="Follow-up"/>
    <s v="Phone"/>
    <n v="0.5"/>
    <n v="0.5"/>
    <x v="0"/>
    <n v="0.5"/>
  </r>
  <r>
    <d v="2018-01-26T08:00:00"/>
    <s v="Segway of Santa Barbara, LLC (EDC2811DR)"/>
    <s v="Elliott, Anthony C."/>
    <s v="Follow-up"/>
    <s v="Phone"/>
    <n v="0.75"/>
    <n v="0.75"/>
    <x v="1"/>
    <n v="0.75"/>
  </r>
  <r>
    <d v="2018-01-24T08:00:00"/>
    <s v="Segway of Santa Barbara, LLC (EDC2811DR)"/>
    <s v="Gaytan, Alondra"/>
    <s v="Initial/New"/>
    <s v="Phone"/>
    <n v="1"/>
    <n v="1"/>
    <x v="7"/>
    <n v="1"/>
  </r>
  <r>
    <d v="2018-05-15T07:00:00"/>
    <s v="Seiflein, Philip (VCCX0465)"/>
    <s v="Bowman, Ray"/>
    <s v="Follow-up"/>
    <s v="Online (E-mail or Web)"/>
    <n v="2"/>
    <n v="2"/>
    <x v="9"/>
    <n v="2"/>
  </r>
  <r>
    <d v="2018-05-07T07:00:00"/>
    <s v="Seiflein, Philip (VCCX0465)"/>
    <s v="Gaytan, Alondra"/>
    <s v="Follow-up"/>
    <s v="Center Site (face-to-face)"/>
    <n v="1"/>
    <n v="1"/>
    <x v="7"/>
    <n v="1"/>
  </r>
  <r>
    <d v="2018-05-15T07:00:00"/>
    <s v="Simi thai cuisine (EDC1456)"/>
    <s v="Bowman, Ray"/>
    <s v="Follow-up"/>
    <s v="Online (E-mail or Web)"/>
    <n v="2"/>
    <n v="2"/>
    <x v="9"/>
    <n v="2"/>
  </r>
  <r>
    <d v="2018-02-20T08:00:00"/>
    <s v="Simi thai cuisine (EDC1456)"/>
    <s v="Obetz, Rose"/>
    <s v="Follow-up"/>
    <s v="Client Site (face-to-face)"/>
    <n v="2.5"/>
    <n v="3.5"/>
    <x v="12"/>
    <n v="3.5"/>
  </r>
  <r>
    <d v="2018-04-24T07:00:00"/>
    <s v="Simpla Solutions  (EDC2853)"/>
    <s v="Bartels, Bill"/>
    <s v="Follow-up"/>
    <s v="Center Site (face-to-face)"/>
    <n v="1.75"/>
    <n v="1.75"/>
    <x v="4"/>
    <n v="1.75"/>
  </r>
  <r>
    <d v="2018-03-19T07:00:00"/>
    <s v="Simpla Solutions  (EDC2853)"/>
    <s v="Bartels, Bill"/>
    <s v="Follow-up"/>
    <s v="Center Site (face-to-face)"/>
    <n v="2.25"/>
    <n v="2.25"/>
    <x v="4"/>
    <n v="2.25"/>
  </r>
  <r>
    <d v="2018-02-23T08:00:00"/>
    <s v="Simpla Solutions  (EDC2853)"/>
    <s v="Bartels, Bill"/>
    <s v="Follow-up"/>
    <s v="Phone"/>
    <n v="1.25"/>
    <n v="1.25"/>
    <x v="4"/>
    <n v="1.25"/>
  </r>
  <r>
    <d v="2018-02-22T08:00:00"/>
    <s v="Simpla Solutions  (EDC2853)"/>
    <s v="Gaytan, Alondra"/>
    <s v="Initial/New"/>
    <s v="Online (E-mail or Web)"/>
    <n v="1"/>
    <n v="1"/>
    <x v="7"/>
    <n v="1"/>
  </r>
  <r>
    <d v="2018-03-07T08:00:00"/>
    <s v="SimpliPhi Power, Inc. (EDC2680T)"/>
    <s v="Bartels, Bill"/>
    <s v="Follow-up"/>
    <s v="Phone"/>
    <n v="1.25"/>
    <n v="1.25"/>
    <x v="4"/>
    <n v="1.25"/>
  </r>
  <r>
    <d v="2018-03-07T08:00:00"/>
    <s v="SimpliPhi Power, Inc. (EDC2680T)"/>
    <s v="Bartels, Bill"/>
    <s v="Follow-up"/>
    <s v="Phone"/>
    <n v="1.5"/>
    <n v="1.5"/>
    <x v="4"/>
    <n v="1.5"/>
  </r>
  <r>
    <d v="2018-03-07T08:00:00"/>
    <s v="SimpliPhi Power, Inc. (EDC2680T)"/>
    <s v="Elliott, Anthony C."/>
    <s v="Follow-up"/>
    <s v="Phone"/>
    <n v="1.75"/>
    <n v="1.75"/>
    <x v="1"/>
    <n v="1.75"/>
  </r>
  <r>
    <d v="2018-01-18T08:00:00"/>
    <s v="SimpliPhi Power, Inc. (EDC2680T)"/>
    <s v="Elliott, Anthony C."/>
    <s v="Follow-up"/>
    <s v="Phone"/>
    <n v="1.25"/>
    <n v="1.25"/>
    <x v="1"/>
    <n v="1.25"/>
  </r>
  <r>
    <d v="2018-01-18T08:00:00"/>
    <s v="SimpliPhi Power, Inc. (EDC2680T)"/>
    <s v="Bartels, Bill"/>
    <s v="Follow-up"/>
    <s v="Phone"/>
    <n v="1.25"/>
    <n v="1.25"/>
    <x v="4"/>
    <n v="1.25"/>
  </r>
  <r>
    <d v="2018-05-15T07:00:00"/>
    <s v="Sirena Pellarolo Phd. Holistic Coaching  (EDC2827DRR)"/>
    <s v="Bowman, Ray"/>
    <s v="Follow-up"/>
    <s v="Online (E-mail or Web)"/>
    <n v="2"/>
    <n v="2"/>
    <x v="9"/>
    <n v="2"/>
  </r>
  <r>
    <d v="2018-02-07T08:00:00"/>
    <s v="Sirena Pellarolo Phd. Holistic Coaching  (EDC2827DRR)"/>
    <s v="Elliott, Anthony C."/>
    <s v="Follow-up"/>
    <s v="Phone"/>
    <n v="0.75"/>
    <n v="0.75"/>
    <x v="1"/>
    <n v="0.75"/>
  </r>
  <r>
    <d v="2018-02-05T08:00:00"/>
    <s v="Sirena Pellarolo Phd. Holistic Coaching  (EDC2827DRR)"/>
    <s v="Gaytan, Alondra"/>
    <s v="Follow-up"/>
    <s v="Phone"/>
    <n v="1"/>
    <n v="1"/>
    <x v="7"/>
    <n v="1"/>
  </r>
  <r>
    <d v="2018-01-31T08:00:00"/>
    <s v="Sirena Pellarolo Phd. Holistic Coaching  (EDC2827DRR)"/>
    <s v="Elliott, Anthony C."/>
    <s v="Initial/New"/>
    <s v="Phone"/>
    <n v="1.25"/>
    <n v="1.25"/>
    <x v="1"/>
    <n v="1.25"/>
  </r>
  <r>
    <d v="2018-04-01T07:00:00"/>
    <s v="SkillEm (EDC2763)"/>
    <s v="Samson, Julie"/>
    <s v="Follow-up"/>
    <s v="Online (E-mail or Web)"/>
    <n v="0.25"/>
    <n v="0.25"/>
    <x v="11"/>
    <n v="0.25"/>
  </r>
  <r>
    <d v="2018-05-15T07:00:00"/>
    <s v="Smith Publishing Group, LLC dba Santa Barbara Magazine (EDC2879DR)"/>
    <s v="Bowman, Ray"/>
    <s v="Follow-up"/>
    <s v="Online (E-mail or Web)"/>
    <n v="2"/>
    <n v="2"/>
    <x v="9"/>
    <n v="2"/>
  </r>
  <r>
    <d v="2018-03-22T07:00:00"/>
    <s v="Smith Publishing Group, LLC dba Santa Barbara Magazine (EDC2879DR)"/>
    <s v="Gaytan, Alondra"/>
    <s v="Initial/New"/>
    <s v="Phone"/>
    <n v="1"/>
    <n v="1"/>
    <x v="7"/>
    <n v="1"/>
  </r>
  <r>
    <d v="2018-05-15T07:00:00"/>
    <s v="Soil to Soul (EDC2791)"/>
    <s v="Bowman, Ray"/>
    <s v="Follow-up"/>
    <s v="Online (E-mail or Web)"/>
    <n v="2"/>
    <n v="2"/>
    <x v="9"/>
    <n v="2"/>
  </r>
  <r>
    <d v="2018-01-17T08:00:00"/>
    <s v="Soil to Soul (EDC2791)"/>
    <s v="Gaytan, Alondra"/>
    <s v="Initial/New"/>
    <s v="Phone"/>
    <n v="1"/>
    <n v="1"/>
    <x v="7"/>
    <n v="1"/>
  </r>
  <r>
    <d v="2018-05-15T07:00:00"/>
    <s v="Sonia Martinez (EDC2920)"/>
    <s v="Bowman, Ray"/>
    <s v="Follow-up"/>
    <s v="Online (E-mail or Web)"/>
    <n v="2"/>
    <n v="2"/>
    <x v="9"/>
    <n v="2"/>
  </r>
  <r>
    <d v="2018-04-18T07:00:00"/>
    <s v="Sonia Martinez (EDC2920)"/>
    <s v="Gaytan, Alondra"/>
    <s v="Initial/New"/>
    <s v="Phone"/>
    <n v="1"/>
    <n v="1"/>
    <x v="7"/>
    <n v="1"/>
  </r>
  <r>
    <d v="2018-03-21T07:00:00"/>
    <s v="SonoSim, Inc. (EDC2862T)"/>
    <s v="Scuncio, Karen"/>
    <s v="Follow-up"/>
    <s v="Phone"/>
    <n v="0.75"/>
    <n v="0.75"/>
    <x v="2"/>
    <n v="0.75"/>
  </r>
  <r>
    <d v="2018-03-20T07:00:00"/>
    <s v="SonoSim, Inc. (EDC2862T)"/>
    <s v="Scuncio, Karen"/>
    <s v="Follow-up"/>
    <s v="Phone"/>
    <n v="1.75"/>
    <n v="1.75"/>
    <x v="2"/>
    <n v="1.75"/>
  </r>
  <r>
    <d v="2018-03-05T08:00:00"/>
    <s v="SonoSim, Inc. (EDC2862T)"/>
    <s v="Scuncio, Karen"/>
    <s v="Initial/New"/>
    <s v="Client Site (face-to-face)"/>
    <n v="3.75"/>
    <n v="3.75"/>
    <x v="2"/>
    <n v="3.75"/>
  </r>
  <r>
    <d v="2018-05-15T07:00:00"/>
    <s v="Southern California Rugby Referees Society (EDC2710)"/>
    <s v="Bowman, Ray"/>
    <s v="Follow-up"/>
    <s v="Online (E-mail or Web)"/>
    <n v="2"/>
    <n v="2"/>
    <x v="9"/>
    <n v="2"/>
  </r>
  <r>
    <d v="2018-03-26T07:00:00"/>
    <s v="Southern California Rugby Referees Society (EDC2710)"/>
    <s v="Hayman, Shalene"/>
    <s v="Follow-up"/>
    <s v="Conference (face-to-face)"/>
    <n v="3.75"/>
    <n v="3.75"/>
    <x v="5"/>
    <n v="3.75"/>
  </r>
  <r>
    <d v="2018-05-15T07:00:00"/>
    <s v="Sprouts Pre-school  (EDC2804DR)"/>
    <s v="Bowman, Ray"/>
    <s v="Follow-up"/>
    <s v="Online (E-mail or Web)"/>
    <n v="2"/>
    <n v="2"/>
    <x v="9"/>
    <n v="2"/>
  </r>
  <r>
    <d v="2018-01-23T08:00:00"/>
    <s v="Sprouts Pre-school  (EDC2804DR)"/>
    <s v="Bartels, Bill"/>
    <s v="Follow-up"/>
    <s v="Phone"/>
    <n v="2.25"/>
    <n v="2.25"/>
    <x v="4"/>
    <n v="2.25"/>
  </r>
  <r>
    <d v="2018-01-19T08:00:00"/>
    <s v="Sprouts Pre-school  (EDC2804DR)"/>
    <s v="Gaytan, Alondra"/>
    <s v="Initial/New"/>
    <s v="Phone"/>
    <n v="1"/>
    <n v="1"/>
    <x v="7"/>
    <n v="1"/>
  </r>
  <r>
    <d v="2018-05-15T07:00:00"/>
    <s v="Stage 1 Music, Inc. (COCX0615)"/>
    <s v="Bowman, Ray"/>
    <s v="Follow-up"/>
    <s v="Online (E-mail or Web)"/>
    <n v="2"/>
    <n v="2"/>
    <x v="9"/>
    <n v="2"/>
  </r>
  <r>
    <d v="2018-01-09T08:00:00"/>
    <s v="Stage 1 Music, Inc. (COCX0615)"/>
    <s v="Fernandez, Gonzalo"/>
    <s v="Follow-up"/>
    <s v="Center Site (face-to-face)"/>
    <n v="3.5"/>
    <n v="4.5"/>
    <x v="3"/>
    <n v="4.5"/>
  </r>
  <r>
    <d v="2018-05-15T07:00:00"/>
    <s v="Staimps (EDC2949)"/>
    <s v="Samson, Julie"/>
    <s v="Follow-up"/>
    <s v="Online (E-mail or Web)"/>
    <n v="0.25"/>
    <n v="0.25"/>
    <x v="11"/>
    <n v="0.25"/>
  </r>
  <r>
    <d v="2018-05-11T07:00:00"/>
    <s v="Staimps (EDC2949)"/>
    <s v="Samson, Julie"/>
    <s v="Follow-up"/>
    <s v="Center Site (face-to-face)"/>
    <n v="1"/>
    <n v="1"/>
    <x v="11"/>
    <n v="1"/>
  </r>
  <r>
    <d v="2018-05-09T07:00:00"/>
    <s v="Staimps (EDC2949)"/>
    <s v="Samson, Julie"/>
    <s v="Follow-up"/>
    <s v="Center Site (face-to-face)"/>
    <n v="1"/>
    <n v="1"/>
    <x v="11"/>
    <n v="1"/>
  </r>
  <r>
    <d v="2018-05-07T07:00:00"/>
    <s v="Staimps (EDC2949)"/>
    <s v="Samson, Julie"/>
    <s v="Follow-up"/>
    <s v="Center Site (face-to-face)"/>
    <n v="1"/>
    <n v="1"/>
    <x v="11"/>
    <n v="1"/>
  </r>
  <r>
    <d v="2018-05-04T07:00:00"/>
    <s v="Staimps (EDC2949)"/>
    <s v="Samson, Julie"/>
    <s v="Follow-up"/>
    <s v="Center Site (face-to-face)"/>
    <n v="1"/>
    <n v="1"/>
    <x v="11"/>
    <n v="1"/>
  </r>
  <r>
    <d v="2018-05-02T07:00:00"/>
    <s v="Staimps (EDC2949)"/>
    <s v="Samson, Julie"/>
    <s v="Initial/New"/>
    <s v="Center Site (face-to-face)"/>
    <n v="1"/>
    <n v="1"/>
    <x v="11"/>
    <n v="1"/>
  </r>
  <r>
    <d v="2018-06-28T07:00:00"/>
    <s v="Stationery Collection (EDC2906DR)"/>
    <s v="Zackrison, Eric J."/>
    <s v="Follow-up"/>
    <s v="Phone"/>
    <n v="0.25"/>
    <n v="0.25"/>
    <x v="15"/>
    <n v="0.25"/>
  </r>
  <r>
    <d v="2018-05-15T07:00:00"/>
    <s v="Stationery Collection (EDC2906DR)"/>
    <s v="Bowman, Ray"/>
    <s v="Follow-up"/>
    <s v="Online (E-mail or Web)"/>
    <n v="2"/>
    <n v="2"/>
    <x v="9"/>
    <n v="2"/>
  </r>
  <r>
    <d v="2018-03-29T07:00:00"/>
    <s v="Stationery Collection (EDC2906DR)"/>
    <s v="Briglio, Clare"/>
    <s v="Initial/New"/>
    <s v="Client Site (face-to-face)"/>
    <n v="3"/>
    <n v="3"/>
    <x v="17"/>
    <n v="3"/>
  </r>
  <r>
    <d v="2018-04-27T07:00:00"/>
    <s v="Stephan Witting (EDC2896)"/>
    <s v="Izzo, Louis"/>
    <s v="Follow-up"/>
    <s v="Conference (face-to-face)"/>
    <n v="1"/>
    <n v="1"/>
    <x v="14"/>
    <n v="1"/>
  </r>
  <r>
    <d v="2018-04-06T07:00:00"/>
    <s v="Stephan Witting (EDC2896)"/>
    <s v="Izzo, Louis"/>
    <s v="Follow-up"/>
    <s v="Conference (face-to-face)"/>
    <n v="2.5"/>
    <n v="2.5"/>
    <x v="14"/>
    <n v="2.5"/>
  </r>
  <r>
    <d v="2018-04-02T07:00:00"/>
    <s v="Stephan Witting (EDC2896)"/>
    <s v="Izzo, Louis"/>
    <s v="Follow-up"/>
    <s v="Phone"/>
    <n v="1"/>
    <n v="1"/>
    <x v="14"/>
    <n v="1"/>
  </r>
  <r>
    <d v="2018-03-26T07:00:00"/>
    <s v="Stephan Witting (EDC2896)"/>
    <s v="Gaytan, Alondra"/>
    <s v="Initial/New"/>
    <s v="Phone"/>
    <n v="1"/>
    <n v="1"/>
    <x v="7"/>
    <n v="1"/>
  </r>
  <r>
    <d v="2018-06-14T07:00:00"/>
    <s v="Studio Channel Islands  (EDC2983)"/>
    <s v="Gaytan, Alondra"/>
    <s v="Initial/New"/>
    <s v="Phone"/>
    <n v="1"/>
    <n v="1"/>
    <x v="7"/>
    <n v="1"/>
  </r>
  <r>
    <d v="2018-06-01T07:00:00"/>
    <s v="Sunheart Clothing (EDC1391)"/>
    <s v="Gaytan, Alondra"/>
    <s v="Follow-up"/>
    <s v="Online (E-mail or Web)"/>
    <n v="8.3333335816860199E-2"/>
    <n v="8.3333335816860199E-2"/>
    <x v="7"/>
    <n v="8.3333335816860199E-2"/>
  </r>
  <r>
    <d v="2018-06-01T07:00:00"/>
    <s v="Sunheart Clothing (EDC1391)"/>
    <s v="Gaytan, Alondra"/>
    <s v="Initial/New"/>
    <s v="Phone"/>
    <n v="1"/>
    <n v="1"/>
    <x v="7"/>
    <n v="1"/>
  </r>
  <r>
    <d v="2018-05-15T07:00:00"/>
    <s v="Super Tech Paint and Body  (EDC2833DR)"/>
    <s v="Bowman, Ray"/>
    <s v="Follow-up"/>
    <s v="Online (E-mail or Web)"/>
    <n v="2"/>
    <n v="2"/>
    <x v="9"/>
    <n v="2"/>
  </r>
  <r>
    <d v="2018-02-21T08:00:00"/>
    <s v="Super Tech Paint and Body  (EDC2833DR)"/>
    <s v="Fernandez, Gonzalo"/>
    <s v="Initial/New"/>
    <s v="Center Site (face-to-face)"/>
    <n v="1.5"/>
    <n v="1.5"/>
    <x v="3"/>
    <n v="1.5"/>
  </r>
  <r>
    <d v="2018-06-28T07:00:00"/>
    <s v="Surf Happens (EDC2887DR)"/>
    <s v="Zackrison, Eric J."/>
    <s v="Follow-up"/>
    <s v="Phone"/>
    <n v="0.5"/>
    <n v="0.5"/>
    <x v="15"/>
    <n v="0.5"/>
  </r>
  <r>
    <d v="2018-05-15T07:00:00"/>
    <s v="Surf Happens (EDC2887DR)"/>
    <s v="Bowman, Ray"/>
    <s v="Follow-up"/>
    <s v="Online (E-mail or Web)"/>
    <n v="2"/>
    <n v="2"/>
    <x v="9"/>
    <n v="2"/>
  </r>
  <r>
    <d v="2018-03-22T07:00:00"/>
    <s v="Surf Happens (EDC2887DR)"/>
    <s v="Gaytan, Alondra"/>
    <s v="Initial/New"/>
    <s v="Phone"/>
    <n v="1"/>
    <n v="1"/>
    <x v="7"/>
    <n v="1"/>
  </r>
  <r>
    <d v="2018-06-25T07:00:00"/>
    <s v="SurfMedia Communications (EDC2736)"/>
    <s v="Zackrison, Eric J."/>
    <s v="Follow-up"/>
    <s v="Client Site (face-to-face)"/>
    <n v="1.5"/>
    <n v="1.5"/>
    <x v="15"/>
    <n v="1.5"/>
  </r>
  <r>
    <d v="2018-06-14T07:00:00"/>
    <s v="SurfMedia Communications (EDC2736)"/>
    <s v="Zackrison, Eric J."/>
    <s v="Follow-up"/>
    <s v="Client Site (face-to-face)"/>
    <n v="1.5"/>
    <n v="1.5"/>
    <x v="15"/>
    <n v="1.5"/>
  </r>
  <r>
    <d v="2018-06-06T07:00:00"/>
    <s v="SurfMedia Communications (EDC2736)"/>
    <s v="Elliott, Anthony C."/>
    <s v="Follow-up"/>
    <s v="Phone"/>
    <n v="1.5"/>
    <n v="1.5"/>
    <x v="1"/>
    <n v="1.5"/>
  </r>
  <r>
    <d v="2018-06-04T07:00:00"/>
    <s v="SurfMedia Communications (EDC2736)"/>
    <s v="Elliott, Anthony C."/>
    <s v="Follow-up"/>
    <s v="Phone"/>
    <n v="2"/>
    <n v="2"/>
    <x v="1"/>
    <n v="2"/>
  </r>
  <r>
    <d v="2018-05-21T07:00:00"/>
    <s v="SurfMedia Communications (EDC2736)"/>
    <s v="Kauffman, Michael"/>
    <s v="Follow-up"/>
    <s v="Client Site (face-to-face)"/>
    <n v="2.5"/>
    <n v="2.5"/>
    <x v="16"/>
    <n v="2.5"/>
  </r>
  <r>
    <d v="2018-06-28T07:00:00"/>
    <s v="Taco Tuyo (EDC2139DR)"/>
    <s v="Zackrison, Eric J."/>
    <s v="Follow-up"/>
    <s v="Online (E-mail or Web)"/>
    <n v="0.16699999570846558"/>
    <n v="0.16699999570846558"/>
    <x v="15"/>
    <n v="0.16699999570846558"/>
  </r>
  <r>
    <d v="2018-01-11T08:00:00"/>
    <s v="Taco Tuyo (EDC2139DR)"/>
    <s v="Elliott, Anthony C."/>
    <s v="Follow-up"/>
    <s v="Phone"/>
    <n v="0.5"/>
    <n v="0.5"/>
    <x v="1"/>
    <n v="0.5"/>
  </r>
  <r>
    <d v="2018-01-05T08:00:00"/>
    <s v="Taco Tuyo (EDC2139DR)"/>
    <s v="Gaytan, Alondra"/>
    <s v="Follow-up"/>
    <s v="Phone"/>
    <n v="1"/>
    <n v="1"/>
    <x v="7"/>
    <n v="1"/>
  </r>
  <r>
    <d v="2018-05-15T07:00:00"/>
    <s v="Tap'd Ventura LLC (EDC2888)"/>
    <s v="Bowman, Ray"/>
    <s v="Follow-up"/>
    <s v="Online (E-mail or Web)"/>
    <n v="2"/>
    <n v="2"/>
    <x v="9"/>
    <n v="2"/>
  </r>
  <r>
    <d v="2018-03-26T07:00:00"/>
    <s v="Tap'd Ventura LLC (EDC2888)"/>
    <s v="Gaytan, Alondra"/>
    <s v="Initial/New"/>
    <s v="Phone"/>
    <n v="1"/>
    <n v="1"/>
    <x v="7"/>
    <n v="1"/>
  </r>
  <r>
    <d v="2018-05-15T07:00:00"/>
    <s v="Taryn Martin Real Estate  (EDC2807DR)"/>
    <s v="Bowman, Ray"/>
    <s v="Follow-up"/>
    <s v="Online (E-mail or Web)"/>
    <n v="2"/>
    <n v="2"/>
    <x v="9"/>
    <n v="2"/>
  </r>
  <r>
    <d v="2018-01-23T08:00:00"/>
    <s v="Taryn Martin Real Estate  (EDC2807DR)"/>
    <s v="Gaytan, Alondra"/>
    <s v="Initial/New"/>
    <s v="Phone"/>
    <n v="1"/>
    <n v="1"/>
    <x v="7"/>
    <n v="1"/>
  </r>
  <r>
    <d v="2018-05-15T07:00:00"/>
    <s v="Tatyana Mate (EDC2851)"/>
    <s v="Bowman, Ray"/>
    <s v="Follow-up"/>
    <s v="Online (E-mail or Web)"/>
    <n v="2"/>
    <n v="2"/>
    <x v="9"/>
    <n v="2"/>
  </r>
  <r>
    <d v="2018-03-23T07:00:00"/>
    <s v="Tatyana Mate (EDC2851)"/>
    <s v="Elliott, Anthony C."/>
    <s v="Follow-up"/>
    <s v="Phone"/>
    <n v="1.25"/>
    <n v="1.25"/>
    <x v="1"/>
    <n v="1.25"/>
  </r>
  <r>
    <d v="2018-03-19T07:00:00"/>
    <s v="Tatyana Mate (EDC2851)"/>
    <s v="Gaytan, Alondra"/>
    <s v="Initial/New"/>
    <s v="Phone"/>
    <n v="1"/>
    <n v="1"/>
    <x v="7"/>
    <n v="1"/>
  </r>
  <r>
    <d v="2018-06-12T07:00:00"/>
    <s v="Taylor Brayden (EDC2978)"/>
    <s v="Gaytan, Alondra"/>
    <s v="Initial/New"/>
    <s v="Phone"/>
    <n v="1"/>
    <n v="1"/>
    <x v="7"/>
    <n v="1"/>
  </r>
  <r>
    <d v="2018-05-22T07:00:00"/>
    <s v="Teeccino Cafe  (EDC2714)"/>
    <s v="Fernandez, Gonzalo"/>
    <s v="Follow-up"/>
    <s v="Client Site (face-to-face)"/>
    <n v="5.75"/>
    <n v="8.25"/>
    <x v="3"/>
    <n v="8.25"/>
  </r>
  <r>
    <d v="2018-06-05T07:00:00"/>
    <s v="Telos Aero Inc. (EDC1231)"/>
    <s v="Fernandez, Gonzalo"/>
    <s v="Follow-up"/>
    <s v="Online (E-mail or Web)"/>
    <n v="2.25"/>
    <n v="2.25"/>
    <x v="3"/>
    <n v="2.25"/>
  </r>
  <r>
    <d v="2018-06-04T07:00:00"/>
    <s v="Telos Aero Inc. (EDC1231)"/>
    <s v="Fernandez, Gonzalo"/>
    <s v="Follow-up"/>
    <s v="Center Site (face-to-face)"/>
    <n v="3.75"/>
    <n v="4.5"/>
    <x v="3"/>
    <n v="4.5"/>
  </r>
  <r>
    <d v="2018-05-15T07:00:00"/>
    <s v="Terra Oceana  (EDC2445DR)"/>
    <s v="Bowman, Ray"/>
    <s v="Follow-up"/>
    <s v="Online (E-mail or Web)"/>
    <n v="2"/>
    <n v="2"/>
    <x v="9"/>
    <n v="2"/>
  </r>
  <r>
    <d v="2018-02-08T08:00:00"/>
    <s v="Terra Oceana  (EDC2445DR)"/>
    <s v="Martini, Sylvia"/>
    <s v="Follow-up"/>
    <s v="Client Site (face-to-face)"/>
    <n v="2.75"/>
    <n v="2.75"/>
    <x v="8"/>
    <n v="2.75"/>
  </r>
  <r>
    <d v="2018-05-15T07:00:00"/>
    <s v="Terramor  (EDC2746DR)"/>
    <s v="Bowman, Ray"/>
    <s v="Follow-up"/>
    <s v="Online (E-mail or Web)"/>
    <n v="2"/>
    <n v="2"/>
    <x v="9"/>
    <n v="2"/>
  </r>
  <r>
    <d v="2018-01-03T08:00:00"/>
    <s v="Terramor  (EDC2746DR)"/>
    <s v="Elliott, Anthony C."/>
    <s v="Follow-up"/>
    <s v="Phone"/>
    <n v="2.75"/>
    <n v="2.75"/>
    <x v="1"/>
    <n v="2.75"/>
  </r>
  <r>
    <d v="2018-05-15T07:00:00"/>
    <s v="Textile Waste Solutions (EDC0215DR)"/>
    <s v="Bowman, Ray"/>
    <s v="Follow-up"/>
    <s v="Online (E-mail or Web)"/>
    <n v="2"/>
    <n v="2"/>
    <x v="9"/>
    <n v="2"/>
  </r>
  <r>
    <d v="2018-03-22T07:00:00"/>
    <s v="Textile Waste Solutions (EDC0215DR)"/>
    <s v="Kauffman, Michael"/>
    <s v="Follow-up"/>
    <s v="Online (E-mail or Web)"/>
    <n v="2"/>
    <n v="2"/>
    <x v="16"/>
    <n v="2"/>
  </r>
  <r>
    <d v="2018-05-15T07:00:00"/>
    <s v="TFLMG (EDC2478)"/>
    <s v="Bowman, Ray"/>
    <s v="Follow-up"/>
    <s v="Online (E-mail or Web)"/>
    <n v="2"/>
    <n v="2"/>
    <x v="9"/>
    <n v="2"/>
  </r>
  <r>
    <d v="2018-01-29T08:00:00"/>
    <s v="TFLMG (EDC2478)"/>
    <s v="Elliott, Anthony C."/>
    <s v="Follow-up"/>
    <s v="Center Site (face-to-face)"/>
    <n v="2"/>
    <n v="2"/>
    <x v="1"/>
    <n v="2"/>
  </r>
  <r>
    <d v="2018-02-06T08:00:00"/>
    <s v="The Abundant Table (EDC1944g)"/>
    <s v="Bartels, Bill"/>
    <s v="Follow-up"/>
    <s v="Phone"/>
    <n v="2"/>
    <n v="2"/>
    <x v="4"/>
    <n v="2"/>
  </r>
  <r>
    <d v="2018-01-11T08:00:00"/>
    <s v="The Abundant Table (EDC1944g)"/>
    <s v="Bartels, Bill"/>
    <s v="Follow-up"/>
    <s v="Client Site (face-to-face)"/>
    <n v="4.5"/>
    <n v="4.5"/>
    <x v="4"/>
    <n v="4.5"/>
  </r>
  <r>
    <d v="2018-06-28T07:00:00"/>
    <s v="The Day Spa of Ojai  (EDC2752DR)"/>
    <s v="Zackrison, Eric J."/>
    <s v="Follow-up"/>
    <s v="Phone"/>
    <n v="0.5"/>
    <n v="0.5"/>
    <x v="15"/>
    <n v="0.5"/>
  </r>
  <r>
    <d v="2018-05-15T07:00:00"/>
    <s v="The Day Spa of Ojai  (EDC2752DR)"/>
    <s v="Bowman, Ray"/>
    <s v="Follow-up"/>
    <s v="Online (E-mail or Web)"/>
    <n v="2"/>
    <n v="2"/>
    <x v="9"/>
    <n v="2"/>
  </r>
  <r>
    <d v="2018-03-29T07:00:00"/>
    <s v="The Day Spa of Ojai  (EDC2752DR)"/>
    <s v="Briglio, Clare"/>
    <s v="Follow-up"/>
    <s v="Phone"/>
    <n v="0.5"/>
    <n v="0.5"/>
    <x v="17"/>
    <n v="0.5"/>
  </r>
  <r>
    <d v="2018-02-09T08:00:00"/>
    <s v="The Day Spa of Ojai  (EDC2752DR)"/>
    <s v="Boateng, Marvin"/>
    <s v="Follow-up"/>
    <s v="Phone"/>
    <n v="1.5"/>
    <n v="1.5"/>
    <x v="0"/>
    <n v="1.5"/>
  </r>
  <r>
    <d v="2018-05-15T07:00:00"/>
    <s v="The Deer Lodge , Deer Ventures LLC (EDC2751DR)"/>
    <s v="Bowman, Ray"/>
    <s v="Follow-up"/>
    <s v="Online (E-mail or Web)"/>
    <n v="2"/>
    <n v="2"/>
    <x v="9"/>
    <n v="2"/>
  </r>
  <r>
    <d v="2018-02-01T08:00:00"/>
    <s v="The Deer Lodge , Deer Ventures LLC (EDC2751DR)"/>
    <s v="Elliott, Anthony C."/>
    <s v="Follow-up"/>
    <s v="Phone"/>
    <n v="0.5"/>
    <n v="0.5"/>
    <x v="1"/>
    <n v="0.5"/>
  </r>
  <r>
    <d v="2018-01-31T08:00:00"/>
    <s v="The Deer Lodge , Deer Ventures LLC (EDC2751DR)"/>
    <s v="Elliott, Anthony C."/>
    <s v="Follow-up"/>
    <s v="Online (E-mail or Web)"/>
    <n v="1.75"/>
    <n v="1.75"/>
    <x v="1"/>
    <n v="1.75"/>
  </r>
  <r>
    <d v="2018-05-08T07:00:00"/>
    <s v="The Food Liaison Corp. (EDC2916)"/>
    <s v="Boateng, Marvin"/>
    <s v="Follow-up"/>
    <s v="Center Site (face-to-face)"/>
    <n v="2"/>
    <n v="2"/>
    <x v="0"/>
    <n v="2"/>
  </r>
  <r>
    <d v="2018-04-12T07:00:00"/>
    <s v="The Food Liaison Corp. (EDC2916)"/>
    <s v="Boateng, Marvin"/>
    <s v="Follow-up"/>
    <s v="Center Site (face-to-face)"/>
    <n v="2"/>
    <n v="2"/>
    <x v="0"/>
    <n v="2"/>
  </r>
  <r>
    <d v="2018-04-10T07:00:00"/>
    <s v="The Food Liaison Corp. (EDC2916)"/>
    <s v="Gaytan, Alondra"/>
    <s v="Initial/New"/>
    <s v="Phone"/>
    <n v="1"/>
    <n v="1"/>
    <x v="7"/>
    <n v="1"/>
  </r>
  <r>
    <d v="2018-05-15T07:00:00"/>
    <s v="The Gym Next Door (EDC2770DRR)"/>
    <s v="Bowman, Ray"/>
    <s v="Follow-up"/>
    <s v="Online (E-mail or Web)"/>
    <n v="2"/>
    <n v="2"/>
    <x v="9"/>
    <n v="2"/>
  </r>
  <r>
    <d v="2018-01-02T08:00:00"/>
    <s v="The Gym Next Door (EDC2770DRR)"/>
    <s v="Gaytan, Alondra"/>
    <s v="Initial/New"/>
    <s v="Phone"/>
    <n v="1"/>
    <n v="1"/>
    <x v="7"/>
    <n v="1"/>
  </r>
  <r>
    <d v="2018-06-08T07:00:00"/>
    <s v="The Little Black Dress  (EDC2909)"/>
    <s v="Elliott, Anthony C."/>
    <s v="Follow-up"/>
    <s v="Phone"/>
    <n v="0.75"/>
    <n v="0.75"/>
    <x v="1"/>
    <n v="0.75"/>
  </r>
  <r>
    <d v="2018-05-15T07:00:00"/>
    <s v="The Little Black Dress  (EDC2909)"/>
    <s v="Bowman, Ray"/>
    <s v="Follow-up"/>
    <s v="Online (E-mail or Web)"/>
    <n v="2"/>
    <n v="2"/>
    <x v="9"/>
    <n v="2"/>
  </r>
  <r>
    <d v="2018-04-24T07:00:00"/>
    <s v="The Little Black Dress  (EDC2909)"/>
    <s v="Elliott, Anthony C."/>
    <s v="Follow-up"/>
    <s v="Phone"/>
    <n v="1.5"/>
    <n v="1.5"/>
    <x v="1"/>
    <n v="1.5"/>
  </r>
  <r>
    <d v="2018-04-09T07:00:00"/>
    <s v="The Little Black Dress  (EDC2909)"/>
    <s v="Gaytan, Alondra"/>
    <s v="Initial/New"/>
    <s v="Phone"/>
    <n v="1"/>
    <n v="1"/>
    <x v="7"/>
    <n v="1"/>
  </r>
  <r>
    <d v="2018-05-15T07:00:00"/>
    <s v="The Right Gift  (EDC2849DR)"/>
    <s v="Bowman, Ray"/>
    <s v="Follow-up"/>
    <s v="Online (E-mail or Web)"/>
    <n v="2"/>
    <n v="2"/>
    <x v="9"/>
    <n v="2"/>
  </r>
  <r>
    <d v="2018-04-11T07:00:00"/>
    <s v="The Right Gift  (EDC2849DR)"/>
    <s v="Martini, Sylvia"/>
    <s v="Follow-up"/>
    <s v="Client Site (face-to-face)"/>
    <n v="1.5"/>
    <n v="1.5"/>
    <x v="8"/>
    <n v="1.5"/>
  </r>
  <r>
    <d v="2018-02-08T08:00:00"/>
    <s v="The Right Gift  (EDC2849DR)"/>
    <s v="Martini, Sylvia"/>
    <s v="Initial/New"/>
    <s v="Client Site (face-to-face)"/>
    <n v="1.25"/>
    <n v="1.25"/>
    <x v="8"/>
    <n v="1.25"/>
  </r>
  <r>
    <d v="2018-07-03T07:00:00"/>
    <s v="The Shopkeepers (EDC2885DR)"/>
    <s v="Elliott, Anthony C."/>
    <s v="Follow-up"/>
    <s v="Phone"/>
    <n v="1.5"/>
    <n v="1.5"/>
    <x v="1"/>
    <n v="1.5"/>
  </r>
  <r>
    <d v="2018-06-29T07:00:00"/>
    <s v="The Shopkeepers (EDC2885DR)"/>
    <s v="Zackrison, Eric J."/>
    <s v="Follow-up"/>
    <s v="Phone"/>
    <n v="0.25"/>
    <n v="0.25"/>
    <x v="15"/>
    <n v="0.25"/>
  </r>
  <r>
    <d v="2018-05-15T07:00:00"/>
    <s v="The Shopkeepers (EDC2885DR)"/>
    <s v="Bowman, Ray"/>
    <s v="Follow-up"/>
    <s v="Online (E-mail or Web)"/>
    <n v="2"/>
    <n v="2"/>
    <x v="9"/>
    <n v="2"/>
  </r>
  <r>
    <d v="2018-03-22T07:00:00"/>
    <s v="The Shopkeepers (EDC2885DR)"/>
    <s v="Gaytan, Alondra"/>
    <s v="Initial/New"/>
    <s v="Phone"/>
    <n v="1"/>
    <n v="1"/>
    <x v="7"/>
    <n v="1"/>
  </r>
  <r>
    <d v="2018-05-15T07:00:00"/>
    <s v="The Starter Farm (EDC2880DR)"/>
    <s v="Bowman, Ray"/>
    <s v="Follow-up"/>
    <s v="Online (E-mail or Web)"/>
    <n v="2"/>
    <n v="2"/>
    <x v="9"/>
    <n v="2"/>
  </r>
  <r>
    <d v="2018-03-27T07:00:00"/>
    <s v="The Starter Farm (EDC2880DR)"/>
    <s v="Bartels, Bill"/>
    <s v="Follow-up"/>
    <s v="Phone"/>
    <n v="1.25"/>
    <n v="1.25"/>
    <x v="4"/>
    <n v="1.25"/>
  </r>
  <r>
    <d v="2018-03-22T07:00:00"/>
    <s v="The Starter Farm (EDC2880DR)"/>
    <s v="Gaytan, Alondra"/>
    <s v="Initial/New"/>
    <s v="Phone"/>
    <n v="1"/>
    <n v="1"/>
    <x v="7"/>
    <n v="1"/>
  </r>
  <r>
    <d v="2018-05-15T07:00:00"/>
    <s v="The Three Little Biggs Rotisserie  (EDC2679)"/>
    <s v="Bartels, Bill"/>
    <s v="Follow-up"/>
    <s v="Center Site (face-to-face)"/>
    <n v="1.5"/>
    <n v="1.5"/>
    <x v="4"/>
    <n v="1.5"/>
  </r>
  <r>
    <d v="2018-05-08T07:00:00"/>
    <s v="The Three Little Biggs Rotisserie  (EDC2679)"/>
    <s v="Fernandez, Gonzalo"/>
    <s v="Follow-up"/>
    <s v="Online (E-mail or Web)"/>
    <n v="1.75"/>
    <n v="1.75"/>
    <x v="3"/>
    <n v="1.75"/>
  </r>
  <r>
    <d v="2018-05-02T07:00:00"/>
    <s v="The Three Little Biggs Rotisserie  (EDC2679)"/>
    <s v="Bartels, Bill"/>
    <s v="Follow-up"/>
    <s v="Center Site (face-to-face)"/>
    <n v="1.5"/>
    <n v="1.5"/>
    <x v="4"/>
    <n v="1.5"/>
  </r>
  <r>
    <d v="2018-04-27T07:00:00"/>
    <s v="The Three Little Biggs Rotisserie  (EDC2679)"/>
    <s v="Fernandez, Gonzalo"/>
    <s v="Follow-up"/>
    <s v="Online (E-mail or Web)"/>
    <n v="3.75"/>
    <n v="3.75"/>
    <x v="3"/>
    <n v="3.75"/>
  </r>
  <r>
    <d v="2018-04-19T07:00:00"/>
    <s v="The Three Little Biggs Rotisserie  (EDC2679)"/>
    <s v="Fernandez, Gonzalo"/>
    <s v="Follow-up"/>
    <s v="Client Site (face-to-face)"/>
    <n v="4.25"/>
    <n v="5"/>
    <x v="3"/>
    <n v="5"/>
  </r>
  <r>
    <d v="2018-03-30T07:00:00"/>
    <s v="The Three Little Biggs Rotisserie  (EDC2679)"/>
    <s v="Bartels, Bill"/>
    <s v="Follow-up"/>
    <s v="Phone"/>
    <n v="0.75"/>
    <n v="0.75"/>
    <x v="4"/>
    <n v="0.75"/>
  </r>
  <r>
    <d v="2018-03-08T08:00:00"/>
    <s v="The Three Little Biggs Rotisserie  (EDC2679)"/>
    <s v="Bartels, Bill"/>
    <s v="Follow-up"/>
    <s v="Center Site (face-to-face)"/>
    <n v="1.75"/>
    <n v="1.75"/>
    <x v="4"/>
    <n v="1.75"/>
  </r>
  <r>
    <d v="2018-01-15T08:00:00"/>
    <s v="The Three Little Biggs Rotisserie  (EDC2679)"/>
    <s v="Fernandez, Gonzalo"/>
    <s v="Follow-up"/>
    <s v="Center Site (face-to-face)"/>
    <n v="3"/>
    <n v="4"/>
    <x v="3"/>
    <n v="4"/>
  </r>
  <r>
    <d v="2018-05-30T07:00:00"/>
    <s v="Theresa Keldsen  (EDC2960)"/>
    <s v="Elliott, Anthony C."/>
    <s v="Follow-up"/>
    <s v="Phone"/>
    <n v="2"/>
    <n v="2"/>
    <x v="1"/>
    <n v="2"/>
  </r>
  <r>
    <d v="2018-05-21T07:00:00"/>
    <s v="Theresa Keldsen  (EDC2960)"/>
    <s v="Gaytan, Alondra"/>
    <s v="Initial/New"/>
    <s v="Phone"/>
    <n v="1"/>
    <n v="1"/>
    <x v="7"/>
    <n v="1"/>
  </r>
  <r>
    <d v="2018-04-09T07:00:00"/>
    <s v="Third Space Tea and Coffee (EDC2829)"/>
    <s v="Gaytan, Alondra"/>
    <s v="Follow-up"/>
    <s v="Phone"/>
    <n v="0.8333333432674408"/>
    <n v="0.8333333432674408"/>
    <x v="7"/>
    <n v="0.8333333432674408"/>
  </r>
  <r>
    <d v="2018-02-20T08:00:00"/>
    <s v="Third Space Tea and Coffee (EDC2829)"/>
    <s v="Fernandez, Gonzalo"/>
    <s v="Follow-up"/>
    <s v="Center Site (face-to-face)"/>
    <n v="2.5"/>
    <n v="3.25"/>
    <x v="3"/>
    <n v="3.25"/>
  </r>
  <r>
    <d v="2018-02-07T08:00:00"/>
    <s v="Third Space Tea and Coffee (EDC2829)"/>
    <s v="Gaytan, Alondra"/>
    <s v="Initial/New"/>
    <s v="Online (E-mail or Web)"/>
    <n v="1"/>
    <n v="1"/>
    <x v="7"/>
    <n v="1"/>
  </r>
  <r>
    <d v="2018-05-15T07:00:00"/>
    <s v="Thumb Print (EDC1615g)"/>
    <s v="Bowman, Ray"/>
    <s v="Follow-up"/>
    <s v="Online (E-mail or Web)"/>
    <n v="2"/>
    <n v="2"/>
    <x v="9"/>
    <n v="2"/>
  </r>
  <r>
    <d v="2018-02-16T08:00:00"/>
    <s v="Thumb Print (EDC1615g)"/>
    <s v="Conejo, Carlos"/>
    <s v="Follow-up"/>
    <s v="Client Site (face-to-face)"/>
    <n v="2.5"/>
    <n v="2.5"/>
    <x v="6"/>
    <n v="2.5"/>
  </r>
  <r>
    <d v="2018-06-28T07:00:00"/>
    <s v="Tim Labarge Construction (EDC2843DR)"/>
    <s v="Zackrison, Eric J."/>
    <s v="Follow-up"/>
    <s v="Phone"/>
    <n v="0.5"/>
    <n v="0.5"/>
    <x v="15"/>
    <n v="0.5"/>
  </r>
  <r>
    <d v="2018-05-15T07:00:00"/>
    <s v="Tim Labarge Construction (EDC2843DR)"/>
    <s v="Bowman, Ray"/>
    <s v="Follow-up"/>
    <s v="Online (E-mail or Web)"/>
    <n v="2"/>
    <n v="2"/>
    <x v="9"/>
    <n v="2"/>
  </r>
  <r>
    <d v="2018-02-15T08:00:00"/>
    <s v="Tim Labarge Construction (EDC2843DR)"/>
    <s v="Gaytan, Alondra"/>
    <s v="Initial/New"/>
    <s v="Phone"/>
    <n v="1"/>
    <n v="1"/>
    <x v="7"/>
    <n v="1"/>
  </r>
  <r>
    <d v="2018-04-16T07:00:00"/>
    <s v="Tom Sanchez Construction (EDC2135)"/>
    <s v="Fernandez, Gonzalo"/>
    <s v="Follow-up"/>
    <s v="Center Site (face-to-face)"/>
    <n v="3"/>
    <n v="3.75"/>
    <x v="3"/>
    <n v="3.75"/>
  </r>
  <r>
    <d v="2018-03-18T07:00:00"/>
    <s v="Tom Sanchez Construction (EDC2135)"/>
    <s v="Fernandez, Gonzalo"/>
    <s v="Follow-up"/>
    <s v="Online (E-mail or Web)"/>
    <n v="1.5"/>
    <n v="1.5"/>
    <x v="3"/>
    <n v="1.5"/>
  </r>
  <r>
    <d v="2018-03-12T07:00:00"/>
    <s v="Tom Sanchez Construction (EDC2135)"/>
    <s v="Fernandez, Gonzalo"/>
    <s v="Follow-up"/>
    <s v="Center Site (face-to-face)"/>
    <n v="3.75"/>
    <n v="4.5"/>
    <x v="3"/>
    <n v="4.5"/>
  </r>
  <r>
    <d v="2018-06-14T07:00:00"/>
    <s v="Trades United Reclaiming Future  (EDC2943)"/>
    <s v="Bartels, Bill"/>
    <s v="Follow-up"/>
    <s v="Client Site (face-to-face)"/>
    <n v="2.5"/>
    <n v="2.5"/>
    <x v="4"/>
    <n v="2.5"/>
  </r>
  <r>
    <d v="2018-05-15T07:00:00"/>
    <s v="Trades United Reclaiming Future  (EDC2943)"/>
    <s v="Gaytan, Alondra"/>
    <s v="Initial/New"/>
    <s v="Phone"/>
    <n v="1"/>
    <n v="1"/>
    <x v="7"/>
    <n v="1"/>
  </r>
  <r>
    <d v="2018-06-29T07:00:00"/>
    <s v="Treasures of Ojai (EDC2797DR)"/>
    <s v="Zackrison, Eric J."/>
    <s v="Follow-up"/>
    <s v="Phone"/>
    <n v="0.25"/>
    <n v="0.25"/>
    <x v="15"/>
    <n v="0.25"/>
  </r>
  <r>
    <d v="2018-05-15T07:00:00"/>
    <s v="Treasures of Ojai (EDC2797DR)"/>
    <s v="Bowman, Ray"/>
    <s v="Follow-up"/>
    <s v="Online (E-mail or Web)"/>
    <n v="2"/>
    <n v="2"/>
    <x v="9"/>
    <n v="2"/>
  </r>
  <r>
    <d v="2018-01-25T08:00:00"/>
    <s v="Treasures of Ojai (EDC2797DR)"/>
    <s v="Elliott, Anthony C."/>
    <s v="Follow-up"/>
    <s v="Phone"/>
    <n v="1.75"/>
    <n v="1.75"/>
    <x v="1"/>
    <n v="1.75"/>
  </r>
  <r>
    <d v="2018-01-15T08:00:00"/>
    <s v="Treasures of Ojai (EDC2797DR)"/>
    <s v="Gaytan, Alondra"/>
    <s v="Initial/New"/>
    <s v="Phone"/>
    <n v="1"/>
    <n v="1"/>
    <x v="7"/>
    <n v="1"/>
  </r>
  <r>
    <d v="2018-05-15T07:00:00"/>
    <s v="Trek Bikes of Ventura  (EDC2895)"/>
    <s v="Bowman, Ray"/>
    <s v="Follow-up"/>
    <s v="Online (E-mail or Web)"/>
    <n v="2"/>
    <n v="2"/>
    <x v="9"/>
    <n v="2"/>
  </r>
  <r>
    <d v="2018-03-26T07:00:00"/>
    <s v="Trek Bikes of Ventura  (EDC2895)"/>
    <s v="Gaytan, Alondra"/>
    <s v="Initial/New"/>
    <s v="Phone"/>
    <n v="1"/>
    <n v="1"/>
    <x v="7"/>
    <n v="1"/>
  </r>
  <r>
    <d v="2018-06-22T07:00:00"/>
    <s v="Trupart (EDC0189RR)"/>
    <s v="Hazuka, Bruce"/>
    <s v="Follow-up"/>
    <s v="Phone"/>
    <n v="1"/>
    <n v="1"/>
    <x v="20"/>
    <n v="1"/>
  </r>
  <r>
    <d v="2018-06-20T07:00:00"/>
    <s v="Trupart (EDC0189RR)"/>
    <s v="Hazuka, Bruce"/>
    <s v="Follow-up"/>
    <s v="Phone"/>
    <n v="1.5"/>
    <n v="1.5"/>
    <x v="20"/>
    <n v="1.5"/>
  </r>
  <r>
    <d v="2018-06-19T07:00:00"/>
    <s v="Trupart (EDC0189RR)"/>
    <s v="Hazuka, Bruce"/>
    <s v="Follow-up"/>
    <s v="Client Site (face-to-face)"/>
    <n v="9.5"/>
    <n v="11"/>
    <x v="20"/>
    <n v="11"/>
  </r>
  <r>
    <d v="2018-06-13T07:00:00"/>
    <s v="Trupart (EDC0189RR)"/>
    <s v="Hazuka, Bruce"/>
    <s v="Follow-up"/>
    <s v="Phone"/>
    <n v="3"/>
    <n v="3"/>
    <x v="20"/>
    <n v="3"/>
  </r>
  <r>
    <d v="2018-06-12T07:00:00"/>
    <s v="Trupart (EDC0189RR)"/>
    <s v="Hazuka, Bruce"/>
    <s v="Follow-up"/>
    <s v="Client Site (face-to-face)"/>
    <n v="10.5"/>
    <n v="12"/>
    <x v="20"/>
    <n v="12"/>
  </r>
  <r>
    <d v="2018-06-11T07:00:00"/>
    <s v="Trupart (EDC0189RR)"/>
    <s v="Fernandez, Gonzalo"/>
    <s v="Follow-up"/>
    <s v="Center Site (face-to-face)"/>
    <n v="3.5"/>
    <n v="4.25"/>
    <x v="3"/>
    <n v="4.25"/>
  </r>
  <r>
    <d v="2018-06-11T07:00:00"/>
    <s v="Trupart (EDC0189RR)"/>
    <s v="Hazuka, Bruce"/>
    <s v="Follow-up"/>
    <s v="Center Site (face-to-face)"/>
    <n v="3"/>
    <n v="3.75"/>
    <x v="20"/>
    <n v="3.75"/>
  </r>
  <r>
    <d v="2018-06-07T07:00:00"/>
    <s v="Trupart (EDC0189RR)"/>
    <s v="Hazuka, Bruce"/>
    <s v="Follow-up"/>
    <s v="Online (E-mail or Web)"/>
    <n v="1"/>
    <n v="1"/>
    <x v="20"/>
    <n v="1"/>
  </r>
  <r>
    <d v="2018-06-05T07:00:00"/>
    <s v="Trupart (EDC0189RR)"/>
    <s v="Hazuka, Bruce"/>
    <s v="Follow-up"/>
    <s v="Client Site (face-to-face)"/>
    <n v="10.25"/>
    <n v="11.75"/>
    <x v="20"/>
    <n v="11.75"/>
  </r>
  <r>
    <d v="2018-05-29T07:00:00"/>
    <s v="Trupart (EDC0189RR)"/>
    <s v="Hazuka, Bruce"/>
    <s v="Follow-up"/>
    <s v="Client Site (face-to-face)"/>
    <n v="10"/>
    <n v="11.5"/>
    <x v="20"/>
    <n v="11.5"/>
  </r>
  <r>
    <d v="2018-05-25T07:00:00"/>
    <s v="Trupart (EDC0189RR)"/>
    <s v="Hazuka, Bruce"/>
    <s v="Follow-up"/>
    <s v="Phone"/>
    <n v="1"/>
    <n v="1"/>
    <x v="20"/>
    <n v="1"/>
  </r>
  <r>
    <d v="2018-05-21T07:00:00"/>
    <s v="Trupart (EDC0189RR)"/>
    <s v="Hazuka, Bruce"/>
    <s v="Follow-up"/>
    <s v="Phone"/>
    <n v="1.5"/>
    <n v="1.5"/>
    <x v="20"/>
    <n v="1.5"/>
  </r>
  <r>
    <d v="2018-05-16T07:00:00"/>
    <s v="Trupart (EDC0189RR)"/>
    <s v="Hazuka, Bruce"/>
    <s v="Follow-up"/>
    <s v="Phone"/>
    <n v="1.5"/>
    <n v="1.5"/>
    <x v="20"/>
    <n v="1.5"/>
  </r>
  <r>
    <d v="2018-05-11T07:00:00"/>
    <s v="Trupart (EDC0189RR)"/>
    <s v="Hazuka, Bruce"/>
    <s v="Follow-up"/>
    <s v="Online (E-mail or Web)"/>
    <n v="4.5"/>
    <n v="4.5"/>
    <x v="20"/>
    <n v="4.5"/>
  </r>
  <r>
    <d v="2018-05-07T07:00:00"/>
    <s v="Trupart (EDC0189RR)"/>
    <s v="Hazuka, Bruce"/>
    <s v="Follow-up"/>
    <s v="Client Site (face-to-face)"/>
    <n v="10"/>
    <n v="11.5"/>
    <x v="20"/>
    <n v="11.5"/>
  </r>
  <r>
    <d v="2018-05-01T07:00:00"/>
    <s v="Trupart (EDC0189RR)"/>
    <s v="Hazuka, Bruce"/>
    <s v="Follow-up"/>
    <s v="Phone"/>
    <n v="2"/>
    <n v="2"/>
    <x v="20"/>
    <n v="2"/>
  </r>
  <r>
    <d v="2018-04-27T07:00:00"/>
    <s v="Trupart (EDC0189RR)"/>
    <s v="Hazuka, Bruce"/>
    <s v="Follow-up"/>
    <s v="Online (E-mail or Web)"/>
    <n v="1.5"/>
    <n v="1.5"/>
    <x v="20"/>
    <n v="1.5"/>
  </r>
  <r>
    <d v="2018-04-24T07:00:00"/>
    <s v="Trupart (EDC0189RR)"/>
    <s v="Hazuka, Bruce"/>
    <s v="Follow-up"/>
    <s v="Client Site (face-to-face)"/>
    <n v="9"/>
    <n v="10.5"/>
    <x v="20"/>
    <n v="10.5"/>
  </r>
  <r>
    <d v="2018-04-19T07:00:00"/>
    <s v="Trupart (EDC0189RR)"/>
    <s v="Hazuka, Bruce"/>
    <s v="Follow-up"/>
    <s v="Online (E-mail or Web)"/>
    <n v="1.5"/>
    <n v="1.5"/>
    <x v="20"/>
    <n v="1.5"/>
  </r>
  <r>
    <d v="2018-04-16T07:00:00"/>
    <s v="Trupart (EDC0189RR)"/>
    <s v="Hazuka, Bruce"/>
    <s v="Follow-up"/>
    <s v="Phone"/>
    <n v="3"/>
    <n v="3"/>
    <x v="20"/>
    <n v="3"/>
  </r>
  <r>
    <d v="2018-04-09T07:00:00"/>
    <s v="Trupart (EDC0189RR)"/>
    <s v="Hazuka, Bruce"/>
    <s v="Follow-up"/>
    <s v="Phone"/>
    <n v="2.5"/>
    <n v="2.5"/>
    <x v="20"/>
    <n v="2.5"/>
  </r>
  <r>
    <d v="2018-04-04T07:00:00"/>
    <s v="Trupart (EDC0189RR)"/>
    <s v="Hazuka, Bruce"/>
    <s v="Follow-up"/>
    <s v="Online (E-mail or Web)"/>
    <n v="2"/>
    <n v="2"/>
    <x v="20"/>
    <n v="2"/>
  </r>
  <r>
    <d v="2018-04-03T07:00:00"/>
    <s v="Trupart (EDC0189RR)"/>
    <s v="Hazuka, Bruce"/>
    <s v="Follow-up"/>
    <s v="Client Site (face-to-face)"/>
    <n v="9"/>
    <n v="10.5"/>
    <x v="20"/>
    <n v="10.5"/>
  </r>
  <r>
    <d v="2018-03-28T07:00:00"/>
    <s v="Trupart (EDC0189RR)"/>
    <s v="Hazuka, Bruce"/>
    <s v="Follow-up"/>
    <s v="Phone"/>
    <n v="2"/>
    <n v="2"/>
    <x v="20"/>
    <n v="2"/>
  </r>
  <r>
    <d v="2018-03-23T07:00:00"/>
    <s v="Trupart (EDC0189RR)"/>
    <s v="Hazuka, Bruce"/>
    <s v="Follow-up"/>
    <s v="Phone"/>
    <n v="1.75"/>
    <n v="1.75"/>
    <x v="20"/>
    <n v="1.75"/>
  </r>
  <r>
    <d v="2018-03-19T07:00:00"/>
    <s v="Trupart (EDC0189RR)"/>
    <s v="Hazuka, Bruce"/>
    <s v="Follow-up"/>
    <s v="Phone"/>
    <n v="1.5"/>
    <n v="1.5"/>
    <x v="20"/>
    <n v="1.5"/>
  </r>
  <r>
    <d v="2018-03-13T07:00:00"/>
    <s v="Trupart (EDC0189RR)"/>
    <s v="Hazuka, Bruce"/>
    <s v="Follow-up"/>
    <s v="Phone"/>
    <n v="1"/>
    <n v="1"/>
    <x v="20"/>
    <n v="1"/>
  </r>
  <r>
    <d v="2018-03-12T07:00:00"/>
    <s v="Trupart (EDC0189RR)"/>
    <s v="Hazuka, Bruce"/>
    <s v="Follow-up"/>
    <s v="Client Site (face-to-face)"/>
    <n v="9"/>
    <n v="10.5"/>
    <x v="20"/>
    <n v="10.5"/>
  </r>
  <r>
    <d v="2018-03-02T08:00:00"/>
    <s v="Trupart (EDC0189RR)"/>
    <s v="Hazuka, Bruce"/>
    <s v="Follow-up"/>
    <s v="Phone"/>
    <n v="1.5"/>
    <n v="1.5"/>
    <x v="20"/>
    <n v="1.5"/>
  </r>
  <r>
    <d v="2018-02-27T08:00:00"/>
    <s v="Trupart (EDC0189RR)"/>
    <s v="Hazuka, Bruce"/>
    <s v="Follow-up"/>
    <s v="Phone"/>
    <n v="2.75"/>
    <n v="2.75"/>
    <x v="20"/>
    <n v="2.75"/>
  </r>
  <r>
    <d v="2018-02-27T08:00:00"/>
    <s v="Trupart (EDC0189RR)"/>
    <s v="Hazuka, Bruce"/>
    <s v="Follow-up"/>
    <s v="Online (E-mail or Web)"/>
    <n v="1.5"/>
    <n v="1.5"/>
    <x v="20"/>
    <n v="1.5"/>
  </r>
  <r>
    <d v="2018-02-26T08:00:00"/>
    <s v="Trupart (EDC0189RR)"/>
    <s v="Hazuka, Bruce"/>
    <s v="Follow-up"/>
    <s v="Phone"/>
    <n v="1.75"/>
    <n v="1.75"/>
    <x v="20"/>
    <n v="1.75"/>
  </r>
  <r>
    <d v="2018-02-20T08:00:00"/>
    <s v="Trupart (EDC0189RR)"/>
    <s v="Hazuka, Bruce"/>
    <s v="Follow-up"/>
    <s v="Phone"/>
    <n v="2"/>
    <n v="2"/>
    <x v="20"/>
    <n v="2"/>
  </r>
  <r>
    <d v="2018-02-14T08:00:00"/>
    <s v="Trupart (EDC0189RR)"/>
    <s v="Hazuka, Bruce"/>
    <s v="Follow-up"/>
    <s v="Phone"/>
    <n v="2.5"/>
    <n v="2.5"/>
    <x v="20"/>
    <n v="2.5"/>
  </r>
  <r>
    <d v="2018-02-09T08:00:00"/>
    <s v="Trupart (EDC0189RR)"/>
    <s v="Hazuka, Bruce"/>
    <s v="Follow-up"/>
    <s v="Phone"/>
    <n v="1.75"/>
    <n v="1.75"/>
    <x v="20"/>
    <n v="1.75"/>
  </r>
  <r>
    <d v="2018-02-08T08:00:00"/>
    <s v="Trupart (EDC0189RR)"/>
    <s v="Hazuka, Bruce"/>
    <s v="Follow-up"/>
    <s v="Phone"/>
    <n v="3.5"/>
    <n v="3.5"/>
    <x v="20"/>
    <n v="3.5"/>
  </r>
  <r>
    <d v="2018-01-30T08:00:00"/>
    <s v="Trupart (EDC0189RR)"/>
    <s v="Fernandez, Gonzalo"/>
    <s v="Follow-up"/>
    <s v="Center Site (face-to-face)"/>
    <n v="4"/>
    <n v="5"/>
    <x v="3"/>
    <n v="5"/>
  </r>
  <r>
    <d v="2018-01-30T08:00:00"/>
    <s v="Trupart (EDC0189RR)"/>
    <s v="Hazuka, Bruce"/>
    <s v="Follow-up"/>
    <s v="Center Site (face-to-face)"/>
    <n v="4.25"/>
    <n v="5.25"/>
    <x v="20"/>
    <n v="5.25"/>
  </r>
  <r>
    <d v="2018-01-29T08:00:00"/>
    <s v="Trupart (EDC0189RR)"/>
    <s v="Hazuka, Bruce"/>
    <s v="Follow-up"/>
    <s v="Phone"/>
    <n v="3.5"/>
    <n v="3.5"/>
    <x v="20"/>
    <n v="3.5"/>
  </r>
  <r>
    <d v="2018-01-27T08:00:00"/>
    <s v="Trupart (EDC0189RR)"/>
    <s v="Hazuka, Bruce"/>
    <s v="Follow-up"/>
    <s v="Online (E-mail or Web)"/>
    <n v="0.75"/>
    <n v="0.75"/>
    <x v="20"/>
    <n v="0.75"/>
  </r>
  <r>
    <d v="2018-01-26T08:00:00"/>
    <s v="Trupart (EDC0189RR)"/>
    <s v="Wallach, Joyce"/>
    <s v="Follow-up"/>
    <s v="Online (E-mail or Web)"/>
    <n v="0.16699999570846558"/>
    <n v="0.16699999570846558"/>
    <x v="10"/>
    <n v="0.16699999570846558"/>
  </r>
  <r>
    <d v="2018-01-25T08:00:00"/>
    <s v="Trupart (EDC0189RR)"/>
    <s v="Hazuka, Bruce"/>
    <s v="Follow-up"/>
    <s v="Phone"/>
    <n v="1.5"/>
    <n v="1.5"/>
    <x v="20"/>
    <n v="1.5"/>
  </r>
  <r>
    <d v="2018-01-13T08:00:00"/>
    <s v="Trupart (EDC0189RR)"/>
    <s v="Hazuka, Bruce"/>
    <s v="Follow-up"/>
    <s v="Online (E-mail or Web)"/>
    <n v="1.5"/>
    <n v="1.5"/>
    <x v="20"/>
    <n v="1.5"/>
  </r>
  <r>
    <d v="2018-01-12T08:00:00"/>
    <s v="Trupart (EDC0189RR)"/>
    <s v="Hazuka, Bruce"/>
    <s v="Follow-up"/>
    <s v="Phone"/>
    <n v="2.75"/>
    <n v="2.75"/>
    <x v="20"/>
    <n v="2.75"/>
  </r>
  <r>
    <d v="2018-05-15T07:00:00"/>
    <s v="Two by Two Pet Care (EDC2732)"/>
    <s v="Bowman, Ray"/>
    <s v="Follow-up"/>
    <s v="Online (E-mail or Web)"/>
    <n v="2"/>
    <n v="2"/>
    <x v="9"/>
    <n v="2"/>
  </r>
  <r>
    <d v="2018-01-09T08:00:00"/>
    <s v="Two by Two Pet Care (EDC2732)"/>
    <s v="Obetz, Rose"/>
    <s v="Follow-up"/>
    <s v="Client Site (face-to-face)"/>
    <n v="2.5"/>
    <n v="3"/>
    <x v="12"/>
    <n v="3"/>
  </r>
  <r>
    <d v="2018-05-15T07:00:00"/>
    <s v="Two Fish Digital (EDC2755DR)"/>
    <s v="Bowman, Ray"/>
    <s v="Follow-up"/>
    <s v="Online (E-mail or Web)"/>
    <n v="2"/>
    <n v="2"/>
    <x v="9"/>
    <n v="2"/>
  </r>
  <r>
    <d v="2018-01-03T08:00:00"/>
    <s v="Two Fish Digital (EDC2755DR)"/>
    <s v="Elliott, Anthony C."/>
    <s v="Follow-up"/>
    <s v="Phone"/>
    <n v="1.75"/>
    <n v="1.75"/>
    <x v="1"/>
    <n v="1.75"/>
  </r>
  <r>
    <d v="2018-05-15T07:00:00"/>
    <s v="Ultim Essence (EDC2760)"/>
    <s v="Samson, Julie"/>
    <s v="Follow-up"/>
    <s v="Client Site (face-to-face)"/>
    <n v="1"/>
    <n v="1"/>
    <x v="11"/>
    <n v="1"/>
  </r>
  <r>
    <d v="2018-04-01T07:00:00"/>
    <s v="Ultim Essence (EDC2760)"/>
    <s v="Samson, Julie"/>
    <s v="Follow-up"/>
    <s v="Client Site (face-to-face)"/>
    <n v="8.2999996840953827E-2"/>
    <n v="8.2999996840953827E-2"/>
    <x v="11"/>
    <n v="8.2999996840953827E-2"/>
  </r>
  <r>
    <d v="2018-01-29T08:00:00"/>
    <s v="Vasari Plaster and Stucco (EDC2818DRR)"/>
    <s v="Gaytan, Alondra"/>
    <s v="Initial/New"/>
    <s v="Phone"/>
    <n v="1"/>
    <n v="1"/>
    <x v="7"/>
    <n v="1"/>
  </r>
  <r>
    <d v="2018-05-15T07:00:00"/>
    <s v="VC Hordeculture (EDC2789DRR)"/>
    <s v="Bowman, Ray"/>
    <s v="Follow-up"/>
    <s v="Online (E-mail or Web)"/>
    <n v="2"/>
    <n v="2"/>
    <x v="9"/>
    <n v="2"/>
  </r>
  <r>
    <d v="2018-01-19T08:00:00"/>
    <s v="VC Hordeculture (EDC2789DRR)"/>
    <s v="Bartels, Bill"/>
    <s v="Follow-up"/>
    <s v="Phone"/>
    <n v="1.25"/>
    <n v="1.25"/>
    <x v="4"/>
    <n v="1.25"/>
  </r>
  <r>
    <d v="2018-01-17T08:00:00"/>
    <s v="VC Hordeculture (EDC2789DRR)"/>
    <s v="Gaytan, Alondra"/>
    <s v="Initial/New"/>
    <s v="Phone"/>
    <n v="1"/>
    <n v="1"/>
    <x v="7"/>
    <n v="1"/>
  </r>
  <r>
    <d v="2018-02-06T08:00:00"/>
    <s v="Vedava (EDC2815)"/>
    <s v="Fernandez, Gonzalo"/>
    <s v="Follow-up"/>
    <s v="Center Site (face-to-face)"/>
    <n v="3.5"/>
    <n v="4.5"/>
    <x v="3"/>
    <n v="4.5"/>
  </r>
  <r>
    <d v="2018-01-26T08:00:00"/>
    <s v="Vedava (EDC2815)"/>
    <s v="Gaytan, Alondra"/>
    <s v="Initial/New"/>
    <s v="Phone"/>
    <n v="1"/>
    <n v="1"/>
    <x v="7"/>
    <n v="1"/>
  </r>
  <r>
    <d v="2018-06-28T07:00:00"/>
    <s v="Vega Cleaning Service  (EDC2253)"/>
    <s v="Fernandez, Gonzalo"/>
    <s v="Follow-up"/>
    <s v="Center Site (face-to-face)"/>
    <n v="2.75"/>
    <n v="3.5"/>
    <x v="3"/>
    <n v="3.5"/>
  </r>
  <r>
    <d v="2018-03-05T08:00:00"/>
    <s v="Ventura Community Counseling (EDC2774DRR)"/>
    <s v="Hayman, Shalene"/>
    <s v="Follow-up"/>
    <s v="Client Site (face-to-face)"/>
    <n v="1.25"/>
    <n v="1.25"/>
    <x v="5"/>
    <n v="1.25"/>
  </r>
  <r>
    <d v="2018-01-27T08:00:00"/>
    <s v="Ventura Community Counseling (EDC2774DRR)"/>
    <s v="Bartels, Bill"/>
    <s v="Follow-up"/>
    <s v="Client Site (face-to-face)"/>
    <n v="2.25"/>
    <n v="2.25"/>
    <x v="4"/>
    <n v="2.25"/>
  </r>
  <r>
    <d v="2018-01-09T08:00:00"/>
    <s v="Ventura Community Counseling (EDC2774DRR)"/>
    <s v="Gaytan, Alondra"/>
    <s v="Initial/New"/>
    <s v="Phone"/>
    <n v="1"/>
    <n v="1"/>
    <x v="7"/>
    <n v="1"/>
  </r>
  <r>
    <d v="2018-06-01T07:00:00"/>
    <s v="Ventura County Occupational Medical Center (EDC2961)"/>
    <s v="Elliott, Anthony C."/>
    <s v="Follow-up"/>
    <s v="Phone"/>
    <n v="1.5"/>
    <n v="1.5"/>
    <x v="1"/>
    <n v="1.5"/>
  </r>
  <r>
    <d v="2018-05-31T07:00:00"/>
    <s v="Ventura County Occupational Medical Center (EDC2961)"/>
    <s v="Gaytan, Alondra"/>
    <s v="Initial/New"/>
    <s v="Phone"/>
    <n v="1"/>
    <n v="1"/>
    <x v="7"/>
    <n v="1"/>
  </r>
  <r>
    <d v="2018-01-23T08:00:00"/>
    <s v="Viking Garden  (EDC2435)"/>
    <s v="Martini, Sylvia"/>
    <s v="Follow-up"/>
    <s v="Client Site (face-to-face)"/>
    <n v="0.75"/>
    <n v="0.75"/>
    <x v="8"/>
    <n v="0.75"/>
  </r>
  <r>
    <d v="2018-04-01T07:00:00"/>
    <s v="Vintage Wine Tours (EDC2761)"/>
    <s v="Samson, Julie"/>
    <s v="Follow-up"/>
    <s v="Online (E-mail or Web)"/>
    <n v="0.25"/>
    <n v="0.25"/>
    <x v="11"/>
    <n v="0.25"/>
  </r>
  <r>
    <d v="2018-06-11T07:00:00"/>
    <s v="Vita Art Center  (EDC2772DRR)"/>
    <s v="Bartels, Bill"/>
    <s v="Follow-up"/>
    <s v="Client Site (face-to-face)"/>
    <n v="2.25"/>
    <n v="2.25"/>
    <x v="4"/>
    <n v="2.25"/>
  </r>
  <r>
    <d v="2018-04-04T07:00:00"/>
    <s v="Vita Art Center  (EDC2772DRR)"/>
    <s v="Bartels, Bill"/>
    <s v="Follow-up"/>
    <s v="Center Site (face-to-face)"/>
    <n v="1.25"/>
    <n v="1.25"/>
    <x v="4"/>
    <n v="1.25"/>
  </r>
  <r>
    <d v="2018-04-04T07:00:00"/>
    <s v="Vita Art Center  (EDC2772DRR)"/>
    <s v="Bartels, Bill"/>
    <s v="Follow-up"/>
    <s v="Center Site (face-to-face)"/>
    <n v="0.75"/>
    <n v="0.75"/>
    <x v="4"/>
    <n v="0.75"/>
  </r>
  <r>
    <d v="2018-03-14T07:00:00"/>
    <s v="Vita Art Center  (EDC2772DRR)"/>
    <s v="Bartels, Bill"/>
    <s v="Follow-up"/>
    <s v="Center Site (face-to-face)"/>
    <n v="2.25"/>
    <n v="2.25"/>
    <x v="4"/>
    <n v="2.25"/>
  </r>
  <r>
    <d v="2018-02-15T08:00:00"/>
    <s v="Vita Art Center  (EDC2772DRR)"/>
    <s v="Hayman, Shalene"/>
    <s v="Follow-up"/>
    <s v="Client Site (face-to-face)"/>
    <n v="1.75"/>
    <n v="1.75"/>
    <x v="5"/>
    <n v="1.75"/>
  </r>
  <r>
    <d v="2018-01-25T08:00:00"/>
    <s v="Vita Art Center  (EDC2772DRR)"/>
    <s v="Hayman, Shalene"/>
    <s v="Follow-up"/>
    <s v="Client Site (face-to-face)"/>
    <n v="1.75"/>
    <n v="1.75"/>
    <x v="5"/>
    <n v="1.75"/>
  </r>
  <r>
    <d v="2018-01-03T08:00:00"/>
    <s v="Vita Art Center  (EDC2772DRR)"/>
    <s v="Bartels, Bill"/>
    <s v="Initial/New"/>
    <s v="Phone"/>
    <n v="0.75"/>
    <n v="0.75"/>
    <x v="4"/>
    <n v="0.75"/>
  </r>
  <r>
    <d v="2018-06-08T07:00:00"/>
    <s v="Vital Cleantech Ventures, LLC (EDC2169T)"/>
    <s v="Bartels, Bill"/>
    <s v="Follow-up"/>
    <s v="Center Site (face-to-face)"/>
    <n v="2.5"/>
    <n v="2.5"/>
    <x v="4"/>
    <n v="2.5"/>
  </r>
  <r>
    <d v="2018-05-15T07:00:00"/>
    <s v="Vital Cleantech Ventures, LLC (EDC2169T)"/>
    <s v="Bowman, Ray"/>
    <s v="Follow-up"/>
    <s v="Online (E-mail or Web)"/>
    <n v="2"/>
    <n v="2"/>
    <x v="9"/>
    <n v="2"/>
  </r>
  <r>
    <d v="2018-02-23T08:00:00"/>
    <s v="Vital Cleantech Ventures, LLC (EDC2169T)"/>
    <s v="Bartels, Bill"/>
    <s v="Follow-up"/>
    <s v="Phone"/>
    <n v="2"/>
    <n v="2"/>
    <x v="4"/>
    <n v="2"/>
  </r>
  <r>
    <d v="2018-01-25T08:00:00"/>
    <s v="Vital Cleantech Ventures, LLC (EDC2169T)"/>
    <s v="Bartels, Bill"/>
    <s v="Follow-up"/>
    <s v="Center Site (face-to-face)"/>
    <n v="1.75"/>
    <n v="1.75"/>
    <x v="4"/>
    <n v="1.75"/>
  </r>
  <r>
    <d v="2018-05-16T07:00:00"/>
    <s v="VOIID (EDC2952)"/>
    <s v="Samson, Julie"/>
    <s v="Follow-up"/>
    <s v="Online (E-mail or Web)"/>
    <n v="0.25"/>
    <n v="0.25"/>
    <x v="11"/>
    <n v="0.25"/>
  </r>
  <r>
    <d v="2018-05-11T07:00:00"/>
    <s v="VOIID (EDC2952)"/>
    <s v="Samson, Julie"/>
    <s v="Follow-up"/>
    <s v="Center Site (face-to-face)"/>
    <n v="1"/>
    <n v="1"/>
    <x v="11"/>
    <n v="1"/>
  </r>
  <r>
    <d v="2018-05-09T07:00:00"/>
    <s v="VOIID (EDC2952)"/>
    <s v="Samson, Julie"/>
    <s v="Follow-up"/>
    <s v="Center Site (face-to-face)"/>
    <n v="1"/>
    <n v="1"/>
    <x v="11"/>
    <n v="1"/>
  </r>
  <r>
    <d v="2018-05-07T07:00:00"/>
    <s v="VOIID (EDC2952)"/>
    <s v="Samson, Julie"/>
    <s v="Follow-up"/>
    <s v="Center Site (face-to-face)"/>
    <n v="1"/>
    <n v="1"/>
    <x v="11"/>
    <n v="1"/>
  </r>
  <r>
    <d v="2018-05-04T07:00:00"/>
    <s v="VOIID (EDC2952)"/>
    <s v="Samson, Julie"/>
    <s v="Follow-up"/>
    <s v="Center Site (face-to-face)"/>
    <n v="1"/>
    <n v="1"/>
    <x v="11"/>
    <n v="1"/>
  </r>
  <r>
    <d v="2018-05-02T07:00:00"/>
    <s v="VOIID (EDC2952)"/>
    <s v="Samson, Julie"/>
    <s v="Initial/New"/>
    <s v="Center Site (face-to-face)"/>
    <n v="1"/>
    <n v="1"/>
    <x v="11"/>
    <n v="1"/>
  </r>
  <r>
    <d v="2018-05-23T07:00:00"/>
    <s v="Voilà (EDC2927)"/>
    <s v="Kauffman, Michael"/>
    <s v="Follow-up"/>
    <s v="Online (E-mail or Web)"/>
    <n v="1"/>
    <n v="1"/>
    <x v="16"/>
    <n v="1"/>
  </r>
  <r>
    <d v="2018-05-15T07:00:00"/>
    <s v="Voilà (EDC2927)"/>
    <s v="Bowman, Ray"/>
    <s v="Follow-up"/>
    <s v="Online (E-mail or Web)"/>
    <n v="2"/>
    <n v="2"/>
    <x v="9"/>
    <n v="2"/>
  </r>
  <r>
    <d v="2018-05-03T07:00:00"/>
    <s v="Voilà (EDC2927)"/>
    <s v="Kauffman, Michael"/>
    <s v="Follow-up"/>
    <s v="Client Site (face-to-face)"/>
    <n v="1.75"/>
    <n v="1.75"/>
    <x v="16"/>
    <n v="1.75"/>
  </r>
  <r>
    <d v="2018-04-25T07:00:00"/>
    <s v="Voilà (EDC2927)"/>
    <s v="Gaytan, Alondra"/>
    <s v="Initial/New"/>
    <s v="Phone"/>
    <n v="1"/>
    <n v="1"/>
    <x v="7"/>
    <n v="1"/>
  </r>
  <r>
    <d v="2018-06-22T07:00:00"/>
    <s v="Waiakea Inc. (EDC2202T)"/>
    <s v="Scuncio, Karen"/>
    <s v="Follow-up"/>
    <s v="Phone"/>
    <n v="1.5"/>
    <n v="1.5"/>
    <x v="2"/>
    <n v="1.5"/>
  </r>
  <r>
    <d v="2018-06-11T07:00:00"/>
    <s v="Waiakea Inc. (EDC2202T)"/>
    <s v="Scuncio, Karen"/>
    <s v="Follow-up"/>
    <s v="Online (E-mail or Web)"/>
    <n v="0.75"/>
    <n v="0.75"/>
    <x v="2"/>
    <n v="0.75"/>
  </r>
  <r>
    <d v="2018-05-08T07:00:00"/>
    <s v="Wandering Dog Wine Bar (EDC2823DR)"/>
    <s v="Martini, Sylvia"/>
    <s v="Follow-up"/>
    <s v="Phone"/>
    <n v="1.25"/>
    <n v="1.25"/>
    <x v="8"/>
    <n v="1.25"/>
  </r>
  <r>
    <d v="2018-03-15T07:00:00"/>
    <s v="Wandering Dog Wine Bar (EDC2823DR)"/>
    <s v="Martini, Sylvia"/>
    <s v="Follow-up"/>
    <s v="Phone"/>
    <n v="2.25"/>
    <n v="2.25"/>
    <x v="8"/>
    <n v="2.25"/>
  </r>
  <r>
    <d v="2018-02-08T08:00:00"/>
    <s v="Wandering Dog Wine Bar (EDC2823DR)"/>
    <s v="Martini, Sylvia"/>
    <s v="Follow-up"/>
    <s v="Client Site (face-to-face)"/>
    <n v="1.25"/>
    <n v="1.25"/>
    <x v="8"/>
    <n v="1.25"/>
  </r>
  <r>
    <d v="2018-01-25T08:00:00"/>
    <s v="Wandering Dog Wine Bar (EDC2823DR)"/>
    <s v="Martini, Sylvia"/>
    <s v="Initial/New"/>
    <s v="Client Site (face-to-face)"/>
    <n v="1.25"/>
    <n v="1.25"/>
    <x v="8"/>
    <n v="1.25"/>
  </r>
  <r>
    <d v="2018-04-19T07:00:00"/>
    <s v="Warren Schultz (EDC2832DRR)"/>
    <s v="Martini, Sylvia"/>
    <s v="Follow-up"/>
    <s v="Phone"/>
    <n v="1.25"/>
    <n v="1.25"/>
    <x v="8"/>
    <n v="1.25"/>
  </r>
  <r>
    <d v="2018-03-01T08:00:00"/>
    <s v="Warren Schultz (EDC2832DRR)"/>
    <s v="Martini, Sylvia"/>
    <s v="Follow-up"/>
    <s v="Phone"/>
    <n v="1.25"/>
    <n v="1.25"/>
    <x v="8"/>
    <n v="1.25"/>
  </r>
  <r>
    <d v="2018-02-25T08:00:00"/>
    <s v="Warren Schultz (EDC2832DRR)"/>
    <s v="Martini, Sylvia"/>
    <s v="Follow-up"/>
    <s v="Online (E-mail or Web)"/>
    <n v="0.75"/>
    <n v="0.75"/>
    <x v="8"/>
    <n v="0.75"/>
  </r>
  <r>
    <d v="2018-02-16T08:00:00"/>
    <s v="Warren Schultz (EDC2832DRR)"/>
    <s v="Martini, Sylvia"/>
    <s v="Follow-up"/>
    <s v="Online (E-mail or Web)"/>
    <n v="1.75"/>
    <n v="1.75"/>
    <x v="8"/>
    <n v="1.75"/>
  </r>
  <r>
    <d v="2018-02-05T08:00:00"/>
    <s v="Warren Schultz (EDC2832DRR)"/>
    <s v="Gaytan, Alondra"/>
    <s v="Initial/New"/>
    <s v="Phone"/>
    <n v="1"/>
    <n v="1"/>
    <x v="7"/>
    <n v="1"/>
  </r>
  <r>
    <d v="2018-05-15T07:00:00"/>
    <s v="Webthrowns.com (EDC2699)"/>
    <s v="Bowman, Ray"/>
    <s v="Follow-up"/>
    <s v="Online (E-mail or Web)"/>
    <n v="2"/>
    <n v="2"/>
    <x v="9"/>
    <n v="2"/>
  </r>
  <r>
    <d v="2018-01-26T08:00:00"/>
    <s v="Webthrowns.com (EDC2699)"/>
    <s v="Obetz, Rose"/>
    <s v="Follow-up"/>
    <s v="Client Site (face-to-face)"/>
    <n v="2.5"/>
    <n v="3"/>
    <x v="12"/>
    <n v="3"/>
  </r>
  <r>
    <d v="2018-05-16T07:00:00"/>
    <s v="Weigh Less Help Center (EDC2942)"/>
    <s v="Gaytan, Alondra"/>
    <s v="Follow-up"/>
    <s v="Center Site (face-to-face)"/>
    <n v="1"/>
    <n v="1"/>
    <x v="7"/>
    <n v="1"/>
  </r>
  <r>
    <d v="2018-05-15T07:00:00"/>
    <s v="Weigh Less Help Center (EDC2942)"/>
    <s v="Bowman, Ray"/>
    <s v="Follow-up"/>
    <s v="Online (E-mail or Web)"/>
    <n v="2"/>
    <n v="2"/>
    <x v="9"/>
    <n v="2"/>
  </r>
  <r>
    <d v="2018-05-14T07:00:00"/>
    <s v="Weigh Less Help Center (EDC2942)"/>
    <s v="Gaytan, Alondra"/>
    <s v="Initial/New"/>
    <s v="Center Site (face-to-face)"/>
    <n v="1"/>
    <n v="1"/>
    <x v="7"/>
    <n v="1"/>
  </r>
  <r>
    <d v="2018-06-21T07:00:00"/>
    <s v="Wendy Bowers (EDC2985)"/>
    <s v="Gaytan, Alondra"/>
    <s v="Initial/New"/>
    <s v="Phone"/>
    <n v="1"/>
    <n v="1"/>
    <x v="7"/>
    <n v="1"/>
  </r>
  <r>
    <d v="2018-05-21T07:00:00"/>
    <s v="West Andes Imports (EDC2031RRT)"/>
    <s v="Izzo, Louis"/>
    <s v="Follow-up"/>
    <s v="Client Site (face-to-face)"/>
    <n v="3.25"/>
    <n v="3.25"/>
    <x v="14"/>
    <n v="3.25"/>
  </r>
  <r>
    <d v="2018-04-18T07:00:00"/>
    <s v="West Andes Imports (EDC2031RRT)"/>
    <s v="Izzo, Louis"/>
    <s v="Follow-up"/>
    <s v="Conference (face-to-face)"/>
    <n v="3.5"/>
    <n v="3.5"/>
    <x v="14"/>
    <n v="3.5"/>
  </r>
  <r>
    <d v="2018-02-26T08:00:00"/>
    <s v="West Andes Imports (EDC2031RRT)"/>
    <s v="Izzo, Louis"/>
    <s v="Follow-up"/>
    <s v="Phone"/>
    <n v="1.5"/>
    <n v="1.5"/>
    <x v="14"/>
    <n v="1.5"/>
  </r>
  <r>
    <d v="2018-01-29T08:00:00"/>
    <s v="West Andes Imports (EDC2031RRT)"/>
    <s v="Izzo, Louis"/>
    <s v="Follow-up"/>
    <s v="Conference (face-to-face)"/>
    <n v="3.5"/>
    <n v="3.5"/>
    <x v="14"/>
    <n v="3.5"/>
  </r>
  <r>
    <d v="2018-07-03T07:00:00"/>
    <s v="Western Connection LLC  (EDC2981)"/>
    <s v="Scuncio, Karen"/>
    <s v="Follow-up"/>
    <s v="Phone"/>
    <n v="1.5"/>
    <n v="1.5"/>
    <x v="2"/>
    <n v="1.5"/>
  </r>
  <r>
    <d v="2018-06-27T07:00:00"/>
    <s v="Western Connection LLC  (EDC2981)"/>
    <s v="Scuncio, Karen"/>
    <s v="Follow-up"/>
    <s v="Online (E-mail or Web)"/>
    <n v="0.5"/>
    <n v="0.5"/>
    <x v="2"/>
    <n v="0.5"/>
  </r>
  <r>
    <d v="2018-06-14T07:00:00"/>
    <s v="Western Connection LLC  (EDC2981)"/>
    <s v="Scuncio, Karen"/>
    <s v="Initial/New"/>
    <s v="Phone"/>
    <n v="1.75"/>
    <n v="1.75"/>
    <x v="2"/>
    <n v="1.75"/>
  </r>
  <r>
    <d v="2018-06-12T07:00:00"/>
    <s v="Western Connection LLC  (EDC2981)"/>
    <s v="Gaytan, Alondra"/>
    <s v="Initial/New"/>
    <s v="Phone"/>
    <n v="1"/>
    <n v="1"/>
    <x v="7"/>
    <n v="1"/>
  </r>
  <r>
    <d v="2018-06-14T07:00:00"/>
    <s v="Wild at Heart Ojai  (EDC2937)"/>
    <s v="Fernandez, Gonzalo"/>
    <s v="Follow-up"/>
    <s v="Center Site (face-to-face)"/>
    <n v="4.5"/>
    <n v="5.25"/>
    <x v="3"/>
    <n v="5.25"/>
  </r>
  <r>
    <d v="2018-05-26T07:00:00"/>
    <s v="Wild at Heart Ojai  (EDC2937)"/>
    <s v="Martini, Sylvia"/>
    <s v="Follow-up"/>
    <s v="Client Site (face-to-face)"/>
    <n v="0.75"/>
    <n v="0.75"/>
    <x v="8"/>
    <n v="0.75"/>
  </r>
  <r>
    <d v="2018-05-15T07:00:00"/>
    <s v="Wild at Heart Ojai  (EDC2937)"/>
    <s v="Martini, Sylvia"/>
    <s v="Follow-up"/>
    <s v="Client Site (face-to-face)"/>
    <n v="2.5"/>
    <n v="2.5"/>
    <x v="8"/>
    <n v="2.5"/>
  </r>
  <r>
    <d v="2018-05-07T07:00:00"/>
    <s v="Wild at Heart Ojai  (EDC2937)"/>
    <s v="Gaytan, Alondra"/>
    <s v="Initial/New"/>
    <s v="Phone"/>
    <n v="1"/>
    <n v="1"/>
    <x v="7"/>
    <n v="1"/>
  </r>
  <r>
    <d v="2018-05-15T07:00:00"/>
    <s v="Wine Closet Inc. (EDC2540RR)"/>
    <s v="Bowman, Ray"/>
    <s v="Follow-up"/>
    <s v="Online (E-mail or Web)"/>
    <n v="2"/>
    <n v="2"/>
    <x v="9"/>
    <n v="2"/>
  </r>
  <r>
    <d v="2018-01-16T08:00:00"/>
    <s v="Wine Closet Inc. (EDC2540RR)"/>
    <s v="Obetz, Rose"/>
    <s v="Follow-up"/>
    <s v="Client Site (face-to-face)"/>
    <n v="3.5"/>
    <n v="3.75"/>
    <x v="12"/>
    <n v="3.75"/>
  </r>
  <r>
    <d v="2018-05-15T07:00:00"/>
    <s v="Wishbone Boutique Catering (EDC2738)"/>
    <s v="Bowman, Ray"/>
    <s v="Follow-up"/>
    <s v="Online (E-mail or Web)"/>
    <n v="2"/>
    <n v="2"/>
    <x v="9"/>
    <n v="2"/>
  </r>
  <r>
    <d v="2018-01-31T08:00:00"/>
    <s v="Wishbone Boutique Catering (EDC2738)"/>
    <s v="Zackrison, Eric J."/>
    <s v="Follow-up"/>
    <s v="Phone"/>
    <n v="1"/>
    <n v="1"/>
    <x v="15"/>
    <n v="1"/>
  </r>
  <r>
    <d v="2018-03-22T07:00:00"/>
    <s v="Write What You See Tutoring  (EDC2848DRR)"/>
    <s v="Elliott, Anthony C."/>
    <s v="Follow-up"/>
    <s v="Phone"/>
    <n v="0.75"/>
    <n v="0.75"/>
    <x v="1"/>
    <n v="0.75"/>
  </r>
  <r>
    <d v="2018-03-05T08:00:00"/>
    <s v="Write What You See Tutoring  (EDC2848DRR)"/>
    <s v="Fernandez, Gonzalo"/>
    <s v="Follow-up"/>
    <s v="Center Site (face-to-face)"/>
    <n v="3.75"/>
    <n v="4.5"/>
    <x v="3"/>
    <n v="4.5"/>
  </r>
  <r>
    <d v="2018-02-20T08:00:00"/>
    <s v="Write What You See Tutoring  (EDC2848DRR)"/>
    <s v="Gaytan, Alondra"/>
    <s v="Initial/New"/>
    <s v="Phone"/>
    <n v="1"/>
    <n v="1"/>
    <x v="7"/>
    <n v="1"/>
  </r>
  <r>
    <d v="2018-06-29T07:00:00"/>
    <s v="Xtensor Systems Inc. (EDC2977)"/>
    <s v="McConville, Matthew T."/>
    <s v="Follow-up"/>
    <s v="Online (E-mail or Web)"/>
    <n v="2"/>
    <n v="2"/>
    <x v="18"/>
    <n v="2"/>
  </r>
  <r>
    <d v="2018-06-14T07:00:00"/>
    <s v="Xtensor Systems Inc. (EDC2977)"/>
    <s v="McConville, Matthew T."/>
    <s v="Initial/New"/>
    <s v="Phone"/>
    <n v="1"/>
    <n v="1"/>
    <x v="18"/>
    <n v="1"/>
  </r>
  <r>
    <d v="2018-06-12T07:00:00"/>
    <s v="Xtensor Systems Inc. (EDC2977)"/>
    <s v="Gaytan, Alondra"/>
    <s v="Initial/New"/>
    <s v="Phone"/>
    <n v="1"/>
    <n v="1"/>
    <x v="7"/>
    <n v="1"/>
  </r>
  <r>
    <d v="2018-05-15T07:00:00"/>
    <s v="Yaroslava Petraitis (EDC2903)"/>
    <s v="Bowman, Ray"/>
    <s v="Follow-up"/>
    <s v="Online (E-mail or Web)"/>
    <n v="2"/>
    <n v="2"/>
    <x v="9"/>
    <n v="2"/>
  </r>
  <r>
    <d v="2018-04-02T07:00:00"/>
    <s v="Yaroslava Petraitis (EDC2903)"/>
    <s v="Bartels, Bill"/>
    <s v="Follow-up"/>
    <s v="Phone"/>
    <n v="1"/>
    <n v="1"/>
    <x v="4"/>
    <n v="1"/>
  </r>
  <r>
    <d v="2018-04-02T07:00:00"/>
    <s v="Yaroslava Petraitis (EDC2903)"/>
    <s v="Bartels, Bill"/>
    <s v="Follow-up"/>
    <s v="Phone"/>
    <n v="1.25"/>
    <n v="1.25"/>
    <x v="4"/>
    <n v="1.25"/>
  </r>
  <r>
    <d v="2018-03-29T07:00:00"/>
    <s v="Yaroslava Petraitis (EDC2903)"/>
    <s v="Gaytan, Alondra"/>
    <s v="Initial/New"/>
    <s v="Phone"/>
    <n v="1"/>
    <n v="1"/>
    <x v="7"/>
    <n v="1"/>
  </r>
  <r>
    <d v="2018-06-18T07:00:00"/>
    <s v="YCE Inc  (EDC2415)"/>
    <s v="Obetz, Rose"/>
    <s v="Follow-up"/>
    <s v="Client Site (face-to-face)"/>
    <n v="2"/>
    <n v="2.5"/>
    <x v="12"/>
    <n v="2.5"/>
  </r>
  <r>
    <d v="2018-06-08T07:00:00"/>
    <s v="Yoga Jones (EDC2798DRR)"/>
    <s v="Obetz, Rose"/>
    <s v="Follow-up"/>
    <s v="Client Site (face-to-face)"/>
    <n v="3"/>
    <n v="3.5"/>
    <x v="12"/>
    <n v="3.5"/>
  </r>
  <r>
    <d v="2018-04-26T07:00:00"/>
    <s v="Yoga Jones (EDC2798DRR)"/>
    <s v="Obetz, Rose"/>
    <s v="Follow-up"/>
    <s v="Client Site (face-to-face)"/>
    <n v="3"/>
    <n v="3.5"/>
    <x v="12"/>
    <n v="3.5"/>
  </r>
  <r>
    <d v="2018-04-17T07:00:00"/>
    <s v="Yoga Jones (EDC2798DRR)"/>
    <s v="Obetz, Rose"/>
    <s v="Follow-up"/>
    <s v="Client Site (face-to-face)"/>
    <n v="3"/>
    <n v="3.5"/>
    <x v="12"/>
    <n v="3.5"/>
  </r>
  <r>
    <d v="2018-01-23T08:00:00"/>
    <s v="Yoga Jones (EDC2798DRR)"/>
    <s v="Gaytan, Alondra"/>
    <s v="Initial/New"/>
    <s v="Phone"/>
    <n v="1"/>
    <n v="1"/>
    <x v="7"/>
    <n v="1"/>
  </r>
  <r>
    <d v="2018-01-29T08:00:00"/>
    <s v="Yoichis (EDC2754DR)"/>
    <s v="Kauffman, Michael"/>
    <s v="Follow-up"/>
    <s v="Online (E-mail or Web)"/>
    <n v="0.5"/>
    <n v="0.5"/>
    <x v="16"/>
    <n v="0.5"/>
  </r>
  <r>
    <d v="2018-02-21T08:00:00"/>
    <s v="Z power  (EDC2019T)"/>
    <s v="Bowman, Ray"/>
    <s v="Follow-up"/>
    <s v="Client Site (face-to-face)"/>
    <n v="1"/>
    <n v="1"/>
    <x v="9"/>
    <n v="1"/>
  </r>
  <r>
    <d v="2018-01-18T08:00:00"/>
    <s v="Z power  (EDC2019T)"/>
    <s v="Scuncio, Karen"/>
    <s v="Follow-up"/>
    <s v="Client Site (face-to-face)"/>
    <n v="31"/>
    <n v="31"/>
    <x v="2"/>
    <n v="31"/>
  </r>
  <r>
    <d v="2018-01-09T08:00:00"/>
    <s v="Z power  (EDC2019T)"/>
    <s v="Scuncio, Karen"/>
    <s v="Follow-up"/>
    <s v="Client Site (face-to-face)"/>
    <n v="2"/>
    <n v="2"/>
    <x v="2"/>
    <n v="2"/>
  </r>
  <r>
    <d v="2018-01-03T08:00:00"/>
    <s v="Z power  (EDC2019T)"/>
    <s v="Bowman, Ray"/>
    <s v="Follow-up"/>
    <s v="Client Site (face-to-face)"/>
    <n v="1"/>
    <n v="1"/>
    <x v="9"/>
    <n v="1"/>
  </r>
  <r>
    <d v="2018-05-21T07:00:00"/>
    <s v="Zulem Jimenez  (EDC2935)"/>
    <s v="Fernandez, Gonzalo"/>
    <s v="Follow-up"/>
    <s v="Online (E-mail or Web)"/>
    <n v="3.75"/>
    <n v="3.75"/>
    <x v="3"/>
    <n v="3.75"/>
  </r>
  <r>
    <d v="2018-05-17T07:00:00"/>
    <s v="Zulem Jimenez  (EDC2935)"/>
    <s v="Fernandez, Gonzalo"/>
    <s v="Follow-up"/>
    <s v="Center Site (face-to-face)"/>
    <n v="2.75"/>
    <n v="3.5"/>
    <x v="3"/>
    <n v="3.5"/>
  </r>
  <r>
    <d v="2018-05-15T07:00:00"/>
    <s v="Zuviam LLC (EDC2558)"/>
    <s v="Bowman, Ray"/>
    <s v="Follow-up"/>
    <s v="Online (E-mail or Web)"/>
    <n v="2"/>
    <n v="2"/>
    <x v="9"/>
    <n v="2"/>
  </r>
  <r>
    <d v="2018-02-21T08:00:00"/>
    <s v="Zuviam LLC (EDC2558)"/>
    <s v="Obetz, Rose"/>
    <s v="Follow-up"/>
    <s v="Client Site (face-to-face)"/>
    <n v="2.5"/>
    <n v="2.75"/>
    <x v="12"/>
    <n v="2.75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  <r>
    <m/>
    <m/>
    <m/>
    <m/>
    <m/>
    <m/>
    <m/>
    <x v="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7"/>
        <item x="1"/>
        <item x="4"/>
        <item x="20"/>
        <item x="6"/>
        <item x="17"/>
        <item x="22"/>
        <item x="15"/>
        <item x="19"/>
        <item x="3"/>
        <item x="10"/>
        <item x="11"/>
        <item x="2"/>
        <item x="14"/>
        <item x="21"/>
        <item x="0"/>
        <item x="18"/>
        <item x="16"/>
        <item x="23"/>
        <item x="24"/>
        <item x="9"/>
        <item x="12"/>
        <item x="5"/>
        <item x="8"/>
        <item x="13"/>
        <item x="25"/>
        <item t="default"/>
      </items>
    </pivotField>
    <pivotField dataField="1" showAll="0"/>
  </pivotFields>
  <rowFields count="1">
    <field x="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Total Hours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32"/>
  <sheetViews>
    <sheetView tabSelected="1" zoomScale="90" zoomScaleNormal="90" workbookViewId="0">
      <pane xSplit="1" topLeftCell="B1" activePane="topRight" state="frozen"/>
      <selection activeCell="A8" sqref="A8"/>
      <selection pane="topRight" activeCell="C35" sqref="C35"/>
    </sheetView>
  </sheetViews>
  <sheetFormatPr defaultRowHeight="12.5" x14ac:dyDescent="0.25"/>
  <cols>
    <col min="1" max="1" width="21.7265625" bestFit="1" customWidth="1"/>
    <col min="2" max="2" width="13.81640625" customWidth="1"/>
    <col min="3" max="3" width="14.7265625" customWidth="1"/>
    <col min="4" max="4" width="12" customWidth="1"/>
    <col min="5" max="5" width="15.453125" customWidth="1"/>
    <col min="6" max="6" width="11.54296875" customWidth="1"/>
    <col min="7" max="7" width="20.7265625" style="22" bestFit="1" customWidth="1"/>
    <col min="8" max="8" width="17.453125" style="10" bestFit="1" customWidth="1"/>
    <col min="9" max="9" width="17.7265625" bestFit="1" customWidth="1"/>
    <col min="10" max="10" width="9.26953125" style="10" customWidth="1"/>
    <col min="11" max="11" width="16.1796875" bestFit="1" customWidth="1"/>
    <col min="12" max="12" width="13" customWidth="1"/>
    <col min="13" max="13" width="13.26953125" customWidth="1"/>
    <col min="14" max="14" width="13.453125" customWidth="1"/>
    <col min="15" max="15" width="31.26953125" bestFit="1" customWidth="1"/>
    <col min="16" max="16" width="9.453125" customWidth="1"/>
    <col min="17" max="17" width="11.54296875" style="11" customWidth="1"/>
    <col min="18" max="18" width="21.453125" bestFit="1" customWidth="1"/>
    <col min="19" max="19" width="12.1796875" style="11" customWidth="1"/>
    <col min="20" max="20" width="13.1796875" style="11" customWidth="1"/>
    <col min="21" max="21" width="16.1796875" style="11" bestFit="1" customWidth="1"/>
    <col min="22" max="22" width="16.453125" customWidth="1"/>
    <col min="23" max="23" width="11.7265625" bestFit="1" customWidth="1"/>
    <col min="24" max="24" width="11.7265625" customWidth="1"/>
    <col min="25" max="25" width="11.81640625" customWidth="1"/>
    <col min="26" max="26" width="9.81640625" customWidth="1"/>
    <col min="27" max="27" width="11.453125" customWidth="1"/>
  </cols>
  <sheetData>
    <row r="1" spans="1:27" ht="53.25" customHeight="1" x14ac:dyDescent="0.25">
      <c r="A1" s="19" t="s">
        <v>2</v>
      </c>
      <c r="B1" s="19" t="s">
        <v>1329</v>
      </c>
      <c r="C1" s="19" t="s">
        <v>1330</v>
      </c>
      <c r="D1" s="19" t="s">
        <v>1575</v>
      </c>
      <c r="E1" s="19" t="s">
        <v>1579</v>
      </c>
      <c r="F1" s="19" t="s">
        <v>1331</v>
      </c>
      <c r="G1" s="19" t="s">
        <v>1332</v>
      </c>
      <c r="H1" s="19" t="s">
        <v>1333</v>
      </c>
      <c r="I1" s="19" t="s">
        <v>1573</v>
      </c>
      <c r="J1" s="19" t="s">
        <v>1334</v>
      </c>
      <c r="K1" s="19" t="s">
        <v>1335</v>
      </c>
      <c r="L1" s="19" t="s">
        <v>1336</v>
      </c>
      <c r="M1" s="19" t="s">
        <v>1574</v>
      </c>
      <c r="N1" s="10" t="s">
        <v>1337</v>
      </c>
      <c r="O1" s="19" t="s">
        <v>5974</v>
      </c>
      <c r="P1" s="19" t="s">
        <v>1339</v>
      </c>
      <c r="Q1" s="19" t="s">
        <v>1340</v>
      </c>
      <c r="R1" s="19" t="s">
        <v>1341</v>
      </c>
      <c r="S1" s="19" t="s">
        <v>1342</v>
      </c>
      <c r="T1" s="19" t="s">
        <v>1343</v>
      </c>
      <c r="U1" s="19" t="s">
        <v>1344</v>
      </c>
      <c r="V1" s="9" t="s">
        <v>1550</v>
      </c>
      <c r="W1" s="9" t="s">
        <v>1549</v>
      </c>
      <c r="X1" s="9" t="s">
        <v>1551</v>
      </c>
      <c r="Y1" s="9" t="s">
        <v>1548</v>
      </c>
      <c r="Z1" s="19" t="s">
        <v>1546</v>
      </c>
      <c r="AA1" s="19" t="s">
        <v>1547</v>
      </c>
    </row>
    <row r="2" spans="1:27" ht="14.5" x14ac:dyDescent="0.35">
      <c r="A2" s="23" t="s">
        <v>1365</v>
      </c>
      <c r="B2" s="19">
        <v>105</v>
      </c>
      <c r="C2" s="19">
        <v>873.58233322948217</v>
      </c>
      <c r="D2" s="19">
        <v>688.11600021272898</v>
      </c>
      <c r="E2" s="19">
        <v>147.24933322519064</v>
      </c>
      <c r="F2" s="19">
        <v>35</v>
      </c>
      <c r="G2" s="10">
        <v>5874669</v>
      </c>
      <c r="H2" s="10">
        <v>560000</v>
      </c>
      <c r="I2" s="10">
        <v>641.03860471831797</v>
      </c>
      <c r="J2" s="19">
        <v>130</v>
      </c>
      <c r="K2" s="10">
        <v>12364118</v>
      </c>
      <c r="L2" s="19">
        <v>11</v>
      </c>
      <c r="M2" s="19">
        <v>1.2591829735538389E-2</v>
      </c>
      <c r="N2" s="10">
        <v>14153.351698736858</v>
      </c>
      <c r="O2" s="27">
        <v>24.959495235128063</v>
      </c>
      <c r="P2" s="19">
        <v>40.333333333333336</v>
      </c>
      <c r="Q2" s="11">
        <v>4.1353383458646614E-2</v>
      </c>
      <c r="R2" s="11">
        <v>5.6485439823826759E-3</v>
      </c>
      <c r="S2" s="11">
        <v>6.568974229408793E-2</v>
      </c>
      <c r="T2" s="11">
        <v>6.1854657225650242E-2</v>
      </c>
      <c r="U2" s="11">
        <v>5.6818181818181816E-2</v>
      </c>
      <c r="V2" s="2">
        <v>24</v>
      </c>
      <c r="W2" s="2">
        <v>13</v>
      </c>
      <c r="X2" s="2">
        <v>16</v>
      </c>
      <c r="Y2" s="2">
        <v>11</v>
      </c>
      <c r="Z2" s="19">
        <v>14</v>
      </c>
      <c r="AA2" s="19">
        <v>15.6</v>
      </c>
    </row>
    <row r="3" spans="1:27" ht="14.5" x14ac:dyDescent="0.35">
      <c r="A3" s="23" t="s">
        <v>812</v>
      </c>
      <c r="B3" s="19">
        <v>148</v>
      </c>
      <c r="C3" s="19">
        <v>1229.0016669332981</v>
      </c>
      <c r="D3" s="19">
        <v>926.76533324457705</v>
      </c>
      <c r="E3" s="19">
        <v>154.40000003576279</v>
      </c>
      <c r="F3" s="19">
        <v>37</v>
      </c>
      <c r="G3" s="10">
        <v>1586500</v>
      </c>
      <c r="H3" s="10">
        <v>31439000</v>
      </c>
      <c r="I3" s="10">
        <v>25580.925433932953</v>
      </c>
      <c r="J3" s="19">
        <v>60</v>
      </c>
      <c r="K3" s="10">
        <v>1989225</v>
      </c>
      <c r="L3" s="19">
        <v>13</v>
      </c>
      <c r="M3" s="19">
        <v>1.0577691104714793E-2</v>
      </c>
      <c r="N3" s="10">
        <v>1618.5698144443295</v>
      </c>
      <c r="O3" s="27">
        <v>33.21626126846752</v>
      </c>
      <c r="P3" s="19">
        <v>30.743243243243242</v>
      </c>
      <c r="Q3" s="11">
        <v>4.8872180451127817E-2</v>
      </c>
      <c r="R3" s="11">
        <v>0.31711531118237307</v>
      </c>
      <c r="S3" s="11">
        <v>3.0318342597271349E-2</v>
      </c>
      <c r="T3" s="11">
        <v>9.9516059713838142E-3</v>
      </c>
      <c r="U3" s="11">
        <v>8.0086580086580081E-2</v>
      </c>
      <c r="V3" s="2">
        <v>27</v>
      </c>
      <c r="W3" s="2">
        <v>16</v>
      </c>
      <c r="X3" s="2">
        <v>13</v>
      </c>
      <c r="Y3" s="2">
        <v>19</v>
      </c>
      <c r="Z3" s="19">
        <v>15</v>
      </c>
      <c r="AA3" s="19">
        <v>18</v>
      </c>
    </row>
    <row r="4" spans="1:27" ht="14.5" x14ac:dyDescent="0.35">
      <c r="A4" s="23" t="s">
        <v>935</v>
      </c>
      <c r="B4" s="19">
        <v>12</v>
      </c>
      <c r="C4" s="19">
        <v>568.45033338665962</v>
      </c>
      <c r="D4" s="19">
        <v>49.750333338975906</v>
      </c>
      <c r="E4" s="19">
        <v>482.28299999237061</v>
      </c>
      <c r="F4" s="19">
        <v>5</v>
      </c>
      <c r="G4" s="10">
        <v>600000</v>
      </c>
      <c r="H4" s="10">
        <v>250000</v>
      </c>
      <c r="I4" s="10">
        <v>439.7921600477805</v>
      </c>
      <c r="J4" s="19">
        <v>2</v>
      </c>
      <c r="K4" s="10">
        <v>300000</v>
      </c>
      <c r="L4" s="19">
        <v>2</v>
      </c>
      <c r="M4" s="19">
        <v>3.5183372803822442E-3</v>
      </c>
      <c r="N4" s="10">
        <v>527.75059205733658</v>
      </c>
      <c r="O4" s="27">
        <v>113.69006667733193</v>
      </c>
      <c r="P4" s="19">
        <v>41.25</v>
      </c>
      <c r="Q4" s="11">
        <v>7.5187969924812026E-3</v>
      </c>
      <c r="R4" s="11">
        <v>2.5216714207065517E-3</v>
      </c>
      <c r="S4" s="11">
        <v>1.0106114199090451E-3</v>
      </c>
      <c r="T4" s="11">
        <v>1.500826599009737E-3</v>
      </c>
      <c r="U4" s="11">
        <v>6.4935064935064939E-3</v>
      </c>
      <c r="V4" s="2">
        <v>11</v>
      </c>
      <c r="W4" s="2">
        <v>7</v>
      </c>
      <c r="X4" s="2">
        <v>3</v>
      </c>
      <c r="Y4" s="2">
        <v>9</v>
      </c>
      <c r="Z4" s="19">
        <v>24</v>
      </c>
      <c r="AA4" s="19">
        <v>10.8</v>
      </c>
    </row>
    <row r="5" spans="1:27" ht="14.5" x14ac:dyDescent="0.35">
      <c r="A5" s="23" t="s">
        <v>1261</v>
      </c>
      <c r="B5" s="19">
        <v>14</v>
      </c>
      <c r="C5" s="19">
        <v>271.1663332618773</v>
      </c>
      <c r="D5" s="19">
        <v>109.93500017374754</v>
      </c>
      <c r="E5" s="19">
        <v>176.80000000074506</v>
      </c>
      <c r="F5" s="19">
        <v>8</v>
      </c>
      <c r="G5" s="10">
        <v>21027000</v>
      </c>
      <c r="H5" s="10">
        <v>1307000</v>
      </c>
      <c r="I5" s="10">
        <v>4819.9198782459935</v>
      </c>
      <c r="J5" s="19">
        <v>77</v>
      </c>
      <c r="K5" s="10">
        <v>10300000</v>
      </c>
      <c r="L5" s="19">
        <v>0</v>
      </c>
      <c r="M5" s="19">
        <v>0</v>
      </c>
      <c r="N5" s="10">
        <v>37984.06637026299</v>
      </c>
      <c r="O5" s="27">
        <v>33.895791657734662</v>
      </c>
      <c r="P5" s="19">
        <v>64.285714285714292</v>
      </c>
      <c r="Q5" s="11">
        <v>0</v>
      </c>
      <c r="R5" s="11">
        <v>1.3183298187453852E-2</v>
      </c>
      <c r="S5" s="11">
        <v>3.8908539666498231E-2</v>
      </c>
      <c r="T5" s="11">
        <v>5.1528379899334308E-2</v>
      </c>
      <c r="U5" s="11">
        <v>7.575757575757576E-3</v>
      </c>
      <c r="V5" s="2">
        <v>12</v>
      </c>
      <c r="W5" s="2">
        <v>1</v>
      </c>
      <c r="X5" s="2">
        <v>14</v>
      </c>
      <c r="Y5" s="2">
        <v>14</v>
      </c>
      <c r="Z5" s="19">
        <v>16</v>
      </c>
      <c r="AA5" s="19">
        <v>11.4</v>
      </c>
    </row>
    <row r="6" spans="1:27" ht="14.5" x14ac:dyDescent="0.35">
      <c r="A6" s="23" t="s">
        <v>809</v>
      </c>
      <c r="B6" s="19">
        <v>98</v>
      </c>
      <c r="C6" s="19">
        <v>1214.9793327823281</v>
      </c>
      <c r="D6" s="19">
        <v>455.11700010299683</v>
      </c>
      <c r="E6" s="19">
        <v>317.89933320134878</v>
      </c>
      <c r="F6" s="19">
        <v>138</v>
      </c>
      <c r="G6" s="10">
        <v>660959</v>
      </c>
      <c r="H6" s="10">
        <v>494400</v>
      </c>
      <c r="I6" s="10">
        <v>406.92050198731664</v>
      </c>
      <c r="J6" s="19">
        <v>38</v>
      </c>
      <c r="K6" s="10">
        <v>2191080</v>
      </c>
      <c r="L6" s="19">
        <v>52</v>
      </c>
      <c r="M6" s="19">
        <v>4.2799081924232332E-2</v>
      </c>
      <c r="N6" s="10">
        <v>1803.3887004335957</v>
      </c>
      <c r="O6" s="27">
        <v>8.8041980636400581</v>
      </c>
      <c r="P6" s="19">
        <v>28.673469387755102</v>
      </c>
      <c r="Q6" s="11">
        <v>0.19548872180451127</v>
      </c>
      <c r="R6" s="11">
        <v>4.9868574015892765E-3</v>
      </c>
      <c r="S6" s="11">
        <v>1.9201616978271854E-2</v>
      </c>
      <c r="T6" s="11">
        <v>1.0961437148527516E-2</v>
      </c>
      <c r="U6" s="11">
        <v>5.3030303030303032E-2</v>
      </c>
      <c r="V6" s="2">
        <v>23</v>
      </c>
      <c r="W6" s="2">
        <v>18</v>
      </c>
      <c r="X6" s="2">
        <v>11</v>
      </c>
      <c r="Y6" s="2">
        <v>10</v>
      </c>
      <c r="Z6" s="19">
        <v>2</v>
      </c>
      <c r="AA6" s="19">
        <v>12.8</v>
      </c>
    </row>
    <row r="7" spans="1:27" ht="14.5" x14ac:dyDescent="0.25">
      <c r="A7" s="24" t="s">
        <v>1367</v>
      </c>
      <c r="B7" s="19">
        <v>32</v>
      </c>
      <c r="C7" s="19">
        <v>382.084333345294</v>
      </c>
      <c r="D7" s="19">
        <v>143.74899983406067</v>
      </c>
      <c r="E7" s="19">
        <v>185.00100001692772</v>
      </c>
      <c r="F7" s="19">
        <v>7</v>
      </c>
      <c r="G7" s="10">
        <v>718000</v>
      </c>
      <c r="H7" s="10">
        <v>0</v>
      </c>
      <c r="I7" s="10">
        <v>0</v>
      </c>
      <c r="J7" s="19">
        <v>13</v>
      </c>
      <c r="K7" s="10">
        <v>2063000</v>
      </c>
      <c r="L7" s="19">
        <v>3</v>
      </c>
      <c r="M7" s="19">
        <v>7.8516697445662233E-3</v>
      </c>
      <c r="N7" s="10">
        <v>5399.3315610133723</v>
      </c>
      <c r="O7" s="27">
        <v>54.583476192184854</v>
      </c>
      <c r="P7" s="19">
        <v>22.1875</v>
      </c>
      <c r="Q7" s="11">
        <v>1.1278195488721804E-2</v>
      </c>
      <c r="R7" s="11">
        <v>0</v>
      </c>
      <c r="S7" s="11">
        <v>6.5689742294087923E-3</v>
      </c>
      <c r="T7" s="11">
        <v>1.0320684245856958E-2</v>
      </c>
      <c r="U7" s="11">
        <v>1.7316017316017316E-2</v>
      </c>
      <c r="V7" s="2">
        <v>16</v>
      </c>
      <c r="W7" s="2">
        <v>9</v>
      </c>
      <c r="X7" s="2">
        <v>6</v>
      </c>
      <c r="Y7" s="2">
        <v>1</v>
      </c>
      <c r="Z7" s="19">
        <v>20</v>
      </c>
      <c r="AA7" s="19">
        <v>10.4</v>
      </c>
    </row>
    <row r="8" spans="1:27" ht="14.5" x14ac:dyDescent="0.35">
      <c r="A8" s="23" t="s">
        <v>919</v>
      </c>
      <c r="B8" s="19">
        <v>4</v>
      </c>
      <c r="C8" s="19">
        <v>34.083333343267441</v>
      </c>
      <c r="D8" s="19">
        <v>3.5</v>
      </c>
      <c r="E8" s="19">
        <v>0</v>
      </c>
      <c r="F8" s="19">
        <v>2</v>
      </c>
      <c r="G8" s="10">
        <v>0</v>
      </c>
      <c r="H8" s="10">
        <v>5500</v>
      </c>
      <c r="I8" s="10">
        <v>161.36919310700071</v>
      </c>
      <c r="J8" s="19">
        <v>0</v>
      </c>
      <c r="K8" s="10">
        <v>0</v>
      </c>
      <c r="L8" s="19">
        <v>1</v>
      </c>
      <c r="M8" s="19">
        <v>2.9339853292181948E-2</v>
      </c>
      <c r="N8" s="10">
        <v>0</v>
      </c>
      <c r="O8" s="27">
        <v>17.04166667163372</v>
      </c>
      <c r="P8" s="19">
        <v>30</v>
      </c>
      <c r="Q8" s="11">
        <v>3.7593984962406013E-3</v>
      </c>
      <c r="R8" s="11">
        <v>5.5476771255544132E-5</v>
      </c>
      <c r="S8" s="11">
        <v>0</v>
      </c>
      <c r="T8" s="11">
        <v>0</v>
      </c>
      <c r="U8" s="11">
        <v>2.1645021645021645E-3</v>
      </c>
      <c r="V8" s="2">
        <v>6</v>
      </c>
      <c r="W8" s="2">
        <v>5</v>
      </c>
      <c r="X8" s="2">
        <v>1</v>
      </c>
      <c r="Y8" s="2">
        <v>5</v>
      </c>
      <c r="Z8" s="19">
        <v>9</v>
      </c>
      <c r="AA8" s="19">
        <v>5.2</v>
      </c>
    </row>
    <row r="9" spans="1:27" ht="14.5" x14ac:dyDescent="0.35">
      <c r="A9" s="23" t="s">
        <v>848</v>
      </c>
      <c r="B9" s="19">
        <v>145</v>
      </c>
      <c r="C9" s="19">
        <v>2085.2686667963862</v>
      </c>
      <c r="D9" s="19">
        <v>1130.6330001205206</v>
      </c>
      <c r="E9" s="19">
        <v>323.33366673439741</v>
      </c>
      <c r="F9" s="19">
        <v>42</v>
      </c>
      <c r="G9" s="10">
        <v>39209429</v>
      </c>
      <c r="H9" s="10">
        <v>188000</v>
      </c>
      <c r="I9" s="10">
        <v>90.156248445830144</v>
      </c>
      <c r="J9" s="19">
        <v>93</v>
      </c>
      <c r="K9" s="10">
        <v>20884800</v>
      </c>
      <c r="L9" s="19">
        <v>12</v>
      </c>
      <c r="M9" s="19">
        <v>5.7546541561168179E-3</v>
      </c>
      <c r="N9" s="10">
        <v>10015.40009330571</v>
      </c>
      <c r="O9" s="27">
        <v>49.649253971342532</v>
      </c>
      <c r="P9" s="19">
        <v>34.03448275862069</v>
      </c>
      <c r="Q9" s="11">
        <v>4.5112781954887216E-2</v>
      </c>
      <c r="R9" s="11">
        <v>1.8962969083713267E-3</v>
      </c>
      <c r="S9" s="11">
        <v>4.6993431025770589E-2</v>
      </c>
      <c r="T9" s="11">
        <v>0.10448154451666186</v>
      </c>
      <c r="U9" s="11">
        <v>7.8463203463203457E-2</v>
      </c>
      <c r="V9" s="2">
        <v>26</v>
      </c>
      <c r="W9" s="2">
        <v>15</v>
      </c>
      <c r="X9" s="2">
        <v>15</v>
      </c>
      <c r="Y9" s="2">
        <v>8</v>
      </c>
      <c r="Z9" s="19">
        <v>19</v>
      </c>
      <c r="AA9" s="19">
        <v>16.600000000000001</v>
      </c>
    </row>
    <row r="10" spans="1:27" ht="14.5" x14ac:dyDescent="0.35">
      <c r="A10" s="23" t="s">
        <v>835</v>
      </c>
      <c r="B10" s="19">
        <v>58</v>
      </c>
      <c r="C10" s="19">
        <v>323.08366667479277</v>
      </c>
      <c r="D10" s="19">
        <v>417.75033339858055</v>
      </c>
      <c r="E10" s="19">
        <v>0</v>
      </c>
      <c r="F10" s="19">
        <v>102</v>
      </c>
      <c r="G10" s="10">
        <v>0</v>
      </c>
      <c r="H10" s="10">
        <v>1003800</v>
      </c>
      <c r="I10" s="10">
        <v>3106.935148815176</v>
      </c>
      <c r="J10" s="19">
        <v>36</v>
      </c>
      <c r="K10" s="10">
        <v>62850</v>
      </c>
      <c r="L10" s="19">
        <v>53</v>
      </c>
      <c r="M10" s="19">
        <v>0.16404419494640798</v>
      </c>
      <c r="N10" s="10">
        <v>194.53165381852344</v>
      </c>
      <c r="O10" s="27">
        <v>3.1674869281842426</v>
      </c>
      <c r="P10" s="19">
        <v>16.896551724137932</v>
      </c>
      <c r="Q10" s="11">
        <v>0.19924812030075187</v>
      </c>
      <c r="R10" s="11">
        <v>1.0125015088420945E-2</v>
      </c>
      <c r="S10" s="11">
        <v>1.8191005558362811E-2</v>
      </c>
      <c r="T10" s="11">
        <v>3.1442317249253993E-4</v>
      </c>
      <c r="U10" s="11">
        <v>3.1385281385281384E-2</v>
      </c>
      <c r="V10" s="2">
        <v>19</v>
      </c>
      <c r="W10" s="2">
        <v>19</v>
      </c>
      <c r="X10" s="2">
        <v>10</v>
      </c>
      <c r="Y10" s="2">
        <v>13</v>
      </c>
      <c r="Z10" s="19">
        <v>1</v>
      </c>
      <c r="AA10" s="19">
        <v>12.4</v>
      </c>
    </row>
    <row r="11" spans="1:27" ht="14.5" x14ac:dyDescent="0.35">
      <c r="A11" s="23" t="s">
        <v>804</v>
      </c>
      <c r="B11" s="19">
        <v>34</v>
      </c>
      <c r="C11" s="19">
        <v>393.35000000521541</v>
      </c>
      <c r="D11" s="19">
        <v>225.41600001603365</v>
      </c>
      <c r="E11" s="19">
        <v>19.583000004291534</v>
      </c>
      <c r="F11" s="19">
        <v>7</v>
      </c>
      <c r="G11" s="10">
        <v>458000</v>
      </c>
      <c r="H11" s="10">
        <v>25055000</v>
      </c>
      <c r="I11" s="10">
        <v>63696.453539259688</v>
      </c>
      <c r="J11" s="19">
        <v>350</v>
      </c>
      <c r="K11" s="10">
        <v>26008200</v>
      </c>
      <c r="L11" s="19">
        <v>0</v>
      </c>
      <c r="M11" s="19">
        <v>0</v>
      </c>
      <c r="N11" s="10">
        <v>66119.740688077174</v>
      </c>
      <c r="O11" s="27">
        <v>56.192857143602204</v>
      </c>
      <c r="P11" s="19">
        <v>45.147058823529413</v>
      </c>
      <c r="Q11" s="11">
        <v>0</v>
      </c>
      <c r="R11" s="11">
        <v>0.25272190978321057</v>
      </c>
      <c r="S11" s="11">
        <v>0.17685699848408287</v>
      </c>
      <c r="T11" s="11">
        <v>0.13011266117455014</v>
      </c>
      <c r="U11" s="11">
        <v>1.83982683982684E-2</v>
      </c>
      <c r="V11" s="2">
        <v>17</v>
      </c>
      <c r="W11" s="2">
        <v>1</v>
      </c>
      <c r="X11" s="2">
        <v>18</v>
      </c>
      <c r="Y11" s="2">
        <v>17</v>
      </c>
      <c r="Z11" s="19">
        <v>22</v>
      </c>
      <c r="AA11" s="19">
        <v>15</v>
      </c>
    </row>
    <row r="12" spans="1:27" ht="14.5" x14ac:dyDescent="0.35">
      <c r="A12" s="23" t="s">
        <v>855</v>
      </c>
      <c r="B12" s="19">
        <v>18</v>
      </c>
      <c r="C12" s="19">
        <v>697.25</v>
      </c>
      <c r="D12" s="19">
        <v>237.78299993276596</v>
      </c>
      <c r="E12" s="19">
        <v>96</v>
      </c>
      <c r="F12" s="19">
        <v>10</v>
      </c>
      <c r="G12" s="10">
        <v>34918</v>
      </c>
      <c r="H12" s="10">
        <v>40000</v>
      </c>
      <c r="I12" s="10">
        <v>57.368232341340985</v>
      </c>
      <c r="J12" s="19">
        <v>4</v>
      </c>
      <c r="K12" s="10">
        <v>128170</v>
      </c>
      <c r="L12" s="19">
        <v>3</v>
      </c>
      <c r="M12" s="19">
        <v>4.3026174256005738E-3</v>
      </c>
      <c r="N12" s="10">
        <v>183.82215847974183</v>
      </c>
      <c r="O12" s="27">
        <v>69.724999999999994</v>
      </c>
      <c r="P12" s="19">
        <v>25.277777777777779</v>
      </c>
      <c r="Q12" s="11">
        <v>1.1278195488721804E-2</v>
      </c>
      <c r="R12" s="11">
        <v>4.0346742731304825E-4</v>
      </c>
      <c r="S12" s="11">
        <v>2.0212228398180901E-3</v>
      </c>
      <c r="T12" s="11">
        <v>6.4120315065025997E-4</v>
      </c>
      <c r="U12" s="11">
        <v>9.74025974025974E-3</v>
      </c>
      <c r="V12" s="2">
        <v>14</v>
      </c>
      <c r="W12" s="2">
        <v>9</v>
      </c>
      <c r="X12" s="2">
        <v>4</v>
      </c>
      <c r="Y12" s="2">
        <v>7</v>
      </c>
      <c r="Z12" s="19">
        <v>23</v>
      </c>
      <c r="AA12" s="19">
        <v>11.4</v>
      </c>
    </row>
    <row r="13" spans="1:27" ht="14.5" x14ac:dyDescent="0.35">
      <c r="A13" s="23" t="s">
        <v>968</v>
      </c>
      <c r="B13" s="19">
        <v>1</v>
      </c>
      <c r="C13" s="19">
        <v>8.49966661632061</v>
      </c>
      <c r="D13" s="19">
        <v>1.25</v>
      </c>
      <c r="E13" s="19">
        <v>0</v>
      </c>
      <c r="F13" s="19">
        <v>0</v>
      </c>
      <c r="G13" s="10">
        <v>0</v>
      </c>
      <c r="H13" s="10">
        <v>0</v>
      </c>
      <c r="I13" s="10">
        <v>0</v>
      </c>
      <c r="J13" s="19">
        <v>0</v>
      </c>
      <c r="K13" s="10">
        <v>0</v>
      </c>
      <c r="L13" s="19">
        <v>0</v>
      </c>
      <c r="M13" s="19">
        <v>0</v>
      </c>
      <c r="N13" s="10">
        <v>0</v>
      </c>
      <c r="O13" s="27" t="s">
        <v>1030</v>
      </c>
      <c r="P13" s="19">
        <v>30</v>
      </c>
      <c r="Q13" s="11">
        <v>0</v>
      </c>
      <c r="R13" s="11">
        <v>0</v>
      </c>
      <c r="S13" s="11">
        <v>0</v>
      </c>
      <c r="T13" s="11">
        <v>0</v>
      </c>
      <c r="U13" s="11">
        <v>5.4112554112554113E-4</v>
      </c>
      <c r="V13" s="2">
        <v>1</v>
      </c>
      <c r="W13" s="2">
        <v>1</v>
      </c>
      <c r="X13" s="2">
        <v>1</v>
      </c>
      <c r="Y13" s="2">
        <v>1</v>
      </c>
      <c r="Z13" s="19">
        <v>1</v>
      </c>
      <c r="AA13" s="19">
        <v>1</v>
      </c>
    </row>
    <row r="14" spans="1:27" ht="14.5" x14ac:dyDescent="0.35">
      <c r="A14" s="23" t="s">
        <v>921</v>
      </c>
      <c r="B14" s="19">
        <v>14</v>
      </c>
      <c r="C14" s="19">
        <v>164.83366650342941</v>
      </c>
      <c r="D14" s="19">
        <v>40.683000015094876</v>
      </c>
      <c r="E14" s="19">
        <v>54.583333343267441</v>
      </c>
      <c r="F14" s="19">
        <v>7</v>
      </c>
      <c r="G14" s="10">
        <v>2250000</v>
      </c>
      <c r="H14" s="10">
        <v>0</v>
      </c>
      <c r="I14" s="10">
        <v>0</v>
      </c>
      <c r="J14" s="19">
        <v>47</v>
      </c>
      <c r="K14" s="10">
        <v>0</v>
      </c>
      <c r="L14" s="19">
        <v>2</v>
      </c>
      <c r="M14" s="19">
        <v>1.2133443624870101E-2</v>
      </c>
      <c r="N14" s="10">
        <v>0</v>
      </c>
      <c r="O14" s="27">
        <v>23.54766664334706</v>
      </c>
      <c r="P14" s="19">
        <v>36.785714285714285</v>
      </c>
      <c r="Q14" s="11">
        <v>7.5187969924812026E-3</v>
      </c>
      <c r="R14" s="11">
        <v>0</v>
      </c>
      <c r="S14" s="11">
        <v>2.3749368367862556E-2</v>
      </c>
      <c r="T14" s="11">
        <v>0</v>
      </c>
      <c r="U14" s="11">
        <v>7.575757575757576E-3</v>
      </c>
      <c r="V14" s="2">
        <v>12</v>
      </c>
      <c r="W14" s="2">
        <v>7</v>
      </c>
      <c r="X14" s="2">
        <v>12</v>
      </c>
      <c r="Y14" s="2">
        <v>1</v>
      </c>
      <c r="Z14" s="19">
        <v>13</v>
      </c>
      <c r="AA14" s="19">
        <v>9</v>
      </c>
    </row>
    <row r="15" spans="1:27" ht="14.5" x14ac:dyDescent="0.35">
      <c r="A15" s="23" t="s">
        <v>882</v>
      </c>
      <c r="B15" s="19">
        <v>67</v>
      </c>
      <c r="C15" s="19">
        <v>393.29999997653067</v>
      </c>
      <c r="D15" s="19">
        <v>294.41633336991072</v>
      </c>
      <c r="E15" s="19">
        <v>129.36666668951511</v>
      </c>
      <c r="F15" s="19">
        <v>19</v>
      </c>
      <c r="G15" s="10">
        <v>2036240</v>
      </c>
      <c r="H15" s="10">
        <v>892035</v>
      </c>
      <c r="I15" s="10">
        <v>2268.0778033390038</v>
      </c>
      <c r="J15" s="19">
        <v>16</v>
      </c>
      <c r="K15" s="10">
        <v>70785</v>
      </c>
      <c r="L15" s="19">
        <v>7</v>
      </c>
      <c r="M15" s="19">
        <v>1.7798118485679405E-2</v>
      </c>
      <c r="N15" s="10">
        <v>179.97711671554524</v>
      </c>
      <c r="O15" s="27">
        <v>20.69999999876477</v>
      </c>
      <c r="P15" s="19">
        <v>27.53731343283582</v>
      </c>
      <c r="Q15" s="11">
        <v>2.6315789473684209E-2</v>
      </c>
      <c r="R15" s="11">
        <v>8.9976766630798753E-3</v>
      </c>
      <c r="S15" s="11">
        <v>8.0848913592723604E-3</v>
      </c>
      <c r="T15" s="11">
        <v>3.5412003603634749E-4</v>
      </c>
      <c r="U15" s="11">
        <v>3.6255411255411256E-2</v>
      </c>
      <c r="V15" s="2">
        <v>20</v>
      </c>
      <c r="W15" s="2">
        <v>12</v>
      </c>
      <c r="X15" s="2">
        <v>8</v>
      </c>
      <c r="Y15" s="2">
        <v>12</v>
      </c>
      <c r="Z15" s="19">
        <v>10</v>
      </c>
      <c r="AA15" s="19">
        <v>12.4</v>
      </c>
    </row>
    <row r="16" spans="1:27" ht="14.5" x14ac:dyDescent="0.35">
      <c r="A16" s="23" t="s">
        <v>912</v>
      </c>
      <c r="B16" s="19">
        <v>140</v>
      </c>
      <c r="C16" s="19">
        <v>1468.212333869189</v>
      </c>
      <c r="D16" s="19">
        <v>852.43366662412882</v>
      </c>
      <c r="E16" s="19">
        <v>636.44800019264221</v>
      </c>
      <c r="F16" s="19">
        <v>31</v>
      </c>
      <c r="G16" s="10">
        <v>35451000</v>
      </c>
      <c r="H16" s="10">
        <v>29285100</v>
      </c>
      <c r="I16" s="10">
        <v>19946.093166800198</v>
      </c>
      <c r="J16" s="19">
        <v>669</v>
      </c>
      <c r="K16" s="10">
        <v>61008566</v>
      </c>
      <c r="L16" s="19">
        <v>5</v>
      </c>
      <c r="M16" s="19">
        <v>3.4055019731536167E-3</v>
      </c>
      <c r="N16" s="10">
        <v>41552.958378454532</v>
      </c>
      <c r="O16" s="27">
        <v>47.361688189328682</v>
      </c>
      <c r="P16" s="19">
        <v>32.535714285714285</v>
      </c>
      <c r="Q16" s="11">
        <v>1.8796992481203006E-2</v>
      </c>
      <c r="R16" s="11">
        <v>0.29538959889013372</v>
      </c>
      <c r="S16" s="11">
        <v>0.33804951995957555</v>
      </c>
      <c r="T16" s="11">
        <v>0.30521092873413691</v>
      </c>
      <c r="U16" s="11">
        <v>7.575757575757576E-2</v>
      </c>
      <c r="V16" s="2">
        <v>25</v>
      </c>
      <c r="W16" s="2">
        <v>11</v>
      </c>
      <c r="X16" s="2">
        <v>19</v>
      </c>
      <c r="Y16" s="2">
        <v>18</v>
      </c>
      <c r="Z16" s="19">
        <v>18</v>
      </c>
      <c r="AA16" s="19">
        <v>18.2</v>
      </c>
    </row>
    <row r="17" spans="1:27" ht="14.5" x14ac:dyDescent="0.35">
      <c r="A17" s="23" t="s">
        <v>874</v>
      </c>
      <c r="B17" s="19">
        <v>86</v>
      </c>
      <c r="C17" s="19">
        <v>1261.3160000890493</v>
      </c>
      <c r="D17" s="19">
        <v>552.79833336174488</v>
      </c>
      <c r="E17" s="19">
        <v>353.88366675376892</v>
      </c>
      <c r="F17" s="19">
        <v>96</v>
      </c>
      <c r="G17" s="10">
        <v>2999131</v>
      </c>
      <c r="H17" s="10">
        <v>1688900</v>
      </c>
      <c r="I17" s="10">
        <v>1338.9983159499784</v>
      </c>
      <c r="J17" s="19">
        <v>139</v>
      </c>
      <c r="K17" s="10">
        <v>7196064</v>
      </c>
      <c r="L17" s="19">
        <v>11</v>
      </c>
      <c r="M17" s="19">
        <v>8.7210500772394832E-3</v>
      </c>
      <c r="N17" s="10">
        <v>5705.2031366382062</v>
      </c>
      <c r="O17" s="27">
        <v>13.138708334260931</v>
      </c>
      <c r="P17" s="19">
        <v>32.325581395348834</v>
      </c>
      <c r="Q17" s="11">
        <v>4.1353383458646614E-2</v>
      </c>
      <c r="R17" s="11">
        <v>1.7035403449725178E-2</v>
      </c>
      <c r="S17" s="11">
        <v>7.0237493683678626E-2</v>
      </c>
      <c r="T17" s="11">
        <v>3.6000147531254682E-2</v>
      </c>
      <c r="U17" s="11">
        <v>4.6536796536796536E-2</v>
      </c>
      <c r="V17" s="2">
        <v>22</v>
      </c>
      <c r="W17" s="2">
        <v>13</v>
      </c>
      <c r="X17" s="2">
        <v>17</v>
      </c>
      <c r="Y17" s="2">
        <v>15</v>
      </c>
      <c r="Z17" s="19">
        <v>5</v>
      </c>
      <c r="AA17" s="19">
        <v>14.4</v>
      </c>
    </row>
    <row r="18" spans="1:27" ht="14.5" x14ac:dyDescent="0.35">
      <c r="A18" s="23" t="s">
        <v>909</v>
      </c>
      <c r="B18" s="19">
        <v>18</v>
      </c>
      <c r="C18" s="19">
        <v>258.33333338052034</v>
      </c>
      <c r="D18" s="19">
        <v>48.916666686534882</v>
      </c>
      <c r="E18" s="19">
        <v>102.85000003129244</v>
      </c>
      <c r="F18" s="19">
        <v>11</v>
      </c>
      <c r="G18" s="10">
        <v>23721</v>
      </c>
      <c r="H18" s="10">
        <v>6000</v>
      </c>
      <c r="I18" s="10">
        <v>23.225806447370491</v>
      </c>
      <c r="J18" s="19">
        <v>13</v>
      </c>
      <c r="K18" s="10">
        <v>756253</v>
      </c>
      <c r="L18" s="19">
        <v>1</v>
      </c>
      <c r="M18" s="19">
        <v>3.8709677412284153E-3</v>
      </c>
      <c r="N18" s="10">
        <v>2927.4309672072127</v>
      </c>
      <c r="O18" s="27">
        <v>23.484848489138212</v>
      </c>
      <c r="P18" s="19">
        <v>33.888888888888886</v>
      </c>
      <c r="Q18" s="11">
        <v>3.7593984962406013E-3</v>
      </c>
      <c r="R18" s="11">
        <v>6.0520114096957234E-5</v>
      </c>
      <c r="S18" s="11">
        <v>6.5689742294087923E-3</v>
      </c>
      <c r="T18" s="11">
        <v>3.7833487266030357E-3</v>
      </c>
      <c r="U18" s="11">
        <v>9.74025974025974E-3</v>
      </c>
      <c r="V18" s="2">
        <v>14</v>
      </c>
      <c r="W18" s="2">
        <v>5</v>
      </c>
      <c r="X18" s="2">
        <v>6</v>
      </c>
      <c r="Y18" s="2">
        <v>6</v>
      </c>
      <c r="Z18" s="19">
        <v>12</v>
      </c>
      <c r="AA18" s="19">
        <v>8.6</v>
      </c>
    </row>
    <row r="19" spans="1:27" ht="14.5" x14ac:dyDescent="0.35">
      <c r="A19" s="23" t="s">
        <v>822</v>
      </c>
      <c r="B19" s="19">
        <v>81</v>
      </c>
      <c r="C19" s="19">
        <v>732.21699986606836</v>
      </c>
      <c r="D19" s="19">
        <v>558.2170000448823</v>
      </c>
      <c r="E19" s="19">
        <v>165.49966660141945</v>
      </c>
      <c r="F19" s="19">
        <v>48</v>
      </c>
      <c r="G19" s="10">
        <v>333625</v>
      </c>
      <c r="H19" s="10">
        <v>5187362</v>
      </c>
      <c r="I19" s="10">
        <v>7084.4599359873282</v>
      </c>
      <c r="J19" s="19">
        <v>20</v>
      </c>
      <c r="K19" s="10">
        <v>1133652.5</v>
      </c>
      <c r="L19" s="19">
        <v>16</v>
      </c>
      <c r="M19" s="19">
        <v>2.1851445681985805E-2</v>
      </c>
      <c r="N19" s="10">
        <v>1548.2466266248382</v>
      </c>
      <c r="O19" s="27">
        <v>15.254520830543091</v>
      </c>
      <c r="P19" s="19">
        <v>34.25925925925926</v>
      </c>
      <c r="Q19" s="11">
        <v>6.0150375939849621E-2</v>
      </c>
      <c r="R19" s="11">
        <v>5.2323290017036714E-2</v>
      </c>
      <c r="S19" s="11">
        <v>1.010611419909045E-2</v>
      </c>
      <c r="T19" s="11">
        <v>5.6713860867796196E-3</v>
      </c>
      <c r="U19" s="11">
        <v>4.3831168831168832E-2</v>
      </c>
      <c r="V19" s="2">
        <v>21</v>
      </c>
      <c r="W19" s="2">
        <v>17</v>
      </c>
      <c r="X19" s="2">
        <v>9</v>
      </c>
      <c r="Y19" s="2">
        <v>16</v>
      </c>
      <c r="Z19" s="19">
        <v>7</v>
      </c>
      <c r="AA19" s="19">
        <v>14</v>
      </c>
    </row>
    <row r="20" spans="1:27" ht="14.5" x14ac:dyDescent="0.35">
      <c r="A20" s="23" t="s">
        <v>841</v>
      </c>
      <c r="B20" s="19">
        <v>1</v>
      </c>
      <c r="C20" s="19">
        <v>111.66666668653488</v>
      </c>
      <c r="D20" s="19">
        <v>5.5</v>
      </c>
      <c r="E20" s="19">
        <v>111.66666668653488</v>
      </c>
      <c r="F20" s="19">
        <v>2</v>
      </c>
      <c r="G20" s="10">
        <v>1201183</v>
      </c>
      <c r="H20" s="10">
        <v>0</v>
      </c>
      <c r="I20" s="10">
        <v>0</v>
      </c>
      <c r="J20" s="19">
        <v>11</v>
      </c>
      <c r="K20" s="10">
        <v>1201183</v>
      </c>
      <c r="L20" s="19">
        <v>0</v>
      </c>
      <c r="M20" s="19">
        <v>0</v>
      </c>
      <c r="N20" s="10">
        <v>10756.862684653257</v>
      </c>
      <c r="O20" s="27">
        <v>55.833333343267441</v>
      </c>
      <c r="P20" s="19">
        <v>55</v>
      </c>
      <c r="Q20" s="11">
        <v>0</v>
      </c>
      <c r="R20" s="11">
        <v>0</v>
      </c>
      <c r="S20" s="11">
        <v>5.5583628094997475E-3</v>
      </c>
      <c r="T20" s="11">
        <v>6.009224655594377E-3</v>
      </c>
      <c r="U20" s="11">
        <v>5.4112554112554113E-4</v>
      </c>
      <c r="V20" s="2">
        <v>1</v>
      </c>
      <c r="W20" s="2">
        <v>1</v>
      </c>
      <c r="X20" s="2">
        <v>5</v>
      </c>
      <c r="Y20" s="2">
        <v>1</v>
      </c>
      <c r="Z20" s="19">
        <v>21</v>
      </c>
      <c r="AA20" s="19">
        <v>5.8</v>
      </c>
    </row>
    <row r="21" spans="1:27" ht="14.5" x14ac:dyDescent="0.35">
      <c r="A21" s="25" t="s">
        <v>1524</v>
      </c>
      <c r="B21" s="19">
        <v>8</v>
      </c>
      <c r="C21" s="19">
        <v>34</v>
      </c>
      <c r="D21" s="19">
        <v>16</v>
      </c>
      <c r="E21" s="19">
        <v>34</v>
      </c>
      <c r="F21" s="19">
        <v>0</v>
      </c>
      <c r="G21" s="10">
        <v>43540</v>
      </c>
      <c r="H21" s="10">
        <v>0</v>
      </c>
      <c r="I21" s="10">
        <v>0</v>
      </c>
      <c r="J21" s="19">
        <v>0</v>
      </c>
      <c r="K21" s="10">
        <v>0</v>
      </c>
      <c r="L21" s="19">
        <v>0</v>
      </c>
      <c r="M21" s="19">
        <v>0</v>
      </c>
      <c r="N21" s="10">
        <v>0</v>
      </c>
      <c r="O21" s="27" t="s">
        <v>1030</v>
      </c>
      <c r="P21" s="19">
        <v>44.375</v>
      </c>
      <c r="Q21" s="11">
        <v>0</v>
      </c>
      <c r="R21" s="11">
        <v>0</v>
      </c>
      <c r="S21" s="11">
        <v>0</v>
      </c>
      <c r="T21" s="11">
        <v>0</v>
      </c>
      <c r="U21" s="11">
        <v>4.329004329004329E-3</v>
      </c>
      <c r="V21" s="2">
        <v>9</v>
      </c>
      <c r="W21" s="2">
        <v>1</v>
      </c>
      <c r="X21" s="2">
        <v>1</v>
      </c>
      <c r="Y21" s="2">
        <v>1</v>
      </c>
      <c r="Z21" s="19">
        <v>1</v>
      </c>
      <c r="AA21" s="19">
        <v>2.6</v>
      </c>
    </row>
    <row r="22" spans="1:27" ht="14.5" x14ac:dyDescent="0.35">
      <c r="A22" s="25" t="s">
        <v>878</v>
      </c>
      <c r="B22" s="19">
        <v>6</v>
      </c>
      <c r="C22" s="19">
        <v>43.5</v>
      </c>
      <c r="D22" s="19">
        <v>21.165999941527843</v>
      </c>
      <c r="E22" s="19">
        <v>34.5</v>
      </c>
      <c r="F22" s="19">
        <v>0</v>
      </c>
      <c r="G22" s="10">
        <v>2000</v>
      </c>
      <c r="H22" s="10">
        <v>0</v>
      </c>
      <c r="I22" s="10">
        <v>0</v>
      </c>
      <c r="J22" s="19">
        <v>0</v>
      </c>
      <c r="K22" s="10">
        <v>0</v>
      </c>
      <c r="L22" s="19">
        <v>0</v>
      </c>
      <c r="M22" s="19">
        <v>0</v>
      </c>
      <c r="N22" s="10">
        <v>0</v>
      </c>
      <c r="O22" s="27" t="s">
        <v>1030</v>
      </c>
      <c r="P22" s="19">
        <v>31.666666666666668</v>
      </c>
      <c r="Q22" s="11">
        <v>0</v>
      </c>
      <c r="R22" s="11">
        <v>0</v>
      </c>
      <c r="S22" s="11">
        <v>0</v>
      </c>
      <c r="T22" s="11">
        <v>0</v>
      </c>
      <c r="U22" s="11">
        <v>3.246753246753247E-3</v>
      </c>
      <c r="V22" s="2">
        <v>7</v>
      </c>
      <c r="W22" s="2">
        <v>1</v>
      </c>
      <c r="X22" s="2">
        <v>1</v>
      </c>
      <c r="Y22" s="2">
        <v>1</v>
      </c>
      <c r="Z22" s="19">
        <v>1</v>
      </c>
      <c r="AA22" s="19">
        <v>2.2000000000000002</v>
      </c>
    </row>
    <row r="23" spans="1:27" ht="14.5" x14ac:dyDescent="0.35">
      <c r="A23" s="25" t="s">
        <v>1497</v>
      </c>
      <c r="B23" s="19">
        <v>2</v>
      </c>
      <c r="C23" s="19">
        <v>2</v>
      </c>
      <c r="D23" s="19">
        <v>7.6669999957084656</v>
      </c>
      <c r="E23" s="19">
        <v>2</v>
      </c>
      <c r="F23" s="19">
        <v>0</v>
      </c>
      <c r="G23" s="10">
        <v>0</v>
      </c>
      <c r="H23" s="10">
        <v>0</v>
      </c>
      <c r="I23" s="10">
        <v>0</v>
      </c>
      <c r="J23" s="19">
        <v>0</v>
      </c>
      <c r="K23" s="10">
        <v>0</v>
      </c>
      <c r="L23" s="19">
        <v>0</v>
      </c>
      <c r="M23" s="19">
        <v>0</v>
      </c>
      <c r="N23" s="10">
        <v>0</v>
      </c>
      <c r="O23" s="27" t="s">
        <v>1030</v>
      </c>
      <c r="P23" s="19">
        <v>15</v>
      </c>
      <c r="Q23" s="11">
        <v>0</v>
      </c>
      <c r="R23" s="11">
        <v>0</v>
      </c>
      <c r="S23" s="11">
        <v>0</v>
      </c>
      <c r="T23" s="11">
        <v>0</v>
      </c>
      <c r="U23" s="11">
        <v>1.0822510822510823E-3</v>
      </c>
      <c r="V23" s="2">
        <v>3</v>
      </c>
      <c r="W23" s="2">
        <v>1</v>
      </c>
      <c r="X23" s="2">
        <v>1</v>
      </c>
      <c r="Y23" s="2">
        <v>1</v>
      </c>
      <c r="Z23" s="19">
        <v>1</v>
      </c>
      <c r="AA23" s="19">
        <v>1.4</v>
      </c>
    </row>
    <row r="24" spans="1:27" ht="14.5" x14ac:dyDescent="0.35">
      <c r="A24" s="25" t="s">
        <v>1042</v>
      </c>
      <c r="B24" s="19">
        <v>7</v>
      </c>
      <c r="C24" s="19">
        <v>131.91700004041195</v>
      </c>
      <c r="D24" s="19">
        <v>22.08299994468689</v>
      </c>
      <c r="E24" s="19">
        <v>97.583666704595089</v>
      </c>
      <c r="F24" s="19">
        <v>3</v>
      </c>
      <c r="G24" s="10">
        <v>0</v>
      </c>
      <c r="H24" s="10">
        <v>0</v>
      </c>
      <c r="I24" s="10">
        <v>0</v>
      </c>
      <c r="J24" s="19">
        <v>40</v>
      </c>
      <c r="K24" s="10">
        <v>3627000</v>
      </c>
      <c r="L24" s="19">
        <v>0</v>
      </c>
      <c r="M24" s="19">
        <v>0</v>
      </c>
      <c r="N24" s="10">
        <v>27494.560965522953</v>
      </c>
      <c r="O24" s="27">
        <v>43.972333346803985</v>
      </c>
      <c r="P24" s="19">
        <v>54.285714285714285</v>
      </c>
      <c r="Q24" s="11">
        <v>0</v>
      </c>
      <c r="R24" s="11">
        <v>0</v>
      </c>
      <c r="S24" s="11">
        <v>2.02122283981809E-2</v>
      </c>
      <c r="T24" s="11">
        <v>1.8144993582027723E-2</v>
      </c>
      <c r="U24" s="11">
        <v>3.787878787878788E-3</v>
      </c>
      <c r="V24" s="2">
        <v>8</v>
      </c>
      <c r="W24" s="2">
        <v>1</v>
      </c>
      <c r="X24" s="2">
        <v>1</v>
      </c>
      <c r="Y24" s="2">
        <v>1</v>
      </c>
      <c r="Z24" s="19">
        <v>17</v>
      </c>
      <c r="AA24" s="19">
        <v>5.6</v>
      </c>
    </row>
    <row r="25" spans="1:27" ht="14.5" x14ac:dyDescent="0.35">
      <c r="A25" s="25" t="s">
        <v>1063</v>
      </c>
      <c r="B25" s="19">
        <v>46</v>
      </c>
      <c r="C25" s="19">
        <v>272.86633325740695</v>
      </c>
      <c r="D25" s="19">
        <v>203.01633343100548</v>
      </c>
      <c r="E25" s="19">
        <v>22.800000011920929</v>
      </c>
      <c r="F25" s="19">
        <v>13</v>
      </c>
      <c r="G25" s="10">
        <v>388796</v>
      </c>
      <c r="H25" s="10">
        <v>11446</v>
      </c>
      <c r="I25" s="10">
        <v>41.947278227257442</v>
      </c>
      <c r="J25" s="19">
        <v>55</v>
      </c>
      <c r="K25" s="10">
        <v>754796</v>
      </c>
      <c r="L25" s="19">
        <v>3</v>
      </c>
      <c r="M25" s="19">
        <v>1.0994394083677471E-2</v>
      </c>
      <c r="N25" s="10">
        <v>2766.17489226114</v>
      </c>
      <c r="O25" s="27">
        <v>20.989717942877459</v>
      </c>
      <c r="P25" s="19">
        <v>28.043478260869566</v>
      </c>
      <c r="Q25" s="11">
        <v>1.1278195488721804E-2</v>
      </c>
      <c r="R25" s="11">
        <v>1.1545220432562876E-4</v>
      </c>
      <c r="S25" s="11">
        <v>2.7791814047498736E-2</v>
      </c>
      <c r="T25" s="11">
        <v>3.7760597120871783E-3</v>
      </c>
      <c r="U25" s="11">
        <v>2.4891774891774892E-2</v>
      </c>
      <c r="V25" s="2">
        <v>18</v>
      </c>
      <c r="W25" s="2">
        <v>9</v>
      </c>
      <c r="X25" s="2">
        <v>1</v>
      </c>
      <c r="Y25" s="2">
        <v>1</v>
      </c>
      <c r="Z25" s="19">
        <v>11</v>
      </c>
      <c r="AA25" s="19">
        <v>8</v>
      </c>
    </row>
    <row r="26" spans="1:27" ht="14.5" x14ac:dyDescent="0.35">
      <c r="A26" s="25" t="s">
        <v>1588</v>
      </c>
      <c r="B26" s="19">
        <v>2</v>
      </c>
      <c r="C26" s="19">
        <v>24.58299994468689</v>
      </c>
      <c r="D26" s="19">
        <v>2</v>
      </c>
      <c r="E26" s="19">
        <v>24.58299994468689</v>
      </c>
      <c r="F26" s="19">
        <v>2</v>
      </c>
      <c r="G26" s="10">
        <v>900</v>
      </c>
      <c r="H26" s="10">
        <v>0</v>
      </c>
      <c r="I26" s="10">
        <v>0</v>
      </c>
      <c r="J26" s="19">
        <v>1</v>
      </c>
      <c r="K26" s="10">
        <v>15000</v>
      </c>
      <c r="L26" s="19">
        <v>0</v>
      </c>
      <c r="M26" s="19">
        <v>0</v>
      </c>
      <c r="N26" s="10">
        <v>610.1777664951727</v>
      </c>
      <c r="O26" s="27">
        <v>12.291499972343445</v>
      </c>
      <c r="P26" s="19">
        <v>45</v>
      </c>
      <c r="Q26" s="11">
        <v>0</v>
      </c>
      <c r="R26" s="11">
        <v>0</v>
      </c>
      <c r="S26" s="11">
        <v>5.0530570995452253E-4</v>
      </c>
      <c r="T26" s="11">
        <v>7.5041329950486856E-5</v>
      </c>
      <c r="U26" s="11">
        <v>1.0822510822510823E-3</v>
      </c>
      <c r="V26" s="2">
        <v>3</v>
      </c>
      <c r="W26" s="2">
        <v>1</v>
      </c>
      <c r="X26" s="2">
        <v>1</v>
      </c>
      <c r="Y26" s="2">
        <v>1</v>
      </c>
      <c r="Z26" s="19">
        <v>4</v>
      </c>
      <c r="AA26" s="19">
        <v>2</v>
      </c>
    </row>
    <row r="27" spans="1:27" ht="14.5" x14ac:dyDescent="0.35">
      <c r="A27" s="25" t="s">
        <v>1541</v>
      </c>
      <c r="B27" s="19">
        <v>2</v>
      </c>
      <c r="C27" s="19">
        <v>17.75</v>
      </c>
      <c r="D27" s="19">
        <v>0</v>
      </c>
      <c r="E27" s="19">
        <v>13.75</v>
      </c>
      <c r="F27" s="19">
        <v>0</v>
      </c>
      <c r="G27" s="10">
        <v>15000</v>
      </c>
      <c r="H27" s="10">
        <v>0</v>
      </c>
      <c r="I27" s="10">
        <v>0</v>
      </c>
      <c r="J27" s="19">
        <v>0</v>
      </c>
      <c r="K27" s="10">
        <v>0</v>
      </c>
      <c r="L27" s="19">
        <v>0</v>
      </c>
      <c r="M27" s="19">
        <v>0</v>
      </c>
      <c r="N27" s="10">
        <v>0</v>
      </c>
      <c r="O27" s="27" t="s">
        <v>1030</v>
      </c>
      <c r="P27" s="19">
        <v>45</v>
      </c>
      <c r="Q27" s="11">
        <v>0</v>
      </c>
      <c r="R27" s="11">
        <v>0</v>
      </c>
      <c r="S27" s="11">
        <v>0</v>
      </c>
      <c r="T27" s="11">
        <v>0</v>
      </c>
      <c r="U27" s="11">
        <v>1.0822510822510823E-3</v>
      </c>
      <c r="V27" s="2">
        <v>3</v>
      </c>
      <c r="W27" s="2">
        <v>1</v>
      </c>
      <c r="X27" s="2">
        <v>1</v>
      </c>
      <c r="Y27" s="2">
        <v>1</v>
      </c>
      <c r="Z27" s="19">
        <v>1</v>
      </c>
      <c r="AA27" s="19">
        <v>1.4</v>
      </c>
    </row>
    <row r="28" spans="1:27" ht="14.5" x14ac:dyDescent="0.35">
      <c r="A28" s="25" t="s">
        <v>1368</v>
      </c>
      <c r="B28" s="19">
        <v>11</v>
      </c>
      <c r="C28" s="19">
        <v>153.49966667592525</v>
      </c>
      <c r="D28" s="19">
        <v>80.400333359837532</v>
      </c>
      <c r="E28" s="19">
        <v>53</v>
      </c>
      <c r="F28" s="19">
        <v>14</v>
      </c>
      <c r="G28" s="10">
        <v>375304</v>
      </c>
      <c r="H28" s="10">
        <v>70500</v>
      </c>
      <c r="I28" s="10">
        <v>459.28438495467532</v>
      </c>
      <c r="J28" s="19">
        <v>23</v>
      </c>
      <c r="K28" s="10">
        <v>2590024</v>
      </c>
      <c r="L28" s="19">
        <v>2</v>
      </c>
      <c r="M28" s="19">
        <v>1.3029344254033341E-2</v>
      </c>
      <c r="N28" s="10">
        <v>16873.157161104227</v>
      </c>
      <c r="O28" s="27">
        <v>10.964261905423232</v>
      </c>
      <c r="P28" s="19">
        <v>46.81818181818182</v>
      </c>
      <c r="Q28" s="11">
        <v>7.5187969924812026E-3</v>
      </c>
      <c r="R28" s="11">
        <v>7.1111134063924755E-4</v>
      </c>
      <c r="S28" s="11">
        <v>1.1622031328954016E-2</v>
      </c>
      <c r="T28" s="11">
        <v>1.2957256370911984E-2</v>
      </c>
      <c r="U28" s="11">
        <v>5.9523809523809521E-3</v>
      </c>
      <c r="V28" s="2">
        <v>10</v>
      </c>
      <c r="W28" s="2">
        <v>7</v>
      </c>
      <c r="X28" s="2">
        <v>1</v>
      </c>
      <c r="Y28" s="2">
        <v>1</v>
      </c>
      <c r="Z28" s="19">
        <v>3</v>
      </c>
      <c r="AA28" s="19">
        <v>4.4000000000000004</v>
      </c>
    </row>
    <row r="29" spans="1:27" ht="14.5" x14ac:dyDescent="0.35">
      <c r="A29" s="25" t="s">
        <v>796</v>
      </c>
      <c r="B29" s="19">
        <v>127</v>
      </c>
      <c r="C29" s="19">
        <v>677.20000004768372</v>
      </c>
      <c r="D29" s="19">
        <v>657.03299988806248</v>
      </c>
      <c r="E29" s="19">
        <v>393.03333333879709</v>
      </c>
      <c r="F29" s="19">
        <v>41</v>
      </c>
      <c r="G29" s="10">
        <v>4858441</v>
      </c>
      <c r="H29" s="10">
        <v>295000</v>
      </c>
      <c r="I29" s="10">
        <v>435.61724745899016</v>
      </c>
      <c r="J29" s="19">
        <v>46</v>
      </c>
      <c r="K29" s="10">
        <v>4162000</v>
      </c>
      <c r="L29" s="19">
        <v>10</v>
      </c>
      <c r="M29" s="19">
        <v>1.4766686354542041E-2</v>
      </c>
      <c r="N29" s="10">
        <v>6145.894860760397</v>
      </c>
      <c r="O29" s="27">
        <v>16.517073171894726</v>
      </c>
      <c r="P29" s="19">
        <v>30.984251968503937</v>
      </c>
      <c r="Q29" s="11">
        <v>3.7593984962406013E-2</v>
      </c>
      <c r="R29" s="11">
        <v>2.9755722764337306E-3</v>
      </c>
      <c r="S29" s="11">
        <v>2.3244062657908033E-2</v>
      </c>
      <c r="T29" s="11">
        <v>2.0821467683595087E-2</v>
      </c>
      <c r="U29" s="11">
        <v>6.8722943722943727E-2</v>
      </c>
      <c r="V29" s="2">
        <v>1</v>
      </c>
      <c r="W29" s="2">
        <v>1</v>
      </c>
      <c r="X29" s="2">
        <v>1</v>
      </c>
      <c r="Y29" s="2">
        <v>1</v>
      </c>
      <c r="Z29" s="19">
        <v>8</v>
      </c>
      <c r="AA29" s="19">
        <v>2.4</v>
      </c>
    </row>
    <row r="30" spans="1:27" ht="14.5" x14ac:dyDescent="0.35">
      <c r="A30" s="25" t="s">
        <v>1174</v>
      </c>
      <c r="B30" s="19">
        <v>2</v>
      </c>
      <c r="C30" s="19">
        <v>4</v>
      </c>
      <c r="D30" s="19">
        <v>14.416666656732559</v>
      </c>
      <c r="E30" s="19">
        <v>0.25</v>
      </c>
      <c r="F30" s="19">
        <v>0</v>
      </c>
      <c r="G30" s="10">
        <v>0</v>
      </c>
      <c r="H30" s="10">
        <v>0</v>
      </c>
      <c r="I30" s="10">
        <v>0</v>
      </c>
      <c r="J30" s="19">
        <v>0</v>
      </c>
      <c r="K30" s="10">
        <v>0</v>
      </c>
      <c r="L30" s="19">
        <v>0</v>
      </c>
      <c r="M30" s="19">
        <v>0</v>
      </c>
      <c r="N30" s="10">
        <v>0</v>
      </c>
      <c r="O30" s="27" t="s">
        <v>1030</v>
      </c>
      <c r="P30" s="19">
        <v>25</v>
      </c>
      <c r="Q30" s="11">
        <v>0</v>
      </c>
      <c r="R30" s="11">
        <v>0</v>
      </c>
      <c r="S30" s="11">
        <v>0</v>
      </c>
      <c r="T30" s="11">
        <v>0</v>
      </c>
      <c r="U30" s="11">
        <v>1.0822510822510823E-3</v>
      </c>
      <c r="V30" s="2">
        <v>3</v>
      </c>
      <c r="W30" s="2">
        <v>1</v>
      </c>
      <c r="X30" s="2">
        <v>1</v>
      </c>
      <c r="Y30" s="2">
        <v>1</v>
      </c>
      <c r="Z30" s="19">
        <v>1</v>
      </c>
      <c r="AA30" s="19">
        <v>1.4</v>
      </c>
    </row>
    <row r="31" spans="1:27" ht="14.5" x14ac:dyDescent="0.35">
      <c r="A31" s="25" t="s">
        <v>1563</v>
      </c>
      <c r="B31" s="19">
        <v>5</v>
      </c>
      <c r="C31" s="19">
        <v>54.666666626930237</v>
      </c>
      <c r="D31" s="19">
        <v>20.583333373069763</v>
      </c>
      <c r="E31" s="19">
        <v>0</v>
      </c>
      <c r="F31" s="19">
        <v>4</v>
      </c>
      <c r="G31" s="10">
        <v>0</v>
      </c>
      <c r="H31" s="10">
        <v>5000</v>
      </c>
      <c r="I31" s="10">
        <v>91.463414700629812</v>
      </c>
      <c r="J31" s="19">
        <v>5</v>
      </c>
      <c r="K31" s="10">
        <v>0</v>
      </c>
      <c r="L31" s="19">
        <v>2</v>
      </c>
      <c r="M31" s="19">
        <v>3.6585365880251922E-2</v>
      </c>
      <c r="N31" s="10">
        <v>0</v>
      </c>
      <c r="O31" s="27">
        <v>13.666666656732559</v>
      </c>
      <c r="P31" s="19">
        <v>23</v>
      </c>
      <c r="Q31" s="11">
        <v>7.5187969924812026E-3</v>
      </c>
      <c r="R31" s="11">
        <v>5.0433428414131031E-5</v>
      </c>
      <c r="S31" s="11">
        <v>2.5265285497726125E-3</v>
      </c>
      <c r="T31" s="11">
        <v>0</v>
      </c>
      <c r="U31" s="11">
        <v>2.7056277056277055E-3</v>
      </c>
      <c r="V31" s="2">
        <v>1</v>
      </c>
      <c r="W31" s="2">
        <v>7</v>
      </c>
      <c r="X31" s="2">
        <v>1</v>
      </c>
      <c r="Y31" s="2">
        <v>1</v>
      </c>
      <c r="Z31" s="19">
        <v>6</v>
      </c>
      <c r="AA31" s="19">
        <v>3.2</v>
      </c>
    </row>
    <row r="32" spans="1:27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0"/>
      <c r="O32" s="19"/>
      <c r="P32" s="19"/>
      <c r="Q32" s="26"/>
      <c r="R32" s="26"/>
      <c r="S32" s="26"/>
      <c r="T32" s="26"/>
      <c r="U32" s="26"/>
      <c r="V32" s="19"/>
      <c r="W32" s="19"/>
      <c r="X32" s="19"/>
      <c r="Y32" s="19"/>
      <c r="Z32" s="19"/>
      <c r="AA32" s="19"/>
    </row>
  </sheetData>
  <autoFilter ref="A1:AA31" xr:uid="{EF0A9476-68E7-4772-BD7E-23DAA31B7B30}">
    <sortState ref="A2:AA31">
      <sortCondition descending="1" ref="C1:C31"/>
    </sortState>
  </autoFilter>
  <conditionalFormatting sqref="U33:U1048576">
    <cfRule type="dataBar" priority="2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{1381F6D4-BF0F-4390-97AF-4D9F25F6AC7D}</x14:id>
        </ext>
      </extLst>
    </cfRule>
  </conditionalFormatting>
  <conditionalFormatting sqref="V33:V1048576">
    <cfRule type="dataBar" priority="2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{51F2825B-8B76-49BA-8BFA-BEF24EE7D82B}</x14:id>
        </ext>
      </extLst>
    </cfRule>
  </conditionalFormatting>
  <conditionalFormatting sqref="B33:B1048576">
    <cfRule type="dataBar" priority="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{3A24B1E2-8BC2-4AF5-B9F6-65A15F2DFA3F}</x14:id>
        </ext>
      </extLst>
    </cfRule>
  </conditionalFormatting>
  <conditionalFormatting sqref="C33:C1048576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{A5FFC13D-1955-4005-ACCB-A4E231B4A172}</x14:id>
        </ext>
      </extLst>
    </cfRule>
  </conditionalFormatting>
  <conditionalFormatting sqref="D33:D1048576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{838D35AA-0C7A-4342-90D4-4DFC9F5E929C}</x14:id>
        </ext>
      </extLst>
    </cfRule>
  </conditionalFormatting>
  <conditionalFormatting sqref="E33:E1048576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{9241DF80-23AB-4518-BF3B-02DD42D087DA}</x14:id>
        </ext>
      </extLst>
    </cfRule>
  </conditionalFormatting>
  <conditionalFormatting sqref="F33:F1048576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{16F9D63A-AC37-4E9C-AA21-CE2AFBBF4118}</x14:id>
        </ext>
      </extLst>
    </cfRule>
  </conditionalFormatting>
  <conditionalFormatting sqref="G33:G1048576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{44E54E49-5B33-45BA-9E7E-637D4087EBA9}</x14:id>
        </ext>
      </extLst>
    </cfRule>
  </conditionalFormatting>
  <conditionalFormatting sqref="H33:H1048576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{AF9CA64B-6731-4922-9844-52561B94CD58}</x14:id>
        </ext>
      </extLst>
    </cfRule>
  </conditionalFormatting>
  <conditionalFormatting sqref="I33:I1048576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{CFDC047C-386E-4393-8761-289772E554AE}</x14:id>
        </ext>
      </extLst>
    </cfRule>
  </conditionalFormatting>
  <conditionalFormatting sqref="J33:J1048576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{BB5CEA2D-C2CD-4F7E-AD82-379789CDF52A}</x14:id>
        </ext>
      </extLst>
    </cfRule>
  </conditionalFormatting>
  <conditionalFormatting sqref="K33:K1048576">
    <cfRule type="dataBar" priority="1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{C7EBA43E-611B-41EE-BD35-DFEB6F1475DD}</x14:id>
        </ext>
      </extLst>
    </cfRule>
  </conditionalFormatting>
  <conditionalFormatting sqref="L33:L1048576">
    <cfRule type="dataBar" priority="1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{F1088CCF-9EC2-45E6-92B6-EEA7345C563E}</x14:id>
        </ext>
      </extLst>
    </cfRule>
  </conditionalFormatting>
  <conditionalFormatting sqref="M33:M1048576">
    <cfRule type="dataBar" priority="1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{86E85A09-BB09-4105-B335-6EF76B888BDF}</x14:id>
        </ext>
      </extLst>
    </cfRule>
  </conditionalFormatting>
  <conditionalFormatting sqref="N33:N1048576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{51FADB81-62FF-47E0-A5EE-CD9C0665BD86}</x14:id>
        </ext>
      </extLst>
    </cfRule>
  </conditionalFormatting>
  <conditionalFormatting sqref="O33:O1048576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{00A3843D-DA27-47CA-803F-D2F5FCDC89FF}</x14:id>
        </ext>
      </extLst>
    </cfRule>
  </conditionalFormatting>
  <conditionalFormatting sqref="P33:P1048576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{CC4D519D-07DC-4572-B1EA-BF240CAD326E}</x14:id>
        </ext>
      </extLst>
    </cfRule>
  </conditionalFormatting>
  <conditionalFormatting sqref="Q33:Q1048576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{184DDFA3-C8E6-4E68-8D04-B4BFC8FB4648}</x14:id>
        </ext>
      </extLst>
    </cfRule>
  </conditionalFormatting>
  <conditionalFormatting sqref="R33:R1048576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{90750AD9-270F-4D0F-B9CB-22F6FAB25136}</x14:id>
        </ext>
      </extLst>
    </cfRule>
  </conditionalFormatting>
  <conditionalFormatting sqref="S33:S1048576">
    <cfRule type="dataBar" priority="1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{DA0EB6A5-A003-4512-BED7-6DA5098A73C4}</x14:id>
        </ext>
      </extLst>
    </cfRule>
  </conditionalFormatting>
  <conditionalFormatting sqref="T33:T1048576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{01B00AF6-D6BB-4AD0-B0F8-A1ED82BB79D2}</x14:id>
        </ext>
      </extLst>
    </cfRule>
  </conditionalFormatting>
  <conditionalFormatting sqref="U33:U1048576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{5E4D5DC8-1AEA-46E6-8ACF-A58E641D4D29}</x14:id>
        </ext>
      </extLst>
    </cfRule>
  </conditionalFormatting>
  <conditionalFormatting sqref="V33:V1048576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{B187C1AA-A33E-4B99-8C2F-53B4EF6D8FB5}</x14:id>
        </ext>
      </extLst>
    </cfRule>
  </conditionalFormatting>
  <conditionalFormatting sqref="W33:W1048576">
    <cfRule type="dataBar" priority="1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{7DAAF8C3-7FD8-40E0-B87F-6040F63831E1}</x14:id>
        </ext>
      </extLst>
    </cfRule>
  </conditionalFormatting>
  <conditionalFormatting sqref="X33:X1048576">
    <cfRule type="dataBar" priority="1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{3DC9D80C-D8D9-48E0-8683-B663F46EC920}</x14:id>
        </ext>
      </extLst>
    </cfRule>
  </conditionalFormatting>
  <conditionalFormatting sqref="Y33:Y1048576">
    <cfRule type="dataBar" priority="1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{DA73B83E-3EB7-4FBA-A0C3-AD619140A0CA}</x14:id>
        </ext>
      </extLst>
    </cfRule>
  </conditionalFormatting>
  <conditionalFormatting sqref="Z33:Z1048576">
    <cfRule type="dataBar" priority="1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{98B84F30-E18D-489B-BDD8-F89B474F811E}</x14:id>
        </ext>
      </extLst>
    </cfRule>
  </conditionalFormatting>
  <conditionalFormatting sqref="AA33:AA1048576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{0505B0D4-7C87-4BFC-AC98-8E2155EEF0B2}</x14:id>
        </ext>
      </extLst>
    </cfRule>
  </conditionalFormatting>
  <conditionalFormatting sqref="Z32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{A5A85DBB-CEC6-4D2E-922E-C1185F7F5DB4}</x14:id>
        </ext>
      </extLst>
    </cfRule>
  </conditionalFormatting>
  <conditionalFormatting sqref="AA32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{CFE3CFDB-0D39-4B9E-8F7F-991EB157B187}</x14:id>
        </ext>
      </extLst>
    </cfRule>
  </conditionalFormatting>
  <conditionalFormatting sqref="I32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{6A494DF7-8D06-4FC7-9009-CF6E2573AD72}</x14:id>
        </ext>
      </extLst>
    </cfRule>
  </conditionalFormatting>
  <conditionalFormatting sqref="Z1:AA1 Z2:Z3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{612ADA52-6563-404C-A9F6-E96CE5B42C9A}</x14:id>
        </ext>
      </extLst>
    </cfRule>
  </conditionalFormatting>
  <conditionalFormatting sqref="AA1:AA3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{C20F0EF6-75E0-4D42-AA32-21B83EDD19C1}</x14:id>
        </ext>
      </extLst>
    </cfRule>
  </conditionalFormatting>
  <conditionalFormatting sqref="V2:Y3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{64A8AB9A-C2F0-474A-A482-9E2816EC6116}</x14:id>
        </ext>
      </extLst>
    </cfRule>
  </conditionalFormatting>
  <conditionalFormatting sqref="B2:B3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{12E10CD3-62AE-48F4-81EC-74FFDF4970F9}</x14:id>
        </ext>
      </extLst>
    </cfRule>
  </conditionalFormatting>
  <conditionalFormatting sqref="C2:E3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{C763C2B4-05F1-4C97-AF39-EF6E0A106E78}</x14:id>
        </ext>
      </extLst>
    </cfRule>
  </conditionalFormatting>
  <conditionalFormatting sqref="F2:F3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{4846EC02-7B34-493D-B2AE-E0E3A3E1C0FD}</x14:id>
        </ext>
      </extLst>
    </cfRule>
  </conditionalFormatting>
  <conditionalFormatting sqref="G2:G3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{BB7B0C7E-3373-4F14-9A4B-32861EBB0C58}</x14:id>
        </ext>
      </extLst>
    </cfRule>
  </conditionalFormatting>
  <conditionalFormatting sqref="H2:I3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{2A949A83-E891-48D7-9D9C-A3C6E6B5D56F}</x14:id>
        </ext>
      </extLst>
    </cfRule>
  </conditionalFormatting>
  <conditionalFormatting sqref="J2:J31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{47F60437-8CB6-4A65-B270-A1EC2E8E2EF4}</x14:id>
        </ext>
      </extLst>
    </cfRule>
  </conditionalFormatting>
  <conditionalFormatting sqref="K2:K3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{FC08903B-CCC5-4FDF-9245-ADC1DA9FA74B}</x14:id>
        </ext>
      </extLst>
    </cfRule>
  </conditionalFormatting>
  <conditionalFormatting sqref="L2:M3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{10DFF9BB-CC60-4504-8EC8-9B9155263C9F}</x14:id>
        </ext>
      </extLst>
    </cfRule>
  </conditionalFormatting>
  <conditionalFormatting sqref="N2:N3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{9E6CE66D-D5CB-4B21-A635-E9BBC64555A9}</x14:id>
        </ext>
      </extLst>
    </cfRule>
  </conditionalFormatting>
  <conditionalFormatting sqref="O2:O3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{A098459D-9056-411A-A018-D20C9422E725}</x14:id>
        </ext>
      </extLst>
    </cfRule>
  </conditionalFormatting>
  <conditionalFormatting sqref="P2:P3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{5B298640-BD5B-4110-8D5A-8992D280128F}</x14:id>
        </ext>
      </extLst>
    </cfRule>
  </conditionalFormatting>
  <conditionalFormatting sqref="Q2:Q3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{9650691B-05C1-49B9-B8F3-8FAF5B21D5C4}</x14:id>
        </ext>
      </extLst>
    </cfRule>
  </conditionalFormatting>
  <conditionalFormatting sqref="R2:R31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{C7B08F85-1BAE-42D7-9FE9-D6B122EB6C54}</x14:id>
        </ext>
      </extLst>
    </cfRule>
  </conditionalFormatting>
  <conditionalFormatting sqref="S2:S3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{3DAE0CE6-5678-452B-A53E-51B2F0F2B2D5}</x14:id>
        </ext>
      </extLst>
    </cfRule>
  </conditionalFormatting>
  <conditionalFormatting sqref="T2:T3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{5A9CF5CA-0418-45A8-841A-6564BE6A725B}</x14:id>
        </ext>
      </extLst>
    </cfRule>
  </conditionalFormatting>
  <conditionalFormatting sqref="U2:U31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{83ECFD79-E41D-4F86-94DE-5A1567B1C33A}</x14:id>
        </ext>
      </extLst>
    </cfRule>
  </conditionalFormatting>
  <conditionalFormatting sqref="V2:Y3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{5BC33065-5C2C-474C-B0DD-FF295ED0518B}</x14:id>
        </ext>
      </extLst>
    </cfRule>
  </conditionalFormatting>
  <conditionalFormatting sqref="V2:Y3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{C07CB0E2-7A5D-4D22-AB99-7AEF628149EA}</x14:id>
        </ext>
      </extLst>
    </cfRule>
  </conditionalFormatting>
  <conditionalFormatting sqref="C2:C3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{61A62A5D-4DCB-42ED-AD4D-0641B72D5ED2}</x14:id>
        </ext>
      </extLst>
    </cfRule>
  </conditionalFormatting>
  <conditionalFormatting sqref="D2:D3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{CCC7117F-4D43-4585-8466-7C0E567710C1}</x14:id>
        </ext>
      </extLst>
    </cfRule>
  </conditionalFormatting>
  <conditionalFormatting sqref="E1:E3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{2D6A32B7-EBFC-491A-9ECB-9ED6955A50BF}</x14:id>
        </ext>
      </extLst>
    </cfRule>
  </conditionalFormatting>
  <conditionalFormatting sqref="F1:F3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{84611B76-91C4-4B6A-ACD7-8994FD5C6792}</x14:id>
        </ext>
      </extLst>
    </cfRule>
  </conditionalFormatting>
  <conditionalFormatting sqref="I1:I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{67D6C7EC-579D-4A89-9404-9F39C39D672E}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81F6D4-BF0F-4390-97AF-4D9F25F6AC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U33:U1048576</xm:sqref>
        </x14:conditionalFormatting>
        <x14:conditionalFormatting xmlns:xm="http://schemas.microsoft.com/office/excel/2006/main">
          <x14:cfRule type="dataBar" id="{51F2825B-8B76-49BA-8BFA-BEF24EE7D8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V33:V1048576</xm:sqref>
        </x14:conditionalFormatting>
        <x14:conditionalFormatting xmlns:xm="http://schemas.microsoft.com/office/excel/2006/main">
          <x14:cfRule type="dataBar" id="{3A24B1E2-8BC2-4AF5-B9F6-65A15F2DFA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B33:B1048576</xm:sqref>
        </x14:conditionalFormatting>
        <x14:conditionalFormatting xmlns:xm="http://schemas.microsoft.com/office/excel/2006/main">
          <x14:cfRule type="dataBar" id="{A5FFC13D-1955-4005-ACCB-A4E231B4A1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C33:C1048576</xm:sqref>
        </x14:conditionalFormatting>
        <x14:conditionalFormatting xmlns:xm="http://schemas.microsoft.com/office/excel/2006/main">
          <x14:cfRule type="dataBar" id="{838D35AA-0C7A-4342-90D4-4DFC9F5E92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D33:D1048576</xm:sqref>
        </x14:conditionalFormatting>
        <x14:conditionalFormatting xmlns:xm="http://schemas.microsoft.com/office/excel/2006/main">
          <x14:cfRule type="dataBar" id="{9241DF80-23AB-4518-BF3B-02DD42D087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E33:E1048576</xm:sqref>
        </x14:conditionalFormatting>
        <x14:conditionalFormatting xmlns:xm="http://schemas.microsoft.com/office/excel/2006/main">
          <x14:cfRule type="dataBar" id="{16F9D63A-AC37-4E9C-AA21-CE2AFBBF41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F33:F1048576</xm:sqref>
        </x14:conditionalFormatting>
        <x14:conditionalFormatting xmlns:xm="http://schemas.microsoft.com/office/excel/2006/main">
          <x14:cfRule type="dataBar" id="{44E54E49-5B33-45BA-9E7E-637D4087EB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G33:G1048576</xm:sqref>
        </x14:conditionalFormatting>
        <x14:conditionalFormatting xmlns:xm="http://schemas.microsoft.com/office/excel/2006/main">
          <x14:cfRule type="dataBar" id="{AF9CA64B-6731-4922-9844-52561B94CD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H33:H1048576</xm:sqref>
        </x14:conditionalFormatting>
        <x14:conditionalFormatting xmlns:xm="http://schemas.microsoft.com/office/excel/2006/main">
          <x14:cfRule type="dataBar" id="{CFDC047C-386E-4393-8761-289772E554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I33:I1048576</xm:sqref>
        </x14:conditionalFormatting>
        <x14:conditionalFormatting xmlns:xm="http://schemas.microsoft.com/office/excel/2006/main">
          <x14:cfRule type="dataBar" id="{BB5CEA2D-C2CD-4F7E-AD82-379789CDF5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J33:J1048576</xm:sqref>
        </x14:conditionalFormatting>
        <x14:conditionalFormatting xmlns:xm="http://schemas.microsoft.com/office/excel/2006/main">
          <x14:cfRule type="dataBar" id="{C7EBA43E-611B-41EE-BD35-DFEB6F1475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K33:K1048576</xm:sqref>
        </x14:conditionalFormatting>
        <x14:conditionalFormatting xmlns:xm="http://schemas.microsoft.com/office/excel/2006/main">
          <x14:cfRule type="dataBar" id="{F1088CCF-9EC2-45E6-92B6-EEA7345C56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L33:L1048576</xm:sqref>
        </x14:conditionalFormatting>
        <x14:conditionalFormatting xmlns:xm="http://schemas.microsoft.com/office/excel/2006/main">
          <x14:cfRule type="dataBar" id="{86E85A09-BB09-4105-B335-6EF76B888B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M33:M1048576</xm:sqref>
        </x14:conditionalFormatting>
        <x14:conditionalFormatting xmlns:xm="http://schemas.microsoft.com/office/excel/2006/main">
          <x14:cfRule type="dataBar" id="{51FADB81-62FF-47E0-A5EE-CD9C0665BD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N33:N1048576</xm:sqref>
        </x14:conditionalFormatting>
        <x14:conditionalFormatting xmlns:xm="http://schemas.microsoft.com/office/excel/2006/main">
          <x14:cfRule type="dataBar" id="{00A3843D-DA27-47CA-803F-D2F5FCDC89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O33:O1048576</xm:sqref>
        </x14:conditionalFormatting>
        <x14:conditionalFormatting xmlns:xm="http://schemas.microsoft.com/office/excel/2006/main">
          <x14:cfRule type="dataBar" id="{CC4D519D-07DC-4572-B1EA-BF240CAD32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P33:P1048576</xm:sqref>
        </x14:conditionalFormatting>
        <x14:conditionalFormatting xmlns:xm="http://schemas.microsoft.com/office/excel/2006/main">
          <x14:cfRule type="dataBar" id="{184DDFA3-C8E6-4E68-8D04-B4BFC8FB46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Q33:Q1048576</xm:sqref>
        </x14:conditionalFormatting>
        <x14:conditionalFormatting xmlns:xm="http://schemas.microsoft.com/office/excel/2006/main">
          <x14:cfRule type="dataBar" id="{90750AD9-270F-4D0F-B9CB-22F6FAB251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R33:R1048576</xm:sqref>
        </x14:conditionalFormatting>
        <x14:conditionalFormatting xmlns:xm="http://schemas.microsoft.com/office/excel/2006/main">
          <x14:cfRule type="dataBar" id="{DA0EB6A5-A003-4512-BED7-6DA5098A73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S33:S1048576</xm:sqref>
        </x14:conditionalFormatting>
        <x14:conditionalFormatting xmlns:xm="http://schemas.microsoft.com/office/excel/2006/main">
          <x14:cfRule type="dataBar" id="{01B00AF6-D6BB-4AD0-B0F8-A1ED82BB79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T33:T1048576</xm:sqref>
        </x14:conditionalFormatting>
        <x14:conditionalFormatting xmlns:xm="http://schemas.microsoft.com/office/excel/2006/main">
          <x14:cfRule type="dataBar" id="{5E4D5DC8-1AEA-46E6-8ACF-A58E641D4D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U33:U1048576</xm:sqref>
        </x14:conditionalFormatting>
        <x14:conditionalFormatting xmlns:xm="http://schemas.microsoft.com/office/excel/2006/main">
          <x14:cfRule type="dataBar" id="{B187C1AA-A33E-4B99-8C2F-53B4EF6D8F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V33:V1048576</xm:sqref>
        </x14:conditionalFormatting>
        <x14:conditionalFormatting xmlns:xm="http://schemas.microsoft.com/office/excel/2006/main">
          <x14:cfRule type="dataBar" id="{7DAAF8C3-7FD8-40E0-B87F-6040F6383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W33:W1048576</xm:sqref>
        </x14:conditionalFormatting>
        <x14:conditionalFormatting xmlns:xm="http://schemas.microsoft.com/office/excel/2006/main">
          <x14:cfRule type="dataBar" id="{3DC9D80C-D8D9-48E0-8683-B663F46EC9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X33:X1048576</xm:sqref>
        </x14:conditionalFormatting>
        <x14:conditionalFormatting xmlns:xm="http://schemas.microsoft.com/office/excel/2006/main">
          <x14:cfRule type="dataBar" id="{DA73B83E-3EB7-4FBA-A0C3-AD619140A0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Y33:Y1048576</xm:sqref>
        </x14:conditionalFormatting>
        <x14:conditionalFormatting xmlns:xm="http://schemas.microsoft.com/office/excel/2006/main">
          <x14:cfRule type="dataBar" id="{98B84F30-E18D-489B-BDD8-F89B474F81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Z33:Z1048576</xm:sqref>
        </x14:conditionalFormatting>
        <x14:conditionalFormatting xmlns:xm="http://schemas.microsoft.com/office/excel/2006/main">
          <x14:cfRule type="dataBar" id="{0505B0D4-7C87-4BFC-AC98-8E2155EEF0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AA33:AA1048576</xm:sqref>
        </x14:conditionalFormatting>
        <x14:conditionalFormatting xmlns:xm="http://schemas.microsoft.com/office/excel/2006/main">
          <x14:cfRule type="dataBar" id="{A5A85DBB-CEC6-4D2E-922E-C1185F7F5D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Z32</xm:sqref>
        </x14:conditionalFormatting>
        <x14:conditionalFormatting xmlns:xm="http://schemas.microsoft.com/office/excel/2006/main">
          <x14:cfRule type="dataBar" id="{CFE3CFDB-0D39-4B9E-8F7F-991EB157B1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AA32</xm:sqref>
        </x14:conditionalFormatting>
        <x14:conditionalFormatting xmlns:xm="http://schemas.microsoft.com/office/excel/2006/main">
          <x14:cfRule type="dataBar" id="{6A494DF7-8D06-4FC7-9009-CF6E2573A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I32</xm:sqref>
        </x14:conditionalFormatting>
        <x14:conditionalFormatting xmlns:xm="http://schemas.microsoft.com/office/excel/2006/main">
          <x14:cfRule type="dataBar" id="{612ADA52-6563-404C-A9F6-E96CE5B42C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Z1:AA1 Z2:Z31</xm:sqref>
        </x14:conditionalFormatting>
        <x14:conditionalFormatting xmlns:xm="http://schemas.microsoft.com/office/excel/2006/main">
          <x14:cfRule type="dataBar" id="{C20F0EF6-75E0-4D42-AA32-21B83EDD19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AA1:AA31</xm:sqref>
        </x14:conditionalFormatting>
        <x14:conditionalFormatting xmlns:xm="http://schemas.microsoft.com/office/excel/2006/main">
          <x14:cfRule type="dataBar" id="{64A8AB9A-C2F0-474A-A482-9E2816EC61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V2:Y31</xm:sqref>
        </x14:conditionalFormatting>
        <x14:conditionalFormatting xmlns:xm="http://schemas.microsoft.com/office/excel/2006/main">
          <x14:cfRule type="dataBar" id="{12E10CD3-62AE-48F4-81EC-74FFDF4970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B2:B31</xm:sqref>
        </x14:conditionalFormatting>
        <x14:conditionalFormatting xmlns:xm="http://schemas.microsoft.com/office/excel/2006/main">
          <x14:cfRule type="dataBar" id="{C763C2B4-05F1-4C97-AF39-EF6E0A106E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C2:E31</xm:sqref>
        </x14:conditionalFormatting>
        <x14:conditionalFormatting xmlns:xm="http://schemas.microsoft.com/office/excel/2006/main">
          <x14:cfRule type="dataBar" id="{4846EC02-7B34-493D-B2AE-E0E3A3E1C0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F2:F31</xm:sqref>
        </x14:conditionalFormatting>
        <x14:conditionalFormatting xmlns:xm="http://schemas.microsoft.com/office/excel/2006/main">
          <x14:cfRule type="dataBar" id="{BB7B0C7E-3373-4F14-9A4B-32861EBB0C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G2:G31</xm:sqref>
        </x14:conditionalFormatting>
        <x14:conditionalFormatting xmlns:xm="http://schemas.microsoft.com/office/excel/2006/main">
          <x14:cfRule type="dataBar" id="{2A949A83-E891-48D7-9D9C-A3C6E6B5D5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H2:I31</xm:sqref>
        </x14:conditionalFormatting>
        <x14:conditionalFormatting xmlns:xm="http://schemas.microsoft.com/office/excel/2006/main">
          <x14:cfRule type="dataBar" id="{47F60437-8CB6-4A65-B270-A1EC2E8E2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J2:J31</xm:sqref>
        </x14:conditionalFormatting>
        <x14:conditionalFormatting xmlns:xm="http://schemas.microsoft.com/office/excel/2006/main">
          <x14:cfRule type="dataBar" id="{FC08903B-CCC5-4FDF-9245-ADC1DA9FA7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K2:K31</xm:sqref>
        </x14:conditionalFormatting>
        <x14:conditionalFormatting xmlns:xm="http://schemas.microsoft.com/office/excel/2006/main">
          <x14:cfRule type="dataBar" id="{10DFF9BB-CC60-4504-8EC8-9B9155263C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L2:M31</xm:sqref>
        </x14:conditionalFormatting>
        <x14:conditionalFormatting xmlns:xm="http://schemas.microsoft.com/office/excel/2006/main">
          <x14:cfRule type="dataBar" id="{9E6CE66D-D5CB-4B21-A635-E9BBC64555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N2:N31</xm:sqref>
        </x14:conditionalFormatting>
        <x14:conditionalFormatting xmlns:xm="http://schemas.microsoft.com/office/excel/2006/main">
          <x14:cfRule type="dataBar" id="{A098459D-9056-411A-A018-D20C9422E7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O2:O31</xm:sqref>
        </x14:conditionalFormatting>
        <x14:conditionalFormatting xmlns:xm="http://schemas.microsoft.com/office/excel/2006/main">
          <x14:cfRule type="dataBar" id="{5B298640-BD5B-4110-8D5A-8992D28012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P2:P31</xm:sqref>
        </x14:conditionalFormatting>
        <x14:conditionalFormatting xmlns:xm="http://schemas.microsoft.com/office/excel/2006/main">
          <x14:cfRule type="dataBar" id="{9650691B-05C1-49B9-B8F3-8FAF5B21D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Q2:Q31</xm:sqref>
        </x14:conditionalFormatting>
        <x14:conditionalFormatting xmlns:xm="http://schemas.microsoft.com/office/excel/2006/main">
          <x14:cfRule type="dataBar" id="{C7B08F85-1BAE-42D7-9FE9-D6B122EB6C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R2:R31</xm:sqref>
        </x14:conditionalFormatting>
        <x14:conditionalFormatting xmlns:xm="http://schemas.microsoft.com/office/excel/2006/main">
          <x14:cfRule type="dataBar" id="{3DAE0CE6-5678-452B-A53E-51B2F0F2B2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S2:S31</xm:sqref>
        </x14:conditionalFormatting>
        <x14:conditionalFormatting xmlns:xm="http://schemas.microsoft.com/office/excel/2006/main">
          <x14:cfRule type="dataBar" id="{5A9CF5CA-0418-45A8-841A-6564BE6A72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T2:T31</xm:sqref>
        </x14:conditionalFormatting>
        <x14:conditionalFormatting xmlns:xm="http://schemas.microsoft.com/office/excel/2006/main">
          <x14:cfRule type="dataBar" id="{83ECFD79-E41D-4F86-94DE-5A1567B1C3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U2:U31</xm:sqref>
        </x14:conditionalFormatting>
        <x14:conditionalFormatting xmlns:xm="http://schemas.microsoft.com/office/excel/2006/main">
          <x14:cfRule type="dataBar" id="{5BC33065-5C2C-474C-B0DD-FF295ED0518B}">
            <x14:dataBar minLength="0" maxLength="100" negativeBarColorSameAsPositive="1" axisPosition="none">
              <x14:cfvo type="min"/>
              <x14:cfvo type="max"/>
            </x14:dataBar>
          </x14:cfRule>
          <xm:sqref>V2:Y31</xm:sqref>
        </x14:conditionalFormatting>
        <x14:conditionalFormatting xmlns:xm="http://schemas.microsoft.com/office/excel/2006/main">
          <x14:cfRule type="dataBar" id="{C07CB0E2-7A5D-4D22-AB99-7AEF628149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V2:Y31</xm:sqref>
        </x14:conditionalFormatting>
        <x14:conditionalFormatting xmlns:xm="http://schemas.microsoft.com/office/excel/2006/main">
          <x14:cfRule type="dataBar" id="{61A62A5D-4DCB-42ED-AD4D-0641B72D5E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C2:C31</xm:sqref>
        </x14:conditionalFormatting>
        <x14:conditionalFormatting xmlns:xm="http://schemas.microsoft.com/office/excel/2006/main">
          <x14:cfRule type="dataBar" id="{CCC7117F-4D43-4585-8466-7C0E567710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D2:D31</xm:sqref>
        </x14:conditionalFormatting>
        <x14:conditionalFormatting xmlns:xm="http://schemas.microsoft.com/office/excel/2006/main">
          <x14:cfRule type="dataBar" id="{2D6A32B7-EBFC-491A-9ECB-9ED6955A50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E1:E31</xm:sqref>
        </x14:conditionalFormatting>
        <x14:conditionalFormatting xmlns:xm="http://schemas.microsoft.com/office/excel/2006/main">
          <x14:cfRule type="dataBar" id="{84611B76-91C4-4B6A-ACD7-8994FD5C67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F1:F31</xm:sqref>
        </x14:conditionalFormatting>
        <x14:conditionalFormatting xmlns:xm="http://schemas.microsoft.com/office/excel/2006/main">
          <x14:cfRule type="dataBar" id="{67D6C7EC-579D-4A89-9404-9F39C39D67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I1:I31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32"/>
  <sheetViews>
    <sheetView zoomScale="70" zoomScaleNormal="70" workbookViewId="0">
      <selection activeCell="C38" sqref="A1:XFD1048576"/>
    </sheetView>
  </sheetViews>
  <sheetFormatPr defaultRowHeight="12.5" x14ac:dyDescent="0.25"/>
  <cols>
    <col min="1" max="1" width="19.81640625" bestFit="1" customWidth="1"/>
    <col min="2" max="2" width="21.453125" bestFit="1" customWidth="1"/>
    <col min="3" max="3" width="20.7265625" bestFit="1" customWidth="1"/>
    <col min="4" max="4" width="22.453125" bestFit="1" customWidth="1"/>
    <col min="5" max="5" width="28.7265625" bestFit="1" customWidth="1"/>
    <col min="6" max="6" width="12" bestFit="1" customWidth="1"/>
    <col min="7" max="7" width="30.1796875" bestFit="1" customWidth="1"/>
    <col min="8" max="8" width="25.7265625" bestFit="1" customWidth="1"/>
    <col min="9" max="9" width="25.7265625" customWidth="1"/>
    <col min="10" max="10" width="11.26953125" bestFit="1" customWidth="1"/>
    <col min="11" max="11" width="17.7265625" bestFit="1" customWidth="1"/>
    <col min="12" max="12" width="14.453125" bestFit="1" customWidth="1"/>
    <col min="13" max="13" width="14.453125" customWidth="1"/>
    <col min="14" max="14" width="16" style="10" bestFit="1" customWidth="1"/>
    <col min="15" max="15" width="27.453125" bestFit="1" customWidth="1"/>
    <col min="16" max="16" width="18" bestFit="1" customWidth="1"/>
    <col min="17" max="17" width="26.26953125" bestFit="1" customWidth="1"/>
    <col min="18" max="18" width="25" bestFit="1" customWidth="1"/>
    <col min="19" max="19" width="23.7265625" bestFit="1" customWidth="1"/>
    <col min="20" max="20" width="25.54296875" bestFit="1" customWidth="1"/>
    <col min="21" max="21" width="32.26953125" bestFit="1" customWidth="1"/>
    <col min="22" max="22" width="22.26953125" bestFit="1" customWidth="1"/>
    <col min="23" max="25" width="22.26953125" customWidth="1"/>
    <col min="26" max="26" width="16.81640625" bestFit="1" customWidth="1"/>
    <col min="27" max="27" width="18.453125" bestFit="1" customWidth="1"/>
  </cols>
  <sheetData>
    <row r="1" spans="1:27" ht="36" customHeight="1" x14ac:dyDescent="0.25">
      <c r="A1" t="s">
        <v>2</v>
      </c>
      <c r="B1" t="s">
        <v>1329</v>
      </c>
      <c r="C1" t="s">
        <v>1330</v>
      </c>
      <c r="D1" t="s">
        <v>1575</v>
      </c>
      <c r="E1" t="s">
        <v>1579</v>
      </c>
      <c r="F1" t="s">
        <v>1331</v>
      </c>
      <c r="G1" t="s">
        <v>1332</v>
      </c>
      <c r="H1" t="s">
        <v>1333</v>
      </c>
      <c r="I1" t="s">
        <v>1573</v>
      </c>
      <c r="J1" t="s">
        <v>1334</v>
      </c>
      <c r="K1" t="s">
        <v>1335</v>
      </c>
      <c r="L1" t="s">
        <v>1336</v>
      </c>
      <c r="M1" t="s">
        <v>1574</v>
      </c>
      <c r="N1" s="10" t="s">
        <v>1337</v>
      </c>
      <c r="O1" t="s">
        <v>1338</v>
      </c>
      <c r="P1" t="s">
        <v>1339</v>
      </c>
      <c r="Q1" t="s">
        <v>1340</v>
      </c>
      <c r="R1" t="s">
        <v>1341</v>
      </c>
      <c r="S1" t="s">
        <v>1342</v>
      </c>
      <c r="T1" t="s">
        <v>1343</v>
      </c>
      <c r="U1" t="s">
        <v>1344</v>
      </c>
      <c r="V1" s="9" t="s">
        <v>1550</v>
      </c>
      <c r="W1" s="9" t="s">
        <v>1549</v>
      </c>
      <c r="X1" s="9" t="s">
        <v>1551</v>
      </c>
      <c r="Y1" s="9" t="s">
        <v>1548</v>
      </c>
      <c r="Z1" t="s">
        <v>1546</v>
      </c>
      <c r="AA1" t="s">
        <v>1547</v>
      </c>
    </row>
    <row r="2" spans="1:27" ht="14.5" x14ac:dyDescent="0.35">
      <c r="A2" s="23" t="s">
        <v>1365</v>
      </c>
      <c r="B2">
        <f>COUNTIF('Client Info'!$B:$B,Data!A2)</f>
        <v>105</v>
      </c>
      <c r="C2">
        <f ca="1">SUMIF('Client Info'!$B$2:$D$1048576,Data!A2,'Client Info'!$D$2:$D$1048576)</f>
        <v>873.58233322948217</v>
      </c>
      <c r="D2">
        <f ca="1">SUMIF('Client Info'!$B:$G,Data!A2,'Client Info'!F$2:F$1048576)</f>
        <v>688.11600021272898</v>
      </c>
      <c r="E2">
        <f ca="1">SUMIF('Client Info'!$B$2:$G$1048576,Data!A2,'Client Info'!$G$2:$G$1048576)</f>
        <v>147.24933322519064</v>
      </c>
      <c r="F2">
        <f>COUNTIF('Client Info'!$T:$AA,Data!A2)</f>
        <v>35</v>
      </c>
      <c r="G2" s="10">
        <f ca="1">SUMIF('Client Info'!$B$1:$R$430,Data!A2,'Client Info'!$O:$O)</f>
        <v>5874669</v>
      </c>
      <c r="H2" s="10">
        <f ca="1">SUMIF('Client Info'!$T$2:$U$3382,Data!A2,'Client Info'!$U$2:$U$1849)</f>
        <v>560000</v>
      </c>
      <c r="I2" s="10">
        <f t="shared" ref="I2:I31" ca="1" si="0">H2/C2</f>
        <v>641.03860471831797</v>
      </c>
      <c r="J2">
        <f ca="1">SUMIF('Client Info'!$X$2:$Y$1048576,Data!A2,'Client Info'!$Y$2:$Y$1849)</f>
        <v>130</v>
      </c>
      <c r="K2" s="10">
        <f ca="1">SUMIF('Client Info'!$Z$2:$AA$3381,Data!A2,'Client Info'!$AA$2:$AA$1849)</f>
        <v>12364118</v>
      </c>
      <c r="L2">
        <f ca="1">SUMIF('Client Info'!$B:$W,Data!A2,'Client Info'!$W:$W)</f>
        <v>11</v>
      </c>
      <c r="M2">
        <f t="shared" ref="M2:M31" ca="1" si="1">L2/C2</f>
        <v>1.2591829735538389E-2</v>
      </c>
      <c r="N2" s="10">
        <f t="shared" ref="N2:N31" ca="1" si="2">IFERROR(K2/C2,"")</f>
        <v>14153.351698736858</v>
      </c>
      <c r="O2" s="27">
        <f ca="1">IFERROR(C2/F2,"")</f>
        <v>24.959495235128063</v>
      </c>
      <c r="P2">
        <f ca="1">AVERAGEIF(Ranking!$A$2:$G$2491,Data!A2,Ranking!$G$2:$G$2889)</f>
        <v>40.38095238095238</v>
      </c>
      <c r="Q2" s="11">
        <f ca="1">L2/Reference!$G$4</f>
        <v>4.1353383458646614E-2</v>
      </c>
      <c r="R2" s="11">
        <f ca="1">H2/Reference!$H$4</f>
        <v>5.6485439823826759E-3</v>
      </c>
      <c r="S2" s="11">
        <f ca="1">J2/Reference!$I$4</f>
        <v>6.568974229408793E-2</v>
      </c>
      <c r="T2" s="11">
        <f ca="1">K2/Reference!$J$4</f>
        <v>6.1854657225650242E-2</v>
      </c>
      <c r="U2" s="11">
        <f>B2/Reference!$F$4</f>
        <v>5.6818181818181816E-2</v>
      </c>
      <c r="V2" s="2">
        <f t="shared" ref="V2:V31" si="3">IFERROR(RANK(U2,$U$2:$U$28,1),1)</f>
        <v>24</v>
      </c>
      <c r="W2" s="2">
        <f ca="1">IFERROR(RANK(Q2,$Q$2:$Q$20,1),1)</f>
        <v>13</v>
      </c>
      <c r="X2" s="2">
        <f ca="1">IFERROR(RANK(S2,$S$2:$S$20,1),1)</f>
        <v>16</v>
      </c>
      <c r="Y2" s="2">
        <f ca="1">IFERROR(RANK(R2,$R$2:$R$20,1),1)</f>
        <v>11</v>
      </c>
      <c r="Z2">
        <f ca="1">IFERROR(RANK(O2,$O$2:$O$31,1),1)</f>
        <v>14</v>
      </c>
      <c r="AA2">
        <f ca="1">AVERAGE(V2:Z2)</f>
        <v>15.6</v>
      </c>
    </row>
    <row r="3" spans="1:27" ht="14.5" x14ac:dyDescent="0.35">
      <c r="A3" s="23" t="s">
        <v>812</v>
      </c>
      <c r="B3" s="19">
        <f>COUNTIF('Client Info'!$B:$B,Data!A3)</f>
        <v>148</v>
      </c>
      <c r="C3">
        <f ca="1">SUMIF('Client Info'!$B$2:$D$1048576,Data!A3,'Client Info'!$D$2:$D$1048576)</f>
        <v>1229.0016669332981</v>
      </c>
      <c r="D3">
        <f ca="1">SUMIF('Client Info'!$B:$G,Data!A3,'Client Info'!$F$2:$F$1048576)</f>
        <v>926.76533324457705</v>
      </c>
      <c r="E3">
        <f ca="1">SUMIF('Client Info'!$B$2:$G$1048576,Data!A3,'Client Info'!$G$2:$G$1048576)</f>
        <v>154.40000003576279</v>
      </c>
      <c r="F3" s="19">
        <f>COUNTIF('Client Info'!$T:$AA,Data!A3)</f>
        <v>37</v>
      </c>
      <c r="G3" s="10">
        <f ca="1">SUMIF('Client Info'!$B$1:$R$430,Data!A3,'Client Info'!$O:$O)</f>
        <v>1586500</v>
      </c>
      <c r="H3" s="10">
        <f ca="1">SUMIF('Client Info'!$T$2:$U$3382,Data!A3,'Client Info'!$U$2:$U$1849)</f>
        <v>31439000</v>
      </c>
      <c r="I3" s="10">
        <f t="shared" ca="1" si="0"/>
        <v>25580.925433932953</v>
      </c>
      <c r="J3" s="19">
        <f ca="1">SUMIF('Client Info'!$X$2:$Y$1048576,Data!A3,'Client Info'!$Y$2:$Y$1849)</f>
        <v>60</v>
      </c>
      <c r="K3" s="10">
        <f ca="1">SUMIF('Client Info'!$Z$2:$AA$3381,Data!A3,'Client Info'!$AA$2:$AA$1849)</f>
        <v>1989225</v>
      </c>
      <c r="L3">
        <f ca="1">SUMIF('Client Info'!$B:$W,Data!A3,'Client Info'!$W:$W)</f>
        <v>13</v>
      </c>
      <c r="M3">
        <f t="shared" ca="1" si="1"/>
        <v>1.0577691104714793E-2</v>
      </c>
      <c r="N3" s="10">
        <f t="shared" ca="1" si="2"/>
        <v>1618.5698144443295</v>
      </c>
      <c r="O3" s="27">
        <f t="shared" ref="O3:O31" ca="1" si="4">IFERROR(C3/F3,"")</f>
        <v>33.21626126846752</v>
      </c>
      <c r="P3" s="19">
        <f ca="1">AVERAGEIF(Ranking!$A$2:$G$2491,Data!A3,Ranking!$G$2:$G$2889)</f>
        <v>30.675675675675677</v>
      </c>
      <c r="Q3" s="11">
        <f ca="1">L3/Reference!$G$4</f>
        <v>4.8872180451127817E-2</v>
      </c>
      <c r="R3" s="11">
        <f ca="1">H3/Reference!$H$4</f>
        <v>0.31711531118237307</v>
      </c>
      <c r="S3" s="11">
        <f ca="1">J3/Reference!$I$4</f>
        <v>3.0318342597271349E-2</v>
      </c>
      <c r="T3" s="11">
        <f ca="1">K3/Reference!$J$4</f>
        <v>9.9516059713838142E-3</v>
      </c>
      <c r="U3" s="11">
        <f>B3/Reference!$F$4</f>
        <v>8.0086580086580081E-2</v>
      </c>
      <c r="V3" s="2">
        <f t="shared" si="3"/>
        <v>27</v>
      </c>
      <c r="W3" s="2">
        <f t="shared" ref="W3:W31" ca="1" si="5">IFERROR(RANK(Q3,$Q$2:$Q$20,1),1)</f>
        <v>16</v>
      </c>
      <c r="X3" s="2">
        <f t="shared" ref="X3:X31" ca="1" si="6">IFERROR(RANK(S3,$S$2:$S$20,1),1)</f>
        <v>13</v>
      </c>
      <c r="Y3" s="2">
        <f t="shared" ref="Y3:Y31" ca="1" si="7">IFERROR(RANK(R3,$R$2:$R$20,1),1)</f>
        <v>19</v>
      </c>
      <c r="Z3" s="19">
        <f t="shared" ref="Z3:Z31" ca="1" si="8">IFERROR(RANK(O3,$O$2:$O$31,1),1)</f>
        <v>15</v>
      </c>
      <c r="AA3">
        <f t="shared" ref="AA3:AA31" ca="1" si="9">AVERAGE(V3:Z3)</f>
        <v>18</v>
      </c>
    </row>
    <row r="4" spans="1:27" ht="14.5" x14ac:dyDescent="0.35">
      <c r="A4" s="23" t="s">
        <v>935</v>
      </c>
      <c r="B4" s="19">
        <f>COUNTIF('Client Info'!$B:$B,Data!A4)</f>
        <v>12</v>
      </c>
      <c r="C4">
        <f ca="1">SUMIF('Client Info'!$B$2:$D$1048576,Data!A4,'Client Info'!$D$2:$D$1048576)</f>
        <v>568.45033338665962</v>
      </c>
      <c r="D4">
        <f ca="1">SUMIF('Client Info'!$B:$G,Data!A4,'Client Info'!$F$2:$F$1048576)</f>
        <v>49.750333338975906</v>
      </c>
      <c r="E4">
        <f ca="1">SUMIF('Client Info'!$B$2:$G$1048576,Data!A4,'Client Info'!$G$2:$G$1048576)</f>
        <v>482.28299999237061</v>
      </c>
      <c r="F4" s="19">
        <f>COUNTIF('Client Info'!$T:$AA,Data!A4)</f>
        <v>5</v>
      </c>
      <c r="G4" s="10">
        <f ca="1">SUMIF('Client Info'!$B$1:$R$430,Data!A4,'Client Info'!$O:$O)</f>
        <v>600000</v>
      </c>
      <c r="H4" s="10">
        <f ca="1">SUMIF('Client Info'!$T$2:$U$3382,Data!A4,'Client Info'!$U$2:$U$1849)</f>
        <v>250000</v>
      </c>
      <c r="I4" s="10">
        <f t="shared" ca="1" si="0"/>
        <v>439.7921600477805</v>
      </c>
      <c r="J4" s="19">
        <f ca="1">SUMIF('Client Info'!$X$2:$Y$1048576,Data!A4,'Client Info'!$Y$2:$Y$1849)</f>
        <v>2</v>
      </c>
      <c r="K4" s="10">
        <f ca="1">SUMIF('Client Info'!$Z$2:$AA$3381,Data!A4,'Client Info'!$AA$2:$AA$1849)</f>
        <v>300000</v>
      </c>
      <c r="L4">
        <f ca="1">SUMIF('Client Info'!$B:$W,Data!A4,'Client Info'!$W:$W)</f>
        <v>2</v>
      </c>
      <c r="M4">
        <f t="shared" ca="1" si="1"/>
        <v>3.5183372803822442E-3</v>
      </c>
      <c r="N4" s="10">
        <f t="shared" ca="1" si="2"/>
        <v>527.75059205733658</v>
      </c>
      <c r="O4" s="27">
        <f t="shared" ca="1" si="4"/>
        <v>113.69006667733193</v>
      </c>
      <c r="P4" s="19">
        <f ca="1">AVERAGEIF(Ranking!$A$2:$G$2491,Data!A4,Ranking!$G$2:$G$2889)</f>
        <v>41.25</v>
      </c>
      <c r="Q4" s="11">
        <f ca="1">L4/Reference!$G$4</f>
        <v>7.5187969924812026E-3</v>
      </c>
      <c r="R4" s="11">
        <f ca="1">H4/Reference!$H$4</f>
        <v>2.5216714207065517E-3</v>
      </c>
      <c r="S4" s="11">
        <f ca="1">J4/Reference!$I$4</f>
        <v>1.0106114199090451E-3</v>
      </c>
      <c r="T4" s="11">
        <f ca="1">K4/Reference!$J$4</f>
        <v>1.500826599009737E-3</v>
      </c>
      <c r="U4" s="11">
        <f>B4/Reference!$F$4</f>
        <v>6.4935064935064939E-3</v>
      </c>
      <c r="V4" s="2">
        <f t="shared" si="3"/>
        <v>11</v>
      </c>
      <c r="W4" s="2">
        <f t="shared" ca="1" si="5"/>
        <v>7</v>
      </c>
      <c r="X4" s="2">
        <f t="shared" ca="1" si="6"/>
        <v>3</v>
      </c>
      <c r="Y4" s="2">
        <f t="shared" ca="1" si="7"/>
        <v>9</v>
      </c>
      <c r="Z4" s="19">
        <f t="shared" ca="1" si="8"/>
        <v>24</v>
      </c>
      <c r="AA4">
        <f t="shared" ca="1" si="9"/>
        <v>10.8</v>
      </c>
    </row>
    <row r="5" spans="1:27" ht="14.5" x14ac:dyDescent="0.35">
      <c r="A5" s="23" t="s">
        <v>1261</v>
      </c>
      <c r="B5" s="19">
        <f>COUNTIF('Client Info'!$B:$B,Data!A5)</f>
        <v>14</v>
      </c>
      <c r="C5">
        <f ca="1">SUMIF('Client Info'!$B$2:$D$1048576,Data!A5,'Client Info'!$D$2:$D$1048576)</f>
        <v>271.1663332618773</v>
      </c>
      <c r="D5">
        <f ca="1">SUMIF('Client Info'!$B:$G,Data!A5,'Client Info'!$F$2:$F$1048576)</f>
        <v>109.93500017374754</v>
      </c>
      <c r="E5">
        <f ca="1">SUMIF('Client Info'!$B$2:$G$1048576,Data!A5,'Client Info'!$G$2:$G$1048576)</f>
        <v>176.80000000074506</v>
      </c>
      <c r="F5" s="19">
        <f>COUNTIF('Client Info'!$T:$AA,Data!A5)</f>
        <v>8</v>
      </c>
      <c r="G5" s="10">
        <f ca="1">SUMIF('Client Info'!$B$1:$R$430,Data!A5,'Client Info'!$O:$O)</f>
        <v>21027000</v>
      </c>
      <c r="H5" s="10">
        <f ca="1">SUMIF('Client Info'!$T$2:$U$3382,Data!A5,'Client Info'!$U$2:$U$1849)</f>
        <v>1307000</v>
      </c>
      <c r="I5" s="10">
        <f t="shared" ca="1" si="0"/>
        <v>4819.9198782459935</v>
      </c>
      <c r="J5" s="19">
        <f ca="1">SUMIF('Client Info'!$X$2:$Y$1048576,Data!A5,'Client Info'!$Y$2:$Y$1849)</f>
        <v>77</v>
      </c>
      <c r="K5" s="10">
        <f ca="1">SUMIF('Client Info'!$Z$2:$AA$3381,Data!A5,'Client Info'!$AA$2:$AA$1849)</f>
        <v>10300000</v>
      </c>
      <c r="L5">
        <f ca="1">SUMIF('Client Info'!$B:$W,Data!A5,'Client Info'!$W:$W)</f>
        <v>0</v>
      </c>
      <c r="M5">
        <f t="shared" ca="1" si="1"/>
        <v>0</v>
      </c>
      <c r="N5" s="10">
        <f t="shared" ca="1" si="2"/>
        <v>37984.06637026299</v>
      </c>
      <c r="O5" s="27">
        <f t="shared" ca="1" si="4"/>
        <v>33.895791657734662</v>
      </c>
      <c r="P5" s="19">
        <f ca="1">AVERAGEIF(Ranking!$A$2:$G$2491,Data!A5,Ranking!$G$2:$G$2889)</f>
        <v>64.285714285714292</v>
      </c>
      <c r="Q5" s="11">
        <f ca="1">L5/Reference!$G$4</f>
        <v>0</v>
      </c>
      <c r="R5" s="11">
        <f ca="1">H5/Reference!$H$4</f>
        <v>1.3183298187453852E-2</v>
      </c>
      <c r="S5" s="11">
        <f ca="1">J5/Reference!$I$4</f>
        <v>3.8908539666498231E-2</v>
      </c>
      <c r="T5" s="11">
        <f ca="1">K5/Reference!$J$4</f>
        <v>5.1528379899334308E-2</v>
      </c>
      <c r="U5" s="11">
        <f>B5/Reference!$F$4</f>
        <v>7.575757575757576E-3</v>
      </c>
      <c r="V5" s="2">
        <f t="shared" si="3"/>
        <v>12</v>
      </c>
      <c r="W5" s="2">
        <f t="shared" ca="1" si="5"/>
        <v>1</v>
      </c>
      <c r="X5" s="2">
        <f t="shared" ca="1" si="6"/>
        <v>14</v>
      </c>
      <c r="Y5" s="2">
        <f t="shared" ca="1" si="7"/>
        <v>14</v>
      </c>
      <c r="Z5" s="19">
        <f t="shared" ca="1" si="8"/>
        <v>16</v>
      </c>
      <c r="AA5">
        <f t="shared" ca="1" si="9"/>
        <v>11.4</v>
      </c>
    </row>
    <row r="6" spans="1:27" ht="14.5" x14ac:dyDescent="0.35">
      <c r="A6" s="23" t="s">
        <v>809</v>
      </c>
      <c r="B6" s="19">
        <f>COUNTIF('Client Info'!$B:$B,Data!A6)</f>
        <v>98</v>
      </c>
      <c r="C6">
        <f ca="1">SUMIF('Client Info'!$B$2:$D$1048576,Data!A6,'Client Info'!$D$2:$D$1048576)</f>
        <v>1214.9793327823281</v>
      </c>
      <c r="D6">
        <f ca="1">SUMIF('Client Info'!$B:$G,Data!A6,'Client Info'!$F$2:$F$1048576)</f>
        <v>455.11700010299683</v>
      </c>
      <c r="E6">
        <f ca="1">SUMIF('Client Info'!$B$2:$G$1048576,Data!A6,'Client Info'!$G$2:$G$1048576)</f>
        <v>317.89933320134878</v>
      </c>
      <c r="F6" s="19">
        <f>COUNTIF('Client Info'!$T:$AA,Data!A6)</f>
        <v>138</v>
      </c>
      <c r="G6" s="10">
        <f ca="1">SUMIF('Client Info'!$B$1:$R$430,Data!A6,'Client Info'!$O:$O)</f>
        <v>660959</v>
      </c>
      <c r="H6" s="10">
        <f ca="1">SUMIF('Client Info'!$T$2:$U$3382,Data!A6,'Client Info'!$U$2:$U$1849)</f>
        <v>494400</v>
      </c>
      <c r="I6" s="10">
        <f t="shared" ca="1" si="0"/>
        <v>406.92050198731664</v>
      </c>
      <c r="J6" s="19">
        <f ca="1">SUMIF('Client Info'!$X$2:$Y$1048576,Data!A6,'Client Info'!$Y$2:$Y$1849)</f>
        <v>38</v>
      </c>
      <c r="K6" s="10">
        <f ca="1">SUMIF('Client Info'!$Z$2:$AA$3381,Data!A6,'Client Info'!$AA$2:$AA$1849)</f>
        <v>2191080</v>
      </c>
      <c r="L6">
        <f ca="1">SUMIF('Client Info'!$B:$W,Data!A6,'Client Info'!$W:$W)</f>
        <v>52</v>
      </c>
      <c r="M6">
        <f t="shared" ca="1" si="1"/>
        <v>4.2799081924232332E-2</v>
      </c>
      <c r="N6" s="10">
        <f t="shared" ca="1" si="2"/>
        <v>1803.3887004335957</v>
      </c>
      <c r="O6" s="27">
        <f t="shared" ca="1" si="4"/>
        <v>8.8041980636400581</v>
      </c>
      <c r="P6" s="19">
        <f ca="1">AVERAGEIF(Ranking!$A$2:$G$2491,Data!A6,Ranking!$G$2:$G$2889)</f>
        <v>29.23469387755102</v>
      </c>
      <c r="Q6" s="11">
        <f ca="1">L6/Reference!$G$4</f>
        <v>0.19548872180451127</v>
      </c>
      <c r="R6" s="11">
        <f ca="1">H6/Reference!$H$4</f>
        <v>4.9868574015892765E-3</v>
      </c>
      <c r="S6" s="11">
        <f ca="1">J6/Reference!$I$4</f>
        <v>1.9201616978271854E-2</v>
      </c>
      <c r="T6" s="11">
        <f ca="1">K6/Reference!$J$4</f>
        <v>1.0961437148527516E-2</v>
      </c>
      <c r="U6" s="11">
        <f>B6/Reference!$F$4</f>
        <v>5.3030303030303032E-2</v>
      </c>
      <c r="V6" s="2">
        <f t="shared" si="3"/>
        <v>23</v>
      </c>
      <c r="W6" s="2">
        <f t="shared" ca="1" si="5"/>
        <v>18</v>
      </c>
      <c r="X6" s="2">
        <f t="shared" ca="1" si="6"/>
        <v>11</v>
      </c>
      <c r="Y6" s="2">
        <f t="shared" ca="1" si="7"/>
        <v>10</v>
      </c>
      <c r="Z6" s="19">
        <f t="shared" ca="1" si="8"/>
        <v>2</v>
      </c>
      <c r="AA6">
        <f t="shared" ca="1" si="9"/>
        <v>12.8</v>
      </c>
    </row>
    <row r="7" spans="1:27" ht="14.5" x14ac:dyDescent="0.25">
      <c r="A7" s="24" t="s">
        <v>1367</v>
      </c>
      <c r="B7" s="19">
        <f>COUNTIF('Client Info'!$B:$B,Data!A7)</f>
        <v>32</v>
      </c>
      <c r="C7">
        <f ca="1">SUMIF('Client Info'!$B$2:$D$1048576,Data!A7,'Client Info'!$D$2:$D$1048576)</f>
        <v>382.084333345294</v>
      </c>
      <c r="D7">
        <f ca="1">SUMIF('Client Info'!$B:$G,Data!A7,'Client Info'!$F$2:$F$1048576)</f>
        <v>143.74899983406067</v>
      </c>
      <c r="E7">
        <f ca="1">SUMIF('Client Info'!$B$2:$G$1048576,Data!A7,'Client Info'!$G$2:$G$1048576)</f>
        <v>185.00100001692772</v>
      </c>
      <c r="F7" s="19">
        <f>COUNTIF('Client Info'!$T:$AA,Data!A7)</f>
        <v>7</v>
      </c>
      <c r="G7" s="10">
        <f ca="1">SUMIF('Client Info'!$B$1:$R$430,Data!A7,'Client Info'!$O:$O)</f>
        <v>718000</v>
      </c>
      <c r="H7" s="10">
        <f ca="1">SUMIF('Client Info'!$T$2:$U$3382,Data!A7,'Client Info'!$U$2:$U$1849)</f>
        <v>0</v>
      </c>
      <c r="I7" s="10">
        <f t="shared" ca="1" si="0"/>
        <v>0</v>
      </c>
      <c r="J7" s="19">
        <f ca="1">SUMIF('Client Info'!$X$2:$Y$1048576,Data!A7,'Client Info'!$Y$2:$Y$1849)</f>
        <v>13</v>
      </c>
      <c r="K7" s="10">
        <f ca="1">SUMIF('Client Info'!$Z$2:$AA$3381,Data!A7,'Client Info'!$AA$2:$AA$1849)</f>
        <v>2063000</v>
      </c>
      <c r="L7">
        <f ca="1">SUMIF('Client Info'!$B:$W,Data!A7,'Client Info'!$W:$W)</f>
        <v>3</v>
      </c>
      <c r="M7">
        <f t="shared" ca="1" si="1"/>
        <v>7.8516697445662233E-3</v>
      </c>
      <c r="N7" s="10">
        <f t="shared" ca="1" si="2"/>
        <v>5399.3315610133723</v>
      </c>
      <c r="O7" s="27">
        <f t="shared" ca="1" si="4"/>
        <v>54.583476192184854</v>
      </c>
      <c r="P7" s="19">
        <f ca="1">AVERAGEIF(Ranking!$A$2:$G$2491,Data!A7,Ranking!$G$2:$G$2889)</f>
        <v>22.03125</v>
      </c>
      <c r="Q7" s="11">
        <f ca="1">L7/Reference!$G$4</f>
        <v>1.1278195488721804E-2</v>
      </c>
      <c r="R7" s="11">
        <f ca="1">H7/Reference!$H$4</f>
        <v>0</v>
      </c>
      <c r="S7" s="11">
        <f ca="1">J7/Reference!$I$4</f>
        <v>6.5689742294087923E-3</v>
      </c>
      <c r="T7" s="11">
        <f ca="1">K7/Reference!$J$4</f>
        <v>1.0320684245856958E-2</v>
      </c>
      <c r="U7" s="11">
        <f>B7/Reference!$F$4</f>
        <v>1.7316017316017316E-2</v>
      </c>
      <c r="V7" s="2">
        <f t="shared" si="3"/>
        <v>16</v>
      </c>
      <c r="W7" s="2">
        <f t="shared" ca="1" si="5"/>
        <v>9</v>
      </c>
      <c r="X7" s="2">
        <f t="shared" ca="1" si="6"/>
        <v>6</v>
      </c>
      <c r="Y7" s="2">
        <f t="shared" ca="1" si="7"/>
        <v>1</v>
      </c>
      <c r="Z7" s="19">
        <f t="shared" ca="1" si="8"/>
        <v>20</v>
      </c>
      <c r="AA7">
        <f t="shared" ca="1" si="9"/>
        <v>10.4</v>
      </c>
    </row>
    <row r="8" spans="1:27" ht="14.5" x14ac:dyDescent="0.35">
      <c r="A8" s="23" t="s">
        <v>919</v>
      </c>
      <c r="B8" s="19">
        <f>COUNTIF('Client Info'!$B:$B,Data!A8)</f>
        <v>4</v>
      </c>
      <c r="C8">
        <f ca="1">SUMIF('Client Info'!$B$2:$D$1048576,Data!A8,'Client Info'!$D$2:$D$1048576)</f>
        <v>34.083333343267441</v>
      </c>
      <c r="D8">
        <f ca="1">SUMIF('Client Info'!$B:$G,Data!A8,'Client Info'!$F$2:$F$1048576)</f>
        <v>3.5</v>
      </c>
      <c r="E8">
        <f ca="1">SUMIF('Client Info'!$B$2:$G$1048576,Data!A8,'Client Info'!$G$2:$G$1048576)</f>
        <v>0</v>
      </c>
      <c r="F8" s="19">
        <f>COUNTIF('Client Info'!$T:$AA,Data!A8)</f>
        <v>2</v>
      </c>
      <c r="G8" s="10">
        <f ca="1">SUMIF('Client Info'!$B$1:$R$430,Data!A8,'Client Info'!$O:$O)</f>
        <v>0</v>
      </c>
      <c r="H8" s="10">
        <f ca="1">SUMIF('Client Info'!$T$2:$U$3382,Data!A8,'Client Info'!$U$2:$U$1849)</f>
        <v>5500</v>
      </c>
      <c r="I8" s="10">
        <f t="shared" ca="1" si="0"/>
        <v>161.36919310700071</v>
      </c>
      <c r="J8" s="19">
        <f ca="1">SUMIF('Client Info'!$X$2:$Y$1048576,Data!A8,'Client Info'!$Y$2:$Y$1849)</f>
        <v>0</v>
      </c>
      <c r="K8" s="10">
        <f ca="1">SUMIF('Client Info'!$Z$2:$AA$3381,Data!A8,'Client Info'!$AA$2:$AA$1849)</f>
        <v>0</v>
      </c>
      <c r="L8">
        <f ca="1">SUMIF('Client Info'!$B:$W,Data!A8,'Client Info'!$W:$W)</f>
        <v>1</v>
      </c>
      <c r="M8">
        <f t="shared" ca="1" si="1"/>
        <v>2.9339853292181948E-2</v>
      </c>
      <c r="N8" s="10">
        <f t="shared" ca="1" si="2"/>
        <v>0</v>
      </c>
      <c r="O8" s="27">
        <f t="shared" ca="1" si="4"/>
        <v>17.04166667163372</v>
      </c>
      <c r="P8" s="19">
        <f ca="1">AVERAGEIF(Ranking!$A$2:$G$2491,Data!A8,Ranking!$G$2:$G$2889)</f>
        <v>31.25</v>
      </c>
      <c r="Q8" s="11">
        <f ca="1">L8/Reference!$G$4</f>
        <v>3.7593984962406013E-3</v>
      </c>
      <c r="R8" s="11">
        <f ca="1">H8/Reference!$H$4</f>
        <v>5.5476771255544132E-5</v>
      </c>
      <c r="S8" s="11">
        <f ca="1">J8/Reference!$I$4</f>
        <v>0</v>
      </c>
      <c r="T8" s="11">
        <f ca="1">K8/Reference!$J$4</f>
        <v>0</v>
      </c>
      <c r="U8" s="11">
        <f>B8/Reference!$F$4</f>
        <v>2.1645021645021645E-3</v>
      </c>
      <c r="V8" s="2">
        <f t="shared" si="3"/>
        <v>6</v>
      </c>
      <c r="W8" s="2">
        <f t="shared" ca="1" si="5"/>
        <v>5</v>
      </c>
      <c r="X8" s="2">
        <f t="shared" ca="1" si="6"/>
        <v>1</v>
      </c>
      <c r="Y8" s="2">
        <f t="shared" ca="1" si="7"/>
        <v>5</v>
      </c>
      <c r="Z8" s="19">
        <f t="shared" ca="1" si="8"/>
        <v>9</v>
      </c>
      <c r="AA8">
        <f t="shared" ca="1" si="9"/>
        <v>5.2</v>
      </c>
    </row>
    <row r="9" spans="1:27" ht="14.5" x14ac:dyDescent="0.35">
      <c r="A9" s="23" t="s">
        <v>848</v>
      </c>
      <c r="B9" s="19">
        <f>COUNTIF('Client Info'!$B:$B,Data!A9)</f>
        <v>145</v>
      </c>
      <c r="C9">
        <f ca="1">SUMIF('Client Info'!$B$2:$D$1048576,Data!A9,'Client Info'!$D$2:$D$1048576)</f>
        <v>2085.2686667963862</v>
      </c>
      <c r="D9">
        <f ca="1">SUMIF('Client Info'!$B:$G,Data!A9,'Client Info'!$F$2:$F$1048576)</f>
        <v>1130.6330001205206</v>
      </c>
      <c r="E9">
        <f ca="1">SUMIF('Client Info'!$B$2:$G$1048576,Data!A9,'Client Info'!$G$2:$G$1048576)</f>
        <v>323.33366673439741</v>
      </c>
      <c r="F9" s="19">
        <f>COUNTIF('Client Info'!$T:$AA,Data!A9)</f>
        <v>42</v>
      </c>
      <c r="G9" s="10">
        <f ca="1">SUMIF('Client Info'!$B$1:$R$430,Data!A9,'Client Info'!$O:$O)</f>
        <v>39209429</v>
      </c>
      <c r="H9" s="10">
        <f ca="1">SUMIF('Client Info'!$T$2:$U$3382,Data!A9,'Client Info'!$U$2:$U$1849)</f>
        <v>188000</v>
      </c>
      <c r="I9" s="10">
        <f t="shared" ca="1" si="0"/>
        <v>90.156248445830144</v>
      </c>
      <c r="J9" s="19">
        <f ca="1">SUMIF('Client Info'!$X$2:$Y$1048576,Data!A9,'Client Info'!$Y$2:$Y$1849)</f>
        <v>93</v>
      </c>
      <c r="K9" s="10">
        <f ca="1">SUMIF('Client Info'!$Z$2:$AA$3381,Data!A9,'Client Info'!$AA$2:$AA$1849)</f>
        <v>20884800</v>
      </c>
      <c r="L9">
        <f ca="1">SUMIF('Client Info'!$B:$W,Data!A9,'Client Info'!$W:$W)</f>
        <v>12</v>
      </c>
      <c r="M9">
        <f t="shared" ca="1" si="1"/>
        <v>5.7546541561168179E-3</v>
      </c>
      <c r="N9" s="10">
        <f t="shared" ca="1" si="2"/>
        <v>10015.40009330571</v>
      </c>
      <c r="O9" s="27">
        <f t="shared" ca="1" si="4"/>
        <v>49.649253971342532</v>
      </c>
      <c r="P9" s="19">
        <f ca="1">AVERAGEIF(Ranking!$A$2:$G$2491,Data!A9,Ranking!$G$2:$G$2889)</f>
        <v>33.896551724137929</v>
      </c>
      <c r="Q9" s="11">
        <f ca="1">L9/Reference!$G$4</f>
        <v>4.5112781954887216E-2</v>
      </c>
      <c r="R9" s="11">
        <f ca="1">H9/Reference!$H$4</f>
        <v>1.8962969083713267E-3</v>
      </c>
      <c r="S9" s="11">
        <f ca="1">J9/Reference!$I$4</f>
        <v>4.6993431025770589E-2</v>
      </c>
      <c r="T9" s="11">
        <f ca="1">K9/Reference!$J$4</f>
        <v>0.10448154451666186</v>
      </c>
      <c r="U9" s="11">
        <f>B9/Reference!$F$4</f>
        <v>7.8463203463203457E-2</v>
      </c>
      <c r="V9" s="2">
        <f t="shared" si="3"/>
        <v>26</v>
      </c>
      <c r="W9" s="2">
        <f t="shared" ca="1" si="5"/>
        <v>15</v>
      </c>
      <c r="X9" s="2">
        <f t="shared" ca="1" si="6"/>
        <v>15</v>
      </c>
      <c r="Y9" s="2">
        <f t="shared" ca="1" si="7"/>
        <v>8</v>
      </c>
      <c r="Z9" s="19">
        <f t="shared" ca="1" si="8"/>
        <v>19</v>
      </c>
      <c r="AA9">
        <f t="shared" ca="1" si="9"/>
        <v>16.600000000000001</v>
      </c>
    </row>
    <row r="10" spans="1:27" ht="14.5" x14ac:dyDescent="0.35">
      <c r="A10" s="23" t="s">
        <v>835</v>
      </c>
      <c r="B10" s="19">
        <f>COUNTIF('Client Info'!$B:$B,Data!A10)</f>
        <v>58</v>
      </c>
      <c r="C10">
        <f ca="1">SUMIF('Client Info'!$B$2:$D$1048576,Data!A10,'Client Info'!$D$2:$D$1048576)</f>
        <v>323.08366667479277</v>
      </c>
      <c r="D10">
        <f ca="1">SUMIF('Client Info'!$B:$G,Data!A10,'Client Info'!$F$2:$F$1048576)</f>
        <v>417.75033339858055</v>
      </c>
      <c r="E10">
        <f ca="1">SUMIF('Client Info'!$B$2:$G$1048576,Data!A10,'Client Info'!$G$2:$G$1048576)</f>
        <v>0</v>
      </c>
      <c r="F10" s="19">
        <f>COUNTIF('Client Info'!$T:$AA,Data!A10)</f>
        <v>102</v>
      </c>
      <c r="G10" s="10">
        <f ca="1">SUMIF('Client Info'!$B$1:$R$430,Data!A10,'Client Info'!$O:$O)</f>
        <v>0</v>
      </c>
      <c r="H10" s="10">
        <f ca="1">SUMIF('Client Info'!$T$2:$U$3382,Data!A10,'Client Info'!$U$2:$U$1849)</f>
        <v>1003800</v>
      </c>
      <c r="I10" s="10">
        <f t="shared" ca="1" si="0"/>
        <v>3106.935148815176</v>
      </c>
      <c r="J10" s="19">
        <f ca="1">SUMIF('Client Info'!$X$2:$Y$1048576,Data!A10,'Client Info'!$Y$2:$Y$1849)</f>
        <v>36</v>
      </c>
      <c r="K10" s="10">
        <f ca="1">SUMIF('Client Info'!$Z$2:$AA$3381,Data!A10,'Client Info'!$AA$2:$AA$1849)</f>
        <v>62850</v>
      </c>
      <c r="L10">
        <f ca="1">SUMIF('Client Info'!$B:$W,Data!A10,'Client Info'!$W:$W)</f>
        <v>53</v>
      </c>
      <c r="M10">
        <f t="shared" ca="1" si="1"/>
        <v>0.16404419494640798</v>
      </c>
      <c r="N10" s="10">
        <f t="shared" ca="1" si="2"/>
        <v>194.53165381852344</v>
      </c>
      <c r="O10" s="27">
        <f t="shared" ca="1" si="4"/>
        <v>3.1674869281842426</v>
      </c>
      <c r="P10" s="19">
        <f ca="1">AVERAGEIF(Ranking!$A$2:$G$2491,Data!A10,Ranking!$G$2:$G$2889)</f>
        <v>16.896551724137932</v>
      </c>
      <c r="Q10" s="11">
        <f ca="1">L10/Reference!$G$4</f>
        <v>0.19924812030075187</v>
      </c>
      <c r="R10" s="11">
        <f ca="1">H10/Reference!$H$4</f>
        <v>1.0125015088420945E-2</v>
      </c>
      <c r="S10" s="11">
        <f ca="1">J10/Reference!$I$4</f>
        <v>1.8191005558362811E-2</v>
      </c>
      <c r="T10" s="11">
        <f ca="1">K10/Reference!$J$4</f>
        <v>3.1442317249253993E-4</v>
      </c>
      <c r="U10" s="11">
        <f>B10/Reference!$F$4</f>
        <v>3.1385281385281384E-2</v>
      </c>
      <c r="V10" s="2">
        <f t="shared" si="3"/>
        <v>19</v>
      </c>
      <c r="W10" s="2">
        <f t="shared" ca="1" si="5"/>
        <v>19</v>
      </c>
      <c r="X10" s="2">
        <f t="shared" ca="1" si="6"/>
        <v>10</v>
      </c>
      <c r="Y10" s="2">
        <f t="shared" ca="1" si="7"/>
        <v>13</v>
      </c>
      <c r="Z10" s="19">
        <f t="shared" ca="1" si="8"/>
        <v>1</v>
      </c>
      <c r="AA10">
        <f t="shared" ca="1" si="9"/>
        <v>12.4</v>
      </c>
    </row>
    <row r="11" spans="1:27" ht="14.5" x14ac:dyDescent="0.35">
      <c r="A11" s="23" t="s">
        <v>804</v>
      </c>
      <c r="B11" s="19">
        <f>COUNTIF('Client Info'!$B:$B,Data!A11)</f>
        <v>34</v>
      </c>
      <c r="C11">
        <f ca="1">SUMIF('Client Info'!$B$2:$D$1048576,Data!A11,'Client Info'!$D$2:$D$1048576)</f>
        <v>393.35000000521541</v>
      </c>
      <c r="D11">
        <f ca="1">SUMIF('Client Info'!$B:$G,Data!A11,'Client Info'!$F$2:$F$1048576)</f>
        <v>225.41600001603365</v>
      </c>
      <c r="E11">
        <f ca="1">SUMIF('Client Info'!$B$2:$G$1048576,Data!A11,'Client Info'!$G$2:$G$1048576)</f>
        <v>19.583000004291534</v>
      </c>
      <c r="F11" s="19">
        <f>COUNTIF('Client Info'!$T:$AA,Data!A11)</f>
        <v>7</v>
      </c>
      <c r="G11" s="10">
        <f ca="1">SUMIF('Client Info'!$B$1:$R$430,Data!A11,'Client Info'!$O:$O)</f>
        <v>458000</v>
      </c>
      <c r="H11" s="10">
        <f ca="1">SUMIF('Client Info'!$T$2:$U$3382,Data!A11,'Client Info'!$U$2:$U$1849)</f>
        <v>25055000</v>
      </c>
      <c r="I11" s="10">
        <f t="shared" ca="1" si="0"/>
        <v>63696.453539259688</v>
      </c>
      <c r="J11" s="19">
        <f ca="1">SUMIF('Client Info'!$X$2:$Y$1048576,Data!A11,'Client Info'!$Y$2:$Y$1849)</f>
        <v>350</v>
      </c>
      <c r="K11" s="10">
        <f ca="1">SUMIF('Client Info'!$Z$2:$AA$3381,Data!A11,'Client Info'!$AA$2:$AA$1849)</f>
        <v>26008200</v>
      </c>
      <c r="L11">
        <f ca="1">SUMIF('Client Info'!$B:$W,Data!A11,'Client Info'!$W:$W)</f>
        <v>0</v>
      </c>
      <c r="M11">
        <f t="shared" ca="1" si="1"/>
        <v>0</v>
      </c>
      <c r="N11" s="10">
        <f t="shared" ca="1" si="2"/>
        <v>66119.740688077174</v>
      </c>
      <c r="O11" s="27">
        <f t="shared" ca="1" si="4"/>
        <v>56.192857143602204</v>
      </c>
      <c r="P11" s="19">
        <f ca="1">AVERAGEIF(Ranking!$A$2:$G$2491,Data!A11,Ranking!$G$2:$G$2889)</f>
        <v>45.147058823529413</v>
      </c>
      <c r="Q11" s="11">
        <f ca="1">L11/Reference!$G$4</f>
        <v>0</v>
      </c>
      <c r="R11" s="11">
        <f ca="1">H11/Reference!$H$4</f>
        <v>0.25272190978321057</v>
      </c>
      <c r="S11" s="11">
        <f ca="1">J11/Reference!$I$4</f>
        <v>0.17685699848408287</v>
      </c>
      <c r="T11" s="11">
        <f ca="1">K11/Reference!$J$4</f>
        <v>0.13011266117455014</v>
      </c>
      <c r="U11" s="11">
        <f>B11/Reference!$F$4</f>
        <v>1.83982683982684E-2</v>
      </c>
      <c r="V11" s="2">
        <f t="shared" si="3"/>
        <v>17</v>
      </c>
      <c r="W11" s="2">
        <f t="shared" ca="1" si="5"/>
        <v>1</v>
      </c>
      <c r="X11" s="2">
        <f t="shared" ca="1" si="6"/>
        <v>18</v>
      </c>
      <c r="Y11" s="2">
        <f t="shared" ca="1" si="7"/>
        <v>17</v>
      </c>
      <c r="Z11" s="19">
        <f t="shared" ca="1" si="8"/>
        <v>22</v>
      </c>
      <c r="AA11">
        <f t="shared" ca="1" si="9"/>
        <v>15</v>
      </c>
    </row>
    <row r="12" spans="1:27" ht="14.5" x14ac:dyDescent="0.35">
      <c r="A12" s="23" t="s">
        <v>855</v>
      </c>
      <c r="B12" s="19">
        <f>COUNTIF('Client Info'!$B:$B,Data!A12)</f>
        <v>18</v>
      </c>
      <c r="C12">
        <f ca="1">SUMIF('Client Info'!$B$2:$D$1048576,Data!A12,'Client Info'!$D$2:$D$1048576)</f>
        <v>697.25</v>
      </c>
      <c r="D12">
        <f ca="1">SUMIF('Client Info'!$B:$G,Data!A12,'Client Info'!$F$2:$F$1048576)</f>
        <v>237.78299993276596</v>
      </c>
      <c r="E12">
        <f ca="1">SUMIF('Client Info'!$B$2:$G$1048576,Data!A12,'Client Info'!$G$2:$G$1048576)</f>
        <v>96</v>
      </c>
      <c r="F12" s="19">
        <f>COUNTIF('Client Info'!$T:$AA,Data!A12)</f>
        <v>10</v>
      </c>
      <c r="G12" s="10">
        <f ca="1">SUMIF('Client Info'!$B$1:$R$430,Data!A12,'Client Info'!$O:$O)</f>
        <v>34918</v>
      </c>
      <c r="H12" s="10">
        <f ca="1">SUMIF('Client Info'!$T$2:$U$3382,Data!A12,'Client Info'!$U$2:$U$1849)</f>
        <v>40000</v>
      </c>
      <c r="I12" s="10">
        <f t="shared" ca="1" si="0"/>
        <v>57.368232341340985</v>
      </c>
      <c r="J12" s="19">
        <f ca="1">SUMIF('Client Info'!$X$2:$Y$1048576,Data!A12,'Client Info'!$Y$2:$Y$1849)</f>
        <v>4</v>
      </c>
      <c r="K12" s="10">
        <f ca="1">SUMIF('Client Info'!$Z$2:$AA$3381,Data!A12,'Client Info'!$AA$2:$AA$1849)</f>
        <v>128170</v>
      </c>
      <c r="L12">
        <f ca="1">SUMIF('Client Info'!$B:$W,Data!A12,'Client Info'!$W:$W)</f>
        <v>3</v>
      </c>
      <c r="M12">
        <f t="shared" ca="1" si="1"/>
        <v>4.3026174256005738E-3</v>
      </c>
      <c r="N12" s="10">
        <f t="shared" ca="1" si="2"/>
        <v>183.82215847974183</v>
      </c>
      <c r="O12" s="27">
        <f t="shared" ca="1" si="4"/>
        <v>69.724999999999994</v>
      </c>
      <c r="P12" s="19">
        <f ca="1">AVERAGEIF(Ranking!$A$2:$G$2491,Data!A12,Ranking!$G$2:$G$2889)</f>
        <v>25.277777777777779</v>
      </c>
      <c r="Q12" s="11">
        <f ca="1">L12/Reference!$G$4</f>
        <v>1.1278195488721804E-2</v>
      </c>
      <c r="R12" s="11">
        <f ca="1">H12/Reference!$H$4</f>
        <v>4.0346742731304825E-4</v>
      </c>
      <c r="S12" s="11">
        <f ca="1">J12/Reference!$I$4</f>
        <v>2.0212228398180901E-3</v>
      </c>
      <c r="T12" s="11">
        <f ca="1">K12/Reference!$J$4</f>
        <v>6.4120315065025997E-4</v>
      </c>
      <c r="U12" s="11">
        <f>B12/Reference!$F$4</f>
        <v>9.74025974025974E-3</v>
      </c>
      <c r="V12" s="2">
        <f t="shared" si="3"/>
        <v>14</v>
      </c>
      <c r="W12" s="2">
        <f t="shared" ca="1" si="5"/>
        <v>9</v>
      </c>
      <c r="X12" s="2">
        <f t="shared" ca="1" si="6"/>
        <v>4</v>
      </c>
      <c r="Y12" s="2">
        <f t="shared" ca="1" si="7"/>
        <v>7</v>
      </c>
      <c r="Z12" s="19">
        <f t="shared" ca="1" si="8"/>
        <v>23</v>
      </c>
      <c r="AA12">
        <f t="shared" ca="1" si="9"/>
        <v>11.4</v>
      </c>
    </row>
    <row r="13" spans="1:27" ht="14.5" x14ac:dyDescent="0.35">
      <c r="A13" s="23" t="s">
        <v>968</v>
      </c>
      <c r="B13" s="19">
        <f>COUNTIF('Client Info'!$B:$B,Data!A13)</f>
        <v>1</v>
      </c>
      <c r="C13">
        <f ca="1">SUMIF('Client Info'!$B$2:$D$1048576,Data!A13,'Client Info'!$D$2:$D$1048576)</f>
        <v>8.49966661632061</v>
      </c>
      <c r="D13">
        <f ca="1">SUMIF('Client Info'!$B:$G,Data!A13,'Client Info'!$F$2:$F$1048576)</f>
        <v>1.25</v>
      </c>
      <c r="E13">
        <f ca="1">SUMIF('Client Info'!$B$2:$G$1048576,Data!A13,'Client Info'!$G$2:$G$1048576)</f>
        <v>0</v>
      </c>
      <c r="F13" s="19">
        <f>COUNTIF('Client Info'!$T:$AA,Data!A13)</f>
        <v>0</v>
      </c>
      <c r="G13" s="10">
        <f ca="1">SUMIF('Client Info'!$B$1:$R$430,Data!A13,'Client Info'!$O:$O)</f>
        <v>0</v>
      </c>
      <c r="H13" s="10">
        <f ca="1">SUMIF('Client Info'!$T$2:$U$3382,Data!A13,'Client Info'!$U$2:$U$1849)</f>
        <v>0</v>
      </c>
      <c r="I13" s="10">
        <f t="shared" ca="1" si="0"/>
        <v>0</v>
      </c>
      <c r="J13" s="19">
        <f ca="1">SUMIF('Client Info'!$X$2:$Y$1048576,Data!A13,'Client Info'!$Y$2:$Y$1849)</f>
        <v>0</v>
      </c>
      <c r="K13" s="10">
        <f ca="1">SUMIF('Client Info'!$Z$2:$AA$3381,Data!A13,'Client Info'!$AA$2:$AA$1849)</f>
        <v>0</v>
      </c>
      <c r="L13">
        <f ca="1">SUMIF('Client Info'!$B:$W,Data!A13,'Client Info'!$W:$W)</f>
        <v>0</v>
      </c>
      <c r="M13">
        <f t="shared" ca="1" si="1"/>
        <v>0</v>
      </c>
      <c r="N13" s="10">
        <f t="shared" ca="1" si="2"/>
        <v>0</v>
      </c>
      <c r="O13" s="27" t="str">
        <f t="shared" ca="1" si="4"/>
        <v/>
      </c>
      <c r="P13" s="19">
        <f ca="1">AVERAGEIF(Ranking!$A$2:$G$2491,Data!A13,Ranking!$G$2:$G$2889)</f>
        <v>30</v>
      </c>
      <c r="Q13" s="11">
        <f ca="1">L13/Reference!$G$4</f>
        <v>0</v>
      </c>
      <c r="R13" s="11">
        <f ca="1">H13/Reference!$H$4</f>
        <v>0</v>
      </c>
      <c r="S13" s="11">
        <f ca="1">J13/Reference!$I$4</f>
        <v>0</v>
      </c>
      <c r="T13" s="11">
        <f ca="1">K13/Reference!$J$4</f>
        <v>0</v>
      </c>
      <c r="U13" s="11">
        <f>B13/Reference!$F$4</f>
        <v>5.4112554112554113E-4</v>
      </c>
      <c r="V13" s="2">
        <f t="shared" si="3"/>
        <v>1</v>
      </c>
      <c r="W13" s="2">
        <f t="shared" ca="1" si="5"/>
        <v>1</v>
      </c>
      <c r="X13" s="2">
        <f t="shared" ca="1" si="6"/>
        <v>1</v>
      </c>
      <c r="Y13" s="2">
        <f t="shared" ca="1" si="7"/>
        <v>1</v>
      </c>
      <c r="Z13" s="19">
        <f t="shared" ca="1" si="8"/>
        <v>1</v>
      </c>
      <c r="AA13">
        <f t="shared" ca="1" si="9"/>
        <v>1</v>
      </c>
    </row>
    <row r="14" spans="1:27" ht="14.5" x14ac:dyDescent="0.35">
      <c r="A14" s="23" t="s">
        <v>921</v>
      </c>
      <c r="B14" s="19">
        <f>COUNTIF('Client Info'!$B:$B,Data!A14)</f>
        <v>14</v>
      </c>
      <c r="C14">
        <f ca="1">SUMIF('Client Info'!$B$2:$D$1048576,Data!A14,'Client Info'!$D$2:$D$1048576)</f>
        <v>164.83366650342941</v>
      </c>
      <c r="D14">
        <f ca="1">SUMIF('Client Info'!$B:$G,Data!A14,'Client Info'!$F$2:$F$1048576)</f>
        <v>40.683000015094876</v>
      </c>
      <c r="E14">
        <f ca="1">SUMIF('Client Info'!$B$2:$G$1048576,Data!A14,'Client Info'!$G$2:$G$1048576)</f>
        <v>54.583333343267441</v>
      </c>
      <c r="F14" s="19">
        <f>COUNTIF('Client Info'!$T:$AA,Data!A14)</f>
        <v>7</v>
      </c>
      <c r="G14" s="10">
        <f ca="1">SUMIF('Client Info'!$B$1:$R$430,Data!A14,'Client Info'!$O:$O)</f>
        <v>2250000</v>
      </c>
      <c r="H14" s="10">
        <f ca="1">SUMIF('Client Info'!$T$2:$U$3382,Data!A14,'Client Info'!$U$2:$U$1849)</f>
        <v>0</v>
      </c>
      <c r="I14" s="10">
        <f ca="1">H14/C14</f>
        <v>0</v>
      </c>
      <c r="J14" s="19">
        <f ca="1">SUMIF('Client Info'!$X$2:$Y$1048576,Data!A14,'Client Info'!$Y$2:$Y$1849)</f>
        <v>47</v>
      </c>
      <c r="K14" s="10">
        <f ca="1">SUMIF('Client Info'!$Z$2:$AA$3381,Data!A14,'Client Info'!$AA$2:$AA$1849)</f>
        <v>0</v>
      </c>
      <c r="L14">
        <f ca="1">SUMIF('Client Info'!$B:$W,Data!A14,'Client Info'!$W:$W)</f>
        <v>2</v>
      </c>
      <c r="M14">
        <f t="shared" ca="1" si="1"/>
        <v>1.2133443624870101E-2</v>
      </c>
      <c r="N14" s="10">
        <f t="shared" ca="1" si="2"/>
        <v>0</v>
      </c>
      <c r="O14" s="27">
        <f t="shared" ca="1" si="4"/>
        <v>23.54766664334706</v>
      </c>
      <c r="P14" s="19">
        <f ca="1">AVERAGEIF(Ranking!$A$2:$G$2491,Data!A14,Ranking!$G$2:$G$2889)</f>
        <v>36.428571428571431</v>
      </c>
      <c r="Q14" s="11">
        <f ca="1">L14/Reference!$G$4</f>
        <v>7.5187969924812026E-3</v>
      </c>
      <c r="R14" s="11">
        <f ca="1">H14/Reference!$H$4</f>
        <v>0</v>
      </c>
      <c r="S14" s="11">
        <f ca="1">J14/Reference!$I$4</f>
        <v>2.3749368367862556E-2</v>
      </c>
      <c r="T14" s="11">
        <f ca="1">K14/Reference!$J$4</f>
        <v>0</v>
      </c>
      <c r="U14" s="11">
        <f>B14/Reference!$F$4</f>
        <v>7.575757575757576E-3</v>
      </c>
      <c r="V14" s="2">
        <f t="shared" si="3"/>
        <v>12</v>
      </c>
      <c r="W14" s="2">
        <f t="shared" ca="1" si="5"/>
        <v>7</v>
      </c>
      <c r="X14" s="2">
        <f t="shared" ca="1" si="6"/>
        <v>12</v>
      </c>
      <c r="Y14" s="2">
        <f t="shared" ca="1" si="7"/>
        <v>1</v>
      </c>
      <c r="Z14" s="19">
        <f t="shared" ca="1" si="8"/>
        <v>13</v>
      </c>
      <c r="AA14">
        <f t="shared" ca="1" si="9"/>
        <v>9</v>
      </c>
    </row>
    <row r="15" spans="1:27" ht="14.5" x14ac:dyDescent="0.35">
      <c r="A15" s="23" t="s">
        <v>882</v>
      </c>
      <c r="B15" s="19">
        <f>COUNTIF('Client Info'!$B:$B,Data!A15)</f>
        <v>67</v>
      </c>
      <c r="C15">
        <f ca="1">SUMIF('Client Info'!$B$2:$D$1048576,Data!A15,'Client Info'!$D$2:$D$1048576)</f>
        <v>393.29999997653067</v>
      </c>
      <c r="D15">
        <f ca="1">SUMIF('Client Info'!$B:$G,Data!A15,'Client Info'!$F$2:$F$1048576)</f>
        <v>294.41633336991072</v>
      </c>
      <c r="E15">
        <f ca="1">SUMIF('Client Info'!$B$2:$G$1048576,Data!A15,'Client Info'!$G$2:$G$1048576)</f>
        <v>129.36666668951511</v>
      </c>
      <c r="F15" s="19">
        <f>COUNTIF('Client Info'!$T:$AA,Data!A15)</f>
        <v>19</v>
      </c>
      <c r="G15" s="10">
        <f ca="1">SUMIF('Client Info'!$B$1:$R$430,Data!A15,'Client Info'!$O:$O)</f>
        <v>2036240</v>
      </c>
      <c r="H15" s="10">
        <f ca="1">SUMIF('Client Info'!$T$2:$U$3382,Data!A15,'Client Info'!$U$2:$U$1849)</f>
        <v>892035</v>
      </c>
      <c r="I15" s="10">
        <f t="shared" ca="1" si="0"/>
        <v>2268.0778033390038</v>
      </c>
      <c r="J15" s="19">
        <f ca="1">SUMIF('Client Info'!$X$2:$Y$1048576,Data!A15,'Client Info'!$Y$2:$Y$1849)</f>
        <v>16</v>
      </c>
      <c r="K15" s="10">
        <f ca="1">SUMIF('Client Info'!$Z$2:$AA$3381,Data!A15,'Client Info'!$AA$2:$AA$1849)</f>
        <v>70785</v>
      </c>
      <c r="L15">
        <f ca="1">SUMIF('Client Info'!$B:$W,Data!A15,'Client Info'!$W:$W)</f>
        <v>7</v>
      </c>
      <c r="M15">
        <f t="shared" ca="1" si="1"/>
        <v>1.7798118485679405E-2</v>
      </c>
      <c r="N15" s="10">
        <f t="shared" ca="1" si="2"/>
        <v>179.97711671554524</v>
      </c>
      <c r="O15" s="27">
        <f t="shared" ca="1" si="4"/>
        <v>20.69999999876477</v>
      </c>
      <c r="P15" s="19">
        <f ca="1">AVERAGEIF(Ranking!$A$2:$G$2491,Data!A15,Ranking!$G$2:$G$2889)</f>
        <v>27.53731343283582</v>
      </c>
      <c r="Q15" s="11">
        <f ca="1">L15/Reference!$G$4</f>
        <v>2.6315789473684209E-2</v>
      </c>
      <c r="R15" s="11">
        <f ca="1">H15/Reference!$H$4</f>
        <v>8.9976766630798753E-3</v>
      </c>
      <c r="S15" s="11">
        <f ca="1">J15/Reference!$I$4</f>
        <v>8.0848913592723604E-3</v>
      </c>
      <c r="T15" s="11">
        <f ca="1">K15/Reference!$J$4</f>
        <v>3.5412003603634749E-4</v>
      </c>
      <c r="U15" s="11">
        <f>B15/Reference!$F$4</f>
        <v>3.6255411255411256E-2</v>
      </c>
      <c r="V15" s="2">
        <f t="shared" si="3"/>
        <v>20</v>
      </c>
      <c r="W15" s="2">
        <f t="shared" ca="1" si="5"/>
        <v>12</v>
      </c>
      <c r="X15" s="2">
        <f t="shared" ca="1" si="6"/>
        <v>8</v>
      </c>
      <c r="Y15" s="2">
        <f t="shared" ca="1" si="7"/>
        <v>12</v>
      </c>
      <c r="Z15" s="19">
        <f t="shared" ca="1" si="8"/>
        <v>10</v>
      </c>
      <c r="AA15">
        <f t="shared" ca="1" si="9"/>
        <v>12.4</v>
      </c>
    </row>
    <row r="16" spans="1:27" ht="14.5" x14ac:dyDescent="0.35">
      <c r="A16" s="23" t="s">
        <v>912</v>
      </c>
      <c r="B16" s="19">
        <f>COUNTIF('Client Info'!$B:$B,Data!A16)</f>
        <v>140</v>
      </c>
      <c r="C16">
        <f ca="1">SUMIF('Client Info'!$B$2:$D$1048576,Data!A16,'Client Info'!$D$2:$D$1048576)</f>
        <v>1468.212333869189</v>
      </c>
      <c r="D16">
        <f ca="1">SUMIF('Client Info'!$B:$G,Data!A16,'Client Info'!$F$2:$F$1048576)</f>
        <v>852.43366662412882</v>
      </c>
      <c r="E16">
        <f ca="1">SUMIF('Client Info'!$B$2:$G$1048576,Data!A16,'Client Info'!$G$2:$G$1048576)</f>
        <v>636.44800019264221</v>
      </c>
      <c r="F16" s="19">
        <f>COUNTIF('Client Info'!$T:$AA,Data!A16)</f>
        <v>31</v>
      </c>
      <c r="G16" s="10">
        <f ca="1">SUMIF('Client Info'!$B$1:$R$430,Data!A16,'Client Info'!$O:$O)</f>
        <v>35451000</v>
      </c>
      <c r="H16" s="10">
        <f ca="1">SUMIF('Client Info'!$T$2:$U$3382,Data!A16,'Client Info'!$U$2:$U$1849)</f>
        <v>29285100</v>
      </c>
      <c r="I16" s="10">
        <f t="shared" ca="1" si="0"/>
        <v>19946.093166800198</v>
      </c>
      <c r="J16" s="19">
        <f ca="1">SUMIF('Client Info'!$X$2:$Y$1048576,Data!A16,'Client Info'!$Y$2:$Y$1849)</f>
        <v>669</v>
      </c>
      <c r="K16" s="10">
        <f ca="1">SUMIF('Client Info'!$Z$2:$AA$3381,Data!A16,'Client Info'!$AA$2:$AA$1849)</f>
        <v>61008566</v>
      </c>
      <c r="L16">
        <f ca="1">SUMIF('Client Info'!$B:$W,Data!A16,'Client Info'!$W:$W)</f>
        <v>5</v>
      </c>
      <c r="M16">
        <f t="shared" ca="1" si="1"/>
        <v>3.4055019731536167E-3</v>
      </c>
      <c r="N16" s="10">
        <f t="shared" ca="1" si="2"/>
        <v>41552.958378454532</v>
      </c>
      <c r="O16" s="27">
        <f t="shared" ca="1" si="4"/>
        <v>47.361688189328682</v>
      </c>
      <c r="P16" s="19">
        <f ca="1">AVERAGEIF(Ranking!$A$2:$G$2491,Data!A16,Ranking!$G$2:$G$2889)</f>
        <v>32.5</v>
      </c>
      <c r="Q16" s="11">
        <f ca="1">L16/Reference!$G$4</f>
        <v>1.8796992481203006E-2</v>
      </c>
      <c r="R16" s="11">
        <f ca="1">H16/Reference!$H$4</f>
        <v>0.29538959889013372</v>
      </c>
      <c r="S16" s="11">
        <f ca="1">J16/Reference!$I$4</f>
        <v>0.33804951995957555</v>
      </c>
      <c r="T16" s="11">
        <f ca="1">K16/Reference!$J$4</f>
        <v>0.30521092873413691</v>
      </c>
      <c r="U16" s="11">
        <f>B16/Reference!$F$4</f>
        <v>7.575757575757576E-2</v>
      </c>
      <c r="V16" s="2">
        <f t="shared" si="3"/>
        <v>25</v>
      </c>
      <c r="W16" s="2">
        <f t="shared" ca="1" si="5"/>
        <v>11</v>
      </c>
      <c r="X16" s="2">
        <f t="shared" ca="1" si="6"/>
        <v>19</v>
      </c>
      <c r="Y16" s="2">
        <f t="shared" ca="1" si="7"/>
        <v>18</v>
      </c>
      <c r="Z16" s="19">
        <f t="shared" ca="1" si="8"/>
        <v>18</v>
      </c>
      <c r="AA16">
        <f t="shared" ca="1" si="9"/>
        <v>18.2</v>
      </c>
    </row>
    <row r="17" spans="1:27" ht="14.5" x14ac:dyDescent="0.35">
      <c r="A17" s="23" t="s">
        <v>874</v>
      </c>
      <c r="B17" s="19">
        <f>COUNTIF('Client Info'!$B:$B,Data!A17)</f>
        <v>86</v>
      </c>
      <c r="C17">
        <f ca="1">SUMIF('Client Info'!$B$2:$D$1048576,Data!A17,'Client Info'!$D$2:$D$1048576)</f>
        <v>1261.3160000890493</v>
      </c>
      <c r="D17">
        <f ca="1">SUMIF('Client Info'!$B:$G,Data!A17,'Client Info'!$F$2:$F$1048576)</f>
        <v>552.79833336174488</v>
      </c>
      <c r="E17">
        <f ca="1">SUMIF('Client Info'!$B$2:$G$1048576,Data!A17,'Client Info'!$G$2:$G$1048576)</f>
        <v>353.88366675376892</v>
      </c>
      <c r="F17" s="19">
        <f>COUNTIF('Client Info'!$T:$AA,Data!A17)</f>
        <v>96</v>
      </c>
      <c r="G17" s="10">
        <f ca="1">SUMIF('Client Info'!$B$1:$R$430,Data!A17,'Client Info'!$O:$O)</f>
        <v>2999131</v>
      </c>
      <c r="H17" s="10">
        <f ca="1">SUMIF('Client Info'!$T$2:$U$3382,Data!A17,'Client Info'!$U$2:$U$1849)</f>
        <v>1688900</v>
      </c>
      <c r="I17" s="10">
        <f t="shared" ca="1" si="0"/>
        <v>1338.9983159499784</v>
      </c>
      <c r="J17" s="19">
        <f ca="1">SUMIF('Client Info'!$X$2:$Y$1048576,Data!A17,'Client Info'!$Y$2:$Y$1849)</f>
        <v>139</v>
      </c>
      <c r="K17" s="10">
        <f ca="1">SUMIF('Client Info'!$Z$2:$AA$3381,Data!A17,'Client Info'!$AA$2:$AA$1849)</f>
        <v>7196064</v>
      </c>
      <c r="L17">
        <f ca="1">SUMIF('Client Info'!$B:$W,Data!A17,'Client Info'!$W:$W)</f>
        <v>11</v>
      </c>
      <c r="M17">
        <f t="shared" ca="1" si="1"/>
        <v>8.7210500772394832E-3</v>
      </c>
      <c r="N17" s="10">
        <f t="shared" ca="1" si="2"/>
        <v>5705.2031366382062</v>
      </c>
      <c r="O17" s="27">
        <f t="shared" ca="1" si="4"/>
        <v>13.138708334260931</v>
      </c>
      <c r="P17" s="19">
        <f ca="1">AVERAGEIF(Ranking!$A$2:$G$2491,Data!A17,Ranking!$G$2:$G$2889)</f>
        <v>32.151162790697676</v>
      </c>
      <c r="Q17" s="11">
        <f ca="1">L17/Reference!$G$4</f>
        <v>4.1353383458646614E-2</v>
      </c>
      <c r="R17" s="11">
        <f ca="1">H17/Reference!$H$4</f>
        <v>1.7035403449725178E-2</v>
      </c>
      <c r="S17" s="11">
        <f ca="1">J17/Reference!$I$4</f>
        <v>7.0237493683678626E-2</v>
      </c>
      <c r="T17" s="11">
        <f ca="1">K17/Reference!$J$4</f>
        <v>3.6000147531254682E-2</v>
      </c>
      <c r="U17" s="11">
        <f>B17/Reference!$F$4</f>
        <v>4.6536796536796536E-2</v>
      </c>
      <c r="V17" s="2">
        <f t="shared" si="3"/>
        <v>22</v>
      </c>
      <c r="W17" s="2">
        <f t="shared" ca="1" si="5"/>
        <v>13</v>
      </c>
      <c r="X17" s="2">
        <f t="shared" ca="1" si="6"/>
        <v>17</v>
      </c>
      <c r="Y17" s="2">
        <f t="shared" ca="1" si="7"/>
        <v>15</v>
      </c>
      <c r="Z17" s="19">
        <f t="shared" ca="1" si="8"/>
        <v>5</v>
      </c>
      <c r="AA17">
        <f t="shared" ca="1" si="9"/>
        <v>14.4</v>
      </c>
    </row>
    <row r="18" spans="1:27" ht="14.5" x14ac:dyDescent="0.35">
      <c r="A18" s="23" t="s">
        <v>909</v>
      </c>
      <c r="B18" s="19">
        <f>COUNTIF('Client Info'!$B:$B,Data!A18)</f>
        <v>18</v>
      </c>
      <c r="C18">
        <f ca="1">SUMIF('Client Info'!$B$2:$D$1048576,Data!A18,'Client Info'!$D$2:$D$1048576)</f>
        <v>258.33333338052034</v>
      </c>
      <c r="D18">
        <f ca="1">SUMIF('Client Info'!$B:$G,Data!A18,'Client Info'!$F$2:$F$1048576)</f>
        <v>48.916666686534882</v>
      </c>
      <c r="E18">
        <f ca="1">SUMIF('Client Info'!$B$2:$G$1048576,Data!A18,'Client Info'!$G$2:$G$1048576)</f>
        <v>102.85000003129244</v>
      </c>
      <c r="F18" s="19">
        <f>COUNTIF('Client Info'!$T:$AA,Data!A18)</f>
        <v>11</v>
      </c>
      <c r="G18" s="10">
        <f ca="1">SUMIF('Client Info'!$B$1:$R$430,Data!A18,'Client Info'!$O:$O)</f>
        <v>23721</v>
      </c>
      <c r="H18" s="10">
        <f ca="1">SUMIF('Client Info'!$T$2:$U$3382,Data!A18,'Client Info'!$U$2:$U$1849)</f>
        <v>6000</v>
      </c>
      <c r="I18" s="10">
        <f t="shared" ca="1" si="0"/>
        <v>23.225806447370491</v>
      </c>
      <c r="J18" s="19">
        <f ca="1">SUMIF('Client Info'!$X$2:$Y$1048576,Data!A18,'Client Info'!$Y$2:$Y$1849)</f>
        <v>13</v>
      </c>
      <c r="K18" s="10">
        <f ca="1">SUMIF('Client Info'!$Z$2:$AA$3381,Data!A18,'Client Info'!$AA$2:$AA$1849)</f>
        <v>756253</v>
      </c>
      <c r="L18">
        <f ca="1">SUMIF('Client Info'!$B:$W,Data!A18,'Client Info'!$W:$W)</f>
        <v>1</v>
      </c>
      <c r="M18">
        <f t="shared" ca="1" si="1"/>
        <v>3.8709677412284153E-3</v>
      </c>
      <c r="N18" s="10">
        <f t="shared" ca="1" si="2"/>
        <v>2927.4309672072127</v>
      </c>
      <c r="O18" s="27">
        <f t="shared" ca="1" si="4"/>
        <v>23.484848489138212</v>
      </c>
      <c r="P18" s="19">
        <f ca="1">AVERAGEIF(Ranking!$A$2:$G$2491,Data!A18,Ranking!$G$2:$G$2889)</f>
        <v>33.888888888888886</v>
      </c>
      <c r="Q18" s="11">
        <f ca="1">L18/Reference!$G$4</f>
        <v>3.7593984962406013E-3</v>
      </c>
      <c r="R18" s="11">
        <f ca="1">H18/Reference!$H$4</f>
        <v>6.0520114096957234E-5</v>
      </c>
      <c r="S18" s="11">
        <f ca="1">J18/Reference!$I$4</f>
        <v>6.5689742294087923E-3</v>
      </c>
      <c r="T18" s="11">
        <f ca="1">K18/Reference!$J$4</f>
        <v>3.7833487266030357E-3</v>
      </c>
      <c r="U18" s="11">
        <f>B18/Reference!$F$4</f>
        <v>9.74025974025974E-3</v>
      </c>
      <c r="V18" s="2">
        <f t="shared" si="3"/>
        <v>14</v>
      </c>
      <c r="W18" s="2">
        <f t="shared" ca="1" si="5"/>
        <v>5</v>
      </c>
      <c r="X18" s="2">
        <f t="shared" ca="1" si="6"/>
        <v>6</v>
      </c>
      <c r="Y18" s="2">
        <f t="shared" ca="1" si="7"/>
        <v>6</v>
      </c>
      <c r="Z18" s="19">
        <f t="shared" ca="1" si="8"/>
        <v>12</v>
      </c>
      <c r="AA18">
        <f t="shared" ca="1" si="9"/>
        <v>8.6</v>
      </c>
    </row>
    <row r="19" spans="1:27" ht="14.5" x14ac:dyDescent="0.35">
      <c r="A19" s="23" t="s">
        <v>822</v>
      </c>
      <c r="B19" s="19">
        <f>COUNTIF('Client Info'!$B:$B,Data!A19)</f>
        <v>81</v>
      </c>
      <c r="C19">
        <f ca="1">SUMIF('Client Info'!$B$2:$D$1048576,Data!A19,'Client Info'!$D$2:$D$1048576)</f>
        <v>732.21699986606836</v>
      </c>
      <c r="D19">
        <f ca="1">SUMIF('Client Info'!$B:$G,Data!A19,'Client Info'!$F$2:$F$1048576)</f>
        <v>558.2170000448823</v>
      </c>
      <c r="E19">
        <f ca="1">SUMIF('Client Info'!$B$2:$G$1048576,Data!A19,'Client Info'!$G$2:$G$1048576)</f>
        <v>165.49966660141945</v>
      </c>
      <c r="F19" s="19">
        <f>COUNTIF('Client Info'!$T:$AA,Data!A19)</f>
        <v>48</v>
      </c>
      <c r="G19" s="10">
        <f ca="1">SUMIF('Client Info'!$B$1:$R$430,Data!A19,'Client Info'!$O:$O)</f>
        <v>333625</v>
      </c>
      <c r="H19" s="10">
        <f ca="1">SUMIF('Client Info'!$T$2:$U$3382,Data!A19,'Client Info'!$U$2:$U$1849)</f>
        <v>5187362</v>
      </c>
      <c r="I19" s="10">
        <f t="shared" ca="1" si="0"/>
        <v>7084.4599359873282</v>
      </c>
      <c r="J19" s="19">
        <f ca="1">SUMIF('Client Info'!$X$2:$Y$1048576,Data!A19,'Client Info'!$Y$2:$Y$1849)</f>
        <v>20</v>
      </c>
      <c r="K19" s="10">
        <f ca="1">SUMIF('Client Info'!$Z$2:$AA$3381,Data!A19,'Client Info'!$AA$2:$AA$1849)</f>
        <v>1133652.5</v>
      </c>
      <c r="L19">
        <f ca="1">SUMIF('Client Info'!$B:$W,Data!A19,'Client Info'!$W:$W)</f>
        <v>16</v>
      </c>
      <c r="M19">
        <f t="shared" ca="1" si="1"/>
        <v>2.1851445681985805E-2</v>
      </c>
      <c r="N19" s="10">
        <f t="shared" ca="1" si="2"/>
        <v>1548.2466266248382</v>
      </c>
      <c r="O19" s="27">
        <f t="shared" ca="1" si="4"/>
        <v>15.254520830543091</v>
      </c>
      <c r="P19" s="19">
        <f ca="1">AVERAGEIF(Ranking!$A$2:$G$2491,Data!A19,Ranking!$G$2:$G$2889)</f>
        <v>34.320987654320987</v>
      </c>
      <c r="Q19" s="11">
        <f ca="1">L19/Reference!$G$4</f>
        <v>6.0150375939849621E-2</v>
      </c>
      <c r="R19" s="11">
        <f ca="1">H19/Reference!$H$4</f>
        <v>5.2323290017036714E-2</v>
      </c>
      <c r="S19" s="11">
        <f ca="1">J19/Reference!$I$4</f>
        <v>1.010611419909045E-2</v>
      </c>
      <c r="T19" s="11">
        <f ca="1">K19/Reference!$J$4</f>
        <v>5.6713860867796196E-3</v>
      </c>
      <c r="U19" s="11">
        <f>B19/Reference!$F$4</f>
        <v>4.3831168831168832E-2</v>
      </c>
      <c r="V19" s="2">
        <f t="shared" si="3"/>
        <v>21</v>
      </c>
      <c r="W19" s="2">
        <f t="shared" ca="1" si="5"/>
        <v>17</v>
      </c>
      <c r="X19" s="2">
        <f t="shared" ca="1" si="6"/>
        <v>9</v>
      </c>
      <c r="Y19" s="2">
        <f t="shared" ca="1" si="7"/>
        <v>16</v>
      </c>
      <c r="Z19" s="19">
        <f t="shared" ca="1" si="8"/>
        <v>7</v>
      </c>
      <c r="AA19">
        <f t="shared" ca="1" si="9"/>
        <v>14</v>
      </c>
    </row>
    <row r="20" spans="1:27" ht="14.5" x14ac:dyDescent="0.35">
      <c r="A20" s="23" t="s">
        <v>841</v>
      </c>
      <c r="B20" s="19">
        <f>COUNTIF('Client Info'!$B:$B,Data!A20)</f>
        <v>1</v>
      </c>
      <c r="C20">
        <f ca="1">SUMIF('Client Info'!$B$2:$D$1048576,Data!A20,'Client Info'!$D$2:$D$1048576)</f>
        <v>111.66666668653488</v>
      </c>
      <c r="D20">
        <f ca="1">SUMIF('Client Info'!$B:$G,Data!A20,'Client Info'!$F$2:$F$1048576)</f>
        <v>5.5</v>
      </c>
      <c r="E20">
        <f ca="1">SUMIF('Client Info'!$B$2:$G$1048576,Data!A20,'Client Info'!$G$2:$G$1048576)</f>
        <v>111.66666668653488</v>
      </c>
      <c r="F20" s="19">
        <f>COUNTIF('Client Info'!$T:$AA,Data!A20)</f>
        <v>2</v>
      </c>
      <c r="G20" s="10">
        <f ca="1">SUMIF('Client Info'!$B$1:$R$430,Data!A20,'Client Info'!$O:$O)</f>
        <v>1201183</v>
      </c>
      <c r="H20" s="10">
        <f ca="1">SUMIF('Client Info'!$T$2:$U$3382,Data!A20,'Client Info'!$U$2:$U$1849)</f>
        <v>0</v>
      </c>
      <c r="I20" s="10">
        <f t="shared" ca="1" si="0"/>
        <v>0</v>
      </c>
      <c r="J20" s="19">
        <f ca="1">SUMIF('Client Info'!$X$2:$Y$1048576,Data!A20,'Client Info'!$Y$2:$Y$1849)</f>
        <v>11</v>
      </c>
      <c r="K20" s="10">
        <f ca="1">SUMIF('Client Info'!$Z$2:$AA$3381,Data!A20,'Client Info'!$AA$2:$AA$1849)</f>
        <v>1201183</v>
      </c>
      <c r="L20">
        <f ca="1">SUMIF('Client Info'!$B:$W,Data!A20,'Client Info'!$W:$W)</f>
        <v>0</v>
      </c>
      <c r="M20">
        <f t="shared" ca="1" si="1"/>
        <v>0</v>
      </c>
      <c r="N20" s="10">
        <f t="shared" ca="1" si="2"/>
        <v>10756.862684653257</v>
      </c>
      <c r="O20" s="27">
        <f t="shared" ca="1" si="4"/>
        <v>55.833333343267441</v>
      </c>
      <c r="P20" s="19">
        <f ca="1">AVERAGEIF(Ranking!$A$2:$G$2491,Data!A20,Ranking!$G$2:$G$2889)</f>
        <v>55</v>
      </c>
      <c r="Q20" s="11">
        <f ca="1">L20/Reference!$G$4</f>
        <v>0</v>
      </c>
      <c r="R20" s="11">
        <f ca="1">H20/Reference!$H$4</f>
        <v>0</v>
      </c>
      <c r="S20" s="11">
        <f ca="1">J20/Reference!$I$4</f>
        <v>5.5583628094997475E-3</v>
      </c>
      <c r="T20" s="11">
        <f ca="1">K20/Reference!$J$4</f>
        <v>6.009224655594377E-3</v>
      </c>
      <c r="U20" s="11">
        <f>B20/Reference!$F$4</f>
        <v>5.4112554112554113E-4</v>
      </c>
      <c r="V20" s="2">
        <f t="shared" si="3"/>
        <v>1</v>
      </c>
      <c r="W20" s="2">
        <f t="shared" ca="1" si="5"/>
        <v>1</v>
      </c>
      <c r="X20" s="2">
        <f t="shared" ca="1" si="6"/>
        <v>5</v>
      </c>
      <c r="Y20" s="2">
        <f t="shared" ca="1" si="7"/>
        <v>1</v>
      </c>
      <c r="Z20" s="19">
        <f t="shared" ca="1" si="8"/>
        <v>21</v>
      </c>
      <c r="AA20">
        <f t="shared" ca="1" si="9"/>
        <v>5.8</v>
      </c>
    </row>
    <row r="21" spans="1:27" ht="14.5" x14ac:dyDescent="0.35">
      <c r="A21" s="25" t="s">
        <v>1524</v>
      </c>
      <c r="B21" s="19">
        <f>COUNTIF('Client Info'!$B:$B,Data!A21)</f>
        <v>8</v>
      </c>
      <c r="C21">
        <f ca="1">SUMIF('Client Info'!$B$2:$D$1048576,Data!A21,'Client Info'!$D$2:$D$1048576)</f>
        <v>34</v>
      </c>
      <c r="D21">
        <f ca="1">SUMIF('Client Info'!$B:$G,Data!A21,'Client Info'!$F$2:$F$1048576)</f>
        <v>16</v>
      </c>
      <c r="E21">
        <f ca="1">SUMIF('Client Info'!$B$2:$G$1048576,Data!A21,'Client Info'!$G$2:$G$1048576)</f>
        <v>34</v>
      </c>
      <c r="F21" s="19">
        <f>COUNTIF('Client Info'!$T:$AA,Data!A21)</f>
        <v>0</v>
      </c>
      <c r="G21" s="10">
        <f ca="1">SUMIF('Client Info'!$B$1:$R$430,Data!A21,'Client Info'!$O:$O)</f>
        <v>43540</v>
      </c>
      <c r="H21" s="10">
        <f ca="1">SUMIF('Client Info'!$T$2:$U$3382,Data!A21,'Client Info'!$U$2:$U$1849)</f>
        <v>0</v>
      </c>
      <c r="I21" s="10">
        <f t="shared" ca="1" si="0"/>
        <v>0</v>
      </c>
      <c r="J21" s="19">
        <f ca="1">SUMIF('Client Info'!$X$2:$Y$1048576,Data!A21,'Client Info'!$Y$2:$Y$1849)</f>
        <v>0</v>
      </c>
      <c r="K21" s="10">
        <f ca="1">SUMIF('Client Info'!$Z$2:$AA$3381,Data!A21,'Client Info'!$AA$2:$AA$1849)</f>
        <v>0</v>
      </c>
      <c r="L21">
        <f ca="1">SUMIF('Client Info'!$B:$W,Data!A21,'Client Info'!$W:$W)</f>
        <v>0</v>
      </c>
      <c r="M21">
        <f t="shared" ca="1" si="1"/>
        <v>0</v>
      </c>
      <c r="N21" s="10">
        <f t="shared" ca="1" si="2"/>
        <v>0</v>
      </c>
      <c r="O21" s="27" t="str">
        <f t="shared" ca="1" si="4"/>
        <v/>
      </c>
      <c r="P21" s="19">
        <f ca="1">AVERAGEIF(Ranking!$A$2:$G$2491,Data!A21,Ranking!$G$2:$G$2889)</f>
        <v>44.375</v>
      </c>
      <c r="Q21" s="11">
        <f ca="1">L21/Reference!$G$4</f>
        <v>0</v>
      </c>
      <c r="R21" s="11">
        <f ca="1">H21/Reference!$H$4</f>
        <v>0</v>
      </c>
      <c r="S21" s="11">
        <f ca="1">J21/Reference!$I$4</f>
        <v>0</v>
      </c>
      <c r="T21" s="11">
        <f ca="1">K21/Reference!$J$4</f>
        <v>0</v>
      </c>
      <c r="U21" s="11">
        <f>B21/Reference!$F$4</f>
        <v>4.329004329004329E-3</v>
      </c>
      <c r="V21" s="2">
        <f t="shared" si="3"/>
        <v>9</v>
      </c>
      <c r="W21" s="2">
        <f t="shared" ca="1" si="5"/>
        <v>1</v>
      </c>
      <c r="X21" s="2">
        <f t="shared" ca="1" si="6"/>
        <v>1</v>
      </c>
      <c r="Y21" s="2">
        <f t="shared" ca="1" si="7"/>
        <v>1</v>
      </c>
      <c r="Z21" s="19">
        <f t="shared" ca="1" si="8"/>
        <v>1</v>
      </c>
      <c r="AA21">
        <f t="shared" ca="1" si="9"/>
        <v>2.6</v>
      </c>
    </row>
    <row r="22" spans="1:27" ht="14.5" x14ac:dyDescent="0.35">
      <c r="A22" s="25" t="s">
        <v>878</v>
      </c>
      <c r="B22" s="19">
        <f>COUNTIF('Client Info'!$B:$B,Data!A22)</f>
        <v>6</v>
      </c>
      <c r="C22">
        <f ca="1">SUMIF('Client Info'!$B$2:$D$1048576,Data!A22,'Client Info'!$D$2:$D$1048576)</f>
        <v>43.5</v>
      </c>
      <c r="D22">
        <f ca="1">SUMIF('Client Info'!$B:$G,Data!A22,'Client Info'!$F$2:$F$1048576)</f>
        <v>21.165999941527843</v>
      </c>
      <c r="E22">
        <f ca="1">SUMIF('Client Info'!$B$2:$G$1048576,Data!A22,'Client Info'!$G$2:$G$1048576)</f>
        <v>34.5</v>
      </c>
      <c r="F22" s="19">
        <f>COUNTIF('Client Info'!$T:$AA,Data!A22)</f>
        <v>0</v>
      </c>
      <c r="G22" s="10">
        <f ca="1">SUMIF('Client Info'!$B$1:$R$430,Data!A22,'Client Info'!$O:$O)</f>
        <v>2000</v>
      </c>
      <c r="H22" s="10">
        <f ca="1">SUMIF('Client Info'!$T$2:$U$3382,Data!A22,'Client Info'!$U$2:$U$1849)</f>
        <v>0</v>
      </c>
      <c r="I22" s="10">
        <f t="shared" ca="1" si="0"/>
        <v>0</v>
      </c>
      <c r="J22" s="19">
        <f ca="1">SUMIF('Client Info'!$X$2:$Y$1048576,Data!A22,'Client Info'!$Y$2:$Y$1849)</f>
        <v>0</v>
      </c>
      <c r="K22" s="10">
        <f ca="1">SUMIF('Client Info'!$Z$2:$AA$3381,Data!A22,'Client Info'!$AA$2:$AA$1849)</f>
        <v>0</v>
      </c>
      <c r="L22">
        <f ca="1">SUMIF('Client Info'!$B:$W,Data!A22,'Client Info'!$W:$W)</f>
        <v>0</v>
      </c>
      <c r="M22">
        <f t="shared" ca="1" si="1"/>
        <v>0</v>
      </c>
      <c r="N22" s="10">
        <f t="shared" ca="1" si="2"/>
        <v>0</v>
      </c>
      <c r="O22" s="27" t="str">
        <f t="shared" ca="1" si="4"/>
        <v/>
      </c>
      <c r="P22" s="19">
        <f ca="1">AVERAGEIF(Ranking!$A$2:$G$2491,Data!A22,Ranking!$G$2:$G$2889)</f>
        <v>31.666666666666668</v>
      </c>
      <c r="Q22" s="11">
        <f ca="1">L22/Reference!$G$4</f>
        <v>0</v>
      </c>
      <c r="R22" s="11">
        <f ca="1">H22/Reference!$H$4</f>
        <v>0</v>
      </c>
      <c r="S22" s="11">
        <f ca="1">J22/Reference!$I$4</f>
        <v>0</v>
      </c>
      <c r="T22" s="11">
        <f ca="1">K22/Reference!$J$4</f>
        <v>0</v>
      </c>
      <c r="U22" s="11">
        <f>B22/Reference!$F$4</f>
        <v>3.246753246753247E-3</v>
      </c>
      <c r="V22" s="2">
        <f t="shared" si="3"/>
        <v>7</v>
      </c>
      <c r="W22" s="2">
        <f t="shared" ca="1" si="5"/>
        <v>1</v>
      </c>
      <c r="X22" s="2">
        <f t="shared" ca="1" si="6"/>
        <v>1</v>
      </c>
      <c r="Y22" s="2">
        <f t="shared" ca="1" si="7"/>
        <v>1</v>
      </c>
      <c r="Z22" s="19">
        <f t="shared" ca="1" si="8"/>
        <v>1</v>
      </c>
      <c r="AA22">
        <f t="shared" ca="1" si="9"/>
        <v>2.2000000000000002</v>
      </c>
    </row>
    <row r="23" spans="1:27" ht="14.5" x14ac:dyDescent="0.35">
      <c r="A23" s="25" t="s">
        <v>1497</v>
      </c>
      <c r="B23" s="19">
        <f>COUNTIF('Client Info'!$B:$B,Data!A23)</f>
        <v>2</v>
      </c>
      <c r="C23">
        <f ca="1">SUMIF('Client Info'!$B$2:$D$1048576,Data!A23,'Client Info'!$D$2:$D$1048576)</f>
        <v>2</v>
      </c>
      <c r="D23">
        <f ca="1">SUMIF('Client Info'!$B:$G,Data!A23,'Client Info'!$F$2:$F$1048576)</f>
        <v>7.6669999957084656</v>
      </c>
      <c r="E23">
        <f ca="1">SUMIF('Client Info'!$B$2:$G$1048576,Data!A23,'Client Info'!$G$2:$G$1048576)</f>
        <v>2</v>
      </c>
      <c r="F23" s="19">
        <f>COUNTIF('Client Info'!$T:$AA,Data!A23)</f>
        <v>0</v>
      </c>
      <c r="G23" s="10">
        <f ca="1">SUMIF('Client Info'!$B$1:$R$430,Data!A23,'Client Info'!$O:$O)</f>
        <v>0</v>
      </c>
      <c r="H23" s="10">
        <f ca="1">SUMIF('Client Info'!$T$2:$U$3382,Data!A23,'Client Info'!$U$2:$U$1849)</f>
        <v>0</v>
      </c>
      <c r="I23" s="10">
        <f t="shared" ca="1" si="0"/>
        <v>0</v>
      </c>
      <c r="J23" s="19">
        <f ca="1">SUMIF('Client Info'!$X$2:$Y$1048576,Data!A23,'Client Info'!$Y$2:$Y$1849)</f>
        <v>0</v>
      </c>
      <c r="K23" s="10">
        <f ca="1">SUMIF('Client Info'!$Z$2:$AA$3381,Data!A23,'Client Info'!$AA$2:$AA$1849)</f>
        <v>0</v>
      </c>
      <c r="L23">
        <f ca="1">SUMIF('Client Info'!$B:$W,Data!A23,'Client Info'!$W:$W)</f>
        <v>0</v>
      </c>
      <c r="M23">
        <f t="shared" ca="1" si="1"/>
        <v>0</v>
      </c>
      <c r="N23" s="10">
        <f t="shared" ca="1" si="2"/>
        <v>0</v>
      </c>
      <c r="O23" s="27" t="str">
        <f t="shared" ca="1" si="4"/>
        <v/>
      </c>
      <c r="P23" s="19">
        <f ca="1">AVERAGEIF(Ranking!$A$2:$G$2491,Data!A23,Ranking!$G$2:$G$2889)</f>
        <v>15</v>
      </c>
      <c r="Q23" s="11">
        <f ca="1">L23/Reference!$G$4</f>
        <v>0</v>
      </c>
      <c r="R23" s="11">
        <f ca="1">H23/Reference!$H$4</f>
        <v>0</v>
      </c>
      <c r="S23" s="11">
        <f ca="1">J23/Reference!$I$4</f>
        <v>0</v>
      </c>
      <c r="T23" s="11">
        <f ca="1">K23/Reference!$J$4</f>
        <v>0</v>
      </c>
      <c r="U23" s="11">
        <f>B23/Reference!$F$4</f>
        <v>1.0822510822510823E-3</v>
      </c>
      <c r="V23" s="2">
        <f t="shared" si="3"/>
        <v>3</v>
      </c>
      <c r="W23" s="2">
        <f t="shared" ca="1" si="5"/>
        <v>1</v>
      </c>
      <c r="X23" s="2">
        <f t="shared" ca="1" si="6"/>
        <v>1</v>
      </c>
      <c r="Y23" s="2">
        <f t="shared" ca="1" si="7"/>
        <v>1</v>
      </c>
      <c r="Z23" s="19">
        <f t="shared" ca="1" si="8"/>
        <v>1</v>
      </c>
      <c r="AA23">
        <f t="shared" ca="1" si="9"/>
        <v>1.4</v>
      </c>
    </row>
    <row r="24" spans="1:27" ht="14.5" x14ac:dyDescent="0.35">
      <c r="A24" s="25" t="s">
        <v>1042</v>
      </c>
      <c r="B24" s="19">
        <f>COUNTIF('Client Info'!$B:$B,Data!A24)</f>
        <v>7</v>
      </c>
      <c r="C24">
        <f ca="1">SUMIF('Client Info'!$B$2:$D$1048576,Data!A24,'Client Info'!$D$2:$D$1048576)</f>
        <v>131.91700004041195</v>
      </c>
      <c r="D24">
        <f ca="1">SUMIF('Client Info'!$B:$G,Data!A24,'Client Info'!$F$2:$F$1048576)</f>
        <v>22.08299994468689</v>
      </c>
      <c r="E24">
        <f ca="1">SUMIF('Client Info'!$B$2:$G$1048576,Data!A24,'Client Info'!$G$2:$G$1048576)</f>
        <v>97.583666704595089</v>
      </c>
      <c r="F24" s="19">
        <f>COUNTIF('Client Info'!$T:$AA,Data!A24)</f>
        <v>3</v>
      </c>
      <c r="G24" s="10">
        <f ca="1">SUMIF('Client Info'!$B$1:$R$430,Data!A24,'Client Info'!$O:$O)</f>
        <v>0</v>
      </c>
      <c r="H24" s="10">
        <f ca="1">SUMIF('Client Info'!$T$2:$U$3382,Data!A24,'Client Info'!$U$2:$U$1849)</f>
        <v>0</v>
      </c>
      <c r="I24" s="10">
        <f t="shared" ca="1" si="0"/>
        <v>0</v>
      </c>
      <c r="J24" s="19">
        <f ca="1">SUMIF('Client Info'!$X$2:$Y$1048576,Data!A24,'Client Info'!$Y$2:$Y$1849)</f>
        <v>40</v>
      </c>
      <c r="K24" s="10">
        <f ca="1">SUMIF('Client Info'!$Z$2:$AA$3381,Data!A24,'Client Info'!$AA$2:$AA$1849)</f>
        <v>3627000</v>
      </c>
      <c r="L24">
        <f ca="1">SUMIF('Client Info'!$B:$W,Data!A24,'Client Info'!$W:$W)</f>
        <v>0</v>
      </c>
      <c r="M24">
        <f t="shared" ca="1" si="1"/>
        <v>0</v>
      </c>
      <c r="N24" s="10">
        <f t="shared" ca="1" si="2"/>
        <v>27494.560965522953</v>
      </c>
      <c r="O24" s="27">
        <f t="shared" ca="1" si="4"/>
        <v>43.972333346803985</v>
      </c>
      <c r="P24" s="19">
        <f ca="1">AVERAGEIF(Ranking!$A$2:$G$2491,Data!A24,Ranking!$G$2:$G$2889)</f>
        <v>54.285714285714285</v>
      </c>
      <c r="Q24" s="11">
        <f ca="1">L24/Reference!$G$4</f>
        <v>0</v>
      </c>
      <c r="R24" s="11">
        <f ca="1">H24/Reference!$H$4</f>
        <v>0</v>
      </c>
      <c r="S24" s="11">
        <f ca="1">J24/Reference!$I$4</f>
        <v>2.02122283981809E-2</v>
      </c>
      <c r="T24" s="11">
        <f ca="1">K24/Reference!$J$4</f>
        <v>1.8144993582027723E-2</v>
      </c>
      <c r="U24" s="11">
        <f>B24/Reference!$F$4</f>
        <v>3.787878787878788E-3</v>
      </c>
      <c r="V24" s="2">
        <f t="shared" si="3"/>
        <v>8</v>
      </c>
      <c r="W24" s="2">
        <f t="shared" ca="1" si="5"/>
        <v>1</v>
      </c>
      <c r="X24" s="2">
        <f t="shared" ca="1" si="6"/>
        <v>1</v>
      </c>
      <c r="Y24" s="2">
        <f t="shared" ca="1" si="7"/>
        <v>1</v>
      </c>
      <c r="Z24" s="19">
        <f t="shared" ca="1" si="8"/>
        <v>17</v>
      </c>
      <c r="AA24">
        <f t="shared" ca="1" si="9"/>
        <v>5.6</v>
      </c>
    </row>
    <row r="25" spans="1:27" ht="14.5" x14ac:dyDescent="0.35">
      <c r="A25" s="25" t="s">
        <v>1063</v>
      </c>
      <c r="B25" s="19">
        <f>COUNTIF('Client Info'!$B:$B,Data!A25)</f>
        <v>46</v>
      </c>
      <c r="C25">
        <f ca="1">SUMIF('Client Info'!$B$2:$D$1048576,Data!A25,'Client Info'!$D$2:$D$1048576)</f>
        <v>272.86633325740695</v>
      </c>
      <c r="D25">
        <f ca="1">SUMIF('Client Info'!$B:$G,Data!A25,'Client Info'!$F$2:$F$1048576)</f>
        <v>203.01633343100548</v>
      </c>
      <c r="E25">
        <f ca="1">SUMIF('Client Info'!$B$2:$G$1048576,Data!A25,'Client Info'!$G$2:$G$1048576)</f>
        <v>22.800000011920929</v>
      </c>
      <c r="F25" s="19">
        <f>COUNTIF('Client Info'!$T:$AA,Data!A25)</f>
        <v>13</v>
      </c>
      <c r="G25" s="10">
        <f ca="1">SUMIF('Client Info'!$B$1:$R$430,Data!A25,'Client Info'!$O:$O)</f>
        <v>388796</v>
      </c>
      <c r="H25" s="10">
        <f ca="1">SUMIF('Client Info'!$T$2:$U$3382,Data!A25,'Client Info'!$U$2:$U$1849)</f>
        <v>11446</v>
      </c>
      <c r="I25" s="10">
        <f t="shared" ca="1" si="0"/>
        <v>41.947278227257442</v>
      </c>
      <c r="J25" s="19">
        <f ca="1">SUMIF('Client Info'!$X$2:$Y$1048576,Data!A25,'Client Info'!$Y$2:$Y$1849)</f>
        <v>55</v>
      </c>
      <c r="K25" s="10">
        <f ca="1">SUMIF('Client Info'!$Z$2:$AA$3381,Data!A25,'Client Info'!$AA$2:$AA$1849)</f>
        <v>754796</v>
      </c>
      <c r="L25">
        <f ca="1">SUMIF('Client Info'!$B:$W,Data!A25,'Client Info'!$W:$W)</f>
        <v>3</v>
      </c>
      <c r="M25">
        <f t="shared" ca="1" si="1"/>
        <v>1.0994394083677471E-2</v>
      </c>
      <c r="N25" s="10">
        <f t="shared" ca="1" si="2"/>
        <v>2766.17489226114</v>
      </c>
      <c r="O25" s="27">
        <f t="shared" ca="1" si="4"/>
        <v>20.989717942877459</v>
      </c>
      <c r="P25" s="19">
        <f ca="1">AVERAGEIF(Ranking!$A$2:$G$2491,Data!A25,Ranking!$G$2:$G$2889)</f>
        <v>27.717391304347824</v>
      </c>
      <c r="Q25" s="11">
        <f ca="1">L25/Reference!$G$4</f>
        <v>1.1278195488721804E-2</v>
      </c>
      <c r="R25" s="11">
        <f ca="1">H25/Reference!$H$4</f>
        <v>1.1545220432562876E-4</v>
      </c>
      <c r="S25" s="11">
        <f ca="1">J25/Reference!$I$4</f>
        <v>2.7791814047498736E-2</v>
      </c>
      <c r="T25" s="11">
        <f ca="1">K25/Reference!$J$4</f>
        <v>3.7760597120871783E-3</v>
      </c>
      <c r="U25" s="11">
        <f>B25/Reference!$F$4</f>
        <v>2.4891774891774892E-2</v>
      </c>
      <c r="V25" s="2">
        <f t="shared" si="3"/>
        <v>18</v>
      </c>
      <c r="W25" s="2">
        <f t="shared" ca="1" si="5"/>
        <v>9</v>
      </c>
      <c r="X25" s="2">
        <f t="shared" ca="1" si="6"/>
        <v>1</v>
      </c>
      <c r="Y25" s="2">
        <f t="shared" ca="1" si="7"/>
        <v>1</v>
      </c>
      <c r="Z25" s="19">
        <f t="shared" ca="1" si="8"/>
        <v>11</v>
      </c>
      <c r="AA25">
        <f t="shared" ca="1" si="9"/>
        <v>8</v>
      </c>
    </row>
    <row r="26" spans="1:27" ht="14.5" x14ac:dyDescent="0.35">
      <c r="A26" s="25" t="s">
        <v>1588</v>
      </c>
      <c r="B26" s="19">
        <f>COUNTIF('Client Info'!$B:$B,Data!A26)</f>
        <v>2</v>
      </c>
      <c r="C26">
        <f ca="1">SUMIF('Client Info'!$B$2:$D$1048576,Data!A26,'Client Info'!$D$2:$D$1048576)</f>
        <v>24.58299994468689</v>
      </c>
      <c r="D26">
        <f ca="1">SUMIF('Client Info'!$B:$G,Data!A26,'Client Info'!$F$2:$F$1048576)</f>
        <v>2</v>
      </c>
      <c r="E26">
        <f ca="1">SUMIF('Client Info'!$B$2:$G$1048576,Data!A26,'Client Info'!$G$2:$G$1048576)</f>
        <v>24.58299994468689</v>
      </c>
      <c r="F26" s="19">
        <f>COUNTIF('Client Info'!$T:$AA,Data!A26)</f>
        <v>2</v>
      </c>
      <c r="G26" s="10">
        <f ca="1">SUMIF('Client Info'!$B$1:$R$430,Data!A26,'Client Info'!$O:$O)</f>
        <v>900</v>
      </c>
      <c r="H26" s="10">
        <f ca="1">SUMIF('Client Info'!$T$2:$U$3382,Data!A26,'Client Info'!$U$2:$U$1849)</f>
        <v>0</v>
      </c>
      <c r="I26" s="10">
        <f t="shared" ca="1" si="0"/>
        <v>0</v>
      </c>
      <c r="J26" s="19">
        <f ca="1">SUMIF('Client Info'!$X$2:$Y$1048576,Data!A26,'Client Info'!$Y$2:$Y$1849)</f>
        <v>1</v>
      </c>
      <c r="K26" s="10">
        <f ca="1">SUMIF('Client Info'!$Z$2:$AA$3381,Data!A26,'Client Info'!$AA$2:$AA$1849)</f>
        <v>15000</v>
      </c>
      <c r="L26">
        <f ca="1">SUMIF('Client Info'!$B:$W,Data!A26,'Client Info'!$W:$W)</f>
        <v>0</v>
      </c>
      <c r="M26">
        <f t="shared" ca="1" si="1"/>
        <v>0</v>
      </c>
      <c r="N26" s="10">
        <f t="shared" ca="1" si="2"/>
        <v>610.1777664951727</v>
      </c>
      <c r="O26" s="27">
        <f t="shared" ca="1" si="4"/>
        <v>12.291499972343445</v>
      </c>
      <c r="P26" s="19">
        <f ca="1">AVERAGEIF(Ranking!$A$2:$G$2491,Data!A26,Ranking!$G$2:$G$2889)</f>
        <v>45</v>
      </c>
      <c r="Q26" s="11">
        <f ca="1">L26/Reference!$G$4</f>
        <v>0</v>
      </c>
      <c r="R26" s="11">
        <f ca="1">H26/Reference!$H$4</f>
        <v>0</v>
      </c>
      <c r="S26" s="11">
        <f ca="1">J26/Reference!$I$4</f>
        <v>5.0530570995452253E-4</v>
      </c>
      <c r="T26" s="11">
        <f ca="1">K26/Reference!$J$4</f>
        <v>7.5041329950486856E-5</v>
      </c>
      <c r="U26" s="11">
        <f>B26/Reference!$F$4</f>
        <v>1.0822510822510823E-3</v>
      </c>
      <c r="V26" s="2">
        <f t="shared" si="3"/>
        <v>3</v>
      </c>
      <c r="W26" s="2">
        <f t="shared" ca="1" si="5"/>
        <v>1</v>
      </c>
      <c r="X26" s="2">
        <f t="shared" ca="1" si="6"/>
        <v>1</v>
      </c>
      <c r="Y26" s="2">
        <f t="shared" ca="1" si="7"/>
        <v>1</v>
      </c>
      <c r="Z26" s="19">
        <f t="shared" ca="1" si="8"/>
        <v>4</v>
      </c>
      <c r="AA26">
        <f t="shared" ca="1" si="9"/>
        <v>2</v>
      </c>
    </row>
    <row r="27" spans="1:27" ht="14.5" x14ac:dyDescent="0.35">
      <c r="A27" s="25" t="s">
        <v>1541</v>
      </c>
      <c r="B27" s="19">
        <f>COUNTIF('Client Info'!$B:$B,Data!A27)</f>
        <v>2</v>
      </c>
      <c r="C27">
        <f ca="1">SUMIF('Client Info'!$B$2:$D$1048576,Data!A27,'Client Info'!$D$2:$D$1048576)</f>
        <v>17.75</v>
      </c>
      <c r="D27">
        <f ca="1">SUMIF('Client Info'!$B:$G,Data!A27,'Client Info'!$F$2:$F$1048576)</f>
        <v>0</v>
      </c>
      <c r="E27">
        <f ca="1">SUMIF('Client Info'!$B$2:$G$1048576,Data!A27,'Client Info'!$G$2:$G$1048576)</f>
        <v>13.75</v>
      </c>
      <c r="F27" s="19">
        <f>COUNTIF('Client Info'!$T:$AA,Data!A27)</f>
        <v>0</v>
      </c>
      <c r="G27" s="10">
        <f ca="1">SUMIF('Client Info'!$B$1:$R$430,Data!A27,'Client Info'!$O:$O)</f>
        <v>15000</v>
      </c>
      <c r="H27" s="10">
        <f ca="1">SUMIF('Client Info'!$T$2:$U$3382,Data!A27,'Client Info'!$U$2:$U$1849)</f>
        <v>0</v>
      </c>
      <c r="I27" s="10">
        <f t="shared" ca="1" si="0"/>
        <v>0</v>
      </c>
      <c r="J27" s="19">
        <f ca="1">SUMIF('Client Info'!$X$2:$Y$1048576,Data!A27,'Client Info'!$Y$2:$Y$1849)</f>
        <v>0</v>
      </c>
      <c r="K27" s="10">
        <f ca="1">SUMIF('Client Info'!$Z$2:$AA$3381,Data!A27,'Client Info'!$AA$2:$AA$1849)</f>
        <v>0</v>
      </c>
      <c r="L27">
        <f ca="1">SUMIF('Client Info'!$B:$W,Data!A27,'Client Info'!$W:$W)</f>
        <v>0</v>
      </c>
      <c r="M27">
        <f t="shared" ca="1" si="1"/>
        <v>0</v>
      </c>
      <c r="N27" s="10">
        <f t="shared" ca="1" si="2"/>
        <v>0</v>
      </c>
      <c r="O27" s="27" t="str">
        <f t="shared" ca="1" si="4"/>
        <v/>
      </c>
      <c r="P27" s="19">
        <f ca="1">AVERAGEIF(Ranking!$A$2:$G$2491,Data!A27,Ranking!$G$2:$G$2889)</f>
        <v>45</v>
      </c>
      <c r="Q27" s="11">
        <f ca="1">L27/Reference!$G$4</f>
        <v>0</v>
      </c>
      <c r="R27" s="11">
        <f ca="1">H27/Reference!$H$4</f>
        <v>0</v>
      </c>
      <c r="S27" s="11">
        <f ca="1">J27/Reference!$I$4</f>
        <v>0</v>
      </c>
      <c r="T27" s="11">
        <f ca="1">K27/Reference!$J$4</f>
        <v>0</v>
      </c>
      <c r="U27" s="11">
        <f>B27/Reference!$F$4</f>
        <v>1.0822510822510823E-3</v>
      </c>
      <c r="V27" s="2">
        <f t="shared" si="3"/>
        <v>3</v>
      </c>
      <c r="W27" s="2">
        <f t="shared" ca="1" si="5"/>
        <v>1</v>
      </c>
      <c r="X27" s="2">
        <f t="shared" ca="1" si="6"/>
        <v>1</v>
      </c>
      <c r="Y27" s="2">
        <f t="shared" ca="1" si="7"/>
        <v>1</v>
      </c>
      <c r="Z27" s="19">
        <f t="shared" ca="1" si="8"/>
        <v>1</v>
      </c>
      <c r="AA27">
        <f t="shared" ca="1" si="9"/>
        <v>1.4</v>
      </c>
    </row>
    <row r="28" spans="1:27" ht="14.5" x14ac:dyDescent="0.35">
      <c r="A28" s="25" t="s">
        <v>1368</v>
      </c>
      <c r="B28" s="19">
        <f>COUNTIF('Client Info'!$B:$B,Data!A28)</f>
        <v>11</v>
      </c>
      <c r="C28">
        <f ca="1">SUMIF('Client Info'!$B$2:$D$1048576,Data!A28,'Client Info'!$D$2:$D$1048576)</f>
        <v>153.49966667592525</v>
      </c>
      <c r="D28">
        <f ca="1">SUMIF('Client Info'!$B:$G,Data!A28,'Client Info'!$F$2:$F$1048576)</f>
        <v>80.400333359837532</v>
      </c>
      <c r="E28">
        <f ca="1">SUMIF('Client Info'!$B$2:$G$1048576,Data!A28,'Client Info'!$G$2:$G$1048576)</f>
        <v>53</v>
      </c>
      <c r="F28" s="19">
        <f>COUNTIF('Client Info'!$T:$AA,Data!A28)</f>
        <v>14</v>
      </c>
      <c r="G28" s="10">
        <f ca="1">SUMIF('Client Info'!$B$1:$R$430,Data!A28,'Client Info'!$O:$O)</f>
        <v>375304</v>
      </c>
      <c r="H28" s="10">
        <f ca="1">SUMIF('Client Info'!$T$2:$U$3382,Data!A28,'Client Info'!$U$2:$U$1849)</f>
        <v>70500</v>
      </c>
      <c r="I28" s="10">
        <f t="shared" ca="1" si="0"/>
        <v>459.28438495467532</v>
      </c>
      <c r="J28" s="19">
        <f ca="1">SUMIF('Client Info'!$X$2:$Y$1048576,Data!A28,'Client Info'!$Y$2:$Y$1849)</f>
        <v>23</v>
      </c>
      <c r="K28" s="10">
        <f ca="1">SUMIF('Client Info'!$Z$2:$AA$3381,Data!A28,'Client Info'!$AA$2:$AA$1849)</f>
        <v>2590024</v>
      </c>
      <c r="L28">
        <f ca="1">SUMIF('Client Info'!$B:$W,Data!A28,'Client Info'!$W:$W)</f>
        <v>2</v>
      </c>
      <c r="M28">
        <f t="shared" ca="1" si="1"/>
        <v>1.3029344254033341E-2</v>
      </c>
      <c r="N28" s="10">
        <f t="shared" ca="1" si="2"/>
        <v>16873.157161104227</v>
      </c>
      <c r="O28" s="27">
        <f t="shared" ca="1" si="4"/>
        <v>10.964261905423232</v>
      </c>
      <c r="P28" s="19">
        <f ca="1">AVERAGEIF(Ranking!$A$2:$G$2491,Data!A28,Ranking!$G$2:$G$2889)</f>
        <v>46.81818181818182</v>
      </c>
      <c r="Q28" s="11">
        <f ca="1">L28/Reference!$G$4</f>
        <v>7.5187969924812026E-3</v>
      </c>
      <c r="R28" s="11">
        <f ca="1">H28/Reference!$H$4</f>
        <v>7.1111134063924755E-4</v>
      </c>
      <c r="S28" s="11">
        <f ca="1">J28/Reference!$I$4</f>
        <v>1.1622031328954016E-2</v>
      </c>
      <c r="T28" s="11">
        <f ca="1">K28/Reference!$J$4</f>
        <v>1.2957256370911984E-2</v>
      </c>
      <c r="U28" s="11">
        <f>B28/Reference!$F$4</f>
        <v>5.9523809523809521E-3</v>
      </c>
      <c r="V28" s="2">
        <f t="shared" si="3"/>
        <v>10</v>
      </c>
      <c r="W28" s="2">
        <f t="shared" ca="1" si="5"/>
        <v>7</v>
      </c>
      <c r="X28" s="2">
        <f t="shared" ca="1" si="6"/>
        <v>1</v>
      </c>
      <c r="Y28" s="2">
        <f t="shared" ca="1" si="7"/>
        <v>1</v>
      </c>
      <c r="Z28" s="19">
        <f t="shared" ca="1" si="8"/>
        <v>3</v>
      </c>
      <c r="AA28">
        <f t="shared" ca="1" si="9"/>
        <v>4.4000000000000004</v>
      </c>
    </row>
    <row r="29" spans="1:27" ht="14.5" x14ac:dyDescent="0.35">
      <c r="A29" s="25" t="s">
        <v>796</v>
      </c>
      <c r="B29" s="19">
        <f>COUNTIF('Client Info'!$B:$B,Data!A29)</f>
        <v>127</v>
      </c>
      <c r="C29">
        <f ca="1">SUMIF('Client Info'!$B$2:$D$1048576,Data!A29,'Client Info'!$D$2:$D$1048576)</f>
        <v>677.20000004768372</v>
      </c>
      <c r="D29">
        <f ca="1">SUMIF('Client Info'!$B:$G,Data!A29,'Client Info'!$F$2:$F$1048576)</f>
        <v>657.03299988806248</v>
      </c>
      <c r="E29">
        <f ca="1">SUMIF('Client Info'!$B$2:$G$1048576,Data!A29,'Client Info'!$G$2:$G$1048576)</f>
        <v>393.03333333879709</v>
      </c>
      <c r="F29" s="19">
        <f>COUNTIF('Client Info'!$T:$AA,Data!A29)</f>
        <v>41</v>
      </c>
      <c r="G29" s="10">
        <f ca="1">SUMIF('Client Info'!$B$1:$R$430,Data!A29,'Client Info'!$O:$O)</f>
        <v>4858441</v>
      </c>
      <c r="H29" s="10">
        <f ca="1">SUMIF('Client Info'!$T$2:$U$3382,Data!A29,'Client Info'!$U$2:$U$1849)</f>
        <v>295000</v>
      </c>
      <c r="I29" s="10">
        <f t="shared" ca="1" si="0"/>
        <v>435.61724745899016</v>
      </c>
      <c r="J29" s="19">
        <f ca="1">SUMIF('Client Info'!$X$2:$Y$1048576,Data!A29,'Client Info'!$Y$2:$Y$1849)</f>
        <v>46</v>
      </c>
      <c r="K29" s="10">
        <f ca="1">SUMIF('Client Info'!$Z$2:$AA$3381,Data!A29,'Client Info'!$AA$2:$AA$1849)</f>
        <v>4162000</v>
      </c>
      <c r="L29">
        <f ca="1">SUMIF('Client Info'!$B:$W,Data!A29,'Client Info'!$W:$W)</f>
        <v>10</v>
      </c>
      <c r="M29">
        <f t="shared" ca="1" si="1"/>
        <v>1.4766686354542041E-2</v>
      </c>
      <c r="N29" s="10">
        <f t="shared" ca="1" si="2"/>
        <v>6145.894860760397</v>
      </c>
      <c r="O29" s="27">
        <f t="shared" ca="1" si="4"/>
        <v>16.517073171894726</v>
      </c>
      <c r="P29" s="19">
        <f ca="1">AVERAGEIF(Ranking!$A$2:$G$2491,Data!A29,Ranking!$G$2:$G$2889)</f>
        <v>30.944881889763778</v>
      </c>
      <c r="Q29" s="11">
        <f ca="1">L29/Reference!$G$4</f>
        <v>3.7593984962406013E-2</v>
      </c>
      <c r="R29" s="11">
        <f ca="1">H29/Reference!$H$4</f>
        <v>2.9755722764337306E-3</v>
      </c>
      <c r="S29" s="11">
        <f ca="1">J29/Reference!$I$4</f>
        <v>2.3244062657908033E-2</v>
      </c>
      <c r="T29" s="11">
        <f ca="1">K29/Reference!$J$4</f>
        <v>2.0821467683595087E-2</v>
      </c>
      <c r="U29" s="11">
        <f>B29/Reference!$F$4</f>
        <v>6.8722943722943727E-2</v>
      </c>
      <c r="V29" s="2">
        <f t="shared" si="3"/>
        <v>1</v>
      </c>
      <c r="W29" s="2">
        <f t="shared" ca="1" si="5"/>
        <v>1</v>
      </c>
      <c r="X29" s="2">
        <f t="shared" ca="1" si="6"/>
        <v>1</v>
      </c>
      <c r="Y29" s="2">
        <f t="shared" ca="1" si="7"/>
        <v>1</v>
      </c>
      <c r="Z29" s="19">
        <f t="shared" ca="1" si="8"/>
        <v>8</v>
      </c>
      <c r="AA29">
        <f t="shared" ca="1" si="9"/>
        <v>2.4</v>
      </c>
    </row>
    <row r="30" spans="1:27" ht="14.5" x14ac:dyDescent="0.35">
      <c r="A30" s="25" t="s">
        <v>1174</v>
      </c>
      <c r="B30" s="19">
        <f>COUNTIF('Client Info'!$B:$B,Data!A30)</f>
        <v>2</v>
      </c>
      <c r="C30">
        <f ca="1">SUMIF('Client Info'!$B$2:$D$1048576,Data!A30,'Client Info'!$D$2:$D$1048576)</f>
        <v>4</v>
      </c>
      <c r="D30">
        <f ca="1">SUMIF('Client Info'!$B:$G,Data!A30,'Client Info'!$F$2:$F$1048576)</f>
        <v>14.416666656732559</v>
      </c>
      <c r="E30">
        <f ca="1">SUMIF('Client Info'!$B$2:$G$1048576,Data!A30,'Client Info'!$G$2:$G$1048576)</f>
        <v>0.25</v>
      </c>
      <c r="F30" s="19">
        <f>COUNTIF('Client Info'!$T:$AA,Data!A30)</f>
        <v>0</v>
      </c>
      <c r="G30" s="10">
        <f ca="1">SUMIF('Client Info'!$B$1:$R$430,Data!A30,'Client Info'!$O:$O)</f>
        <v>0</v>
      </c>
      <c r="H30" s="10">
        <f ca="1">SUMIF('Client Info'!$T$2:$U$3382,Data!A30,'Client Info'!$U$2:$U$1849)</f>
        <v>0</v>
      </c>
      <c r="I30" s="10">
        <f t="shared" ca="1" si="0"/>
        <v>0</v>
      </c>
      <c r="J30" s="19">
        <f ca="1">SUMIF('Client Info'!$X$2:$Y$1048576,Data!A30,'Client Info'!$Y$2:$Y$1849)</f>
        <v>0</v>
      </c>
      <c r="K30" s="10">
        <f ca="1">SUMIF('Client Info'!$Z$2:$AA$3381,Data!A30,'Client Info'!$AA$2:$AA$1849)</f>
        <v>0</v>
      </c>
      <c r="L30">
        <f ca="1">SUMIF('Client Info'!$B:$W,Data!A30,'Client Info'!$W:$W)</f>
        <v>0</v>
      </c>
      <c r="M30">
        <f t="shared" ca="1" si="1"/>
        <v>0</v>
      </c>
      <c r="N30" s="10">
        <f t="shared" ca="1" si="2"/>
        <v>0</v>
      </c>
      <c r="O30" s="27" t="str">
        <f t="shared" ca="1" si="4"/>
        <v/>
      </c>
      <c r="P30" s="19">
        <f ca="1">AVERAGEIF(Ranking!$A$2:$G$2491,Data!A30,Ranking!$G$2:$G$2889)</f>
        <v>25</v>
      </c>
      <c r="Q30" s="11">
        <f ca="1">L30/Reference!$G$4</f>
        <v>0</v>
      </c>
      <c r="R30" s="11">
        <f ca="1">H30/Reference!$H$4</f>
        <v>0</v>
      </c>
      <c r="S30" s="11">
        <f ca="1">J30/Reference!$I$4</f>
        <v>0</v>
      </c>
      <c r="T30" s="11">
        <f ca="1">K30/Reference!$J$4</f>
        <v>0</v>
      </c>
      <c r="U30" s="11">
        <f>B30/Reference!$F$4</f>
        <v>1.0822510822510823E-3</v>
      </c>
      <c r="V30" s="2">
        <f t="shared" si="3"/>
        <v>3</v>
      </c>
      <c r="W30" s="2">
        <f t="shared" ca="1" si="5"/>
        <v>1</v>
      </c>
      <c r="X30" s="2">
        <f t="shared" ca="1" si="6"/>
        <v>1</v>
      </c>
      <c r="Y30" s="2">
        <f t="shared" ca="1" si="7"/>
        <v>1</v>
      </c>
      <c r="Z30" s="19">
        <f t="shared" ca="1" si="8"/>
        <v>1</v>
      </c>
      <c r="AA30">
        <f t="shared" ca="1" si="9"/>
        <v>1.4</v>
      </c>
    </row>
    <row r="31" spans="1:27" ht="14.5" x14ac:dyDescent="0.35">
      <c r="A31" s="25" t="s">
        <v>1563</v>
      </c>
      <c r="B31" s="19">
        <f>COUNTIF('Client Info'!$B:$B,Data!A31)</f>
        <v>5</v>
      </c>
      <c r="C31">
        <f ca="1">SUMIF('Client Info'!$B$2:$D$1048576,Data!A31,'Client Info'!$D$2:$D$1048576)</f>
        <v>54.666666626930237</v>
      </c>
      <c r="D31">
        <f ca="1">SUMIF('Client Info'!$B:$G,Data!A31,'Client Info'!$F$2:$F$1048576)</f>
        <v>20.583333373069763</v>
      </c>
      <c r="E31">
        <f ca="1">SUMIF('Client Info'!$B$2:$G$1048576,Data!A31,'Client Info'!$G$2:$G$1048576)</f>
        <v>0</v>
      </c>
      <c r="F31" s="19">
        <f>COUNTIF('Client Info'!$T:$AA,Data!A31)</f>
        <v>4</v>
      </c>
      <c r="G31" s="10">
        <f ca="1">SUMIF('Client Info'!$B$1:$R$430,Data!A31,'Client Info'!$O:$O)</f>
        <v>0</v>
      </c>
      <c r="H31" s="10">
        <f ca="1">SUMIF('Client Info'!$T$2:$U$3382,Data!A31,'Client Info'!$U$2:$U$1849)</f>
        <v>5000</v>
      </c>
      <c r="I31" s="10">
        <f t="shared" ca="1" si="0"/>
        <v>91.463414700629812</v>
      </c>
      <c r="J31" s="19">
        <f ca="1">SUMIF('Client Info'!$X$2:$Y$1048576,Data!A31,'Client Info'!$Y$2:$Y$1849)</f>
        <v>5</v>
      </c>
      <c r="K31" s="10">
        <f ca="1">SUMIF('Client Info'!$Z$2:$AA$3381,Data!A31,'Client Info'!$AA$2:$AA$1849)</f>
        <v>0</v>
      </c>
      <c r="L31">
        <f ca="1">SUMIF('Client Info'!$B:$W,Data!A31,'Client Info'!$W:$W)</f>
        <v>2</v>
      </c>
      <c r="M31">
        <f t="shared" ca="1" si="1"/>
        <v>3.6585365880251922E-2</v>
      </c>
      <c r="N31" s="10">
        <f t="shared" ca="1" si="2"/>
        <v>0</v>
      </c>
      <c r="O31" s="27">
        <f t="shared" ca="1" si="4"/>
        <v>13.666666656732559</v>
      </c>
      <c r="P31" s="19">
        <f ca="1">AVERAGEIF(Ranking!$A$2:$G$2491,Data!A31,Ranking!$G$2:$G$2889)</f>
        <v>23</v>
      </c>
      <c r="Q31" s="11">
        <f ca="1">L31/Reference!$G$4</f>
        <v>7.5187969924812026E-3</v>
      </c>
      <c r="R31" s="11">
        <f ca="1">H31/Reference!$H$4</f>
        <v>5.0433428414131031E-5</v>
      </c>
      <c r="S31" s="11">
        <f ca="1">J31/Reference!$I$4</f>
        <v>2.5265285497726125E-3</v>
      </c>
      <c r="T31" s="11">
        <f ca="1">K31/Reference!$J$4</f>
        <v>0</v>
      </c>
      <c r="U31" s="11">
        <f>B31/Reference!$F$4</f>
        <v>2.7056277056277055E-3</v>
      </c>
      <c r="V31" s="2">
        <f t="shared" si="3"/>
        <v>1</v>
      </c>
      <c r="W31" s="2">
        <f t="shared" ca="1" si="5"/>
        <v>7</v>
      </c>
      <c r="X31" s="2">
        <f t="shared" ca="1" si="6"/>
        <v>1</v>
      </c>
      <c r="Y31" s="2">
        <f t="shared" ca="1" si="7"/>
        <v>1</v>
      </c>
      <c r="Z31" s="19">
        <f t="shared" ca="1" si="8"/>
        <v>6</v>
      </c>
      <c r="AA31">
        <f t="shared" ca="1" si="9"/>
        <v>3.2</v>
      </c>
    </row>
    <row r="32" spans="1:27" x14ac:dyDescent="0.25">
      <c r="Q32" s="26"/>
      <c r="R32" s="26"/>
      <c r="S32" s="26"/>
      <c r="T32" s="26"/>
      <c r="U32" s="26"/>
    </row>
  </sheetData>
  <conditionalFormatting sqref="Z1:AA1 Z2:Z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{23B46B57-FA59-49C1-AAB9-ED0B0A1F34AC}</x14:id>
        </ext>
      </extLst>
    </cfRule>
  </conditionalFormatting>
  <conditionalFormatting sqref="AA1:AA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{278A8651-B386-4B6B-8472-D7132F7C52E6}</x14:id>
        </ext>
      </extLst>
    </cfRule>
  </conditionalFormatting>
  <conditionalFormatting sqref="V2:Y31">
    <cfRule type="dataBar" priority="3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{8BA33013-CA11-4694-9675-9BAD54101D79}</x14:id>
        </ext>
      </extLst>
    </cfRule>
  </conditionalFormatting>
  <conditionalFormatting sqref="B2:B3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{EC0EB055-F94B-478A-967A-B5889B509FD5}</x14:id>
        </ext>
      </extLst>
    </cfRule>
  </conditionalFormatting>
  <conditionalFormatting sqref="C2:E31">
    <cfRule type="dataBar" priority="3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{02C733FE-88EC-419F-AF54-7DB1EA30AC4A}</x14:id>
        </ext>
      </extLst>
    </cfRule>
  </conditionalFormatting>
  <conditionalFormatting sqref="F2:F31">
    <cfRule type="dataBar" priority="3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{01728DB8-2AD4-46BE-8A60-F1A33C6D6E31}</x14:id>
        </ext>
      </extLst>
    </cfRule>
  </conditionalFormatting>
  <conditionalFormatting sqref="G2:G31">
    <cfRule type="dataBar" priority="3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{9D2B2978-5A5C-4770-88FF-154E26BCB27C}</x14:id>
        </ext>
      </extLst>
    </cfRule>
  </conditionalFormatting>
  <conditionalFormatting sqref="H2:I31">
    <cfRule type="dataBar" priority="3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{02239B30-0043-4066-8533-3148A5D05B6A}</x14:id>
        </ext>
      </extLst>
    </cfRule>
  </conditionalFormatting>
  <conditionalFormatting sqref="J2:J31">
    <cfRule type="dataBar" priority="3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{B632B68D-FE9A-4A45-83E6-FE7CBCB2CECA}</x14:id>
        </ext>
      </extLst>
    </cfRule>
  </conditionalFormatting>
  <conditionalFormatting sqref="K2:K31">
    <cfRule type="dataBar" priority="3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{048C4DC6-0315-41B2-9EA3-6CB0BC36B830}</x14:id>
        </ext>
      </extLst>
    </cfRule>
  </conditionalFormatting>
  <conditionalFormatting sqref="L2:M31">
    <cfRule type="dataBar" priority="3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{E30B8417-A5E7-41A6-93B9-3DF0063B2F49}</x14:id>
        </ext>
      </extLst>
    </cfRule>
  </conditionalFormatting>
  <conditionalFormatting sqref="N2:N31">
    <cfRule type="dataBar" priority="3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{6F435D75-CB5B-45AF-961D-AD5F5F0F20B7}</x14:id>
        </ext>
      </extLst>
    </cfRule>
  </conditionalFormatting>
  <conditionalFormatting sqref="O2:O31">
    <cfRule type="dataBar" priority="3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{E9B280F1-5492-48EF-B9C7-590C2BC18931}</x14:id>
        </ext>
      </extLst>
    </cfRule>
  </conditionalFormatting>
  <conditionalFormatting sqref="P2:P31">
    <cfRule type="dataBar" priority="3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{D92A744F-A45D-40BA-B506-2229223D7544}</x14:id>
        </ext>
      </extLst>
    </cfRule>
  </conditionalFormatting>
  <conditionalFormatting sqref="Q2:Q31">
    <cfRule type="dataBar" priority="3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{98098629-F5F6-4B00-9782-1125C5AB94D4}</x14:id>
        </ext>
      </extLst>
    </cfRule>
  </conditionalFormatting>
  <conditionalFormatting sqref="R2:R31">
    <cfRule type="dataBar" priority="3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{9ACC8DBC-07E2-4F42-B411-DB017EB4DF1D}</x14:id>
        </ext>
      </extLst>
    </cfRule>
  </conditionalFormatting>
  <conditionalFormatting sqref="S2:S31">
    <cfRule type="dataBar" priority="3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{47330C10-A924-4C54-8758-AFBA53FEFA16}</x14:id>
        </ext>
      </extLst>
    </cfRule>
  </conditionalFormatting>
  <conditionalFormatting sqref="T2:T31">
    <cfRule type="dataBar" priority="3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{235B639A-0BD1-4272-8037-8245D49EC461}</x14:id>
        </ext>
      </extLst>
    </cfRule>
  </conditionalFormatting>
  <conditionalFormatting sqref="U2:U31">
    <cfRule type="dataBar" priority="3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{07E91798-B917-4A68-A574-3D71EEB7C0F0}</x14:id>
        </ext>
      </extLst>
    </cfRule>
  </conditionalFormatting>
  <conditionalFormatting sqref="V2:Y31">
    <cfRule type="dataBar" priority="3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{4628C7AD-C6DC-49CE-B22E-8B899AF9A064}</x14:id>
        </ext>
      </extLst>
    </cfRule>
  </conditionalFormatting>
  <conditionalFormatting sqref="V2:Y31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{C9621761-E9BB-427F-847E-1CB5B8DEADE7}</x14:id>
        </ext>
      </extLst>
    </cfRule>
  </conditionalFormatting>
  <conditionalFormatting sqref="C2:C3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{EDB8E72B-8B24-47EC-8179-61CF6FBE797C}</x14:id>
        </ext>
      </extLst>
    </cfRule>
  </conditionalFormatting>
  <conditionalFormatting sqref="D2:D3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{847E0A31-66C4-4986-9635-E236C22D87AA}</x14:id>
        </ext>
      </extLst>
    </cfRule>
  </conditionalFormatting>
  <conditionalFormatting sqref="E1:E3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{96912EE4-467F-45D7-B8FE-E9616E82AFAF}</x14:id>
        </ext>
      </extLst>
    </cfRule>
  </conditionalFormatting>
  <conditionalFormatting sqref="F1:F3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{10B98C78-841A-4B37-B20B-08EE9506D1AA}</x14:id>
        </ext>
      </extLst>
    </cfRule>
  </conditionalFormatting>
  <conditionalFormatting sqref="I1:I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{9D8059ED-AD57-4F05-A652-B927291347C4}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B46B57-FA59-49C1-AAB9-ED0B0A1F34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Z1:AA1 Z2:Z1048576</xm:sqref>
        </x14:conditionalFormatting>
        <x14:conditionalFormatting xmlns:xm="http://schemas.microsoft.com/office/excel/2006/main">
          <x14:cfRule type="dataBar" id="{278A8651-B386-4B6B-8472-D7132F7C52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8BA33013-CA11-4694-9675-9BAD54101D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V2:Y31</xm:sqref>
        </x14:conditionalFormatting>
        <x14:conditionalFormatting xmlns:xm="http://schemas.microsoft.com/office/excel/2006/main">
          <x14:cfRule type="dataBar" id="{EC0EB055-F94B-478A-967A-B5889B509F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B2:B31</xm:sqref>
        </x14:conditionalFormatting>
        <x14:conditionalFormatting xmlns:xm="http://schemas.microsoft.com/office/excel/2006/main">
          <x14:cfRule type="dataBar" id="{02C733FE-88EC-419F-AF54-7DB1EA30A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C2:E31</xm:sqref>
        </x14:conditionalFormatting>
        <x14:conditionalFormatting xmlns:xm="http://schemas.microsoft.com/office/excel/2006/main">
          <x14:cfRule type="dataBar" id="{01728DB8-2AD4-46BE-8A60-F1A33C6D6E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F2:F31</xm:sqref>
        </x14:conditionalFormatting>
        <x14:conditionalFormatting xmlns:xm="http://schemas.microsoft.com/office/excel/2006/main">
          <x14:cfRule type="dataBar" id="{9D2B2978-5A5C-4770-88FF-154E26BCB2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G2:G31</xm:sqref>
        </x14:conditionalFormatting>
        <x14:conditionalFormatting xmlns:xm="http://schemas.microsoft.com/office/excel/2006/main">
          <x14:cfRule type="dataBar" id="{02239B30-0043-4066-8533-3148A5D05B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H2:I31</xm:sqref>
        </x14:conditionalFormatting>
        <x14:conditionalFormatting xmlns:xm="http://schemas.microsoft.com/office/excel/2006/main">
          <x14:cfRule type="dataBar" id="{B632B68D-FE9A-4A45-83E6-FE7CBCB2CE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J2:J31</xm:sqref>
        </x14:conditionalFormatting>
        <x14:conditionalFormatting xmlns:xm="http://schemas.microsoft.com/office/excel/2006/main">
          <x14:cfRule type="dataBar" id="{048C4DC6-0315-41B2-9EA3-6CB0BC36B8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K2:K31</xm:sqref>
        </x14:conditionalFormatting>
        <x14:conditionalFormatting xmlns:xm="http://schemas.microsoft.com/office/excel/2006/main">
          <x14:cfRule type="dataBar" id="{E30B8417-A5E7-41A6-93B9-3DF0063B2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L2:M31</xm:sqref>
        </x14:conditionalFormatting>
        <x14:conditionalFormatting xmlns:xm="http://schemas.microsoft.com/office/excel/2006/main">
          <x14:cfRule type="dataBar" id="{6F435D75-CB5B-45AF-961D-AD5F5F0F20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N2:N31</xm:sqref>
        </x14:conditionalFormatting>
        <x14:conditionalFormatting xmlns:xm="http://schemas.microsoft.com/office/excel/2006/main">
          <x14:cfRule type="dataBar" id="{E9B280F1-5492-48EF-B9C7-590C2BC189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O2:O31</xm:sqref>
        </x14:conditionalFormatting>
        <x14:conditionalFormatting xmlns:xm="http://schemas.microsoft.com/office/excel/2006/main">
          <x14:cfRule type="dataBar" id="{D92A744F-A45D-40BA-B506-2229223D75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P2:P31</xm:sqref>
        </x14:conditionalFormatting>
        <x14:conditionalFormatting xmlns:xm="http://schemas.microsoft.com/office/excel/2006/main">
          <x14:cfRule type="dataBar" id="{98098629-F5F6-4B00-9782-1125C5AB94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Q2:Q31</xm:sqref>
        </x14:conditionalFormatting>
        <x14:conditionalFormatting xmlns:xm="http://schemas.microsoft.com/office/excel/2006/main">
          <x14:cfRule type="dataBar" id="{9ACC8DBC-07E2-4F42-B411-DB017EB4DF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R2:R31</xm:sqref>
        </x14:conditionalFormatting>
        <x14:conditionalFormatting xmlns:xm="http://schemas.microsoft.com/office/excel/2006/main">
          <x14:cfRule type="dataBar" id="{47330C10-A924-4C54-8758-AFBA53FEF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S2:S31</xm:sqref>
        </x14:conditionalFormatting>
        <x14:conditionalFormatting xmlns:xm="http://schemas.microsoft.com/office/excel/2006/main">
          <x14:cfRule type="dataBar" id="{235B639A-0BD1-4272-8037-8245D49EC4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T2:T31</xm:sqref>
        </x14:conditionalFormatting>
        <x14:conditionalFormatting xmlns:xm="http://schemas.microsoft.com/office/excel/2006/main">
          <x14:cfRule type="dataBar" id="{07E91798-B917-4A68-A574-3D71EEB7C0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U2:U31</xm:sqref>
        </x14:conditionalFormatting>
        <x14:conditionalFormatting xmlns:xm="http://schemas.microsoft.com/office/excel/2006/main">
          <x14:cfRule type="dataBar" id="{4628C7AD-C6DC-49CE-B22E-8B899AF9A064}">
            <x14:dataBar minLength="0" maxLength="100" negativeBarColorSameAsPositive="1" axisPosition="none">
              <x14:cfvo type="min"/>
              <x14:cfvo type="max"/>
            </x14:dataBar>
          </x14:cfRule>
          <xm:sqref>V2:Y31</xm:sqref>
        </x14:conditionalFormatting>
        <x14:conditionalFormatting xmlns:xm="http://schemas.microsoft.com/office/excel/2006/main">
          <x14:cfRule type="dataBar" id="{C9621761-E9BB-427F-847E-1CB5B8DEAD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V2:Y31</xm:sqref>
        </x14:conditionalFormatting>
        <x14:conditionalFormatting xmlns:xm="http://schemas.microsoft.com/office/excel/2006/main">
          <x14:cfRule type="dataBar" id="{EDB8E72B-8B24-47EC-8179-61CF6FBE79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C2:C31</xm:sqref>
        </x14:conditionalFormatting>
        <x14:conditionalFormatting xmlns:xm="http://schemas.microsoft.com/office/excel/2006/main">
          <x14:cfRule type="dataBar" id="{847E0A31-66C4-4986-9635-E236C22D87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D2:D31</xm:sqref>
        </x14:conditionalFormatting>
        <x14:conditionalFormatting xmlns:xm="http://schemas.microsoft.com/office/excel/2006/main">
          <x14:cfRule type="dataBar" id="{96912EE4-467F-45D7-B8FE-E9616E82A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E1:E31</xm:sqref>
        </x14:conditionalFormatting>
        <x14:conditionalFormatting xmlns:xm="http://schemas.microsoft.com/office/excel/2006/main">
          <x14:cfRule type="dataBar" id="{10B98C78-841A-4B37-B20B-08EE9506D1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F1:F31</xm:sqref>
        </x14:conditionalFormatting>
        <x14:conditionalFormatting xmlns:xm="http://schemas.microsoft.com/office/excel/2006/main">
          <x14:cfRule type="dataBar" id="{9D8059ED-AD57-4F05-A652-B92729134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AB3382"/>
  <sheetViews>
    <sheetView zoomScale="70" zoomScaleNormal="70" workbookViewId="0">
      <selection activeCell="A1814" sqref="A1814"/>
    </sheetView>
  </sheetViews>
  <sheetFormatPr defaultRowHeight="12.5" x14ac:dyDescent="0.25"/>
  <cols>
    <col min="1" max="1" width="14" style="2" bestFit="1" customWidth="1"/>
    <col min="2" max="2" width="21.453125" style="2" bestFit="1" customWidth="1"/>
    <col min="3" max="3" width="89.26953125" style="2" bestFit="1" customWidth="1"/>
    <col min="4" max="4" width="14.81640625" style="2" bestFit="1" customWidth="1"/>
    <col min="5" max="5" width="13.54296875" style="2" bestFit="1" customWidth="1"/>
    <col min="6" max="6" width="19.1796875" style="2" bestFit="1" customWidth="1"/>
    <col min="7" max="7" width="22.1796875" style="2" bestFit="1" customWidth="1"/>
    <col min="8" max="8" width="35.7265625" style="2" bestFit="1" customWidth="1"/>
    <col min="9" max="9" width="9.1796875" style="2"/>
    <col min="10" max="10" width="24.54296875" style="2" bestFit="1" customWidth="1"/>
    <col min="11" max="11" width="12.26953125" style="2" customWidth="1"/>
    <col min="12" max="12" width="9.1796875" style="2"/>
    <col min="13" max="13" width="24.81640625" style="2" bestFit="1" customWidth="1"/>
    <col min="14" max="23" width="9.1796875" style="2"/>
    <col min="24" max="24" width="12.81640625" style="2" customWidth="1"/>
    <col min="25" max="25" width="21" style="2" bestFit="1" customWidth="1"/>
    <col min="26" max="26" width="14.453125" style="2" customWidth="1"/>
    <col min="27" max="260" width="9.1796875" style="2"/>
    <col min="261" max="261" width="13.453125" style="2" bestFit="1" customWidth="1"/>
    <col min="262" max="262" width="19.81640625" style="2" bestFit="1" customWidth="1"/>
    <col min="263" max="263" width="16.26953125" style="2" customWidth="1"/>
    <col min="264" max="264" width="12" style="2" bestFit="1" customWidth="1"/>
    <col min="265" max="265" width="10.81640625" style="2" bestFit="1" customWidth="1"/>
    <col min="266" max="266" width="15.453125" style="2" bestFit="1" customWidth="1"/>
    <col min="267" max="267" width="18.7265625" style="2" bestFit="1" customWidth="1"/>
    <col min="268" max="269" width="9.1796875" style="2"/>
    <col min="270" max="270" width="24.54296875" style="2" bestFit="1" customWidth="1"/>
    <col min="271" max="271" width="12.26953125" style="2" customWidth="1"/>
    <col min="272" max="272" width="9.1796875" style="2"/>
    <col min="273" max="273" width="11.54296875" style="2" customWidth="1"/>
    <col min="274" max="280" width="9.1796875" style="2"/>
    <col min="281" max="281" width="12.81640625" style="2" bestFit="1" customWidth="1"/>
    <col min="282" max="516" width="9.1796875" style="2"/>
    <col min="517" max="517" width="13.453125" style="2" bestFit="1" customWidth="1"/>
    <col min="518" max="518" width="19.81640625" style="2" bestFit="1" customWidth="1"/>
    <col min="519" max="519" width="16.26953125" style="2" customWidth="1"/>
    <col min="520" max="520" width="12" style="2" bestFit="1" customWidth="1"/>
    <col min="521" max="521" width="10.81640625" style="2" bestFit="1" customWidth="1"/>
    <col min="522" max="522" width="15.453125" style="2" bestFit="1" customWidth="1"/>
    <col min="523" max="523" width="18.7265625" style="2" bestFit="1" customWidth="1"/>
    <col min="524" max="525" width="9.1796875" style="2"/>
    <col min="526" max="526" width="24.54296875" style="2" bestFit="1" customWidth="1"/>
    <col min="527" max="527" width="12.26953125" style="2" customWidth="1"/>
    <col min="528" max="528" width="9.1796875" style="2"/>
    <col min="529" max="529" width="11.54296875" style="2" customWidth="1"/>
    <col min="530" max="536" width="9.1796875" style="2"/>
    <col min="537" max="537" width="12.81640625" style="2" bestFit="1" customWidth="1"/>
    <col min="538" max="772" width="9.1796875" style="2"/>
    <col min="773" max="773" width="13.453125" style="2" bestFit="1" customWidth="1"/>
    <col min="774" max="774" width="19.81640625" style="2" bestFit="1" customWidth="1"/>
    <col min="775" max="775" width="16.26953125" style="2" customWidth="1"/>
    <col min="776" max="776" width="12" style="2" bestFit="1" customWidth="1"/>
    <col min="777" max="777" width="10.81640625" style="2" bestFit="1" customWidth="1"/>
    <col min="778" max="778" width="15.453125" style="2" bestFit="1" customWidth="1"/>
    <col min="779" max="779" width="18.7265625" style="2" bestFit="1" customWidth="1"/>
    <col min="780" max="781" width="9.1796875" style="2"/>
    <col min="782" max="782" width="24.54296875" style="2" bestFit="1" customWidth="1"/>
    <col min="783" max="783" width="12.26953125" style="2" customWidth="1"/>
    <col min="784" max="784" width="9.1796875" style="2"/>
    <col min="785" max="785" width="11.54296875" style="2" customWidth="1"/>
    <col min="786" max="792" width="9.1796875" style="2"/>
    <col min="793" max="793" width="12.81640625" style="2" bestFit="1" customWidth="1"/>
    <col min="794" max="1028" width="9.1796875" style="2"/>
    <col min="1029" max="1029" width="13.453125" style="2" bestFit="1" customWidth="1"/>
    <col min="1030" max="1030" width="19.81640625" style="2" bestFit="1" customWidth="1"/>
    <col min="1031" max="1031" width="16.26953125" style="2" customWidth="1"/>
    <col min="1032" max="1032" width="12" style="2" bestFit="1" customWidth="1"/>
    <col min="1033" max="1033" width="10.81640625" style="2" bestFit="1" customWidth="1"/>
    <col min="1034" max="1034" width="15.453125" style="2" bestFit="1" customWidth="1"/>
    <col min="1035" max="1035" width="18.7265625" style="2" bestFit="1" customWidth="1"/>
    <col min="1036" max="1037" width="9.1796875" style="2"/>
    <col min="1038" max="1038" width="24.54296875" style="2" bestFit="1" customWidth="1"/>
    <col min="1039" max="1039" width="12.26953125" style="2" customWidth="1"/>
    <col min="1040" max="1040" width="9.1796875" style="2"/>
    <col min="1041" max="1041" width="11.54296875" style="2" customWidth="1"/>
    <col min="1042" max="1048" width="9.1796875" style="2"/>
    <col min="1049" max="1049" width="12.81640625" style="2" bestFit="1" customWidth="1"/>
    <col min="1050" max="1284" width="9.1796875" style="2"/>
    <col min="1285" max="1285" width="13.453125" style="2" bestFit="1" customWidth="1"/>
    <col min="1286" max="1286" width="19.81640625" style="2" bestFit="1" customWidth="1"/>
    <col min="1287" max="1287" width="16.26953125" style="2" customWidth="1"/>
    <col min="1288" max="1288" width="12" style="2" bestFit="1" customWidth="1"/>
    <col min="1289" max="1289" width="10.81640625" style="2" bestFit="1" customWidth="1"/>
    <col min="1290" max="1290" width="15.453125" style="2" bestFit="1" customWidth="1"/>
    <col min="1291" max="1291" width="18.7265625" style="2" bestFit="1" customWidth="1"/>
    <col min="1292" max="1293" width="9.1796875" style="2"/>
    <col min="1294" max="1294" width="24.54296875" style="2" bestFit="1" customWidth="1"/>
    <col min="1295" max="1295" width="12.26953125" style="2" customWidth="1"/>
    <col min="1296" max="1296" width="9.1796875" style="2"/>
    <col min="1297" max="1297" width="11.54296875" style="2" customWidth="1"/>
    <col min="1298" max="1304" width="9.1796875" style="2"/>
    <col min="1305" max="1305" width="12.81640625" style="2" bestFit="1" customWidth="1"/>
    <col min="1306" max="1540" width="9.1796875" style="2"/>
    <col min="1541" max="1541" width="13.453125" style="2" bestFit="1" customWidth="1"/>
    <col min="1542" max="1542" width="19.81640625" style="2" bestFit="1" customWidth="1"/>
    <col min="1543" max="1543" width="16.26953125" style="2" customWidth="1"/>
    <col min="1544" max="1544" width="12" style="2" bestFit="1" customWidth="1"/>
    <col min="1545" max="1545" width="10.81640625" style="2" bestFit="1" customWidth="1"/>
    <col min="1546" max="1546" width="15.453125" style="2" bestFit="1" customWidth="1"/>
    <col min="1547" max="1547" width="18.7265625" style="2" bestFit="1" customWidth="1"/>
    <col min="1548" max="1549" width="9.1796875" style="2"/>
    <col min="1550" max="1550" width="24.54296875" style="2" bestFit="1" customWidth="1"/>
    <col min="1551" max="1551" width="12.26953125" style="2" customWidth="1"/>
    <col min="1552" max="1552" width="9.1796875" style="2"/>
    <col min="1553" max="1553" width="11.54296875" style="2" customWidth="1"/>
    <col min="1554" max="1560" width="9.1796875" style="2"/>
    <col min="1561" max="1561" width="12.81640625" style="2" bestFit="1" customWidth="1"/>
    <col min="1562" max="1796" width="9.1796875" style="2"/>
    <col min="1797" max="1797" width="13.453125" style="2" bestFit="1" customWidth="1"/>
    <col min="1798" max="1798" width="19.81640625" style="2" bestFit="1" customWidth="1"/>
    <col min="1799" max="1799" width="16.26953125" style="2" customWidth="1"/>
    <col min="1800" max="1800" width="12" style="2" bestFit="1" customWidth="1"/>
    <col min="1801" max="1801" width="10.81640625" style="2" bestFit="1" customWidth="1"/>
    <col min="1802" max="1802" width="15.453125" style="2" bestFit="1" customWidth="1"/>
    <col min="1803" max="1803" width="18.7265625" style="2" bestFit="1" customWidth="1"/>
    <col min="1804" max="1805" width="9.1796875" style="2"/>
    <col min="1806" max="1806" width="24.54296875" style="2" bestFit="1" customWidth="1"/>
    <col min="1807" max="1807" width="12.26953125" style="2" customWidth="1"/>
    <col min="1808" max="1808" width="9.1796875" style="2"/>
    <col min="1809" max="1809" width="11.54296875" style="2" customWidth="1"/>
    <col min="1810" max="1816" width="9.1796875" style="2"/>
    <col min="1817" max="1817" width="12.81640625" style="2" bestFit="1" customWidth="1"/>
    <col min="1818" max="2052" width="9.1796875" style="2"/>
    <col min="2053" max="2053" width="13.453125" style="2" bestFit="1" customWidth="1"/>
    <col min="2054" max="2054" width="19.81640625" style="2" bestFit="1" customWidth="1"/>
    <col min="2055" max="2055" width="16.26953125" style="2" customWidth="1"/>
    <col min="2056" max="2056" width="12" style="2" bestFit="1" customWidth="1"/>
    <col min="2057" max="2057" width="10.81640625" style="2" bestFit="1" customWidth="1"/>
    <col min="2058" max="2058" width="15.453125" style="2" bestFit="1" customWidth="1"/>
    <col min="2059" max="2059" width="18.7265625" style="2" bestFit="1" customWidth="1"/>
    <col min="2060" max="2061" width="9.1796875" style="2"/>
    <col min="2062" max="2062" width="24.54296875" style="2" bestFit="1" customWidth="1"/>
    <col min="2063" max="2063" width="12.26953125" style="2" customWidth="1"/>
    <col min="2064" max="2064" width="9.1796875" style="2"/>
    <col min="2065" max="2065" width="11.54296875" style="2" customWidth="1"/>
    <col min="2066" max="2072" width="9.1796875" style="2"/>
    <col min="2073" max="2073" width="12.81640625" style="2" bestFit="1" customWidth="1"/>
    <col min="2074" max="2308" width="9.1796875" style="2"/>
    <col min="2309" max="2309" width="13.453125" style="2" bestFit="1" customWidth="1"/>
    <col min="2310" max="2310" width="19.81640625" style="2" bestFit="1" customWidth="1"/>
    <col min="2311" max="2311" width="16.26953125" style="2" customWidth="1"/>
    <col min="2312" max="2312" width="12" style="2" bestFit="1" customWidth="1"/>
    <col min="2313" max="2313" width="10.81640625" style="2" bestFit="1" customWidth="1"/>
    <col min="2314" max="2314" width="15.453125" style="2" bestFit="1" customWidth="1"/>
    <col min="2315" max="2315" width="18.7265625" style="2" bestFit="1" customWidth="1"/>
    <col min="2316" max="2317" width="9.1796875" style="2"/>
    <col min="2318" max="2318" width="24.54296875" style="2" bestFit="1" customWidth="1"/>
    <col min="2319" max="2319" width="12.26953125" style="2" customWidth="1"/>
    <col min="2320" max="2320" width="9.1796875" style="2"/>
    <col min="2321" max="2321" width="11.54296875" style="2" customWidth="1"/>
    <col min="2322" max="2328" width="9.1796875" style="2"/>
    <col min="2329" max="2329" width="12.81640625" style="2" bestFit="1" customWidth="1"/>
    <col min="2330" max="2564" width="9.1796875" style="2"/>
    <col min="2565" max="2565" width="13.453125" style="2" bestFit="1" customWidth="1"/>
    <col min="2566" max="2566" width="19.81640625" style="2" bestFit="1" customWidth="1"/>
    <col min="2567" max="2567" width="16.26953125" style="2" customWidth="1"/>
    <col min="2568" max="2568" width="12" style="2" bestFit="1" customWidth="1"/>
    <col min="2569" max="2569" width="10.81640625" style="2" bestFit="1" customWidth="1"/>
    <col min="2570" max="2570" width="15.453125" style="2" bestFit="1" customWidth="1"/>
    <col min="2571" max="2571" width="18.7265625" style="2" bestFit="1" customWidth="1"/>
    <col min="2572" max="2573" width="9.1796875" style="2"/>
    <col min="2574" max="2574" width="24.54296875" style="2" bestFit="1" customWidth="1"/>
    <col min="2575" max="2575" width="12.26953125" style="2" customWidth="1"/>
    <col min="2576" max="2576" width="9.1796875" style="2"/>
    <col min="2577" max="2577" width="11.54296875" style="2" customWidth="1"/>
    <col min="2578" max="2584" width="9.1796875" style="2"/>
    <col min="2585" max="2585" width="12.81640625" style="2" bestFit="1" customWidth="1"/>
    <col min="2586" max="2820" width="9.1796875" style="2"/>
    <col min="2821" max="2821" width="13.453125" style="2" bestFit="1" customWidth="1"/>
    <col min="2822" max="2822" width="19.81640625" style="2" bestFit="1" customWidth="1"/>
    <col min="2823" max="2823" width="16.26953125" style="2" customWidth="1"/>
    <col min="2824" max="2824" width="12" style="2" bestFit="1" customWidth="1"/>
    <col min="2825" max="2825" width="10.81640625" style="2" bestFit="1" customWidth="1"/>
    <col min="2826" max="2826" width="15.453125" style="2" bestFit="1" customWidth="1"/>
    <col min="2827" max="2827" width="18.7265625" style="2" bestFit="1" customWidth="1"/>
    <col min="2828" max="2829" width="9.1796875" style="2"/>
    <col min="2830" max="2830" width="24.54296875" style="2" bestFit="1" customWidth="1"/>
    <col min="2831" max="2831" width="12.26953125" style="2" customWidth="1"/>
    <col min="2832" max="2832" width="9.1796875" style="2"/>
    <col min="2833" max="2833" width="11.54296875" style="2" customWidth="1"/>
    <col min="2834" max="2840" width="9.1796875" style="2"/>
    <col min="2841" max="2841" width="12.81640625" style="2" bestFit="1" customWidth="1"/>
    <col min="2842" max="3076" width="9.1796875" style="2"/>
    <col min="3077" max="3077" width="13.453125" style="2" bestFit="1" customWidth="1"/>
    <col min="3078" max="3078" width="19.81640625" style="2" bestFit="1" customWidth="1"/>
    <col min="3079" max="3079" width="16.26953125" style="2" customWidth="1"/>
    <col min="3080" max="3080" width="12" style="2" bestFit="1" customWidth="1"/>
    <col min="3081" max="3081" width="10.81640625" style="2" bestFit="1" customWidth="1"/>
    <col min="3082" max="3082" width="15.453125" style="2" bestFit="1" customWidth="1"/>
    <col min="3083" max="3083" width="18.7265625" style="2" bestFit="1" customWidth="1"/>
    <col min="3084" max="3085" width="9.1796875" style="2"/>
    <col min="3086" max="3086" width="24.54296875" style="2" bestFit="1" customWidth="1"/>
    <col min="3087" max="3087" width="12.26953125" style="2" customWidth="1"/>
    <col min="3088" max="3088" width="9.1796875" style="2"/>
    <col min="3089" max="3089" width="11.54296875" style="2" customWidth="1"/>
    <col min="3090" max="3096" width="9.1796875" style="2"/>
    <col min="3097" max="3097" width="12.81640625" style="2" bestFit="1" customWidth="1"/>
    <col min="3098" max="3332" width="9.1796875" style="2"/>
    <col min="3333" max="3333" width="13.453125" style="2" bestFit="1" customWidth="1"/>
    <col min="3334" max="3334" width="19.81640625" style="2" bestFit="1" customWidth="1"/>
    <col min="3335" max="3335" width="16.26953125" style="2" customWidth="1"/>
    <col min="3336" max="3336" width="12" style="2" bestFit="1" customWidth="1"/>
    <col min="3337" max="3337" width="10.81640625" style="2" bestFit="1" customWidth="1"/>
    <col min="3338" max="3338" width="15.453125" style="2" bestFit="1" customWidth="1"/>
    <col min="3339" max="3339" width="18.7265625" style="2" bestFit="1" customWidth="1"/>
    <col min="3340" max="3341" width="9.1796875" style="2"/>
    <col min="3342" max="3342" width="24.54296875" style="2" bestFit="1" customWidth="1"/>
    <col min="3343" max="3343" width="12.26953125" style="2" customWidth="1"/>
    <col min="3344" max="3344" width="9.1796875" style="2"/>
    <col min="3345" max="3345" width="11.54296875" style="2" customWidth="1"/>
    <col min="3346" max="3352" width="9.1796875" style="2"/>
    <col min="3353" max="3353" width="12.81640625" style="2" bestFit="1" customWidth="1"/>
    <col min="3354" max="3588" width="9.1796875" style="2"/>
    <col min="3589" max="3589" width="13.453125" style="2" bestFit="1" customWidth="1"/>
    <col min="3590" max="3590" width="19.81640625" style="2" bestFit="1" customWidth="1"/>
    <col min="3591" max="3591" width="16.26953125" style="2" customWidth="1"/>
    <col min="3592" max="3592" width="12" style="2" bestFit="1" customWidth="1"/>
    <col min="3593" max="3593" width="10.81640625" style="2" bestFit="1" customWidth="1"/>
    <col min="3594" max="3594" width="15.453125" style="2" bestFit="1" customWidth="1"/>
    <col min="3595" max="3595" width="18.7265625" style="2" bestFit="1" customWidth="1"/>
    <col min="3596" max="3597" width="9.1796875" style="2"/>
    <col min="3598" max="3598" width="24.54296875" style="2" bestFit="1" customWidth="1"/>
    <col min="3599" max="3599" width="12.26953125" style="2" customWidth="1"/>
    <col min="3600" max="3600" width="9.1796875" style="2"/>
    <col min="3601" max="3601" width="11.54296875" style="2" customWidth="1"/>
    <col min="3602" max="3608" width="9.1796875" style="2"/>
    <col min="3609" max="3609" width="12.81640625" style="2" bestFit="1" customWidth="1"/>
    <col min="3610" max="3844" width="9.1796875" style="2"/>
    <col min="3845" max="3845" width="13.453125" style="2" bestFit="1" customWidth="1"/>
    <col min="3846" max="3846" width="19.81640625" style="2" bestFit="1" customWidth="1"/>
    <col min="3847" max="3847" width="16.26953125" style="2" customWidth="1"/>
    <col min="3848" max="3848" width="12" style="2" bestFit="1" customWidth="1"/>
    <col min="3849" max="3849" width="10.81640625" style="2" bestFit="1" customWidth="1"/>
    <col min="3850" max="3850" width="15.453125" style="2" bestFit="1" customWidth="1"/>
    <col min="3851" max="3851" width="18.7265625" style="2" bestFit="1" customWidth="1"/>
    <col min="3852" max="3853" width="9.1796875" style="2"/>
    <col min="3854" max="3854" width="24.54296875" style="2" bestFit="1" customWidth="1"/>
    <col min="3855" max="3855" width="12.26953125" style="2" customWidth="1"/>
    <col min="3856" max="3856" width="9.1796875" style="2"/>
    <col min="3857" max="3857" width="11.54296875" style="2" customWidth="1"/>
    <col min="3858" max="3864" width="9.1796875" style="2"/>
    <col min="3865" max="3865" width="12.81640625" style="2" bestFit="1" customWidth="1"/>
    <col min="3866" max="4100" width="9.1796875" style="2"/>
    <col min="4101" max="4101" width="13.453125" style="2" bestFit="1" customWidth="1"/>
    <col min="4102" max="4102" width="19.81640625" style="2" bestFit="1" customWidth="1"/>
    <col min="4103" max="4103" width="16.26953125" style="2" customWidth="1"/>
    <col min="4104" max="4104" width="12" style="2" bestFit="1" customWidth="1"/>
    <col min="4105" max="4105" width="10.81640625" style="2" bestFit="1" customWidth="1"/>
    <col min="4106" max="4106" width="15.453125" style="2" bestFit="1" customWidth="1"/>
    <col min="4107" max="4107" width="18.7265625" style="2" bestFit="1" customWidth="1"/>
    <col min="4108" max="4109" width="9.1796875" style="2"/>
    <col min="4110" max="4110" width="24.54296875" style="2" bestFit="1" customWidth="1"/>
    <col min="4111" max="4111" width="12.26953125" style="2" customWidth="1"/>
    <col min="4112" max="4112" width="9.1796875" style="2"/>
    <col min="4113" max="4113" width="11.54296875" style="2" customWidth="1"/>
    <col min="4114" max="4120" width="9.1796875" style="2"/>
    <col min="4121" max="4121" width="12.81640625" style="2" bestFit="1" customWidth="1"/>
    <col min="4122" max="4356" width="9.1796875" style="2"/>
    <col min="4357" max="4357" width="13.453125" style="2" bestFit="1" customWidth="1"/>
    <col min="4358" max="4358" width="19.81640625" style="2" bestFit="1" customWidth="1"/>
    <col min="4359" max="4359" width="16.26953125" style="2" customWidth="1"/>
    <col min="4360" max="4360" width="12" style="2" bestFit="1" customWidth="1"/>
    <col min="4361" max="4361" width="10.81640625" style="2" bestFit="1" customWidth="1"/>
    <col min="4362" max="4362" width="15.453125" style="2" bestFit="1" customWidth="1"/>
    <col min="4363" max="4363" width="18.7265625" style="2" bestFit="1" customWidth="1"/>
    <col min="4364" max="4365" width="9.1796875" style="2"/>
    <col min="4366" max="4366" width="24.54296875" style="2" bestFit="1" customWidth="1"/>
    <col min="4367" max="4367" width="12.26953125" style="2" customWidth="1"/>
    <col min="4368" max="4368" width="9.1796875" style="2"/>
    <col min="4369" max="4369" width="11.54296875" style="2" customWidth="1"/>
    <col min="4370" max="4376" width="9.1796875" style="2"/>
    <col min="4377" max="4377" width="12.81640625" style="2" bestFit="1" customWidth="1"/>
    <col min="4378" max="4612" width="9.1796875" style="2"/>
    <col min="4613" max="4613" width="13.453125" style="2" bestFit="1" customWidth="1"/>
    <col min="4614" max="4614" width="19.81640625" style="2" bestFit="1" customWidth="1"/>
    <col min="4615" max="4615" width="16.26953125" style="2" customWidth="1"/>
    <col min="4616" max="4616" width="12" style="2" bestFit="1" customWidth="1"/>
    <col min="4617" max="4617" width="10.81640625" style="2" bestFit="1" customWidth="1"/>
    <col min="4618" max="4618" width="15.453125" style="2" bestFit="1" customWidth="1"/>
    <col min="4619" max="4619" width="18.7265625" style="2" bestFit="1" customWidth="1"/>
    <col min="4620" max="4621" width="9.1796875" style="2"/>
    <col min="4622" max="4622" width="24.54296875" style="2" bestFit="1" customWidth="1"/>
    <col min="4623" max="4623" width="12.26953125" style="2" customWidth="1"/>
    <col min="4624" max="4624" width="9.1796875" style="2"/>
    <col min="4625" max="4625" width="11.54296875" style="2" customWidth="1"/>
    <col min="4626" max="4632" width="9.1796875" style="2"/>
    <col min="4633" max="4633" width="12.81640625" style="2" bestFit="1" customWidth="1"/>
    <col min="4634" max="4868" width="9.1796875" style="2"/>
    <col min="4869" max="4869" width="13.453125" style="2" bestFit="1" customWidth="1"/>
    <col min="4870" max="4870" width="19.81640625" style="2" bestFit="1" customWidth="1"/>
    <col min="4871" max="4871" width="16.26953125" style="2" customWidth="1"/>
    <col min="4872" max="4872" width="12" style="2" bestFit="1" customWidth="1"/>
    <col min="4873" max="4873" width="10.81640625" style="2" bestFit="1" customWidth="1"/>
    <col min="4874" max="4874" width="15.453125" style="2" bestFit="1" customWidth="1"/>
    <col min="4875" max="4875" width="18.7265625" style="2" bestFit="1" customWidth="1"/>
    <col min="4876" max="4877" width="9.1796875" style="2"/>
    <col min="4878" max="4878" width="24.54296875" style="2" bestFit="1" customWidth="1"/>
    <col min="4879" max="4879" width="12.26953125" style="2" customWidth="1"/>
    <col min="4880" max="4880" width="9.1796875" style="2"/>
    <col min="4881" max="4881" width="11.54296875" style="2" customWidth="1"/>
    <col min="4882" max="4888" width="9.1796875" style="2"/>
    <col min="4889" max="4889" width="12.81640625" style="2" bestFit="1" customWidth="1"/>
    <col min="4890" max="5124" width="9.1796875" style="2"/>
    <col min="5125" max="5125" width="13.453125" style="2" bestFit="1" customWidth="1"/>
    <col min="5126" max="5126" width="19.81640625" style="2" bestFit="1" customWidth="1"/>
    <col min="5127" max="5127" width="16.26953125" style="2" customWidth="1"/>
    <col min="5128" max="5128" width="12" style="2" bestFit="1" customWidth="1"/>
    <col min="5129" max="5129" width="10.81640625" style="2" bestFit="1" customWidth="1"/>
    <col min="5130" max="5130" width="15.453125" style="2" bestFit="1" customWidth="1"/>
    <col min="5131" max="5131" width="18.7265625" style="2" bestFit="1" customWidth="1"/>
    <col min="5132" max="5133" width="9.1796875" style="2"/>
    <col min="5134" max="5134" width="24.54296875" style="2" bestFit="1" customWidth="1"/>
    <col min="5135" max="5135" width="12.26953125" style="2" customWidth="1"/>
    <col min="5136" max="5136" width="9.1796875" style="2"/>
    <col min="5137" max="5137" width="11.54296875" style="2" customWidth="1"/>
    <col min="5138" max="5144" width="9.1796875" style="2"/>
    <col min="5145" max="5145" width="12.81640625" style="2" bestFit="1" customWidth="1"/>
    <col min="5146" max="5380" width="9.1796875" style="2"/>
    <col min="5381" max="5381" width="13.453125" style="2" bestFit="1" customWidth="1"/>
    <col min="5382" max="5382" width="19.81640625" style="2" bestFit="1" customWidth="1"/>
    <col min="5383" max="5383" width="16.26953125" style="2" customWidth="1"/>
    <col min="5384" max="5384" width="12" style="2" bestFit="1" customWidth="1"/>
    <col min="5385" max="5385" width="10.81640625" style="2" bestFit="1" customWidth="1"/>
    <col min="5386" max="5386" width="15.453125" style="2" bestFit="1" customWidth="1"/>
    <col min="5387" max="5387" width="18.7265625" style="2" bestFit="1" customWidth="1"/>
    <col min="5388" max="5389" width="9.1796875" style="2"/>
    <col min="5390" max="5390" width="24.54296875" style="2" bestFit="1" customWidth="1"/>
    <col min="5391" max="5391" width="12.26953125" style="2" customWidth="1"/>
    <col min="5392" max="5392" width="9.1796875" style="2"/>
    <col min="5393" max="5393" width="11.54296875" style="2" customWidth="1"/>
    <col min="5394" max="5400" width="9.1796875" style="2"/>
    <col min="5401" max="5401" width="12.81640625" style="2" bestFit="1" customWidth="1"/>
    <col min="5402" max="5636" width="9.1796875" style="2"/>
    <col min="5637" max="5637" width="13.453125" style="2" bestFit="1" customWidth="1"/>
    <col min="5638" max="5638" width="19.81640625" style="2" bestFit="1" customWidth="1"/>
    <col min="5639" max="5639" width="16.26953125" style="2" customWidth="1"/>
    <col min="5640" max="5640" width="12" style="2" bestFit="1" customWidth="1"/>
    <col min="5641" max="5641" width="10.81640625" style="2" bestFit="1" customWidth="1"/>
    <col min="5642" max="5642" width="15.453125" style="2" bestFit="1" customWidth="1"/>
    <col min="5643" max="5643" width="18.7265625" style="2" bestFit="1" customWidth="1"/>
    <col min="5644" max="5645" width="9.1796875" style="2"/>
    <col min="5646" max="5646" width="24.54296875" style="2" bestFit="1" customWidth="1"/>
    <col min="5647" max="5647" width="12.26953125" style="2" customWidth="1"/>
    <col min="5648" max="5648" width="9.1796875" style="2"/>
    <col min="5649" max="5649" width="11.54296875" style="2" customWidth="1"/>
    <col min="5650" max="5656" width="9.1796875" style="2"/>
    <col min="5657" max="5657" width="12.81640625" style="2" bestFit="1" customWidth="1"/>
    <col min="5658" max="5892" width="9.1796875" style="2"/>
    <col min="5893" max="5893" width="13.453125" style="2" bestFit="1" customWidth="1"/>
    <col min="5894" max="5894" width="19.81640625" style="2" bestFit="1" customWidth="1"/>
    <col min="5895" max="5895" width="16.26953125" style="2" customWidth="1"/>
    <col min="5896" max="5896" width="12" style="2" bestFit="1" customWidth="1"/>
    <col min="5897" max="5897" width="10.81640625" style="2" bestFit="1" customWidth="1"/>
    <col min="5898" max="5898" width="15.453125" style="2" bestFit="1" customWidth="1"/>
    <col min="5899" max="5899" width="18.7265625" style="2" bestFit="1" customWidth="1"/>
    <col min="5900" max="5901" width="9.1796875" style="2"/>
    <col min="5902" max="5902" width="24.54296875" style="2" bestFit="1" customWidth="1"/>
    <col min="5903" max="5903" width="12.26953125" style="2" customWidth="1"/>
    <col min="5904" max="5904" width="9.1796875" style="2"/>
    <col min="5905" max="5905" width="11.54296875" style="2" customWidth="1"/>
    <col min="5906" max="5912" width="9.1796875" style="2"/>
    <col min="5913" max="5913" width="12.81640625" style="2" bestFit="1" customWidth="1"/>
    <col min="5914" max="6148" width="9.1796875" style="2"/>
    <col min="6149" max="6149" width="13.453125" style="2" bestFit="1" customWidth="1"/>
    <col min="6150" max="6150" width="19.81640625" style="2" bestFit="1" customWidth="1"/>
    <col min="6151" max="6151" width="16.26953125" style="2" customWidth="1"/>
    <col min="6152" max="6152" width="12" style="2" bestFit="1" customWidth="1"/>
    <col min="6153" max="6153" width="10.81640625" style="2" bestFit="1" customWidth="1"/>
    <col min="6154" max="6154" width="15.453125" style="2" bestFit="1" customWidth="1"/>
    <col min="6155" max="6155" width="18.7265625" style="2" bestFit="1" customWidth="1"/>
    <col min="6156" max="6157" width="9.1796875" style="2"/>
    <col min="6158" max="6158" width="24.54296875" style="2" bestFit="1" customWidth="1"/>
    <col min="6159" max="6159" width="12.26953125" style="2" customWidth="1"/>
    <col min="6160" max="6160" width="9.1796875" style="2"/>
    <col min="6161" max="6161" width="11.54296875" style="2" customWidth="1"/>
    <col min="6162" max="6168" width="9.1796875" style="2"/>
    <col min="6169" max="6169" width="12.81640625" style="2" bestFit="1" customWidth="1"/>
    <col min="6170" max="6404" width="9.1796875" style="2"/>
    <col min="6405" max="6405" width="13.453125" style="2" bestFit="1" customWidth="1"/>
    <col min="6406" max="6406" width="19.81640625" style="2" bestFit="1" customWidth="1"/>
    <col min="6407" max="6407" width="16.26953125" style="2" customWidth="1"/>
    <col min="6408" max="6408" width="12" style="2" bestFit="1" customWidth="1"/>
    <col min="6409" max="6409" width="10.81640625" style="2" bestFit="1" customWidth="1"/>
    <col min="6410" max="6410" width="15.453125" style="2" bestFit="1" customWidth="1"/>
    <col min="6411" max="6411" width="18.7265625" style="2" bestFit="1" customWidth="1"/>
    <col min="6412" max="6413" width="9.1796875" style="2"/>
    <col min="6414" max="6414" width="24.54296875" style="2" bestFit="1" customWidth="1"/>
    <col min="6415" max="6415" width="12.26953125" style="2" customWidth="1"/>
    <col min="6416" max="6416" width="9.1796875" style="2"/>
    <col min="6417" max="6417" width="11.54296875" style="2" customWidth="1"/>
    <col min="6418" max="6424" width="9.1796875" style="2"/>
    <col min="6425" max="6425" width="12.81640625" style="2" bestFit="1" customWidth="1"/>
    <col min="6426" max="6660" width="9.1796875" style="2"/>
    <col min="6661" max="6661" width="13.453125" style="2" bestFit="1" customWidth="1"/>
    <col min="6662" max="6662" width="19.81640625" style="2" bestFit="1" customWidth="1"/>
    <col min="6663" max="6663" width="16.26953125" style="2" customWidth="1"/>
    <col min="6664" max="6664" width="12" style="2" bestFit="1" customWidth="1"/>
    <col min="6665" max="6665" width="10.81640625" style="2" bestFit="1" customWidth="1"/>
    <col min="6666" max="6666" width="15.453125" style="2" bestFit="1" customWidth="1"/>
    <col min="6667" max="6667" width="18.7265625" style="2" bestFit="1" customWidth="1"/>
    <col min="6668" max="6669" width="9.1796875" style="2"/>
    <col min="6670" max="6670" width="24.54296875" style="2" bestFit="1" customWidth="1"/>
    <col min="6671" max="6671" width="12.26953125" style="2" customWidth="1"/>
    <col min="6672" max="6672" width="9.1796875" style="2"/>
    <col min="6673" max="6673" width="11.54296875" style="2" customWidth="1"/>
    <col min="6674" max="6680" width="9.1796875" style="2"/>
    <col min="6681" max="6681" width="12.81640625" style="2" bestFit="1" customWidth="1"/>
    <col min="6682" max="6916" width="9.1796875" style="2"/>
    <col min="6917" max="6917" width="13.453125" style="2" bestFit="1" customWidth="1"/>
    <col min="6918" max="6918" width="19.81640625" style="2" bestFit="1" customWidth="1"/>
    <col min="6919" max="6919" width="16.26953125" style="2" customWidth="1"/>
    <col min="6920" max="6920" width="12" style="2" bestFit="1" customWidth="1"/>
    <col min="6921" max="6921" width="10.81640625" style="2" bestFit="1" customWidth="1"/>
    <col min="6922" max="6922" width="15.453125" style="2" bestFit="1" customWidth="1"/>
    <col min="6923" max="6923" width="18.7265625" style="2" bestFit="1" customWidth="1"/>
    <col min="6924" max="6925" width="9.1796875" style="2"/>
    <col min="6926" max="6926" width="24.54296875" style="2" bestFit="1" customWidth="1"/>
    <col min="6927" max="6927" width="12.26953125" style="2" customWidth="1"/>
    <col min="6928" max="6928" width="9.1796875" style="2"/>
    <col min="6929" max="6929" width="11.54296875" style="2" customWidth="1"/>
    <col min="6930" max="6936" width="9.1796875" style="2"/>
    <col min="6937" max="6937" width="12.81640625" style="2" bestFit="1" customWidth="1"/>
    <col min="6938" max="7172" width="9.1796875" style="2"/>
    <col min="7173" max="7173" width="13.453125" style="2" bestFit="1" customWidth="1"/>
    <col min="7174" max="7174" width="19.81640625" style="2" bestFit="1" customWidth="1"/>
    <col min="7175" max="7175" width="16.26953125" style="2" customWidth="1"/>
    <col min="7176" max="7176" width="12" style="2" bestFit="1" customWidth="1"/>
    <col min="7177" max="7177" width="10.81640625" style="2" bestFit="1" customWidth="1"/>
    <col min="7178" max="7178" width="15.453125" style="2" bestFit="1" customWidth="1"/>
    <col min="7179" max="7179" width="18.7265625" style="2" bestFit="1" customWidth="1"/>
    <col min="7180" max="7181" width="9.1796875" style="2"/>
    <col min="7182" max="7182" width="24.54296875" style="2" bestFit="1" customWidth="1"/>
    <col min="7183" max="7183" width="12.26953125" style="2" customWidth="1"/>
    <col min="7184" max="7184" width="9.1796875" style="2"/>
    <col min="7185" max="7185" width="11.54296875" style="2" customWidth="1"/>
    <col min="7186" max="7192" width="9.1796875" style="2"/>
    <col min="7193" max="7193" width="12.81640625" style="2" bestFit="1" customWidth="1"/>
    <col min="7194" max="7428" width="9.1796875" style="2"/>
    <col min="7429" max="7429" width="13.453125" style="2" bestFit="1" customWidth="1"/>
    <col min="7430" max="7430" width="19.81640625" style="2" bestFit="1" customWidth="1"/>
    <col min="7431" max="7431" width="16.26953125" style="2" customWidth="1"/>
    <col min="7432" max="7432" width="12" style="2" bestFit="1" customWidth="1"/>
    <col min="7433" max="7433" width="10.81640625" style="2" bestFit="1" customWidth="1"/>
    <col min="7434" max="7434" width="15.453125" style="2" bestFit="1" customWidth="1"/>
    <col min="7435" max="7435" width="18.7265625" style="2" bestFit="1" customWidth="1"/>
    <col min="7436" max="7437" width="9.1796875" style="2"/>
    <col min="7438" max="7438" width="24.54296875" style="2" bestFit="1" customWidth="1"/>
    <col min="7439" max="7439" width="12.26953125" style="2" customWidth="1"/>
    <col min="7440" max="7440" width="9.1796875" style="2"/>
    <col min="7441" max="7441" width="11.54296875" style="2" customWidth="1"/>
    <col min="7442" max="7448" width="9.1796875" style="2"/>
    <col min="7449" max="7449" width="12.81640625" style="2" bestFit="1" customWidth="1"/>
    <col min="7450" max="7684" width="9.1796875" style="2"/>
    <col min="7685" max="7685" width="13.453125" style="2" bestFit="1" customWidth="1"/>
    <col min="7686" max="7686" width="19.81640625" style="2" bestFit="1" customWidth="1"/>
    <col min="7687" max="7687" width="16.26953125" style="2" customWidth="1"/>
    <col min="7688" max="7688" width="12" style="2" bestFit="1" customWidth="1"/>
    <col min="7689" max="7689" width="10.81640625" style="2" bestFit="1" customWidth="1"/>
    <col min="7690" max="7690" width="15.453125" style="2" bestFit="1" customWidth="1"/>
    <col min="7691" max="7691" width="18.7265625" style="2" bestFit="1" customWidth="1"/>
    <col min="7692" max="7693" width="9.1796875" style="2"/>
    <col min="7694" max="7694" width="24.54296875" style="2" bestFit="1" customWidth="1"/>
    <col min="7695" max="7695" width="12.26953125" style="2" customWidth="1"/>
    <col min="7696" max="7696" width="9.1796875" style="2"/>
    <col min="7697" max="7697" width="11.54296875" style="2" customWidth="1"/>
    <col min="7698" max="7704" width="9.1796875" style="2"/>
    <col min="7705" max="7705" width="12.81640625" style="2" bestFit="1" customWidth="1"/>
    <col min="7706" max="7940" width="9.1796875" style="2"/>
    <col min="7941" max="7941" width="13.453125" style="2" bestFit="1" customWidth="1"/>
    <col min="7942" max="7942" width="19.81640625" style="2" bestFit="1" customWidth="1"/>
    <col min="7943" max="7943" width="16.26953125" style="2" customWidth="1"/>
    <col min="7944" max="7944" width="12" style="2" bestFit="1" customWidth="1"/>
    <col min="7945" max="7945" width="10.81640625" style="2" bestFit="1" customWidth="1"/>
    <col min="7946" max="7946" width="15.453125" style="2" bestFit="1" customWidth="1"/>
    <col min="7947" max="7947" width="18.7265625" style="2" bestFit="1" customWidth="1"/>
    <col min="7948" max="7949" width="9.1796875" style="2"/>
    <col min="7950" max="7950" width="24.54296875" style="2" bestFit="1" customWidth="1"/>
    <col min="7951" max="7951" width="12.26953125" style="2" customWidth="1"/>
    <col min="7952" max="7952" width="9.1796875" style="2"/>
    <col min="7953" max="7953" width="11.54296875" style="2" customWidth="1"/>
    <col min="7954" max="7960" width="9.1796875" style="2"/>
    <col min="7961" max="7961" width="12.81640625" style="2" bestFit="1" customWidth="1"/>
    <col min="7962" max="8196" width="9.1796875" style="2"/>
    <col min="8197" max="8197" width="13.453125" style="2" bestFit="1" customWidth="1"/>
    <col min="8198" max="8198" width="19.81640625" style="2" bestFit="1" customWidth="1"/>
    <col min="8199" max="8199" width="16.26953125" style="2" customWidth="1"/>
    <col min="8200" max="8200" width="12" style="2" bestFit="1" customWidth="1"/>
    <col min="8201" max="8201" width="10.81640625" style="2" bestFit="1" customWidth="1"/>
    <col min="8202" max="8202" width="15.453125" style="2" bestFit="1" customWidth="1"/>
    <col min="8203" max="8203" width="18.7265625" style="2" bestFit="1" customWidth="1"/>
    <col min="8204" max="8205" width="9.1796875" style="2"/>
    <col min="8206" max="8206" width="24.54296875" style="2" bestFit="1" customWidth="1"/>
    <col min="8207" max="8207" width="12.26953125" style="2" customWidth="1"/>
    <col min="8208" max="8208" width="9.1796875" style="2"/>
    <col min="8209" max="8209" width="11.54296875" style="2" customWidth="1"/>
    <col min="8210" max="8216" width="9.1796875" style="2"/>
    <col min="8217" max="8217" width="12.81640625" style="2" bestFit="1" customWidth="1"/>
    <col min="8218" max="8452" width="9.1796875" style="2"/>
    <col min="8453" max="8453" width="13.453125" style="2" bestFit="1" customWidth="1"/>
    <col min="8454" max="8454" width="19.81640625" style="2" bestFit="1" customWidth="1"/>
    <col min="8455" max="8455" width="16.26953125" style="2" customWidth="1"/>
    <col min="8456" max="8456" width="12" style="2" bestFit="1" customWidth="1"/>
    <col min="8457" max="8457" width="10.81640625" style="2" bestFit="1" customWidth="1"/>
    <col min="8458" max="8458" width="15.453125" style="2" bestFit="1" customWidth="1"/>
    <col min="8459" max="8459" width="18.7265625" style="2" bestFit="1" customWidth="1"/>
    <col min="8460" max="8461" width="9.1796875" style="2"/>
    <col min="8462" max="8462" width="24.54296875" style="2" bestFit="1" customWidth="1"/>
    <col min="8463" max="8463" width="12.26953125" style="2" customWidth="1"/>
    <col min="8464" max="8464" width="9.1796875" style="2"/>
    <col min="8465" max="8465" width="11.54296875" style="2" customWidth="1"/>
    <col min="8466" max="8472" width="9.1796875" style="2"/>
    <col min="8473" max="8473" width="12.81640625" style="2" bestFit="1" customWidth="1"/>
    <col min="8474" max="8708" width="9.1796875" style="2"/>
    <col min="8709" max="8709" width="13.453125" style="2" bestFit="1" customWidth="1"/>
    <col min="8710" max="8710" width="19.81640625" style="2" bestFit="1" customWidth="1"/>
    <col min="8711" max="8711" width="16.26953125" style="2" customWidth="1"/>
    <col min="8712" max="8712" width="12" style="2" bestFit="1" customWidth="1"/>
    <col min="8713" max="8713" width="10.81640625" style="2" bestFit="1" customWidth="1"/>
    <col min="8714" max="8714" width="15.453125" style="2" bestFit="1" customWidth="1"/>
    <col min="8715" max="8715" width="18.7265625" style="2" bestFit="1" customWidth="1"/>
    <col min="8716" max="8717" width="9.1796875" style="2"/>
    <col min="8718" max="8718" width="24.54296875" style="2" bestFit="1" customWidth="1"/>
    <col min="8719" max="8719" width="12.26953125" style="2" customWidth="1"/>
    <col min="8720" max="8720" width="9.1796875" style="2"/>
    <col min="8721" max="8721" width="11.54296875" style="2" customWidth="1"/>
    <col min="8722" max="8728" width="9.1796875" style="2"/>
    <col min="8729" max="8729" width="12.81640625" style="2" bestFit="1" customWidth="1"/>
    <col min="8730" max="8964" width="9.1796875" style="2"/>
    <col min="8965" max="8965" width="13.453125" style="2" bestFit="1" customWidth="1"/>
    <col min="8966" max="8966" width="19.81640625" style="2" bestFit="1" customWidth="1"/>
    <col min="8967" max="8967" width="16.26953125" style="2" customWidth="1"/>
    <col min="8968" max="8968" width="12" style="2" bestFit="1" customWidth="1"/>
    <col min="8969" max="8969" width="10.81640625" style="2" bestFit="1" customWidth="1"/>
    <col min="8970" max="8970" width="15.453125" style="2" bestFit="1" customWidth="1"/>
    <col min="8971" max="8971" width="18.7265625" style="2" bestFit="1" customWidth="1"/>
    <col min="8972" max="8973" width="9.1796875" style="2"/>
    <col min="8974" max="8974" width="24.54296875" style="2" bestFit="1" customWidth="1"/>
    <col min="8975" max="8975" width="12.26953125" style="2" customWidth="1"/>
    <col min="8976" max="8976" width="9.1796875" style="2"/>
    <col min="8977" max="8977" width="11.54296875" style="2" customWidth="1"/>
    <col min="8978" max="8984" width="9.1796875" style="2"/>
    <col min="8985" max="8985" width="12.81640625" style="2" bestFit="1" customWidth="1"/>
    <col min="8986" max="9220" width="9.1796875" style="2"/>
    <col min="9221" max="9221" width="13.453125" style="2" bestFit="1" customWidth="1"/>
    <col min="9222" max="9222" width="19.81640625" style="2" bestFit="1" customWidth="1"/>
    <col min="9223" max="9223" width="16.26953125" style="2" customWidth="1"/>
    <col min="9224" max="9224" width="12" style="2" bestFit="1" customWidth="1"/>
    <col min="9225" max="9225" width="10.81640625" style="2" bestFit="1" customWidth="1"/>
    <col min="9226" max="9226" width="15.453125" style="2" bestFit="1" customWidth="1"/>
    <col min="9227" max="9227" width="18.7265625" style="2" bestFit="1" customWidth="1"/>
    <col min="9228" max="9229" width="9.1796875" style="2"/>
    <col min="9230" max="9230" width="24.54296875" style="2" bestFit="1" customWidth="1"/>
    <col min="9231" max="9231" width="12.26953125" style="2" customWidth="1"/>
    <col min="9232" max="9232" width="9.1796875" style="2"/>
    <col min="9233" max="9233" width="11.54296875" style="2" customWidth="1"/>
    <col min="9234" max="9240" width="9.1796875" style="2"/>
    <col min="9241" max="9241" width="12.81640625" style="2" bestFit="1" customWidth="1"/>
    <col min="9242" max="9476" width="9.1796875" style="2"/>
    <col min="9477" max="9477" width="13.453125" style="2" bestFit="1" customWidth="1"/>
    <col min="9478" max="9478" width="19.81640625" style="2" bestFit="1" customWidth="1"/>
    <col min="9479" max="9479" width="16.26953125" style="2" customWidth="1"/>
    <col min="9480" max="9480" width="12" style="2" bestFit="1" customWidth="1"/>
    <col min="9481" max="9481" width="10.81640625" style="2" bestFit="1" customWidth="1"/>
    <col min="9482" max="9482" width="15.453125" style="2" bestFit="1" customWidth="1"/>
    <col min="9483" max="9483" width="18.7265625" style="2" bestFit="1" customWidth="1"/>
    <col min="9484" max="9485" width="9.1796875" style="2"/>
    <col min="9486" max="9486" width="24.54296875" style="2" bestFit="1" customWidth="1"/>
    <col min="9487" max="9487" width="12.26953125" style="2" customWidth="1"/>
    <col min="9488" max="9488" width="9.1796875" style="2"/>
    <col min="9489" max="9489" width="11.54296875" style="2" customWidth="1"/>
    <col min="9490" max="9496" width="9.1796875" style="2"/>
    <col min="9497" max="9497" width="12.81640625" style="2" bestFit="1" customWidth="1"/>
    <col min="9498" max="9732" width="9.1796875" style="2"/>
    <col min="9733" max="9733" width="13.453125" style="2" bestFit="1" customWidth="1"/>
    <col min="9734" max="9734" width="19.81640625" style="2" bestFit="1" customWidth="1"/>
    <col min="9735" max="9735" width="16.26953125" style="2" customWidth="1"/>
    <col min="9736" max="9736" width="12" style="2" bestFit="1" customWidth="1"/>
    <col min="9737" max="9737" width="10.81640625" style="2" bestFit="1" customWidth="1"/>
    <col min="9738" max="9738" width="15.453125" style="2" bestFit="1" customWidth="1"/>
    <col min="9739" max="9739" width="18.7265625" style="2" bestFit="1" customWidth="1"/>
    <col min="9740" max="9741" width="9.1796875" style="2"/>
    <col min="9742" max="9742" width="24.54296875" style="2" bestFit="1" customWidth="1"/>
    <col min="9743" max="9743" width="12.26953125" style="2" customWidth="1"/>
    <col min="9744" max="9744" width="9.1796875" style="2"/>
    <col min="9745" max="9745" width="11.54296875" style="2" customWidth="1"/>
    <col min="9746" max="9752" width="9.1796875" style="2"/>
    <col min="9753" max="9753" width="12.81640625" style="2" bestFit="1" customWidth="1"/>
    <col min="9754" max="9988" width="9.1796875" style="2"/>
    <col min="9989" max="9989" width="13.453125" style="2" bestFit="1" customWidth="1"/>
    <col min="9990" max="9990" width="19.81640625" style="2" bestFit="1" customWidth="1"/>
    <col min="9991" max="9991" width="16.26953125" style="2" customWidth="1"/>
    <col min="9992" max="9992" width="12" style="2" bestFit="1" customWidth="1"/>
    <col min="9993" max="9993" width="10.81640625" style="2" bestFit="1" customWidth="1"/>
    <col min="9994" max="9994" width="15.453125" style="2" bestFit="1" customWidth="1"/>
    <col min="9995" max="9995" width="18.7265625" style="2" bestFit="1" customWidth="1"/>
    <col min="9996" max="9997" width="9.1796875" style="2"/>
    <col min="9998" max="9998" width="24.54296875" style="2" bestFit="1" customWidth="1"/>
    <col min="9999" max="9999" width="12.26953125" style="2" customWidth="1"/>
    <col min="10000" max="10000" width="9.1796875" style="2"/>
    <col min="10001" max="10001" width="11.54296875" style="2" customWidth="1"/>
    <col min="10002" max="10008" width="9.1796875" style="2"/>
    <col min="10009" max="10009" width="12.81640625" style="2" bestFit="1" customWidth="1"/>
    <col min="10010" max="10244" width="9.1796875" style="2"/>
    <col min="10245" max="10245" width="13.453125" style="2" bestFit="1" customWidth="1"/>
    <col min="10246" max="10246" width="19.81640625" style="2" bestFit="1" customWidth="1"/>
    <col min="10247" max="10247" width="16.26953125" style="2" customWidth="1"/>
    <col min="10248" max="10248" width="12" style="2" bestFit="1" customWidth="1"/>
    <col min="10249" max="10249" width="10.81640625" style="2" bestFit="1" customWidth="1"/>
    <col min="10250" max="10250" width="15.453125" style="2" bestFit="1" customWidth="1"/>
    <col min="10251" max="10251" width="18.7265625" style="2" bestFit="1" customWidth="1"/>
    <col min="10252" max="10253" width="9.1796875" style="2"/>
    <col min="10254" max="10254" width="24.54296875" style="2" bestFit="1" customWidth="1"/>
    <col min="10255" max="10255" width="12.26953125" style="2" customWidth="1"/>
    <col min="10256" max="10256" width="9.1796875" style="2"/>
    <col min="10257" max="10257" width="11.54296875" style="2" customWidth="1"/>
    <col min="10258" max="10264" width="9.1796875" style="2"/>
    <col min="10265" max="10265" width="12.81640625" style="2" bestFit="1" customWidth="1"/>
    <col min="10266" max="10500" width="9.1796875" style="2"/>
    <col min="10501" max="10501" width="13.453125" style="2" bestFit="1" customWidth="1"/>
    <col min="10502" max="10502" width="19.81640625" style="2" bestFit="1" customWidth="1"/>
    <col min="10503" max="10503" width="16.26953125" style="2" customWidth="1"/>
    <col min="10504" max="10504" width="12" style="2" bestFit="1" customWidth="1"/>
    <col min="10505" max="10505" width="10.81640625" style="2" bestFit="1" customWidth="1"/>
    <col min="10506" max="10506" width="15.453125" style="2" bestFit="1" customWidth="1"/>
    <col min="10507" max="10507" width="18.7265625" style="2" bestFit="1" customWidth="1"/>
    <col min="10508" max="10509" width="9.1796875" style="2"/>
    <col min="10510" max="10510" width="24.54296875" style="2" bestFit="1" customWidth="1"/>
    <col min="10511" max="10511" width="12.26953125" style="2" customWidth="1"/>
    <col min="10512" max="10512" width="9.1796875" style="2"/>
    <col min="10513" max="10513" width="11.54296875" style="2" customWidth="1"/>
    <col min="10514" max="10520" width="9.1796875" style="2"/>
    <col min="10521" max="10521" width="12.81640625" style="2" bestFit="1" customWidth="1"/>
    <col min="10522" max="10756" width="9.1796875" style="2"/>
    <col min="10757" max="10757" width="13.453125" style="2" bestFit="1" customWidth="1"/>
    <col min="10758" max="10758" width="19.81640625" style="2" bestFit="1" customWidth="1"/>
    <col min="10759" max="10759" width="16.26953125" style="2" customWidth="1"/>
    <col min="10760" max="10760" width="12" style="2" bestFit="1" customWidth="1"/>
    <col min="10761" max="10761" width="10.81640625" style="2" bestFit="1" customWidth="1"/>
    <col min="10762" max="10762" width="15.453125" style="2" bestFit="1" customWidth="1"/>
    <col min="10763" max="10763" width="18.7265625" style="2" bestFit="1" customWidth="1"/>
    <col min="10764" max="10765" width="9.1796875" style="2"/>
    <col min="10766" max="10766" width="24.54296875" style="2" bestFit="1" customWidth="1"/>
    <col min="10767" max="10767" width="12.26953125" style="2" customWidth="1"/>
    <col min="10768" max="10768" width="9.1796875" style="2"/>
    <col min="10769" max="10769" width="11.54296875" style="2" customWidth="1"/>
    <col min="10770" max="10776" width="9.1796875" style="2"/>
    <col min="10777" max="10777" width="12.81640625" style="2" bestFit="1" customWidth="1"/>
    <col min="10778" max="11012" width="9.1796875" style="2"/>
    <col min="11013" max="11013" width="13.453125" style="2" bestFit="1" customWidth="1"/>
    <col min="11014" max="11014" width="19.81640625" style="2" bestFit="1" customWidth="1"/>
    <col min="11015" max="11015" width="16.26953125" style="2" customWidth="1"/>
    <col min="11016" max="11016" width="12" style="2" bestFit="1" customWidth="1"/>
    <col min="11017" max="11017" width="10.81640625" style="2" bestFit="1" customWidth="1"/>
    <col min="11018" max="11018" width="15.453125" style="2" bestFit="1" customWidth="1"/>
    <col min="11019" max="11019" width="18.7265625" style="2" bestFit="1" customWidth="1"/>
    <col min="11020" max="11021" width="9.1796875" style="2"/>
    <col min="11022" max="11022" width="24.54296875" style="2" bestFit="1" customWidth="1"/>
    <col min="11023" max="11023" width="12.26953125" style="2" customWidth="1"/>
    <col min="11024" max="11024" width="9.1796875" style="2"/>
    <col min="11025" max="11025" width="11.54296875" style="2" customWidth="1"/>
    <col min="11026" max="11032" width="9.1796875" style="2"/>
    <col min="11033" max="11033" width="12.81640625" style="2" bestFit="1" customWidth="1"/>
    <col min="11034" max="11268" width="9.1796875" style="2"/>
    <col min="11269" max="11269" width="13.453125" style="2" bestFit="1" customWidth="1"/>
    <col min="11270" max="11270" width="19.81640625" style="2" bestFit="1" customWidth="1"/>
    <col min="11271" max="11271" width="16.26953125" style="2" customWidth="1"/>
    <col min="11272" max="11272" width="12" style="2" bestFit="1" customWidth="1"/>
    <col min="11273" max="11273" width="10.81640625" style="2" bestFit="1" customWidth="1"/>
    <col min="11274" max="11274" width="15.453125" style="2" bestFit="1" customWidth="1"/>
    <col min="11275" max="11275" width="18.7265625" style="2" bestFit="1" customWidth="1"/>
    <col min="11276" max="11277" width="9.1796875" style="2"/>
    <col min="11278" max="11278" width="24.54296875" style="2" bestFit="1" customWidth="1"/>
    <col min="11279" max="11279" width="12.26953125" style="2" customWidth="1"/>
    <col min="11280" max="11280" width="9.1796875" style="2"/>
    <col min="11281" max="11281" width="11.54296875" style="2" customWidth="1"/>
    <col min="11282" max="11288" width="9.1796875" style="2"/>
    <col min="11289" max="11289" width="12.81640625" style="2" bestFit="1" customWidth="1"/>
    <col min="11290" max="11524" width="9.1796875" style="2"/>
    <col min="11525" max="11525" width="13.453125" style="2" bestFit="1" customWidth="1"/>
    <col min="11526" max="11526" width="19.81640625" style="2" bestFit="1" customWidth="1"/>
    <col min="11527" max="11527" width="16.26953125" style="2" customWidth="1"/>
    <col min="11528" max="11528" width="12" style="2" bestFit="1" customWidth="1"/>
    <col min="11529" max="11529" width="10.81640625" style="2" bestFit="1" customWidth="1"/>
    <col min="11530" max="11530" width="15.453125" style="2" bestFit="1" customWidth="1"/>
    <col min="11531" max="11531" width="18.7265625" style="2" bestFit="1" customWidth="1"/>
    <col min="11532" max="11533" width="9.1796875" style="2"/>
    <col min="11534" max="11534" width="24.54296875" style="2" bestFit="1" customWidth="1"/>
    <col min="11535" max="11535" width="12.26953125" style="2" customWidth="1"/>
    <col min="11536" max="11536" width="9.1796875" style="2"/>
    <col min="11537" max="11537" width="11.54296875" style="2" customWidth="1"/>
    <col min="11538" max="11544" width="9.1796875" style="2"/>
    <col min="11545" max="11545" width="12.81640625" style="2" bestFit="1" customWidth="1"/>
    <col min="11546" max="11780" width="9.1796875" style="2"/>
    <col min="11781" max="11781" width="13.453125" style="2" bestFit="1" customWidth="1"/>
    <col min="11782" max="11782" width="19.81640625" style="2" bestFit="1" customWidth="1"/>
    <col min="11783" max="11783" width="16.26953125" style="2" customWidth="1"/>
    <col min="11784" max="11784" width="12" style="2" bestFit="1" customWidth="1"/>
    <col min="11785" max="11785" width="10.81640625" style="2" bestFit="1" customWidth="1"/>
    <col min="11786" max="11786" width="15.453125" style="2" bestFit="1" customWidth="1"/>
    <col min="11787" max="11787" width="18.7265625" style="2" bestFit="1" customWidth="1"/>
    <col min="11788" max="11789" width="9.1796875" style="2"/>
    <col min="11790" max="11790" width="24.54296875" style="2" bestFit="1" customWidth="1"/>
    <col min="11791" max="11791" width="12.26953125" style="2" customWidth="1"/>
    <col min="11792" max="11792" width="9.1796875" style="2"/>
    <col min="11793" max="11793" width="11.54296875" style="2" customWidth="1"/>
    <col min="11794" max="11800" width="9.1796875" style="2"/>
    <col min="11801" max="11801" width="12.81640625" style="2" bestFit="1" customWidth="1"/>
    <col min="11802" max="12036" width="9.1796875" style="2"/>
    <col min="12037" max="12037" width="13.453125" style="2" bestFit="1" customWidth="1"/>
    <col min="12038" max="12038" width="19.81640625" style="2" bestFit="1" customWidth="1"/>
    <col min="12039" max="12039" width="16.26953125" style="2" customWidth="1"/>
    <col min="12040" max="12040" width="12" style="2" bestFit="1" customWidth="1"/>
    <col min="12041" max="12041" width="10.81640625" style="2" bestFit="1" customWidth="1"/>
    <col min="12042" max="12042" width="15.453125" style="2" bestFit="1" customWidth="1"/>
    <col min="12043" max="12043" width="18.7265625" style="2" bestFit="1" customWidth="1"/>
    <col min="12044" max="12045" width="9.1796875" style="2"/>
    <col min="12046" max="12046" width="24.54296875" style="2" bestFit="1" customWidth="1"/>
    <col min="12047" max="12047" width="12.26953125" style="2" customWidth="1"/>
    <col min="12048" max="12048" width="9.1796875" style="2"/>
    <col min="12049" max="12049" width="11.54296875" style="2" customWidth="1"/>
    <col min="12050" max="12056" width="9.1796875" style="2"/>
    <col min="12057" max="12057" width="12.81640625" style="2" bestFit="1" customWidth="1"/>
    <col min="12058" max="12292" width="9.1796875" style="2"/>
    <col min="12293" max="12293" width="13.453125" style="2" bestFit="1" customWidth="1"/>
    <col min="12294" max="12294" width="19.81640625" style="2" bestFit="1" customWidth="1"/>
    <col min="12295" max="12295" width="16.26953125" style="2" customWidth="1"/>
    <col min="12296" max="12296" width="12" style="2" bestFit="1" customWidth="1"/>
    <col min="12297" max="12297" width="10.81640625" style="2" bestFit="1" customWidth="1"/>
    <col min="12298" max="12298" width="15.453125" style="2" bestFit="1" customWidth="1"/>
    <col min="12299" max="12299" width="18.7265625" style="2" bestFit="1" customWidth="1"/>
    <col min="12300" max="12301" width="9.1796875" style="2"/>
    <col min="12302" max="12302" width="24.54296875" style="2" bestFit="1" customWidth="1"/>
    <col min="12303" max="12303" width="12.26953125" style="2" customWidth="1"/>
    <col min="12304" max="12304" width="9.1796875" style="2"/>
    <col min="12305" max="12305" width="11.54296875" style="2" customWidth="1"/>
    <col min="12306" max="12312" width="9.1796875" style="2"/>
    <col min="12313" max="12313" width="12.81640625" style="2" bestFit="1" customWidth="1"/>
    <col min="12314" max="12548" width="9.1796875" style="2"/>
    <col min="12549" max="12549" width="13.453125" style="2" bestFit="1" customWidth="1"/>
    <col min="12550" max="12550" width="19.81640625" style="2" bestFit="1" customWidth="1"/>
    <col min="12551" max="12551" width="16.26953125" style="2" customWidth="1"/>
    <col min="12552" max="12552" width="12" style="2" bestFit="1" customWidth="1"/>
    <col min="12553" max="12553" width="10.81640625" style="2" bestFit="1" customWidth="1"/>
    <col min="12554" max="12554" width="15.453125" style="2" bestFit="1" customWidth="1"/>
    <col min="12555" max="12555" width="18.7265625" style="2" bestFit="1" customWidth="1"/>
    <col min="12556" max="12557" width="9.1796875" style="2"/>
    <col min="12558" max="12558" width="24.54296875" style="2" bestFit="1" customWidth="1"/>
    <col min="12559" max="12559" width="12.26953125" style="2" customWidth="1"/>
    <col min="12560" max="12560" width="9.1796875" style="2"/>
    <col min="12561" max="12561" width="11.54296875" style="2" customWidth="1"/>
    <col min="12562" max="12568" width="9.1796875" style="2"/>
    <col min="12569" max="12569" width="12.81640625" style="2" bestFit="1" customWidth="1"/>
    <col min="12570" max="12804" width="9.1796875" style="2"/>
    <col min="12805" max="12805" width="13.453125" style="2" bestFit="1" customWidth="1"/>
    <col min="12806" max="12806" width="19.81640625" style="2" bestFit="1" customWidth="1"/>
    <col min="12807" max="12807" width="16.26953125" style="2" customWidth="1"/>
    <col min="12808" max="12808" width="12" style="2" bestFit="1" customWidth="1"/>
    <col min="12809" max="12809" width="10.81640625" style="2" bestFit="1" customWidth="1"/>
    <col min="12810" max="12810" width="15.453125" style="2" bestFit="1" customWidth="1"/>
    <col min="12811" max="12811" width="18.7265625" style="2" bestFit="1" customWidth="1"/>
    <col min="12812" max="12813" width="9.1796875" style="2"/>
    <col min="12814" max="12814" width="24.54296875" style="2" bestFit="1" customWidth="1"/>
    <col min="12815" max="12815" width="12.26953125" style="2" customWidth="1"/>
    <col min="12816" max="12816" width="9.1796875" style="2"/>
    <col min="12817" max="12817" width="11.54296875" style="2" customWidth="1"/>
    <col min="12818" max="12824" width="9.1796875" style="2"/>
    <col min="12825" max="12825" width="12.81640625" style="2" bestFit="1" customWidth="1"/>
    <col min="12826" max="13060" width="9.1796875" style="2"/>
    <col min="13061" max="13061" width="13.453125" style="2" bestFit="1" customWidth="1"/>
    <col min="13062" max="13062" width="19.81640625" style="2" bestFit="1" customWidth="1"/>
    <col min="13063" max="13063" width="16.26953125" style="2" customWidth="1"/>
    <col min="13064" max="13064" width="12" style="2" bestFit="1" customWidth="1"/>
    <col min="13065" max="13065" width="10.81640625" style="2" bestFit="1" customWidth="1"/>
    <col min="13066" max="13066" width="15.453125" style="2" bestFit="1" customWidth="1"/>
    <col min="13067" max="13067" width="18.7265625" style="2" bestFit="1" customWidth="1"/>
    <col min="13068" max="13069" width="9.1796875" style="2"/>
    <col min="13070" max="13070" width="24.54296875" style="2" bestFit="1" customWidth="1"/>
    <col min="13071" max="13071" width="12.26953125" style="2" customWidth="1"/>
    <col min="13072" max="13072" width="9.1796875" style="2"/>
    <col min="13073" max="13073" width="11.54296875" style="2" customWidth="1"/>
    <col min="13074" max="13080" width="9.1796875" style="2"/>
    <col min="13081" max="13081" width="12.81640625" style="2" bestFit="1" customWidth="1"/>
    <col min="13082" max="13316" width="9.1796875" style="2"/>
    <col min="13317" max="13317" width="13.453125" style="2" bestFit="1" customWidth="1"/>
    <col min="13318" max="13318" width="19.81640625" style="2" bestFit="1" customWidth="1"/>
    <col min="13319" max="13319" width="16.26953125" style="2" customWidth="1"/>
    <col min="13320" max="13320" width="12" style="2" bestFit="1" customWidth="1"/>
    <col min="13321" max="13321" width="10.81640625" style="2" bestFit="1" customWidth="1"/>
    <col min="13322" max="13322" width="15.453125" style="2" bestFit="1" customWidth="1"/>
    <col min="13323" max="13323" width="18.7265625" style="2" bestFit="1" customWidth="1"/>
    <col min="13324" max="13325" width="9.1796875" style="2"/>
    <col min="13326" max="13326" width="24.54296875" style="2" bestFit="1" customWidth="1"/>
    <col min="13327" max="13327" width="12.26953125" style="2" customWidth="1"/>
    <col min="13328" max="13328" width="9.1796875" style="2"/>
    <col min="13329" max="13329" width="11.54296875" style="2" customWidth="1"/>
    <col min="13330" max="13336" width="9.1796875" style="2"/>
    <col min="13337" max="13337" width="12.81640625" style="2" bestFit="1" customWidth="1"/>
    <col min="13338" max="13572" width="9.1796875" style="2"/>
    <col min="13573" max="13573" width="13.453125" style="2" bestFit="1" customWidth="1"/>
    <col min="13574" max="13574" width="19.81640625" style="2" bestFit="1" customWidth="1"/>
    <col min="13575" max="13575" width="16.26953125" style="2" customWidth="1"/>
    <col min="13576" max="13576" width="12" style="2" bestFit="1" customWidth="1"/>
    <col min="13577" max="13577" width="10.81640625" style="2" bestFit="1" customWidth="1"/>
    <col min="13578" max="13578" width="15.453125" style="2" bestFit="1" customWidth="1"/>
    <col min="13579" max="13579" width="18.7265625" style="2" bestFit="1" customWidth="1"/>
    <col min="13580" max="13581" width="9.1796875" style="2"/>
    <col min="13582" max="13582" width="24.54296875" style="2" bestFit="1" customWidth="1"/>
    <col min="13583" max="13583" width="12.26953125" style="2" customWidth="1"/>
    <col min="13584" max="13584" width="9.1796875" style="2"/>
    <col min="13585" max="13585" width="11.54296875" style="2" customWidth="1"/>
    <col min="13586" max="13592" width="9.1796875" style="2"/>
    <col min="13593" max="13593" width="12.81640625" style="2" bestFit="1" customWidth="1"/>
    <col min="13594" max="13828" width="9.1796875" style="2"/>
    <col min="13829" max="13829" width="13.453125" style="2" bestFit="1" customWidth="1"/>
    <col min="13830" max="13830" width="19.81640625" style="2" bestFit="1" customWidth="1"/>
    <col min="13831" max="13831" width="16.26953125" style="2" customWidth="1"/>
    <col min="13832" max="13832" width="12" style="2" bestFit="1" customWidth="1"/>
    <col min="13833" max="13833" width="10.81640625" style="2" bestFit="1" customWidth="1"/>
    <col min="13834" max="13834" width="15.453125" style="2" bestFit="1" customWidth="1"/>
    <col min="13835" max="13835" width="18.7265625" style="2" bestFit="1" customWidth="1"/>
    <col min="13836" max="13837" width="9.1796875" style="2"/>
    <col min="13838" max="13838" width="24.54296875" style="2" bestFit="1" customWidth="1"/>
    <col min="13839" max="13839" width="12.26953125" style="2" customWidth="1"/>
    <col min="13840" max="13840" width="9.1796875" style="2"/>
    <col min="13841" max="13841" width="11.54296875" style="2" customWidth="1"/>
    <col min="13842" max="13848" width="9.1796875" style="2"/>
    <col min="13849" max="13849" width="12.81640625" style="2" bestFit="1" customWidth="1"/>
    <col min="13850" max="14084" width="9.1796875" style="2"/>
    <col min="14085" max="14085" width="13.453125" style="2" bestFit="1" customWidth="1"/>
    <col min="14086" max="14086" width="19.81640625" style="2" bestFit="1" customWidth="1"/>
    <col min="14087" max="14087" width="16.26953125" style="2" customWidth="1"/>
    <col min="14088" max="14088" width="12" style="2" bestFit="1" customWidth="1"/>
    <col min="14089" max="14089" width="10.81640625" style="2" bestFit="1" customWidth="1"/>
    <col min="14090" max="14090" width="15.453125" style="2" bestFit="1" customWidth="1"/>
    <col min="14091" max="14091" width="18.7265625" style="2" bestFit="1" customWidth="1"/>
    <col min="14092" max="14093" width="9.1796875" style="2"/>
    <col min="14094" max="14094" width="24.54296875" style="2" bestFit="1" customWidth="1"/>
    <col min="14095" max="14095" width="12.26953125" style="2" customWidth="1"/>
    <col min="14096" max="14096" width="9.1796875" style="2"/>
    <col min="14097" max="14097" width="11.54296875" style="2" customWidth="1"/>
    <col min="14098" max="14104" width="9.1796875" style="2"/>
    <col min="14105" max="14105" width="12.81640625" style="2" bestFit="1" customWidth="1"/>
    <col min="14106" max="14340" width="9.1796875" style="2"/>
    <col min="14341" max="14341" width="13.453125" style="2" bestFit="1" customWidth="1"/>
    <col min="14342" max="14342" width="19.81640625" style="2" bestFit="1" customWidth="1"/>
    <col min="14343" max="14343" width="16.26953125" style="2" customWidth="1"/>
    <col min="14344" max="14344" width="12" style="2" bestFit="1" customWidth="1"/>
    <col min="14345" max="14345" width="10.81640625" style="2" bestFit="1" customWidth="1"/>
    <col min="14346" max="14346" width="15.453125" style="2" bestFit="1" customWidth="1"/>
    <col min="14347" max="14347" width="18.7265625" style="2" bestFit="1" customWidth="1"/>
    <col min="14348" max="14349" width="9.1796875" style="2"/>
    <col min="14350" max="14350" width="24.54296875" style="2" bestFit="1" customWidth="1"/>
    <col min="14351" max="14351" width="12.26953125" style="2" customWidth="1"/>
    <col min="14352" max="14352" width="9.1796875" style="2"/>
    <col min="14353" max="14353" width="11.54296875" style="2" customWidth="1"/>
    <col min="14354" max="14360" width="9.1796875" style="2"/>
    <col min="14361" max="14361" width="12.81640625" style="2" bestFit="1" customWidth="1"/>
    <col min="14362" max="14596" width="9.1796875" style="2"/>
    <col min="14597" max="14597" width="13.453125" style="2" bestFit="1" customWidth="1"/>
    <col min="14598" max="14598" width="19.81640625" style="2" bestFit="1" customWidth="1"/>
    <col min="14599" max="14599" width="16.26953125" style="2" customWidth="1"/>
    <col min="14600" max="14600" width="12" style="2" bestFit="1" customWidth="1"/>
    <col min="14601" max="14601" width="10.81640625" style="2" bestFit="1" customWidth="1"/>
    <col min="14602" max="14602" width="15.453125" style="2" bestFit="1" customWidth="1"/>
    <col min="14603" max="14603" width="18.7265625" style="2" bestFit="1" customWidth="1"/>
    <col min="14604" max="14605" width="9.1796875" style="2"/>
    <col min="14606" max="14606" width="24.54296875" style="2" bestFit="1" customWidth="1"/>
    <col min="14607" max="14607" width="12.26953125" style="2" customWidth="1"/>
    <col min="14608" max="14608" width="9.1796875" style="2"/>
    <col min="14609" max="14609" width="11.54296875" style="2" customWidth="1"/>
    <col min="14610" max="14616" width="9.1796875" style="2"/>
    <col min="14617" max="14617" width="12.81640625" style="2" bestFit="1" customWidth="1"/>
    <col min="14618" max="14852" width="9.1796875" style="2"/>
    <col min="14853" max="14853" width="13.453125" style="2" bestFit="1" customWidth="1"/>
    <col min="14854" max="14854" width="19.81640625" style="2" bestFit="1" customWidth="1"/>
    <col min="14855" max="14855" width="16.26953125" style="2" customWidth="1"/>
    <col min="14856" max="14856" width="12" style="2" bestFit="1" customWidth="1"/>
    <col min="14857" max="14857" width="10.81640625" style="2" bestFit="1" customWidth="1"/>
    <col min="14858" max="14858" width="15.453125" style="2" bestFit="1" customWidth="1"/>
    <col min="14859" max="14859" width="18.7265625" style="2" bestFit="1" customWidth="1"/>
    <col min="14860" max="14861" width="9.1796875" style="2"/>
    <col min="14862" max="14862" width="24.54296875" style="2" bestFit="1" customWidth="1"/>
    <col min="14863" max="14863" width="12.26953125" style="2" customWidth="1"/>
    <col min="14864" max="14864" width="9.1796875" style="2"/>
    <col min="14865" max="14865" width="11.54296875" style="2" customWidth="1"/>
    <col min="14866" max="14872" width="9.1796875" style="2"/>
    <col min="14873" max="14873" width="12.81640625" style="2" bestFit="1" customWidth="1"/>
    <col min="14874" max="15108" width="9.1796875" style="2"/>
    <col min="15109" max="15109" width="13.453125" style="2" bestFit="1" customWidth="1"/>
    <col min="15110" max="15110" width="19.81640625" style="2" bestFit="1" customWidth="1"/>
    <col min="15111" max="15111" width="16.26953125" style="2" customWidth="1"/>
    <col min="15112" max="15112" width="12" style="2" bestFit="1" customWidth="1"/>
    <col min="15113" max="15113" width="10.81640625" style="2" bestFit="1" customWidth="1"/>
    <col min="15114" max="15114" width="15.453125" style="2" bestFit="1" customWidth="1"/>
    <col min="15115" max="15115" width="18.7265625" style="2" bestFit="1" customWidth="1"/>
    <col min="15116" max="15117" width="9.1796875" style="2"/>
    <col min="15118" max="15118" width="24.54296875" style="2" bestFit="1" customWidth="1"/>
    <col min="15119" max="15119" width="12.26953125" style="2" customWidth="1"/>
    <col min="15120" max="15120" width="9.1796875" style="2"/>
    <col min="15121" max="15121" width="11.54296875" style="2" customWidth="1"/>
    <col min="15122" max="15128" width="9.1796875" style="2"/>
    <col min="15129" max="15129" width="12.81640625" style="2" bestFit="1" customWidth="1"/>
    <col min="15130" max="15364" width="9.1796875" style="2"/>
    <col min="15365" max="15365" width="13.453125" style="2" bestFit="1" customWidth="1"/>
    <col min="15366" max="15366" width="19.81640625" style="2" bestFit="1" customWidth="1"/>
    <col min="15367" max="15367" width="16.26953125" style="2" customWidth="1"/>
    <col min="15368" max="15368" width="12" style="2" bestFit="1" customWidth="1"/>
    <col min="15369" max="15369" width="10.81640625" style="2" bestFit="1" customWidth="1"/>
    <col min="15370" max="15370" width="15.453125" style="2" bestFit="1" customWidth="1"/>
    <col min="15371" max="15371" width="18.7265625" style="2" bestFit="1" customWidth="1"/>
    <col min="15372" max="15373" width="9.1796875" style="2"/>
    <col min="15374" max="15374" width="24.54296875" style="2" bestFit="1" customWidth="1"/>
    <col min="15375" max="15375" width="12.26953125" style="2" customWidth="1"/>
    <col min="15376" max="15376" width="9.1796875" style="2"/>
    <col min="15377" max="15377" width="11.54296875" style="2" customWidth="1"/>
    <col min="15378" max="15384" width="9.1796875" style="2"/>
    <col min="15385" max="15385" width="12.81640625" style="2" bestFit="1" customWidth="1"/>
    <col min="15386" max="15620" width="9.1796875" style="2"/>
    <col min="15621" max="15621" width="13.453125" style="2" bestFit="1" customWidth="1"/>
    <col min="15622" max="15622" width="19.81640625" style="2" bestFit="1" customWidth="1"/>
    <col min="15623" max="15623" width="16.26953125" style="2" customWidth="1"/>
    <col min="15624" max="15624" width="12" style="2" bestFit="1" customWidth="1"/>
    <col min="15625" max="15625" width="10.81640625" style="2" bestFit="1" customWidth="1"/>
    <col min="15626" max="15626" width="15.453125" style="2" bestFit="1" customWidth="1"/>
    <col min="15627" max="15627" width="18.7265625" style="2" bestFit="1" customWidth="1"/>
    <col min="15628" max="15629" width="9.1796875" style="2"/>
    <col min="15630" max="15630" width="24.54296875" style="2" bestFit="1" customWidth="1"/>
    <col min="15631" max="15631" width="12.26953125" style="2" customWidth="1"/>
    <col min="15632" max="15632" width="9.1796875" style="2"/>
    <col min="15633" max="15633" width="11.54296875" style="2" customWidth="1"/>
    <col min="15634" max="15640" width="9.1796875" style="2"/>
    <col min="15641" max="15641" width="12.81640625" style="2" bestFit="1" customWidth="1"/>
    <col min="15642" max="15876" width="9.1796875" style="2"/>
    <col min="15877" max="15877" width="13.453125" style="2" bestFit="1" customWidth="1"/>
    <col min="15878" max="15878" width="19.81640625" style="2" bestFit="1" customWidth="1"/>
    <col min="15879" max="15879" width="16.26953125" style="2" customWidth="1"/>
    <col min="15880" max="15880" width="12" style="2" bestFit="1" customWidth="1"/>
    <col min="15881" max="15881" width="10.81640625" style="2" bestFit="1" customWidth="1"/>
    <col min="15882" max="15882" width="15.453125" style="2" bestFit="1" customWidth="1"/>
    <col min="15883" max="15883" width="18.7265625" style="2" bestFit="1" customWidth="1"/>
    <col min="15884" max="15885" width="9.1796875" style="2"/>
    <col min="15886" max="15886" width="24.54296875" style="2" bestFit="1" customWidth="1"/>
    <col min="15887" max="15887" width="12.26953125" style="2" customWidth="1"/>
    <col min="15888" max="15888" width="9.1796875" style="2"/>
    <col min="15889" max="15889" width="11.54296875" style="2" customWidth="1"/>
    <col min="15890" max="15896" width="9.1796875" style="2"/>
    <col min="15897" max="15897" width="12.81640625" style="2" bestFit="1" customWidth="1"/>
    <col min="15898" max="16132" width="9.1796875" style="2"/>
    <col min="16133" max="16133" width="13.453125" style="2" bestFit="1" customWidth="1"/>
    <col min="16134" max="16134" width="19.81640625" style="2" bestFit="1" customWidth="1"/>
    <col min="16135" max="16135" width="16.26953125" style="2" customWidth="1"/>
    <col min="16136" max="16136" width="12" style="2" bestFit="1" customWidth="1"/>
    <col min="16137" max="16137" width="10.81640625" style="2" bestFit="1" customWidth="1"/>
    <col min="16138" max="16138" width="15.453125" style="2" bestFit="1" customWidth="1"/>
    <col min="16139" max="16139" width="18.7265625" style="2" bestFit="1" customWidth="1"/>
    <col min="16140" max="16141" width="9.1796875" style="2"/>
    <col min="16142" max="16142" width="24.54296875" style="2" bestFit="1" customWidth="1"/>
    <col min="16143" max="16143" width="12.26953125" style="2" customWidth="1"/>
    <col min="16144" max="16144" width="9.1796875" style="2"/>
    <col min="16145" max="16145" width="11.54296875" style="2" customWidth="1"/>
    <col min="16146" max="16152" width="9.1796875" style="2"/>
    <col min="16153" max="16153" width="12.81640625" style="2" bestFit="1" customWidth="1"/>
    <col min="16154" max="16384" width="9.1796875" style="2"/>
  </cols>
  <sheetData>
    <row r="1" spans="1:28" x14ac:dyDescent="0.25">
      <c r="A1" s="2" t="s">
        <v>7</v>
      </c>
      <c r="B1" s="2" t="s">
        <v>1589</v>
      </c>
      <c r="C1" s="2" t="s">
        <v>779</v>
      </c>
      <c r="D1" s="2" t="s">
        <v>6</v>
      </c>
      <c r="E1" s="2" t="s">
        <v>1597</v>
      </c>
      <c r="F1" s="2" t="s">
        <v>1598</v>
      </c>
      <c r="G1" s="2" t="s">
        <v>1599</v>
      </c>
      <c r="H1" s="2" t="s">
        <v>780</v>
      </c>
      <c r="I1" s="2" t="s">
        <v>781</v>
      </c>
      <c r="J1" s="2" t="s">
        <v>782</v>
      </c>
      <c r="K1" s="2" t="s">
        <v>783</v>
      </c>
      <c r="L1" s="2" t="s">
        <v>784</v>
      </c>
      <c r="M1" s="2" t="s">
        <v>785</v>
      </c>
      <c r="N1" s="2" t="s">
        <v>786</v>
      </c>
      <c r="O1" s="2" t="s">
        <v>787</v>
      </c>
      <c r="P1" s="2" t="s">
        <v>788</v>
      </c>
      <c r="Q1" s="2" t="s">
        <v>789</v>
      </c>
      <c r="R1" s="2" t="s">
        <v>790</v>
      </c>
      <c r="S1" s="2" t="s">
        <v>791</v>
      </c>
      <c r="T1" s="2" t="s">
        <v>1589</v>
      </c>
      <c r="U1" s="20" t="s">
        <v>1590</v>
      </c>
      <c r="V1" s="20" t="s">
        <v>1361</v>
      </c>
      <c r="W1" s="20" t="s">
        <v>1591</v>
      </c>
      <c r="X1" s="20" t="s">
        <v>1361</v>
      </c>
      <c r="Y1" s="20" t="s">
        <v>1594</v>
      </c>
      <c r="Z1" s="20" t="s">
        <v>1361</v>
      </c>
      <c r="AA1" s="20" t="s">
        <v>1596</v>
      </c>
      <c r="AB1" s="20"/>
    </row>
    <row r="2" spans="1:28" hidden="1" x14ac:dyDescent="0.25">
      <c r="A2" s="2" t="s">
        <v>1600</v>
      </c>
      <c r="B2" s="2" t="s">
        <v>1601</v>
      </c>
      <c r="C2" s="2" t="s">
        <v>1602</v>
      </c>
      <c r="D2" s="2">
        <v>1</v>
      </c>
      <c r="E2" s="2" t="s">
        <v>1030</v>
      </c>
      <c r="F2" s="2" t="s">
        <v>1030</v>
      </c>
      <c r="G2" s="2">
        <v>1</v>
      </c>
      <c r="H2" s="2" t="s">
        <v>1603</v>
      </c>
      <c r="I2" s="21">
        <v>42249.291666666672</v>
      </c>
      <c r="J2" s="2" t="s">
        <v>793</v>
      </c>
      <c r="K2" s="21">
        <v>41373.291666666664</v>
      </c>
      <c r="L2" s="2" t="s">
        <v>1102</v>
      </c>
      <c r="M2" s="21">
        <v>41480.291666666664</v>
      </c>
      <c r="O2" s="2">
        <v>891</v>
      </c>
      <c r="P2" s="2" t="s">
        <v>816</v>
      </c>
      <c r="Q2" s="2" t="s">
        <v>1601</v>
      </c>
      <c r="R2" s="2" t="s">
        <v>836</v>
      </c>
      <c r="S2" s="2" t="s">
        <v>820</v>
      </c>
      <c r="T2" s="2" t="str">
        <f>IF(U2&lt;&gt;"",B2,"")</f>
        <v/>
      </c>
      <c r="U2" s="2" t="s">
        <v>1030</v>
      </c>
      <c r="V2" s="2" t="str">
        <f>IF(W2&lt;&gt;"",B2,"")</f>
        <v/>
      </c>
      <c r="W2" s="2" t="s">
        <v>1030</v>
      </c>
      <c r="X2" s="2" t="str">
        <f>IF(Y2&lt;&gt;"",B2,"")</f>
        <v/>
      </c>
      <c r="Y2" s="2" t="s">
        <v>1030</v>
      </c>
      <c r="Z2" s="2" t="str">
        <f>IF(AA2&lt;&gt;"",B2,"")</f>
        <v/>
      </c>
      <c r="AA2" s="2" t="s">
        <v>1030</v>
      </c>
    </row>
    <row r="3" spans="1:28" hidden="1" x14ac:dyDescent="0.25">
      <c r="A3" s="2" t="s">
        <v>1604</v>
      </c>
      <c r="B3" s="2" t="s">
        <v>1605</v>
      </c>
      <c r="C3" s="2" t="s">
        <v>1606</v>
      </c>
      <c r="D3" s="2">
        <v>6</v>
      </c>
      <c r="E3" s="2">
        <v>1</v>
      </c>
      <c r="F3" s="2">
        <v>6</v>
      </c>
      <c r="G3" s="2" t="s">
        <v>1030</v>
      </c>
      <c r="H3" s="2" t="s">
        <v>1607</v>
      </c>
      <c r="I3" s="21">
        <v>42328.333333333328</v>
      </c>
      <c r="J3" s="2" t="s">
        <v>793</v>
      </c>
      <c r="K3" s="21">
        <v>42209.291666666672</v>
      </c>
      <c r="L3" s="2" t="s">
        <v>1102</v>
      </c>
      <c r="M3" s="21">
        <v>37690.333333333336</v>
      </c>
      <c r="N3" s="2">
        <v>0</v>
      </c>
      <c r="O3" s="2">
        <v>0</v>
      </c>
      <c r="P3" s="2" t="s">
        <v>795</v>
      </c>
      <c r="Q3" s="2" t="s">
        <v>1605</v>
      </c>
      <c r="R3" s="2" t="s">
        <v>813</v>
      </c>
      <c r="S3" s="2" t="s">
        <v>1608</v>
      </c>
      <c r="T3" s="2" t="str">
        <f t="shared" ref="T3:T66" si="0">IF(U3&lt;&gt;"",B3,"")</f>
        <v/>
      </c>
      <c r="U3" s="2" t="s">
        <v>1030</v>
      </c>
      <c r="V3" s="2" t="str">
        <f t="shared" ref="V3:V66" si="1">IF(W3&lt;&gt;"",B3,"")</f>
        <v/>
      </c>
      <c r="W3" s="2" t="s">
        <v>1030</v>
      </c>
      <c r="X3" s="2" t="str">
        <f t="shared" ref="X3:X66" si="2">IF(Y3&lt;&gt;"",B3,"")</f>
        <v/>
      </c>
      <c r="Y3" s="2" t="s">
        <v>1030</v>
      </c>
      <c r="Z3" s="2" t="str">
        <f t="shared" ref="Z3:Z66" si="3">IF(AA3&lt;&gt;"",B3,"")</f>
        <v/>
      </c>
      <c r="AA3" s="2" t="s">
        <v>1030</v>
      </c>
    </row>
    <row r="4" spans="1:28" hidden="1" x14ac:dyDescent="0.25">
      <c r="A4" s="2" t="s">
        <v>642</v>
      </c>
      <c r="B4" s="2" t="s">
        <v>1365</v>
      </c>
      <c r="C4" s="2" t="s">
        <v>641</v>
      </c>
      <c r="D4" s="2">
        <v>16.75</v>
      </c>
      <c r="E4" s="2" t="s">
        <v>1030</v>
      </c>
      <c r="F4" s="2" t="s">
        <v>1030</v>
      </c>
      <c r="G4" s="2">
        <v>16.75</v>
      </c>
      <c r="H4" s="2" t="s">
        <v>792</v>
      </c>
      <c r="I4" s="21">
        <v>43192.291666666672</v>
      </c>
      <c r="J4" s="2" t="s">
        <v>793</v>
      </c>
      <c r="K4" s="21">
        <v>41745.291666666664</v>
      </c>
      <c r="L4" s="2" t="s">
        <v>794</v>
      </c>
      <c r="M4" s="21">
        <v>40179.333333333336</v>
      </c>
      <c r="N4" s="2">
        <v>3</v>
      </c>
      <c r="O4" s="2">
        <v>650000</v>
      </c>
      <c r="P4" s="2" t="s">
        <v>795</v>
      </c>
      <c r="Q4" s="2" t="s">
        <v>1592</v>
      </c>
      <c r="R4" s="2" t="s">
        <v>797</v>
      </c>
      <c r="S4" s="2" t="s">
        <v>798</v>
      </c>
      <c r="T4" s="2" t="str">
        <f t="shared" si="0"/>
        <v/>
      </c>
      <c r="U4" s="2" t="s">
        <v>1030</v>
      </c>
      <c r="V4" s="2" t="str">
        <f t="shared" si="1"/>
        <v/>
      </c>
      <c r="W4" s="2" t="s">
        <v>1030</v>
      </c>
      <c r="X4" s="2" t="str">
        <f t="shared" si="2"/>
        <v>Anthony C. Elliott</v>
      </c>
      <c r="Y4" s="2">
        <v>3</v>
      </c>
      <c r="Z4" s="2" t="str">
        <f t="shared" si="3"/>
        <v/>
      </c>
      <c r="AA4" s="2" t="s">
        <v>1030</v>
      </c>
    </row>
    <row r="5" spans="1:28" hidden="1" x14ac:dyDescent="0.25">
      <c r="A5" s="2" t="s">
        <v>1609</v>
      </c>
      <c r="B5" s="2" t="s">
        <v>912</v>
      </c>
      <c r="C5" s="2" t="s">
        <v>1610</v>
      </c>
      <c r="D5" s="2">
        <v>5.5830000042915344</v>
      </c>
      <c r="E5" s="2">
        <v>1</v>
      </c>
      <c r="F5" s="2">
        <v>5.5830000042915344</v>
      </c>
      <c r="G5" s="2" t="s">
        <v>1030</v>
      </c>
      <c r="H5" s="2" t="s">
        <v>1611</v>
      </c>
      <c r="I5" s="21">
        <v>42704.333333333328</v>
      </c>
      <c r="J5" s="2" t="s">
        <v>840</v>
      </c>
      <c r="K5" s="21">
        <v>42654.291666666672</v>
      </c>
      <c r="L5" s="2" t="s">
        <v>794</v>
      </c>
      <c r="M5" s="21">
        <v>42370.333333333328</v>
      </c>
      <c r="N5" s="2">
        <v>0</v>
      </c>
      <c r="O5" s="2">
        <v>0</v>
      </c>
      <c r="P5" s="2" t="s">
        <v>824</v>
      </c>
      <c r="Q5" s="2" t="s">
        <v>912</v>
      </c>
      <c r="R5" s="2" t="s">
        <v>797</v>
      </c>
      <c r="S5" s="2" t="s">
        <v>913</v>
      </c>
      <c r="T5" s="2" t="str">
        <f t="shared" si="0"/>
        <v/>
      </c>
      <c r="U5" s="2" t="s">
        <v>1030</v>
      </c>
      <c r="V5" s="2" t="str">
        <f t="shared" si="1"/>
        <v/>
      </c>
      <c r="W5" s="2" t="s">
        <v>1030</v>
      </c>
      <c r="X5" s="2" t="str">
        <f t="shared" si="2"/>
        <v/>
      </c>
      <c r="Y5" s="2" t="s">
        <v>1030</v>
      </c>
      <c r="Z5" s="2" t="str">
        <f t="shared" si="3"/>
        <v/>
      </c>
      <c r="AA5" s="2" t="s">
        <v>1030</v>
      </c>
    </row>
    <row r="6" spans="1:28" hidden="1" x14ac:dyDescent="0.25">
      <c r="A6" s="2" t="s">
        <v>200</v>
      </c>
      <c r="B6" s="2" t="s">
        <v>1365</v>
      </c>
      <c r="C6" s="2" t="s">
        <v>199</v>
      </c>
      <c r="D6" s="2">
        <v>26.25</v>
      </c>
      <c r="E6" s="2">
        <v>1</v>
      </c>
      <c r="F6" s="2">
        <v>26.25</v>
      </c>
      <c r="G6" s="2" t="s">
        <v>1030</v>
      </c>
      <c r="H6" s="2" t="s">
        <v>799</v>
      </c>
      <c r="I6" s="21">
        <v>43259.291666666672</v>
      </c>
      <c r="J6" s="2" t="s">
        <v>800</v>
      </c>
      <c r="K6" s="21">
        <v>42580.291666666672</v>
      </c>
      <c r="L6" s="2" t="s">
        <v>794</v>
      </c>
      <c r="M6" s="21">
        <v>28672.291666666668</v>
      </c>
      <c r="N6" s="2">
        <v>4</v>
      </c>
      <c r="O6" s="2">
        <v>600000</v>
      </c>
      <c r="P6" s="2" t="s">
        <v>795</v>
      </c>
      <c r="Q6" s="2" t="s">
        <v>1592</v>
      </c>
      <c r="R6" s="2" t="s">
        <v>797</v>
      </c>
      <c r="S6" s="2" t="s">
        <v>801</v>
      </c>
      <c r="T6" s="2" t="str">
        <f t="shared" si="0"/>
        <v>Anthony C. Elliott</v>
      </c>
      <c r="U6" s="2">
        <v>90000</v>
      </c>
      <c r="V6" s="2" t="str">
        <f t="shared" si="1"/>
        <v/>
      </c>
      <c r="W6" s="2" t="s">
        <v>1030</v>
      </c>
      <c r="X6" s="2" t="str">
        <f t="shared" si="2"/>
        <v/>
      </c>
      <c r="Y6" s="2" t="s">
        <v>1030</v>
      </c>
      <c r="Z6" s="2" t="str">
        <f t="shared" si="3"/>
        <v/>
      </c>
      <c r="AA6" s="2" t="s">
        <v>1030</v>
      </c>
    </row>
    <row r="7" spans="1:28" hidden="1" x14ac:dyDescent="0.25">
      <c r="A7" s="2" t="s">
        <v>1612</v>
      </c>
      <c r="B7" s="2" t="s">
        <v>1613</v>
      </c>
      <c r="C7" s="2" t="s">
        <v>1614</v>
      </c>
      <c r="D7" s="2">
        <v>14</v>
      </c>
      <c r="E7" s="2" t="s">
        <v>1030</v>
      </c>
      <c r="F7" s="2" t="s">
        <v>1030</v>
      </c>
      <c r="G7" s="2">
        <v>14</v>
      </c>
      <c r="H7" s="2" t="s">
        <v>1615</v>
      </c>
      <c r="I7" s="21">
        <v>43082.333333333328</v>
      </c>
      <c r="J7" s="2" t="s">
        <v>793</v>
      </c>
      <c r="K7" s="21">
        <v>41592.333333333336</v>
      </c>
      <c r="L7" s="2" t="s">
        <v>794</v>
      </c>
      <c r="M7" s="21">
        <v>39699.291666666664</v>
      </c>
      <c r="N7" s="2">
        <v>2</v>
      </c>
      <c r="O7" s="2">
        <v>50000</v>
      </c>
      <c r="P7" s="2" t="s">
        <v>795</v>
      </c>
      <c r="Q7" s="2" t="s">
        <v>1613</v>
      </c>
      <c r="R7" s="2" t="s">
        <v>797</v>
      </c>
      <c r="S7" s="2" t="s">
        <v>849</v>
      </c>
      <c r="T7" s="2" t="str">
        <f t="shared" si="0"/>
        <v>Jason Ham</v>
      </c>
      <c r="U7" s="2">
        <v>100000</v>
      </c>
      <c r="V7" s="2" t="str">
        <f t="shared" si="1"/>
        <v/>
      </c>
      <c r="W7" s="2" t="s">
        <v>1030</v>
      </c>
      <c r="X7" s="2" t="str">
        <f t="shared" si="2"/>
        <v/>
      </c>
      <c r="Y7" s="2" t="s">
        <v>1030</v>
      </c>
      <c r="Z7" s="2" t="str">
        <f t="shared" si="3"/>
        <v>Jason Ham</v>
      </c>
      <c r="AA7" s="2">
        <v>50000</v>
      </c>
    </row>
    <row r="8" spans="1:28" hidden="1" x14ac:dyDescent="0.25">
      <c r="A8" s="2" t="s">
        <v>1616</v>
      </c>
      <c r="B8" s="2" t="s">
        <v>1368</v>
      </c>
      <c r="C8" s="2" t="s">
        <v>1618</v>
      </c>
      <c r="D8" s="2">
        <v>32.583000004291534</v>
      </c>
      <c r="E8" s="2">
        <v>1</v>
      </c>
      <c r="F8" s="2">
        <v>32.583000004291534</v>
      </c>
      <c r="G8" s="2" t="s">
        <v>1030</v>
      </c>
      <c r="H8" s="2" t="s">
        <v>1619</v>
      </c>
      <c r="I8" s="21">
        <v>42927.291666666672</v>
      </c>
      <c r="J8" s="2" t="s">
        <v>819</v>
      </c>
      <c r="K8" s="21">
        <v>42619.291666666672</v>
      </c>
      <c r="L8" s="2" t="s">
        <v>794</v>
      </c>
      <c r="M8" s="21">
        <v>42675.291666666672</v>
      </c>
      <c r="N8" s="2">
        <v>1</v>
      </c>
      <c r="O8" s="2">
        <v>0</v>
      </c>
      <c r="P8" s="2" t="s">
        <v>816</v>
      </c>
      <c r="Q8" s="2" t="s">
        <v>1617</v>
      </c>
      <c r="R8" s="2" t="s">
        <v>810</v>
      </c>
      <c r="S8" s="2" t="s">
        <v>801</v>
      </c>
      <c r="T8" s="2" t="str">
        <f t="shared" si="0"/>
        <v/>
      </c>
      <c r="U8" s="2" t="s">
        <v>1030</v>
      </c>
      <c r="V8" s="2" t="str">
        <f t="shared" si="1"/>
        <v>Matthew T. McConville</v>
      </c>
      <c r="W8" s="2">
        <v>1</v>
      </c>
      <c r="X8" s="2" t="str">
        <f t="shared" si="2"/>
        <v>Matthew T. McConville</v>
      </c>
      <c r="Y8" s="2">
        <v>1</v>
      </c>
      <c r="Z8" s="2" t="str">
        <f t="shared" si="3"/>
        <v/>
      </c>
      <c r="AA8" s="2" t="s">
        <v>1030</v>
      </c>
    </row>
    <row r="9" spans="1:28" hidden="1" x14ac:dyDescent="0.25">
      <c r="A9" s="2" t="s">
        <v>1620</v>
      </c>
      <c r="B9" s="2" t="s">
        <v>912</v>
      </c>
      <c r="C9" s="2" t="s">
        <v>1621</v>
      </c>
      <c r="D9" s="2">
        <v>5.1666666865348816</v>
      </c>
      <c r="E9" s="2">
        <v>1</v>
      </c>
      <c r="F9" s="2">
        <v>5.1666666865348816</v>
      </c>
      <c r="G9" s="2" t="s">
        <v>1030</v>
      </c>
      <c r="H9" s="2" t="s">
        <v>1622</v>
      </c>
      <c r="I9" s="21">
        <v>42704.333333333328</v>
      </c>
      <c r="J9" s="2" t="s">
        <v>803</v>
      </c>
      <c r="K9" s="21">
        <v>42605.291666666672</v>
      </c>
      <c r="L9" s="2" t="s">
        <v>794</v>
      </c>
      <c r="M9" s="21">
        <v>42605.291666666672</v>
      </c>
      <c r="N9" s="2">
        <v>1</v>
      </c>
      <c r="O9" s="2">
        <v>0</v>
      </c>
      <c r="P9" s="2" t="s">
        <v>824</v>
      </c>
      <c r="Q9" s="2" t="s">
        <v>912</v>
      </c>
      <c r="R9" s="2" t="s">
        <v>797</v>
      </c>
      <c r="S9" s="2" t="s">
        <v>1623</v>
      </c>
      <c r="T9" s="2" t="str">
        <f t="shared" si="0"/>
        <v/>
      </c>
      <c r="U9" s="2" t="s">
        <v>1030</v>
      </c>
      <c r="V9" s="2" t="str">
        <f t="shared" si="1"/>
        <v/>
      </c>
      <c r="W9" s="2" t="s">
        <v>1030</v>
      </c>
      <c r="X9" s="2" t="str">
        <f t="shared" si="2"/>
        <v/>
      </c>
      <c r="Y9" s="2" t="s">
        <v>1030</v>
      </c>
      <c r="Z9" s="2" t="str">
        <f t="shared" si="3"/>
        <v/>
      </c>
      <c r="AA9" s="2" t="s">
        <v>1030</v>
      </c>
    </row>
    <row r="10" spans="1:28" hidden="1" x14ac:dyDescent="0.25">
      <c r="A10" s="2" t="s">
        <v>1624</v>
      </c>
      <c r="B10" s="2" t="s">
        <v>822</v>
      </c>
      <c r="C10" s="2" t="s">
        <v>1625</v>
      </c>
      <c r="D10" s="2">
        <v>6.25</v>
      </c>
      <c r="E10" s="2" t="s">
        <v>1030</v>
      </c>
      <c r="F10" s="2" t="s">
        <v>1030</v>
      </c>
      <c r="G10" s="2">
        <v>6.25</v>
      </c>
      <c r="H10" s="2" t="s">
        <v>1626</v>
      </c>
      <c r="I10" s="21">
        <v>42821.291666666672</v>
      </c>
      <c r="J10" s="2" t="s">
        <v>847</v>
      </c>
      <c r="K10" s="21">
        <v>41395.291666666664</v>
      </c>
      <c r="L10" s="2" t="s">
        <v>1102</v>
      </c>
      <c r="M10" s="21">
        <v>41445.291666666664</v>
      </c>
      <c r="P10" s="2" t="s">
        <v>816</v>
      </c>
      <c r="Q10" s="2" t="s">
        <v>822</v>
      </c>
      <c r="R10" s="2" t="s">
        <v>797</v>
      </c>
      <c r="S10" s="2" t="s">
        <v>831</v>
      </c>
      <c r="T10" s="2" t="str">
        <f t="shared" si="0"/>
        <v/>
      </c>
      <c r="U10" s="2" t="s">
        <v>1030</v>
      </c>
      <c r="V10" s="2" t="str">
        <f t="shared" si="1"/>
        <v/>
      </c>
      <c r="W10" s="2" t="s">
        <v>1030</v>
      </c>
      <c r="X10" s="2" t="str">
        <f t="shared" si="2"/>
        <v/>
      </c>
      <c r="Y10" s="2" t="s">
        <v>1030</v>
      </c>
      <c r="Z10" s="2" t="str">
        <f t="shared" si="3"/>
        <v/>
      </c>
      <c r="AA10" s="2" t="s">
        <v>1030</v>
      </c>
    </row>
    <row r="11" spans="1:28" hidden="1" x14ac:dyDescent="0.25">
      <c r="A11" s="2" t="s">
        <v>220</v>
      </c>
      <c r="B11" s="2" t="s">
        <v>804</v>
      </c>
      <c r="C11" s="2" t="s">
        <v>219</v>
      </c>
      <c r="D11" s="2">
        <v>18</v>
      </c>
      <c r="E11" s="2">
        <v>1</v>
      </c>
      <c r="F11" s="2">
        <v>18</v>
      </c>
      <c r="G11" s="2" t="s">
        <v>1030</v>
      </c>
      <c r="H11" s="2" t="s">
        <v>802</v>
      </c>
      <c r="I11" s="21">
        <v>43314.291666666672</v>
      </c>
      <c r="J11" s="2" t="s">
        <v>803</v>
      </c>
      <c r="K11" s="21">
        <v>43143.333333333328</v>
      </c>
      <c r="L11" s="2" t="s">
        <v>794</v>
      </c>
      <c r="M11" s="21">
        <v>42222.291666666672</v>
      </c>
      <c r="N11" s="2">
        <v>2</v>
      </c>
      <c r="O11" s="2">
        <v>300000</v>
      </c>
      <c r="P11" s="2" t="s">
        <v>795</v>
      </c>
      <c r="Q11" s="2" t="s">
        <v>804</v>
      </c>
      <c r="R11" s="2" t="s">
        <v>805</v>
      </c>
      <c r="S11" s="2" t="s">
        <v>806</v>
      </c>
      <c r="T11" s="2" t="str">
        <f t="shared" si="0"/>
        <v/>
      </c>
      <c r="U11" s="2" t="s">
        <v>1030</v>
      </c>
      <c r="V11" s="2" t="str">
        <f t="shared" si="1"/>
        <v/>
      </c>
      <c r="W11" s="2" t="s">
        <v>1030</v>
      </c>
      <c r="X11" s="2" t="str">
        <f t="shared" si="2"/>
        <v/>
      </c>
      <c r="Y11" s="2" t="s">
        <v>1030</v>
      </c>
      <c r="Z11" s="2" t="str">
        <f t="shared" si="3"/>
        <v/>
      </c>
      <c r="AA11" s="2" t="s">
        <v>1030</v>
      </c>
    </row>
    <row r="12" spans="1:28" hidden="1" x14ac:dyDescent="0.25">
      <c r="A12" s="2" t="s">
        <v>151</v>
      </c>
      <c r="B12" s="2" t="s">
        <v>809</v>
      </c>
      <c r="C12" s="2" t="s">
        <v>150</v>
      </c>
      <c r="D12" s="2">
        <v>47.16633328795433</v>
      </c>
      <c r="E12" s="2" t="s">
        <v>1030</v>
      </c>
      <c r="F12" s="2" t="s">
        <v>1030</v>
      </c>
      <c r="G12" s="2">
        <v>47.16633328795433</v>
      </c>
      <c r="H12" s="2" t="s">
        <v>807</v>
      </c>
      <c r="I12" s="21">
        <v>43269.291666666672</v>
      </c>
      <c r="J12" s="2" t="s">
        <v>808</v>
      </c>
      <c r="K12" s="21">
        <v>40654.291666666664</v>
      </c>
      <c r="L12" s="2" t="s">
        <v>794</v>
      </c>
      <c r="M12" s="21">
        <v>42275.291666666672</v>
      </c>
      <c r="N12" s="2">
        <v>2</v>
      </c>
      <c r="O12" s="2">
        <v>450000</v>
      </c>
      <c r="P12" s="2" t="s">
        <v>795</v>
      </c>
      <c r="Q12" s="2" t="s">
        <v>809</v>
      </c>
      <c r="R12" s="2" t="s">
        <v>810</v>
      </c>
      <c r="S12" s="2" t="s">
        <v>801</v>
      </c>
      <c r="T12" s="2" t="str">
        <f t="shared" si="0"/>
        <v>Clare Briglio</v>
      </c>
      <c r="U12" s="2">
        <v>75000</v>
      </c>
      <c r="V12" s="2" t="str">
        <f t="shared" si="1"/>
        <v>Clare Briglio</v>
      </c>
      <c r="W12" s="2">
        <v>1</v>
      </c>
      <c r="X12" s="2" t="str">
        <f t="shared" si="2"/>
        <v/>
      </c>
      <c r="Y12" s="2" t="s">
        <v>1030</v>
      </c>
      <c r="Z12" s="2" t="str">
        <f t="shared" si="3"/>
        <v>Clare Briglio</v>
      </c>
      <c r="AA12" s="2">
        <v>450000</v>
      </c>
    </row>
    <row r="13" spans="1:28" hidden="1" x14ac:dyDescent="0.25">
      <c r="A13" s="2" t="s">
        <v>1627</v>
      </c>
      <c r="B13" s="2" t="s">
        <v>822</v>
      </c>
      <c r="C13" s="2" t="s">
        <v>1628</v>
      </c>
      <c r="D13" s="2">
        <v>6.25</v>
      </c>
      <c r="E13" s="2">
        <v>1</v>
      </c>
      <c r="F13" s="2">
        <v>6.25</v>
      </c>
      <c r="G13" s="2" t="s">
        <v>1030</v>
      </c>
      <c r="H13" s="2" t="s">
        <v>1629</v>
      </c>
      <c r="I13" s="21">
        <v>42734.333333333328</v>
      </c>
      <c r="J13" s="2" t="s">
        <v>876</v>
      </c>
      <c r="K13" s="21">
        <v>42705.333333333328</v>
      </c>
      <c r="L13" s="2" t="s">
        <v>794</v>
      </c>
      <c r="M13" s="21">
        <v>42339.333333333328</v>
      </c>
      <c r="N13" s="2">
        <v>0</v>
      </c>
      <c r="O13" s="2">
        <v>0</v>
      </c>
      <c r="P13" s="2" t="s">
        <v>795</v>
      </c>
      <c r="Q13" s="2" t="s">
        <v>822</v>
      </c>
      <c r="R13" s="2" t="s">
        <v>797</v>
      </c>
      <c r="S13" s="2" t="s">
        <v>955</v>
      </c>
      <c r="T13" s="2" t="str">
        <f t="shared" si="0"/>
        <v/>
      </c>
      <c r="U13" s="2" t="s">
        <v>1030</v>
      </c>
      <c r="V13" s="2" t="str">
        <f t="shared" si="1"/>
        <v/>
      </c>
      <c r="W13" s="2" t="s">
        <v>1030</v>
      </c>
      <c r="X13" s="2" t="str">
        <f t="shared" si="2"/>
        <v/>
      </c>
      <c r="Y13" s="2" t="s">
        <v>1030</v>
      </c>
      <c r="Z13" s="2" t="str">
        <f t="shared" si="3"/>
        <v/>
      </c>
      <c r="AA13" s="2" t="s">
        <v>1030</v>
      </c>
    </row>
    <row r="14" spans="1:28" hidden="1" x14ac:dyDescent="0.25">
      <c r="A14" s="2" t="s">
        <v>665</v>
      </c>
      <c r="B14" s="2" t="s">
        <v>812</v>
      </c>
      <c r="C14" s="2" t="s">
        <v>664</v>
      </c>
      <c r="D14" s="2">
        <v>64.617000058293343</v>
      </c>
      <c r="E14" s="2">
        <v>1</v>
      </c>
      <c r="F14" s="2">
        <v>64.617000058293343</v>
      </c>
      <c r="G14" s="2" t="s">
        <v>1030</v>
      </c>
      <c r="H14" s="2" t="s">
        <v>811</v>
      </c>
      <c r="I14" s="21">
        <v>43298.291666666672</v>
      </c>
      <c r="J14" s="2" t="s">
        <v>793</v>
      </c>
      <c r="K14" s="21">
        <v>42821.291666666672</v>
      </c>
      <c r="L14" s="2" t="s">
        <v>794</v>
      </c>
      <c r="M14" s="21">
        <v>41122.291666666664</v>
      </c>
      <c r="N14" s="2">
        <v>2</v>
      </c>
      <c r="O14" s="2">
        <v>350000</v>
      </c>
      <c r="P14" s="2" t="s">
        <v>795</v>
      </c>
      <c r="Q14" s="2" t="s">
        <v>812</v>
      </c>
      <c r="R14" s="2" t="s">
        <v>813</v>
      </c>
      <c r="S14" s="2" t="s">
        <v>814</v>
      </c>
      <c r="T14" s="2" t="str">
        <f t="shared" si="0"/>
        <v/>
      </c>
      <c r="U14" s="2" t="s">
        <v>1030</v>
      </c>
      <c r="V14" s="2" t="str">
        <f t="shared" si="1"/>
        <v/>
      </c>
      <c r="W14" s="2" t="s">
        <v>1030</v>
      </c>
      <c r="X14" s="2" t="str">
        <f t="shared" si="2"/>
        <v/>
      </c>
      <c r="Y14" s="2" t="s">
        <v>1030</v>
      </c>
      <c r="Z14" s="2" t="str">
        <f t="shared" si="3"/>
        <v/>
      </c>
      <c r="AA14" s="2" t="s">
        <v>1030</v>
      </c>
    </row>
    <row r="15" spans="1:28" hidden="1" x14ac:dyDescent="0.25">
      <c r="A15" s="2" t="s">
        <v>1630</v>
      </c>
      <c r="B15" s="2" t="s">
        <v>796</v>
      </c>
      <c r="C15" s="2" t="s">
        <v>1631</v>
      </c>
      <c r="D15" s="2">
        <v>5</v>
      </c>
      <c r="E15" s="2" t="s">
        <v>1030</v>
      </c>
      <c r="F15" s="2" t="s">
        <v>1030</v>
      </c>
      <c r="G15" s="2">
        <v>5</v>
      </c>
      <c r="H15" s="2" t="s">
        <v>1632</v>
      </c>
      <c r="I15" s="21">
        <v>41859.291666666664</v>
      </c>
      <c r="J15" s="2" t="s">
        <v>800</v>
      </c>
      <c r="K15" s="21">
        <v>41536.291666666664</v>
      </c>
      <c r="L15" s="2" t="s">
        <v>1102</v>
      </c>
      <c r="M15" s="21">
        <v>41840.291666666664</v>
      </c>
      <c r="N15" s="2">
        <v>1</v>
      </c>
      <c r="O15" s="2">
        <v>60000</v>
      </c>
      <c r="P15" s="2" t="s">
        <v>816</v>
      </c>
      <c r="Q15" s="2" t="s">
        <v>796</v>
      </c>
      <c r="R15" s="2" t="s">
        <v>1030</v>
      </c>
      <c r="S15" s="2" t="s">
        <v>849</v>
      </c>
      <c r="T15" s="2" t="str">
        <f t="shared" si="0"/>
        <v/>
      </c>
      <c r="U15" s="2" t="s">
        <v>1030</v>
      </c>
      <c r="V15" s="2" t="str">
        <f t="shared" si="1"/>
        <v>Pat Sweeney</v>
      </c>
      <c r="W15" s="2">
        <v>1</v>
      </c>
      <c r="X15" s="2" t="str">
        <f t="shared" si="2"/>
        <v>Pat Sweeney</v>
      </c>
      <c r="Y15" s="2">
        <v>1</v>
      </c>
      <c r="Z15" s="2" t="str">
        <f t="shared" si="3"/>
        <v>Pat Sweeney</v>
      </c>
      <c r="AA15" s="2">
        <v>60000</v>
      </c>
    </row>
    <row r="16" spans="1:28" hidden="1" x14ac:dyDescent="0.25">
      <c r="A16" s="2" t="s">
        <v>1633</v>
      </c>
      <c r="B16" s="2" t="s">
        <v>885</v>
      </c>
      <c r="C16" s="2" t="s">
        <v>1634</v>
      </c>
      <c r="D16" s="2">
        <v>1.5829999968409538</v>
      </c>
      <c r="E16" s="2">
        <v>1</v>
      </c>
      <c r="F16" s="2">
        <v>1.5829999968409538</v>
      </c>
      <c r="G16" s="2" t="s">
        <v>1030</v>
      </c>
      <c r="H16" s="2" t="s">
        <v>1635</v>
      </c>
      <c r="I16" s="21">
        <v>43039.291666666672</v>
      </c>
      <c r="J16" s="2" t="s">
        <v>861</v>
      </c>
      <c r="K16" s="21">
        <v>42549.291666666672</v>
      </c>
      <c r="L16" s="2" t="s">
        <v>794</v>
      </c>
      <c r="M16" s="21">
        <v>42690.333333333328</v>
      </c>
      <c r="N16" s="2">
        <v>0</v>
      </c>
      <c r="O16" s="2">
        <v>0</v>
      </c>
      <c r="P16" s="2" t="s">
        <v>824</v>
      </c>
      <c r="Q16" s="2" t="s">
        <v>885</v>
      </c>
      <c r="R16" s="2" t="s">
        <v>797</v>
      </c>
      <c r="S16" s="2" t="s">
        <v>801</v>
      </c>
      <c r="T16" s="2" t="str">
        <f t="shared" si="0"/>
        <v/>
      </c>
      <c r="U16" s="2" t="s">
        <v>1030</v>
      </c>
      <c r="V16" s="2" t="str">
        <f t="shared" si="1"/>
        <v>Alondra Gaytan</v>
      </c>
      <c r="W16" s="2">
        <v>1</v>
      </c>
      <c r="X16" s="2" t="str">
        <f t="shared" si="2"/>
        <v/>
      </c>
      <c r="Y16" s="2" t="s">
        <v>1030</v>
      </c>
      <c r="Z16" s="2" t="str">
        <f t="shared" si="3"/>
        <v/>
      </c>
      <c r="AA16" s="2" t="s">
        <v>1030</v>
      </c>
    </row>
    <row r="17" spans="1:27" hidden="1" x14ac:dyDescent="0.25">
      <c r="A17" s="2" t="s">
        <v>754</v>
      </c>
      <c r="B17" s="2" t="s">
        <v>812</v>
      </c>
      <c r="C17" s="2" t="s">
        <v>753</v>
      </c>
      <c r="D17" s="2">
        <v>5.2333333343267441</v>
      </c>
      <c r="E17" s="2">
        <v>1</v>
      </c>
      <c r="F17" s="2">
        <v>5.2333333343267441</v>
      </c>
      <c r="G17" s="2" t="s">
        <v>1030</v>
      </c>
      <c r="H17" s="2" t="s">
        <v>815</v>
      </c>
      <c r="I17" s="21">
        <v>43293.291666666672</v>
      </c>
      <c r="J17" s="2" t="s">
        <v>808</v>
      </c>
      <c r="K17" s="21">
        <v>43027.291666666672</v>
      </c>
      <c r="L17" s="2" t="s">
        <v>794</v>
      </c>
      <c r="N17" s="2">
        <v>0</v>
      </c>
      <c r="O17" s="2">
        <v>0</v>
      </c>
      <c r="P17" s="2" t="s">
        <v>816</v>
      </c>
      <c r="Q17" s="2" t="s">
        <v>812</v>
      </c>
      <c r="R17" s="2" t="s">
        <v>810</v>
      </c>
      <c r="S17" s="2" t="s">
        <v>817</v>
      </c>
      <c r="T17" s="2" t="str">
        <f t="shared" si="0"/>
        <v/>
      </c>
      <c r="U17" s="2" t="s">
        <v>1030</v>
      </c>
      <c r="V17" s="2" t="str">
        <f t="shared" si="1"/>
        <v/>
      </c>
      <c r="W17" s="2" t="s">
        <v>1030</v>
      </c>
      <c r="X17" s="2" t="str">
        <f t="shared" si="2"/>
        <v/>
      </c>
      <c r="Y17" s="2" t="s">
        <v>1030</v>
      </c>
      <c r="Z17" s="2" t="str">
        <f t="shared" si="3"/>
        <v/>
      </c>
      <c r="AA17" s="2" t="s">
        <v>1030</v>
      </c>
    </row>
    <row r="18" spans="1:27" hidden="1" x14ac:dyDescent="0.25">
      <c r="A18" s="2" t="s">
        <v>1636</v>
      </c>
      <c r="B18" s="2" t="s">
        <v>822</v>
      </c>
      <c r="C18" s="2" t="s">
        <v>1637</v>
      </c>
      <c r="D18" s="2">
        <v>17.25</v>
      </c>
      <c r="E18" s="2" t="s">
        <v>1030</v>
      </c>
      <c r="F18" s="2" t="s">
        <v>1030</v>
      </c>
      <c r="G18" s="2">
        <v>17.25</v>
      </c>
      <c r="H18" s="2" t="s">
        <v>1638</v>
      </c>
      <c r="I18" s="21">
        <v>42303.291666666672</v>
      </c>
      <c r="J18" s="2" t="s">
        <v>847</v>
      </c>
      <c r="K18" s="21">
        <v>41523.291666666664</v>
      </c>
      <c r="L18" s="2" t="s">
        <v>1102</v>
      </c>
      <c r="M18" s="21">
        <v>41640.333333333336</v>
      </c>
      <c r="N18" s="2">
        <v>0</v>
      </c>
      <c r="O18" s="2">
        <v>13125</v>
      </c>
      <c r="P18" s="2" t="s">
        <v>816</v>
      </c>
      <c r="Q18" s="2" t="s">
        <v>822</v>
      </c>
      <c r="R18" s="2" t="s">
        <v>810</v>
      </c>
      <c r="S18" s="2" t="s">
        <v>801</v>
      </c>
      <c r="T18" s="2" t="str">
        <f t="shared" si="0"/>
        <v>Sylvia Martini</v>
      </c>
      <c r="U18" s="2">
        <v>3500</v>
      </c>
      <c r="V18" s="2" t="str">
        <f t="shared" si="1"/>
        <v>Sylvia Martini</v>
      </c>
      <c r="W18" s="2">
        <v>1</v>
      </c>
      <c r="X18" s="2" t="str">
        <f t="shared" si="2"/>
        <v/>
      </c>
      <c r="Y18" s="2" t="s">
        <v>1030</v>
      </c>
      <c r="Z18" s="2" t="str">
        <f t="shared" si="3"/>
        <v>Sylvia Martini</v>
      </c>
      <c r="AA18" s="2">
        <v>13125</v>
      </c>
    </row>
    <row r="19" spans="1:27" hidden="1" x14ac:dyDescent="0.25">
      <c r="A19" s="2" t="s">
        <v>1639</v>
      </c>
      <c r="B19" s="2" t="s">
        <v>809</v>
      </c>
      <c r="C19" s="2" t="s">
        <v>1640</v>
      </c>
      <c r="D19" s="2">
        <v>84.050000011920929</v>
      </c>
      <c r="E19" s="2" t="s">
        <v>1030</v>
      </c>
      <c r="F19" s="2" t="s">
        <v>1030</v>
      </c>
      <c r="G19" s="2">
        <v>84.050000011920901</v>
      </c>
      <c r="H19" s="2" t="s">
        <v>1641</v>
      </c>
      <c r="I19" s="21">
        <v>42912.291666666672</v>
      </c>
      <c r="J19" s="2" t="s">
        <v>793</v>
      </c>
      <c r="K19" s="21">
        <v>41466.291666666664</v>
      </c>
      <c r="L19" s="2" t="s">
        <v>794</v>
      </c>
      <c r="M19" s="21">
        <v>41371.291666666664</v>
      </c>
      <c r="N19" s="2">
        <v>1</v>
      </c>
      <c r="O19" s="2">
        <v>120000</v>
      </c>
      <c r="P19" s="2" t="s">
        <v>824</v>
      </c>
      <c r="Q19" s="2" t="s">
        <v>809</v>
      </c>
      <c r="R19" s="2" t="s">
        <v>836</v>
      </c>
      <c r="S19" s="2" t="s">
        <v>820</v>
      </c>
      <c r="T19" s="2" t="str">
        <f t="shared" si="0"/>
        <v>Clare Briglio</v>
      </c>
      <c r="U19" s="2">
        <v>4000</v>
      </c>
      <c r="V19" s="2" t="str">
        <f t="shared" si="1"/>
        <v/>
      </c>
      <c r="W19" s="2" t="s">
        <v>1030</v>
      </c>
      <c r="X19" s="2" t="str">
        <f t="shared" si="2"/>
        <v/>
      </c>
      <c r="Y19" s="2" t="s">
        <v>1030</v>
      </c>
      <c r="Z19" s="2" t="str">
        <f t="shared" si="3"/>
        <v>Clare Briglio</v>
      </c>
      <c r="AA19" s="2">
        <v>120000</v>
      </c>
    </row>
    <row r="20" spans="1:27" hidden="1" x14ac:dyDescent="0.25">
      <c r="A20" s="2" t="s">
        <v>1642</v>
      </c>
      <c r="B20" s="2" t="s">
        <v>812</v>
      </c>
      <c r="C20" s="2" t="s">
        <v>1643</v>
      </c>
      <c r="D20" s="2">
        <v>18.25</v>
      </c>
      <c r="E20" s="2" t="s">
        <v>1030</v>
      </c>
      <c r="F20" s="2" t="s">
        <v>1030</v>
      </c>
      <c r="G20" s="2">
        <v>18.25</v>
      </c>
      <c r="H20" s="2" t="s">
        <v>1644</v>
      </c>
      <c r="I20" s="21">
        <v>41986.333333333328</v>
      </c>
      <c r="J20" s="2" t="s">
        <v>803</v>
      </c>
      <c r="K20" s="21">
        <v>40913.333333333336</v>
      </c>
      <c r="L20" s="2" t="s">
        <v>1102</v>
      </c>
      <c r="M20" s="21">
        <v>39814.333333333336</v>
      </c>
      <c r="N20" s="2">
        <v>2</v>
      </c>
      <c r="P20" s="2" t="s">
        <v>795</v>
      </c>
      <c r="Q20" s="2" t="s">
        <v>812</v>
      </c>
      <c r="R20" s="2" t="s">
        <v>1504</v>
      </c>
      <c r="S20" s="2" t="s">
        <v>817</v>
      </c>
      <c r="T20" s="2" t="str">
        <f t="shared" si="0"/>
        <v/>
      </c>
      <c r="U20" s="2" t="s">
        <v>1030</v>
      </c>
      <c r="V20" s="2" t="str">
        <f t="shared" si="1"/>
        <v/>
      </c>
      <c r="W20" s="2" t="s">
        <v>1030</v>
      </c>
      <c r="X20" s="2" t="str">
        <f t="shared" si="2"/>
        <v/>
      </c>
      <c r="Y20" s="2" t="s">
        <v>1030</v>
      </c>
      <c r="Z20" s="2" t="str">
        <f t="shared" si="3"/>
        <v/>
      </c>
      <c r="AA20" s="2" t="s">
        <v>1030</v>
      </c>
    </row>
    <row r="21" spans="1:27" hidden="1" x14ac:dyDescent="0.25">
      <c r="A21" s="2" t="s">
        <v>125</v>
      </c>
      <c r="B21" s="2" t="s">
        <v>1365</v>
      </c>
      <c r="C21" s="2" t="s">
        <v>124</v>
      </c>
      <c r="D21" s="2">
        <v>2.25</v>
      </c>
      <c r="E21" s="2">
        <v>1</v>
      </c>
      <c r="F21" s="2">
        <v>2.25</v>
      </c>
      <c r="G21" s="2" t="s">
        <v>1030</v>
      </c>
      <c r="H21" s="2" t="s">
        <v>818</v>
      </c>
      <c r="I21" s="21">
        <v>43300.291666666672</v>
      </c>
      <c r="J21" s="2" t="s">
        <v>819</v>
      </c>
      <c r="K21" s="21">
        <v>43272.291666666672</v>
      </c>
      <c r="L21" s="2" t="s">
        <v>794</v>
      </c>
      <c r="M21" s="21">
        <v>39022.333333333336</v>
      </c>
      <c r="N21" s="2">
        <v>2</v>
      </c>
      <c r="O21" s="2">
        <v>73550</v>
      </c>
      <c r="P21" s="2" t="s">
        <v>795</v>
      </c>
      <c r="Q21" s="2" t="s">
        <v>1592</v>
      </c>
      <c r="R21" s="2" t="s">
        <v>810</v>
      </c>
      <c r="S21" s="2" t="s">
        <v>820</v>
      </c>
      <c r="T21" s="2" t="str">
        <f t="shared" si="0"/>
        <v/>
      </c>
      <c r="U21" s="2" t="s">
        <v>1030</v>
      </c>
      <c r="V21" s="2" t="str">
        <f t="shared" si="1"/>
        <v/>
      </c>
      <c r="W21" s="2" t="s">
        <v>1030</v>
      </c>
      <c r="X21" s="2" t="str">
        <f t="shared" si="2"/>
        <v/>
      </c>
      <c r="Y21" s="2" t="s">
        <v>1030</v>
      </c>
      <c r="Z21" s="2" t="str">
        <f t="shared" si="3"/>
        <v/>
      </c>
      <c r="AA21" s="2" t="s">
        <v>1030</v>
      </c>
    </row>
    <row r="22" spans="1:27" hidden="1" x14ac:dyDescent="0.25">
      <c r="A22" s="2" t="s">
        <v>558</v>
      </c>
      <c r="B22" s="2" t="s">
        <v>822</v>
      </c>
      <c r="C22" s="2" t="s">
        <v>557</v>
      </c>
      <c r="D22" s="2">
        <v>7</v>
      </c>
      <c r="E22" s="2">
        <v>1</v>
      </c>
      <c r="F22" s="2">
        <v>7</v>
      </c>
      <c r="G22" s="2" t="s">
        <v>1030</v>
      </c>
      <c r="H22" s="2" t="s">
        <v>821</v>
      </c>
      <c r="I22" s="21">
        <v>43231.291666666672</v>
      </c>
      <c r="J22" s="2" t="s">
        <v>803</v>
      </c>
      <c r="K22" s="21">
        <v>43125.333333333328</v>
      </c>
      <c r="L22" s="2" t="s">
        <v>794</v>
      </c>
      <c r="M22" s="21">
        <v>42049.333333333328</v>
      </c>
      <c r="N22" s="2">
        <v>1</v>
      </c>
      <c r="O22" s="2">
        <v>500</v>
      </c>
      <c r="P22" s="2" t="s">
        <v>795</v>
      </c>
      <c r="Q22" s="2" t="s">
        <v>822</v>
      </c>
      <c r="R22" s="2" t="s">
        <v>810</v>
      </c>
      <c r="S22" s="2" t="s">
        <v>798</v>
      </c>
      <c r="T22" s="2" t="str">
        <f t="shared" si="0"/>
        <v>Sylvia Martini</v>
      </c>
      <c r="U22" s="2">
        <v>400</v>
      </c>
      <c r="V22" s="2" t="str">
        <f t="shared" si="1"/>
        <v/>
      </c>
      <c r="W22" s="2" t="s">
        <v>1030</v>
      </c>
      <c r="X22" s="2" t="str">
        <f t="shared" si="2"/>
        <v/>
      </c>
      <c r="Y22" s="2" t="s">
        <v>1030</v>
      </c>
      <c r="Z22" s="2" t="str">
        <f t="shared" si="3"/>
        <v>Sylvia Martini</v>
      </c>
      <c r="AA22" s="2">
        <v>500</v>
      </c>
    </row>
    <row r="23" spans="1:27" hidden="1" x14ac:dyDescent="0.25">
      <c r="A23" s="2" t="s">
        <v>1645</v>
      </c>
      <c r="B23" s="2" t="s">
        <v>822</v>
      </c>
      <c r="C23" s="2" t="s">
        <v>1646</v>
      </c>
      <c r="D23" s="2">
        <v>1.5</v>
      </c>
      <c r="E23" s="2" t="s">
        <v>1030</v>
      </c>
      <c r="F23" s="2" t="s">
        <v>1030</v>
      </c>
      <c r="G23" s="2">
        <v>1.5</v>
      </c>
      <c r="H23" s="2" t="s">
        <v>1647</v>
      </c>
      <c r="I23" s="21">
        <v>41993.333333333328</v>
      </c>
      <c r="J23" s="2" t="s">
        <v>800</v>
      </c>
      <c r="K23" s="21">
        <v>40744.291666666664</v>
      </c>
      <c r="L23" s="2" t="s">
        <v>1102</v>
      </c>
      <c r="M23" s="21">
        <v>37561.333333333336</v>
      </c>
      <c r="N23" s="2">
        <v>2</v>
      </c>
      <c r="O23" s="2">
        <v>0</v>
      </c>
      <c r="P23" s="2" t="s">
        <v>795</v>
      </c>
      <c r="Q23" s="2" t="s">
        <v>822</v>
      </c>
      <c r="R23" s="2" t="s">
        <v>810</v>
      </c>
      <c r="S23" s="2" t="s">
        <v>801</v>
      </c>
      <c r="T23" s="2" t="str">
        <f t="shared" si="0"/>
        <v/>
      </c>
      <c r="U23" s="2" t="s">
        <v>1030</v>
      </c>
      <c r="V23" s="2" t="str">
        <f t="shared" si="1"/>
        <v/>
      </c>
      <c r="W23" s="2" t="s">
        <v>1030</v>
      </c>
      <c r="X23" s="2" t="str">
        <f t="shared" si="2"/>
        <v/>
      </c>
      <c r="Y23" s="2" t="s">
        <v>1030</v>
      </c>
      <c r="Z23" s="2" t="str">
        <f t="shared" si="3"/>
        <v/>
      </c>
      <c r="AA23" s="2" t="s">
        <v>1030</v>
      </c>
    </row>
    <row r="24" spans="1:27" hidden="1" x14ac:dyDescent="0.25">
      <c r="A24" s="2" t="s">
        <v>700</v>
      </c>
      <c r="B24" s="2" t="s">
        <v>1365</v>
      </c>
      <c r="C24" s="2" t="s">
        <v>699</v>
      </c>
      <c r="D24" s="2">
        <v>9.5</v>
      </c>
      <c r="E24" s="2">
        <v>1</v>
      </c>
      <c r="F24" s="2">
        <v>9.5</v>
      </c>
      <c r="G24" s="2" t="s">
        <v>1030</v>
      </c>
      <c r="H24" s="2" t="s">
        <v>823</v>
      </c>
      <c r="I24" s="21">
        <v>43168.333333333328</v>
      </c>
      <c r="J24" s="2" t="s">
        <v>800</v>
      </c>
      <c r="K24" s="21">
        <v>42803.333333333328</v>
      </c>
      <c r="L24" s="2" t="s">
        <v>794</v>
      </c>
      <c r="M24" s="21">
        <v>42796.333333333328</v>
      </c>
      <c r="N24" s="2">
        <v>2</v>
      </c>
      <c r="O24" s="2">
        <v>0</v>
      </c>
      <c r="P24" s="2" t="s">
        <v>824</v>
      </c>
      <c r="Q24" s="2" t="s">
        <v>1592</v>
      </c>
      <c r="R24" s="2" t="s">
        <v>805</v>
      </c>
      <c r="S24" s="2" t="s">
        <v>801</v>
      </c>
      <c r="T24" s="2" t="str">
        <f t="shared" si="0"/>
        <v/>
      </c>
      <c r="U24" s="2" t="s">
        <v>1030</v>
      </c>
      <c r="V24" s="2" t="str">
        <f t="shared" si="1"/>
        <v/>
      </c>
      <c r="W24" s="2" t="s">
        <v>1030</v>
      </c>
      <c r="X24" s="2" t="str">
        <f t="shared" si="2"/>
        <v/>
      </c>
      <c r="Y24" s="2" t="s">
        <v>1030</v>
      </c>
      <c r="Z24" s="2" t="str">
        <f t="shared" si="3"/>
        <v/>
      </c>
      <c r="AA24" s="2" t="s">
        <v>1030</v>
      </c>
    </row>
    <row r="25" spans="1:27" hidden="1" x14ac:dyDescent="0.25">
      <c r="A25" s="2" t="s">
        <v>1648</v>
      </c>
      <c r="B25" s="2" t="s">
        <v>874</v>
      </c>
      <c r="C25" s="2" t="s">
        <v>1649</v>
      </c>
      <c r="D25" s="2">
        <v>19.25</v>
      </c>
      <c r="E25" s="2">
        <v>1</v>
      </c>
      <c r="F25" s="2">
        <v>19.25</v>
      </c>
      <c r="G25" s="2" t="s">
        <v>1030</v>
      </c>
      <c r="H25" s="2" t="s">
        <v>1650</v>
      </c>
      <c r="I25" s="21">
        <v>42781.333333333328</v>
      </c>
      <c r="J25" s="2" t="s">
        <v>819</v>
      </c>
      <c r="K25" s="21">
        <v>42418.333333333328</v>
      </c>
      <c r="L25" s="2" t="s">
        <v>794</v>
      </c>
      <c r="M25" s="21">
        <v>41275.333333333336</v>
      </c>
      <c r="N25" s="2">
        <v>1</v>
      </c>
      <c r="O25" s="2">
        <v>8000</v>
      </c>
      <c r="P25" s="2" t="s">
        <v>795</v>
      </c>
      <c r="Q25" s="2" t="s">
        <v>874</v>
      </c>
      <c r="R25" s="2" t="s">
        <v>797</v>
      </c>
      <c r="S25" s="2" t="s">
        <v>801</v>
      </c>
      <c r="T25" s="2" t="str">
        <f t="shared" si="0"/>
        <v/>
      </c>
      <c r="U25" s="2" t="s">
        <v>1030</v>
      </c>
      <c r="V25" s="2" t="str">
        <f t="shared" si="1"/>
        <v/>
      </c>
      <c r="W25" s="2" t="s">
        <v>1030</v>
      </c>
      <c r="X25" s="2" t="str">
        <f t="shared" si="2"/>
        <v/>
      </c>
      <c r="Y25" s="2" t="s">
        <v>1030</v>
      </c>
      <c r="Z25" s="2" t="str">
        <f t="shared" si="3"/>
        <v/>
      </c>
      <c r="AA25" s="2" t="s">
        <v>1030</v>
      </c>
    </row>
    <row r="26" spans="1:27" hidden="1" x14ac:dyDescent="0.25">
      <c r="A26" s="2" t="s">
        <v>1651</v>
      </c>
      <c r="B26" s="2" t="s">
        <v>1652</v>
      </c>
      <c r="C26" s="2" t="s">
        <v>1653</v>
      </c>
      <c r="D26" s="2">
        <v>22.883333344012499</v>
      </c>
      <c r="E26" s="2">
        <v>1</v>
      </c>
      <c r="F26" s="2">
        <v>22.883333344012499</v>
      </c>
      <c r="G26" s="2" t="s">
        <v>1030</v>
      </c>
      <c r="H26" s="2" t="s">
        <v>1654</v>
      </c>
      <c r="I26" s="21">
        <v>42557.291666666672</v>
      </c>
      <c r="J26" s="2" t="s">
        <v>793</v>
      </c>
      <c r="K26" s="21">
        <v>42019.333333333328</v>
      </c>
      <c r="L26" s="2" t="s">
        <v>794</v>
      </c>
      <c r="M26" s="21">
        <v>41270.333333333336</v>
      </c>
      <c r="N26" s="2">
        <v>4</v>
      </c>
      <c r="O26" s="2">
        <v>0</v>
      </c>
      <c r="P26" s="2" t="s">
        <v>795</v>
      </c>
      <c r="Q26" s="2" t="s">
        <v>1652</v>
      </c>
      <c r="R26" s="2" t="s">
        <v>797</v>
      </c>
      <c r="S26" s="2" t="s">
        <v>801</v>
      </c>
      <c r="T26" s="2" t="str">
        <f t="shared" si="0"/>
        <v/>
      </c>
      <c r="U26" s="2" t="s">
        <v>1030</v>
      </c>
      <c r="V26" s="2" t="str">
        <f t="shared" si="1"/>
        <v/>
      </c>
      <c r="W26" s="2" t="s">
        <v>1030</v>
      </c>
      <c r="X26" s="2" t="str">
        <f t="shared" si="2"/>
        <v/>
      </c>
      <c r="Y26" s="2" t="s">
        <v>1030</v>
      </c>
      <c r="Z26" s="2" t="str">
        <f t="shared" si="3"/>
        <v/>
      </c>
      <c r="AA26" s="2" t="s">
        <v>1030</v>
      </c>
    </row>
    <row r="27" spans="1:27" hidden="1" x14ac:dyDescent="0.25">
      <c r="A27" s="2" t="s">
        <v>289</v>
      </c>
      <c r="B27" s="2" t="s">
        <v>812</v>
      </c>
      <c r="C27" s="2" t="s">
        <v>288</v>
      </c>
      <c r="D27" s="2">
        <v>3.25</v>
      </c>
      <c r="E27" s="2">
        <v>1</v>
      </c>
      <c r="F27" s="2">
        <v>3.25</v>
      </c>
      <c r="G27" s="2" t="s">
        <v>1030</v>
      </c>
      <c r="H27" s="2" t="s">
        <v>825</v>
      </c>
      <c r="I27" s="21">
        <v>43237.291666666672</v>
      </c>
      <c r="J27" s="2" t="s">
        <v>803</v>
      </c>
      <c r="K27" s="21">
        <v>43206.291666666672</v>
      </c>
      <c r="L27" s="2" t="s">
        <v>794</v>
      </c>
      <c r="M27" s="21">
        <v>41250.333333333336</v>
      </c>
      <c r="N27" s="2">
        <v>1</v>
      </c>
      <c r="O27" s="2">
        <v>0</v>
      </c>
      <c r="P27" s="2" t="s">
        <v>795</v>
      </c>
      <c r="Q27" s="2" t="s">
        <v>812</v>
      </c>
      <c r="R27" s="2" t="s">
        <v>810</v>
      </c>
      <c r="S27" s="2" t="s">
        <v>801</v>
      </c>
      <c r="T27" s="2" t="str">
        <f t="shared" si="0"/>
        <v/>
      </c>
      <c r="U27" s="2" t="s">
        <v>1030</v>
      </c>
      <c r="V27" s="2" t="str">
        <f t="shared" si="1"/>
        <v/>
      </c>
      <c r="W27" s="2" t="s">
        <v>1030</v>
      </c>
      <c r="X27" s="2" t="str">
        <f t="shared" si="2"/>
        <v/>
      </c>
      <c r="Y27" s="2" t="s">
        <v>1030</v>
      </c>
      <c r="Z27" s="2" t="str">
        <f t="shared" si="3"/>
        <v/>
      </c>
      <c r="AA27" s="2" t="s">
        <v>1030</v>
      </c>
    </row>
    <row r="28" spans="1:27" hidden="1" x14ac:dyDescent="0.25">
      <c r="A28" s="2" t="s">
        <v>310</v>
      </c>
      <c r="B28" s="2" t="s">
        <v>1365</v>
      </c>
      <c r="C28" s="2" t="s">
        <v>309</v>
      </c>
      <c r="D28" s="2">
        <v>4.25</v>
      </c>
      <c r="E28" s="2">
        <v>1</v>
      </c>
      <c r="F28" s="2">
        <v>4.25</v>
      </c>
      <c r="G28" s="2" t="s">
        <v>1030</v>
      </c>
      <c r="H28" s="2" t="s">
        <v>826</v>
      </c>
      <c r="I28" s="21">
        <v>43235.291666666672</v>
      </c>
      <c r="J28" s="2" t="s">
        <v>819</v>
      </c>
      <c r="K28" s="21">
        <v>43144.333333333328</v>
      </c>
      <c r="L28" s="2" t="s">
        <v>794</v>
      </c>
      <c r="M28" s="21">
        <v>28856.333333333332</v>
      </c>
      <c r="N28" s="2">
        <v>1</v>
      </c>
      <c r="O28" s="2">
        <v>195000</v>
      </c>
      <c r="P28" s="2" t="s">
        <v>795</v>
      </c>
      <c r="Q28" s="2" t="s">
        <v>1592</v>
      </c>
      <c r="R28" s="2" t="s">
        <v>827</v>
      </c>
      <c r="S28" s="2" t="s">
        <v>828</v>
      </c>
      <c r="T28" s="2" t="str">
        <f t="shared" si="0"/>
        <v/>
      </c>
      <c r="U28" s="2" t="s">
        <v>1030</v>
      </c>
      <c r="V28" s="2" t="str">
        <f t="shared" si="1"/>
        <v/>
      </c>
      <c r="W28" s="2" t="s">
        <v>1030</v>
      </c>
      <c r="X28" s="2" t="str">
        <f t="shared" si="2"/>
        <v/>
      </c>
      <c r="Y28" s="2" t="s">
        <v>1030</v>
      </c>
      <c r="Z28" s="2" t="str">
        <f t="shared" si="3"/>
        <v/>
      </c>
      <c r="AA28" s="2" t="s">
        <v>1030</v>
      </c>
    </row>
    <row r="29" spans="1:27" hidden="1" x14ac:dyDescent="0.25">
      <c r="A29" s="2" t="s">
        <v>1655</v>
      </c>
      <c r="B29" s="2" t="s">
        <v>909</v>
      </c>
      <c r="C29" s="2" t="s">
        <v>1656</v>
      </c>
      <c r="D29" s="2">
        <v>16.41666667163372</v>
      </c>
      <c r="E29" s="2">
        <v>1</v>
      </c>
      <c r="F29" s="2">
        <v>16.41666667163372</v>
      </c>
      <c r="G29" s="2" t="s">
        <v>1030</v>
      </c>
      <c r="H29" s="2" t="s">
        <v>1657</v>
      </c>
      <c r="I29" s="21">
        <v>42557.291666666672</v>
      </c>
      <c r="J29" s="2" t="s">
        <v>800</v>
      </c>
      <c r="K29" s="21">
        <v>42045.333333333328</v>
      </c>
      <c r="L29" s="2" t="s">
        <v>794</v>
      </c>
      <c r="M29" s="21">
        <v>41670.333333333336</v>
      </c>
      <c r="N29" s="2">
        <v>2</v>
      </c>
      <c r="O29" s="2">
        <v>3721</v>
      </c>
      <c r="P29" s="2" t="s">
        <v>795</v>
      </c>
      <c r="Q29" s="2" t="s">
        <v>909</v>
      </c>
      <c r="R29" s="2" t="s">
        <v>797</v>
      </c>
      <c r="S29" s="2" t="s">
        <v>869</v>
      </c>
      <c r="T29" s="2" t="str">
        <f t="shared" si="0"/>
        <v/>
      </c>
      <c r="U29" s="2" t="s">
        <v>1030</v>
      </c>
      <c r="V29" s="2" t="str">
        <f t="shared" si="1"/>
        <v/>
      </c>
      <c r="W29" s="2" t="s">
        <v>1030</v>
      </c>
      <c r="X29" s="2" t="str">
        <f t="shared" si="2"/>
        <v/>
      </c>
      <c r="Y29" s="2" t="s">
        <v>1030</v>
      </c>
      <c r="Z29" s="2" t="str">
        <f t="shared" si="3"/>
        <v>Shalene Hayman</v>
      </c>
      <c r="AA29" s="2">
        <v>3721</v>
      </c>
    </row>
    <row r="30" spans="1:27" hidden="1" x14ac:dyDescent="0.25">
      <c r="A30" s="2" t="s">
        <v>1658</v>
      </c>
      <c r="B30" s="2" t="s">
        <v>1659</v>
      </c>
      <c r="C30" s="2" t="s">
        <v>1660</v>
      </c>
      <c r="D30" s="2">
        <v>0.25</v>
      </c>
      <c r="E30" s="2" t="s">
        <v>1030</v>
      </c>
      <c r="F30" s="2" t="s">
        <v>1030</v>
      </c>
      <c r="G30" s="2">
        <v>0.25</v>
      </c>
      <c r="H30" s="2" t="s">
        <v>1661</v>
      </c>
      <c r="I30" s="21">
        <v>41718.291666666664</v>
      </c>
      <c r="J30" s="2" t="s">
        <v>793</v>
      </c>
      <c r="K30" s="21">
        <v>40646.291666666664</v>
      </c>
      <c r="L30" s="2" t="s">
        <v>1102</v>
      </c>
      <c r="M30" s="21">
        <v>27791.333333333332</v>
      </c>
      <c r="N30" s="2">
        <v>0</v>
      </c>
      <c r="P30" s="2" t="s">
        <v>795</v>
      </c>
      <c r="Q30" s="2" t="s">
        <v>1659</v>
      </c>
      <c r="R30" s="2" t="s">
        <v>937</v>
      </c>
      <c r="S30" s="2" t="s">
        <v>869</v>
      </c>
      <c r="T30" s="2" t="str">
        <f t="shared" si="0"/>
        <v/>
      </c>
      <c r="U30" s="2" t="s">
        <v>1030</v>
      </c>
      <c r="V30" s="2" t="str">
        <f t="shared" si="1"/>
        <v/>
      </c>
      <c r="W30" s="2" t="s">
        <v>1030</v>
      </c>
      <c r="X30" s="2" t="str">
        <f t="shared" si="2"/>
        <v/>
      </c>
      <c r="Y30" s="2" t="s">
        <v>1030</v>
      </c>
      <c r="Z30" s="2" t="str">
        <f t="shared" si="3"/>
        <v/>
      </c>
      <c r="AA30" s="2" t="s">
        <v>1030</v>
      </c>
    </row>
    <row r="31" spans="1:27" hidden="1" x14ac:dyDescent="0.25">
      <c r="A31" s="2" t="s">
        <v>1662</v>
      </c>
      <c r="B31" s="2" t="s">
        <v>1365</v>
      </c>
      <c r="C31" s="2" t="s">
        <v>1663</v>
      </c>
      <c r="D31" s="2">
        <v>5.25</v>
      </c>
      <c r="E31" s="2">
        <v>1</v>
      </c>
      <c r="F31" s="2">
        <v>5.25</v>
      </c>
      <c r="G31" s="2" t="s">
        <v>1030</v>
      </c>
      <c r="H31" s="2" t="s">
        <v>1664</v>
      </c>
      <c r="I31" s="21">
        <v>43066.333333333328</v>
      </c>
      <c r="J31" s="2" t="s">
        <v>884</v>
      </c>
      <c r="K31" s="21">
        <v>42964.291666666672</v>
      </c>
      <c r="L31" s="2" t="s">
        <v>794</v>
      </c>
      <c r="N31" s="2">
        <v>0</v>
      </c>
      <c r="O31" s="2">
        <v>0</v>
      </c>
      <c r="P31" s="2" t="s">
        <v>816</v>
      </c>
      <c r="Q31" s="2" t="s">
        <v>1592</v>
      </c>
      <c r="R31" s="2" t="s">
        <v>797</v>
      </c>
      <c r="S31" s="2" t="s">
        <v>853</v>
      </c>
      <c r="T31" s="2" t="str">
        <f t="shared" si="0"/>
        <v/>
      </c>
      <c r="U31" s="2" t="s">
        <v>1030</v>
      </c>
      <c r="V31" s="2" t="str">
        <f t="shared" si="1"/>
        <v/>
      </c>
      <c r="W31" s="2" t="s">
        <v>1030</v>
      </c>
      <c r="X31" s="2" t="str">
        <f t="shared" si="2"/>
        <v/>
      </c>
      <c r="Y31" s="2" t="s">
        <v>1030</v>
      </c>
      <c r="Z31" s="2" t="str">
        <f t="shared" si="3"/>
        <v/>
      </c>
      <c r="AA31" s="2" t="s">
        <v>1030</v>
      </c>
    </row>
    <row r="32" spans="1:27" hidden="1" x14ac:dyDescent="0.25">
      <c r="A32" s="2" t="s">
        <v>1665</v>
      </c>
      <c r="B32" s="2" t="s">
        <v>885</v>
      </c>
      <c r="C32" s="2" t="s">
        <v>1666</v>
      </c>
      <c r="D32" s="2">
        <v>1</v>
      </c>
      <c r="E32" s="2">
        <v>1</v>
      </c>
      <c r="F32" s="2">
        <v>1</v>
      </c>
      <c r="G32" s="2" t="s">
        <v>1030</v>
      </c>
      <c r="H32" s="2" t="s">
        <v>1667</v>
      </c>
      <c r="I32" s="21">
        <v>42054.333333333328</v>
      </c>
      <c r="J32" s="2" t="s">
        <v>803</v>
      </c>
      <c r="K32" s="21">
        <v>42044.333333333328</v>
      </c>
      <c r="L32" s="2" t="s">
        <v>1102</v>
      </c>
      <c r="N32" s="2">
        <v>0</v>
      </c>
      <c r="O32" s="2">
        <v>0</v>
      </c>
      <c r="P32" s="2" t="s">
        <v>816</v>
      </c>
      <c r="Q32" s="2" t="s">
        <v>885</v>
      </c>
      <c r="R32" s="2" t="s">
        <v>857</v>
      </c>
      <c r="S32" s="2" t="s">
        <v>820</v>
      </c>
      <c r="T32" s="2" t="str">
        <f t="shared" si="0"/>
        <v/>
      </c>
      <c r="U32" s="2" t="s">
        <v>1030</v>
      </c>
      <c r="V32" s="2" t="str">
        <f t="shared" si="1"/>
        <v/>
      </c>
      <c r="W32" s="2" t="s">
        <v>1030</v>
      </c>
      <c r="X32" s="2" t="str">
        <f t="shared" si="2"/>
        <v/>
      </c>
      <c r="Y32" s="2" t="s">
        <v>1030</v>
      </c>
      <c r="Z32" s="2" t="str">
        <f t="shared" si="3"/>
        <v/>
      </c>
      <c r="AA32" s="2" t="s">
        <v>1030</v>
      </c>
    </row>
    <row r="33" spans="1:27" hidden="1" x14ac:dyDescent="0.25">
      <c r="A33" s="2" t="s">
        <v>1668</v>
      </c>
      <c r="B33" s="2" t="s">
        <v>822</v>
      </c>
      <c r="C33" s="2" t="s">
        <v>1669</v>
      </c>
      <c r="D33" s="2">
        <v>2.5</v>
      </c>
      <c r="E33" s="2">
        <v>1</v>
      </c>
      <c r="F33" s="2">
        <v>2.5</v>
      </c>
      <c r="G33" s="2" t="s">
        <v>1030</v>
      </c>
      <c r="H33" s="2" t="s">
        <v>1670</v>
      </c>
      <c r="I33" s="21">
        <v>42821.291666666672</v>
      </c>
      <c r="J33" s="2" t="s">
        <v>876</v>
      </c>
      <c r="K33" s="21">
        <v>42492.291666666672</v>
      </c>
      <c r="L33" s="2" t="s">
        <v>794</v>
      </c>
      <c r="N33" s="2">
        <v>0</v>
      </c>
      <c r="O33" s="2">
        <v>0</v>
      </c>
      <c r="P33" s="2" t="s">
        <v>816</v>
      </c>
      <c r="Q33" s="2" t="s">
        <v>822</v>
      </c>
      <c r="R33" s="2" t="s">
        <v>810</v>
      </c>
      <c r="S33" s="2" t="s">
        <v>831</v>
      </c>
      <c r="T33" s="2" t="str">
        <f t="shared" si="0"/>
        <v/>
      </c>
      <c r="U33" s="2" t="s">
        <v>1030</v>
      </c>
      <c r="V33" s="2" t="str">
        <f t="shared" si="1"/>
        <v/>
      </c>
      <c r="W33" s="2" t="s">
        <v>1030</v>
      </c>
      <c r="X33" s="2" t="str">
        <f t="shared" si="2"/>
        <v/>
      </c>
      <c r="Y33" s="2" t="s">
        <v>1030</v>
      </c>
      <c r="Z33" s="2" t="str">
        <f t="shared" si="3"/>
        <v/>
      </c>
      <c r="AA33" s="2" t="s">
        <v>1030</v>
      </c>
    </row>
    <row r="34" spans="1:27" hidden="1" x14ac:dyDescent="0.25">
      <c r="A34" s="2" t="s">
        <v>1671</v>
      </c>
      <c r="B34" s="2" t="s">
        <v>796</v>
      </c>
      <c r="C34" s="2" t="s">
        <v>1672</v>
      </c>
      <c r="D34" s="2">
        <v>2</v>
      </c>
      <c r="E34" s="2">
        <v>1</v>
      </c>
      <c r="F34" s="2">
        <v>2</v>
      </c>
      <c r="G34" s="2" t="s">
        <v>1030</v>
      </c>
      <c r="H34" s="2" t="s">
        <v>1673</v>
      </c>
      <c r="I34" s="21">
        <v>41823.291666666664</v>
      </c>
      <c r="J34" s="2" t="s">
        <v>819</v>
      </c>
      <c r="K34" s="21">
        <v>41823.291666666664</v>
      </c>
      <c r="L34" s="2" t="s">
        <v>1102</v>
      </c>
      <c r="M34" s="21">
        <v>41487.291666666664</v>
      </c>
      <c r="N34" s="2">
        <v>1</v>
      </c>
      <c r="O34" s="2">
        <v>0</v>
      </c>
      <c r="P34" s="2" t="s">
        <v>824</v>
      </c>
      <c r="Q34" s="2" t="s">
        <v>796</v>
      </c>
      <c r="R34" s="2" t="s">
        <v>813</v>
      </c>
      <c r="S34" s="2" t="s">
        <v>801</v>
      </c>
      <c r="T34" s="2" t="str">
        <f t="shared" si="0"/>
        <v/>
      </c>
      <c r="U34" s="2" t="s">
        <v>1030</v>
      </c>
      <c r="V34" s="2" t="str">
        <f t="shared" si="1"/>
        <v/>
      </c>
      <c r="W34" s="2" t="s">
        <v>1030</v>
      </c>
      <c r="X34" s="2" t="str">
        <f t="shared" si="2"/>
        <v/>
      </c>
      <c r="Y34" s="2" t="s">
        <v>1030</v>
      </c>
      <c r="Z34" s="2" t="str">
        <f t="shared" si="3"/>
        <v/>
      </c>
      <c r="AA34" s="2" t="s">
        <v>1030</v>
      </c>
    </row>
    <row r="35" spans="1:27" hidden="1" x14ac:dyDescent="0.25">
      <c r="A35" s="2" t="s">
        <v>1674</v>
      </c>
      <c r="B35" s="2" t="s">
        <v>796</v>
      </c>
      <c r="C35" s="2" t="s">
        <v>1675</v>
      </c>
      <c r="D35" s="2">
        <v>42</v>
      </c>
      <c r="E35" s="2" t="s">
        <v>1030</v>
      </c>
      <c r="F35" s="2" t="s">
        <v>1030</v>
      </c>
      <c r="G35" s="2">
        <v>42</v>
      </c>
      <c r="H35" s="2" t="s">
        <v>1676</v>
      </c>
      <c r="I35" s="21">
        <v>43032.291666666672</v>
      </c>
      <c r="J35" s="2" t="s">
        <v>861</v>
      </c>
      <c r="K35" s="21">
        <v>40493.333333333336</v>
      </c>
      <c r="L35" s="2" t="s">
        <v>794</v>
      </c>
      <c r="M35" s="21">
        <v>38657.333333333336</v>
      </c>
      <c r="N35" s="2">
        <v>17</v>
      </c>
      <c r="O35" s="2">
        <v>826000</v>
      </c>
      <c r="P35" s="2" t="s">
        <v>795</v>
      </c>
      <c r="Q35" s="2" t="s">
        <v>796</v>
      </c>
      <c r="R35" s="2" t="s">
        <v>852</v>
      </c>
      <c r="S35" s="2" t="s">
        <v>979</v>
      </c>
      <c r="T35" s="2" t="str">
        <f t="shared" si="0"/>
        <v>Pat Sweeney</v>
      </c>
      <c r="U35" s="2">
        <v>30000</v>
      </c>
      <c r="V35" s="2" t="str">
        <f t="shared" si="1"/>
        <v/>
      </c>
      <c r="W35" s="2" t="s">
        <v>1030</v>
      </c>
      <c r="X35" s="2" t="str">
        <f t="shared" si="2"/>
        <v>Pat Sweeney</v>
      </c>
      <c r="Y35" s="2">
        <v>17</v>
      </c>
      <c r="Z35" s="2" t="str">
        <f t="shared" si="3"/>
        <v>Pat Sweeney</v>
      </c>
      <c r="AA35" s="2">
        <v>826000</v>
      </c>
    </row>
    <row r="36" spans="1:27" hidden="1" x14ac:dyDescent="0.25">
      <c r="A36" s="2" t="s">
        <v>1677</v>
      </c>
      <c r="B36" s="2" t="s">
        <v>912</v>
      </c>
      <c r="C36" s="2" t="s">
        <v>1678</v>
      </c>
      <c r="D36" s="2">
        <v>7.9330000877380371</v>
      </c>
      <c r="E36" s="2" t="s">
        <v>1030</v>
      </c>
      <c r="F36" s="2" t="s">
        <v>1030</v>
      </c>
      <c r="G36" s="2">
        <v>7.9330000877380371</v>
      </c>
      <c r="H36" s="2" t="s">
        <v>1679</v>
      </c>
      <c r="I36" s="21">
        <v>42350.333333333328</v>
      </c>
      <c r="J36" s="2" t="s">
        <v>1030</v>
      </c>
      <c r="K36" s="21">
        <v>42348.333333333328</v>
      </c>
      <c r="L36" s="2" t="s">
        <v>1102</v>
      </c>
      <c r="N36" s="2">
        <v>0</v>
      </c>
      <c r="O36" s="2">
        <v>0</v>
      </c>
      <c r="P36" s="2" t="s">
        <v>816</v>
      </c>
      <c r="Q36" s="2" t="s">
        <v>912</v>
      </c>
      <c r="R36" s="2" t="s">
        <v>813</v>
      </c>
      <c r="S36" s="2" t="s">
        <v>820</v>
      </c>
      <c r="T36" s="2" t="str">
        <f t="shared" si="0"/>
        <v/>
      </c>
      <c r="U36" s="2" t="s">
        <v>1030</v>
      </c>
      <c r="V36" s="2" t="str">
        <f t="shared" si="1"/>
        <v/>
      </c>
      <c r="W36" s="2" t="s">
        <v>1030</v>
      </c>
      <c r="X36" s="2" t="str">
        <f t="shared" si="2"/>
        <v/>
      </c>
      <c r="Y36" s="2" t="s">
        <v>1030</v>
      </c>
      <c r="Z36" s="2" t="str">
        <f t="shared" si="3"/>
        <v/>
      </c>
      <c r="AA36" s="2" t="s">
        <v>1030</v>
      </c>
    </row>
    <row r="37" spans="1:27" hidden="1" x14ac:dyDescent="0.25">
      <c r="A37" s="2" t="s">
        <v>1680</v>
      </c>
      <c r="B37" s="2" t="s">
        <v>809</v>
      </c>
      <c r="C37" s="2" t="s">
        <v>1681</v>
      </c>
      <c r="D37" s="2">
        <v>8.0829999446868896</v>
      </c>
      <c r="E37" s="2">
        <v>1</v>
      </c>
      <c r="F37" s="2">
        <v>8.0829999446868896</v>
      </c>
      <c r="G37" s="2" t="s">
        <v>1030</v>
      </c>
      <c r="H37" s="2" t="s">
        <v>1682</v>
      </c>
      <c r="I37" s="21">
        <v>42957.291666666672</v>
      </c>
      <c r="J37" s="2" t="s">
        <v>803</v>
      </c>
      <c r="K37" s="21">
        <v>42447.291666666672</v>
      </c>
      <c r="L37" s="2" t="s">
        <v>794</v>
      </c>
      <c r="N37" s="2">
        <v>0</v>
      </c>
      <c r="O37" s="2">
        <v>0</v>
      </c>
      <c r="P37" s="2" t="s">
        <v>816</v>
      </c>
      <c r="Q37" s="2" t="s">
        <v>809</v>
      </c>
      <c r="R37" s="2" t="s">
        <v>813</v>
      </c>
      <c r="S37" s="2" t="s">
        <v>801</v>
      </c>
      <c r="T37" s="2" t="str">
        <f t="shared" si="0"/>
        <v/>
      </c>
      <c r="U37" s="2" t="s">
        <v>1030</v>
      </c>
      <c r="V37" s="2" t="str">
        <f t="shared" si="1"/>
        <v/>
      </c>
      <c r="W37" s="2" t="s">
        <v>1030</v>
      </c>
      <c r="X37" s="2" t="str">
        <f t="shared" si="2"/>
        <v/>
      </c>
      <c r="Y37" s="2" t="s">
        <v>1030</v>
      </c>
      <c r="Z37" s="2" t="str">
        <f t="shared" si="3"/>
        <v/>
      </c>
      <c r="AA37" s="2" t="s">
        <v>1030</v>
      </c>
    </row>
    <row r="38" spans="1:27" hidden="1" x14ac:dyDescent="0.25">
      <c r="A38" s="2" t="s">
        <v>1683</v>
      </c>
      <c r="B38" s="2" t="s">
        <v>1659</v>
      </c>
      <c r="C38" s="2" t="s">
        <v>1684</v>
      </c>
      <c r="D38" s="2">
        <v>5.8333333358168602</v>
      </c>
      <c r="E38" s="2">
        <v>1</v>
      </c>
      <c r="F38" s="2">
        <v>5.8333333358168602</v>
      </c>
      <c r="G38" s="2" t="s">
        <v>1030</v>
      </c>
      <c r="H38" s="2" t="s">
        <v>1685</v>
      </c>
      <c r="I38" s="21">
        <v>41736.291666666664</v>
      </c>
      <c r="J38" s="2" t="s">
        <v>793</v>
      </c>
      <c r="K38" s="21">
        <v>41663.333333333336</v>
      </c>
      <c r="L38" s="2" t="s">
        <v>1102</v>
      </c>
      <c r="M38" s="21">
        <v>38078.333333333336</v>
      </c>
      <c r="N38" s="2">
        <v>5</v>
      </c>
      <c r="P38" s="2" t="s">
        <v>795</v>
      </c>
      <c r="Q38" s="2" t="s">
        <v>1659</v>
      </c>
      <c r="R38" s="2" t="s">
        <v>797</v>
      </c>
      <c r="S38" s="2" t="s">
        <v>853</v>
      </c>
      <c r="T38" s="2" t="str">
        <f t="shared" si="0"/>
        <v/>
      </c>
      <c r="U38" s="2" t="s">
        <v>1030</v>
      </c>
      <c r="V38" s="2" t="str">
        <f t="shared" si="1"/>
        <v/>
      </c>
      <c r="W38" s="2" t="s">
        <v>1030</v>
      </c>
      <c r="X38" s="2" t="str">
        <f t="shared" si="2"/>
        <v/>
      </c>
      <c r="Y38" s="2" t="s">
        <v>1030</v>
      </c>
      <c r="Z38" s="2" t="str">
        <f t="shared" si="3"/>
        <v/>
      </c>
      <c r="AA38" s="2" t="s">
        <v>1030</v>
      </c>
    </row>
    <row r="39" spans="1:27" hidden="1" x14ac:dyDescent="0.25">
      <c r="A39" s="2" t="s">
        <v>1426</v>
      </c>
      <c r="B39" s="2" t="s">
        <v>885</v>
      </c>
      <c r="C39" s="2" t="s">
        <v>1425</v>
      </c>
      <c r="D39" s="2">
        <v>4.25</v>
      </c>
      <c r="E39" s="2">
        <v>1</v>
      </c>
      <c r="F39" s="2">
        <v>4.25</v>
      </c>
      <c r="G39" s="2" t="s">
        <v>1030</v>
      </c>
      <c r="H39" s="2" t="s">
        <v>1478</v>
      </c>
      <c r="I39" s="21">
        <v>43306.291666666672</v>
      </c>
      <c r="J39" s="2" t="s">
        <v>861</v>
      </c>
      <c r="K39" s="21">
        <v>43298.291666666672</v>
      </c>
      <c r="L39" s="2" t="s">
        <v>794</v>
      </c>
      <c r="N39" s="2">
        <v>0</v>
      </c>
      <c r="O39" s="2">
        <v>0</v>
      </c>
      <c r="P39" s="2" t="s">
        <v>816</v>
      </c>
      <c r="Q39" s="2" t="s">
        <v>885</v>
      </c>
      <c r="R39" s="2" t="s">
        <v>810</v>
      </c>
      <c r="S39" s="2" t="s">
        <v>853</v>
      </c>
      <c r="T39" s="2" t="str">
        <f t="shared" si="0"/>
        <v/>
      </c>
      <c r="U39" s="2" t="s">
        <v>1030</v>
      </c>
      <c r="V39" s="2" t="str">
        <f t="shared" si="1"/>
        <v/>
      </c>
      <c r="W39" s="2" t="s">
        <v>1030</v>
      </c>
      <c r="X39" s="2" t="str">
        <f t="shared" si="2"/>
        <v/>
      </c>
      <c r="Y39" s="2" t="s">
        <v>1030</v>
      </c>
      <c r="Z39" s="2" t="str">
        <f t="shared" si="3"/>
        <v/>
      </c>
      <c r="AA39" s="2" t="s">
        <v>1030</v>
      </c>
    </row>
    <row r="40" spans="1:27" hidden="1" x14ac:dyDescent="0.25">
      <c r="A40" s="2" t="s">
        <v>1686</v>
      </c>
      <c r="B40" s="2" t="s">
        <v>796</v>
      </c>
      <c r="C40" s="2" t="s">
        <v>1687</v>
      </c>
      <c r="D40" s="2">
        <v>1.5</v>
      </c>
      <c r="E40" s="2" t="s">
        <v>1030</v>
      </c>
      <c r="F40" s="2" t="s">
        <v>1030</v>
      </c>
      <c r="G40" s="2">
        <v>1.5</v>
      </c>
      <c r="H40" s="2" t="s">
        <v>1688</v>
      </c>
      <c r="I40" s="21">
        <v>41993.333333333328</v>
      </c>
      <c r="J40" s="2" t="s">
        <v>793</v>
      </c>
      <c r="K40" s="21">
        <v>41078.291666666664</v>
      </c>
      <c r="L40" s="2" t="s">
        <v>1102</v>
      </c>
      <c r="M40" s="21">
        <v>35947.291666666664</v>
      </c>
      <c r="N40" s="2">
        <v>24</v>
      </c>
      <c r="O40" s="2">
        <v>1600000</v>
      </c>
      <c r="P40" s="2" t="s">
        <v>795</v>
      </c>
      <c r="Q40" s="2" t="s">
        <v>796</v>
      </c>
      <c r="R40" s="2" t="s">
        <v>866</v>
      </c>
      <c r="S40" s="2" t="s">
        <v>853</v>
      </c>
      <c r="T40" s="2" t="str">
        <f t="shared" si="0"/>
        <v/>
      </c>
      <c r="U40" s="2" t="s">
        <v>1030</v>
      </c>
      <c r="V40" s="2" t="str">
        <f t="shared" si="1"/>
        <v/>
      </c>
      <c r="W40" s="2" t="s">
        <v>1030</v>
      </c>
      <c r="X40" s="2" t="str">
        <f t="shared" si="2"/>
        <v/>
      </c>
      <c r="Y40" s="2" t="s">
        <v>1030</v>
      </c>
      <c r="Z40" s="2" t="str">
        <f t="shared" si="3"/>
        <v/>
      </c>
      <c r="AA40" s="2" t="s">
        <v>1030</v>
      </c>
    </row>
    <row r="41" spans="1:27" hidden="1" x14ac:dyDescent="0.25">
      <c r="A41" s="2" t="s">
        <v>1689</v>
      </c>
      <c r="B41" s="2" t="s">
        <v>885</v>
      </c>
      <c r="C41" s="2" t="s">
        <v>1690</v>
      </c>
      <c r="D41" s="2">
        <v>2.25</v>
      </c>
      <c r="E41" s="2">
        <v>1</v>
      </c>
      <c r="F41" s="2">
        <v>2.25</v>
      </c>
      <c r="G41" s="2" t="s">
        <v>1030</v>
      </c>
      <c r="H41" s="2" t="s">
        <v>1691</v>
      </c>
      <c r="I41" s="21">
        <v>42318.333333333328</v>
      </c>
      <c r="J41" s="2" t="s">
        <v>793</v>
      </c>
      <c r="K41" s="21">
        <v>42289.291666666672</v>
      </c>
      <c r="L41" s="2" t="s">
        <v>1102</v>
      </c>
      <c r="M41" s="21">
        <v>41791.291666666664</v>
      </c>
      <c r="N41" s="2">
        <v>1</v>
      </c>
      <c r="O41" s="2">
        <v>0</v>
      </c>
      <c r="P41" s="2" t="s">
        <v>795</v>
      </c>
      <c r="Q41" s="2" t="s">
        <v>885</v>
      </c>
      <c r="R41" s="2" t="s">
        <v>813</v>
      </c>
      <c r="S41" s="2" t="s">
        <v>801</v>
      </c>
      <c r="T41" s="2" t="str">
        <f t="shared" si="0"/>
        <v/>
      </c>
      <c r="U41" s="2" t="s">
        <v>1030</v>
      </c>
      <c r="V41" s="2" t="str">
        <f t="shared" si="1"/>
        <v/>
      </c>
      <c r="W41" s="2" t="s">
        <v>1030</v>
      </c>
      <c r="X41" s="2" t="str">
        <f t="shared" si="2"/>
        <v/>
      </c>
      <c r="Y41" s="2" t="s">
        <v>1030</v>
      </c>
      <c r="Z41" s="2" t="str">
        <f t="shared" si="3"/>
        <v/>
      </c>
      <c r="AA41" s="2" t="s">
        <v>1030</v>
      </c>
    </row>
    <row r="42" spans="1:27" hidden="1" x14ac:dyDescent="0.25">
      <c r="A42" s="2" t="s">
        <v>1692</v>
      </c>
      <c r="B42" s="2" t="s">
        <v>874</v>
      </c>
      <c r="C42" s="2" t="s">
        <v>1693</v>
      </c>
      <c r="D42" s="2">
        <v>0.25</v>
      </c>
      <c r="E42" s="2" t="s">
        <v>1030</v>
      </c>
      <c r="F42" s="2" t="s">
        <v>1030</v>
      </c>
      <c r="G42" s="2">
        <v>0.25</v>
      </c>
      <c r="H42" s="2" t="s">
        <v>1694</v>
      </c>
      <c r="I42" s="21">
        <v>41997.333333333328</v>
      </c>
      <c r="J42" s="2" t="s">
        <v>800</v>
      </c>
      <c r="K42" s="21">
        <v>39904.291666666664</v>
      </c>
      <c r="L42" s="2" t="s">
        <v>1102</v>
      </c>
      <c r="M42" s="21">
        <v>35810.333333333336</v>
      </c>
      <c r="N42" s="2">
        <v>2</v>
      </c>
      <c r="O42" s="2">
        <v>275000</v>
      </c>
      <c r="P42" s="2" t="s">
        <v>795</v>
      </c>
      <c r="Q42" s="2" t="s">
        <v>874</v>
      </c>
      <c r="R42" s="2" t="s">
        <v>903</v>
      </c>
      <c r="S42" s="2" t="s">
        <v>904</v>
      </c>
      <c r="T42" s="2" t="str">
        <f t="shared" si="0"/>
        <v/>
      </c>
      <c r="U42" s="2" t="s">
        <v>1030</v>
      </c>
      <c r="V42" s="2" t="str">
        <f t="shared" si="1"/>
        <v/>
      </c>
      <c r="W42" s="2" t="s">
        <v>1030</v>
      </c>
      <c r="X42" s="2" t="str">
        <f t="shared" si="2"/>
        <v/>
      </c>
      <c r="Y42" s="2" t="s">
        <v>1030</v>
      </c>
      <c r="Z42" s="2" t="str">
        <f t="shared" si="3"/>
        <v/>
      </c>
      <c r="AA42" s="2" t="s">
        <v>1030</v>
      </c>
    </row>
    <row r="43" spans="1:27" hidden="1" x14ac:dyDescent="0.25">
      <c r="A43" s="2" t="s">
        <v>1695</v>
      </c>
      <c r="B43" s="2" t="s">
        <v>835</v>
      </c>
      <c r="C43" s="2" t="s">
        <v>1696</v>
      </c>
      <c r="D43" s="2">
        <v>5</v>
      </c>
      <c r="E43" s="2">
        <v>1</v>
      </c>
      <c r="F43" s="2">
        <v>5</v>
      </c>
      <c r="G43" s="2" t="s">
        <v>1030</v>
      </c>
      <c r="H43" s="2" t="s">
        <v>1697</v>
      </c>
      <c r="I43" s="21">
        <v>43039.291666666672</v>
      </c>
      <c r="J43" s="2" t="s">
        <v>884</v>
      </c>
      <c r="K43" s="21">
        <v>42649.291666666672</v>
      </c>
      <c r="L43" s="2" t="s">
        <v>794</v>
      </c>
      <c r="M43" s="21">
        <v>42762.333333333328</v>
      </c>
      <c r="N43" s="2">
        <v>1</v>
      </c>
      <c r="O43" s="2">
        <v>0</v>
      </c>
      <c r="P43" s="2" t="s">
        <v>816</v>
      </c>
      <c r="Q43" s="2" t="s">
        <v>835</v>
      </c>
      <c r="R43" s="2" t="s">
        <v>836</v>
      </c>
      <c r="S43" s="2" t="s">
        <v>820</v>
      </c>
      <c r="T43" s="2" t="str">
        <f t="shared" si="0"/>
        <v/>
      </c>
      <c r="U43" s="2" t="s">
        <v>1030</v>
      </c>
      <c r="V43" s="2" t="str">
        <f t="shared" si="1"/>
        <v>Julie Samson</v>
      </c>
      <c r="W43" s="2">
        <v>1</v>
      </c>
      <c r="X43" s="2" t="str">
        <f t="shared" si="2"/>
        <v>Julie Samson</v>
      </c>
      <c r="Y43" s="2">
        <v>1</v>
      </c>
      <c r="Z43" s="2" t="str">
        <f t="shared" si="3"/>
        <v/>
      </c>
      <c r="AA43" s="2" t="s">
        <v>1030</v>
      </c>
    </row>
    <row r="44" spans="1:27" hidden="1" x14ac:dyDescent="0.25">
      <c r="A44" s="2" t="s">
        <v>1698</v>
      </c>
      <c r="B44" s="2" t="s">
        <v>1659</v>
      </c>
      <c r="C44" s="2" t="s">
        <v>1699</v>
      </c>
      <c r="D44" s="2">
        <v>0.3333333358168602</v>
      </c>
      <c r="E44" s="2" t="s">
        <v>1030</v>
      </c>
      <c r="F44" s="2" t="s">
        <v>1030</v>
      </c>
      <c r="G44" s="2">
        <v>0.3333333358168602</v>
      </c>
      <c r="H44" s="2" t="s">
        <v>1700</v>
      </c>
      <c r="I44" s="21">
        <v>41736.291666666664</v>
      </c>
      <c r="J44" s="2" t="s">
        <v>859</v>
      </c>
      <c r="K44" s="21">
        <v>41442.291666666664</v>
      </c>
      <c r="L44" s="2" t="s">
        <v>1102</v>
      </c>
      <c r="M44" s="21">
        <v>33482.291666666664</v>
      </c>
      <c r="N44" s="2">
        <v>5</v>
      </c>
      <c r="O44" s="2">
        <v>300000</v>
      </c>
      <c r="P44" s="2" t="s">
        <v>795</v>
      </c>
      <c r="Q44" s="2" t="s">
        <v>1659</v>
      </c>
      <c r="R44" s="2" t="s">
        <v>1030</v>
      </c>
      <c r="S44" s="2" t="s">
        <v>831</v>
      </c>
      <c r="T44" s="2" t="str">
        <f t="shared" si="0"/>
        <v/>
      </c>
      <c r="U44" s="2" t="s">
        <v>1030</v>
      </c>
      <c r="V44" s="2" t="str">
        <f t="shared" si="1"/>
        <v/>
      </c>
      <c r="W44" s="2" t="s">
        <v>1030</v>
      </c>
      <c r="X44" s="2" t="str">
        <f t="shared" si="2"/>
        <v/>
      </c>
      <c r="Y44" s="2" t="s">
        <v>1030</v>
      </c>
      <c r="Z44" s="2" t="str">
        <f t="shared" si="3"/>
        <v/>
      </c>
      <c r="AA44" s="2" t="s">
        <v>1030</v>
      </c>
    </row>
    <row r="45" spans="1:27" hidden="1" x14ac:dyDescent="0.25">
      <c r="A45" s="2" t="s">
        <v>1701</v>
      </c>
      <c r="B45" s="2" t="s">
        <v>921</v>
      </c>
      <c r="C45" s="2" t="s">
        <v>1702</v>
      </c>
      <c r="D45" s="2">
        <v>23.5</v>
      </c>
      <c r="E45" s="2">
        <v>1</v>
      </c>
      <c r="F45" s="2">
        <v>23.5</v>
      </c>
      <c r="G45" s="2" t="s">
        <v>1030</v>
      </c>
      <c r="H45" s="2" t="s">
        <v>1703</v>
      </c>
      <c r="I45" s="21">
        <v>42486.291666666672</v>
      </c>
      <c r="J45" s="2" t="s">
        <v>840</v>
      </c>
      <c r="K45" s="21">
        <v>42200.291666666672</v>
      </c>
      <c r="L45" s="2" t="s">
        <v>794</v>
      </c>
      <c r="M45" s="21">
        <v>31472.333333333332</v>
      </c>
      <c r="N45" s="2">
        <v>1</v>
      </c>
      <c r="O45" s="2">
        <v>0</v>
      </c>
      <c r="P45" s="2" t="s">
        <v>795</v>
      </c>
      <c r="Q45" s="2" t="s">
        <v>921</v>
      </c>
      <c r="R45" s="2" t="s">
        <v>797</v>
      </c>
      <c r="S45" s="2" t="s">
        <v>898</v>
      </c>
      <c r="T45" s="2" t="str">
        <f t="shared" si="0"/>
        <v/>
      </c>
      <c r="U45" s="2" t="s">
        <v>1030</v>
      </c>
      <c r="V45" s="2" t="str">
        <f t="shared" si="1"/>
        <v/>
      </c>
      <c r="W45" s="2" t="s">
        <v>1030</v>
      </c>
      <c r="X45" s="2" t="str">
        <f t="shared" si="2"/>
        <v/>
      </c>
      <c r="Y45" s="2" t="s">
        <v>1030</v>
      </c>
      <c r="Z45" s="2" t="str">
        <f t="shared" si="3"/>
        <v/>
      </c>
      <c r="AA45" s="2" t="s">
        <v>1030</v>
      </c>
    </row>
    <row r="46" spans="1:27" hidden="1" x14ac:dyDescent="0.25">
      <c r="A46" s="2" t="s">
        <v>1704</v>
      </c>
      <c r="B46" s="2" t="s">
        <v>882</v>
      </c>
      <c r="C46" s="2" t="s">
        <v>1705</v>
      </c>
      <c r="D46" s="2">
        <v>1</v>
      </c>
      <c r="E46" s="2" t="s">
        <v>1030</v>
      </c>
      <c r="F46" s="2" t="s">
        <v>1030</v>
      </c>
      <c r="G46" s="2">
        <v>1</v>
      </c>
      <c r="H46" s="2" t="s">
        <v>1706</v>
      </c>
      <c r="I46" s="21">
        <v>41750.291666666664</v>
      </c>
      <c r="J46" s="2" t="s">
        <v>800</v>
      </c>
      <c r="K46" s="21">
        <v>39576.291666666664</v>
      </c>
      <c r="L46" s="2" t="s">
        <v>1102</v>
      </c>
      <c r="M46" s="21">
        <v>38904.291666666664</v>
      </c>
      <c r="N46" s="2">
        <v>2</v>
      </c>
      <c r="P46" s="2" t="s">
        <v>795</v>
      </c>
      <c r="Q46" s="2" t="s">
        <v>882</v>
      </c>
      <c r="R46" s="2" t="s">
        <v>903</v>
      </c>
      <c r="S46" s="2" t="s">
        <v>1113</v>
      </c>
      <c r="T46" s="2" t="str">
        <f t="shared" si="0"/>
        <v/>
      </c>
      <c r="U46" s="2" t="s">
        <v>1030</v>
      </c>
      <c r="V46" s="2" t="str">
        <f t="shared" si="1"/>
        <v/>
      </c>
      <c r="W46" s="2" t="s">
        <v>1030</v>
      </c>
      <c r="X46" s="2" t="str">
        <f t="shared" si="2"/>
        <v/>
      </c>
      <c r="Y46" s="2" t="s">
        <v>1030</v>
      </c>
      <c r="Z46" s="2" t="str">
        <f t="shared" si="3"/>
        <v/>
      </c>
      <c r="AA46" s="2" t="s">
        <v>1030</v>
      </c>
    </row>
    <row r="47" spans="1:27" hidden="1" x14ac:dyDescent="0.25">
      <c r="A47" s="2" t="s">
        <v>1707</v>
      </c>
      <c r="B47" s="2" t="s">
        <v>874</v>
      </c>
      <c r="C47" s="2" t="s">
        <v>1708</v>
      </c>
      <c r="D47" s="2">
        <v>41.41700005531311</v>
      </c>
      <c r="E47" s="2" t="s">
        <v>1030</v>
      </c>
      <c r="F47" s="2" t="s">
        <v>1030</v>
      </c>
      <c r="G47" s="2">
        <v>41.41700005531311</v>
      </c>
      <c r="H47" s="2" t="s">
        <v>1709</v>
      </c>
      <c r="I47" s="21">
        <v>42653.291666666672</v>
      </c>
      <c r="J47" s="2" t="s">
        <v>861</v>
      </c>
      <c r="K47" s="21">
        <v>41241.333333333336</v>
      </c>
      <c r="L47" s="2" t="s">
        <v>794</v>
      </c>
      <c r="M47" s="21">
        <v>41844.291666666664</v>
      </c>
      <c r="N47" s="2">
        <v>1</v>
      </c>
      <c r="O47" s="2">
        <v>15000</v>
      </c>
      <c r="P47" s="2" t="s">
        <v>816</v>
      </c>
      <c r="Q47" s="2" t="s">
        <v>874</v>
      </c>
      <c r="R47" s="2" t="s">
        <v>810</v>
      </c>
      <c r="S47" s="2" t="s">
        <v>955</v>
      </c>
      <c r="T47" s="2" t="str">
        <f t="shared" si="0"/>
        <v>Rose Obetz</v>
      </c>
      <c r="U47" s="2">
        <v>2400</v>
      </c>
      <c r="V47" s="2" t="str">
        <f t="shared" si="1"/>
        <v>Rose Obetz</v>
      </c>
      <c r="W47" s="2">
        <v>1</v>
      </c>
      <c r="X47" s="2" t="str">
        <f t="shared" si="2"/>
        <v>Rose Obetz</v>
      </c>
      <c r="Y47" s="2">
        <v>1</v>
      </c>
      <c r="Z47" s="2" t="str">
        <f t="shared" si="3"/>
        <v>Rose Obetz</v>
      </c>
      <c r="AA47" s="2">
        <v>15000</v>
      </c>
    </row>
    <row r="48" spans="1:27" hidden="1" x14ac:dyDescent="0.25">
      <c r="A48" s="2" t="s">
        <v>1710</v>
      </c>
      <c r="B48" s="2" t="s">
        <v>912</v>
      </c>
      <c r="C48" s="2" t="s">
        <v>1711</v>
      </c>
      <c r="D48" s="2">
        <v>17.25</v>
      </c>
      <c r="E48" s="2" t="s">
        <v>1030</v>
      </c>
      <c r="F48" s="2" t="s">
        <v>1030</v>
      </c>
      <c r="G48" s="2">
        <v>17.25</v>
      </c>
      <c r="H48" s="2" t="s">
        <v>1712</v>
      </c>
      <c r="I48" s="21">
        <v>42447.291666666672</v>
      </c>
      <c r="J48" s="2" t="s">
        <v>876</v>
      </c>
      <c r="K48" s="21">
        <v>40391.291666666664</v>
      </c>
      <c r="L48" s="2" t="s">
        <v>794</v>
      </c>
      <c r="M48" s="21">
        <v>36892.333333333336</v>
      </c>
      <c r="N48" s="2">
        <v>12</v>
      </c>
      <c r="P48" s="2" t="s">
        <v>795</v>
      </c>
      <c r="Q48" s="2" t="s">
        <v>912</v>
      </c>
      <c r="R48" s="2" t="s">
        <v>903</v>
      </c>
      <c r="S48" s="2" t="s">
        <v>853</v>
      </c>
      <c r="T48" s="2" t="str">
        <f t="shared" si="0"/>
        <v/>
      </c>
      <c r="U48" s="2" t="s">
        <v>1030</v>
      </c>
      <c r="V48" s="2" t="str">
        <f t="shared" si="1"/>
        <v/>
      </c>
      <c r="W48" s="2" t="s">
        <v>1030</v>
      </c>
      <c r="X48" s="2" t="str">
        <f t="shared" si="2"/>
        <v/>
      </c>
      <c r="Y48" s="2" t="s">
        <v>1030</v>
      </c>
      <c r="Z48" s="2" t="str">
        <f t="shared" si="3"/>
        <v/>
      </c>
      <c r="AA48" s="2" t="s">
        <v>1030</v>
      </c>
    </row>
    <row r="49" spans="1:27" hidden="1" x14ac:dyDescent="0.25">
      <c r="A49" s="2" t="s">
        <v>1713</v>
      </c>
      <c r="B49" s="2" t="s">
        <v>885</v>
      </c>
      <c r="C49" s="2" t="s">
        <v>1714</v>
      </c>
      <c r="D49" s="2">
        <v>5</v>
      </c>
      <c r="E49" s="2">
        <v>1</v>
      </c>
      <c r="F49" s="2">
        <v>5</v>
      </c>
      <c r="G49" s="2" t="s">
        <v>1030</v>
      </c>
      <c r="H49" s="2" t="s">
        <v>1715</v>
      </c>
      <c r="I49" s="21">
        <v>42703.333333333328</v>
      </c>
      <c r="J49" s="2" t="s">
        <v>840</v>
      </c>
      <c r="K49" s="21">
        <v>42431.333333333328</v>
      </c>
      <c r="L49" s="2" t="s">
        <v>794</v>
      </c>
      <c r="N49" s="2">
        <v>0</v>
      </c>
      <c r="O49" s="2">
        <v>0</v>
      </c>
      <c r="P49" s="2" t="s">
        <v>816</v>
      </c>
      <c r="Q49" s="2" t="s">
        <v>885</v>
      </c>
      <c r="R49" s="2" t="s">
        <v>866</v>
      </c>
      <c r="S49" s="2" t="s">
        <v>801</v>
      </c>
      <c r="T49" s="2" t="str">
        <f t="shared" si="0"/>
        <v/>
      </c>
      <c r="U49" s="2" t="s">
        <v>1030</v>
      </c>
      <c r="V49" s="2" t="str">
        <f t="shared" si="1"/>
        <v/>
      </c>
      <c r="W49" s="2" t="s">
        <v>1030</v>
      </c>
      <c r="X49" s="2" t="str">
        <f t="shared" si="2"/>
        <v/>
      </c>
      <c r="Y49" s="2" t="s">
        <v>1030</v>
      </c>
      <c r="Z49" s="2" t="str">
        <f t="shared" si="3"/>
        <v/>
      </c>
      <c r="AA49" s="2" t="s">
        <v>1030</v>
      </c>
    </row>
    <row r="50" spans="1:27" hidden="1" x14ac:dyDescent="0.25">
      <c r="A50" s="2" t="s">
        <v>194</v>
      </c>
      <c r="B50" s="2" t="s">
        <v>812</v>
      </c>
      <c r="C50" s="2" t="s">
        <v>193</v>
      </c>
      <c r="D50" s="2">
        <v>2.25</v>
      </c>
      <c r="E50" s="2">
        <v>1</v>
      </c>
      <c r="F50" s="2">
        <v>2.25</v>
      </c>
      <c r="G50" s="2" t="s">
        <v>1030</v>
      </c>
      <c r="H50" s="2" t="s">
        <v>829</v>
      </c>
      <c r="I50" s="21">
        <v>43262.291666666672</v>
      </c>
      <c r="J50" s="2" t="s">
        <v>793</v>
      </c>
      <c r="K50" s="21">
        <v>43229.291666666672</v>
      </c>
      <c r="L50" s="2" t="s">
        <v>794</v>
      </c>
      <c r="N50" s="2">
        <v>0</v>
      </c>
      <c r="O50" s="2">
        <v>0</v>
      </c>
      <c r="P50" s="2" t="s">
        <v>816</v>
      </c>
      <c r="Q50" s="2" t="s">
        <v>812</v>
      </c>
      <c r="R50" s="2" t="s">
        <v>830</v>
      </c>
      <c r="S50" s="2" t="s">
        <v>831</v>
      </c>
      <c r="T50" s="2" t="str">
        <f t="shared" si="0"/>
        <v/>
      </c>
      <c r="U50" s="2" t="s">
        <v>1030</v>
      </c>
      <c r="V50" s="2" t="str">
        <f t="shared" si="1"/>
        <v/>
      </c>
      <c r="W50" s="2" t="s">
        <v>1030</v>
      </c>
      <c r="X50" s="2" t="str">
        <f t="shared" si="2"/>
        <v/>
      </c>
      <c r="Y50" s="2" t="s">
        <v>1030</v>
      </c>
      <c r="Z50" s="2" t="str">
        <f t="shared" si="3"/>
        <v/>
      </c>
      <c r="AA50" s="2" t="s">
        <v>1030</v>
      </c>
    </row>
    <row r="51" spans="1:27" hidden="1" x14ac:dyDescent="0.25">
      <c r="A51" s="2" t="s">
        <v>1716</v>
      </c>
      <c r="B51" s="2" t="s">
        <v>882</v>
      </c>
      <c r="C51" s="2" t="s">
        <v>1717</v>
      </c>
      <c r="D51" s="2">
        <v>0.25</v>
      </c>
      <c r="E51" s="2" t="s">
        <v>1030</v>
      </c>
      <c r="F51" s="2" t="s">
        <v>1030</v>
      </c>
      <c r="G51" s="2">
        <v>0.25</v>
      </c>
      <c r="H51" s="2" t="s">
        <v>1718</v>
      </c>
      <c r="I51" s="21">
        <v>41997.333333333328</v>
      </c>
      <c r="J51" s="2" t="s">
        <v>808</v>
      </c>
      <c r="K51" s="21">
        <v>41188.291666666664</v>
      </c>
      <c r="L51" s="2" t="s">
        <v>1102</v>
      </c>
      <c r="M51" s="21">
        <v>40969.333333333336</v>
      </c>
      <c r="O51" s="2">
        <v>450000</v>
      </c>
      <c r="P51" s="2" t="s">
        <v>824</v>
      </c>
      <c r="Q51" s="2" t="s">
        <v>882</v>
      </c>
      <c r="R51" s="2" t="s">
        <v>903</v>
      </c>
      <c r="S51" s="2" t="s">
        <v>1719</v>
      </c>
      <c r="T51" s="2" t="str">
        <f t="shared" si="0"/>
        <v/>
      </c>
      <c r="U51" s="2" t="s">
        <v>1030</v>
      </c>
      <c r="V51" s="2" t="str">
        <f t="shared" si="1"/>
        <v/>
      </c>
      <c r="W51" s="2" t="s">
        <v>1030</v>
      </c>
      <c r="X51" s="2" t="str">
        <f t="shared" si="2"/>
        <v/>
      </c>
      <c r="Y51" s="2" t="s">
        <v>1030</v>
      </c>
      <c r="Z51" s="2" t="str">
        <f t="shared" si="3"/>
        <v/>
      </c>
      <c r="AA51" s="2" t="s">
        <v>1030</v>
      </c>
    </row>
    <row r="52" spans="1:27" hidden="1" x14ac:dyDescent="0.25">
      <c r="A52" s="2" t="s">
        <v>1720</v>
      </c>
      <c r="B52" s="2" t="s">
        <v>1659</v>
      </c>
      <c r="C52" s="2" t="s">
        <v>1721</v>
      </c>
      <c r="D52" s="2">
        <v>0.3333333358168602</v>
      </c>
      <c r="E52" s="2" t="s">
        <v>1030</v>
      </c>
      <c r="F52" s="2" t="s">
        <v>1030</v>
      </c>
      <c r="G52" s="2">
        <v>0.3333333358168602</v>
      </c>
      <c r="H52" s="2" t="s">
        <v>1722</v>
      </c>
      <c r="I52" s="21">
        <v>41736.291666666664</v>
      </c>
      <c r="J52" s="2" t="s">
        <v>840</v>
      </c>
      <c r="K52" s="21">
        <v>41362.291666666664</v>
      </c>
      <c r="L52" s="2" t="s">
        <v>1102</v>
      </c>
      <c r="M52" s="21">
        <v>40179.333333333336</v>
      </c>
      <c r="N52" s="2">
        <v>1</v>
      </c>
      <c r="P52" s="2" t="s">
        <v>795</v>
      </c>
      <c r="Q52" s="2" t="s">
        <v>1659</v>
      </c>
      <c r="R52" s="2" t="s">
        <v>1030</v>
      </c>
      <c r="S52" s="2" t="s">
        <v>801</v>
      </c>
      <c r="T52" s="2" t="str">
        <f t="shared" si="0"/>
        <v/>
      </c>
      <c r="U52" s="2" t="s">
        <v>1030</v>
      </c>
      <c r="V52" s="2" t="str">
        <f t="shared" si="1"/>
        <v/>
      </c>
      <c r="W52" s="2" t="s">
        <v>1030</v>
      </c>
      <c r="X52" s="2" t="str">
        <f t="shared" si="2"/>
        <v/>
      </c>
      <c r="Y52" s="2" t="s">
        <v>1030</v>
      </c>
      <c r="Z52" s="2" t="str">
        <f t="shared" si="3"/>
        <v/>
      </c>
      <c r="AA52" s="2" t="s">
        <v>1030</v>
      </c>
    </row>
    <row r="53" spans="1:27" hidden="1" x14ac:dyDescent="0.25">
      <c r="A53" s="2" t="s">
        <v>1723</v>
      </c>
      <c r="B53" s="2" t="s">
        <v>885</v>
      </c>
      <c r="C53" s="2" t="s">
        <v>1724</v>
      </c>
      <c r="D53" s="2">
        <v>5.6669999957084656</v>
      </c>
      <c r="E53" s="2">
        <v>1</v>
      </c>
      <c r="F53" s="2">
        <v>5.6669999957084656</v>
      </c>
      <c r="G53" s="2" t="s">
        <v>1030</v>
      </c>
      <c r="H53" s="2" t="s">
        <v>1725</v>
      </c>
      <c r="I53" s="21">
        <v>42703.333333333328</v>
      </c>
      <c r="J53" s="2" t="s">
        <v>840</v>
      </c>
      <c r="K53" s="21">
        <v>42433.333333333328</v>
      </c>
      <c r="L53" s="2" t="s">
        <v>794</v>
      </c>
      <c r="M53" s="21">
        <v>38718.333333333336</v>
      </c>
      <c r="N53" s="2">
        <v>10</v>
      </c>
      <c r="O53" s="2">
        <v>1004000</v>
      </c>
      <c r="P53" s="2" t="s">
        <v>795</v>
      </c>
      <c r="Q53" s="2" t="s">
        <v>885</v>
      </c>
      <c r="R53" s="2" t="s">
        <v>810</v>
      </c>
      <c r="S53" s="2" t="s">
        <v>853</v>
      </c>
      <c r="T53" s="2" t="str">
        <f t="shared" si="0"/>
        <v/>
      </c>
      <c r="U53" s="2" t="s">
        <v>1030</v>
      </c>
      <c r="V53" s="2" t="str">
        <f t="shared" si="1"/>
        <v/>
      </c>
      <c r="W53" s="2" t="s">
        <v>1030</v>
      </c>
      <c r="X53" s="2" t="str">
        <f t="shared" si="2"/>
        <v/>
      </c>
      <c r="Y53" s="2" t="s">
        <v>1030</v>
      </c>
      <c r="Z53" s="2" t="str">
        <f t="shared" si="3"/>
        <v/>
      </c>
      <c r="AA53" s="2" t="s">
        <v>1030</v>
      </c>
    </row>
    <row r="54" spans="1:27" hidden="1" x14ac:dyDescent="0.25">
      <c r="A54" s="2" t="s">
        <v>1726</v>
      </c>
      <c r="B54" s="2" t="s">
        <v>935</v>
      </c>
      <c r="C54" s="2" t="s">
        <v>1727</v>
      </c>
      <c r="D54" s="2">
        <v>14.750333338975906</v>
      </c>
      <c r="E54" s="2">
        <v>1</v>
      </c>
      <c r="F54" s="2">
        <v>14.750333338975906</v>
      </c>
      <c r="G54" s="2" t="s">
        <v>1030</v>
      </c>
      <c r="H54" s="2" t="s">
        <v>1728</v>
      </c>
      <c r="I54" s="21">
        <v>42850.291666666672</v>
      </c>
      <c r="J54" s="2" t="s">
        <v>952</v>
      </c>
      <c r="K54" s="21">
        <v>42163.291666666672</v>
      </c>
      <c r="L54" s="2" t="s">
        <v>794</v>
      </c>
      <c r="N54" s="2">
        <v>0</v>
      </c>
      <c r="O54" s="2">
        <v>0</v>
      </c>
      <c r="P54" s="2" t="s">
        <v>816</v>
      </c>
      <c r="Q54" s="2" t="s">
        <v>935</v>
      </c>
      <c r="R54" s="2" t="s">
        <v>830</v>
      </c>
      <c r="S54" s="2" t="s">
        <v>798</v>
      </c>
      <c r="T54" s="2" t="str">
        <f t="shared" si="0"/>
        <v/>
      </c>
      <c r="U54" s="2" t="s">
        <v>1030</v>
      </c>
      <c r="V54" s="2" t="str">
        <f t="shared" si="1"/>
        <v/>
      </c>
      <c r="W54" s="2" t="s">
        <v>1030</v>
      </c>
      <c r="X54" s="2" t="str">
        <f t="shared" si="2"/>
        <v/>
      </c>
      <c r="Y54" s="2" t="s">
        <v>1030</v>
      </c>
      <c r="Z54" s="2" t="str">
        <f t="shared" si="3"/>
        <v/>
      </c>
      <c r="AA54" s="2" t="s">
        <v>1030</v>
      </c>
    </row>
    <row r="55" spans="1:27" hidden="1" x14ac:dyDescent="0.25">
      <c r="A55" s="2" t="s">
        <v>1729</v>
      </c>
      <c r="B55" s="2" t="s">
        <v>835</v>
      </c>
      <c r="C55" s="2" t="s">
        <v>1730</v>
      </c>
      <c r="D55" s="2">
        <v>5.2503333389759064</v>
      </c>
      <c r="E55" s="2">
        <v>1</v>
      </c>
      <c r="F55" s="2">
        <v>5.2503333389759064</v>
      </c>
      <c r="G55" s="2" t="s">
        <v>1030</v>
      </c>
      <c r="H55" s="2" t="s">
        <v>1731</v>
      </c>
      <c r="I55" s="21">
        <v>42327.333333333328</v>
      </c>
      <c r="J55" s="2" t="s">
        <v>803</v>
      </c>
      <c r="K55" s="21">
        <v>42200.291666666672</v>
      </c>
      <c r="L55" s="2" t="s">
        <v>1102</v>
      </c>
      <c r="N55" s="2">
        <v>0</v>
      </c>
      <c r="O55" s="2">
        <v>0</v>
      </c>
      <c r="P55" s="2" t="s">
        <v>816</v>
      </c>
      <c r="Q55" s="2" t="s">
        <v>835</v>
      </c>
      <c r="R55" s="2" t="s">
        <v>797</v>
      </c>
      <c r="S55" s="2" t="s">
        <v>820</v>
      </c>
      <c r="T55" s="2" t="str">
        <f t="shared" si="0"/>
        <v/>
      </c>
      <c r="U55" s="2" t="s">
        <v>1030</v>
      </c>
      <c r="V55" s="2" t="str">
        <f t="shared" si="1"/>
        <v/>
      </c>
      <c r="W55" s="2" t="s">
        <v>1030</v>
      </c>
      <c r="X55" s="2" t="str">
        <f t="shared" si="2"/>
        <v/>
      </c>
      <c r="Y55" s="2" t="s">
        <v>1030</v>
      </c>
      <c r="Z55" s="2" t="str">
        <f t="shared" si="3"/>
        <v/>
      </c>
      <c r="AA55" s="2" t="s">
        <v>1030</v>
      </c>
    </row>
    <row r="56" spans="1:27" hidden="1" x14ac:dyDescent="0.25">
      <c r="A56" s="2" t="s">
        <v>1732</v>
      </c>
      <c r="B56" s="2" t="s">
        <v>838</v>
      </c>
      <c r="C56" s="2" t="s">
        <v>1733</v>
      </c>
      <c r="D56" s="2">
        <v>0.5</v>
      </c>
      <c r="E56" s="2" t="s">
        <v>1030</v>
      </c>
      <c r="F56" s="2" t="s">
        <v>1030</v>
      </c>
      <c r="G56" s="2">
        <v>0.5</v>
      </c>
      <c r="H56" s="2" t="s">
        <v>1734</v>
      </c>
      <c r="I56" s="21">
        <v>41681.333333333336</v>
      </c>
      <c r="J56" s="2" t="s">
        <v>819</v>
      </c>
      <c r="K56" s="21">
        <v>36455.291666666664</v>
      </c>
      <c r="L56" s="2" t="s">
        <v>794</v>
      </c>
      <c r="P56" s="2" t="s">
        <v>816</v>
      </c>
      <c r="Q56" s="2" t="s">
        <v>838</v>
      </c>
      <c r="R56" s="2" t="s">
        <v>866</v>
      </c>
      <c r="S56" s="2" t="s">
        <v>798</v>
      </c>
      <c r="T56" s="2" t="str">
        <f t="shared" si="0"/>
        <v/>
      </c>
      <c r="U56" s="2" t="s">
        <v>1030</v>
      </c>
      <c r="V56" s="2" t="str">
        <f t="shared" si="1"/>
        <v/>
      </c>
      <c r="W56" s="2" t="s">
        <v>1030</v>
      </c>
      <c r="X56" s="2" t="str">
        <f t="shared" si="2"/>
        <v/>
      </c>
      <c r="Y56" s="2" t="s">
        <v>1030</v>
      </c>
      <c r="Z56" s="2" t="str">
        <f t="shared" si="3"/>
        <v/>
      </c>
      <c r="AA56" s="2" t="s">
        <v>1030</v>
      </c>
    </row>
    <row r="57" spans="1:27" hidden="1" x14ac:dyDescent="0.25">
      <c r="A57" s="2" t="s">
        <v>1735</v>
      </c>
      <c r="B57" s="2" t="s">
        <v>935</v>
      </c>
      <c r="C57" s="2" t="s">
        <v>1736</v>
      </c>
      <c r="D57" s="2">
        <v>1</v>
      </c>
      <c r="E57" s="2">
        <v>1</v>
      </c>
      <c r="F57" s="2">
        <v>1</v>
      </c>
      <c r="G57" s="2" t="s">
        <v>1030</v>
      </c>
      <c r="H57" s="2" t="s">
        <v>1737</v>
      </c>
      <c r="I57" s="21">
        <v>43327.291666666672</v>
      </c>
      <c r="J57" s="2" t="s">
        <v>1030</v>
      </c>
      <c r="K57" s="21">
        <v>43327.291666666672</v>
      </c>
      <c r="L57" s="2" t="s">
        <v>794</v>
      </c>
      <c r="N57" s="2">
        <v>0</v>
      </c>
      <c r="O57" s="2">
        <v>0</v>
      </c>
      <c r="P57" s="2" t="s">
        <v>816</v>
      </c>
      <c r="Q57" s="2" t="s">
        <v>935</v>
      </c>
      <c r="R57" s="2" t="s">
        <v>810</v>
      </c>
      <c r="S57" s="2" t="s">
        <v>849</v>
      </c>
      <c r="T57" s="2" t="str">
        <f t="shared" si="0"/>
        <v/>
      </c>
      <c r="U57" s="2" t="s">
        <v>1030</v>
      </c>
      <c r="V57" s="2" t="str">
        <f t="shared" si="1"/>
        <v/>
      </c>
      <c r="W57" s="2" t="s">
        <v>1030</v>
      </c>
      <c r="X57" s="2" t="str">
        <f t="shared" si="2"/>
        <v/>
      </c>
      <c r="Y57" s="2" t="s">
        <v>1030</v>
      </c>
      <c r="Z57" s="2" t="str">
        <f t="shared" si="3"/>
        <v/>
      </c>
      <c r="AA57" s="2" t="s">
        <v>1030</v>
      </c>
    </row>
    <row r="58" spans="1:27" hidden="1" x14ac:dyDescent="0.25">
      <c r="A58" s="2" t="s">
        <v>1738</v>
      </c>
      <c r="B58" s="2" t="s">
        <v>1739</v>
      </c>
      <c r="C58" s="2" t="s">
        <v>1740</v>
      </c>
      <c r="D58" s="2">
        <v>1</v>
      </c>
      <c r="E58" s="2">
        <v>1</v>
      </c>
      <c r="F58" s="2">
        <v>1</v>
      </c>
      <c r="G58" s="2" t="s">
        <v>1030</v>
      </c>
      <c r="H58" s="2" t="s">
        <v>1741</v>
      </c>
      <c r="I58" s="21">
        <v>43258.291666666672</v>
      </c>
      <c r="J58" s="2" t="s">
        <v>840</v>
      </c>
      <c r="K58" s="21">
        <v>41835.291666666664</v>
      </c>
      <c r="L58" s="2" t="s">
        <v>794</v>
      </c>
      <c r="M58" s="21">
        <v>41072.291666666664</v>
      </c>
      <c r="N58" s="2">
        <v>1</v>
      </c>
      <c r="O58" s="2">
        <v>0</v>
      </c>
      <c r="P58" s="2" t="s">
        <v>795</v>
      </c>
      <c r="Q58" s="2" t="s">
        <v>1739</v>
      </c>
      <c r="R58" s="2" t="s">
        <v>810</v>
      </c>
      <c r="S58" s="2" t="s">
        <v>1742</v>
      </c>
      <c r="T58" s="2" t="str">
        <f t="shared" si="0"/>
        <v/>
      </c>
      <c r="U58" s="2" t="s">
        <v>1030</v>
      </c>
      <c r="V58" s="2" t="str">
        <f t="shared" si="1"/>
        <v/>
      </c>
      <c r="W58" s="2" t="s">
        <v>1030</v>
      </c>
      <c r="X58" s="2" t="str">
        <f t="shared" si="2"/>
        <v/>
      </c>
      <c r="Y58" s="2" t="s">
        <v>1030</v>
      </c>
      <c r="Z58" s="2" t="str">
        <f t="shared" si="3"/>
        <v/>
      </c>
      <c r="AA58" s="2" t="s">
        <v>1030</v>
      </c>
    </row>
    <row r="59" spans="1:27" hidden="1" x14ac:dyDescent="0.25">
      <c r="A59" s="2" t="s">
        <v>724</v>
      </c>
      <c r="B59" s="2" t="s">
        <v>912</v>
      </c>
      <c r="C59" s="2" t="s">
        <v>723</v>
      </c>
      <c r="D59" s="2">
        <v>22.117666613310575</v>
      </c>
      <c r="E59" s="2">
        <v>1</v>
      </c>
      <c r="F59" s="2">
        <v>22.117666613310575</v>
      </c>
      <c r="G59" s="2" t="s">
        <v>1030</v>
      </c>
      <c r="H59" s="2" t="s">
        <v>832</v>
      </c>
      <c r="I59" s="21">
        <v>43158.333333333328</v>
      </c>
      <c r="J59" s="2" t="s">
        <v>803</v>
      </c>
      <c r="K59" s="21">
        <v>42873.291666666672</v>
      </c>
      <c r="L59" s="2" t="s">
        <v>794</v>
      </c>
      <c r="M59" s="21">
        <v>42156.291666666672</v>
      </c>
      <c r="N59" s="2">
        <v>2</v>
      </c>
      <c r="O59" s="2">
        <v>1000</v>
      </c>
      <c r="P59" s="2" t="s">
        <v>795</v>
      </c>
      <c r="Q59" s="2" t="s">
        <v>912</v>
      </c>
      <c r="R59" s="2" t="s">
        <v>810</v>
      </c>
      <c r="S59" s="2" t="s">
        <v>801</v>
      </c>
      <c r="T59" s="2" t="str">
        <f t="shared" si="0"/>
        <v/>
      </c>
      <c r="U59" s="2" t="s">
        <v>1030</v>
      </c>
      <c r="V59" s="2" t="str">
        <f t="shared" si="1"/>
        <v/>
      </c>
      <c r="W59" s="2" t="s">
        <v>1030</v>
      </c>
      <c r="X59" s="2" t="str">
        <f t="shared" si="2"/>
        <v/>
      </c>
      <c r="Y59" s="2" t="s">
        <v>1030</v>
      </c>
      <c r="Z59" s="2" t="str">
        <f t="shared" si="3"/>
        <v/>
      </c>
      <c r="AA59" s="2" t="s">
        <v>1030</v>
      </c>
    </row>
    <row r="60" spans="1:27" hidden="1" x14ac:dyDescent="0.25">
      <c r="A60" s="2" t="s">
        <v>652</v>
      </c>
      <c r="B60" s="2" t="s">
        <v>835</v>
      </c>
      <c r="C60" s="2" t="s">
        <v>651</v>
      </c>
      <c r="D60" s="2">
        <v>5.25</v>
      </c>
      <c r="E60" s="2">
        <v>1</v>
      </c>
      <c r="F60" s="2">
        <v>5.25</v>
      </c>
      <c r="G60" s="2" t="s">
        <v>1030</v>
      </c>
      <c r="H60" s="2" t="s">
        <v>834</v>
      </c>
      <c r="I60" s="21">
        <v>43191.291666666672</v>
      </c>
      <c r="J60" s="2" t="s">
        <v>793</v>
      </c>
      <c r="K60" s="21">
        <v>43026.291666666672</v>
      </c>
      <c r="L60" s="2" t="s">
        <v>794</v>
      </c>
      <c r="M60" s="21">
        <v>43104.333333333328</v>
      </c>
      <c r="N60" s="2">
        <v>1</v>
      </c>
      <c r="O60" s="2">
        <v>0</v>
      </c>
      <c r="P60" s="2" t="s">
        <v>816</v>
      </c>
      <c r="Q60" s="2" t="s">
        <v>835</v>
      </c>
      <c r="R60" s="2" t="s">
        <v>836</v>
      </c>
      <c r="S60" s="2" t="s">
        <v>820</v>
      </c>
      <c r="T60" s="2" t="str">
        <f t="shared" si="0"/>
        <v/>
      </c>
      <c r="U60" s="2" t="s">
        <v>1030</v>
      </c>
      <c r="V60" s="2" t="str">
        <f t="shared" si="1"/>
        <v>Julie Samson</v>
      </c>
      <c r="W60" s="2">
        <v>1</v>
      </c>
      <c r="X60" s="2" t="str">
        <f t="shared" si="2"/>
        <v>Julie Samson</v>
      </c>
      <c r="Y60" s="2">
        <v>1</v>
      </c>
      <c r="Z60" s="2" t="str">
        <f t="shared" si="3"/>
        <v/>
      </c>
      <c r="AA60" s="2" t="s">
        <v>1030</v>
      </c>
    </row>
    <row r="61" spans="1:27" hidden="1" x14ac:dyDescent="0.25">
      <c r="A61" s="2" t="s">
        <v>1580</v>
      </c>
      <c r="B61" s="2" t="s">
        <v>838</v>
      </c>
      <c r="C61" s="2" t="s">
        <v>1581</v>
      </c>
      <c r="D61" s="2">
        <v>12.666333496570587</v>
      </c>
      <c r="E61" s="2" t="s">
        <v>1030</v>
      </c>
      <c r="F61" s="2" t="s">
        <v>1030</v>
      </c>
      <c r="G61" s="2">
        <v>12.666333496570587</v>
      </c>
      <c r="H61" s="2" t="s">
        <v>837</v>
      </c>
      <c r="I61" s="21">
        <v>43172.291666666672</v>
      </c>
      <c r="J61" s="2" t="s">
        <v>793</v>
      </c>
      <c r="K61" s="21">
        <v>41572.291666666664</v>
      </c>
      <c r="L61" s="2" t="s">
        <v>794</v>
      </c>
      <c r="M61" s="21">
        <v>29007.291666666668</v>
      </c>
      <c r="N61" s="2">
        <v>700</v>
      </c>
      <c r="O61" s="2">
        <v>15000000</v>
      </c>
      <c r="P61" s="2" t="s">
        <v>795</v>
      </c>
      <c r="Q61" s="2" t="s">
        <v>838</v>
      </c>
      <c r="R61" s="2" t="s">
        <v>830</v>
      </c>
      <c r="S61" s="2" t="s">
        <v>798</v>
      </c>
      <c r="T61" s="2" t="str">
        <f t="shared" si="0"/>
        <v/>
      </c>
      <c r="U61" s="2" t="s">
        <v>1030</v>
      </c>
      <c r="V61" s="2" t="str">
        <f t="shared" si="1"/>
        <v/>
      </c>
      <c r="W61" s="2" t="s">
        <v>1030</v>
      </c>
      <c r="X61" s="2" t="str">
        <f t="shared" si="2"/>
        <v/>
      </c>
      <c r="Y61" s="2" t="s">
        <v>1030</v>
      </c>
      <c r="Z61" s="2" t="str">
        <f t="shared" si="3"/>
        <v/>
      </c>
      <c r="AA61" s="2" t="s">
        <v>1030</v>
      </c>
    </row>
    <row r="62" spans="1:27" hidden="1" x14ac:dyDescent="0.25">
      <c r="A62" s="2" t="s">
        <v>1743</v>
      </c>
      <c r="B62" s="2" t="s">
        <v>912</v>
      </c>
      <c r="C62" s="2" t="s">
        <v>1744</v>
      </c>
      <c r="D62" s="2">
        <v>67.25</v>
      </c>
      <c r="E62" s="2">
        <v>1</v>
      </c>
      <c r="F62" s="2">
        <v>67.25</v>
      </c>
      <c r="G62" s="2" t="s">
        <v>1030</v>
      </c>
      <c r="H62" s="2" t="s">
        <v>1745</v>
      </c>
      <c r="I62" s="21">
        <v>42271.291666666672</v>
      </c>
      <c r="J62" s="2" t="s">
        <v>793</v>
      </c>
      <c r="K62" s="21">
        <v>41680.333333333336</v>
      </c>
      <c r="L62" s="2" t="s">
        <v>794</v>
      </c>
      <c r="M62" s="21">
        <v>26144.291666666668</v>
      </c>
      <c r="N62" s="2">
        <v>594</v>
      </c>
      <c r="O62" s="2">
        <v>0</v>
      </c>
      <c r="P62" s="2" t="s">
        <v>795</v>
      </c>
      <c r="Q62" s="2" t="s">
        <v>912</v>
      </c>
      <c r="R62" s="2" t="s">
        <v>797</v>
      </c>
      <c r="S62" s="2" t="s">
        <v>798</v>
      </c>
      <c r="T62" s="2" t="str">
        <f t="shared" si="0"/>
        <v>Ray Bowman</v>
      </c>
      <c r="U62" s="2">
        <v>7000000</v>
      </c>
      <c r="V62" s="2" t="str">
        <f t="shared" si="1"/>
        <v/>
      </c>
      <c r="W62" s="2" t="s">
        <v>1030</v>
      </c>
      <c r="X62" s="2" t="str">
        <f t="shared" si="2"/>
        <v/>
      </c>
      <c r="Y62" s="2" t="s">
        <v>1030</v>
      </c>
      <c r="Z62" s="2" t="str">
        <f t="shared" si="3"/>
        <v/>
      </c>
      <c r="AA62" s="2" t="s">
        <v>1030</v>
      </c>
    </row>
    <row r="63" spans="1:27" hidden="1" x14ac:dyDescent="0.25">
      <c r="A63" s="2" t="s">
        <v>1746</v>
      </c>
      <c r="B63" s="2" t="s">
        <v>796</v>
      </c>
      <c r="C63" s="2" t="s">
        <v>1747</v>
      </c>
      <c r="D63" s="2">
        <v>2.5</v>
      </c>
      <c r="E63" s="2" t="s">
        <v>1030</v>
      </c>
      <c r="F63" s="2" t="s">
        <v>1030</v>
      </c>
      <c r="G63" s="2">
        <v>2.5</v>
      </c>
      <c r="H63" s="2" t="s">
        <v>1748</v>
      </c>
      <c r="I63" s="21">
        <v>42153.291666666672</v>
      </c>
      <c r="J63" s="2" t="s">
        <v>800</v>
      </c>
      <c r="K63" s="21">
        <v>40927.333333333336</v>
      </c>
      <c r="L63" s="2" t="s">
        <v>1102</v>
      </c>
      <c r="M63" s="21">
        <v>42005.333333333328</v>
      </c>
      <c r="N63" s="2">
        <v>0</v>
      </c>
      <c r="O63" s="2">
        <v>0</v>
      </c>
      <c r="P63" s="2" t="s">
        <v>816</v>
      </c>
      <c r="Q63" s="2" t="s">
        <v>796</v>
      </c>
      <c r="R63" s="2" t="s">
        <v>937</v>
      </c>
      <c r="S63" s="2" t="s">
        <v>898</v>
      </c>
      <c r="T63" s="2" t="str">
        <f t="shared" si="0"/>
        <v/>
      </c>
      <c r="U63" s="2" t="s">
        <v>1030</v>
      </c>
      <c r="V63" s="2" t="str">
        <f t="shared" si="1"/>
        <v>Pat Sweeney</v>
      </c>
      <c r="W63" s="2">
        <v>1</v>
      </c>
      <c r="X63" s="2" t="str">
        <f t="shared" si="2"/>
        <v/>
      </c>
      <c r="Y63" s="2" t="s">
        <v>1030</v>
      </c>
      <c r="Z63" s="2" t="str">
        <f t="shared" si="3"/>
        <v/>
      </c>
      <c r="AA63" s="2" t="s">
        <v>1030</v>
      </c>
    </row>
    <row r="64" spans="1:27" hidden="1" x14ac:dyDescent="0.25">
      <c r="A64" s="2" t="s">
        <v>1749</v>
      </c>
      <c r="B64" s="2" t="s">
        <v>1750</v>
      </c>
      <c r="C64" s="2" t="s">
        <v>1751</v>
      </c>
      <c r="D64" s="2">
        <v>9</v>
      </c>
      <c r="E64" s="2">
        <v>1</v>
      </c>
      <c r="F64" s="2">
        <v>9</v>
      </c>
      <c r="G64" s="2" t="s">
        <v>1030</v>
      </c>
      <c r="H64" s="2" t="s">
        <v>1752</v>
      </c>
      <c r="I64" s="21">
        <v>41993.333333333328</v>
      </c>
      <c r="J64" s="2" t="s">
        <v>800</v>
      </c>
      <c r="K64" s="21">
        <v>41705.333333333336</v>
      </c>
      <c r="L64" s="2" t="s">
        <v>1102</v>
      </c>
      <c r="M64" s="21">
        <v>41731.291666666664</v>
      </c>
      <c r="N64" s="2">
        <v>1</v>
      </c>
      <c r="O64" s="2">
        <v>0</v>
      </c>
      <c r="P64" s="2" t="s">
        <v>816</v>
      </c>
      <c r="Q64" s="2" t="s">
        <v>1750</v>
      </c>
      <c r="R64" s="2" t="s">
        <v>1030</v>
      </c>
      <c r="S64" s="2" t="s">
        <v>894</v>
      </c>
      <c r="T64" s="2" t="str">
        <f t="shared" si="0"/>
        <v/>
      </c>
      <c r="U64" s="2" t="s">
        <v>1030</v>
      </c>
      <c r="V64" s="2" t="str">
        <f t="shared" si="1"/>
        <v>David Pollock</v>
      </c>
      <c r="W64" s="2">
        <v>1</v>
      </c>
      <c r="X64" s="2" t="str">
        <f t="shared" si="2"/>
        <v>David Pollock</v>
      </c>
      <c r="Y64" s="2">
        <v>1</v>
      </c>
      <c r="Z64" s="2" t="str">
        <f t="shared" si="3"/>
        <v/>
      </c>
      <c r="AA64" s="2" t="s">
        <v>1030</v>
      </c>
    </row>
    <row r="65" spans="1:27" hidden="1" x14ac:dyDescent="0.25">
      <c r="A65" s="2" t="s">
        <v>1753</v>
      </c>
      <c r="B65" s="2" t="s">
        <v>1261</v>
      </c>
      <c r="C65" s="2" t="s">
        <v>1754</v>
      </c>
      <c r="D65" s="2">
        <v>76.050000000745058</v>
      </c>
      <c r="E65" s="2" t="s">
        <v>1030</v>
      </c>
      <c r="F65" s="2" t="s">
        <v>1030</v>
      </c>
      <c r="G65" s="2">
        <v>76.050000000745058</v>
      </c>
      <c r="H65" s="2" t="s">
        <v>1755</v>
      </c>
      <c r="I65" s="21">
        <v>42670.291666666672</v>
      </c>
      <c r="J65" s="2" t="s">
        <v>793</v>
      </c>
      <c r="K65" s="21">
        <v>40520.333333333336</v>
      </c>
      <c r="L65" s="2" t="s">
        <v>794</v>
      </c>
      <c r="M65" s="21">
        <v>31199.291666666668</v>
      </c>
      <c r="N65" s="2">
        <v>150</v>
      </c>
      <c r="O65" s="2">
        <v>18000000</v>
      </c>
      <c r="P65" s="2" t="s">
        <v>795</v>
      </c>
      <c r="Q65" s="2" t="s">
        <v>1261</v>
      </c>
      <c r="R65" s="2" t="s">
        <v>1504</v>
      </c>
      <c r="S65" s="2" t="s">
        <v>867</v>
      </c>
      <c r="T65" s="2" t="str">
        <f t="shared" si="0"/>
        <v>Carlos Conejo</v>
      </c>
      <c r="U65" s="2">
        <v>227000</v>
      </c>
      <c r="V65" s="2" t="str">
        <f t="shared" si="1"/>
        <v/>
      </c>
      <c r="W65" s="2" t="s">
        <v>1030</v>
      </c>
      <c r="X65" s="2" t="str">
        <f t="shared" si="2"/>
        <v/>
      </c>
      <c r="Y65" s="2" t="s">
        <v>1030</v>
      </c>
      <c r="Z65" s="2" t="str">
        <f t="shared" si="3"/>
        <v/>
      </c>
      <c r="AA65" s="2" t="s">
        <v>1030</v>
      </c>
    </row>
    <row r="66" spans="1:27" hidden="1" x14ac:dyDescent="0.25">
      <c r="A66" s="2" t="s">
        <v>1756</v>
      </c>
      <c r="B66" s="2" t="s">
        <v>912</v>
      </c>
      <c r="C66" s="2" t="s">
        <v>1757</v>
      </c>
      <c r="D66" s="2">
        <v>1.5</v>
      </c>
      <c r="E66" s="2" t="s">
        <v>1030</v>
      </c>
      <c r="F66" s="2" t="s">
        <v>1030</v>
      </c>
      <c r="G66" s="2">
        <v>1.5</v>
      </c>
      <c r="H66" s="2" t="s">
        <v>1758</v>
      </c>
      <c r="I66" s="21">
        <v>42002.333333333328</v>
      </c>
      <c r="J66" s="2" t="s">
        <v>949</v>
      </c>
      <c r="K66" s="21">
        <v>40914.333333333336</v>
      </c>
      <c r="L66" s="2" t="s">
        <v>1102</v>
      </c>
      <c r="M66" s="21">
        <v>41491.291666666664</v>
      </c>
      <c r="N66" s="2">
        <v>0</v>
      </c>
      <c r="P66" s="2" t="s">
        <v>816</v>
      </c>
      <c r="Q66" s="2" t="s">
        <v>912</v>
      </c>
      <c r="R66" s="2" t="s">
        <v>1030</v>
      </c>
      <c r="S66" s="2" t="s">
        <v>820</v>
      </c>
      <c r="T66" s="2" t="str">
        <f t="shared" si="0"/>
        <v/>
      </c>
      <c r="U66" s="2" t="s">
        <v>1030</v>
      </c>
      <c r="V66" s="2" t="str">
        <f t="shared" si="1"/>
        <v/>
      </c>
      <c r="W66" s="2" t="s">
        <v>1030</v>
      </c>
      <c r="X66" s="2" t="str">
        <f t="shared" si="2"/>
        <v/>
      </c>
      <c r="Y66" s="2" t="s">
        <v>1030</v>
      </c>
      <c r="Z66" s="2" t="str">
        <f t="shared" si="3"/>
        <v/>
      </c>
      <c r="AA66" s="2" t="s">
        <v>1030</v>
      </c>
    </row>
    <row r="67" spans="1:27" hidden="1" x14ac:dyDescent="0.25">
      <c r="A67" s="2" t="s">
        <v>144</v>
      </c>
      <c r="B67" s="2" t="s">
        <v>841</v>
      </c>
      <c r="C67" s="2" t="s">
        <v>143</v>
      </c>
      <c r="D67" s="2">
        <v>111.66666668653488</v>
      </c>
      <c r="E67" s="2" t="s">
        <v>1030</v>
      </c>
      <c r="F67" s="2" t="s">
        <v>1030</v>
      </c>
      <c r="G67" s="2">
        <v>111.66666668653488</v>
      </c>
      <c r="H67" s="2" t="s">
        <v>839</v>
      </c>
      <c r="I67" s="21">
        <v>43318.291666666672</v>
      </c>
      <c r="J67" s="2" t="s">
        <v>840</v>
      </c>
      <c r="K67" s="21">
        <v>41715.291666666664</v>
      </c>
      <c r="L67" s="2" t="s">
        <v>794</v>
      </c>
      <c r="M67" s="21">
        <v>35247.291666666664</v>
      </c>
      <c r="N67" s="2">
        <v>11</v>
      </c>
      <c r="O67" s="2">
        <v>1201183</v>
      </c>
      <c r="P67" s="2" t="s">
        <v>795</v>
      </c>
      <c r="Q67" s="2" t="s">
        <v>841</v>
      </c>
      <c r="R67" s="2" t="s">
        <v>842</v>
      </c>
      <c r="S67" s="2" t="s">
        <v>843</v>
      </c>
      <c r="T67" s="2" t="str">
        <f t="shared" ref="T67:T130" si="4">IF(U67&lt;&gt;"",B67,"")</f>
        <v/>
      </c>
      <c r="U67" s="2" t="s">
        <v>1030</v>
      </c>
      <c r="V67" s="2" t="str">
        <f t="shared" ref="V67:V130" si="5">IF(W67&lt;&gt;"",B67,"")</f>
        <v/>
      </c>
      <c r="W67" s="2" t="s">
        <v>1030</v>
      </c>
      <c r="X67" s="2" t="str">
        <f t="shared" ref="X67:X130" si="6">IF(Y67&lt;&gt;"",B67,"")</f>
        <v>Virginia Fuentes</v>
      </c>
      <c r="Y67" s="2">
        <v>11</v>
      </c>
      <c r="Z67" s="2" t="str">
        <f t="shared" ref="Z67:Z130" si="7">IF(AA67&lt;&gt;"",B67,"")</f>
        <v>Virginia Fuentes</v>
      </c>
      <c r="AA67" s="2">
        <v>1201183</v>
      </c>
    </row>
    <row r="68" spans="1:27" hidden="1" x14ac:dyDescent="0.25">
      <c r="A68" s="2" t="s">
        <v>756</v>
      </c>
      <c r="B68" s="2" t="s">
        <v>1365</v>
      </c>
      <c r="C68" s="2" t="s">
        <v>755</v>
      </c>
      <c r="D68" s="2">
        <v>5.5</v>
      </c>
      <c r="E68" s="2">
        <v>1</v>
      </c>
      <c r="F68" s="2">
        <v>5.5</v>
      </c>
      <c r="G68" s="2" t="s">
        <v>1030</v>
      </c>
      <c r="H68" s="2" t="s">
        <v>844</v>
      </c>
      <c r="I68" s="21">
        <v>43126.333333333328</v>
      </c>
      <c r="J68" s="2" t="s">
        <v>793</v>
      </c>
      <c r="K68" s="21">
        <v>43123.333333333328</v>
      </c>
      <c r="L68" s="2" t="s">
        <v>794</v>
      </c>
      <c r="M68" s="21">
        <v>37257.333333333336</v>
      </c>
      <c r="N68" s="2">
        <v>2</v>
      </c>
      <c r="O68" s="2">
        <v>190000</v>
      </c>
      <c r="P68" s="2" t="s">
        <v>795</v>
      </c>
      <c r="Q68" s="2" t="s">
        <v>1592</v>
      </c>
      <c r="R68" s="2" t="s">
        <v>810</v>
      </c>
      <c r="S68" s="2" t="s">
        <v>845</v>
      </c>
      <c r="T68" s="2" t="str">
        <f t="shared" si="4"/>
        <v/>
      </c>
      <c r="U68" s="2" t="s">
        <v>1030</v>
      </c>
      <c r="V68" s="2" t="str">
        <f t="shared" si="5"/>
        <v/>
      </c>
      <c r="W68" s="2" t="s">
        <v>1030</v>
      </c>
      <c r="X68" s="2" t="str">
        <f t="shared" si="6"/>
        <v/>
      </c>
      <c r="Y68" s="2" t="s">
        <v>1030</v>
      </c>
      <c r="Z68" s="2" t="str">
        <f t="shared" si="7"/>
        <v/>
      </c>
      <c r="AA68" s="2" t="s">
        <v>1030</v>
      </c>
    </row>
    <row r="69" spans="1:27" hidden="1" x14ac:dyDescent="0.25">
      <c r="A69" s="2" t="s">
        <v>1759</v>
      </c>
      <c r="B69" s="2" t="s">
        <v>848</v>
      </c>
      <c r="C69" s="2" t="s">
        <v>1760</v>
      </c>
      <c r="D69" s="2">
        <v>1</v>
      </c>
      <c r="E69" s="2">
        <v>1</v>
      </c>
      <c r="F69" s="2">
        <v>1</v>
      </c>
      <c r="G69" s="2" t="s">
        <v>1030</v>
      </c>
      <c r="H69" s="2" t="s">
        <v>1761</v>
      </c>
      <c r="I69" s="21">
        <v>42865.291666666672</v>
      </c>
      <c r="J69" s="2" t="s">
        <v>859</v>
      </c>
      <c r="K69" s="21">
        <v>42851.291666666672</v>
      </c>
      <c r="L69" s="2" t="s">
        <v>794</v>
      </c>
      <c r="M69" s="21">
        <v>34790.333333333336</v>
      </c>
      <c r="N69" s="2">
        <v>15</v>
      </c>
      <c r="O69" s="2">
        <v>2000000</v>
      </c>
      <c r="P69" s="2" t="s">
        <v>795</v>
      </c>
      <c r="Q69" s="2" t="s">
        <v>848</v>
      </c>
      <c r="R69" s="2" t="s">
        <v>813</v>
      </c>
      <c r="S69" s="2" t="s">
        <v>817</v>
      </c>
      <c r="T69" s="2" t="str">
        <f t="shared" si="4"/>
        <v/>
      </c>
      <c r="U69" s="2" t="s">
        <v>1030</v>
      </c>
      <c r="V69" s="2" t="str">
        <f t="shared" si="5"/>
        <v/>
      </c>
      <c r="W69" s="2" t="s">
        <v>1030</v>
      </c>
      <c r="X69" s="2" t="str">
        <f t="shared" si="6"/>
        <v/>
      </c>
      <c r="Y69" s="2" t="s">
        <v>1030</v>
      </c>
      <c r="Z69" s="2" t="str">
        <f t="shared" si="7"/>
        <v/>
      </c>
      <c r="AA69" s="2" t="s">
        <v>1030</v>
      </c>
    </row>
    <row r="70" spans="1:27" hidden="1" x14ac:dyDescent="0.25">
      <c r="A70" s="2" t="s">
        <v>580</v>
      </c>
      <c r="B70" s="2" t="s">
        <v>848</v>
      </c>
      <c r="C70" s="2" t="s">
        <v>579</v>
      </c>
      <c r="D70" s="2">
        <v>10.25</v>
      </c>
      <c r="E70" s="2">
        <v>1</v>
      </c>
      <c r="F70" s="2">
        <v>10.25</v>
      </c>
      <c r="G70" s="2" t="s">
        <v>1030</v>
      </c>
      <c r="H70" s="2" t="s">
        <v>846</v>
      </c>
      <c r="I70" s="21">
        <v>43272.291666666672</v>
      </c>
      <c r="J70" s="2" t="s">
        <v>847</v>
      </c>
      <c r="K70" s="21">
        <v>43217.291666666672</v>
      </c>
      <c r="L70" s="2" t="s">
        <v>794</v>
      </c>
      <c r="N70" s="2">
        <v>0</v>
      </c>
      <c r="O70" s="2">
        <v>0</v>
      </c>
      <c r="P70" s="2" t="s">
        <v>816</v>
      </c>
      <c r="Q70" s="2" t="s">
        <v>848</v>
      </c>
      <c r="R70" s="2" t="s">
        <v>810</v>
      </c>
      <c r="S70" s="2" t="s">
        <v>849</v>
      </c>
      <c r="T70" s="2" t="str">
        <f t="shared" si="4"/>
        <v/>
      </c>
      <c r="U70" s="2" t="s">
        <v>1030</v>
      </c>
      <c r="V70" s="2" t="str">
        <f t="shared" si="5"/>
        <v/>
      </c>
      <c r="W70" s="2" t="s">
        <v>1030</v>
      </c>
      <c r="X70" s="2" t="str">
        <f t="shared" si="6"/>
        <v/>
      </c>
      <c r="Y70" s="2" t="s">
        <v>1030</v>
      </c>
      <c r="Z70" s="2" t="str">
        <f t="shared" si="7"/>
        <v/>
      </c>
      <c r="AA70" s="2" t="s">
        <v>1030</v>
      </c>
    </row>
    <row r="71" spans="1:27" hidden="1" x14ac:dyDescent="0.25">
      <c r="A71" s="2" t="s">
        <v>1762</v>
      </c>
      <c r="B71" s="2" t="s">
        <v>838</v>
      </c>
      <c r="C71" s="2" t="s">
        <v>1763</v>
      </c>
      <c r="D71" s="2">
        <v>7.0166666675359011</v>
      </c>
      <c r="E71" s="2" t="s">
        <v>1030</v>
      </c>
      <c r="F71" s="2" t="s">
        <v>1030</v>
      </c>
      <c r="G71" s="2">
        <v>7.0166666675359011</v>
      </c>
      <c r="H71" s="2" t="s">
        <v>1764</v>
      </c>
      <c r="I71" s="21">
        <v>42397.333333333328</v>
      </c>
      <c r="J71" s="2" t="s">
        <v>884</v>
      </c>
      <c r="K71" s="21">
        <v>41891.291666666664</v>
      </c>
      <c r="L71" s="2" t="s">
        <v>794</v>
      </c>
      <c r="N71" s="2">
        <v>0</v>
      </c>
      <c r="O71" s="2">
        <v>0</v>
      </c>
      <c r="P71" s="2" t="s">
        <v>816</v>
      </c>
      <c r="Q71" s="2" t="s">
        <v>838</v>
      </c>
      <c r="R71" s="2" t="s">
        <v>830</v>
      </c>
      <c r="S71" s="2" t="s">
        <v>1765</v>
      </c>
      <c r="T71" s="2" t="str">
        <f t="shared" si="4"/>
        <v/>
      </c>
      <c r="U71" s="2" t="s">
        <v>1030</v>
      </c>
      <c r="V71" s="2" t="str">
        <f t="shared" si="5"/>
        <v/>
      </c>
      <c r="W71" s="2" t="s">
        <v>1030</v>
      </c>
      <c r="X71" s="2" t="str">
        <f t="shared" si="6"/>
        <v/>
      </c>
      <c r="Y71" s="2" t="s">
        <v>1030</v>
      </c>
      <c r="Z71" s="2" t="str">
        <f t="shared" si="7"/>
        <v/>
      </c>
      <c r="AA71" s="2" t="s">
        <v>1030</v>
      </c>
    </row>
    <row r="72" spans="1:27" hidden="1" x14ac:dyDescent="0.25">
      <c r="A72" s="2" t="s">
        <v>1766</v>
      </c>
      <c r="B72" s="2" t="s">
        <v>885</v>
      </c>
      <c r="C72" s="2" t="s">
        <v>1767</v>
      </c>
      <c r="D72" s="2">
        <v>5</v>
      </c>
      <c r="E72" s="2">
        <v>1</v>
      </c>
      <c r="F72" s="2">
        <v>5</v>
      </c>
      <c r="G72" s="2" t="s">
        <v>1030</v>
      </c>
      <c r="H72" s="2" t="s">
        <v>1768</v>
      </c>
      <c r="I72" s="21">
        <v>42703.333333333328</v>
      </c>
      <c r="J72" s="2" t="s">
        <v>800</v>
      </c>
      <c r="K72" s="21">
        <v>42439.333333333328</v>
      </c>
      <c r="L72" s="2" t="s">
        <v>794</v>
      </c>
      <c r="M72" s="21">
        <v>42005.333333333328</v>
      </c>
      <c r="N72" s="2">
        <v>1</v>
      </c>
      <c r="O72" s="2">
        <v>0</v>
      </c>
      <c r="P72" s="2" t="s">
        <v>795</v>
      </c>
      <c r="Q72" s="2" t="s">
        <v>885</v>
      </c>
      <c r="R72" s="2" t="s">
        <v>813</v>
      </c>
      <c r="S72" s="2" t="s">
        <v>853</v>
      </c>
      <c r="T72" s="2" t="str">
        <f t="shared" si="4"/>
        <v/>
      </c>
      <c r="U72" s="2" t="s">
        <v>1030</v>
      </c>
      <c r="V72" s="2" t="str">
        <f t="shared" si="5"/>
        <v/>
      </c>
      <c r="W72" s="2" t="s">
        <v>1030</v>
      </c>
      <c r="X72" s="2" t="str">
        <f t="shared" si="6"/>
        <v/>
      </c>
      <c r="Y72" s="2" t="s">
        <v>1030</v>
      </c>
      <c r="Z72" s="2" t="str">
        <f t="shared" si="7"/>
        <v/>
      </c>
      <c r="AA72" s="2" t="s">
        <v>1030</v>
      </c>
    </row>
    <row r="73" spans="1:27" hidden="1" x14ac:dyDescent="0.25">
      <c r="A73" s="2" t="s">
        <v>1769</v>
      </c>
      <c r="B73" s="2" t="s">
        <v>848</v>
      </c>
      <c r="C73" s="2" t="s">
        <v>1770</v>
      </c>
      <c r="D73" s="2">
        <v>14.000333338975906</v>
      </c>
      <c r="E73" s="2">
        <v>1</v>
      </c>
      <c r="F73" s="2">
        <v>14.000333338975906</v>
      </c>
      <c r="G73" s="2" t="s">
        <v>1030</v>
      </c>
      <c r="H73" s="2" t="s">
        <v>1771</v>
      </c>
      <c r="I73" s="21">
        <v>42647.291666666672</v>
      </c>
      <c r="J73" s="2" t="s">
        <v>859</v>
      </c>
      <c r="K73" s="21">
        <v>42226.291666666672</v>
      </c>
      <c r="L73" s="2" t="s">
        <v>794</v>
      </c>
      <c r="M73" s="21">
        <v>39441.333333333336</v>
      </c>
      <c r="N73" s="2">
        <v>1</v>
      </c>
      <c r="O73" s="2">
        <v>182500</v>
      </c>
      <c r="P73" s="2" t="s">
        <v>795</v>
      </c>
      <c r="Q73" s="2" t="s">
        <v>848</v>
      </c>
      <c r="R73" s="2" t="s">
        <v>810</v>
      </c>
      <c r="S73" s="2" t="s">
        <v>1772</v>
      </c>
      <c r="T73" s="2" t="str">
        <f t="shared" si="4"/>
        <v/>
      </c>
      <c r="U73" s="2" t="s">
        <v>1030</v>
      </c>
      <c r="V73" s="2" t="str">
        <f t="shared" si="5"/>
        <v/>
      </c>
      <c r="W73" s="2" t="s">
        <v>1030</v>
      </c>
      <c r="X73" s="2" t="str">
        <f t="shared" si="6"/>
        <v>Gonzalo Fernandez</v>
      </c>
      <c r="Y73" s="2">
        <v>2</v>
      </c>
      <c r="Z73" s="2" t="str">
        <f t="shared" si="7"/>
        <v>Gonzalo Fernandez</v>
      </c>
      <c r="AA73" s="2">
        <v>182500</v>
      </c>
    </row>
    <row r="74" spans="1:27" hidden="1" x14ac:dyDescent="0.25">
      <c r="A74" s="2" t="s">
        <v>1773</v>
      </c>
      <c r="B74" s="2" t="s">
        <v>796</v>
      </c>
      <c r="C74" s="2" t="s">
        <v>1774</v>
      </c>
      <c r="D74" s="2">
        <v>5.25</v>
      </c>
      <c r="E74" s="2">
        <v>1</v>
      </c>
      <c r="F74" s="2">
        <v>5.25</v>
      </c>
      <c r="G74" s="2" t="s">
        <v>1030</v>
      </c>
      <c r="H74" s="2" t="s">
        <v>1775</v>
      </c>
      <c r="I74" s="21">
        <v>42557.291666666672</v>
      </c>
      <c r="J74" s="2" t="s">
        <v>876</v>
      </c>
      <c r="K74" s="21">
        <v>42236.291666666672</v>
      </c>
      <c r="L74" s="2" t="s">
        <v>794</v>
      </c>
      <c r="M74" s="21">
        <v>38352.333333333336</v>
      </c>
      <c r="N74" s="2">
        <v>20</v>
      </c>
      <c r="O74" s="2">
        <v>0</v>
      </c>
      <c r="P74" s="2" t="s">
        <v>795</v>
      </c>
      <c r="Q74" s="2" t="s">
        <v>796</v>
      </c>
      <c r="R74" s="2" t="s">
        <v>810</v>
      </c>
      <c r="S74" s="2" t="s">
        <v>1776</v>
      </c>
      <c r="T74" s="2" t="str">
        <f t="shared" si="4"/>
        <v/>
      </c>
      <c r="U74" s="2" t="s">
        <v>1030</v>
      </c>
      <c r="V74" s="2" t="str">
        <f t="shared" si="5"/>
        <v/>
      </c>
      <c r="W74" s="2" t="s">
        <v>1030</v>
      </c>
      <c r="X74" s="2" t="str">
        <f t="shared" si="6"/>
        <v/>
      </c>
      <c r="Y74" s="2" t="s">
        <v>1030</v>
      </c>
      <c r="Z74" s="2" t="str">
        <f t="shared" si="7"/>
        <v/>
      </c>
      <c r="AA74" s="2" t="s">
        <v>1030</v>
      </c>
    </row>
    <row r="75" spans="1:27" hidden="1" x14ac:dyDescent="0.25">
      <c r="A75" s="2" t="s">
        <v>1777</v>
      </c>
      <c r="B75" s="2" t="s">
        <v>1659</v>
      </c>
      <c r="C75" s="2" t="s">
        <v>1778</v>
      </c>
      <c r="D75" s="2">
        <v>0.25</v>
      </c>
      <c r="E75" s="2" t="s">
        <v>1030</v>
      </c>
      <c r="F75" s="2" t="s">
        <v>1030</v>
      </c>
      <c r="G75" s="2">
        <v>0.25</v>
      </c>
      <c r="H75" s="2" t="s">
        <v>1779</v>
      </c>
      <c r="I75" s="21">
        <v>41718.291666666664</v>
      </c>
      <c r="J75" s="2" t="s">
        <v>907</v>
      </c>
      <c r="K75" s="21">
        <v>40913.333333333336</v>
      </c>
      <c r="L75" s="2" t="s">
        <v>1102</v>
      </c>
      <c r="M75" s="21">
        <v>39448.333333333336</v>
      </c>
      <c r="N75" s="2">
        <v>1</v>
      </c>
      <c r="O75" s="2">
        <v>0</v>
      </c>
      <c r="P75" s="2" t="s">
        <v>795</v>
      </c>
      <c r="Q75" s="2" t="s">
        <v>1659</v>
      </c>
      <c r="R75" s="2" t="s">
        <v>903</v>
      </c>
      <c r="S75" s="2" t="s">
        <v>1780</v>
      </c>
      <c r="T75" s="2" t="str">
        <f t="shared" si="4"/>
        <v/>
      </c>
      <c r="U75" s="2" t="s">
        <v>1030</v>
      </c>
      <c r="V75" s="2" t="str">
        <f t="shared" si="5"/>
        <v/>
      </c>
      <c r="W75" s="2" t="s">
        <v>1030</v>
      </c>
      <c r="X75" s="2" t="str">
        <f t="shared" si="6"/>
        <v/>
      </c>
      <c r="Y75" s="2" t="s">
        <v>1030</v>
      </c>
      <c r="Z75" s="2" t="str">
        <f t="shared" si="7"/>
        <v/>
      </c>
      <c r="AA75" s="2" t="s">
        <v>1030</v>
      </c>
    </row>
    <row r="76" spans="1:27" hidden="1" x14ac:dyDescent="0.25">
      <c r="A76" s="2" t="s">
        <v>1781</v>
      </c>
      <c r="B76" s="2" t="s">
        <v>796</v>
      </c>
      <c r="C76" s="2" t="s">
        <v>1782</v>
      </c>
      <c r="D76" s="2">
        <v>3.75</v>
      </c>
      <c r="E76" s="2" t="s">
        <v>1030</v>
      </c>
      <c r="F76" s="2" t="s">
        <v>1030</v>
      </c>
      <c r="G76" s="2">
        <v>3.75</v>
      </c>
      <c r="H76" s="2" t="s">
        <v>1783</v>
      </c>
      <c r="I76" s="21">
        <v>42180.291666666672</v>
      </c>
      <c r="J76" s="2" t="s">
        <v>793</v>
      </c>
      <c r="K76" s="21">
        <v>40773.291666666664</v>
      </c>
      <c r="L76" s="2" t="s">
        <v>1102</v>
      </c>
      <c r="M76" s="21">
        <v>31929.291666666668</v>
      </c>
      <c r="N76" s="2">
        <v>12</v>
      </c>
      <c r="P76" s="2" t="s">
        <v>795</v>
      </c>
      <c r="Q76" s="2" t="s">
        <v>796</v>
      </c>
      <c r="R76" s="2" t="s">
        <v>1026</v>
      </c>
      <c r="S76" s="2" t="s">
        <v>801</v>
      </c>
      <c r="T76" s="2" t="str">
        <f t="shared" si="4"/>
        <v/>
      </c>
      <c r="U76" s="2" t="s">
        <v>1030</v>
      </c>
      <c r="V76" s="2" t="str">
        <f t="shared" si="5"/>
        <v/>
      </c>
      <c r="W76" s="2" t="s">
        <v>1030</v>
      </c>
      <c r="X76" s="2" t="str">
        <f t="shared" si="6"/>
        <v/>
      </c>
      <c r="Y76" s="2" t="s">
        <v>1030</v>
      </c>
      <c r="Z76" s="2" t="str">
        <f t="shared" si="7"/>
        <v/>
      </c>
      <c r="AA76" s="2" t="s">
        <v>1030</v>
      </c>
    </row>
    <row r="77" spans="1:27" hidden="1" x14ac:dyDescent="0.25">
      <c r="A77" s="2" t="s">
        <v>600</v>
      </c>
      <c r="B77" s="2" t="s">
        <v>1365</v>
      </c>
      <c r="C77" s="2" t="s">
        <v>599</v>
      </c>
      <c r="D77" s="2">
        <v>3.25</v>
      </c>
      <c r="E77" s="2">
        <v>1</v>
      </c>
      <c r="F77" s="2">
        <v>3.25</v>
      </c>
      <c r="G77" s="2" t="s">
        <v>1030</v>
      </c>
      <c r="H77" s="2" t="s">
        <v>850</v>
      </c>
      <c r="I77" s="21">
        <v>43209.291666666672</v>
      </c>
      <c r="J77" s="2" t="s">
        <v>819</v>
      </c>
      <c r="K77" s="21">
        <v>43181.291666666672</v>
      </c>
      <c r="L77" s="2" t="s">
        <v>794</v>
      </c>
      <c r="M77" s="21">
        <v>43220.291666666672</v>
      </c>
      <c r="N77" s="2">
        <v>0</v>
      </c>
      <c r="O77" s="2">
        <v>0</v>
      </c>
      <c r="P77" s="2" t="s">
        <v>816</v>
      </c>
      <c r="Q77" s="2" t="s">
        <v>1592</v>
      </c>
      <c r="R77" s="2" t="s">
        <v>810</v>
      </c>
      <c r="S77" s="2" t="s">
        <v>831</v>
      </c>
      <c r="T77" s="2" t="str">
        <f t="shared" si="4"/>
        <v>Anthony C. Elliott</v>
      </c>
      <c r="U77" s="2">
        <v>15000</v>
      </c>
      <c r="V77" s="2" t="str">
        <f t="shared" si="5"/>
        <v>Anthony C. Elliott</v>
      </c>
      <c r="W77" s="2">
        <v>1</v>
      </c>
      <c r="X77" s="2" t="str">
        <f t="shared" si="6"/>
        <v/>
      </c>
      <c r="Y77" s="2" t="s">
        <v>1030</v>
      </c>
      <c r="Z77" s="2" t="str">
        <f t="shared" si="7"/>
        <v/>
      </c>
      <c r="AA77" s="2" t="s">
        <v>1030</v>
      </c>
    </row>
    <row r="78" spans="1:27" hidden="1" x14ac:dyDescent="0.25">
      <c r="A78" s="2" t="s">
        <v>596</v>
      </c>
      <c r="B78" s="2" t="s">
        <v>848</v>
      </c>
      <c r="C78" s="2" t="s">
        <v>595</v>
      </c>
      <c r="D78" s="2">
        <v>5.75</v>
      </c>
      <c r="E78" s="2">
        <v>1</v>
      </c>
      <c r="F78" s="2">
        <v>5.75</v>
      </c>
      <c r="G78" s="2" t="s">
        <v>1030</v>
      </c>
      <c r="H78" s="2" t="s">
        <v>851</v>
      </c>
      <c r="I78" s="21">
        <v>43214.291666666672</v>
      </c>
      <c r="J78" s="2" t="s">
        <v>840</v>
      </c>
      <c r="K78" s="21">
        <v>43208.291666666672</v>
      </c>
      <c r="L78" s="2" t="s">
        <v>794</v>
      </c>
      <c r="M78" s="21">
        <v>41640.333333333336</v>
      </c>
      <c r="N78" s="2">
        <v>1</v>
      </c>
      <c r="O78" s="2">
        <v>107000</v>
      </c>
      <c r="P78" s="2" t="s">
        <v>795</v>
      </c>
      <c r="Q78" s="2" t="s">
        <v>848</v>
      </c>
      <c r="R78" s="2" t="s">
        <v>852</v>
      </c>
      <c r="S78" s="2" t="s">
        <v>853</v>
      </c>
      <c r="T78" s="2" t="str">
        <f t="shared" si="4"/>
        <v/>
      </c>
      <c r="U78" s="2" t="s">
        <v>1030</v>
      </c>
      <c r="V78" s="2" t="str">
        <f t="shared" si="5"/>
        <v/>
      </c>
      <c r="W78" s="2" t="s">
        <v>1030</v>
      </c>
      <c r="X78" s="2" t="str">
        <f t="shared" si="6"/>
        <v/>
      </c>
      <c r="Y78" s="2" t="s">
        <v>1030</v>
      </c>
      <c r="Z78" s="2" t="str">
        <f t="shared" si="7"/>
        <v/>
      </c>
      <c r="AA78" s="2" t="s">
        <v>1030</v>
      </c>
    </row>
    <row r="79" spans="1:27" hidden="1" x14ac:dyDescent="0.25">
      <c r="A79" s="2" t="s">
        <v>1784</v>
      </c>
      <c r="B79" s="2" t="s">
        <v>912</v>
      </c>
      <c r="C79" s="2" t="s">
        <v>1785</v>
      </c>
      <c r="D79" s="2">
        <v>10.933000087738037</v>
      </c>
      <c r="E79" s="2" t="s">
        <v>1030</v>
      </c>
      <c r="F79" s="2" t="s">
        <v>1030</v>
      </c>
      <c r="G79" s="2">
        <v>10.933000087738037</v>
      </c>
      <c r="H79" s="2" t="s">
        <v>1786</v>
      </c>
      <c r="I79" s="21">
        <v>42350.333333333328</v>
      </c>
      <c r="J79" s="2" t="s">
        <v>1030</v>
      </c>
      <c r="K79" s="21">
        <v>42342.333333333328</v>
      </c>
      <c r="L79" s="2" t="s">
        <v>1102</v>
      </c>
      <c r="N79" s="2">
        <v>0</v>
      </c>
      <c r="O79" s="2">
        <v>0</v>
      </c>
      <c r="P79" s="2" t="s">
        <v>816</v>
      </c>
      <c r="Q79" s="2" t="s">
        <v>912</v>
      </c>
      <c r="R79" s="2" t="s">
        <v>797</v>
      </c>
      <c r="S79" s="2" t="s">
        <v>820</v>
      </c>
      <c r="T79" s="2" t="str">
        <f t="shared" si="4"/>
        <v/>
      </c>
      <c r="U79" s="2" t="s">
        <v>1030</v>
      </c>
      <c r="V79" s="2" t="str">
        <f t="shared" si="5"/>
        <v/>
      </c>
      <c r="W79" s="2" t="s">
        <v>1030</v>
      </c>
      <c r="X79" s="2" t="str">
        <f t="shared" si="6"/>
        <v/>
      </c>
      <c r="Y79" s="2" t="s">
        <v>1030</v>
      </c>
      <c r="Z79" s="2" t="str">
        <f t="shared" si="7"/>
        <v/>
      </c>
      <c r="AA79" s="2" t="s">
        <v>1030</v>
      </c>
    </row>
    <row r="80" spans="1:27" hidden="1" x14ac:dyDescent="0.25">
      <c r="A80" s="2" t="s">
        <v>1787</v>
      </c>
      <c r="B80" s="2" t="s">
        <v>1652</v>
      </c>
      <c r="C80" s="2" t="s">
        <v>1788</v>
      </c>
      <c r="D80" s="2">
        <v>1</v>
      </c>
      <c r="E80" s="2">
        <v>1</v>
      </c>
      <c r="F80" s="2">
        <v>1</v>
      </c>
      <c r="G80" s="2" t="s">
        <v>1030</v>
      </c>
      <c r="H80" s="2" t="s">
        <v>1789</v>
      </c>
      <c r="I80" s="21">
        <v>42029.333333333328</v>
      </c>
      <c r="J80" s="2" t="s">
        <v>793</v>
      </c>
      <c r="K80" s="21">
        <v>41948.333333333336</v>
      </c>
      <c r="L80" s="2" t="s">
        <v>1102</v>
      </c>
      <c r="M80" s="21">
        <v>38295.333333333336</v>
      </c>
      <c r="N80" s="2">
        <v>0</v>
      </c>
      <c r="O80" s="2">
        <v>75000</v>
      </c>
      <c r="P80" s="2" t="s">
        <v>795</v>
      </c>
      <c r="Q80" s="2" t="s">
        <v>1652</v>
      </c>
      <c r="R80" s="2" t="s">
        <v>1790</v>
      </c>
      <c r="S80" s="2" t="s">
        <v>853</v>
      </c>
      <c r="T80" s="2" t="str">
        <f t="shared" si="4"/>
        <v/>
      </c>
      <c r="U80" s="2" t="s">
        <v>1030</v>
      </c>
      <c r="V80" s="2" t="str">
        <f t="shared" si="5"/>
        <v/>
      </c>
      <c r="W80" s="2" t="s">
        <v>1030</v>
      </c>
      <c r="X80" s="2" t="str">
        <f t="shared" si="6"/>
        <v/>
      </c>
      <c r="Y80" s="2" t="s">
        <v>1030</v>
      </c>
      <c r="Z80" s="2" t="str">
        <f t="shared" si="7"/>
        <v/>
      </c>
      <c r="AA80" s="2" t="s">
        <v>1030</v>
      </c>
    </row>
    <row r="81" spans="1:27" hidden="1" x14ac:dyDescent="0.25">
      <c r="A81" s="2" t="s">
        <v>1791</v>
      </c>
      <c r="B81" s="2" t="s">
        <v>912</v>
      </c>
      <c r="C81" s="2" t="s">
        <v>1792</v>
      </c>
      <c r="D81" s="2">
        <v>0.5</v>
      </c>
      <c r="E81" s="2">
        <v>1</v>
      </c>
      <c r="F81" s="2">
        <v>0.5</v>
      </c>
      <c r="G81" s="2" t="s">
        <v>1030</v>
      </c>
      <c r="H81" s="2" t="s">
        <v>1793</v>
      </c>
      <c r="I81" s="21">
        <v>42636.291666666672</v>
      </c>
      <c r="J81" s="2" t="s">
        <v>884</v>
      </c>
      <c r="K81" s="21">
        <v>42634.291666666672</v>
      </c>
      <c r="L81" s="2" t="s">
        <v>794</v>
      </c>
      <c r="N81" s="2">
        <v>0</v>
      </c>
      <c r="O81" s="2">
        <v>0</v>
      </c>
      <c r="P81" s="2" t="s">
        <v>816</v>
      </c>
      <c r="Q81" s="2" t="s">
        <v>912</v>
      </c>
      <c r="R81" s="2" t="s">
        <v>797</v>
      </c>
      <c r="S81" s="2" t="s">
        <v>853</v>
      </c>
      <c r="T81" s="2" t="str">
        <f t="shared" si="4"/>
        <v/>
      </c>
      <c r="U81" s="2" t="s">
        <v>1030</v>
      </c>
      <c r="V81" s="2" t="str">
        <f t="shared" si="5"/>
        <v/>
      </c>
      <c r="W81" s="2" t="s">
        <v>1030</v>
      </c>
      <c r="X81" s="2" t="str">
        <f t="shared" si="6"/>
        <v/>
      </c>
      <c r="Y81" s="2" t="s">
        <v>1030</v>
      </c>
      <c r="Z81" s="2" t="str">
        <f t="shared" si="7"/>
        <v/>
      </c>
      <c r="AA81" s="2" t="s">
        <v>1030</v>
      </c>
    </row>
    <row r="82" spans="1:27" hidden="1" x14ac:dyDescent="0.25">
      <c r="A82" s="2" t="s">
        <v>1794</v>
      </c>
      <c r="B82" s="2" t="s">
        <v>1659</v>
      </c>
      <c r="C82" s="2" t="s">
        <v>1795</v>
      </c>
      <c r="D82" s="2">
        <v>0.25</v>
      </c>
      <c r="E82" s="2" t="s">
        <v>1030</v>
      </c>
      <c r="F82" s="2" t="s">
        <v>1030</v>
      </c>
      <c r="G82" s="2">
        <v>0.25</v>
      </c>
      <c r="H82" s="2" t="s">
        <v>1796</v>
      </c>
      <c r="I82" s="21">
        <v>41718.291666666664</v>
      </c>
      <c r="J82" s="2" t="s">
        <v>819</v>
      </c>
      <c r="K82" s="21">
        <v>40108.291666666664</v>
      </c>
      <c r="L82" s="2" t="s">
        <v>1102</v>
      </c>
      <c r="M82" s="21">
        <v>39994.291666666664</v>
      </c>
      <c r="N82" s="2">
        <v>2</v>
      </c>
      <c r="O82" s="2">
        <v>32200</v>
      </c>
      <c r="P82" s="2" t="s">
        <v>816</v>
      </c>
      <c r="Q82" s="2" t="s">
        <v>1659</v>
      </c>
      <c r="R82" s="2" t="s">
        <v>836</v>
      </c>
      <c r="S82" s="2" t="s">
        <v>801</v>
      </c>
      <c r="T82" s="2" t="str">
        <f t="shared" si="4"/>
        <v/>
      </c>
      <c r="U82" s="2" t="s">
        <v>1030</v>
      </c>
      <c r="V82" s="2" t="str">
        <f t="shared" si="5"/>
        <v/>
      </c>
      <c r="W82" s="2" t="s">
        <v>1030</v>
      </c>
      <c r="X82" s="2" t="str">
        <f t="shared" si="6"/>
        <v/>
      </c>
      <c r="Y82" s="2" t="s">
        <v>1030</v>
      </c>
      <c r="Z82" s="2" t="str">
        <f t="shared" si="7"/>
        <v/>
      </c>
      <c r="AA82" s="2" t="s">
        <v>1030</v>
      </c>
    </row>
    <row r="83" spans="1:27" hidden="1" x14ac:dyDescent="0.25">
      <c r="A83" s="2" t="s">
        <v>1797</v>
      </c>
      <c r="B83" s="2" t="s">
        <v>848</v>
      </c>
      <c r="C83" s="2" t="s">
        <v>1798</v>
      </c>
      <c r="D83" s="2">
        <v>6.25</v>
      </c>
      <c r="E83" s="2" t="s">
        <v>1030</v>
      </c>
      <c r="F83" s="2" t="s">
        <v>1030</v>
      </c>
      <c r="G83" s="2">
        <v>6.25</v>
      </c>
      <c r="H83" s="2" t="s">
        <v>1799</v>
      </c>
      <c r="I83" s="21">
        <v>42974.291666666672</v>
      </c>
      <c r="J83" s="2" t="s">
        <v>840</v>
      </c>
      <c r="K83" s="21">
        <v>42962.291666666672</v>
      </c>
      <c r="L83" s="2" t="s">
        <v>794</v>
      </c>
      <c r="N83" s="2">
        <v>0</v>
      </c>
      <c r="O83" s="2">
        <v>0</v>
      </c>
      <c r="P83" s="2" t="s">
        <v>816</v>
      </c>
      <c r="Q83" s="2" t="s">
        <v>848</v>
      </c>
      <c r="R83" s="2" t="s">
        <v>797</v>
      </c>
      <c r="S83" s="2" t="s">
        <v>853</v>
      </c>
      <c r="T83" s="2" t="str">
        <f t="shared" si="4"/>
        <v/>
      </c>
      <c r="U83" s="2" t="s">
        <v>1030</v>
      </c>
      <c r="V83" s="2" t="str">
        <f t="shared" si="5"/>
        <v/>
      </c>
      <c r="W83" s="2" t="s">
        <v>1030</v>
      </c>
      <c r="X83" s="2" t="str">
        <f t="shared" si="6"/>
        <v/>
      </c>
      <c r="Y83" s="2" t="s">
        <v>1030</v>
      </c>
      <c r="Z83" s="2" t="str">
        <f t="shared" si="7"/>
        <v/>
      </c>
      <c r="AA83" s="2" t="s">
        <v>1030</v>
      </c>
    </row>
    <row r="84" spans="1:27" hidden="1" x14ac:dyDescent="0.25">
      <c r="A84" s="2" t="s">
        <v>1800</v>
      </c>
      <c r="B84" s="2" t="s">
        <v>1613</v>
      </c>
      <c r="C84" s="2" t="s">
        <v>1801</v>
      </c>
      <c r="D84" s="2">
        <v>14.5</v>
      </c>
      <c r="E84" s="2">
        <v>1</v>
      </c>
      <c r="F84" s="2">
        <v>14.5</v>
      </c>
      <c r="G84" s="2" t="s">
        <v>1030</v>
      </c>
      <c r="H84" s="2" t="s">
        <v>1802</v>
      </c>
      <c r="I84" s="21">
        <v>43060.333333333328</v>
      </c>
      <c r="J84" s="2" t="s">
        <v>884</v>
      </c>
      <c r="K84" s="21">
        <v>41702.333333333336</v>
      </c>
      <c r="L84" s="2" t="s">
        <v>794</v>
      </c>
      <c r="M84" s="21">
        <v>41731.291666666664</v>
      </c>
      <c r="P84" s="2" t="s">
        <v>816</v>
      </c>
      <c r="Q84" s="2" t="s">
        <v>1613</v>
      </c>
      <c r="R84" s="2" t="s">
        <v>797</v>
      </c>
      <c r="S84" s="2" t="s">
        <v>801</v>
      </c>
      <c r="T84" s="2" t="str">
        <f t="shared" si="4"/>
        <v/>
      </c>
      <c r="U84" s="2" t="s">
        <v>1030</v>
      </c>
      <c r="V84" s="2" t="str">
        <f t="shared" si="5"/>
        <v>Jason Ham</v>
      </c>
      <c r="W84" s="2">
        <v>1</v>
      </c>
      <c r="X84" s="2" t="str">
        <f t="shared" si="6"/>
        <v/>
      </c>
      <c r="Y84" s="2" t="s">
        <v>1030</v>
      </c>
      <c r="Z84" s="2" t="str">
        <f t="shared" si="7"/>
        <v/>
      </c>
      <c r="AA84" s="2" t="s">
        <v>1030</v>
      </c>
    </row>
    <row r="85" spans="1:27" hidden="1" x14ac:dyDescent="0.25">
      <c r="A85" s="2" t="s">
        <v>1803</v>
      </c>
      <c r="B85" s="2" t="s">
        <v>912</v>
      </c>
      <c r="C85" s="2" t="s">
        <v>1804</v>
      </c>
      <c r="D85" s="2">
        <v>7.9830000400543213</v>
      </c>
      <c r="E85" s="2">
        <v>1</v>
      </c>
      <c r="F85" s="2">
        <v>7.9830000400543213</v>
      </c>
      <c r="G85" s="2" t="s">
        <v>1030</v>
      </c>
      <c r="H85" s="2" t="s">
        <v>1805</v>
      </c>
      <c r="I85" s="21">
        <v>42349.333333333328</v>
      </c>
      <c r="J85" s="2" t="s">
        <v>800</v>
      </c>
      <c r="K85" s="21">
        <v>42348.333333333328</v>
      </c>
      <c r="L85" s="2" t="s">
        <v>1102</v>
      </c>
      <c r="N85" s="2">
        <v>0</v>
      </c>
      <c r="O85" s="2">
        <v>0</v>
      </c>
      <c r="P85" s="2" t="s">
        <v>816</v>
      </c>
      <c r="Q85" s="2" t="s">
        <v>912</v>
      </c>
      <c r="R85" s="2" t="s">
        <v>903</v>
      </c>
      <c r="S85" s="2" t="s">
        <v>828</v>
      </c>
      <c r="T85" s="2" t="str">
        <f t="shared" si="4"/>
        <v/>
      </c>
      <c r="U85" s="2" t="s">
        <v>1030</v>
      </c>
      <c r="V85" s="2" t="str">
        <f t="shared" si="5"/>
        <v/>
      </c>
      <c r="W85" s="2" t="s">
        <v>1030</v>
      </c>
      <c r="X85" s="2" t="str">
        <f t="shared" si="6"/>
        <v/>
      </c>
      <c r="Y85" s="2" t="s">
        <v>1030</v>
      </c>
      <c r="Z85" s="2" t="str">
        <f t="shared" si="7"/>
        <v/>
      </c>
      <c r="AA85" s="2" t="s">
        <v>1030</v>
      </c>
    </row>
    <row r="86" spans="1:27" hidden="1" x14ac:dyDescent="0.25">
      <c r="A86" s="2" t="s">
        <v>1806</v>
      </c>
      <c r="B86" s="2" t="s">
        <v>1613</v>
      </c>
      <c r="C86" s="2" t="s">
        <v>1807</v>
      </c>
      <c r="D86" s="2">
        <v>2.5</v>
      </c>
      <c r="E86" s="2">
        <v>1</v>
      </c>
      <c r="F86" s="2">
        <v>2.5</v>
      </c>
      <c r="G86" s="2" t="s">
        <v>1030</v>
      </c>
      <c r="H86" s="2" t="s">
        <v>1808</v>
      </c>
      <c r="I86" s="21">
        <v>41822.291666666664</v>
      </c>
      <c r="J86" s="2" t="s">
        <v>793</v>
      </c>
      <c r="K86" s="21">
        <v>41792.291666666664</v>
      </c>
      <c r="L86" s="2" t="s">
        <v>1102</v>
      </c>
      <c r="M86" s="21">
        <v>31533.291666666668</v>
      </c>
      <c r="N86" s="2">
        <v>9</v>
      </c>
      <c r="P86" s="2" t="s">
        <v>795</v>
      </c>
      <c r="Q86" s="2" t="s">
        <v>1613</v>
      </c>
      <c r="R86" s="2" t="s">
        <v>937</v>
      </c>
      <c r="S86" s="2" t="s">
        <v>869</v>
      </c>
      <c r="T86" s="2" t="str">
        <f t="shared" si="4"/>
        <v/>
      </c>
      <c r="U86" s="2" t="s">
        <v>1030</v>
      </c>
      <c r="V86" s="2" t="str">
        <f t="shared" si="5"/>
        <v/>
      </c>
      <c r="W86" s="2" t="s">
        <v>1030</v>
      </c>
      <c r="X86" s="2" t="str">
        <f t="shared" si="6"/>
        <v/>
      </c>
      <c r="Y86" s="2" t="s">
        <v>1030</v>
      </c>
      <c r="Z86" s="2" t="str">
        <f t="shared" si="7"/>
        <v/>
      </c>
      <c r="AA86" s="2" t="s">
        <v>1030</v>
      </c>
    </row>
    <row r="87" spans="1:27" hidden="1" x14ac:dyDescent="0.25">
      <c r="A87" s="2" t="s">
        <v>146</v>
      </c>
      <c r="B87" s="2" t="s">
        <v>855</v>
      </c>
      <c r="C87" s="2" t="s">
        <v>145</v>
      </c>
      <c r="D87" s="2">
        <v>24</v>
      </c>
      <c r="E87" s="2">
        <v>1</v>
      </c>
      <c r="F87" s="2">
        <v>24</v>
      </c>
      <c r="G87" s="2" t="s">
        <v>1030</v>
      </c>
      <c r="H87" s="2" t="s">
        <v>854</v>
      </c>
      <c r="I87" s="21">
        <v>43314.291666666672</v>
      </c>
      <c r="J87" s="2" t="s">
        <v>840</v>
      </c>
      <c r="K87" s="21">
        <v>43105.333333333328</v>
      </c>
      <c r="L87" s="2" t="s">
        <v>794</v>
      </c>
      <c r="M87" s="21">
        <v>42676.291666666672</v>
      </c>
      <c r="N87" s="2">
        <v>1</v>
      </c>
      <c r="O87" s="2">
        <v>34918</v>
      </c>
      <c r="P87" s="2" t="s">
        <v>795</v>
      </c>
      <c r="Q87" s="2" t="s">
        <v>855</v>
      </c>
      <c r="R87" s="2" t="s">
        <v>810</v>
      </c>
      <c r="S87" s="2" t="s">
        <v>820</v>
      </c>
      <c r="T87" s="2" t="str">
        <f t="shared" si="4"/>
        <v/>
      </c>
      <c r="U87" s="2" t="s">
        <v>1030</v>
      </c>
      <c r="V87" s="2" t="str">
        <f t="shared" si="5"/>
        <v/>
      </c>
      <c r="W87" s="2" t="s">
        <v>1030</v>
      </c>
      <c r="X87" s="2" t="str">
        <f t="shared" si="6"/>
        <v/>
      </c>
      <c r="Y87" s="2" t="s">
        <v>1030</v>
      </c>
      <c r="Z87" s="2" t="str">
        <f t="shared" si="7"/>
        <v/>
      </c>
      <c r="AA87" s="2" t="s">
        <v>1030</v>
      </c>
    </row>
    <row r="88" spans="1:27" hidden="1" x14ac:dyDescent="0.25">
      <c r="A88" s="2" t="s">
        <v>1809</v>
      </c>
      <c r="B88" s="2" t="s">
        <v>885</v>
      </c>
      <c r="C88" s="2" t="s">
        <v>1810</v>
      </c>
      <c r="D88" s="2">
        <v>5.75</v>
      </c>
      <c r="E88" s="2">
        <v>1</v>
      </c>
      <c r="F88" s="2">
        <v>5.75</v>
      </c>
      <c r="G88" s="2" t="s">
        <v>1030</v>
      </c>
      <c r="H88" s="2" t="s">
        <v>1811</v>
      </c>
      <c r="I88" s="21">
        <v>42916.291666666672</v>
      </c>
      <c r="J88" s="2" t="s">
        <v>840</v>
      </c>
      <c r="K88" s="21">
        <v>42877.291666666672</v>
      </c>
      <c r="L88" s="2" t="s">
        <v>794</v>
      </c>
      <c r="M88" s="21">
        <v>42905.291666666672</v>
      </c>
      <c r="N88" s="2">
        <v>0</v>
      </c>
      <c r="O88" s="2">
        <v>0</v>
      </c>
      <c r="P88" s="2" t="s">
        <v>816</v>
      </c>
      <c r="Q88" s="2" t="s">
        <v>885</v>
      </c>
      <c r="R88" s="2" t="s">
        <v>866</v>
      </c>
      <c r="S88" s="2" t="s">
        <v>1812</v>
      </c>
      <c r="T88" s="2" t="str">
        <f t="shared" si="4"/>
        <v/>
      </c>
      <c r="U88" s="2" t="s">
        <v>1030</v>
      </c>
      <c r="V88" s="2" t="str">
        <f t="shared" si="5"/>
        <v>Alondra Gaytan</v>
      </c>
      <c r="W88" s="2">
        <v>1</v>
      </c>
      <c r="X88" s="2" t="str">
        <f t="shared" si="6"/>
        <v/>
      </c>
      <c r="Y88" s="2" t="s">
        <v>1030</v>
      </c>
      <c r="Z88" s="2" t="str">
        <f t="shared" si="7"/>
        <v/>
      </c>
      <c r="AA88" s="2" t="s">
        <v>1030</v>
      </c>
    </row>
    <row r="89" spans="1:27" hidden="1" x14ac:dyDescent="0.25">
      <c r="A89" s="2" t="s">
        <v>1813</v>
      </c>
      <c r="B89" s="2" t="s">
        <v>885</v>
      </c>
      <c r="C89" s="2" t="s">
        <v>1814</v>
      </c>
      <c r="D89" s="2">
        <v>1</v>
      </c>
      <c r="E89" s="2">
        <v>1</v>
      </c>
      <c r="F89" s="2">
        <v>1</v>
      </c>
      <c r="G89" s="2" t="s">
        <v>1030</v>
      </c>
      <c r="H89" s="2" t="s">
        <v>1815</v>
      </c>
      <c r="I89" s="21">
        <v>43328.291666666672</v>
      </c>
      <c r="J89" s="2" t="s">
        <v>861</v>
      </c>
      <c r="K89" s="21">
        <v>43323.291666666672</v>
      </c>
      <c r="L89" s="2" t="s">
        <v>794</v>
      </c>
      <c r="N89" s="2">
        <v>5</v>
      </c>
      <c r="O89" s="2">
        <v>0</v>
      </c>
      <c r="P89" s="2" t="s">
        <v>816</v>
      </c>
      <c r="Q89" s="2" t="s">
        <v>885</v>
      </c>
      <c r="R89" s="2" t="s">
        <v>922</v>
      </c>
      <c r="S89" s="2" t="s">
        <v>869</v>
      </c>
      <c r="T89" s="2" t="str">
        <f t="shared" si="4"/>
        <v/>
      </c>
      <c r="U89" s="2" t="s">
        <v>1030</v>
      </c>
      <c r="V89" s="2" t="str">
        <f t="shared" si="5"/>
        <v/>
      </c>
      <c r="W89" s="2" t="s">
        <v>1030</v>
      </c>
      <c r="X89" s="2" t="str">
        <f t="shared" si="6"/>
        <v/>
      </c>
      <c r="Y89" s="2" t="s">
        <v>1030</v>
      </c>
      <c r="Z89" s="2" t="str">
        <f t="shared" si="7"/>
        <v/>
      </c>
      <c r="AA89" s="2" t="s">
        <v>1030</v>
      </c>
    </row>
    <row r="90" spans="1:27" hidden="1" x14ac:dyDescent="0.25">
      <c r="A90" s="2" t="s">
        <v>1816</v>
      </c>
      <c r="B90" s="2" t="s">
        <v>1659</v>
      </c>
      <c r="C90" s="2" t="s">
        <v>1817</v>
      </c>
      <c r="D90" s="2">
        <v>14.25</v>
      </c>
      <c r="E90" s="2" t="s">
        <v>1030</v>
      </c>
      <c r="F90" s="2" t="s">
        <v>1030</v>
      </c>
      <c r="G90" s="2">
        <v>14.25</v>
      </c>
      <c r="H90" s="2" t="s">
        <v>1818</v>
      </c>
      <c r="I90" s="21">
        <v>42598.291666666672</v>
      </c>
      <c r="J90" s="2" t="s">
        <v>793</v>
      </c>
      <c r="K90" s="21">
        <v>41417.291666666664</v>
      </c>
      <c r="L90" s="2" t="s">
        <v>794</v>
      </c>
      <c r="M90" s="21">
        <v>39783.333333333336</v>
      </c>
      <c r="N90" s="2">
        <v>8</v>
      </c>
      <c r="O90" s="2">
        <v>850000</v>
      </c>
      <c r="P90" s="2" t="s">
        <v>795</v>
      </c>
      <c r="Q90" s="2" t="s">
        <v>1659</v>
      </c>
      <c r="R90" s="2" t="s">
        <v>797</v>
      </c>
      <c r="S90" s="2" t="s">
        <v>853</v>
      </c>
      <c r="T90" s="2" t="str">
        <f t="shared" si="4"/>
        <v/>
      </c>
      <c r="U90" s="2" t="s">
        <v>1030</v>
      </c>
      <c r="V90" s="2" t="str">
        <f t="shared" si="5"/>
        <v/>
      </c>
      <c r="W90" s="2" t="s">
        <v>1030</v>
      </c>
      <c r="X90" s="2" t="str">
        <f t="shared" si="6"/>
        <v/>
      </c>
      <c r="Y90" s="2" t="s">
        <v>1030</v>
      </c>
      <c r="Z90" s="2" t="str">
        <f t="shared" si="7"/>
        <v/>
      </c>
      <c r="AA90" s="2" t="s">
        <v>1030</v>
      </c>
    </row>
    <row r="91" spans="1:27" hidden="1" x14ac:dyDescent="0.25">
      <c r="A91" s="2" t="s">
        <v>1819</v>
      </c>
      <c r="B91" s="2" t="s">
        <v>1820</v>
      </c>
      <c r="C91" s="2" t="s">
        <v>1821</v>
      </c>
      <c r="D91" s="2">
        <v>9.832999974489212</v>
      </c>
      <c r="E91" s="2">
        <v>1</v>
      </c>
      <c r="F91" s="2">
        <v>9.832999974489212</v>
      </c>
      <c r="G91" s="2" t="s">
        <v>1030</v>
      </c>
      <c r="H91" s="2" t="s">
        <v>1822</v>
      </c>
      <c r="I91" s="21">
        <v>42984.291666666672</v>
      </c>
      <c r="J91" s="2" t="s">
        <v>800</v>
      </c>
      <c r="K91" s="21">
        <v>42824.291666666672</v>
      </c>
      <c r="L91" s="2" t="s">
        <v>794</v>
      </c>
      <c r="M91" s="21">
        <v>42767.333333333328</v>
      </c>
      <c r="N91" s="2">
        <v>0</v>
      </c>
      <c r="O91" s="2">
        <v>0</v>
      </c>
      <c r="P91" s="2" t="s">
        <v>824</v>
      </c>
      <c r="Q91" s="2" t="s">
        <v>1820</v>
      </c>
      <c r="R91" s="2" t="s">
        <v>937</v>
      </c>
      <c r="S91" s="2" t="s">
        <v>831</v>
      </c>
      <c r="T91" s="2" t="str">
        <f t="shared" si="4"/>
        <v/>
      </c>
      <c r="U91" s="2" t="s">
        <v>1030</v>
      </c>
      <c r="V91" s="2" t="str">
        <f t="shared" si="5"/>
        <v/>
      </c>
      <c r="W91" s="2" t="s">
        <v>1030</v>
      </c>
      <c r="X91" s="2" t="str">
        <f t="shared" si="6"/>
        <v/>
      </c>
      <c r="Y91" s="2" t="s">
        <v>1030</v>
      </c>
      <c r="Z91" s="2" t="str">
        <f t="shared" si="7"/>
        <v/>
      </c>
      <c r="AA91" s="2" t="s">
        <v>1030</v>
      </c>
    </row>
    <row r="92" spans="1:27" hidden="1" x14ac:dyDescent="0.25">
      <c r="A92" s="2" t="s">
        <v>1823</v>
      </c>
      <c r="B92" s="2" t="s">
        <v>874</v>
      </c>
      <c r="C92" s="2" t="s">
        <v>1824</v>
      </c>
      <c r="D92" s="2">
        <v>17.75</v>
      </c>
      <c r="E92" s="2">
        <v>1</v>
      </c>
      <c r="F92" s="2">
        <v>17.75</v>
      </c>
      <c r="G92" s="2" t="s">
        <v>1030</v>
      </c>
      <c r="H92" s="2" t="s">
        <v>1825</v>
      </c>
      <c r="I92" s="21">
        <v>42702.333333333328</v>
      </c>
      <c r="J92" s="2" t="s">
        <v>808</v>
      </c>
      <c r="K92" s="21">
        <v>42089.291666666672</v>
      </c>
      <c r="L92" s="2" t="s">
        <v>794</v>
      </c>
      <c r="M92" s="21">
        <v>39818.333333333336</v>
      </c>
      <c r="N92" s="2">
        <v>1</v>
      </c>
      <c r="O92" s="2">
        <v>113000</v>
      </c>
      <c r="P92" s="2" t="s">
        <v>795</v>
      </c>
      <c r="Q92" s="2" t="s">
        <v>874</v>
      </c>
      <c r="R92" s="2" t="s">
        <v>842</v>
      </c>
      <c r="S92" s="2" t="s">
        <v>831</v>
      </c>
      <c r="T92" s="2" t="str">
        <f t="shared" si="4"/>
        <v/>
      </c>
      <c r="U92" s="2" t="s">
        <v>1030</v>
      </c>
      <c r="V92" s="2" t="str">
        <f t="shared" si="5"/>
        <v/>
      </c>
      <c r="W92" s="2" t="s">
        <v>1030</v>
      </c>
      <c r="X92" s="2" t="str">
        <f t="shared" si="6"/>
        <v>Rose Obetz</v>
      </c>
      <c r="Y92" s="2">
        <v>3</v>
      </c>
      <c r="Z92" s="2" t="str">
        <f t="shared" si="7"/>
        <v>Rose Obetz</v>
      </c>
      <c r="AA92" s="2">
        <v>113000</v>
      </c>
    </row>
    <row r="93" spans="1:27" x14ac:dyDescent="0.25">
      <c r="A93" s="2" t="s">
        <v>1826</v>
      </c>
      <c r="B93" s="2" t="s">
        <v>1367</v>
      </c>
      <c r="C93" s="2" t="s">
        <v>1827</v>
      </c>
      <c r="D93" s="2">
        <v>31.250333338975906</v>
      </c>
      <c r="E93" s="2" t="s">
        <v>1030</v>
      </c>
      <c r="F93" s="2" t="s">
        <v>1030</v>
      </c>
      <c r="G93" s="2">
        <v>31.250333338975906</v>
      </c>
      <c r="H93" s="2" t="s">
        <v>1828</v>
      </c>
      <c r="I93" s="21">
        <v>42866.291666666672</v>
      </c>
      <c r="J93" s="2" t="s">
        <v>840</v>
      </c>
      <c r="K93" s="21">
        <v>42653.291666666672</v>
      </c>
      <c r="L93" s="2" t="s">
        <v>794</v>
      </c>
      <c r="N93" s="2">
        <v>2</v>
      </c>
      <c r="O93" s="2">
        <v>0</v>
      </c>
      <c r="P93" s="2" t="s">
        <v>816</v>
      </c>
      <c r="Q93" s="2" t="s">
        <v>1593</v>
      </c>
      <c r="R93" s="2" t="s">
        <v>797</v>
      </c>
      <c r="S93" s="2" t="s">
        <v>1829</v>
      </c>
      <c r="T93" s="2" t="str">
        <f t="shared" si="4"/>
        <v/>
      </c>
      <c r="U93" s="2" t="s">
        <v>1030</v>
      </c>
      <c r="V93" s="2" t="str">
        <f t="shared" si="5"/>
        <v/>
      </c>
      <c r="W93" s="2" t="s">
        <v>1030</v>
      </c>
      <c r="X93" s="2" t="str">
        <f t="shared" si="6"/>
        <v/>
      </c>
      <c r="Y93" s="2" t="s">
        <v>1030</v>
      </c>
      <c r="Z93" s="2" t="str">
        <f t="shared" si="7"/>
        <v/>
      </c>
      <c r="AA93" s="2" t="s">
        <v>1030</v>
      </c>
    </row>
    <row r="94" spans="1:27" hidden="1" x14ac:dyDescent="0.25">
      <c r="A94" s="2" t="s">
        <v>1830</v>
      </c>
      <c r="B94" s="2" t="s">
        <v>1613</v>
      </c>
      <c r="C94" s="2" t="s">
        <v>1831</v>
      </c>
      <c r="D94" s="2">
        <v>1</v>
      </c>
      <c r="E94" s="2" t="s">
        <v>1030</v>
      </c>
      <c r="F94" s="2" t="s">
        <v>1030</v>
      </c>
      <c r="G94" s="2">
        <v>1</v>
      </c>
      <c r="H94" s="2" t="s">
        <v>1832</v>
      </c>
      <c r="I94" s="21">
        <v>41715.291666666664</v>
      </c>
      <c r="J94" s="2" t="s">
        <v>859</v>
      </c>
      <c r="K94" s="21">
        <v>41529.291666666664</v>
      </c>
      <c r="L94" s="2" t="s">
        <v>1102</v>
      </c>
      <c r="M94" s="21">
        <v>39873.333333333336</v>
      </c>
      <c r="N94" s="2">
        <v>3</v>
      </c>
      <c r="O94" s="2">
        <v>500000</v>
      </c>
      <c r="P94" s="2" t="s">
        <v>795</v>
      </c>
      <c r="Q94" s="2" t="s">
        <v>1613</v>
      </c>
      <c r="R94" s="2" t="s">
        <v>1030</v>
      </c>
      <c r="S94" s="2" t="s">
        <v>801</v>
      </c>
      <c r="T94" s="2" t="str">
        <f t="shared" si="4"/>
        <v/>
      </c>
      <c r="U94" s="2" t="s">
        <v>1030</v>
      </c>
      <c r="V94" s="2" t="str">
        <f t="shared" si="5"/>
        <v/>
      </c>
      <c r="W94" s="2" t="s">
        <v>1030</v>
      </c>
      <c r="X94" s="2" t="str">
        <f t="shared" si="6"/>
        <v/>
      </c>
      <c r="Y94" s="2" t="s">
        <v>1030</v>
      </c>
      <c r="Z94" s="2" t="str">
        <f t="shared" si="7"/>
        <v/>
      </c>
      <c r="AA94" s="2" t="s">
        <v>1030</v>
      </c>
    </row>
    <row r="95" spans="1:27" hidden="1" x14ac:dyDescent="0.25">
      <c r="A95" s="2" t="s">
        <v>1833</v>
      </c>
      <c r="B95" s="2" t="s">
        <v>1659</v>
      </c>
      <c r="C95" s="2" t="s">
        <v>1834</v>
      </c>
      <c r="D95" s="2">
        <v>8.3333335816860199E-2</v>
      </c>
      <c r="E95" s="2" t="s">
        <v>1030</v>
      </c>
      <c r="F95" s="2" t="s">
        <v>1030</v>
      </c>
      <c r="G95" s="2">
        <v>8.3333335816860199E-2</v>
      </c>
      <c r="H95" s="2" t="s">
        <v>1835</v>
      </c>
      <c r="I95" s="21">
        <v>41736.291666666664</v>
      </c>
      <c r="J95" s="2" t="s">
        <v>840</v>
      </c>
      <c r="K95" s="21">
        <v>41400.291666666664</v>
      </c>
      <c r="L95" s="2" t="s">
        <v>1102</v>
      </c>
      <c r="M95" s="21">
        <v>38991.291666666664</v>
      </c>
      <c r="N95" s="2">
        <v>3</v>
      </c>
      <c r="P95" s="2" t="s">
        <v>795</v>
      </c>
      <c r="Q95" s="2" t="s">
        <v>1659</v>
      </c>
      <c r="R95" s="2" t="s">
        <v>810</v>
      </c>
      <c r="S95" s="2" t="s">
        <v>853</v>
      </c>
      <c r="T95" s="2" t="str">
        <f t="shared" si="4"/>
        <v/>
      </c>
      <c r="U95" s="2" t="s">
        <v>1030</v>
      </c>
      <c r="V95" s="2" t="str">
        <f t="shared" si="5"/>
        <v/>
      </c>
      <c r="W95" s="2" t="s">
        <v>1030</v>
      </c>
      <c r="X95" s="2" t="str">
        <f t="shared" si="6"/>
        <v/>
      </c>
      <c r="Y95" s="2" t="s">
        <v>1030</v>
      </c>
      <c r="Z95" s="2" t="str">
        <f t="shared" si="7"/>
        <v/>
      </c>
      <c r="AA95" s="2" t="s">
        <v>1030</v>
      </c>
    </row>
    <row r="96" spans="1:27" hidden="1" x14ac:dyDescent="0.25">
      <c r="A96" s="2" t="s">
        <v>1836</v>
      </c>
      <c r="B96" s="2" t="s">
        <v>809</v>
      </c>
      <c r="C96" s="2" t="s">
        <v>1837</v>
      </c>
      <c r="D96" s="2">
        <v>5</v>
      </c>
      <c r="E96" s="2">
        <v>1</v>
      </c>
      <c r="F96" s="2">
        <v>5</v>
      </c>
      <c r="G96" s="2" t="s">
        <v>1030</v>
      </c>
      <c r="H96" s="2" t="s">
        <v>1838</v>
      </c>
      <c r="I96" s="21">
        <v>42849.291666666672</v>
      </c>
      <c r="J96" s="2" t="s">
        <v>793</v>
      </c>
      <c r="K96" s="21">
        <v>41822.291666666664</v>
      </c>
      <c r="L96" s="2" t="s">
        <v>794</v>
      </c>
      <c r="M96" s="21">
        <v>41250.333333333336</v>
      </c>
      <c r="N96" s="2">
        <v>2</v>
      </c>
      <c r="O96" s="2">
        <v>800</v>
      </c>
      <c r="P96" s="2" t="s">
        <v>795</v>
      </c>
      <c r="Q96" s="2" t="s">
        <v>809</v>
      </c>
      <c r="R96" s="2" t="s">
        <v>813</v>
      </c>
      <c r="S96" s="2" t="s">
        <v>867</v>
      </c>
      <c r="T96" s="2" t="str">
        <f t="shared" si="4"/>
        <v>Clare Briglio</v>
      </c>
      <c r="U96" s="2">
        <v>30000</v>
      </c>
      <c r="V96" s="2" t="str">
        <f t="shared" si="5"/>
        <v/>
      </c>
      <c r="W96" s="2" t="s">
        <v>1030</v>
      </c>
      <c r="X96" s="2" t="str">
        <f t="shared" si="6"/>
        <v/>
      </c>
      <c r="Y96" s="2" t="s">
        <v>1030</v>
      </c>
      <c r="Z96" s="2" t="str">
        <f t="shared" si="7"/>
        <v/>
      </c>
      <c r="AA96" s="2" t="s">
        <v>1030</v>
      </c>
    </row>
    <row r="97" spans="1:27" hidden="1" x14ac:dyDescent="0.25">
      <c r="A97" s="2" t="s">
        <v>1839</v>
      </c>
      <c r="B97" s="2" t="s">
        <v>1840</v>
      </c>
      <c r="C97" s="2" t="s">
        <v>1841</v>
      </c>
      <c r="D97" s="2">
        <v>1.25</v>
      </c>
      <c r="E97" s="2">
        <v>1</v>
      </c>
      <c r="F97" s="2">
        <v>1.25</v>
      </c>
      <c r="G97" s="2" t="s">
        <v>1030</v>
      </c>
      <c r="H97" s="2" t="s">
        <v>1842</v>
      </c>
      <c r="I97" s="21">
        <v>41837.291666666664</v>
      </c>
      <c r="J97" s="2" t="s">
        <v>1030</v>
      </c>
      <c r="K97" s="21">
        <v>41837.291666666664</v>
      </c>
      <c r="L97" s="2" t="s">
        <v>1102</v>
      </c>
      <c r="P97" s="2" t="s">
        <v>816</v>
      </c>
      <c r="Q97" s="2" t="s">
        <v>1840</v>
      </c>
      <c r="R97" s="2" t="s">
        <v>813</v>
      </c>
      <c r="S97" s="2" t="s">
        <v>955</v>
      </c>
      <c r="T97" s="2" t="str">
        <f t="shared" si="4"/>
        <v/>
      </c>
      <c r="U97" s="2" t="s">
        <v>1030</v>
      </c>
      <c r="V97" s="2" t="str">
        <f t="shared" si="5"/>
        <v/>
      </c>
      <c r="W97" s="2" t="s">
        <v>1030</v>
      </c>
      <c r="X97" s="2" t="str">
        <f t="shared" si="6"/>
        <v/>
      </c>
      <c r="Y97" s="2" t="s">
        <v>1030</v>
      </c>
      <c r="Z97" s="2" t="str">
        <f t="shared" si="7"/>
        <v/>
      </c>
      <c r="AA97" s="2" t="s">
        <v>1030</v>
      </c>
    </row>
    <row r="98" spans="1:27" hidden="1" x14ac:dyDescent="0.25">
      <c r="A98" s="2" t="s">
        <v>452</v>
      </c>
      <c r="B98" s="2" t="s">
        <v>848</v>
      </c>
      <c r="C98" s="2" t="s">
        <v>451</v>
      </c>
      <c r="D98" s="2">
        <v>5.5</v>
      </c>
      <c r="E98" s="2">
        <v>1</v>
      </c>
      <c r="F98" s="2">
        <v>5.5</v>
      </c>
      <c r="G98" s="2" t="s">
        <v>1030</v>
      </c>
      <c r="H98" s="2" t="s">
        <v>858</v>
      </c>
      <c r="I98" s="21">
        <v>43235.291666666672</v>
      </c>
      <c r="J98" s="2" t="s">
        <v>859</v>
      </c>
      <c r="K98" s="21">
        <v>43123.333333333328</v>
      </c>
      <c r="L98" s="2" t="s">
        <v>794</v>
      </c>
      <c r="M98" s="21">
        <v>42972.291666666672</v>
      </c>
      <c r="N98" s="2">
        <v>1</v>
      </c>
      <c r="O98" s="2">
        <v>190000</v>
      </c>
      <c r="P98" s="2" t="s">
        <v>824</v>
      </c>
      <c r="Q98" s="2" t="s">
        <v>848</v>
      </c>
      <c r="R98" s="2" t="s">
        <v>810</v>
      </c>
      <c r="S98" s="2" t="s">
        <v>831</v>
      </c>
      <c r="T98" s="2" t="str">
        <f t="shared" si="4"/>
        <v/>
      </c>
      <c r="U98" s="2" t="s">
        <v>1030</v>
      </c>
      <c r="V98" s="2" t="str">
        <f t="shared" si="5"/>
        <v/>
      </c>
      <c r="W98" s="2" t="s">
        <v>1030</v>
      </c>
      <c r="X98" s="2" t="str">
        <f t="shared" si="6"/>
        <v/>
      </c>
      <c r="Y98" s="2" t="s">
        <v>1030</v>
      </c>
      <c r="Z98" s="2" t="str">
        <f t="shared" si="7"/>
        <v/>
      </c>
      <c r="AA98" s="2" t="s">
        <v>1030</v>
      </c>
    </row>
    <row r="99" spans="1:27" hidden="1" x14ac:dyDescent="0.25">
      <c r="A99" s="2" t="s">
        <v>1843</v>
      </c>
      <c r="B99" s="2" t="s">
        <v>912</v>
      </c>
      <c r="C99" s="2" t="s">
        <v>1844</v>
      </c>
      <c r="D99" s="2">
        <v>6</v>
      </c>
      <c r="E99" s="2">
        <v>1</v>
      </c>
      <c r="F99" s="2">
        <v>6</v>
      </c>
      <c r="G99" s="2" t="s">
        <v>1030</v>
      </c>
      <c r="H99" s="2" t="s">
        <v>1845</v>
      </c>
      <c r="I99" s="21">
        <v>43070.333333333328</v>
      </c>
      <c r="J99" s="2" t="s">
        <v>840</v>
      </c>
      <c r="K99" s="21">
        <v>42800.333333333328</v>
      </c>
      <c r="L99" s="2" t="s">
        <v>794</v>
      </c>
      <c r="M99" s="21">
        <v>34189.291666666664</v>
      </c>
      <c r="N99" s="2">
        <v>175</v>
      </c>
      <c r="O99" s="2">
        <v>10000000</v>
      </c>
      <c r="P99" s="2" t="s">
        <v>795</v>
      </c>
      <c r="Q99" s="2" t="s">
        <v>912</v>
      </c>
      <c r="R99" s="2" t="s">
        <v>857</v>
      </c>
      <c r="S99" s="2" t="s">
        <v>849</v>
      </c>
      <c r="T99" s="2" t="str">
        <f t="shared" si="4"/>
        <v/>
      </c>
      <c r="U99" s="2" t="s">
        <v>1030</v>
      </c>
      <c r="V99" s="2" t="str">
        <f t="shared" si="5"/>
        <v/>
      </c>
      <c r="W99" s="2" t="s">
        <v>1030</v>
      </c>
      <c r="X99" s="2" t="str">
        <f t="shared" si="6"/>
        <v/>
      </c>
      <c r="Y99" s="2" t="s">
        <v>1030</v>
      </c>
      <c r="Z99" s="2" t="str">
        <f t="shared" si="7"/>
        <v/>
      </c>
      <c r="AA99" s="2" t="s">
        <v>1030</v>
      </c>
    </row>
    <row r="100" spans="1:27" hidden="1" x14ac:dyDescent="0.25">
      <c r="A100" s="2" t="s">
        <v>1846</v>
      </c>
      <c r="B100" s="2" t="s">
        <v>912</v>
      </c>
      <c r="C100" s="2" t="s">
        <v>1847</v>
      </c>
      <c r="D100" s="2">
        <v>91.916333124041557</v>
      </c>
      <c r="E100" s="2" t="s">
        <v>1030</v>
      </c>
      <c r="F100" s="2" t="s">
        <v>1030</v>
      </c>
      <c r="G100" s="2">
        <v>91.916333124041557</v>
      </c>
      <c r="H100" s="2" t="s">
        <v>1848</v>
      </c>
      <c r="I100" s="21">
        <v>42839.291666666672</v>
      </c>
      <c r="J100" s="2" t="s">
        <v>800</v>
      </c>
      <c r="K100" s="21">
        <v>40857.333333333336</v>
      </c>
      <c r="L100" s="2" t="s">
        <v>794</v>
      </c>
      <c r="M100" s="21">
        <v>25204.333333333332</v>
      </c>
      <c r="N100" s="2">
        <v>49</v>
      </c>
      <c r="O100" s="2">
        <v>3000000</v>
      </c>
      <c r="P100" s="2" t="s">
        <v>795</v>
      </c>
      <c r="Q100" s="2" t="s">
        <v>912</v>
      </c>
      <c r="R100" s="2" t="s">
        <v>937</v>
      </c>
      <c r="S100" s="2" t="s">
        <v>820</v>
      </c>
      <c r="T100" s="2" t="str">
        <f t="shared" si="4"/>
        <v/>
      </c>
      <c r="U100" s="2" t="s">
        <v>1030</v>
      </c>
      <c r="V100" s="2" t="str">
        <f t="shared" si="5"/>
        <v/>
      </c>
      <c r="W100" s="2" t="s">
        <v>1030</v>
      </c>
      <c r="X100" s="2" t="str">
        <f t="shared" si="6"/>
        <v/>
      </c>
      <c r="Y100" s="2" t="s">
        <v>1030</v>
      </c>
      <c r="Z100" s="2" t="str">
        <f t="shared" si="7"/>
        <v/>
      </c>
      <c r="AA100" s="2" t="s">
        <v>1030</v>
      </c>
    </row>
    <row r="101" spans="1:27" hidden="1" x14ac:dyDescent="0.25">
      <c r="A101" s="2" t="s">
        <v>1849</v>
      </c>
      <c r="B101" s="2" t="s">
        <v>1652</v>
      </c>
      <c r="C101" s="2" t="s">
        <v>1850</v>
      </c>
      <c r="D101" s="2">
        <v>12.75</v>
      </c>
      <c r="E101" s="2">
        <v>1</v>
      </c>
      <c r="F101" s="2">
        <v>12.75</v>
      </c>
      <c r="G101" s="2" t="s">
        <v>1030</v>
      </c>
      <c r="H101" s="2" t="s">
        <v>1851</v>
      </c>
      <c r="I101" s="21">
        <v>42725.333333333328</v>
      </c>
      <c r="J101" s="2" t="s">
        <v>819</v>
      </c>
      <c r="K101" s="21">
        <v>42297.291666666672</v>
      </c>
      <c r="L101" s="2" t="s">
        <v>794</v>
      </c>
      <c r="M101" s="21">
        <v>36069.291666666664</v>
      </c>
      <c r="N101" s="2">
        <v>2</v>
      </c>
      <c r="O101" s="2">
        <v>125000</v>
      </c>
      <c r="P101" s="2" t="s">
        <v>795</v>
      </c>
      <c r="Q101" s="2" t="s">
        <v>1652</v>
      </c>
      <c r="R101" s="2" t="s">
        <v>842</v>
      </c>
      <c r="S101" s="2" t="s">
        <v>831</v>
      </c>
      <c r="T101" s="2" t="str">
        <f t="shared" si="4"/>
        <v/>
      </c>
      <c r="U101" s="2" t="s">
        <v>1030</v>
      </c>
      <c r="V101" s="2" t="str">
        <f t="shared" si="5"/>
        <v/>
      </c>
      <c r="W101" s="2" t="s">
        <v>1030</v>
      </c>
      <c r="X101" s="2" t="str">
        <f t="shared" si="6"/>
        <v>David Standen</v>
      </c>
      <c r="Y101" s="2">
        <v>2</v>
      </c>
      <c r="Z101" s="2" t="str">
        <f t="shared" si="7"/>
        <v>David Standen</v>
      </c>
      <c r="AA101" s="2">
        <v>125000</v>
      </c>
    </row>
    <row r="102" spans="1:27" hidden="1" x14ac:dyDescent="0.25">
      <c r="A102" s="2" t="s">
        <v>318</v>
      </c>
      <c r="B102" s="2" t="s">
        <v>848</v>
      </c>
      <c r="C102" s="2" t="s">
        <v>317</v>
      </c>
      <c r="D102" s="2">
        <v>6.75</v>
      </c>
      <c r="E102" s="2">
        <v>1</v>
      </c>
      <c r="F102" s="2">
        <v>6.75</v>
      </c>
      <c r="G102" s="2" t="s">
        <v>1030</v>
      </c>
      <c r="H102" s="2" t="s">
        <v>860</v>
      </c>
      <c r="I102" s="21">
        <v>43235.291666666672</v>
      </c>
      <c r="J102" s="2" t="s">
        <v>861</v>
      </c>
      <c r="K102" s="21">
        <v>43083.333333333328</v>
      </c>
      <c r="L102" s="2" t="s">
        <v>794</v>
      </c>
      <c r="N102" s="2">
        <v>0</v>
      </c>
      <c r="O102" s="2">
        <v>0</v>
      </c>
      <c r="P102" s="2" t="s">
        <v>816</v>
      </c>
      <c r="Q102" s="2" t="s">
        <v>848</v>
      </c>
      <c r="R102" s="2" t="s">
        <v>810</v>
      </c>
      <c r="S102" s="2" t="s">
        <v>862</v>
      </c>
      <c r="T102" s="2" t="str">
        <f t="shared" si="4"/>
        <v/>
      </c>
      <c r="U102" s="2" t="s">
        <v>1030</v>
      </c>
      <c r="V102" s="2" t="str">
        <f t="shared" si="5"/>
        <v/>
      </c>
      <c r="W102" s="2" t="s">
        <v>1030</v>
      </c>
      <c r="X102" s="2" t="str">
        <f t="shared" si="6"/>
        <v/>
      </c>
      <c r="Y102" s="2" t="s">
        <v>1030</v>
      </c>
      <c r="Z102" s="2" t="str">
        <f t="shared" si="7"/>
        <v/>
      </c>
      <c r="AA102" s="2" t="s">
        <v>1030</v>
      </c>
    </row>
    <row r="103" spans="1:27" hidden="1" x14ac:dyDescent="0.25">
      <c r="A103" s="2" t="s">
        <v>1852</v>
      </c>
      <c r="B103" s="2" t="s">
        <v>1750</v>
      </c>
      <c r="C103" s="2" t="s">
        <v>1853</v>
      </c>
      <c r="D103" s="2">
        <v>2.5</v>
      </c>
      <c r="E103" s="2">
        <v>1</v>
      </c>
      <c r="F103" s="2">
        <v>2.5</v>
      </c>
      <c r="G103" s="2" t="s">
        <v>1030</v>
      </c>
      <c r="H103" s="2" t="s">
        <v>1854</v>
      </c>
      <c r="I103" s="21">
        <v>41841.291666666664</v>
      </c>
      <c r="J103" s="2" t="s">
        <v>1480</v>
      </c>
      <c r="K103" s="21">
        <v>41841.291666666664</v>
      </c>
      <c r="L103" s="2" t="s">
        <v>1102</v>
      </c>
      <c r="N103" s="2">
        <v>0</v>
      </c>
      <c r="O103" s="2">
        <v>0</v>
      </c>
      <c r="P103" s="2" t="s">
        <v>816</v>
      </c>
      <c r="Q103" s="2" t="s">
        <v>1750</v>
      </c>
      <c r="R103" s="2" t="s">
        <v>1030</v>
      </c>
      <c r="S103" s="2" t="s">
        <v>798</v>
      </c>
      <c r="T103" s="2" t="str">
        <f t="shared" si="4"/>
        <v/>
      </c>
      <c r="U103" s="2" t="s">
        <v>1030</v>
      </c>
      <c r="V103" s="2" t="str">
        <f t="shared" si="5"/>
        <v/>
      </c>
      <c r="W103" s="2" t="s">
        <v>1030</v>
      </c>
      <c r="X103" s="2" t="str">
        <f t="shared" si="6"/>
        <v/>
      </c>
      <c r="Y103" s="2" t="s">
        <v>1030</v>
      </c>
      <c r="Z103" s="2" t="str">
        <f t="shared" si="7"/>
        <v/>
      </c>
      <c r="AA103" s="2" t="s">
        <v>1030</v>
      </c>
    </row>
    <row r="104" spans="1:27" hidden="1" x14ac:dyDescent="0.25">
      <c r="A104" s="2" t="s">
        <v>1855</v>
      </c>
      <c r="B104" s="2" t="s">
        <v>796</v>
      </c>
      <c r="C104" s="2" t="s">
        <v>1856</v>
      </c>
      <c r="D104" s="2">
        <v>1</v>
      </c>
      <c r="E104" s="2">
        <v>1</v>
      </c>
      <c r="F104" s="2">
        <v>1</v>
      </c>
      <c r="G104" s="2" t="s">
        <v>1030</v>
      </c>
      <c r="H104" s="2" t="s">
        <v>1857</v>
      </c>
      <c r="I104" s="21">
        <v>42137.291666666672</v>
      </c>
      <c r="J104" s="2" t="s">
        <v>800</v>
      </c>
      <c r="K104" s="21">
        <v>42126.291666666672</v>
      </c>
      <c r="L104" s="2" t="s">
        <v>1102</v>
      </c>
      <c r="N104" s="2">
        <v>0</v>
      </c>
      <c r="O104" s="2">
        <v>0</v>
      </c>
      <c r="P104" s="2" t="s">
        <v>816</v>
      </c>
      <c r="Q104" s="2" t="s">
        <v>796</v>
      </c>
      <c r="R104" s="2" t="s">
        <v>810</v>
      </c>
      <c r="S104" s="2" t="s">
        <v>1858</v>
      </c>
      <c r="T104" s="2" t="str">
        <f t="shared" si="4"/>
        <v/>
      </c>
      <c r="U104" s="2" t="s">
        <v>1030</v>
      </c>
      <c r="V104" s="2" t="str">
        <f t="shared" si="5"/>
        <v/>
      </c>
      <c r="W104" s="2" t="s">
        <v>1030</v>
      </c>
      <c r="X104" s="2" t="str">
        <f t="shared" si="6"/>
        <v/>
      </c>
      <c r="Y104" s="2" t="s">
        <v>1030</v>
      </c>
      <c r="Z104" s="2" t="str">
        <f t="shared" si="7"/>
        <v/>
      </c>
      <c r="AA104" s="2" t="s">
        <v>1030</v>
      </c>
    </row>
    <row r="105" spans="1:27" hidden="1" x14ac:dyDescent="0.25">
      <c r="A105" s="2" t="s">
        <v>1859</v>
      </c>
      <c r="B105" s="2" t="s">
        <v>1365</v>
      </c>
      <c r="C105" s="2" t="s">
        <v>1860</v>
      </c>
      <c r="D105" s="2">
        <v>1.75</v>
      </c>
      <c r="E105" s="2">
        <v>1</v>
      </c>
      <c r="F105" s="2">
        <v>1.75</v>
      </c>
      <c r="G105" s="2" t="s">
        <v>1030</v>
      </c>
      <c r="H105" s="2" t="s">
        <v>1861</v>
      </c>
      <c r="I105" s="21">
        <v>42495.291666666672</v>
      </c>
      <c r="J105" s="2" t="s">
        <v>861</v>
      </c>
      <c r="K105" s="21">
        <v>42485.291666666672</v>
      </c>
      <c r="L105" s="2" t="s">
        <v>794</v>
      </c>
      <c r="N105" s="2">
        <v>0</v>
      </c>
      <c r="O105" s="2">
        <v>0</v>
      </c>
      <c r="P105" s="2" t="s">
        <v>816</v>
      </c>
      <c r="Q105" s="2" t="s">
        <v>1592</v>
      </c>
      <c r="R105" s="2" t="s">
        <v>797</v>
      </c>
      <c r="S105" s="2" t="s">
        <v>843</v>
      </c>
      <c r="T105" s="2" t="str">
        <f t="shared" si="4"/>
        <v/>
      </c>
      <c r="U105" s="2" t="s">
        <v>1030</v>
      </c>
      <c r="V105" s="2" t="str">
        <f t="shared" si="5"/>
        <v/>
      </c>
      <c r="W105" s="2" t="s">
        <v>1030</v>
      </c>
      <c r="X105" s="2" t="str">
        <f t="shared" si="6"/>
        <v/>
      </c>
      <c r="Y105" s="2" t="s">
        <v>1030</v>
      </c>
      <c r="Z105" s="2" t="str">
        <f t="shared" si="7"/>
        <v/>
      </c>
      <c r="AA105" s="2" t="s">
        <v>1030</v>
      </c>
    </row>
    <row r="106" spans="1:27" hidden="1" x14ac:dyDescent="0.25">
      <c r="A106" s="2" t="s">
        <v>1862</v>
      </c>
      <c r="B106" s="2" t="s">
        <v>912</v>
      </c>
      <c r="C106" s="2" t="s">
        <v>1863</v>
      </c>
      <c r="D106" s="2">
        <v>7.9330000877380371</v>
      </c>
      <c r="E106" s="2">
        <v>1</v>
      </c>
      <c r="F106" s="2">
        <v>7.9330000877380371</v>
      </c>
      <c r="G106" s="2" t="s">
        <v>1030</v>
      </c>
      <c r="H106" s="2" t="s">
        <v>1864</v>
      </c>
      <c r="I106" s="21">
        <v>42350.333333333328</v>
      </c>
      <c r="J106" s="2" t="s">
        <v>800</v>
      </c>
      <c r="K106" s="21">
        <v>42348.333333333328</v>
      </c>
      <c r="L106" s="2" t="s">
        <v>1102</v>
      </c>
      <c r="N106" s="2">
        <v>0</v>
      </c>
      <c r="O106" s="2">
        <v>0</v>
      </c>
      <c r="P106" s="2" t="s">
        <v>816</v>
      </c>
      <c r="Q106" s="2" t="s">
        <v>912</v>
      </c>
      <c r="R106" s="2" t="s">
        <v>813</v>
      </c>
      <c r="S106" s="2" t="s">
        <v>820</v>
      </c>
      <c r="T106" s="2" t="str">
        <f t="shared" si="4"/>
        <v/>
      </c>
      <c r="U106" s="2" t="s">
        <v>1030</v>
      </c>
      <c r="V106" s="2" t="str">
        <f t="shared" si="5"/>
        <v/>
      </c>
      <c r="W106" s="2" t="s">
        <v>1030</v>
      </c>
      <c r="X106" s="2" t="str">
        <f t="shared" si="6"/>
        <v/>
      </c>
      <c r="Y106" s="2" t="s">
        <v>1030</v>
      </c>
      <c r="Z106" s="2" t="str">
        <f t="shared" si="7"/>
        <v/>
      </c>
      <c r="AA106" s="2" t="s">
        <v>1030</v>
      </c>
    </row>
    <row r="107" spans="1:27" hidden="1" x14ac:dyDescent="0.25">
      <c r="A107" s="2" t="s">
        <v>1865</v>
      </c>
      <c r="B107" s="2" t="s">
        <v>885</v>
      </c>
      <c r="C107" s="2" t="s">
        <v>1866</v>
      </c>
      <c r="D107" s="2">
        <v>2.5</v>
      </c>
      <c r="E107" s="2">
        <v>1</v>
      </c>
      <c r="F107" s="2">
        <v>2.5</v>
      </c>
      <c r="G107" s="2" t="s">
        <v>1030</v>
      </c>
      <c r="H107" s="2" t="s">
        <v>1867</v>
      </c>
      <c r="I107" s="21">
        <v>42383.333333333328</v>
      </c>
      <c r="J107" s="2" t="s">
        <v>884</v>
      </c>
      <c r="K107" s="21">
        <v>42381.333333333328</v>
      </c>
      <c r="L107" s="2" t="s">
        <v>794</v>
      </c>
      <c r="M107" s="21">
        <v>41947.333333333336</v>
      </c>
      <c r="N107" s="2">
        <v>4</v>
      </c>
      <c r="O107" s="2">
        <v>0</v>
      </c>
      <c r="P107" s="2" t="s">
        <v>795</v>
      </c>
      <c r="Q107" s="2" t="s">
        <v>885</v>
      </c>
      <c r="R107" s="2" t="s">
        <v>797</v>
      </c>
      <c r="S107" s="2" t="s">
        <v>1007</v>
      </c>
      <c r="T107" s="2" t="str">
        <f t="shared" si="4"/>
        <v/>
      </c>
      <c r="U107" s="2" t="s">
        <v>1030</v>
      </c>
      <c r="V107" s="2" t="str">
        <f t="shared" si="5"/>
        <v/>
      </c>
      <c r="W107" s="2" t="s">
        <v>1030</v>
      </c>
      <c r="X107" s="2" t="str">
        <f t="shared" si="6"/>
        <v/>
      </c>
      <c r="Y107" s="2" t="s">
        <v>1030</v>
      </c>
      <c r="Z107" s="2" t="str">
        <f t="shared" si="7"/>
        <v/>
      </c>
      <c r="AA107" s="2" t="s">
        <v>1030</v>
      </c>
    </row>
    <row r="108" spans="1:27" hidden="1" x14ac:dyDescent="0.25">
      <c r="A108" s="2" t="s">
        <v>1868</v>
      </c>
      <c r="B108" s="2" t="s">
        <v>835</v>
      </c>
      <c r="C108" s="2" t="s">
        <v>1869</v>
      </c>
      <c r="D108" s="2">
        <v>5</v>
      </c>
      <c r="E108" s="2">
        <v>1</v>
      </c>
      <c r="F108" s="2">
        <v>5</v>
      </c>
      <c r="G108" s="2" t="s">
        <v>1030</v>
      </c>
      <c r="H108" s="2" t="s">
        <v>1870</v>
      </c>
      <c r="I108" s="21">
        <v>42886.291666666672</v>
      </c>
      <c r="J108" s="2" t="s">
        <v>884</v>
      </c>
      <c r="K108" s="21">
        <v>42844.291666666672</v>
      </c>
      <c r="L108" s="2" t="s">
        <v>794</v>
      </c>
      <c r="M108" s="21">
        <v>42879.291666666672</v>
      </c>
      <c r="N108" s="2">
        <v>1</v>
      </c>
      <c r="O108" s="2">
        <v>0</v>
      </c>
      <c r="P108" s="2" t="s">
        <v>816</v>
      </c>
      <c r="Q108" s="2" t="s">
        <v>835</v>
      </c>
      <c r="R108" s="2" t="s">
        <v>836</v>
      </c>
      <c r="S108" s="2" t="s">
        <v>820</v>
      </c>
      <c r="T108" s="2" t="str">
        <f t="shared" si="4"/>
        <v/>
      </c>
      <c r="U108" s="2" t="s">
        <v>1030</v>
      </c>
      <c r="V108" s="2" t="str">
        <f t="shared" si="5"/>
        <v>Julie Samson</v>
      </c>
      <c r="W108" s="2">
        <v>1</v>
      </c>
      <c r="X108" s="2" t="str">
        <f t="shared" si="6"/>
        <v>Julie Samson</v>
      </c>
      <c r="Y108" s="2">
        <v>1</v>
      </c>
      <c r="Z108" s="2" t="str">
        <f t="shared" si="7"/>
        <v/>
      </c>
      <c r="AA108" s="2" t="s">
        <v>1030</v>
      </c>
    </row>
    <row r="109" spans="1:27" hidden="1" x14ac:dyDescent="0.25">
      <c r="A109" s="2" t="s">
        <v>1871</v>
      </c>
      <c r="B109" s="2" t="s">
        <v>809</v>
      </c>
      <c r="C109" s="2" t="s">
        <v>1872</v>
      </c>
      <c r="D109" s="2">
        <v>11</v>
      </c>
      <c r="E109" s="2">
        <v>1</v>
      </c>
      <c r="F109" s="2">
        <v>11</v>
      </c>
      <c r="G109" s="2" t="s">
        <v>1030</v>
      </c>
      <c r="H109" s="2" t="s">
        <v>1873</v>
      </c>
      <c r="I109" s="21">
        <v>43066.333333333328</v>
      </c>
      <c r="J109" s="2" t="s">
        <v>884</v>
      </c>
      <c r="K109" s="21">
        <v>42606.291666666672</v>
      </c>
      <c r="L109" s="2" t="s">
        <v>794</v>
      </c>
      <c r="M109" s="21">
        <v>42788.333333333328</v>
      </c>
      <c r="N109" s="2">
        <v>0</v>
      </c>
      <c r="O109" s="2">
        <v>0</v>
      </c>
      <c r="P109" s="2" t="s">
        <v>816</v>
      </c>
      <c r="Q109" s="2" t="s">
        <v>809</v>
      </c>
      <c r="R109" s="2" t="s">
        <v>842</v>
      </c>
      <c r="S109" s="2" t="s">
        <v>801</v>
      </c>
      <c r="T109" s="2" t="str">
        <f t="shared" si="4"/>
        <v>Clare Briglio</v>
      </c>
      <c r="U109" s="2">
        <v>200</v>
      </c>
      <c r="V109" s="2" t="str">
        <f t="shared" si="5"/>
        <v>Clare Briglio</v>
      </c>
      <c r="W109" s="2">
        <v>1</v>
      </c>
      <c r="X109" s="2" t="str">
        <f t="shared" si="6"/>
        <v/>
      </c>
      <c r="Y109" s="2" t="s">
        <v>1030</v>
      </c>
      <c r="Z109" s="2" t="str">
        <f t="shared" si="7"/>
        <v/>
      </c>
      <c r="AA109" s="2" t="s">
        <v>1030</v>
      </c>
    </row>
    <row r="110" spans="1:27" hidden="1" x14ac:dyDescent="0.25">
      <c r="A110" s="2" t="s">
        <v>1874</v>
      </c>
      <c r="B110" s="2" t="s">
        <v>809</v>
      </c>
      <c r="C110" s="2" t="s">
        <v>1875</v>
      </c>
      <c r="D110" s="2">
        <v>6.75</v>
      </c>
      <c r="E110" s="2">
        <v>1</v>
      </c>
      <c r="F110" s="2">
        <v>6.75</v>
      </c>
      <c r="G110" s="2" t="s">
        <v>1030</v>
      </c>
      <c r="H110" s="2" t="s">
        <v>1876</v>
      </c>
      <c r="I110" s="21">
        <v>42458.291666666672</v>
      </c>
      <c r="J110" s="2" t="s">
        <v>884</v>
      </c>
      <c r="K110" s="21">
        <v>42436.333333333328</v>
      </c>
      <c r="L110" s="2" t="s">
        <v>794</v>
      </c>
      <c r="M110" s="21">
        <v>42448.291666666672</v>
      </c>
      <c r="N110" s="2">
        <v>1</v>
      </c>
      <c r="O110" s="2">
        <v>0</v>
      </c>
      <c r="P110" s="2" t="s">
        <v>816</v>
      </c>
      <c r="Q110" s="2" t="s">
        <v>809</v>
      </c>
      <c r="R110" s="2" t="s">
        <v>842</v>
      </c>
      <c r="S110" s="2" t="s">
        <v>801</v>
      </c>
      <c r="T110" s="2" t="str">
        <f t="shared" si="4"/>
        <v/>
      </c>
      <c r="U110" s="2" t="s">
        <v>1030</v>
      </c>
      <c r="V110" s="2" t="str">
        <f t="shared" si="5"/>
        <v>Clare Briglio</v>
      </c>
      <c r="W110" s="2">
        <v>1</v>
      </c>
      <c r="X110" s="2" t="str">
        <f t="shared" si="6"/>
        <v>Clare Briglio</v>
      </c>
      <c r="Y110" s="2">
        <v>1</v>
      </c>
      <c r="Z110" s="2" t="str">
        <f t="shared" si="7"/>
        <v/>
      </c>
      <c r="AA110" s="2" t="s">
        <v>1030</v>
      </c>
    </row>
    <row r="111" spans="1:27" hidden="1" x14ac:dyDescent="0.25">
      <c r="A111" s="2" t="s">
        <v>1877</v>
      </c>
      <c r="B111" s="2" t="s">
        <v>912</v>
      </c>
      <c r="C111" s="2" t="s">
        <v>1878</v>
      </c>
      <c r="D111" s="2">
        <v>14.433000087738037</v>
      </c>
      <c r="E111" s="2" t="s">
        <v>1030</v>
      </c>
      <c r="F111" s="2" t="s">
        <v>1030</v>
      </c>
      <c r="G111" s="2">
        <v>14.433000087738037</v>
      </c>
      <c r="H111" s="2" t="s">
        <v>1879</v>
      </c>
      <c r="I111" s="21">
        <v>42348.333333333328</v>
      </c>
      <c r="J111" s="2" t="s">
        <v>1030</v>
      </c>
      <c r="K111" s="21">
        <v>42345.333333333328</v>
      </c>
      <c r="L111" s="2" t="s">
        <v>1102</v>
      </c>
      <c r="N111" s="2">
        <v>0</v>
      </c>
      <c r="O111" s="2">
        <v>0</v>
      </c>
      <c r="P111" s="2" t="s">
        <v>816</v>
      </c>
      <c r="Q111" s="2" t="s">
        <v>912</v>
      </c>
      <c r="R111" s="2" t="s">
        <v>813</v>
      </c>
      <c r="S111" s="2" t="s">
        <v>820</v>
      </c>
      <c r="T111" s="2" t="str">
        <f t="shared" si="4"/>
        <v/>
      </c>
      <c r="U111" s="2" t="s">
        <v>1030</v>
      </c>
      <c r="V111" s="2" t="str">
        <f t="shared" si="5"/>
        <v/>
      </c>
      <c r="W111" s="2" t="s">
        <v>1030</v>
      </c>
      <c r="X111" s="2" t="str">
        <f t="shared" si="6"/>
        <v/>
      </c>
      <c r="Y111" s="2" t="s">
        <v>1030</v>
      </c>
      <c r="Z111" s="2" t="str">
        <f t="shared" si="7"/>
        <v/>
      </c>
      <c r="AA111" s="2" t="s">
        <v>1030</v>
      </c>
    </row>
    <row r="112" spans="1:27" hidden="1" x14ac:dyDescent="0.25">
      <c r="A112" s="2" t="s">
        <v>612</v>
      </c>
      <c r="B112" s="2" t="s">
        <v>812</v>
      </c>
      <c r="C112" s="2" t="s">
        <v>611</v>
      </c>
      <c r="D112" s="2">
        <v>2</v>
      </c>
      <c r="E112" s="2">
        <v>1</v>
      </c>
      <c r="F112" s="2">
        <v>2</v>
      </c>
      <c r="G112" s="2" t="s">
        <v>1030</v>
      </c>
      <c r="H112" s="2" t="s">
        <v>863</v>
      </c>
      <c r="I112" s="21">
        <v>43206.291666666672</v>
      </c>
      <c r="J112" s="2" t="s">
        <v>793</v>
      </c>
      <c r="K112" s="21">
        <v>43206.291666666672</v>
      </c>
      <c r="L112" s="2" t="s">
        <v>794</v>
      </c>
      <c r="M112" s="21">
        <v>43195.291666666672</v>
      </c>
      <c r="N112" s="2">
        <v>0</v>
      </c>
      <c r="O112" s="2">
        <v>0</v>
      </c>
      <c r="P112" s="2" t="s">
        <v>824</v>
      </c>
      <c r="Q112" s="2" t="s">
        <v>812</v>
      </c>
      <c r="R112" s="2" t="s">
        <v>864</v>
      </c>
      <c r="S112" s="2" t="s">
        <v>853</v>
      </c>
      <c r="T112" s="2" t="str">
        <f t="shared" si="4"/>
        <v/>
      </c>
      <c r="U112" s="2" t="s">
        <v>1030</v>
      </c>
      <c r="V112" s="2" t="str">
        <f t="shared" si="5"/>
        <v/>
      </c>
      <c r="W112" s="2" t="s">
        <v>1030</v>
      </c>
      <c r="X112" s="2" t="str">
        <f t="shared" si="6"/>
        <v/>
      </c>
      <c r="Y112" s="2" t="s">
        <v>1030</v>
      </c>
      <c r="Z112" s="2" t="str">
        <f t="shared" si="7"/>
        <v/>
      </c>
      <c r="AA112" s="2" t="s">
        <v>1030</v>
      </c>
    </row>
    <row r="113" spans="1:27" hidden="1" x14ac:dyDescent="0.25">
      <c r="A113" s="2" t="s">
        <v>1880</v>
      </c>
      <c r="B113" s="2" t="s">
        <v>809</v>
      </c>
      <c r="C113" s="2" t="s">
        <v>1881</v>
      </c>
      <c r="D113" s="2">
        <v>2.25</v>
      </c>
      <c r="E113" s="2">
        <v>1</v>
      </c>
      <c r="F113" s="2">
        <v>2.25</v>
      </c>
      <c r="G113" s="2" t="s">
        <v>1030</v>
      </c>
      <c r="H113" s="2" t="s">
        <v>1882</v>
      </c>
      <c r="I113" s="21">
        <v>42782.333333333328</v>
      </c>
      <c r="J113" s="2" t="s">
        <v>884</v>
      </c>
      <c r="K113" s="21">
        <v>42782.333333333328</v>
      </c>
      <c r="L113" s="2" t="s">
        <v>794</v>
      </c>
      <c r="M113" s="21">
        <v>42785.333333333328</v>
      </c>
      <c r="N113" s="2">
        <v>0</v>
      </c>
      <c r="O113" s="2">
        <v>0</v>
      </c>
      <c r="P113" s="2" t="s">
        <v>816</v>
      </c>
      <c r="Q113" s="2" t="s">
        <v>809</v>
      </c>
      <c r="R113" s="2" t="s">
        <v>810</v>
      </c>
      <c r="S113" s="2" t="s">
        <v>820</v>
      </c>
      <c r="T113" s="2" t="str">
        <f t="shared" si="4"/>
        <v>Clare Briglio</v>
      </c>
      <c r="U113" s="2">
        <v>500</v>
      </c>
      <c r="V113" s="2" t="str">
        <f t="shared" si="5"/>
        <v>Clare Briglio</v>
      </c>
      <c r="W113" s="2">
        <v>1</v>
      </c>
      <c r="X113" s="2" t="str">
        <f t="shared" si="6"/>
        <v/>
      </c>
      <c r="Y113" s="2" t="s">
        <v>1030</v>
      </c>
      <c r="Z113" s="2" t="str">
        <f t="shared" si="7"/>
        <v/>
      </c>
      <c r="AA113" s="2" t="s">
        <v>1030</v>
      </c>
    </row>
    <row r="114" spans="1:27" hidden="1" x14ac:dyDescent="0.25">
      <c r="A114" s="2" t="s">
        <v>1883</v>
      </c>
      <c r="B114" s="2" t="s">
        <v>812</v>
      </c>
      <c r="C114" s="2" t="s">
        <v>1884</v>
      </c>
      <c r="D114" s="2">
        <v>10.25</v>
      </c>
      <c r="E114" s="2">
        <v>1</v>
      </c>
      <c r="F114" s="2">
        <v>10.25</v>
      </c>
      <c r="G114" s="2" t="s">
        <v>1030</v>
      </c>
      <c r="H114" s="2" t="s">
        <v>1885</v>
      </c>
      <c r="I114" s="21">
        <v>42878.291666666672</v>
      </c>
      <c r="J114" s="2" t="s">
        <v>949</v>
      </c>
      <c r="K114" s="21">
        <v>42717.333333333328</v>
      </c>
      <c r="L114" s="2" t="s">
        <v>794</v>
      </c>
      <c r="M114" s="21">
        <v>42219.291666666672</v>
      </c>
      <c r="N114" s="2">
        <v>0</v>
      </c>
      <c r="O114" s="2">
        <v>0</v>
      </c>
      <c r="P114" s="2" t="s">
        <v>795</v>
      </c>
      <c r="Q114" s="2" t="s">
        <v>812</v>
      </c>
      <c r="R114" s="2" t="s">
        <v>797</v>
      </c>
      <c r="S114" s="2" t="s">
        <v>843</v>
      </c>
      <c r="T114" s="2" t="str">
        <f t="shared" si="4"/>
        <v/>
      </c>
      <c r="U114" s="2" t="s">
        <v>1030</v>
      </c>
      <c r="V114" s="2" t="str">
        <f t="shared" si="5"/>
        <v/>
      </c>
      <c r="W114" s="2" t="s">
        <v>1030</v>
      </c>
      <c r="X114" s="2" t="str">
        <f t="shared" si="6"/>
        <v/>
      </c>
      <c r="Y114" s="2" t="s">
        <v>1030</v>
      </c>
      <c r="Z114" s="2" t="str">
        <f t="shared" si="7"/>
        <v/>
      </c>
      <c r="AA114" s="2" t="s">
        <v>1030</v>
      </c>
    </row>
    <row r="115" spans="1:27" hidden="1" x14ac:dyDescent="0.25">
      <c r="A115" s="2" t="s">
        <v>86</v>
      </c>
      <c r="B115" s="2" t="s">
        <v>848</v>
      </c>
      <c r="C115" s="2" t="s">
        <v>85</v>
      </c>
      <c r="D115" s="2">
        <v>9</v>
      </c>
      <c r="E115" s="2">
        <v>1</v>
      </c>
      <c r="F115" s="2">
        <v>9</v>
      </c>
      <c r="G115" s="2" t="s">
        <v>1030</v>
      </c>
      <c r="H115" s="2" t="s">
        <v>865</v>
      </c>
      <c r="I115" s="21">
        <v>43277.291666666672</v>
      </c>
      <c r="J115" s="2" t="s">
        <v>793</v>
      </c>
      <c r="K115" s="21">
        <v>43259.291666666672</v>
      </c>
      <c r="L115" s="2" t="s">
        <v>794</v>
      </c>
      <c r="M115" s="21">
        <v>33543.333333333336</v>
      </c>
      <c r="N115" s="2">
        <v>53</v>
      </c>
      <c r="O115" s="2">
        <v>5500000</v>
      </c>
      <c r="P115" s="2" t="s">
        <v>795</v>
      </c>
      <c r="Q115" s="2" t="s">
        <v>848</v>
      </c>
      <c r="R115" s="2" t="s">
        <v>866</v>
      </c>
      <c r="S115" s="2" t="s">
        <v>867</v>
      </c>
      <c r="T115" s="2" t="str">
        <f t="shared" si="4"/>
        <v/>
      </c>
      <c r="U115" s="2" t="s">
        <v>1030</v>
      </c>
      <c r="V115" s="2" t="str">
        <f t="shared" si="5"/>
        <v/>
      </c>
      <c r="W115" s="2" t="s">
        <v>1030</v>
      </c>
      <c r="X115" s="2" t="str">
        <f t="shared" si="6"/>
        <v/>
      </c>
      <c r="Y115" s="2" t="s">
        <v>1030</v>
      </c>
      <c r="Z115" s="2" t="str">
        <f t="shared" si="7"/>
        <v/>
      </c>
      <c r="AA115" s="2" t="s">
        <v>1030</v>
      </c>
    </row>
    <row r="116" spans="1:27" hidden="1" x14ac:dyDescent="0.25">
      <c r="A116" s="2" t="s">
        <v>1886</v>
      </c>
      <c r="B116" s="2" t="s">
        <v>1659</v>
      </c>
      <c r="C116" s="2" t="s">
        <v>1887</v>
      </c>
      <c r="D116" s="2">
        <v>0.3333333358168602</v>
      </c>
      <c r="E116" s="2" t="s">
        <v>1030</v>
      </c>
      <c r="F116" s="2" t="s">
        <v>1030</v>
      </c>
      <c r="G116" s="2">
        <v>0.3333333358168602</v>
      </c>
      <c r="H116" s="2" t="s">
        <v>1888</v>
      </c>
      <c r="I116" s="21">
        <v>41736.291666666664</v>
      </c>
      <c r="J116" s="2" t="s">
        <v>859</v>
      </c>
      <c r="K116" s="21">
        <v>41537.291666666664</v>
      </c>
      <c r="L116" s="2" t="s">
        <v>1102</v>
      </c>
      <c r="M116" s="21">
        <v>41470.291666666664</v>
      </c>
      <c r="P116" s="2" t="s">
        <v>824</v>
      </c>
      <c r="Q116" s="2" t="s">
        <v>1659</v>
      </c>
      <c r="R116" s="2" t="s">
        <v>810</v>
      </c>
      <c r="S116" s="2" t="s">
        <v>867</v>
      </c>
      <c r="T116" s="2" t="str">
        <f t="shared" si="4"/>
        <v/>
      </c>
      <c r="U116" s="2" t="s">
        <v>1030</v>
      </c>
      <c r="V116" s="2" t="str">
        <f t="shared" si="5"/>
        <v/>
      </c>
      <c r="W116" s="2" t="s">
        <v>1030</v>
      </c>
      <c r="X116" s="2" t="str">
        <f t="shared" si="6"/>
        <v/>
      </c>
      <c r="Y116" s="2" t="s">
        <v>1030</v>
      </c>
      <c r="Z116" s="2" t="str">
        <f t="shared" si="7"/>
        <v/>
      </c>
      <c r="AA116" s="2" t="s">
        <v>1030</v>
      </c>
    </row>
    <row r="117" spans="1:27" hidden="1" x14ac:dyDescent="0.25">
      <c r="A117" s="2" t="s">
        <v>1889</v>
      </c>
      <c r="B117" s="2" t="s">
        <v>1365</v>
      </c>
      <c r="C117" s="2" t="s">
        <v>1890</v>
      </c>
      <c r="D117" s="2">
        <v>2</v>
      </c>
      <c r="E117" s="2">
        <v>1</v>
      </c>
      <c r="F117" s="2">
        <v>2</v>
      </c>
      <c r="G117" s="2" t="s">
        <v>1030</v>
      </c>
      <c r="H117" s="2" t="s">
        <v>1891</v>
      </c>
      <c r="I117" s="21">
        <v>42623.291666666672</v>
      </c>
      <c r="J117" s="2" t="s">
        <v>819</v>
      </c>
      <c r="K117" s="21">
        <v>42620.291666666672</v>
      </c>
      <c r="L117" s="2" t="s">
        <v>794</v>
      </c>
      <c r="M117" s="21">
        <v>42623.291666666672</v>
      </c>
      <c r="N117" s="2">
        <v>0</v>
      </c>
      <c r="O117" s="2">
        <v>0</v>
      </c>
      <c r="P117" s="2" t="s">
        <v>824</v>
      </c>
      <c r="Q117" s="2" t="s">
        <v>1592</v>
      </c>
      <c r="R117" s="2" t="s">
        <v>813</v>
      </c>
      <c r="S117" s="2" t="s">
        <v>801</v>
      </c>
      <c r="T117" s="2" t="str">
        <f t="shared" si="4"/>
        <v/>
      </c>
      <c r="U117" s="2" t="s">
        <v>1030</v>
      </c>
      <c r="V117" s="2" t="str">
        <f t="shared" si="5"/>
        <v>Anthony C. Elliott</v>
      </c>
      <c r="W117" s="2">
        <v>0</v>
      </c>
      <c r="X117" s="2" t="str">
        <f t="shared" si="6"/>
        <v/>
      </c>
      <c r="Y117" s="2" t="s">
        <v>1030</v>
      </c>
      <c r="Z117" s="2" t="str">
        <f t="shared" si="7"/>
        <v/>
      </c>
      <c r="AA117" s="2" t="s">
        <v>1030</v>
      </c>
    </row>
    <row r="118" spans="1:27" hidden="1" x14ac:dyDescent="0.25">
      <c r="A118" s="2" t="s">
        <v>1892</v>
      </c>
      <c r="B118" s="2" t="s">
        <v>885</v>
      </c>
      <c r="C118" s="2" t="s">
        <v>1893</v>
      </c>
      <c r="D118" s="2">
        <v>1</v>
      </c>
      <c r="E118" s="2">
        <v>1</v>
      </c>
      <c r="F118" s="2">
        <v>1</v>
      </c>
      <c r="G118" s="2" t="s">
        <v>1030</v>
      </c>
      <c r="H118" s="2" t="s">
        <v>1894</v>
      </c>
      <c r="I118" s="21">
        <v>42723.333333333328</v>
      </c>
      <c r="J118" s="2" t="s">
        <v>1005</v>
      </c>
      <c r="K118" s="21">
        <v>42445.291666666672</v>
      </c>
      <c r="L118" s="2" t="s">
        <v>794</v>
      </c>
      <c r="M118" s="21">
        <v>42005.333333333328</v>
      </c>
      <c r="N118" s="2">
        <v>6</v>
      </c>
      <c r="O118" s="2">
        <v>0</v>
      </c>
      <c r="P118" s="2" t="s">
        <v>795</v>
      </c>
      <c r="Q118" s="2" t="s">
        <v>885</v>
      </c>
      <c r="R118" s="2" t="s">
        <v>937</v>
      </c>
      <c r="S118" s="2" t="s">
        <v>831</v>
      </c>
      <c r="T118" s="2" t="str">
        <f t="shared" si="4"/>
        <v/>
      </c>
      <c r="U118" s="2" t="s">
        <v>1030</v>
      </c>
      <c r="V118" s="2" t="str">
        <f t="shared" si="5"/>
        <v/>
      </c>
      <c r="W118" s="2" t="s">
        <v>1030</v>
      </c>
      <c r="X118" s="2" t="str">
        <f t="shared" si="6"/>
        <v/>
      </c>
      <c r="Y118" s="2" t="s">
        <v>1030</v>
      </c>
      <c r="Z118" s="2" t="str">
        <f t="shared" si="7"/>
        <v/>
      </c>
      <c r="AA118" s="2" t="s">
        <v>1030</v>
      </c>
    </row>
    <row r="119" spans="1:27" hidden="1" x14ac:dyDescent="0.25">
      <c r="A119" s="2" t="s">
        <v>1895</v>
      </c>
      <c r="B119" s="2" t="s">
        <v>1750</v>
      </c>
      <c r="C119" s="2" t="s">
        <v>1896</v>
      </c>
      <c r="D119" s="2">
        <v>7.5</v>
      </c>
      <c r="E119" s="2">
        <v>1</v>
      </c>
      <c r="F119" s="2">
        <v>7.5</v>
      </c>
      <c r="G119" s="2" t="s">
        <v>1030</v>
      </c>
      <c r="H119" s="2" t="s">
        <v>1897</v>
      </c>
      <c r="I119" s="21">
        <v>41760.291666666664</v>
      </c>
      <c r="J119" s="2" t="s">
        <v>949</v>
      </c>
      <c r="K119" s="21">
        <v>41705.333333333336</v>
      </c>
      <c r="L119" s="2" t="s">
        <v>1102</v>
      </c>
      <c r="M119" s="21">
        <v>41731.291666666664</v>
      </c>
      <c r="N119" s="2">
        <v>1</v>
      </c>
      <c r="O119" s="2">
        <v>0</v>
      </c>
      <c r="P119" s="2" t="s">
        <v>816</v>
      </c>
      <c r="Q119" s="2" t="s">
        <v>1750</v>
      </c>
      <c r="R119" s="2" t="s">
        <v>1030</v>
      </c>
      <c r="S119" s="2" t="s">
        <v>916</v>
      </c>
      <c r="T119" s="2" t="str">
        <f t="shared" si="4"/>
        <v/>
      </c>
      <c r="U119" s="2" t="s">
        <v>1030</v>
      </c>
      <c r="V119" s="2" t="str">
        <f t="shared" si="5"/>
        <v>David Pollock</v>
      </c>
      <c r="W119" s="2">
        <v>1</v>
      </c>
      <c r="X119" s="2" t="str">
        <f t="shared" si="6"/>
        <v>David Pollock</v>
      </c>
      <c r="Y119" s="2">
        <v>1</v>
      </c>
      <c r="Z119" s="2" t="str">
        <f t="shared" si="7"/>
        <v/>
      </c>
      <c r="AA119" s="2" t="s">
        <v>1030</v>
      </c>
    </row>
    <row r="120" spans="1:27" hidden="1" x14ac:dyDescent="0.25">
      <c r="A120" s="2" t="s">
        <v>1898</v>
      </c>
      <c r="B120" s="2" t="s">
        <v>1365</v>
      </c>
      <c r="C120" s="2" t="s">
        <v>1899</v>
      </c>
      <c r="D120" s="2">
        <v>1.5</v>
      </c>
      <c r="E120" s="2">
        <v>1</v>
      </c>
      <c r="F120" s="2">
        <v>1.5</v>
      </c>
      <c r="G120" s="2" t="s">
        <v>1030</v>
      </c>
      <c r="H120" s="2" t="s">
        <v>1900</v>
      </c>
      <c r="I120" s="21">
        <v>42605.291666666672</v>
      </c>
      <c r="J120" s="2" t="s">
        <v>819</v>
      </c>
      <c r="K120" s="21">
        <v>42597.291666666672</v>
      </c>
      <c r="L120" s="2" t="s">
        <v>794</v>
      </c>
      <c r="M120" s="21">
        <v>41944.291666666664</v>
      </c>
      <c r="N120" s="2">
        <v>1</v>
      </c>
      <c r="O120" s="2">
        <v>40000</v>
      </c>
      <c r="P120" s="2" t="s">
        <v>795</v>
      </c>
      <c r="Q120" s="2" t="s">
        <v>1592</v>
      </c>
      <c r="R120" s="2" t="s">
        <v>797</v>
      </c>
      <c r="S120" s="2" t="s">
        <v>867</v>
      </c>
      <c r="T120" s="2" t="str">
        <f t="shared" si="4"/>
        <v/>
      </c>
      <c r="U120" s="2" t="s">
        <v>1030</v>
      </c>
      <c r="V120" s="2" t="str">
        <f t="shared" si="5"/>
        <v/>
      </c>
      <c r="W120" s="2" t="s">
        <v>1030</v>
      </c>
      <c r="X120" s="2" t="str">
        <f t="shared" si="6"/>
        <v/>
      </c>
      <c r="Y120" s="2" t="s">
        <v>1030</v>
      </c>
      <c r="Z120" s="2" t="str">
        <f t="shared" si="7"/>
        <v/>
      </c>
      <c r="AA120" s="2" t="s">
        <v>1030</v>
      </c>
    </row>
    <row r="121" spans="1:27" hidden="1" x14ac:dyDescent="0.25">
      <c r="A121" s="2" t="s">
        <v>1901</v>
      </c>
      <c r="B121" s="2" t="s">
        <v>885</v>
      </c>
      <c r="C121" s="2" t="s">
        <v>1902</v>
      </c>
      <c r="D121" s="2">
        <v>1</v>
      </c>
      <c r="E121" s="2">
        <v>1</v>
      </c>
      <c r="F121" s="2">
        <v>1</v>
      </c>
      <c r="G121" s="2" t="s">
        <v>1030</v>
      </c>
      <c r="H121" s="2" t="s">
        <v>1903</v>
      </c>
      <c r="I121" s="21">
        <v>42286.291666666672</v>
      </c>
      <c r="J121" s="2" t="s">
        <v>861</v>
      </c>
      <c r="K121" s="21">
        <v>42270.291666666672</v>
      </c>
      <c r="L121" s="2" t="s">
        <v>1102</v>
      </c>
      <c r="N121" s="2">
        <v>0</v>
      </c>
      <c r="O121" s="2">
        <v>0</v>
      </c>
      <c r="P121" s="2" t="s">
        <v>816</v>
      </c>
      <c r="Q121" s="2" t="s">
        <v>885</v>
      </c>
      <c r="R121" s="2" t="s">
        <v>797</v>
      </c>
      <c r="S121" s="2" t="s">
        <v>913</v>
      </c>
      <c r="T121" s="2" t="str">
        <f t="shared" si="4"/>
        <v/>
      </c>
      <c r="U121" s="2" t="s">
        <v>1030</v>
      </c>
      <c r="V121" s="2" t="str">
        <f t="shared" si="5"/>
        <v/>
      </c>
      <c r="W121" s="2" t="s">
        <v>1030</v>
      </c>
      <c r="X121" s="2" t="str">
        <f t="shared" si="6"/>
        <v/>
      </c>
      <c r="Y121" s="2" t="s">
        <v>1030</v>
      </c>
      <c r="Z121" s="2" t="str">
        <f t="shared" si="7"/>
        <v/>
      </c>
      <c r="AA121" s="2" t="s">
        <v>1030</v>
      </c>
    </row>
    <row r="122" spans="1:27" hidden="1" x14ac:dyDescent="0.25">
      <c r="A122" s="2" t="s">
        <v>1904</v>
      </c>
      <c r="B122" s="2" t="s">
        <v>912</v>
      </c>
      <c r="C122" s="2" t="s">
        <v>1905</v>
      </c>
      <c r="D122" s="2">
        <v>8.5</v>
      </c>
      <c r="E122" s="2">
        <v>1</v>
      </c>
      <c r="F122" s="2">
        <v>8.5</v>
      </c>
      <c r="G122" s="2" t="s">
        <v>1030</v>
      </c>
      <c r="H122" s="2" t="s">
        <v>1906</v>
      </c>
      <c r="I122" s="21">
        <v>42410.333333333328</v>
      </c>
      <c r="J122" s="2" t="s">
        <v>847</v>
      </c>
      <c r="K122" s="21">
        <v>42342.333333333328</v>
      </c>
      <c r="L122" s="2" t="s">
        <v>794</v>
      </c>
      <c r="N122" s="2">
        <v>0</v>
      </c>
      <c r="O122" s="2">
        <v>0</v>
      </c>
      <c r="P122" s="2" t="s">
        <v>816</v>
      </c>
      <c r="Q122" s="2" t="s">
        <v>912</v>
      </c>
      <c r="R122" s="2" t="s">
        <v>797</v>
      </c>
      <c r="S122" s="2" t="s">
        <v>869</v>
      </c>
      <c r="T122" s="2" t="str">
        <f t="shared" si="4"/>
        <v/>
      </c>
      <c r="U122" s="2" t="s">
        <v>1030</v>
      </c>
      <c r="V122" s="2" t="str">
        <f t="shared" si="5"/>
        <v/>
      </c>
      <c r="W122" s="2" t="s">
        <v>1030</v>
      </c>
      <c r="X122" s="2" t="str">
        <f t="shared" si="6"/>
        <v/>
      </c>
      <c r="Y122" s="2" t="s">
        <v>1030</v>
      </c>
      <c r="Z122" s="2" t="str">
        <f t="shared" si="7"/>
        <v/>
      </c>
      <c r="AA122" s="2" t="s">
        <v>1030</v>
      </c>
    </row>
    <row r="123" spans="1:27" hidden="1" x14ac:dyDescent="0.25">
      <c r="A123" s="2" t="s">
        <v>1907</v>
      </c>
      <c r="B123" s="2" t="s">
        <v>809</v>
      </c>
      <c r="C123" s="2" t="s">
        <v>1908</v>
      </c>
      <c r="D123" s="2">
        <v>19.5</v>
      </c>
      <c r="E123" s="2">
        <v>1</v>
      </c>
      <c r="F123" s="2">
        <v>19.5</v>
      </c>
      <c r="G123" s="2" t="s">
        <v>1030</v>
      </c>
      <c r="H123" s="2" t="s">
        <v>1909</v>
      </c>
      <c r="I123" s="21">
        <v>42702.333333333328</v>
      </c>
      <c r="J123" s="2" t="s">
        <v>884</v>
      </c>
      <c r="K123" s="21">
        <v>42144.291666666672</v>
      </c>
      <c r="L123" s="2" t="s">
        <v>794</v>
      </c>
      <c r="M123" s="21">
        <v>42152.291666666672</v>
      </c>
      <c r="N123" s="2">
        <v>0</v>
      </c>
      <c r="O123" s="2">
        <v>2500</v>
      </c>
      <c r="P123" s="2" t="s">
        <v>816</v>
      </c>
      <c r="Q123" s="2" t="s">
        <v>809</v>
      </c>
      <c r="R123" s="2" t="s">
        <v>810</v>
      </c>
      <c r="S123" s="2" t="s">
        <v>801</v>
      </c>
      <c r="T123" s="2" t="str">
        <f t="shared" si="4"/>
        <v>Clare Briglio</v>
      </c>
      <c r="U123" s="2">
        <v>1000</v>
      </c>
      <c r="V123" s="2" t="str">
        <f t="shared" si="5"/>
        <v>Clare Briglio</v>
      </c>
      <c r="W123" s="2">
        <v>1</v>
      </c>
      <c r="X123" s="2" t="str">
        <f t="shared" si="6"/>
        <v/>
      </c>
      <c r="Y123" s="2" t="s">
        <v>1030</v>
      </c>
      <c r="Z123" s="2" t="str">
        <f t="shared" si="7"/>
        <v>Clare Briglio</v>
      </c>
      <c r="AA123" s="2">
        <v>2500</v>
      </c>
    </row>
    <row r="124" spans="1:27" hidden="1" x14ac:dyDescent="0.25">
      <c r="A124" s="2" t="s">
        <v>1910</v>
      </c>
      <c r="B124" s="2" t="s">
        <v>809</v>
      </c>
      <c r="C124" s="2" t="s">
        <v>1911</v>
      </c>
      <c r="D124" s="2">
        <v>1.75</v>
      </c>
      <c r="E124" s="2">
        <v>1</v>
      </c>
      <c r="F124" s="2">
        <v>1.75</v>
      </c>
      <c r="G124" s="2" t="s">
        <v>1030</v>
      </c>
      <c r="H124" s="2" t="s">
        <v>1912</v>
      </c>
      <c r="I124" s="21">
        <v>42759.333333333328</v>
      </c>
      <c r="J124" s="2" t="s">
        <v>840</v>
      </c>
      <c r="K124" s="21">
        <v>42709.333333333328</v>
      </c>
      <c r="L124" s="2" t="s">
        <v>794</v>
      </c>
      <c r="N124" s="2">
        <v>0</v>
      </c>
      <c r="O124" s="2">
        <v>0</v>
      </c>
      <c r="P124" s="2" t="s">
        <v>816</v>
      </c>
      <c r="Q124" s="2" t="s">
        <v>809</v>
      </c>
      <c r="R124" s="2" t="s">
        <v>797</v>
      </c>
      <c r="S124" s="2" t="s">
        <v>904</v>
      </c>
      <c r="T124" s="2" t="str">
        <f t="shared" si="4"/>
        <v/>
      </c>
      <c r="U124" s="2" t="s">
        <v>1030</v>
      </c>
      <c r="V124" s="2" t="str">
        <f t="shared" si="5"/>
        <v/>
      </c>
      <c r="W124" s="2" t="s">
        <v>1030</v>
      </c>
      <c r="X124" s="2" t="str">
        <f t="shared" si="6"/>
        <v/>
      </c>
      <c r="Y124" s="2" t="s">
        <v>1030</v>
      </c>
      <c r="Z124" s="2" t="str">
        <f t="shared" si="7"/>
        <v/>
      </c>
      <c r="AA124" s="2" t="s">
        <v>1030</v>
      </c>
    </row>
    <row r="125" spans="1:27" hidden="1" x14ac:dyDescent="0.25">
      <c r="A125" s="2" t="s">
        <v>1913</v>
      </c>
      <c r="B125" s="2" t="s">
        <v>1659</v>
      </c>
      <c r="C125" s="2" t="s">
        <v>1914</v>
      </c>
      <c r="D125" s="2">
        <v>35.08333333581686</v>
      </c>
      <c r="E125" s="2" t="s">
        <v>1030</v>
      </c>
      <c r="F125" s="2" t="s">
        <v>1030</v>
      </c>
      <c r="G125" s="2">
        <v>35.08333333581686</v>
      </c>
      <c r="H125" s="2" t="s">
        <v>1915</v>
      </c>
      <c r="I125" s="21">
        <v>42621.291666666672</v>
      </c>
      <c r="J125" s="2" t="s">
        <v>793</v>
      </c>
      <c r="K125" s="21">
        <v>40708.291666666664</v>
      </c>
      <c r="L125" s="2" t="s">
        <v>794</v>
      </c>
      <c r="M125" s="21">
        <v>36281.291666666664</v>
      </c>
      <c r="N125" s="2">
        <v>13</v>
      </c>
      <c r="O125" s="2">
        <v>850000</v>
      </c>
      <c r="P125" s="2" t="s">
        <v>795</v>
      </c>
      <c r="Q125" s="2" t="s">
        <v>1659</v>
      </c>
      <c r="R125" s="2" t="s">
        <v>810</v>
      </c>
      <c r="S125" s="2" t="s">
        <v>853</v>
      </c>
      <c r="T125" s="2" t="str">
        <f t="shared" si="4"/>
        <v/>
      </c>
      <c r="U125" s="2" t="s">
        <v>1030</v>
      </c>
      <c r="V125" s="2" t="str">
        <f t="shared" si="5"/>
        <v/>
      </c>
      <c r="W125" s="2" t="s">
        <v>1030</v>
      </c>
      <c r="X125" s="2" t="str">
        <f t="shared" si="6"/>
        <v/>
      </c>
      <c r="Y125" s="2" t="s">
        <v>1030</v>
      </c>
      <c r="Z125" s="2" t="str">
        <f t="shared" si="7"/>
        <v/>
      </c>
      <c r="AA125" s="2" t="s">
        <v>1030</v>
      </c>
    </row>
    <row r="126" spans="1:27" hidden="1" x14ac:dyDescent="0.25">
      <c r="A126" s="2" t="s">
        <v>1916</v>
      </c>
      <c r="B126" s="2" t="s">
        <v>848</v>
      </c>
      <c r="C126" s="2" t="s">
        <v>1917</v>
      </c>
      <c r="D126" s="2">
        <v>9.5</v>
      </c>
      <c r="E126" s="2">
        <v>1</v>
      </c>
      <c r="F126" s="2">
        <v>9.5</v>
      </c>
      <c r="G126" s="2" t="s">
        <v>1030</v>
      </c>
      <c r="H126" s="2" t="s">
        <v>1918</v>
      </c>
      <c r="I126" s="21">
        <v>43066.333333333328</v>
      </c>
      <c r="J126" s="2" t="s">
        <v>800</v>
      </c>
      <c r="K126" s="21">
        <v>42692.333333333328</v>
      </c>
      <c r="L126" s="2" t="s">
        <v>794</v>
      </c>
      <c r="M126" s="21">
        <v>42491.291666666672</v>
      </c>
      <c r="N126" s="2">
        <v>1</v>
      </c>
      <c r="O126" s="2">
        <v>0</v>
      </c>
      <c r="P126" s="2" t="s">
        <v>824</v>
      </c>
      <c r="Q126" s="2" t="s">
        <v>848</v>
      </c>
      <c r="R126" s="2" t="s">
        <v>903</v>
      </c>
      <c r="S126" s="2" t="s">
        <v>801</v>
      </c>
      <c r="T126" s="2" t="str">
        <f t="shared" si="4"/>
        <v/>
      </c>
      <c r="U126" s="2" t="s">
        <v>1030</v>
      </c>
      <c r="V126" s="2" t="str">
        <f t="shared" si="5"/>
        <v/>
      </c>
      <c r="W126" s="2" t="s">
        <v>1030</v>
      </c>
      <c r="X126" s="2" t="str">
        <f t="shared" si="6"/>
        <v/>
      </c>
      <c r="Y126" s="2" t="s">
        <v>1030</v>
      </c>
      <c r="Z126" s="2" t="str">
        <f t="shared" si="7"/>
        <v/>
      </c>
      <c r="AA126" s="2" t="s">
        <v>1030</v>
      </c>
    </row>
    <row r="127" spans="1:27" hidden="1" x14ac:dyDescent="0.25">
      <c r="A127" s="2" t="s">
        <v>1919</v>
      </c>
      <c r="B127" s="2" t="s">
        <v>885</v>
      </c>
      <c r="C127" s="2" t="s">
        <v>1920</v>
      </c>
      <c r="D127" s="2">
        <v>1.5</v>
      </c>
      <c r="E127" s="2">
        <v>1</v>
      </c>
      <c r="F127" s="2">
        <v>1.5</v>
      </c>
      <c r="G127" s="2" t="s">
        <v>1030</v>
      </c>
      <c r="H127" s="2" t="s">
        <v>1921</v>
      </c>
      <c r="I127" s="21">
        <v>42241.291666666672</v>
      </c>
      <c r="J127" s="2" t="s">
        <v>861</v>
      </c>
      <c r="K127" s="21">
        <v>42220.291666666672</v>
      </c>
      <c r="L127" s="2" t="s">
        <v>1102</v>
      </c>
      <c r="M127" s="21">
        <v>41275.333333333336</v>
      </c>
      <c r="N127" s="2">
        <v>0</v>
      </c>
      <c r="O127" s="2">
        <v>0</v>
      </c>
      <c r="P127" s="2" t="s">
        <v>795</v>
      </c>
      <c r="Q127" s="2" t="s">
        <v>885</v>
      </c>
      <c r="R127" s="2" t="s">
        <v>797</v>
      </c>
      <c r="S127" s="2" t="s">
        <v>894</v>
      </c>
      <c r="T127" s="2" t="str">
        <f t="shared" si="4"/>
        <v/>
      </c>
      <c r="U127" s="2" t="s">
        <v>1030</v>
      </c>
      <c r="V127" s="2" t="str">
        <f t="shared" si="5"/>
        <v/>
      </c>
      <c r="W127" s="2" t="s">
        <v>1030</v>
      </c>
      <c r="X127" s="2" t="str">
        <f t="shared" si="6"/>
        <v/>
      </c>
      <c r="Y127" s="2" t="s">
        <v>1030</v>
      </c>
      <c r="Z127" s="2" t="str">
        <f t="shared" si="7"/>
        <v/>
      </c>
      <c r="AA127" s="2" t="s">
        <v>1030</v>
      </c>
    </row>
    <row r="128" spans="1:27" hidden="1" x14ac:dyDescent="0.25">
      <c r="A128" s="2" t="s">
        <v>1922</v>
      </c>
      <c r="B128" s="2" t="s">
        <v>885</v>
      </c>
      <c r="C128" s="2" t="s">
        <v>1923</v>
      </c>
      <c r="D128" s="2">
        <v>1</v>
      </c>
      <c r="E128" s="2">
        <v>1</v>
      </c>
      <c r="F128" s="2">
        <v>1</v>
      </c>
      <c r="G128" s="2" t="s">
        <v>1030</v>
      </c>
      <c r="H128" s="2" t="s">
        <v>1924</v>
      </c>
      <c r="I128" s="21">
        <v>42374.333333333328</v>
      </c>
      <c r="J128" s="2" t="s">
        <v>800</v>
      </c>
      <c r="K128" s="21">
        <v>42374.333333333328</v>
      </c>
      <c r="L128" s="2" t="s">
        <v>794</v>
      </c>
      <c r="N128" s="2">
        <v>0</v>
      </c>
      <c r="O128" s="2">
        <v>0</v>
      </c>
      <c r="P128" s="2" t="s">
        <v>816</v>
      </c>
      <c r="Q128" s="2" t="s">
        <v>885</v>
      </c>
      <c r="R128" s="2" t="s">
        <v>830</v>
      </c>
      <c r="S128" s="2" t="s">
        <v>853</v>
      </c>
      <c r="T128" s="2" t="str">
        <f t="shared" si="4"/>
        <v/>
      </c>
      <c r="U128" s="2" t="s">
        <v>1030</v>
      </c>
      <c r="V128" s="2" t="str">
        <f t="shared" si="5"/>
        <v/>
      </c>
      <c r="W128" s="2" t="s">
        <v>1030</v>
      </c>
      <c r="X128" s="2" t="str">
        <f t="shared" si="6"/>
        <v/>
      </c>
      <c r="Y128" s="2" t="s">
        <v>1030</v>
      </c>
      <c r="Z128" s="2" t="str">
        <f t="shared" si="7"/>
        <v/>
      </c>
      <c r="AA128" s="2" t="s">
        <v>1030</v>
      </c>
    </row>
    <row r="129" spans="1:27" hidden="1" x14ac:dyDescent="0.25">
      <c r="A129" s="2" t="s">
        <v>1925</v>
      </c>
      <c r="B129" s="2" t="s">
        <v>1652</v>
      </c>
      <c r="C129" s="2" t="s">
        <v>1926</v>
      </c>
      <c r="D129" s="2">
        <v>2.25</v>
      </c>
      <c r="E129" s="2">
        <v>1</v>
      </c>
      <c r="F129" s="2">
        <v>2.25</v>
      </c>
      <c r="G129" s="2" t="s">
        <v>1030</v>
      </c>
      <c r="H129" s="2" t="s">
        <v>1927</v>
      </c>
      <c r="I129" s="21">
        <v>42011.333333333328</v>
      </c>
      <c r="J129" s="2" t="s">
        <v>840</v>
      </c>
      <c r="K129" s="21">
        <v>41957.333333333328</v>
      </c>
      <c r="L129" s="2" t="s">
        <v>1102</v>
      </c>
      <c r="N129" s="2">
        <v>0</v>
      </c>
      <c r="O129" s="2">
        <v>0</v>
      </c>
      <c r="P129" s="2" t="s">
        <v>816</v>
      </c>
      <c r="Q129" s="2" t="s">
        <v>1652</v>
      </c>
      <c r="R129" s="2" t="s">
        <v>810</v>
      </c>
      <c r="S129" s="2" t="s">
        <v>869</v>
      </c>
      <c r="T129" s="2" t="str">
        <f t="shared" si="4"/>
        <v/>
      </c>
      <c r="U129" s="2" t="s">
        <v>1030</v>
      </c>
      <c r="V129" s="2" t="str">
        <f t="shared" si="5"/>
        <v/>
      </c>
      <c r="W129" s="2" t="s">
        <v>1030</v>
      </c>
      <c r="X129" s="2" t="str">
        <f t="shared" si="6"/>
        <v/>
      </c>
      <c r="Y129" s="2" t="s">
        <v>1030</v>
      </c>
      <c r="Z129" s="2" t="str">
        <f t="shared" si="7"/>
        <v/>
      </c>
      <c r="AA129" s="2" t="s">
        <v>1030</v>
      </c>
    </row>
    <row r="130" spans="1:27" hidden="1" x14ac:dyDescent="0.25">
      <c r="A130" s="2" t="s">
        <v>1928</v>
      </c>
      <c r="B130" s="2" t="s">
        <v>809</v>
      </c>
      <c r="C130" s="2" t="s">
        <v>1929</v>
      </c>
      <c r="D130" s="2">
        <v>16.41700005531311</v>
      </c>
      <c r="E130" s="2">
        <v>1</v>
      </c>
      <c r="F130" s="2">
        <v>16.41700005531311</v>
      </c>
      <c r="G130" s="2" t="s">
        <v>1030</v>
      </c>
      <c r="H130" s="2" t="s">
        <v>1930</v>
      </c>
      <c r="I130" s="21">
        <v>42849.291666666672</v>
      </c>
      <c r="J130" s="2" t="s">
        <v>800</v>
      </c>
      <c r="K130" s="21">
        <v>41816.291666666664</v>
      </c>
      <c r="L130" s="2" t="s">
        <v>794</v>
      </c>
      <c r="M130" s="21">
        <v>41810.291666666664</v>
      </c>
      <c r="N130" s="2">
        <v>1</v>
      </c>
      <c r="O130" s="2">
        <v>4000</v>
      </c>
      <c r="P130" s="2" t="s">
        <v>816</v>
      </c>
      <c r="Q130" s="2" t="s">
        <v>809</v>
      </c>
      <c r="R130" s="2" t="s">
        <v>797</v>
      </c>
      <c r="S130" s="2" t="s">
        <v>801</v>
      </c>
      <c r="T130" s="2" t="str">
        <f t="shared" si="4"/>
        <v>Clare Briglio</v>
      </c>
      <c r="U130" s="2">
        <v>500</v>
      </c>
      <c r="V130" s="2" t="str">
        <f t="shared" si="5"/>
        <v>Clare Briglio</v>
      </c>
      <c r="W130" s="2">
        <v>1</v>
      </c>
      <c r="X130" s="2" t="str">
        <f t="shared" si="6"/>
        <v>Clare Briglio</v>
      </c>
      <c r="Y130" s="2">
        <v>1</v>
      </c>
      <c r="Z130" s="2" t="str">
        <f t="shared" si="7"/>
        <v>Clare Briglio</v>
      </c>
      <c r="AA130" s="2">
        <v>4000</v>
      </c>
    </row>
    <row r="131" spans="1:27" hidden="1" x14ac:dyDescent="0.25">
      <c r="A131" s="2" t="s">
        <v>1931</v>
      </c>
      <c r="B131" s="2" t="s">
        <v>1932</v>
      </c>
      <c r="C131" s="2" t="s">
        <v>1933</v>
      </c>
      <c r="D131" s="2">
        <v>1</v>
      </c>
      <c r="E131" s="2" t="s">
        <v>1030</v>
      </c>
      <c r="F131" s="2" t="s">
        <v>1030</v>
      </c>
      <c r="G131" s="2">
        <v>1</v>
      </c>
      <c r="H131" s="2" t="s">
        <v>1934</v>
      </c>
      <c r="I131" s="21">
        <v>42643.291666666672</v>
      </c>
      <c r="J131" s="2" t="s">
        <v>800</v>
      </c>
      <c r="K131" s="21">
        <v>42391.333333333328</v>
      </c>
      <c r="L131" s="2" t="s">
        <v>1102</v>
      </c>
      <c r="N131" s="2">
        <v>0</v>
      </c>
      <c r="O131" s="2">
        <v>0</v>
      </c>
      <c r="P131" s="2" t="s">
        <v>816</v>
      </c>
      <c r="Q131" s="2" t="s">
        <v>1932</v>
      </c>
      <c r="R131" s="2" t="s">
        <v>797</v>
      </c>
      <c r="S131" s="2" t="s">
        <v>1935</v>
      </c>
      <c r="T131" s="2" t="str">
        <f t="shared" ref="T131:T194" si="8">IF(U131&lt;&gt;"",B131,"")</f>
        <v/>
      </c>
      <c r="U131" s="2" t="s">
        <v>1030</v>
      </c>
      <c r="V131" s="2" t="str">
        <f t="shared" ref="V131:V194" si="9">IF(W131&lt;&gt;"",B131,"")</f>
        <v/>
      </c>
      <c r="W131" s="2" t="s">
        <v>1030</v>
      </c>
      <c r="X131" s="2" t="str">
        <f t="shared" ref="X131:X194" si="10">IF(Y131&lt;&gt;"",B131,"")</f>
        <v/>
      </c>
      <c r="Y131" s="2" t="s">
        <v>1030</v>
      </c>
      <c r="Z131" s="2" t="str">
        <f t="shared" ref="Z131:Z194" si="11">IF(AA131&lt;&gt;"",B131,"")</f>
        <v/>
      </c>
      <c r="AA131" s="2" t="s">
        <v>1030</v>
      </c>
    </row>
    <row r="132" spans="1:27" hidden="1" x14ac:dyDescent="0.25">
      <c r="A132" s="2" t="s">
        <v>1936</v>
      </c>
      <c r="B132" s="2" t="s">
        <v>1613</v>
      </c>
      <c r="C132" s="2" t="s">
        <v>1937</v>
      </c>
      <c r="D132" s="2">
        <v>4.75</v>
      </c>
      <c r="E132" s="2">
        <v>1</v>
      </c>
      <c r="F132" s="2">
        <v>4.75</v>
      </c>
      <c r="G132" s="2" t="s">
        <v>1030</v>
      </c>
      <c r="H132" s="2" t="s">
        <v>1938</v>
      </c>
      <c r="I132" s="21">
        <v>42318.333333333328</v>
      </c>
      <c r="J132" s="2" t="s">
        <v>1005</v>
      </c>
      <c r="K132" s="21">
        <v>41310.333333333336</v>
      </c>
      <c r="L132" s="2" t="s">
        <v>1102</v>
      </c>
      <c r="N132" s="2">
        <v>0</v>
      </c>
      <c r="O132" s="2">
        <v>0</v>
      </c>
      <c r="P132" s="2" t="s">
        <v>816</v>
      </c>
      <c r="Q132" s="2" t="s">
        <v>1613</v>
      </c>
      <c r="R132" s="2" t="s">
        <v>937</v>
      </c>
      <c r="S132" s="2" t="s">
        <v>820</v>
      </c>
      <c r="T132" s="2" t="str">
        <f t="shared" si="8"/>
        <v/>
      </c>
      <c r="U132" s="2" t="s">
        <v>1030</v>
      </c>
      <c r="V132" s="2" t="str">
        <f t="shared" si="9"/>
        <v/>
      </c>
      <c r="W132" s="2" t="s">
        <v>1030</v>
      </c>
      <c r="X132" s="2" t="str">
        <f t="shared" si="10"/>
        <v/>
      </c>
      <c r="Y132" s="2" t="s">
        <v>1030</v>
      </c>
      <c r="Z132" s="2" t="str">
        <f t="shared" si="11"/>
        <v/>
      </c>
      <c r="AA132" s="2" t="s">
        <v>1030</v>
      </c>
    </row>
    <row r="133" spans="1:27" hidden="1" x14ac:dyDescent="0.25">
      <c r="A133" s="2" t="s">
        <v>1939</v>
      </c>
      <c r="B133" s="2" t="s">
        <v>848</v>
      </c>
      <c r="C133" s="2" t="s">
        <v>1940</v>
      </c>
      <c r="D133" s="2">
        <v>13</v>
      </c>
      <c r="E133" s="2">
        <v>1</v>
      </c>
      <c r="F133" s="2">
        <v>13</v>
      </c>
      <c r="G133" s="2" t="s">
        <v>1030</v>
      </c>
      <c r="H133" s="2" t="s">
        <v>1941</v>
      </c>
      <c r="I133" s="21">
        <v>42608.291666666672</v>
      </c>
      <c r="J133" s="2" t="s">
        <v>861</v>
      </c>
      <c r="K133" s="21">
        <v>42576.291666666672</v>
      </c>
      <c r="L133" s="2" t="s">
        <v>794</v>
      </c>
      <c r="N133" s="2">
        <v>0</v>
      </c>
      <c r="O133" s="2">
        <v>0</v>
      </c>
      <c r="P133" s="2" t="s">
        <v>816</v>
      </c>
      <c r="Q133" s="2" t="s">
        <v>848</v>
      </c>
      <c r="R133" s="2" t="s">
        <v>810</v>
      </c>
      <c r="S133" s="2" t="s">
        <v>1942</v>
      </c>
      <c r="T133" s="2" t="str">
        <f t="shared" si="8"/>
        <v/>
      </c>
      <c r="U133" s="2" t="s">
        <v>1030</v>
      </c>
      <c r="V133" s="2" t="str">
        <f t="shared" si="9"/>
        <v/>
      </c>
      <c r="W133" s="2" t="s">
        <v>1030</v>
      </c>
      <c r="X133" s="2" t="str">
        <f t="shared" si="10"/>
        <v/>
      </c>
      <c r="Y133" s="2" t="s">
        <v>1030</v>
      </c>
      <c r="Z133" s="2" t="str">
        <f t="shared" si="11"/>
        <v/>
      </c>
      <c r="AA133" s="2" t="s">
        <v>1030</v>
      </c>
    </row>
    <row r="134" spans="1:27" hidden="1" x14ac:dyDescent="0.25">
      <c r="A134" s="2" t="s">
        <v>736</v>
      </c>
      <c r="B134" s="2" t="s">
        <v>812</v>
      </c>
      <c r="C134" s="2" t="s">
        <v>735</v>
      </c>
      <c r="D134" s="2">
        <v>3.25</v>
      </c>
      <c r="E134" s="2">
        <v>1</v>
      </c>
      <c r="F134" s="2">
        <v>3.25</v>
      </c>
      <c r="G134" s="2" t="s">
        <v>1030</v>
      </c>
      <c r="H134" s="2" t="s">
        <v>868</v>
      </c>
      <c r="I134" s="21">
        <v>43152.333333333328</v>
      </c>
      <c r="J134" s="2" t="s">
        <v>793</v>
      </c>
      <c r="K134" s="21">
        <v>42017.333333333328</v>
      </c>
      <c r="L134" s="2" t="s">
        <v>794</v>
      </c>
      <c r="N134" s="2">
        <v>0</v>
      </c>
      <c r="O134" s="2">
        <v>0</v>
      </c>
      <c r="P134" s="2" t="s">
        <v>816</v>
      </c>
      <c r="Q134" s="2" t="s">
        <v>812</v>
      </c>
      <c r="R134" s="2" t="s">
        <v>810</v>
      </c>
      <c r="S134" s="2" t="s">
        <v>869</v>
      </c>
      <c r="T134" s="2" t="str">
        <f t="shared" si="8"/>
        <v/>
      </c>
      <c r="U134" s="2" t="s">
        <v>1030</v>
      </c>
      <c r="V134" s="2" t="str">
        <f t="shared" si="9"/>
        <v/>
      </c>
      <c r="W134" s="2" t="s">
        <v>1030</v>
      </c>
      <c r="X134" s="2" t="str">
        <f t="shared" si="10"/>
        <v/>
      </c>
      <c r="Y134" s="2" t="s">
        <v>1030</v>
      </c>
      <c r="Z134" s="2" t="str">
        <f t="shared" si="11"/>
        <v/>
      </c>
      <c r="AA134" s="2" t="s">
        <v>1030</v>
      </c>
    </row>
    <row r="135" spans="1:27" hidden="1" x14ac:dyDescent="0.25">
      <c r="A135" s="2" t="s">
        <v>1943</v>
      </c>
      <c r="B135" s="2" t="s">
        <v>809</v>
      </c>
      <c r="C135" s="2" t="s">
        <v>1944</v>
      </c>
      <c r="D135" s="2">
        <v>8.75</v>
      </c>
      <c r="E135" s="2">
        <v>1</v>
      </c>
      <c r="F135" s="2">
        <v>8.75</v>
      </c>
      <c r="G135" s="2" t="s">
        <v>1030</v>
      </c>
      <c r="H135" s="2" t="s">
        <v>1945</v>
      </c>
      <c r="I135" s="21">
        <v>42794.333333333328</v>
      </c>
      <c r="J135" s="2" t="s">
        <v>884</v>
      </c>
      <c r="K135" s="21">
        <v>42758.333333333328</v>
      </c>
      <c r="L135" s="2" t="s">
        <v>794</v>
      </c>
      <c r="M135" s="21">
        <v>40544.333333333336</v>
      </c>
      <c r="N135" s="2">
        <v>0</v>
      </c>
      <c r="O135" s="2">
        <v>0</v>
      </c>
      <c r="P135" s="2" t="s">
        <v>795</v>
      </c>
      <c r="Q135" s="2" t="s">
        <v>809</v>
      </c>
      <c r="R135" s="2" t="s">
        <v>797</v>
      </c>
      <c r="S135" s="2" t="s">
        <v>801</v>
      </c>
      <c r="T135" s="2" t="str">
        <f t="shared" si="8"/>
        <v/>
      </c>
      <c r="U135" s="2" t="s">
        <v>1030</v>
      </c>
      <c r="V135" s="2" t="str">
        <f t="shared" si="9"/>
        <v/>
      </c>
      <c r="W135" s="2" t="s">
        <v>1030</v>
      </c>
      <c r="X135" s="2" t="str">
        <f t="shared" si="10"/>
        <v/>
      </c>
      <c r="Y135" s="2" t="s">
        <v>1030</v>
      </c>
      <c r="Z135" s="2" t="str">
        <f t="shared" si="11"/>
        <v/>
      </c>
      <c r="AA135" s="2" t="s">
        <v>1030</v>
      </c>
    </row>
    <row r="136" spans="1:27" hidden="1" x14ac:dyDescent="0.25">
      <c r="A136" s="2" t="s">
        <v>1946</v>
      </c>
      <c r="B136" s="2" t="s">
        <v>1063</v>
      </c>
      <c r="C136" s="2" t="s">
        <v>1947</v>
      </c>
      <c r="D136" s="2">
        <v>22.266666673123837</v>
      </c>
      <c r="E136" s="2">
        <v>1</v>
      </c>
      <c r="F136" s="2">
        <v>22.266666673123837</v>
      </c>
      <c r="G136" s="2" t="s">
        <v>1030</v>
      </c>
      <c r="H136" s="2" t="s">
        <v>1948</v>
      </c>
      <c r="I136" s="21">
        <v>42130.291666666672</v>
      </c>
      <c r="J136" s="2" t="s">
        <v>800</v>
      </c>
      <c r="K136" s="21">
        <v>41821.291666666664</v>
      </c>
      <c r="L136" s="2" t="s">
        <v>1102</v>
      </c>
      <c r="M136" s="21">
        <v>41996.333333333328</v>
      </c>
      <c r="N136" s="2">
        <v>2</v>
      </c>
      <c r="O136" s="2">
        <v>0</v>
      </c>
      <c r="P136" s="2" t="s">
        <v>816</v>
      </c>
      <c r="Q136" s="2" t="s">
        <v>1063</v>
      </c>
      <c r="R136" s="2" t="s">
        <v>810</v>
      </c>
      <c r="S136" s="2" t="s">
        <v>916</v>
      </c>
      <c r="T136" s="2" t="str">
        <f t="shared" si="8"/>
        <v>Georg Winkler</v>
      </c>
      <c r="U136" s="2">
        <v>10000</v>
      </c>
      <c r="V136" s="2" t="str">
        <f t="shared" si="9"/>
        <v>Georg Winkler</v>
      </c>
      <c r="W136" s="2">
        <v>1</v>
      </c>
      <c r="X136" s="2" t="str">
        <f t="shared" si="10"/>
        <v>Georg Winkler</v>
      </c>
      <c r="Y136" s="2">
        <v>2</v>
      </c>
      <c r="Z136" s="2" t="str">
        <f t="shared" si="11"/>
        <v/>
      </c>
      <c r="AA136" s="2" t="s">
        <v>1030</v>
      </c>
    </row>
    <row r="137" spans="1:27" hidden="1" x14ac:dyDescent="0.25">
      <c r="A137" s="2" t="s">
        <v>138</v>
      </c>
      <c r="B137" s="2" t="s">
        <v>812</v>
      </c>
      <c r="C137" s="2" t="s">
        <v>137</v>
      </c>
      <c r="D137" s="2">
        <v>3</v>
      </c>
      <c r="E137" s="2">
        <v>1</v>
      </c>
      <c r="F137" s="2">
        <v>3</v>
      </c>
      <c r="G137" s="2" t="s">
        <v>1030</v>
      </c>
      <c r="H137" s="2" t="s">
        <v>870</v>
      </c>
      <c r="I137" s="21">
        <v>43298.291666666672</v>
      </c>
      <c r="J137" s="2" t="s">
        <v>793</v>
      </c>
      <c r="K137" s="21">
        <v>43129.333333333328</v>
      </c>
      <c r="L137" s="2" t="s">
        <v>794</v>
      </c>
      <c r="M137" s="21">
        <v>43035.291666666672</v>
      </c>
      <c r="N137" s="2">
        <v>0</v>
      </c>
      <c r="O137" s="2">
        <v>0</v>
      </c>
      <c r="P137" s="2" t="s">
        <v>824</v>
      </c>
      <c r="Q137" s="2" t="s">
        <v>812</v>
      </c>
      <c r="R137" s="2" t="s">
        <v>810</v>
      </c>
      <c r="S137" s="2" t="s">
        <v>817</v>
      </c>
      <c r="T137" s="2" t="str">
        <f t="shared" si="8"/>
        <v>Bill Bartels</v>
      </c>
      <c r="U137" s="2">
        <v>12000</v>
      </c>
      <c r="V137" s="2" t="str">
        <f t="shared" si="9"/>
        <v/>
      </c>
      <c r="W137" s="2" t="s">
        <v>1030</v>
      </c>
      <c r="X137" s="2" t="str">
        <f t="shared" si="10"/>
        <v/>
      </c>
      <c r="Y137" s="2" t="s">
        <v>1030</v>
      </c>
      <c r="Z137" s="2" t="str">
        <f t="shared" si="11"/>
        <v/>
      </c>
      <c r="AA137" s="2" t="s">
        <v>1030</v>
      </c>
    </row>
    <row r="138" spans="1:27" hidden="1" x14ac:dyDescent="0.25">
      <c r="A138" s="2" t="s">
        <v>1949</v>
      </c>
      <c r="B138" s="2" t="s">
        <v>796</v>
      </c>
      <c r="C138" s="2" t="s">
        <v>1950</v>
      </c>
      <c r="D138" s="2">
        <v>2.75</v>
      </c>
      <c r="E138" s="2">
        <v>1</v>
      </c>
      <c r="F138" s="2">
        <v>2.75</v>
      </c>
      <c r="G138" s="2" t="s">
        <v>1030</v>
      </c>
      <c r="H138" s="2" t="s">
        <v>1951</v>
      </c>
      <c r="I138" s="21">
        <v>42152.291666666672</v>
      </c>
      <c r="J138" s="2" t="s">
        <v>819</v>
      </c>
      <c r="K138" s="21">
        <v>42135.291666666672</v>
      </c>
      <c r="L138" s="2" t="s">
        <v>1102</v>
      </c>
      <c r="N138" s="2">
        <v>0</v>
      </c>
      <c r="O138" s="2">
        <v>0</v>
      </c>
      <c r="P138" s="2" t="s">
        <v>816</v>
      </c>
      <c r="Q138" s="2" t="s">
        <v>796</v>
      </c>
      <c r="R138" s="2" t="s">
        <v>830</v>
      </c>
      <c r="S138" s="2" t="s">
        <v>898</v>
      </c>
      <c r="T138" s="2" t="str">
        <f t="shared" si="8"/>
        <v/>
      </c>
      <c r="U138" s="2" t="s">
        <v>1030</v>
      </c>
      <c r="V138" s="2" t="str">
        <f t="shared" si="9"/>
        <v/>
      </c>
      <c r="W138" s="2" t="s">
        <v>1030</v>
      </c>
      <c r="X138" s="2" t="str">
        <f t="shared" si="10"/>
        <v/>
      </c>
      <c r="Y138" s="2" t="s">
        <v>1030</v>
      </c>
      <c r="Z138" s="2" t="str">
        <f t="shared" si="11"/>
        <v/>
      </c>
      <c r="AA138" s="2" t="s">
        <v>1030</v>
      </c>
    </row>
    <row r="139" spans="1:27" hidden="1" x14ac:dyDescent="0.25">
      <c r="A139" s="2" t="s">
        <v>1952</v>
      </c>
      <c r="B139" s="2" t="s">
        <v>1601</v>
      </c>
      <c r="C139" s="2" t="s">
        <v>1953</v>
      </c>
      <c r="D139" s="2">
        <v>0.25</v>
      </c>
      <c r="E139" s="2" t="s">
        <v>1030</v>
      </c>
      <c r="F139" s="2" t="s">
        <v>1030</v>
      </c>
      <c r="G139" s="2">
        <v>0.25</v>
      </c>
      <c r="H139" s="2" t="s">
        <v>1954</v>
      </c>
      <c r="I139" s="21">
        <v>42002.333333333328</v>
      </c>
      <c r="J139" s="2" t="s">
        <v>793</v>
      </c>
      <c r="K139" s="21">
        <v>40581.333333333336</v>
      </c>
      <c r="L139" s="2" t="s">
        <v>1102</v>
      </c>
      <c r="M139" s="21">
        <v>40330.291666666664</v>
      </c>
      <c r="N139" s="2">
        <v>1</v>
      </c>
      <c r="P139" s="2" t="s">
        <v>824</v>
      </c>
      <c r="Q139" s="2" t="s">
        <v>1601</v>
      </c>
      <c r="R139" s="2" t="s">
        <v>797</v>
      </c>
      <c r="S139" s="2" t="s">
        <v>820</v>
      </c>
      <c r="T139" s="2" t="str">
        <f t="shared" si="8"/>
        <v/>
      </c>
      <c r="U139" s="2" t="s">
        <v>1030</v>
      </c>
      <c r="V139" s="2" t="str">
        <f t="shared" si="9"/>
        <v/>
      </c>
      <c r="W139" s="2" t="s">
        <v>1030</v>
      </c>
      <c r="X139" s="2" t="str">
        <f t="shared" si="10"/>
        <v/>
      </c>
      <c r="Y139" s="2" t="s">
        <v>1030</v>
      </c>
      <c r="Z139" s="2" t="str">
        <f t="shared" si="11"/>
        <v/>
      </c>
      <c r="AA139" s="2" t="s">
        <v>1030</v>
      </c>
    </row>
    <row r="140" spans="1:27" hidden="1" x14ac:dyDescent="0.25">
      <c r="A140" s="2" t="s">
        <v>1955</v>
      </c>
      <c r="B140" s="2" t="s">
        <v>885</v>
      </c>
      <c r="C140" s="2" t="s">
        <v>1956</v>
      </c>
      <c r="D140" s="2">
        <v>2</v>
      </c>
      <c r="E140" s="2" t="s">
        <v>1030</v>
      </c>
      <c r="F140" s="2" t="s">
        <v>1030</v>
      </c>
      <c r="G140" s="2">
        <v>2</v>
      </c>
      <c r="H140" s="2" t="s">
        <v>1957</v>
      </c>
      <c r="I140" s="21">
        <v>42422.333333333328</v>
      </c>
      <c r="J140" s="2" t="s">
        <v>793</v>
      </c>
      <c r="K140" s="21">
        <v>42417.333333333328</v>
      </c>
      <c r="L140" s="2" t="s">
        <v>794</v>
      </c>
      <c r="N140" s="2">
        <v>0</v>
      </c>
      <c r="O140" s="2">
        <v>0</v>
      </c>
      <c r="P140" s="2" t="s">
        <v>816</v>
      </c>
      <c r="Q140" s="2" t="s">
        <v>885</v>
      </c>
      <c r="R140" s="2" t="s">
        <v>797</v>
      </c>
      <c r="S140" s="2" t="s">
        <v>801</v>
      </c>
      <c r="T140" s="2" t="str">
        <f t="shared" si="8"/>
        <v/>
      </c>
      <c r="U140" s="2" t="s">
        <v>1030</v>
      </c>
      <c r="V140" s="2" t="str">
        <f t="shared" si="9"/>
        <v/>
      </c>
      <c r="W140" s="2" t="s">
        <v>1030</v>
      </c>
      <c r="X140" s="2" t="str">
        <f t="shared" si="10"/>
        <v/>
      </c>
      <c r="Y140" s="2" t="s">
        <v>1030</v>
      </c>
      <c r="Z140" s="2" t="str">
        <f t="shared" si="11"/>
        <v/>
      </c>
      <c r="AA140" s="2" t="s">
        <v>1030</v>
      </c>
    </row>
    <row r="141" spans="1:27" hidden="1" x14ac:dyDescent="0.25">
      <c r="A141" s="2" t="s">
        <v>1958</v>
      </c>
      <c r="B141" s="2" t="s">
        <v>812</v>
      </c>
      <c r="C141" s="2" t="s">
        <v>1959</v>
      </c>
      <c r="D141" s="2">
        <v>5.5</v>
      </c>
      <c r="E141" s="2">
        <v>1</v>
      </c>
      <c r="F141" s="2">
        <v>5.5</v>
      </c>
      <c r="G141" s="2" t="s">
        <v>1030</v>
      </c>
      <c r="H141" s="2" t="s">
        <v>1960</v>
      </c>
      <c r="I141" s="21">
        <v>43066.333333333328</v>
      </c>
      <c r="J141" s="2" t="s">
        <v>889</v>
      </c>
      <c r="K141" s="21">
        <v>42765.333333333328</v>
      </c>
      <c r="L141" s="2" t="s">
        <v>794</v>
      </c>
      <c r="N141" s="2">
        <v>0</v>
      </c>
      <c r="O141" s="2">
        <v>0</v>
      </c>
      <c r="P141" s="2" t="s">
        <v>816</v>
      </c>
      <c r="Q141" s="2" t="s">
        <v>812</v>
      </c>
      <c r="R141" s="2" t="s">
        <v>797</v>
      </c>
      <c r="S141" s="2" t="s">
        <v>853</v>
      </c>
      <c r="T141" s="2" t="str">
        <f t="shared" si="8"/>
        <v/>
      </c>
      <c r="U141" s="2" t="s">
        <v>1030</v>
      </c>
      <c r="V141" s="2" t="str">
        <f t="shared" si="9"/>
        <v/>
      </c>
      <c r="W141" s="2" t="s">
        <v>1030</v>
      </c>
      <c r="X141" s="2" t="str">
        <f t="shared" si="10"/>
        <v/>
      </c>
      <c r="Y141" s="2" t="s">
        <v>1030</v>
      </c>
      <c r="Z141" s="2" t="str">
        <f t="shared" si="11"/>
        <v/>
      </c>
      <c r="AA141" s="2" t="s">
        <v>1030</v>
      </c>
    </row>
    <row r="142" spans="1:27" hidden="1" x14ac:dyDescent="0.25">
      <c r="A142" s="2" t="s">
        <v>336</v>
      </c>
      <c r="B142" s="2" t="s">
        <v>1365</v>
      </c>
      <c r="C142" s="2" t="s">
        <v>335</v>
      </c>
      <c r="D142" s="2">
        <v>5.25</v>
      </c>
      <c r="E142" s="2">
        <v>1</v>
      </c>
      <c r="F142" s="2">
        <v>5.25</v>
      </c>
      <c r="G142" s="2" t="s">
        <v>1030</v>
      </c>
      <c r="H142" s="2" t="s">
        <v>871</v>
      </c>
      <c r="I142" s="21">
        <v>43235.291666666672</v>
      </c>
      <c r="J142" s="2" t="s">
        <v>800</v>
      </c>
      <c r="K142" s="21">
        <v>43112.333333333328</v>
      </c>
      <c r="L142" s="2" t="s">
        <v>794</v>
      </c>
      <c r="M142" s="21">
        <v>42067.333333333328</v>
      </c>
      <c r="N142" s="2">
        <v>3</v>
      </c>
      <c r="O142" s="2">
        <v>520000</v>
      </c>
      <c r="P142" s="2" t="s">
        <v>795</v>
      </c>
      <c r="Q142" s="2" t="s">
        <v>1592</v>
      </c>
      <c r="R142" s="2" t="s">
        <v>872</v>
      </c>
      <c r="S142" s="2" t="s">
        <v>801</v>
      </c>
      <c r="T142" s="2" t="str">
        <f t="shared" si="8"/>
        <v/>
      </c>
      <c r="U142" s="2" t="s">
        <v>1030</v>
      </c>
      <c r="V142" s="2" t="str">
        <f t="shared" si="9"/>
        <v/>
      </c>
      <c r="W142" s="2" t="s">
        <v>1030</v>
      </c>
      <c r="X142" s="2" t="str">
        <f t="shared" si="10"/>
        <v/>
      </c>
      <c r="Y142" s="2" t="s">
        <v>1030</v>
      </c>
      <c r="Z142" s="2" t="str">
        <f t="shared" si="11"/>
        <v/>
      </c>
      <c r="AA142" s="2" t="s">
        <v>1030</v>
      </c>
    </row>
    <row r="143" spans="1:27" hidden="1" x14ac:dyDescent="0.25">
      <c r="A143" s="2" t="s">
        <v>1961</v>
      </c>
      <c r="B143" s="2" t="s">
        <v>809</v>
      </c>
      <c r="C143" s="2" t="s">
        <v>1962</v>
      </c>
      <c r="D143" s="2">
        <v>14.25</v>
      </c>
      <c r="E143" s="2">
        <v>1</v>
      </c>
      <c r="F143" s="2">
        <v>14.25</v>
      </c>
      <c r="G143" s="2" t="s">
        <v>1030</v>
      </c>
      <c r="H143" s="2" t="s">
        <v>1963</v>
      </c>
      <c r="I143" s="21">
        <v>42248.291666666672</v>
      </c>
      <c r="J143" s="2" t="s">
        <v>884</v>
      </c>
      <c r="K143" s="21">
        <v>42131.291666666672</v>
      </c>
      <c r="L143" s="2" t="s">
        <v>1102</v>
      </c>
      <c r="M143" s="21">
        <v>41640.333333333336</v>
      </c>
      <c r="N143" s="2">
        <v>1</v>
      </c>
      <c r="O143" s="2">
        <v>35000</v>
      </c>
      <c r="P143" s="2" t="s">
        <v>795</v>
      </c>
      <c r="Q143" s="2" t="s">
        <v>809</v>
      </c>
      <c r="R143" s="2" t="s">
        <v>797</v>
      </c>
      <c r="S143" s="2" t="s">
        <v>801</v>
      </c>
      <c r="T143" s="2" t="str">
        <f t="shared" si="8"/>
        <v>Clare Briglio</v>
      </c>
      <c r="U143" s="2">
        <v>15000</v>
      </c>
      <c r="V143" s="2" t="str">
        <f t="shared" si="9"/>
        <v/>
      </c>
      <c r="W143" s="2" t="s">
        <v>1030</v>
      </c>
      <c r="X143" s="2" t="str">
        <f t="shared" si="10"/>
        <v/>
      </c>
      <c r="Y143" s="2" t="s">
        <v>1030</v>
      </c>
      <c r="Z143" s="2" t="str">
        <f t="shared" si="11"/>
        <v/>
      </c>
      <c r="AA143" s="2" t="s">
        <v>1030</v>
      </c>
    </row>
    <row r="144" spans="1:27" hidden="1" x14ac:dyDescent="0.25">
      <c r="A144" s="2" t="s">
        <v>1964</v>
      </c>
      <c r="B144" s="2" t="s">
        <v>848</v>
      </c>
      <c r="C144" s="2" t="s">
        <v>1965</v>
      </c>
      <c r="D144" s="2">
        <v>7.1666666716337204</v>
      </c>
      <c r="E144" s="2">
        <v>1</v>
      </c>
      <c r="F144" s="2">
        <v>7.1666666716337204</v>
      </c>
      <c r="G144" s="2" t="s">
        <v>1030</v>
      </c>
      <c r="H144" s="2" t="s">
        <v>1966</v>
      </c>
      <c r="I144" s="21">
        <v>42735.333333333328</v>
      </c>
      <c r="J144" s="2" t="s">
        <v>876</v>
      </c>
      <c r="K144" s="21">
        <v>42632.291666666672</v>
      </c>
      <c r="L144" s="2" t="s">
        <v>794</v>
      </c>
      <c r="N144" s="2">
        <v>0</v>
      </c>
      <c r="O144" s="2">
        <v>0</v>
      </c>
      <c r="P144" s="2" t="s">
        <v>816</v>
      </c>
      <c r="Q144" s="2" t="s">
        <v>848</v>
      </c>
      <c r="R144" s="2" t="s">
        <v>813</v>
      </c>
      <c r="S144" s="2" t="s">
        <v>853</v>
      </c>
      <c r="T144" s="2" t="str">
        <f t="shared" si="8"/>
        <v/>
      </c>
      <c r="U144" s="2" t="s">
        <v>1030</v>
      </c>
      <c r="V144" s="2" t="str">
        <f t="shared" si="9"/>
        <v/>
      </c>
      <c r="W144" s="2" t="s">
        <v>1030</v>
      </c>
      <c r="X144" s="2" t="str">
        <f t="shared" si="10"/>
        <v/>
      </c>
      <c r="Y144" s="2" t="s">
        <v>1030</v>
      </c>
      <c r="Z144" s="2" t="str">
        <f t="shared" si="11"/>
        <v/>
      </c>
      <c r="AA144" s="2" t="s">
        <v>1030</v>
      </c>
    </row>
    <row r="145" spans="1:27" hidden="1" x14ac:dyDescent="0.25">
      <c r="A145" s="2" t="s">
        <v>322</v>
      </c>
      <c r="B145" s="2" t="s">
        <v>874</v>
      </c>
      <c r="C145" s="2" t="s">
        <v>321</v>
      </c>
      <c r="D145" s="2">
        <v>5.8333333432674408</v>
      </c>
      <c r="E145" s="2">
        <v>1</v>
      </c>
      <c r="F145" s="2">
        <v>5.8333333432674408</v>
      </c>
      <c r="G145" s="2" t="s">
        <v>1030</v>
      </c>
      <c r="H145" s="2" t="s">
        <v>873</v>
      </c>
      <c r="I145" s="21">
        <v>43235.291666666672</v>
      </c>
      <c r="J145" s="2" t="s">
        <v>840</v>
      </c>
      <c r="K145" s="21">
        <v>43156.333333333328</v>
      </c>
      <c r="L145" s="2" t="s">
        <v>794</v>
      </c>
      <c r="N145" s="2">
        <v>0</v>
      </c>
      <c r="O145" s="2">
        <v>0</v>
      </c>
      <c r="P145" s="2" t="s">
        <v>816</v>
      </c>
      <c r="Q145" s="2" t="s">
        <v>874</v>
      </c>
      <c r="R145" s="2" t="s">
        <v>797</v>
      </c>
      <c r="S145" s="2" t="s">
        <v>831</v>
      </c>
      <c r="T145" s="2" t="str">
        <f t="shared" si="8"/>
        <v/>
      </c>
      <c r="U145" s="2" t="s">
        <v>1030</v>
      </c>
      <c r="V145" s="2" t="str">
        <f t="shared" si="9"/>
        <v/>
      </c>
      <c r="W145" s="2" t="s">
        <v>1030</v>
      </c>
      <c r="X145" s="2" t="str">
        <f t="shared" si="10"/>
        <v/>
      </c>
      <c r="Y145" s="2" t="s">
        <v>1030</v>
      </c>
      <c r="Z145" s="2" t="str">
        <f t="shared" si="11"/>
        <v/>
      </c>
      <c r="AA145" s="2" t="s">
        <v>1030</v>
      </c>
    </row>
    <row r="146" spans="1:27" hidden="1" x14ac:dyDescent="0.25">
      <c r="A146" s="2" t="s">
        <v>1967</v>
      </c>
      <c r="B146" s="2" t="s">
        <v>885</v>
      </c>
      <c r="C146" s="2" t="s">
        <v>1968</v>
      </c>
      <c r="D146" s="2">
        <v>6.5</v>
      </c>
      <c r="E146" s="2">
        <v>1</v>
      </c>
      <c r="F146" s="2">
        <v>6.5</v>
      </c>
      <c r="G146" s="2" t="s">
        <v>1030</v>
      </c>
      <c r="H146" s="2" t="s">
        <v>1969</v>
      </c>
      <c r="I146" s="21">
        <v>42655.291666666672</v>
      </c>
      <c r="J146" s="2" t="s">
        <v>819</v>
      </c>
      <c r="K146" s="21">
        <v>42649.291666666672</v>
      </c>
      <c r="L146" s="2" t="s">
        <v>1102</v>
      </c>
      <c r="N146" s="2">
        <v>0</v>
      </c>
      <c r="O146" s="2">
        <v>0</v>
      </c>
      <c r="P146" s="2" t="s">
        <v>816</v>
      </c>
      <c r="Q146" s="2" t="s">
        <v>885</v>
      </c>
      <c r="R146" s="2" t="s">
        <v>810</v>
      </c>
      <c r="S146" s="2" t="s">
        <v>869</v>
      </c>
      <c r="T146" s="2" t="str">
        <f t="shared" si="8"/>
        <v/>
      </c>
      <c r="U146" s="2" t="s">
        <v>1030</v>
      </c>
      <c r="V146" s="2" t="str">
        <f t="shared" si="9"/>
        <v/>
      </c>
      <c r="W146" s="2" t="s">
        <v>1030</v>
      </c>
      <c r="X146" s="2" t="str">
        <f t="shared" si="10"/>
        <v/>
      </c>
      <c r="Y146" s="2" t="s">
        <v>1030</v>
      </c>
      <c r="Z146" s="2" t="str">
        <f t="shared" si="11"/>
        <v/>
      </c>
      <c r="AA146" s="2" t="s">
        <v>1030</v>
      </c>
    </row>
    <row r="147" spans="1:27" hidden="1" x14ac:dyDescent="0.25">
      <c r="A147" s="2" t="s">
        <v>1970</v>
      </c>
      <c r="B147" s="2" t="s">
        <v>1971</v>
      </c>
      <c r="C147" s="2" t="s">
        <v>1972</v>
      </c>
      <c r="D147" s="2">
        <v>6.5</v>
      </c>
      <c r="E147" s="2" t="s">
        <v>1030</v>
      </c>
      <c r="F147" s="2" t="s">
        <v>1030</v>
      </c>
      <c r="G147" s="2">
        <v>6.5</v>
      </c>
      <c r="H147" s="2" t="s">
        <v>1973</v>
      </c>
      <c r="I147" s="21">
        <v>43320.291666666672</v>
      </c>
      <c r="J147" s="2" t="s">
        <v>840</v>
      </c>
      <c r="K147" s="21">
        <v>40947.333333333336</v>
      </c>
      <c r="L147" s="2" t="s">
        <v>794</v>
      </c>
      <c r="M147" s="21">
        <v>42370.333333333328</v>
      </c>
      <c r="N147" s="2">
        <v>2</v>
      </c>
      <c r="O147" s="2">
        <v>63500</v>
      </c>
      <c r="P147" s="2" t="s">
        <v>795</v>
      </c>
      <c r="Q147" s="2" t="s">
        <v>1971</v>
      </c>
      <c r="R147" s="2" t="s">
        <v>903</v>
      </c>
      <c r="S147" s="2" t="s">
        <v>806</v>
      </c>
      <c r="T147" s="2" t="str">
        <f t="shared" si="8"/>
        <v/>
      </c>
      <c r="U147" s="2" t="s">
        <v>1030</v>
      </c>
      <c r="V147" s="2" t="str">
        <f t="shared" si="9"/>
        <v/>
      </c>
      <c r="W147" s="2" t="s">
        <v>1030</v>
      </c>
      <c r="X147" s="2" t="str">
        <f t="shared" si="10"/>
        <v/>
      </c>
      <c r="Y147" s="2" t="s">
        <v>1030</v>
      </c>
      <c r="Z147" s="2" t="str">
        <f t="shared" si="11"/>
        <v/>
      </c>
      <c r="AA147" s="2" t="s">
        <v>1030</v>
      </c>
    </row>
    <row r="148" spans="1:27" hidden="1" x14ac:dyDescent="0.25">
      <c r="A148" s="2" t="s">
        <v>1974</v>
      </c>
      <c r="B148" s="2" t="s">
        <v>804</v>
      </c>
      <c r="C148" s="2" t="s">
        <v>1975</v>
      </c>
      <c r="D148" s="2">
        <v>2.5</v>
      </c>
      <c r="E148" s="2">
        <v>1</v>
      </c>
      <c r="F148" s="2">
        <v>2.5</v>
      </c>
      <c r="G148" s="2" t="s">
        <v>1030</v>
      </c>
      <c r="H148" s="2" t="s">
        <v>1976</v>
      </c>
      <c r="I148" s="21">
        <v>42405.333333333328</v>
      </c>
      <c r="J148" s="2" t="s">
        <v>861</v>
      </c>
      <c r="K148" s="21">
        <v>42402.333333333328</v>
      </c>
      <c r="L148" s="2" t="s">
        <v>794</v>
      </c>
      <c r="M148" s="21">
        <v>42346.333333333328</v>
      </c>
      <c r="N148" s="2">
        <v>1</v>
      </c>
      <c r="O148" s="2">
        <v>0</v>
      </c>
      <c r="P148" s="2" t="s">
        <v>824</v>
      </c>
      <c r="Q148" s="2" t="s">
        <v>804</v>
      </c>
      <c r="R148" s="2" t="s">
        <v>797</v>
      </c>
      <c r="S148" s="2" t="s">
        <v>901</v>
      </c>
      <c r="T148" s="2" t="str">
        <f t="shared" si="8"/>
        <v/>
      </c>
      <c r="U148" s="2" t="s">
        <v>1030</v>
      </c>
      <c r="V148" s="2" t="str">
        <f t="shared" si="9"/>
        <v/>
      </c>
      <c r="W148" s="2" t="s">
        <v>1030</v>
      </c>
      <c r="X148" s="2" t="str">
        <f t="shared" si="10"/>
        <v/>
      </c>
      <c r="Y148" s="2" t="s">
        <v>1030</v>
      </c>
      <c r="Z148" s="2" t="str">
        <f t="shared" si="11"/>
        <v/>
      </c>
      <c r="AA148" s="2" t="s">
        <v>1030</v>
      </c>
    </row>
    <row r="149" spans="1:27" hidden="1" x14ac:dyDescent="0.25">
      <c r="A149" s="2" t="s">
        <v>330</v>
      </c>
      <c r="B149" s="2" t="s">
        <v>848</v>
      </c>
      <c r="C149" s="2" t="s">
        <v>329</v>
      </c>
      <c r="D149" s="2">
        <v>3.5</v>
      </c>
      <c r="E149" s="2">
        <v>1</v>
      </c>
      <c r="F149" s="2">
        <v>3.5</v>
      </c>
      <c r="G149" s="2" t="s">
        <v>1030</v>
      </c>
      <c r="H149" s="2" t="s">
        <v>875</v>
      </c>
      <c r="I149" s="21">
        <v>43235.291666666672</v>
      </c>
      <c r="J149" s="2" t="s">
        <v>876</v>
      </c>
      <c r="K149" s="21">
        <v>43114.333333333328</v>
      </c>
      <c r="L149" s="2" t="s">
        <v>794</v>
      </c>
      <c r="N149" s="2">
        <v>0</v>
      </c>
      <c r="O149" s="2">
        <v>0</v>
      </c>
      <c r="P149" s="2" t="s">
        <v>816</v>
      </c>
      <c r="Q149" s="2" t="s">
        <v>848</v>
      </c>
      <c r="R149" s="2" t="s">
        <v>842</v>
      </c>
      <c r="S149" s="2" t="s">
        <v>853</v>
      </c>
      <c r="T149" s="2" t="str">
        <f t="shared" si="8"/>
        <v/>
      </c>
      <c r="U149" s="2" t="s">
        <v>1030</v>
      </c>
      <c r="V149" s="2" t="str">
        <f t="shared" si="9"/>
        <v/>
      </c>
      <c r="W149" s="2" t="s">
        <v>1030</v>
      </c>
      <c r="X149" s="2" t="str">
        <f t="shared" si="10"/>
        <v/>
      </c>
      <c r="Y149" s="2" t="s">
        <v>1030</v>
      </c>
      <c r="Z149" s="2" t="str">
        <f t="shared" si="11"/>
        <v/>
      </c>
      <c r="AA149" s="2" t="s">
        <v>1030</v>
      </c>
    </row>
    <row r="150" spans="1:27" hidden="1" x14ac:dyDescent="0.25">
      <c r="A150" s="2" t="s">
        <v>1977</v>
      </c>
      <c r="B150" s="2" t="s">
        <v>1261</v>
      </c>
      <c r="C150" s="2" t="s">
        <v>1978</v>
      </c>
      <c r="D150" s="2">
        <v>1.5</v>
      </c>
      <c r="E150" s="2" t="s">
        <v>1030</v>
      </c>
      <c r="F150" s="2" t="s">
        <v>1030</v>
      </c>
      <c r="G150" s="2">
        <v>1.5</v>
      </c>
      <c r="H150" s="2" t="s">
        <v>1979</v>
      </c>
      <c r="I150" s="21">
        <v>41782.291666666664</v>
      </c>
      <c r="J150" s="2" t="s">
        <v>793</v>
      </c>
      <c r="K150" s="21">
        <v>40817.291666666664</v>
      </c>
      <c r="L150" s="2" t="s">
        <v>1102</v>
      </c>
      <c r="N150" s="2">
        <v>38</v>
      </c>
      <c r="O150" s="2">
        <v>3027000</v>
      </c>
      <c r="P150" s="2" t="s">
        <v>816</v>
      </c>
      <c r="Q150" s="2" t="s">
        <v>1261</v>
      </c>
      <c r="R150" s="2" t="s">
        <v>1030</v>
      </c>
      <c r="S150" s="2" t="s">
        <v>853</v>
      </c>
      <c r="T150" s="2" t="str">
        <f t="shared" si="8"/>
        <v/>
      </c>
      <c r="U150" s="2" t="s">
        <v>1030</v>
      </c>
      <c r="V150" s="2" t="str">
        <f t="shared" si="9"/>
        <v/>
      </c>
      <c r="W150" s="2" t="s">
        <v>1030</v>
      </c>
      <c r="X150" s="2" t="str">
        <f t="shared" si="10"/>
        <v/>
      </c>
      <c r="Y150" s="2" t="s">
        <v>1030</v>
      </c>
      <c r="Z150" s="2" t="str">
        <f t="shared" si="11"/>
        <v/>
      </c>
      <c r="AA150" s="2" t="s">
        <v>1030</v>
      </c>
    </row>
    <row r="151" spans="1:27" hidden="1" x14ac:dyDescent="0.25">
      <c r="A151" s="2" t="s">
        <v>1980</v>
      </c>
      <c r="B151" s="2" t="s">
        <v>1981</v>
      </c>
      <c r="C151" s="2" t="s">
        <v>1982</v>
      </c>
      <c r="D151" s="2">
        <v>5</v>
      </c>
      <c r="E151" s="2" t="s">
        <v>1030</v>
      </c>
      <c r="F151" s="2" t="s">
        <v>1030</v>
      </c>
      <c r="G151" s="2">
        <v>5</v>
      </c>
      <c r="H151" s="2" t="s">
        <v>1983</v>
      </c>
      <c r="I151" s="21">
        <v>42299.291666666672</v>
      </c>
      <c r="J151" s="2" t="s">
        <v>793</v>
      </c>
      <c r="K151" s="21">
        <v>39406.333333333336</v>
      </c>
      <c r="L151" s="2" t="s">
        <v>1102</v>
      </c>
      <c r="N151" s="2">
        <v>0</v>
      </c>
      <c r="O151" s="2">
        <v>0</v>
      </c>
      <c r="P151" s="2" t="s">
        <v>816</v>
      </c>
      <c r="Q151" s="2" t="s">
        <v>1981</v>
      </c>
      <c r="R151" s="2" t="s">
        <v>903</v>
      </c>
      <c r="S151" s="2" t="s">
        <v>1984</v>
      </c>
      <c r="T151" s="2" t="str">
        <f t="shared" si="8"/>
        <v/>
      </c>
      <c r="U151" s="2" t="s">
        <v>1030</v>
      </c>
      <c r="V151" s="2" t="str">
        <f t="shared" si="9"/>
        <v/>
      </c>
      <c r="W151" s="2" t="s">
        <v>1030</v>
      </c>
      <c r="X151" s="2" t="str">
        <f t="shared" si="10"/>
        <v/>
      </c>
      <c r="Y151" s="2" t="s">
        <v>1030</v>
      </c>
      <c r="Z151" s="2" t="str">
        <f t="shared" si="11"/>
        <v/>
      </c>
      <c r="AA151" s="2" t="s">
        <v>1030</v>
      </c>
    </row>
    <row r="152" spans="1:27" hidden="1" x14ac:dyDescent="0.25">
      <c r="A152" s="2" t="s">
        <v>1985</v>
      </c>
      <c r="B152" s="2" t="s">
        <v>1659</v>
      </c>
      <c r="C152" s="2" t="s">
        <v>1986</v>
      </c>
      <c r="D152" s="2">
        <v>0.25</v>
      </c>
      <c r="E152" s="2" t="s">
        <v>1030</v>
      </c>
      <c r="F152" s="2" t="s">
        <v>1030</v>
      </c>
      <c r="G152" s="2">
        <v>0.25</v>
      </c>
      <c r="H152" s="2" t="s">
        <v>1987</v>
      </c>
      <c r="I152" s="21">
        <v>41718.291666666664</v>
      </c>
      <c r="J152" s="2" t="s">
        <v>793</v>
      </c>
      <c r="K152" s="21">
        <v>40725.291666666664</v>
      </c>
      <c r="L152" s="2" t="s">
        <v>1102</v>
      </c>
      <c r="M152" s="21">
        <v>28642.291666666668</v>
      </c>
      <c r="N152" s="2">
        <v>2</v>
      </c>
      <c r="P152" s="2" t="s">
        <v>795</v>
      </c>
      <c r="Q152" s="2" t="s">
        <v>1659</v>
      </c>
      <c r="R152" s="2" t="s">
        <v>797</v>
      </c>
      <c r="S152" s="2" t="s">
        <v>831</v>
      </c>
      <c r="T152" s="2" t="str">
        <f t="shared" si="8"/>
        <v/>
      </c>
      <c r="U152" s="2" t="s">
        <v>1030</v>
      </c>
      <c r="V152" s="2" t="str">
        <f t="shared" si="9"/>
        <v/>
      </c>
      <c r="W152" s="2" t="s">
        <v>1030</v>
      </c>
      <c r="X152" s="2" t="str">
        <f t="shared" si="10"/>
        <v/>
      </c>
      <c r="Y152" s="2" t="s">
        <v>1030</v>
      </c>
      <c r="Z152" s="2" t="str">
        <f t="shared" si="11"/>
        <v/>
      </c>
      <c r="AA152" s="2" t="s">
        <v>1030</v>
      </c>
    </row>
    <row r="153" spans="1:27" x14ac:dyDescent="0.25">
      <c r="A153" s="2" t="s">
        <v>1988</v>
      </c>
      <c r="B153" s="2" t="s">
        <v>1367</v>
      </c>
      <c r="C153" s="2" t="s">
        <v>1989</v>
      </c>
      <c r="D153" s="2">
        <v>8.25</v>
      </c>
      <c r="E153" s="2">
        <v>1</v>
      </c>
      <c r="F153" s="2">
        <v>8.25</v>
      </c>
      <c r="G153" s="2" t="s">
        <v>1030</v>
      </c>
      <c r="H153" s="2" t="s">
        <v>1990</v>
      </c>
      <c r="I153" s="21">
        <v>43058.333333333328</v>
      </c>
      <c r="J153" s="2" t="s">
        <v>984</v>
      </c>
      <c r="K153" s="21">
        <v>42993.291666666672</v>
      </c>
      <c r="L153" s="2" t="s">
        <v>794</v>
      </c>
      <c r="M153" s="21">
        <v>42261.291666666672</v>
      </c>
      <c r="N153" s="2">
        <v>2</v>
      </c>
      <c r="O153" s="2">
        <v>55000</v>
      </c>
      <c r="P153" s="2" t="s">
        <v>795</v>
      </c>
      <c r="Q153" s="2" t="s">
        <v>1593</v>
      </c>
      <c r="R153" s="2" t="s">
        <v>810</v>
      </c>
      <c r="S153" s="2" t="s">
        <v>820</v>
      </c>
      <c r="T153" s="2" t="str">
        <f t="shared" si="8"/>
        <v/>
      </c>
      <c r="U153" s="2" t="s">
        <v>1030</v>
      </c>
      <c r="V153" s="2" t="str">
        <f t="shared" si="9"/>
        <v/>
      </c>
      <c r="W153" s="2" t="s">
        <v>1030</v>
      </c>
      <c r="X153" s="2" t="str">
        <f t="shared" si="10"/>
        <v/>
      </c>
      <c r="Y153" s="2" t="s">
        <v>1030</v>
      </c>
      <c r="Z153" s="2" t="str">
        <f t="shared" si="11"/>
        <v/>
      </c>
      <c r="AA153" s="2" t="s">
        <v>1030</v>
      </c>
    </row>
    <row r="154" spans="1:27" hidden="1" x14ac:dyDescent="0.25">
      <c r="A154" s="2" t="s">
        <v>1991</v>
      </c>
      <c r="B154" s="2" t="s">
        <v>1659</v>
      </c>
      <c r="C154" s="2" t="s">
        <v>1992</v>
      </c>
      <c r="D154" s="2">
        <v>0.25</v>
      </c>
      <c r="E154" s="2" t="s">
        <v>1030</v>
      </c>
      <c r="F154" s="2" t="s">
        <v>1030</v>
      </c>
      <c r="G154" s="2">
        <v>0.25</v>
      </c>
      <c r="H154" s="2" t="s">
        <v>1993</v>
      </c>
      <c r="I154" s="21">
        <v>41718.291666666664</v>
      </c>
      <c r="J154" s="2" t="s">
        <v>793</v>
      </c>
      <c r="K154" s="21">
        <v>41463.291666666664</v>
      </c>
      <c r="L154" s="2" t="s">
        <v>1102</v>
      </c>
      <c r="M154" s="21">
        <v>37803.291666666664</v>
      </c>
      <c r="N154" s="2">
        <v>19</v>
      </c>
      <c r="O154" s="2">
        <v>0</v>
      </c>
      <c r="P154" s="2" t="s">
        <v>795</v>
      </c>
      <c r="Q154" s="2" t="s">
        <v>1659</v>
      </c>
      <c r="R154" s="2" t="s">
        <v>797</v>
      </c>
      <c r="S154" s="2" t="s">
        <v>867</v>
      </c>
      <c r="T154" s="2" t="str">
        <f t="shared" si="8"/>
        <v/>
      </c>
      <c r="U154" s="2" t="s">
        <v>1030</v>
      </c>
      <c r="V154" s="2" t="str">
        <f t="shared" si="9"/>
        <v/>
      </c>
      <c r="W154" s="2" t="s">
        <v>1030</v>
      </c>
      <c r="X154" s="2" t="str">
        <f t="shared" si="10"/>
        <v/>
      </c>
      <c r="Y154" s="2" t="s">
        <v>1030</v>
      </c>
      <c r="Z154" s="2" t="str">
        <f t="shared" si="11"/>
        <v/>
      </c>
      <c r="AA154" s="2" t="s">
        <v>1030</v>
      </c>
    </row>
    <row r="155" spans="1:27" hidden="1" x14ac:dyDescent="0.25">
      <c r="A155" s="2" t="s">
        <v>1994</v>
      </c>
      <c r="B155" s="2" t="s">
        <v>1659</v>
      </c>
      <c r="C155" s="2" t="s">
        <v>1995</v>
      </c>
      <c r="D155" s="2">
        <v>6.5</v>
      </c>
      <c r="E155" s="2" t="s">
        <v>1030</v>
      </c>
      <c r="F155" s="2" t="s">
        <v>1030</v>
      </c>
      <c r="G155" s="2">
        <v>6.5</v>
      </c>
      <c r="H155" s="2" t="s">
        <v>1996</v>
      </c>
      <c r="I155" s="21">
        <v>41913.291666666664</v>
      </c>
      <c r="J155" s="2" t="s">
        <v>840</v>
      </c>
      <c r="K155" s="21">
        <v>41030.291666666664</v>
      </c>
      <c r="L155" s="2" t="s">
        <v>1102</v>
      </c>
      <c r="M155" s="21">
        <v>41697.333333333336</v>
      </c>
      <c r="N155" s="2">
        <v>2</v>
      </c>
      <c r="P155" s="2" t="s">
        <v>816</v>
      </c>
      <c r="Q155" s="2" t="s">
        <v>1659</v>
      </c>
      <c r="R155" s="2" t="s">
        <v>903</v>
      </c>
      <c r="S155" s="2" t="s">
        <v>867</v>
      </c>
      <c r="T155" s="2" t="str">
        <f t="shared" si="8"/>
        <v/>
      </c>
      <c r="U155" s="2" t="s">
        <v>1030</v>
      </c>
      <c r="V155" s="2" t="str">
        <f t="shared" si="9"/>
        <v>Mary Anne Rooney</v>
      </c>
      <c r="W155" s="2">
        <v>1</v>
      </c>
      <c r="X155" s="2" t="str">
        <f t="shared" si="10"/>
        <v>Mary Anne Rooney</v>
      </c>
      <c r="Y155" s="2">
        <v>2</v>
      </c>
      <c r="Z155" s="2" t="str">
        <f t="shared" si="11"/>
        <v/>
      </c>
      <c r="AA155" s="2" t="s">
        <v>1030</v>
      </c>
    </row>
    <row r="156" spans="1:27" hidden="1" x14ac:dyDescent="0.25">
      <c r="A156" s="2" t="s">
        <v>1997</v>
      </c>
      <c r="B156" s="2" t="s">
        <v>848</v>
      </c>
      <c r="C156" s="2" t="s">
        <v>1998</v>
      </c>
      <c r="D156" s="2">
        <v>10</v>
      </c>
      <c r="E156" s="2">
        <v>1</v>
      </c>
      <c r="F156" s="2">
        <v>10</v>
      </c>
      <c r="G156" s="2" t="s">
        <v>1030</v>
      </c>
      <c r="H156" s="2" t="s">
        <v>1999</v>
      </c>
      <c r="I156" s="21">
        <v>42230.291666666672</v>
      </c>
      <c r="J156" s="2" t="s">
        <v>819</v>
      </c>
      <c r="K156" s="21">
        <v>42121.291666666672</v>
      </c>
      <c r="L156" s="2" t="s">
        <v>1102</v>
      </c>
      <c r="M156" s="21">
        <v>38795.333333333336</v>
      </c>
      <c r="N156" s="2">
        <v>0</v>
      </c>
      <c r="O156" s="2">
        <v>0</v>
      </c>
      <c r="P156" s="2" t="s">
        <v>795</v>
      </c>
      <c r="Q156" s="2" t="s">
        <v>848</v>
      </c>
      <c r="R156" s="2" t="s">
        <v>937</v>
      </c>
      <c r="S156" s="2" t="s">
        <v>801</v>
      </c>
      <c r="T156" s="2" t="str">
        <f t="shared" si="8"/>
        <v/>
      </c>
      <c r="U156" s="2" t="s">
        <v>1030</v>
      </c>
      <c r="V156" s="2" t="str">
        <f t="shared" si="9"/>
        <v/>
      </c>
      <c r="W156" s="2" t="s">
        <v>1030</v>
      </c>
      <c r="X156" s="2" t="str">
        <f t="shared" si="10"/>
        <v/>
      </c>
      <c r="Y156" s="2" t="s">
        <v>1030</v>
      </c>
      <c r="Z156" s="2" t="str">
        <f t="shared" si="11"/>
        <v/>
      </c>
      <c r="AA156" s="2" t="s">
        <v>1030</v>
      </c>
    </row>
    <row r="157" spans="1:27" hidden="1" x14ac:dyDescent="0.25">
      <c r="A157" s="2" t="s">
        <v>2000</v>
      </c>
      <c r="B157" s="2" t="s">
        <v>1541</v>
      </c>
      <c r="C157" s="2" t="s">
        <v>2002</v>
      </c>
      <c r="D157" s="2">
        <v>13.75</v>
      </c>
      <c r="E157" s="2" t="s">
        <v>1030</v>
      </c>
      <c r="F157" s="2" t="s">
        <v>1030</v>
      </c>
      <c r="G157" s="2">
        <v>13.75</v>
      </c>
      <c r="H157" s="2" t="s">
        <v>2003</v>
      </c>
      <c r="I157" s="21">
        <v>43326.291666666672</v>
      </c>
      <c r="J157" s="2" t="s">
        <v>793</v>
      </c>
      <c r="K157" s="21">
        <v>41835.291666666664</v>
      </c>
      <c r="L157" s="2" t="s">
        <v>794</v>
      </c>
      <c r="M157" s="21">
        <v>41791.291666666664</v>
      </c>
      <c r="N157" s="2">
        <v>1</v>
      </c>
      <c r="O157" s="2">
        <v>15000</v>
      </c>
      <c r="P157" s="2" t="s">
        <v>816</v>
      </c>
      <c r="Q157" s="2" t="s">
        <v>2001</v>
      </c>
      <c r="R157" s="2" t="s">
        <v>937</v>
      </c>
      <c r="S157" s="2" t="s">
        <v>2004</v>
      </c>
      <c r="T157" s="2" t="str">
        <f t="shared" si="8"/>
        <v/>
      </c>
      <c r="U157" s="2" t="s">
        <v>1030</v>
      </c>
      <c r="V157" s="2" t="str">
        <f t="shared" si="9"/>
        <v/>
      </c>
      <c r="W157" s="2" t="s">
        <v>1030</v>
      </c>
      <c r="X157" s="2" t="str">
        <f t="shared" si="10"/>
        <v/>
      </c>
      <c r="Y157" s="2" t="s">
        <v>1030</v>
      </c>
      <c r="Z157" s="2" t="str">
        <f t="shared" si="11"/>
        <v/>
      </c>
      <c r="AA157" s="2" t="s">
        <v>1030</v>
      </c>
    </row>
    <row r="158" spans="1:27" hidden="1" x14ac:dyDescent="0.25">
      <c r="A158" s="2" t="s">
        <v>2005</v>
      </c>
      <c r="B158" s="2" t="s">
        <v>809</v>
      </c>
      <c r="C158" s="2" t="s">
        <v>2006</v>
      </c>
      <c r="D158" s="2">
        <v>17.33299994468689</v>
      </c>
      <c r="E158" s="2" t="s">
        <v>1030</v>
      </c>
      <c r="F158" s="2" t="s">
        <v>1030</v>
      </c>
      <c r="G158" s="2">
        <v>17.33299994468689</v>
      </c>
      <c r="H158" s="2" t="s">
        <v>2007</v>
      </c>
      <c r="I158" s="21">
        <v>42557.291666666672</v>
      </c>
      <c r="J158" s="2" t="s">
        <v>800</v>
      </c>
      <c r="K158" s="21">
        <v>41591.333333333336</v>
      </c>
      <c r="L158" s="2" t="s">
        <v>794</v>
      </c>
      <c r="M158" s="21">
        <v>41779.291666666664</v>
      </c>
      <c r="N158" s="2">
        <v>1</v>
      </c>
      <c r="O158" s="2">
        <v>21000</v>
      </c>
      <c r="P158" s="2" t="s">
        <v>816</v>
      </c>
      <c r="Q158" s="2" t="s">
        <v>809</v>
      </c>
      <c r="R158" s="2" t="s">
        <v>797</v>
      </c>
      <c r="S158" s="2" t="s">
        <v>843</v>
      </c>
      <c r="T158" s="2" t="str">
        <f t="shared" si="8"/>
        <v>Clare Briglio</v>
      </c>
      <c r="U158" s="2">
        <v>5000</v>
      </c>
      <c r="V158" s="2" t="str">
        <f t="shared" si="9"/>
        <v/>
      </c>
      <c r="W158" s="2" t="s">
        <v>1030</v>
      </c>
      <c r="X158" s="2" t="str">
        <f t="shared" si="10"/>
        <v/>
      </c>
      <c r="Y158" s="2" t="s">
        <v>1030</v>
      </c>
      <c r="Z158" s="2" t="str">
        <f t="shared" si="11"/>
        <v>Clare Briglio</v>
      </c>
      <c r="AA158" s="2">
        <v>21000</v>
      </c>
    </row>
    <row r="159" spans="1:27" hidden="1" x14ac:dyDescent="0.25">
      <c r="A159" s="2" t="s">
        <v>2008</v>
      </c>
      <c r="B159" s="2" t="s">
        <v>855</v>
      </c>
      <c r="C159" s="2" t="s">
        <v>2009</v>
      </c>
      <c r="D159" s="2">
        <v>1</v>
      </c>
      <c r="E159" s="2">
        <v>1</v>
      </c>
      <c r="F159" s="2">
        <v>1</v>
      </c>
      <c r="G159" s="2" t="s">
        <v>1030</v>
      </c>
      <c r="H159" s="2" t="s">
        <v>2010</v>
      </c>
      <c r="I159" s="21">
        <v>42809.291666666672</v>
      </c>
      <c r="J159" s="2" t="s">
        <v>840</v>
      </c>
      <c r="K159" s="21">
        <v>42807.291666666672</v>
      </c>
      <c r="L159" s="2" t="s">
        <v>1102</v>
      </c>
      <c r="N159" s="2">
        <v>0</v>
      </c>
      <c r="O159" s="2">
        <v>0</v>
      </c>
      <c r="P159" s="2" t="s">
        <v>816</v>
      </c>
      <c r="Q159" s="2" t="s">
        <v>855</v>
      </c>
      <c r="R159" s="2" t="s">
        <v>813</v>
      </c>
      <c r="S159" s="2" t="s">
        <v>820</v>
      </c>
      <c r="T159" s="2" t="str">
        <f t="shared" si="8"/>
        <v/>
      </c>
      <c r="U159" s="2" t="s">
        <v>1030</v>
      </c>
      <c r="V159" s="2" t="str">
        <f t="shared" si="9"/>
        <v/>
      </c>
      <c r="W159" s="2" t="s">
        <v>1030</v>
      </c>
      <c r="X159" s="2" t="str">
        <f t="shared" si="10"/>
        <v/>
      </c>
      <c r="Y159" s="2" t="s">
        <v>1030</v>
      </c>
      <c r="Z159" s="2" t="str">
        <f t="shared" si="11"/>
        <v/>
      </c>
      <c r="AA159" s="2" t="s">
        <v>1030</v>
      </c>
    </row>
    <row r="160" spans="1:27" hidden="1" x14ac:dyDescent="0.25">
      <c r="A160" s="2" t="s">
        <v>2011</v>
      </c>
      <c r="B160" s="2" t="s">
        <v>1365</v>
      </c>
      <c r="C160" s="2" t="s">
        <v>2012</v>
      </c>
      <c r="D160" s="2">
        <v>8</v>
      </c>
      <c r="E160" s="2">
        <v>1</v>
      </c>
      <c r="F160" s="2">
        <v>8</v>
      </c>
      <c r="G160" s="2" t="s">
        <v>1030</v>
      </c>
      <c r="H160" s="2" t="s">
        <v>2013</v>
      </c>
      <c r="I160" s="21">
        <v>42790.333333333328</v>
      </c>
      <c r="J160" s="2" t="s">
        <v>793</v>
      </c>
      <c r="K160" s="21">
        <v>42678.291666666672</v>
      </c>
      <c r="L160" s="2" t="s">
        <v>794</v>
      </c>
      <c r="M160" s="21">
        <v>42685.333333333328</v>
      </c>
      <c r="N160" s="2">
        <v>0</v>
      </c>
      <c r="O160" s="2">
        <v>30000</v>
      </c>
      <c r="P160" s="2" t="s">
        <v>816</v>
      </c>
      <c r="Q160" s="2" t="s">
        <v>1592</v>
      </c>
      <c r="R160" s="2" t="s">
        <v>797</v>
      </c>
      <c r="S160" s="2" t="s">
        <v>853</v>
      </c>
      <c r="T160" s="2" t="str">
        <f t="shared" si="8"/>
        <v/>
      </c>
      <c r="U160" s="2" t="s">
        <v>1030</v>
      </c>
      <c r="V160" s="2" t="str">
        <f t="shared" si="9"/>
        <v>Anthony C. Elliott</v>
      </c>
      <c r="W160" s="2">
        <v>1</v>
      </c>
      <c r="X160" s="2" t="str">
        <f t="shared" si="10"/>
        <v/>
      </c>
      <c r="Y160" s="2" t="s">
        <v>1030</v>
      </c>
      <c r="Z160" s="2" t="str">
        <f t="shared" si="11"/>
        <v>Anthony C. Elliott</v>
      </c>
      <c r="AA160" s="2">
        <v>30000</v>
      </c>
    </row>
    <row r="161" spans="1:27" hidden="1" x14ac:dyDescent="0.25">
      <c r="A161" s="2" t="s">
        <v>2014</v>
      </c>
      <c r="B161" s="2" t="s">
        <v>874</v>
      </c>
      <c r="C161" s="2" t="s">
        <v>2015</v>
      </c>
      <c r="D161" s="2">
        <v>0.25</v>
      </c>
      <c r="E161" s="2" t="s">
        <v>1030</v>
      </c>
      <c r="F161" s="2" t="s">
        <v>1030</v>
      </c>
      <c r="G161" s="2">
        <v>0.25</v>
      </c>
      <c r="H161" s="2" t="s">
        <v>2016</v>
      </c>
      <c r="I161" s="21">
        <v>41997.333333333328</v>
      </c>
      <c r="J161" s="2" t="s">
        <v>800</v>
      </c>
      <c r="K161" s="21">
        <v>40071.291666666664</v>
      </c>
      <c r="L161" s="2" t="s">
        <v>1102</v>
      </c>
      <c r="M161" s="21">
        <v>37987.333333333336</v>
      </c>
      <c r="N161" s="2">
        <v>1</v>
      </c>
      <c r="O161" s="2">
        <v>85000</v>
      </c>
      <c r="P161" s="2" t="s">
        <v>795</v>
      </c>
      <c r="Q161" s="2" t="s">
        <v>874</v>
      </c>
      <c r="R161" s="2" t="s">
        <v>903</v>
      </c>
      <c r="S161" s="2" t="s">
        <v>845</v>
      </c>
      <c r="T161" s="2" t="str">
        <f t="shared" si="8"/>
        <v/>
      </c>
      <c r="U161" s="2" t="s">
        <v>1030</v>
      </c>
      <c r="V161" s="2" t="str">
        <f t="shared" si="9"/>
        <v/>
      </c>
      <c r="W161" s="2" t="s">
        <v>1030</v>
      </c>
      <c r="X161" s="2" t="str">
        <f t="shared" si="10"/>
        <v/>
      </c>
      <c r="Y161" s="2" t="s">
        <v>1030</v>
      </c>
      <c r="Z161" s="2" t="str">
        <f t="shared" si="11"/>
        <v/>
      </c>
      <c r="AA161" s="2" t="s">
        <v>1030</v>
      </c>
    </row>
    <row r="162" spans="1:27" hidden="1" x14ac:dyDescent="0.25">
      <c r="A162" s="2" t="s">
        <v>2017</v>
      </c>
      <c r="B162" s="2" t="s">
        <v>848</v>
      </c>
      <c r="C162" s="2" t="s">
        <v>2018</v>
      </c>
      <c r="D162" s="2">
        <v>18.75</v>
      </c>
      <c r="E162" s="2">
        <v>1</v>
      </c>
      <c r="F162" s="2">
        <v>18.75</v>
      </c>
      <c r="G162" s="2" t="s">
        <v>1030</v>
      </c>
      <c r="H162" s="2" t="s">
        <v>2019</v>
      </c>
      <c r="I162" s="21">
        <v>43034.291666666672</v>
      </c>
      <c r="J162" s="2" t="s">
        <v>793</v>
      </c>
      <c r="K162" s="21">
        <v>42996.291666666672</v>
      </c>
      <c r="L162" s="2" t="s">
        <v>794</v>
      </c>
      <c r="M162" s="21">
        <v>40179.333333333336</v>
      </c>
      <c r="N162" s="2">
        <v>60</v>
      </c>
      <c r="O162" s="2">
        <v>15000000</v>
      </c>
      <c r="P162" s="2" t="s">
        <v>795</v>
      </c>
      <c r="Q162" s="2" t="s">
        <v>848</v>
      </c>
      <c r="R162" s="2" t="s">
        <v>810</v>
      </c>
      <c r="S162" s="2" t="s">
        <v>831</v>
      </c>
      <c r="T162" s="2" t="str">
        <f t="shared" si="8"/>
        <v/>
      </c>
      <c r="U162" s="2" t="s">
        <v>1030</v>
      </c>
      <c r="V162" s="2" t="str">
        <f t="shared" si="9"/>
        <v/>
      </c>
      <c r="W162" s="2" t="s">
        <v>1030</v>
      </c>
      <c r="X162" s="2" t="str">
        <f t="shared" si="10"/>
        <v/>
      </c>
      <c r="Y162" s="2" t="s">
        <v>1030</v>
      </c>
      <c r="Z162" s="2" t="str">
        <f t="shared" si="11"/>
        <v/>
      </c>
      <c r="AA162" s="2" t="s">
        <v>1030</v>
      </c>
    </row>
    <row r="163" spans="1:27" hidden="1" x14ac:dyDescent="0.25">
      <c r="A163" s="2" t="s">
        <v>2020</v>
      </c>
      <c r="B163" s="2" t="s">
        <v>874</v>
      </c>
      <c r="C163" s="2" t="s">
        <v>2021</v>
      </c>
      <c r="D163" s="2">
        <v>1.5</v>
      </c>
      <c r="E163" s="2" t="s">
        <v>1030</v>
      </c>
      <c r="F163" s="2" t="s">
        <v>1030</v>
      </c>
      <c r="G163" s="2">
        <v>1.5</v>
      </c>
      <c r="H163" s="2" t="s">
        <v>2022</v>
      </c>
      <c r="I163" s="21">
        <v>41994.333333333328</v>
      </c>
      <c r="J163" s="2" t="s">
        <v>800</v>
      </c>
      <c r="K163" s="21">
        <v>41305.333333333336</v>
      </c>
      <c r="L163" s="2" t="s">
        <v>1102</v>
      </c>
      <c r="M163" s="21">
        <v>41075.291666666664</v>
      </c>
      <c r="O163" s="2">
        <v>600</v>
      </c>
      <c r="P163" s="2" t="s">
        <v>824</v>
      </c>
      <c r="Q163" s="2" t="s">
        <v>874</v>
      </c>
      <c r="R163" s="2" t="s">
        <v>810</v>
      </c>
      <c r="S163" s="2" t="s">
        <v>845</v>
      </c>
      <c r="T163" s="2" t="str">
        <f t="shared" si="8"/>
        <v/>
      </c>
      <c r="U163" s="2" t="s">
        <v>1030</v>
      </c>
      <c r="V163" s="2" t="str">
        <f t="shared" si="9"/>
        <v/>
      </c>
      <c r="W163" s="2" t="s">
        <v>1030</v>
      </c>
      <c r="X163" s="2" t="str">
        <f t="shared" si="10"/>
        <v/>
      </c>
      <c r="Y163" s="2" t="s">
        <v>1030</v>
      </c>
      <c r="Z163" s="2" t="str">
        <f t="shared" si="11"/>
        <v/>
      </c>
      <c r="AA163" s="2" t="s">
        <v>1030</v>
      </c>
    </row>
    <row r="164" spans="1:27" hidden="1" x14ac:dyDescent="0.25">
      <c r="A164" s="2" t="s">
        <v>2023</v>
      </c>
      <c r="B164" s="2" t="s">
        <v>1365</v>
      </c>
      <c r="C164" s="2" t="s">
        <v>2024</v>
      </c>
      <c r="D164" s="2">
        <v>2.75</v>
      </c>
      <c r="E164" s="2">
        <v>1</v>
      </c>
      <c r="F164" s="2">
        <v>2.75</v>
      </c>
      <c r="G164" s="2" t="s">
        <v>1030</v>
      </c>
      <c r="H164" s="2" t="s">
        <v>2025</v>
      </c>
      <c r="I164" s="21">
        <v>42690.333333333328</v>
      </c>
      <c r="J164" s="2" t="s">
        <v>800</v>
      </c>
      <c r="K164" s="21">
        <v>42678.291666666672</v>
      </c>
      <c r="L164" s="2" t="s">
        <v>794</v>
      </c>
      <c r="N164" s="2">
        <v>0</v>
      </c>
      <c r="O164" s="2">
        <v>0</v>
      </c>
      <c r="P164" s="2" t="s">
        <v>816</v>
      </c>
      <c r="Q164" s="2" t="s">
        <v>1592</v>
      </c>
      <c r="R164" s="2" t="s">
        <v>797</v>
      </c>
      <c r="S164" s="2" t="s">
        <v>831</v>
      </c>
      <c r="T164" s="2" t="str">
        <f t="shared" si="8"/>
        <v/>
      </c>
      <c r="U164" s="2" t="s">
        <v>1030</v>
      </c>
      <c r="V164" s="2" t="str">
        <f t="shared" si="9"/>
        <v/>
      </c>
      <c r="W164" s="2" t="s">
        <v>1030</v>
      </c>
      <c r="X164" s="2" t="str">
        <f t="shared" si="10"/>
        <v/>
      </c>
      <c r="Y164" s="2" t="s">
        <v>1030</v>
      </c>
      <c r="Z164" s="2" t="str">
        <f t="shared" si="11"/>
        <v/>
      </c>
      <c r="AA164" s="2" t="s">
        <v>1030</v>
      </c>
    </row>
    <row r="165" spans="1:27" hidden="1" x14ac:dyDescent="0.25">
      <c r="A165" s="2" t="s">
        <v>270</v>
      </c>
      <c r="B165" s="2" t="s">
        <v>878</v>
      </c>
      <c r="C165" s="2" t="s">
        <v>1467</v>
      </c>
      <c r="D165" s="2">
        <v>13</v>
      </c>
      <c r="E165" s="2" t="s">
        <v>1030</v>
      </c>
      <c r="F165" s="2" t="s">
        <v>1030</v>
      </c>
      <c r="G165" s="2">
        <v>13</v>
      </c>
      <c r="H165" s="2" t="s">
        <v>877</v>
      </c>
      <c r="I165" s="21">
        <v>43326.291666666672</v>
      </c>
      <c r="J165" s="2" t="s">
        <v>847</v>
      </c>
      <c r="K165" s="21">
        <v>43032.291666666672</v>
      </c>
      <c r="L165" s="2" t="s">
        <v>794</v>
      </c>
      <c r="M165" s="21">
        <v>42506.291666666672</v>
      </c>
      <c r="N165" s="2">
        <v>1</v>
      </c>
      <c r="O165" s="2">
        <v>2000</v>
      </c>
      <c r="P165" s="2" t="s">
        <v>795</v>
      </c>
      <c r="Q165" s="2" t="s">
        <v>878</v>
      </c>
      <c r="R165" s="2" t="s">
        <v>842</v>
      </c>
      <c r="S165" s="2" t="s">
        <v>879</v>
      </c>
      <c r="T165" s="2" t="str">
        <f t="shared" si="8"/>
        <v/>
      </c>
      <c r="U165" s="2" t="s">
        <v>1030</v>
      </c>
      <c r="V165" s="2" t="str">
        <f t="shared" si="9"/>
        <v/>
      </c>
      <c r="W165" s="2" t="s">
        <v>1030</v>
      </c>
      <c r="X165" s="2" t="str">
        <f t="shared" si="10"/>
        <v/>
      </c>
      <c r="Y165" s="2" t="s">
        <v>1030</v>
      </c>
      <c r="Z165" s="2" t="str">
        <f t="shared" si="11"/>
        <v/>
      </c>
      <c r="AA165" s="2" t="s">
        <v>1030</v>
      </c>
    </row>
    <row r="166" spans="1:27" hidden="1" x14ac:dyDescent="0.25">
      <c r="A166" s="2" t="s">
        <v>2026</v>
      </c>
      <c r="B166" s="2" t="s">
        <v>796</v>
      </c>
      <c r="C166" s="2" t="s">
        <v>2027</v>
      </c>
      <c r="D166" s="2">
        <v>3.25</v>
      </c>
      <c r="E166" s="2">
        <v>1</v>
      </c>
      <c r="F166" s="2">
        <v>3.25</v>
      </c>
      <c r="G166" s="2" t="s">
        <v>1030</v>
      </c>
      <c r="H166" s="2" t="s">
        <v>2028</v>
      </c>
      <c r="I166" s="21">
        <v>42558.291666666672</v>
      </c>
      <c r="J166" s="2" t="s">
        <v>803</v>
      </c>
      <c r="K166" s="21">
        <v>42145.291666666672</v>
      </c>
      <c r="L166" s="2" t="s">
        <v>794</v>
      </c>
      <c r="N166" s="2">
        <v>0</v>
      </c>
      <c r="O166" s="2">
        <v>0</v>
      </c>
      <c r="P166" s="2" t="s">
        <v>816</v>
      </c>
      <c r="Q166" s="2" t="s">
        <v>796</v>
      </c>
      <c r="R166" s="2" t="s">
        <v>797</v>
      </c>
      <c r="S166" s="2" t="s">
        <v>798</v>
      </c>
      <c r="T166" s="2" t="str">
        <f t="shared" si="8"/>
        <v/>
      </c>
      <c r="U166" s="2" t="s">
        <v>1030</v>
      </c>
      <c r="V166" s="2" t="str">
        <f t="shared" si="9"/>
        <v/>
      </c>
      <c r="W166" s="2" t="s">
        <v>1030</v>
      </c>
      <c r="X166" s="2" t="str">
        <f t="shared" si="10"/>
        <v/>
      </c>
      <c r="Y166" s="2" t="s">
        <v>1030</v>
      </c>
      <c r="Z166" s="2" t="str">
        <f t="shared" si="11"/>
        <v/>
      </c>
      <c r="AA166" s="2" t="s">
        <v>1030</v>
      </c>
    </row>
    <row r="167" spans="1:27" hidden="1" x14ac:dyDescent="0.25">
      <c r="A167" s="2" t="s">
        <v>594</v>
      </c>
      <c r="B167" s="2" t="s">
        <v>822</v>
      </c>
      <c r="C167" s="2" t="s">
        <v>593</v>
      </c>
      <c r="D167" s="2">
        <v>13.5</v>
      </c>
      <c r="E167" s="2" t="s">
        <v>1030</v>
      </c>
      <c r="F167" s="2" t="s">
        <v>1030</v>
      </c>
      <c r="G167" s="2">
        <v>13.5</v>
      </c>
      <c r="H167" s="2" t="s">
        <v>880</v>
      </c>
      <c r="I167" s="21">
        <v>43279.291666666672</v>
      </c>
      <c r="J167" s="2" t="s">
        <v>861</v>
      </c>
      <c r="K167" s="21">
        <v>41386.291666666664</v>
      </c>
      <c r="L167" s="2" t="s">
        <v>794</v>
      </c>
      <c r="M167" s="21">
        <v>43109.333333333328</v>
      </c>
      <c r="N167" s="2">
        <v>0</v>
      </c>
      <c r="O167" s="2">
        <v>0</v>
      </c>
      <c r="P167" s="2" t="s">
        <v>816</v>
      </c>
      <c r="Q167" s="2" t="s">
        <v>822</v>
      </c>
      <c r="R167" s="2" t="s">
        <v>810</v>
      </c>
      <c r="S167" s="2" t="s">
        <v>801</v>
      </c>
      <c r="T167" s="2" t="str">
        <f t="shared" si="8"/>
        <v/>
      </c>
      <c r="U167" s="2" t="s">
        <v>1030</v>
      </c>
      <c r="V167" s="2" t="str">
        <f t="shared" si="9"/>
        <v>Sylvia Martini</v>
      </c>
      <c r="W167" s="2">
        <v>1</v>
      </c>
      <c r="X167" s="2" t="str">
        <f t="shared" si="10"/>
        <v/>
      </c>
      <c r="Y167" s="2" t="s">
        <v>1030</v>
      </c>
      <c r="Z167" s="2" t="str">
        <f t="shared" si="11"/>
        <v/>
      </c>
      <c r="AA167" s="2" t="s">
        <v>1030</v>
      </c>
    </row>
    <row r="168" spans="1:27" hidden="1" x14ac:dyDescent="0.25">
      <c r="A168" s="2" t="s">
        <v>2029</v>
      </c>
      <c r="B168" s="2" t="s">
        <v>1659</v>
      </c>
      <c r="C168" s="2" t="s">
        <v>2030</v>
      </c>
      <c r="D168" s="2">
        <v>0.25</v>
      </c>
      <c r="E168" s="2" t="s">
        <v>1030</v>
      </c>
      <c r="F168" s="2" t="s">
        <v>1030</v>
      </c>
      <c r="G168" s="2">
        <v>0.25</v>
      </c>
      <c r="H168" s="2" t="s">
        <v>2031</v>
      </c>
      <c r="I168" s="21">
        <v>41718.291666666664</v>
      </c>
      <c r="J168" s="2" t="s">
        <v>800</v>
      </c>
      <c r="K168" s="21">
        <v>40686.291666666664</v>
      </c>
      <c r="L168" s="2" t="s">
        <v>1102</v>
      </c>
      <c r="M168" s="21">
        <v>40228.333333333336</v>
      </c>
      <c r="N168" s="2">
        <v>3</v>
      </c>
      <c r="P168" s="2" t="s">
        <v>795</v>
      </c>
      <c r="Q168" s="2" t="s">
        <v>1659</v>
      </c>
      <c r="R168" s="2" t="s">
        <v>810</v>
      </c>
      <c r="S168" s="2" t="s">
        <v>849</v>
      </c>
      <c r="T168" s="2" t="str">
        <f t="shared" si="8"/>
        <v/>
      </c>
      <c r="U168" s="2" t="s">
        <v>1030</v>
      </c>
      <c r="V168" s="2" t="str">
        <f t="shared" si="9"/>
        <v/>
      </c>
      <c r="W168" s="2" t="s">
        <v>1030</v>
      </c>
      <c r="X168" s="2" t="str">
        <f t="shared" si="10"/>
        <v/>
      </c>
      <c r="Y168" s="2" t="s">
        <v>1030</v>
      </c>
      <c r="Z168" s="2" t="str">
        <f t="shared" si="11"/>
        <v/>
      </c>
      <c r="AA168" s="2" t="s">
        <v>1030</v>
      </c>
    </row>
    <row r="169" spans="1:27" hidden="1" x14ac:dyDescent="0.25">
      <c r="A169" s="2" t="s">
        <v>2032</v>
      </c>
      <c r="B169" s="2" t="s">
        <v>838</v>
      </c>
      <c r="C169" s="2" t="s">
        <v>2033</v>
      </c>
      <c r="D169" s="2">
        <v>1.25</v>
      </c>
      <c r="E169" s="2" t="s">
        <v>1030</v>
      </c>
      <c r="F169" s="2" t="s">
        <v>1030</v>
      </c>
      <c r="G169" s="2">
        <v>1.25</v>
      </c>
      <c r="H169" s="2" t="s">
        <v>2034</v>
      </c>
      <c r="I169" s="21">
        <v>41726.291666666664</v>
      </c>
      <c r="J169" s="2" t="s">
        <v>840</v>
      </c>
      <c r="K169" s="21">
        <v>41646.333333333336</v>
      </c>
      <c r="L169" s="2" t="s">
        <v>1102</v>
      </c>
      <c r="M169" s="21">
        <v>32633.291666666668</v>
      </c>
      <c r="N169" s="2">
        <v>2</v>
      </c>
      <c r="O169" s="2">
        <v>320000</v>
      </c>
      <c r="P169" s="2" t="s">
        <v>795</v>
      </c>
      <c r="Q169" s="2" t="s">
        <v>838</v>
      </c>
      <c r="R169" s="2" t="s">
        <v>813</v>
      </c>
      <c r="S169" s="2" t="s">
        <v>2035</v>
      </c>
      <c r="T169" s="2" t="str">
        <f t="shared" si="8"/>
        <v/>
      </c>
      <c r="U169" s="2" t="s">
        <v>1030</v>
      </c>
      <c r="V169" s="2" t="str">
        <f t="shared" si="9"/>
        <v/>
      </c>
      <c r="W169" s="2" t="s">
        <v>1030</v>
      </c>
      <c r="X169" s="2" t="str">
        <f t="shared" si="10"/>
        <v/>
      </c>
      <c r="Y169" s="2" t="s">
        <v>1030</v>
      </c>
      <c r="Z169" s="2" t="str">
        <f t="shared" si="11"/>
        <v/>
      </c>
      <c r="AA169" s="2" t="s">
        <v>1030</v>
      </c>
    </row>
    <row r="170" spans="1:27" hidden="1" x14ac:dyDescent="0.25">
      <c r="A170" s="2" t="s">
        <v>1475</v>
      </c>
      <c r="B170" s="2" t="s">
        <v>1174</v>
      </c>
      <c r="C170" s="2" t="s">
        <v>1474</v>
      </c>
      <c r="D170" s="2">
        <v>0.25</v>
      </c>
      <c r="E170" s="2" t="s">
        <v>1030</v>
      </c>
      <c r="F170" s="2" t="s">
        <v>1030</v>
      </c>
      <c r="G170" s="2">
        <v>0.25</v>
      </c>
      <c r="H170" s="2" t="s">
        <v>1479</v>
      </c>
      <c r="I170" s="21">
        <v>43292.291666666672</v>
      </c>
      <c r="J170" s="2" t="s">
        <v>1480</v>
      </c>
      <c r="K170" s="21">
        <v>43166.333333333328</v>
      </c>
      <c r="L170" s="2" t="s">
        <v>794</v>
      </c>
      <c r="N170" s="2">
        <v>0</v>
      </c>
      <c r="O170" s="2">
        <v>0</v>
      </c>
      <c r="P170" s="2" t="s">
        <v>816</v>
      </c>
      <c r="Q170" s="2" t="s">
        <v>1174</v>
      </c>
      <c r="R170" s="2" t="s">
        <v>1481</v>
      </c>
      <c r="S170" s="2" t="s">
        <v>913</v>
      </c>
      <c r="T170" s="2" t="str">
        <f t="shared" si="8"/>
        <v/>
      </c>
      <c r="U170" s="2" t="s">
        <v>1030</v>
      </c>
      <c r="V170" s="2" t="str">
        <f t="shared" si="9"/>
        <v/>
      </c>
      <c r="W170" s="2" t="s">
        <v>1030</v>
      </c>
      <c r="X170" s="2" t="str">
        <f t="shared" si="10"/>
        <v/>
      </c>
      <c r="Y170" s="2" t="s">
        <v>1030</v>
      </c>
      <c r="Z170" s="2" t="str">
        <f t="shared" si="11"/>
        <v/>
      </c>
      <c r="AA170" s="2" t="s">
        <v>1030</v>
      </c>
    </row>
    <row r="171" spans="1:27" hidden="1" x14ac:dyDescent="0.25">
      <c r="A171" s="2" t="s">
        <v>2036</v>
      </c>
      <c r="B171" s="2" t="s">
        <v>812</v>
      </c>
      <c r="C171" s="2" t="s">
        <v>2037</v>
      </c>
      <c r="D171" s="2">
        <v>9.5833333432674408</v>
      </c>
      <c r="E171" s="2">
        <v>1</v>
      </c>
      <c r="F171" s="2">
        <v>9.5833333432674408</v>
      </c>
      <c r="G171" s="2" t="s">
        <v>1030</v>
      </c>
      <c r="H171" s="2" t="s">
        <v>2038</v>
      </c>
      <c r="I171" s="21">
        <v>42628.291666666672</v>
      </c>
      <c r="J171" s="2" t="s">
        <v>819</v>
      </c>
      <c r="K171" s="21">
        <v>42235.291666666672</v>
      </c>
      <c r="L171" s="2" t="s">
        <v>794</v>
      </c>
      <c r="N171" s="2">
        <v>0</v>
      </c>
      <c r="O171" s="2">
        <v>0</v>
      </c>
      <c r="P171" s="2" t="s">
        <v>816</v>
      </c>
      <c r="Q171" s="2" t="s">
        <v>812</v>
      </c>
      <c r="R171" s="2" t="s">
        <v>810</v>
      </c>
      <c r="S171" s="2" t="s">
        <v>831</v>
      </c>
      <c r="T171" s="2" t="str">
        <f t="shared" si="8"/>
        <v/>
      </c>
      <c r="U171" s="2" t="s">
        <v>1030</v>
      </c>
      <c r="V171" s="2" t="str">
        <f t="shared" si="9"/>
        <v/>
      </c>
      <c r="W171" s="2" t="s">
        <v>1030</v>
      </c>
      <c r="X171" s="2" t="str">
        <f t="shared" si="10"/>
        <v/>
      </c>
      <c r="Y171" s="2" t="s">
        <v>1030</v>
      </c>
      <c r="Z171" s="2" t="str">
        <f t="shared" si="11"/>
        <v/>
      </c>
      <c r="AA171" s="2" t="s">
        <v>1030</v>
      </c>
    </row>
    <row r="172" spans="1:27" hidden="1" x14ac:dyDescent="0.25">
      <c r="A172" s="2" t="s">
        <v>360</v>
      </c>
      <c r="B172" s="2" t="s">
        <v>882</v>
      </c>
      <c r="C172" s="2" t="s">
        <v>359</v>
      </c>
      <c r="D172" s="2">
        <v>9.75</v>
      </c>
      <c r="E172" s="2">
        <v>1</v>
      </c>
      <c r="F172" s="2">
        <v>9.75</v>
      </c>
      <c r="G172" s="2" t="s">
        <v>1030</v>
      </c>
      <c r="H172" s="2" t="s">
        <v>881</v>
      </c>
      <c r="I172" s="21">
        <v>43235.291666666672</v>
      </c>
      <c r="J172" s="2" t="s">
        <v>803</v>
      </c>
      <c r="K172" s="21">
        <v>42790.333333333328</v>
      </c>
      <c r="L172" s="2" t="s">
        <v>794</v>
      </c>
      <c r="M172" s="21">
        <v>39904.291666666664</v>
      </c>
      <c r="N172" s="2">
        <v>2</v>
      </c>
      <c r="O172" s="2">
        <v>0</v>
      </c>
      <c r="P172" s="2" t="s">
        <v>795</v>
      </c>
      <c r="Q172" s="2" t="s">
        <v>882</v>
      </c>
      <c r="R172" s="2" t="s">
        <v>836</v>
      </c>
      <c r="S172" s="2" t="s">
        <v>820</v>
      </c>
      <c r="T172" s="2" t="str">
        <f t="shared" si="8"/>
        <v/>
      </c>
      <c r="U172" s="2" t="s">
        <v>1030</v>
      </c>
      <c r="V172" s="2" t="str">
        <f t="shared" si="9"/>
        <v/>
      </c>
      <c r="W172" s="2" t="s">
        <v>1030</v>
      </c>
      <c r="X172" s="2" t="str">
        <f t="shared" si="10"/>
        <v/>
      </c>
      <c r="Y172" s="2" t="s">
        <v>1030</v>
      </c>
      <c r="Z172" s="2" t="str">
        <f t="shared" si="11"/>
        <v/>
      </c>
      <c r="AA172" s="2" t="s">
        <v>1030</v>
      </c>
    </row>
    <row r="173" spans="1:27" x14ac:dyDescent="0.25">
      <c r="A173" s="2" t="s">
        <v>2039</v>
      </c>
      <c r="B173" s="2" t="s">
        <v>1367</v>
      </c>
      <c r="C173" s="2" t="s">
        <v>2040</v>
      </c>
      <c r="D173" s="2">
        <v>2.8333333432674408</v>
      </c>
      <c r="E173" s="2">
        <v>1</v>
      </c>
      <c r="F173" s="2">
        <v>2.8333333432674408</v>
      </c>
      <c r="G173" s="2" t="s">
        <v>1030</v>
      </c>
      <c r="H173" s="2" t="s">
        <v>2041</v>
      </c>
      <c r="I173" s="21">
        <v>42243.291666666672</v>
      </c>
      <c r="J173" s="2" t="s">
        <v>808</v>
      </c>
      <c r="K173" s="21">
        <v>42208.291666666672</v>
      </c>
      <c r="L173" s="2" t="s">
        <v>1102</v>
      </c>
      <c r="M173" s="21">
        <v>42093.291666666672</v>
      </c>
      <c r="N173" s="2">
        <v>0</v>
      </c>
      <c r="O173" s="2">
        <v>0</v>
      </c>
      <c r="P173" s="2" t="s">
        <v>816</v>
      </c>
      <c r="Q173" s="2" t="s">
        <v>1593</v>
      </c>
      <c r="R173" s="2" t="s">
        <v>813</v>
      </c>
      <c r="S173" s="2" t="s">
        <v>820</v>
      </c>
      <c r="T173" s="2" t="str">
        <f t="shared" si="8"/>
        <v/>
      </c>
      <c r="U173" s="2" t="s">
        <v>1030</v>
      </c>
      <c r="V173" s="2" t="str">
        <f t="shared" si="9"/>
        <v/>
      </c>
      <c r="W173" s="2" t="s">
        <v>1030</v>
      </c>
      <c r="X173" s="2" t="str">
        <f t="shared" si="10"/>
        <v/>
      </c>
      <c r="Y173" s="2" t="s">
        <v>1030</v>
      </c>
      <c r="Z173" s="2" t="str">
        <f t="shared" si="11"/>
        <v/>
      </c>
      <c r="AA173" s="2" t="s">
        <v>1030</v>
      </c>
    </row>
    <row r="174" spans="1:27" hidden="1" x14ac:dyDescent="0.25">
      <c r="A174" s="2" t="s">
        <v>2042</v>
      </c>
      <c r="B174" s="2" t="s">
        <v>885</v>
      </c>
      <c r="C174" s="2" t="s">
        <v>2043</v>
      </c>
      <c r="D174" s="2">
        <v>5.0829999446868896</v>
      </c>
      <c r="E174" s="2">
        <v>1</v>
      </c>
      <c r="F174" s="2">
        <v>5.0829999446868896</v>
      </c>
      <c r="G174" s="2" t="s">
        <v>1030</v>
      </c>
      <c r="H174" s="2" t="s">
        <v>2044</v>
      </c>
      <c r="I174" s="21">
        <v>42705.333333333328</v>
      </c>
      <c r="J174" s="2" t="s">
        <v>819</v>
      </c>
      <c r="K174" s="21">
        <v>42619.291666666672</v>
      </c>
      <c r="L174" s="2" t="s">
        <v>794</v>
      </c>
      <c r="N174" s="2">
        <v>0</v>
      </c>
      <c r="O174" s="2">
        <v>0</v>
      </c>
      <c r="P174" s="2" t="s">
        <v>816</v>
      </c>
      <c r="Q174" s="2" t="s">
        <v>885</v>
      </c>
      <c r="R174" s="2" t="s">
        <v>813</v>
      </c>
      <c r="S174" s="2" t="s">
        <v>831</v>
      </c>
      <c r="T174" s="2" t="str">
        <f t="shared" si="8"/>
        <v/>
      </c>
      <c r="U174" s="2" t="s">
        <v>1030</v>
      </c>
      <c r="V174" s="2" t="str">
        <f t="shared" si="9"/>
        <v/>
      </c>
      <c r="W174" s="2" t="s">
        <v>1030</v>
      </c>
      <c r="X174" s="2" t="str">
        <f t="shared" si="10"/>
        <v/>
      </c>
      <c r="Y174" s="2" t="s">
        <v>1030</v>
      </c>
      <c r="Z174" s="2" t="str">
        <f t="shared" si="11"/>
        <v/>
      </c>
      <c r="AA174" s="2" t="s">
        <v>1030</v>
      </c>
    </row>
    <row r="175" spans="1:27" hidden="1" x14ac:dyDescent="0.25">
      <c r="A175" s="2" t="s">
        <v>2045</v>
      </c>
      <c r="B175" s="2" t="s">
        <v>1659</v>
      </c>
      <c r="C175" s="2" t="s">
        <v>2046</v>
      </c>
      <c r="D175" s="2">
        <v>9.5833333358168602</v>
      </c>
      <c r="E175" s="2" t="s">
        <v>1030</v>
      </c>
      <c r="F175" s="2" t="s">
        <v>1030</v>
      </c>
      <c r="G175" s="2">
        <v>9.5833333358168602</v>
      </c>
      <c r="H175" s="2" t="s">
        <v>2047</v>
      </c>
      <c r="I175" s="21">
        <v>42096.291666666672</v>
      </c>
      <c r="J175" s="2" t="s">
        <v>800</v>
      </c>
      <c r="K175" s="21">
        <v>40630.291666666664</v>
      </c>
      <c r="L175" s="2" t="s">
        <v>1102</v>
      </c>
      <c r="M175" s="21">
        <v>33664.333333333336</v>
      </c>
      <c r="N175" s="2">
        <v>1</v>
      </c>
      <c r="O175" s="2">
        <v>500000</v>
      </c>
      <c r="P175" s="2" t="s">
        <v>795</v>
      </c>
      <c r="Q175" s="2" t="s">
        <v>1659</v>
      </c>
      <c r="R175" s="2" t="s">
        <v>810</v>
      </c>
      <c r="S175" s="2" t="s">
        <v>853</v>
      </c>
      <c r="T175" s="2" t="str">
        <f t="shared" si="8"/>
        <v/>
      </c>
      <c r="U175" s="2" t="s">
        <v>1030</v>
      </c>
      <c r="V175" s="2" t="str">
        <f t="shared" si="9"/>
        <v/>
      </c>
      <c r="W175" s="2" t="s">
        <v>1030</v>
      </c>
      <c r="X175" s="2" t="str">
        <f t="shared" si="10"/>
        <v/>
      </c>
      <c r="Y175" s="2" t="s">
        <v>1030</v>
      </c>
      <c r="Z175" s="2" t="str">
        <f t="shared" si="11"/>
        <v/>
      </c>
      <c r="AA175" s="2" t="s">
        <v>1030</v>
      </c>
    </row>
    <row r="176" spans="1:27" hidden="1" x14ac:dyDescent="0.25">
      <c r="A176" s="2" t="s">
        <v>2048</v>
      </c>
      <c r="B176" s="2" t="s">
        <v>885</v>
      </c>
      <c r="C176" s="2" t="s">
        <v>2049</v>
      </c>
      <c r="D176" s="2">
        <v>6.5</v>
      </c>
      <c r="E176" s="2">
        <v>1</v>
      </c>
      <c r="F176" s="2">
        <v>6.5</v>
      </c>
      <c r="G176" s="2" t="s">
        <v>1030</v>
      </c>
      <c r="H176" s="2" t="s">
        <v>2050</v>
      </c>
      <c r="I176" s="21">
        <v>43039.291666666672</v>
      </c>
      <c r="J176" s="2" t="s">
        <v>800</v>
      </c>
      <c r="K176" s="21">
        <v>42425.333333333328</v>
      </c>
      <c r="L176" s="2" t="s">
        <v>794</v>
      </c>
      <c r="M176" s="21">
        <v>42488.291666666672</v>
      </c>
      <c r="N176" s="2">
        <v>14</v>
      </c>
      <c r="O176" s="2">
        <v>600000</v>
      </c>
      <c r="P176" s="2" t="s">
        <v>816</v>
      </c>
      <c r="Q176" s="2" t="s">
        <v>885</v>
      </c>
      <c r="R176" s="2" t="s">
        <v>797</v>
      </c>
      <c r="S176" s="2" t="s">
        <v>801</v>
      </c>
      <c r="T176" s="2" t="str">
        <f t="shared" si="8"/>
        <v/>
      </c>
      <c r="U176" s="2" t="s">
        <v>1030</v>
      </c>
      <c r="V176" s="2" t="str">
        <f t="shared" si="9"/>
        <v>Alondra Gaytan</v>
      </c>
      <c r="W176" s="2">
        <v>1</v>
      </c>
      <c r="X176" s="2" t="str">
        <f t="shared" si="10"/>
        <v/>
      </c>
      <c r="Y176" s="2" t="s">
        <v>1030</v>
      </c>
      <c r="Z176" s="2" t="str">
        <f t="shared" si="11"/>
        <v/>
      </c>
      <c r="AA176" s="2" t="s">
        <v>1030</v>
      </c>
    </row>
    <row r="177" spans="1:27" hidden="1" x14ac:dyDescent="0.25">
      <c r="A177" s="2" t="s">
        <v>2051</v>
      </c>
      <c r="B177" s="2" t="s">
        <v>912</v>
      </c>
      <c r="C177" s="2" t="s">
        <v>2052</v>
      </c>
      <c r="D177" s="2">
        <v>0.25</v>
      </c>
      <c r="E177" s="2" t="s">
        <v>1030</v>
      </c>
      <c r="F177" s="2" t="s">
        <v>1030</v>
      </c>
      <c r="G177" s="2">
        <v>0.25</v>
      </c>
      <c r="H177" s="2" t="s">
        <v>2053</v>
      </c>
      <c r="I177" s="21">
        <v>41997.333333333328</v>
      </c>
      <c r="J177" s="2" t="s">
        <v>800</v>
      </c>
      <c r="K177" s="21">
        <v>39905.291666666664</v>
      </c>
      <c r="L177" s="2" t="s">
        <v>1102</v>
      </c>
      <c r="M177" s="21">
        <v>39142.333333333336</v>
      </c>
      <c r="N177" s="2">
        <v>1</v>
      </c>
      <c r="O177" s="2">
        <v>472000</v>
      </c>
      <c r="P177" s="2" t="s">
        <v>795</v>
      </c>
      <c r="Q177" s="2" t="s">
        <v>912</v>
      </c>
      <c r="R177" s="2" t="s">
        <v>852</v>
      </c>
      <c r="S177" s="2" t="s">
        <v>2054</v>
      </c>
      <c r="T177" s="2" t="str">
        <f t="shared" si="8"/>
        <v/>
      </c>
      <c r="U177" s="2" t="s">
        <v>1030</v>
      </c>
      <c r="V177" s="2" t="str">
        <f t="shared" si="9"/>
        <v/>
      </c>
      <c r="W177" s="2" t="s">
        <v>1030</v>
      </c>
      <c r="X177" s="2" t="str">
        <f t="shared" si="10"/>
        <v/>
      </c>
      <c r="Y177" s="2" t="s">
        <v>1030</v>
      </c>
      <c r="Z177" s="2" t="str">
        <f t="shared" si="11"/>
        <v/>
      </c>
      <c r="AA177" s="2" t="s">
        <v>1030</v>
      </c>
    </row>
    <row r="178" spans="1:27" hidden="1" x14ac:dyDescent="0.25">
      <c r="A178" s="2" t="s">
        <v>2055</v>
      </c>
      <c r="B178" s="2" t="s">
        <v>796</v>
      </c>
      <c r="C178" s="2" t="s">
        <v>2056</v>
      </c>
      <c r="D178" s="2">
        <v>10.5</v>
      </c>
      <c r="E178" s="2" t="s">
        <v>1030</v>
      </c>
      <c r="F178" s="2" t="s">
        <v>1030</v>
      </c>
      <c r="G178" s="2">
        <v>10.5</v>
      </c>
      <c r="H178" s="2" t="s">
        <v>2057</v>
      </c>
      <c r="I178" s="21">
        <v>42548.291666666672</v>
      </c>
      <c r="J178" s="2" t="s">
        <v>793</v>
      </c>
      <c r="K178" s="21">
        <v>41088.291666666664</v>
      </c>
      <c r="L178" s="2" t="s">
        <v>1102</v>
      </c>
      <c r="M178" s="21">
        <v>42244.291666666672</v>
      </c>
      <c r="N178" s="2">
        <v>0</v>
      </c>
      <c r="O178" s="2">
        <v>0</v>
      </c>
      <c r="P178" s="2" t="s">
        <v>816</v>
      </c>
      <c r="Q178" s="2" t="s">
        <v>796</v>
      </c>
      <c r="R178" s="2" t="s">
        <v>937</v>
      </c>
      <c r="S178" s="2" t="s">
        <v>831</v>
      </c>
      <c r="T178" s="2" t="str">
        <f t="shared" si="8"/>
        <v>Pat Sweeney</v>
      </c>
      <c r="U178" s="2">
        <v>60000</v>
      </c>
      <c r="V178" s="2" t="str">
        <f t="shared" si="9"/>
        <v>Pat Sweeney</v>
      </c>
      <c r="W178" s="2">
        <v>1</v>
      </c>
      <c r="X178" s="2" t="str">
        <f t="shared" si="10"/>
        <v/>
      </c>
      <c r="Y178" s="2" t="s">
        <v>1030</v>
      </c>
      <c r="Z178" s="2" t="str">
        <f t="shared" si="11"/>
        <v/>
      </c>
      <c r="AA178" s="2" t="s">
        <v>1030</v>
      </c>
    </row>
    <row r="179" spans="1:27" hidden="1" x14ac:dyDescent="0.25">
      <c r="A179" s="2" t="s">
        <v>2058</v>
      </c>
      <c r="B179" s="2" t="s">
        <v>1659</v>
      </c>
      <c r="C179" s="2" t="s">
        <v>2059</v>
      </c>
      <c r="D179" s="2">
        <v>0.25</v>
      </c>
      <c r="E179" s="2" t="s">
        <v>1030</v>
      </c>
      <c r="F179" s="2" t="s">
        <v>1030</v>
      </c>
      <c r="G179" s="2">
        <v>0.25</v>
      </c>
      <c r="H179" s="2" t="s">
        <v>2060</v>
      </c>
      <c r="I179" s="21">
        <v>41718.291666666664</v>
      </c>
      <c r="J179" s="2" t="s">
        <v>1030</v>
      </c>
      <c r="K179" s="21">
        <v>40714.291666666664</v>
      </c>
      <c r="L179" s="2" t="s">
        <v>1102</v>
      </c>
      <c r="P179" s="2" t="s">
        <v>816</v>
      </c>
      <c r="Q179" s="2" t="s">
        <v>1659</v>
      </c>
      <c r="R179" s="2" t="s">
        <v>1052</v>
      </c>
      <c r="S179" s="2" t="s">
        <v>979</v>
      </c>
      <c r="T179" s="2" t="str">
        <f t="shared" si="8"/>
        <v/>
      </c>
      <c r="U179" s="2" t="s">
        <v>1030</v>
      </c>
      <c r="V179" s="2" t="str">
        <f t="shared" si="9"/>
        <v/>
      </c>
      <c r="W179" s="2" t="s">
        <v>1030</v>
      </c>
      <c r="X179" s="2" t="str">
        <f t="shared" si="10"/>
        <v/>
      </c>
      <c r="Y179" s="2" t="s">
        <v>1030</v>
      </c>
      <c r="Z179" s="2" t="str">
        <f t="shared" si="11"/>
        <v/>
      </c>
      <c r="AA179" s="2" t="s">
        <v>1030</v>
      </c>
    </row>
    <row r="180" spans="1:27" hidden="1" x14ac:dyDescent="0.25">
      <c r="A180" s="2" t="s">
        <v>2061</v>
      </c>
      <c r="B180" s="2" t="s">
        <v>885</v>
      </c>
      <c r="C180" s="2" t="s">
        <v>2062</v>
      </c>
      <c r="D180" s="2">
        <v>1</v>
      </c>
      <c r="E180" s="2">
        <v>1</v>
      </c>
      <c r="F180" s="2">
        <v>1</v>
      </c>
      <c r="G180" s="2" t="s">
        <v>1030</v>
      </c>
      <c r="H180" s="2" t="s">
        <v>2063</v>
      </c>
      <c r="I180" s="21">
        <v>43328.291666666672</v>
      </c>
      <c r="J180" s="2" t="s">
        <v>884</v>
      </c>
      <c r="K180" s="21">
        <v>43327.291666666672</v>
      </c>
      <c r="L180" s="2" t="s">
        <v>794</v>
      </c>
      <c r="M180" s="21">
        <v>43145.333333333328</v>
      </c>
      <c r="N180" s="2">
        <v>1</v>
      </c>
      <c r="O180" s="2">
        <v>87000</v>
      </c>
      <c r="P180" s="2" t="s">
        <v>824</v>
      </c>
      <c r="Q180" s="2" t="s">
        <v>885</v>
      </c>
      <c r="R180" s="2" t="s">
        <v>1047</v>
      </c>
      <c r="S180" s="2" t="s">
        <v>820</v>
      </c>
      <c r="T180" s="2" t="str">
        <f t="shared" si="8"/>
        <v/>
      </c>
      <c r="U180" s="2" t="s">
        <v>1030</v>
      </c>
      <c r="V180" s="2" t="str">
        <f t="shared" si="9"/>
        <v/>
      </c>
      <c r="W180" s="2" t="s">
        <v>1030</v>
      </c>
      <c r="X180" s="2" t="str">
        <f t="shared" si="10"/>
        <v/>
      </c>
      <c r="Y180" s="2" t="s">
        <v>1030</v>
      </c>
      <c r="Z180" s="2" t="str">
        <f t="shared" si="11"/>
        <v/>
      </c>
      <c r="AA180" s="2" t="s">
        <v>1030</v>
      </c>
    </row>
    <row r="181" spans="1:27" hidden="1" x14ac:dyDescent="0.25">
      <c r="A181" s="2" t="s">
        <v>2064</v>
      </c>
      <c r="B181" s="2" t="s">
        <v>848</v>
      </c>
      <c r="C181" s="2" t="s">
        <v>2065</v>
      </c>
      <c r="D181" s="2">
        <v>32</v>
      </c>
      <c r="E181" s="2">
        <v>1</v>
      </c>
      <c r="F181" s="2">
        <v>32</v>
      </c>
      <c r="G181" s="2" t="s">
        <v>1030</v>
      </c>
      <c r="H181" s="2" t="s">
        <v>2066</v>
      </c>
      <c r="I181" s="21">
        <v>42703.333333333328</v>
      </c>
      <c r="J181" s="2" t="s">
        <v>803</v>
      </c>
      <c r="K181" s="21">
        <v>42291.291666666672</v>
      </c>
      <c r="L181" s="2" t="s">
        <v>794</v>
      </c>
      <c r="M181" s="21">
        <v>42195.291666666672</v>
      </c>
      <c r="N181" s="2">
        <v>0</v>
      </c>
      <c r="O181" s="2">
        <v>0</v>
      </c>
      <c r="P181" s="2" t="s">
        <v>824</v>
      </c>
      <c r="Q181" s="2" t="s">
        <v>848</v>
      </c>
      <c r="R181" s="2" t="s">
        <v>857</v>
      </c>
      <c r="S181" s="2" t="s">
        <v>853</v>
      </c>
      <c r="T181" s="2" t="str">
        <f t="shared" si="8"/>
        <v/>
      </c>
      <c r="U181" s="2" t="s">
        <v>1030</v>
      </c>
      <c r="V181" s="2" t="str">
        <f t="shared" si="9"/>
        <v/>
      </c>
      <c r="W181" s="2" t="s">
        <v>1030</v>
      </c>
      <c r="X181" s="2" t="str">
        <f t="shared" si="10"/>
        <v/>
      </c>
      <c r="Y181" s="2" t="s">
        <v>1030</v>
      </c>
      <c r="Z181" s="2" t="str">
        <f t="shared" si="11"/>
        <v/>
      </c>
      <c r="AA181" s="2" t="s">
        <v>1030</v>
      </c>
    </row>
    <row r="182" spans="1:27" hidden="1" x14ac:dyDescent="0.25">
      <c r="A182" s="2" t="s">
        <v>400</v>
      </c>
      <c r="B182" s="2" t="s">
        <v>812</v>
      </c>
      <c r="C182" s="2" t="s">
        <v>399</v>
      </c>
      <c r="D182" s="2">
        <v>3.75</v>
      </c>
      <c r="E182" s="2">
        <v>1</v>
      </c>
      <c r="F182" s="2">
        <v>3.75</v>
      </c>
      <c r="G182" s="2" t="s">
        <v>1030</v>
      </c>
      <c r="H182" s="2" t="s">
        <v>883</v>
      </c>
      <c r="I182" s="21">
        <v>43235.291666666672</v>
      </c>
      <c r="J182" s="2" t="s">
        <v>884</v>
      </c>
      <c r="K182" s="21">
        <v>43186.291666666672</v>
      </c>
      <c r="L182" s="2" t="s">
        <v>794</v>
      </c>
      <c r="N182" s="2">
        <v>0</v>
      </c>
      <c r="O182" s="2">
        <v>0</v>
      </c>
      <c r="P182" s="2" t="s">
        <v>816</v>
      </c>
      <c r="Q182" s="2" t="s">
        <v>812</v>
      </c>
      <c r="R182" s="2" t="s">
        <v>813</v>
      </c>
      <c r="S182" s="2" t="s">
        <v>801</v>
      </c>
      <c r="T182" s="2" t="str">
        <f t="shared" si="8"/>
        <v/>
      </c>
      <c r="U182" s="2" t="s">
        <v>1030</v>
      </c>
      <c r="V182" s="2" t="str">
        <f t="shared" si="9"/>
        <v/>
      </c>
      <c r="W182" s="2" t="s">
        <v>1030</v>
      </c>
      <c r="X182" s="2" t="str">
        <f t="shared" si="10"/>
        <v/>
      </c>
      <c r="Y182" s="2" t="s">
        <v>1030</v>
      </c>
      <c r="Z182" s="2" t="str">
        <f t="shared" si="11"/>
        <v/>
      </c>
      <c r="AA182" s="2" t="s">
        <v>1030</v>
      </c>
    </row>
    <row r="183" spans="1:27" hidden="1" x14ac:dyDescent="0.25">
      <c r="A183" s="2" t="s">
        <v>2067</v>
      </c>
      <c r="B183" s="2" t="s">
        <v>1659</v>
      </c>
      <c r="C183" s="2" t="s">
        <v>2068</v>
      </c>
      <c r="D183" s="2">
        <v>0.25</v>
      </c>
      <c r="E183" s="2" t="s">
        <v>1030</v>
      </c>
      <c r="F183" s="2" t="s">
        <v>1030</v>
      </c>
      <c r="G183" s="2">
        <v>0.25</v>
      </c>
      <c r="H183" s="2" t="s">
        <v>2069</v>
      </c>
      <c r="I183" s="21">
        <v>41718.291666666664</v>
      </c>
      <c r="J183" s="2" t="s">
        <v>793</v>
      </c>
      <c r="K183" s="21">
        <v>40655.291666666664</v>
      </c>
      <c r="L183" s="2" t="s">
        <v>1102</v>
      </c>
      <c r="M183" s="21">
        <v>26390.333333333332</v>
      </c>
      <c r="N183" s="2">
        <v>12</v>
      </c>
      <c r="O183" s="2">
        <v>50000</v>
      </c>
      <c r="P183" s="2" t="s">
        <v>795</v>
      </c>
      <c r="Q183" s="2" t="s">
        <v>1659</v>
      </c>
      <c r="R183" s="2" t="s">
        <v>852</v>
      </c>
      <c r="S183" s="2" t="s">
        <v>853</v>
      </c>
      <c r="T183" s="2" t="str">
        <f t="shared" si="8"/>
        <v/>
      </c>
      <c r="U183" s="2" t="s">
        <v>1030</v>
      </c>
      <c r="V183" s="2" t="str">
        <f t="shared" si="9"/>
        <v/>
      </c>
      <c r="W183" s="2" t="s">
        <v>1030</v>
      </c>
      <c r="X183" s="2" t="str">
        <f t="shared" si="10"/>
        <v/>
      </c>
      <c r="Y183" s="2" t="s">
        <v>1030</v>
      </c>
      <c r="Z183" s="2" t="str">
        <f t="shared" si="11"/>
        <v/>
      </c>
      <c r="AA183" s="2" t="s">
        <v>1030</v>
      </c>
    </row>
    <row r="184" spans="1:27" hidden="1" x14ac:dyDescent="0.25">
      <c r="A184" s="2" t="s">
        <v>2070</v>
      </c>
      <c r="B184" s="2" t="s">
        <v>885</v>
      </c>
      <c r="C184" s="2" t="s">
        <v>2071</v>
      </c>
      <c r="D184" s="2">
        <v>6.75</v>
      </c>
      <c r="E184" s="2">
        <v>1</v>
      </c>
      <c r="F184" s="2">
        <v>6.75</v>
      </c>
      <c r="G184" s="2" t="s">
        <v>1030</v>
      </c>
      <c r="H184" s="2" t="s">
        <v>2072</v>
      </c>
      <c r="I184" s="21">
        <v>42559.291666666672</v>
      </c>
      <c r="J184" s="2" t="s">
        <v>861</v>
      </c>
      <c r="K184" s="21">
        <v>42219.291666666672</v>
      </c>
      <c r="L184" s="2" t="s">
        <v>794</v>
      </c>
      <c r="N184" s="2">
        <v>0</v>
      </c>
      <c r="O184" s="2">
        <v>0</v>
      </c>
      <c r="P184" s="2" t="s">
        <v>816</v>
      </c>
      <c r="Q184" s="2" t="s">
        <v>885</v>
      </c>
      <c r="R184" s="2" t="s">
        <v>797</v>
      </c>
      <c r="S184" s="2" t="s">
        <v>843</v>
      </c>
      <c r="T184" s="2" t="str">
        <f t="shared" si="8"/>
        <v/>
      </c>
      <c r="U184" s="2" t="s">
        <v>1030</v>
      </c>
      <c r="V184" s="2" t="str">
        <f t="shared" si="9"/>
        <v/>
      </c>
      <c r="W184" s="2" t="s">
        <v>1030</v>
      </c>
      <c r="X184" s="2" t="str">
        <f t="shared" si="10"/>
        <v/>
      </c>
      <c r="Y184" s="2" t="s">
        <v>1030</v>
      </c>
      <c r="Z184" s="2" t="str">
        <f t="shared" si="11"/>
        <v/>
      </c>
      <c r="AA184" s="2" t="s">
        <v>1030</v>
      </c>
    </row>
    <row r="185" spans="1:27" hidden="1" x14ac:dyDescent="0.25">
      <c r="A185" s="2" t="s">
        <v>2073</v>
      </c>
      <c r="B185" s="2" t="s">
        <v>796</v>
      </c>
      <c r="C185" s="2" t="s">
        <v>2074</v>
      </c>
      <c r="D185" s="2">
        <v>4</v>
      </c>
      <c r="E185" s="2">
        <v>1</v>
      </c>
      <c r="F185" s="2">
        <v>4</v>
      </c>
      <c r="G185" s="2" t="s">
        <v>1030</v>
      </c>
      <c r="H185" s="2" t="s">
        <v>2075</v>
      </c>
      <c r="I185" s="21">
        <v>42032.333333333328</v>
      </c>
      <c r="J185" s="2" t="s">
        <v>1030</v>
      </c>
      <c r="K185" s="21">
        <v>41745.291666666664</v>
      </c>
      <c r="L185" s="2" t="s">
        <v>1102</v>
      </c>
      <c r="P185" s="2" t="s">
        <v>816</v>
      </c>
      <c r="Q185" s="2" t="s">
        <v>796</v>
      </c>
      <c r="R185" s="2" t="s">
        <v>805</v>
      </c>
      <c r="S185" s="2" t="s">
        <v>853</v>
      </c>
      <c r="T185" s="2" t="str">
        <f t="shared" si="8"/>
        <v/>
      </c>
      <c r="U185" s="2" t="s">
        <v>1030</v>
      </c>
      <c r="V185" s="2" t="str">
        <f t="shared" si="9"/>
        <v/>
      </c>
      <c r="W185" s="2" t="s">
        <v>1030</v>
      </c>
      <c r="X185" s="2" t="str">
        <f t="shared" si="10"/>
        <v/>
      </c>
      <c r="Y185" s="2" t="s">
        <v>1030</v>
      </c>
      <c r="Z185" s="2" t="str">
        <f t="shared" si="11"/>
        <v/>
      </c>
      <c r="AA185" s="2" t="s">
        <v>1030</v>
      </c>
    </row>
    <row r="186" spans="1:27" hidden="1" x14ac:dyDescent="0.25">
      <c r="A186" s="2" t="s">
        <v>1381</v>
      </c>
      <c r="B186" s="2" t="s">
        <v>1365</v>
      </c>
      <c r="C186" s="2" t="s">
        <v>1379</v>
      </c>
      <c r="D186" s="2">
        <v>12.5</v>
      </c>
      <c r="E186" s="2">
        <v>1</v>
      </c>
      <c r="F186" s="2">
        <v>12.5</v>
      </c>
      <c r="G186" s="2" t="s">
        <v>1030</v>
      </c>
      <c r="H186" s="2" t="s">
        <v>886</v>
      </c>
      <c r="I186" s="21">
        <v>43286.291666666672</v>
      </c>
      <c r="J186" s="2" t="s">
        <v>808</v>
      </c>
      <c r="K186" s="21">
        <v>43084.333333333328</v>
      </c>
      <c r="L186" s="2" t="s">
        <v>794</v>
      </c>
      <c r="M186" s="21">
        <v>36528.333333333336</v>
      </c>
      <c r="N186" s="2">
        <v>10</v>
      </c>
      <c r="O186" s="2">
        <v>1500000</v>
      </c>
      <c r="P186" s="2" t="s">
        <v>795</v>
      </c>
      <c r="Q186" s="2" t="s">
        <v>1592</v>
      </c>
      <c r="R186" s="2" t="s">
        <v>810</v>
      </c>
      <c r="S186" s="2" t="s">
        <v>845</v>
      </c>
      <c r="T186" s="2" t="str">
        <f t="shared" si="8"/>
        <v/>
      </c>
      <c r="U186" s="2" t="s">
        <v>1030</v>
      </c>
      <c r="V186" s="2" t="str">
        <f t="shared" si="9"/>
        <v/>
      </c>
      <c r="W186" s="2" t="s">
        <v>1030</v>
      </c>
      <c r="X186" s="2" t="str">
        <f t="shared" si="10"/>
        <v/>
      </c>
      <c r="Y186" s="2" t="s">
        <v>1030</v>
      </c>
      <c r="Z186" s="2" t="str">
        <f t="shared" si="11"/>
        <v/>
      </c>
      <c r="AA186" s="2" t="s">
        <v>1030</v>
      </c>
    </row>
    <row r="187" spans="1:27" hidden="1" x14ac:dyDescent="0.25">
      <c r="A187" s="2" t="s">
        <v>640</v>
      </c>
      <c r="B187" s="2" t="s">
        <v>1365</v>
      </c>
      <c r="C187" s="2" t="s">
        <v>639</v>
      </c>
      <c r="D187" s="2">
        <v>33.5</v>
      </c>
      <c r="E187" s="2">
        <v>1</v>
      </c>
      <c r="F187" s="2">
        <v>33.5</v>
      </c>
      <c r="G187" s="2" t="s">
        <v>1030</v>
      </c>
      <c r="H187" s="2" t="s">
        <v>887</v>
      </c>
      <c r="I187" s="21">
        <v>43290.291666666672</v>
      </c>
      <c r="J187" s="2" t="s">
        <v>808</v>
      </c>
      <c r="K187" s="21">
        <v>43014.291666666672</v>
      </c>
      <c r="L187" s="2" t="s">
        <v>794</v>
      </c>
      <c r="M187" s="21">
        <v>43166.333333333328</v>
      </c>
      <c r="N187" s="2">
        <v>0</v>
      </c>
      <c r="O187" s="2">
        <v>0</v>
      </c>
      <c r="P187" s="2" t="s">
        <v>816</v>
      </c>
      <c r="Q187" s="2" t="s">
        <v>1592</v>
      </c>
      <c r="R187" s="2" t="s">
        <v>810</v>
      </c>
      <c r="S187" s="2" t="s">
        <v>817</v>
      </c>
      <c r="T187" s="2" t="str">
        <f t="shared" si="8"/>
        <v/>
      </c>
      <c r="U187" s="2" t="s">
        <v>1030</v>
      </c>
      <c r="V187" s="2" t="str">
        <f t="shared" si="9"/>
        <v>Anthony C. Elliott</v>
      </c>
      <c r="W187" s="2">
        <v>1</v>
      </c>
      <c r="X187" s="2" t="str">
        <f t="shared" si="10"/>
        <v/>
      </c>
      <c r="Y187" s="2" t="s">
        <v>1030</v>
      </c>
      <c r="Z187" s="2" t="str">
        <f t="shared" si="11"/>
        <v/>
      </c>
      <c r="AA187" s="2" t="s">
        <v>1030</v>
      </c>
    </row>
    <row r="188" spans="1:27" hidden="1" x14ac:dyDescent="0.25">
      <c r="A188" s="2" t="s">
        <v>2076</v>
      </c>
      <c r="B188" s="2" t="s">
        <v>1613</v>
      </c>
      <c r="C188" s="2" t="s">
        <v>2077</v>
      </c>
      <c r="D188" s="2">
        <v>30.300000011920929</v>
      </c>
      <c r="E188" s="2" t="s">
        <v>1030</v>
      </c>
      <c r="F188" s="2" t="s">
        <v>1030</v>
      </c>
      <c r="G188" s="2">
        <v>30.300000011920929</v>
      </c>
      <c r="H188" s="2" t="s">
        <v>2078</v>
      </c>
      <c r="I188" s="21">
        <v>42916.291666666672</v>
      </c>
      <c r="J188" s="2" t="s">
        <v>847</v>
      </c>
      <c r="K188" s="21">
        <v>41310.333333333336</v>
      </c>
      <c r="L188" s="2" t="s">
        <v>794</v>
      </c>
      <c r="M188" s="21">
        <v>35466.333333333336</v>
      </c>
      <c r="N188" s="2">
        <v>0</v>
      </c>
      <c r="O188" s="2">
        <v>440000</v>
      </c>
      <c r="P188" s="2" t="s">
        <v>795</v>
      </c>
      <c r="Q188" s="2" t="s">
        <v>1613</v>
      </c>
      <c r="R188" s="2" t="s">
        <v>857</v>
      </c>
      <c r="S188" s="2" t="s">
        <v>853</v>
      </c>
      <c r="T188" s="2" t="str">
        <f t="shared" si="8"/>
        <v>Jason Ham</v>
      </c>
      <c r="U188" s="2">
        <v>50000</v>
      </c>
      <c r="V188" s="2" t="str">
        <f t="shared" si="9"/>
        <v/>
      </c>
      <c r="W188" s="2" t="s">
        <v>1030</v>
      </c>
      <c r="X188" s="2" t="str">
        <f t="shared" si="10"/>
        <v/>
      </c>
      <c r="Y188" s="2" t="s">
        <v>1030</v>
      </c>
      <c r="Z188" s="2" t="str">
        <f t="shared" si="11"/>
        <v>Jason Ham</v>
      </c>
      <c r="AA188" s="2">
        <v>440000</v>
      </c>
    </row>
    <row r="189" spans="1:27" hidden="1" x14ac:dyDescent="0.25">
      <c r="A189" s="2" t="s">
        <v>458</v>
      </c>
      <c r="B189" s="2" t="s">
        <v>812</v>
      </c>
      <c r="C189" s="2" t="s">
        <v>457</v>
      </c>
      <c r="D189" s="2">
        <v>7</v>
      </c>
      <c r="E189" s="2">
        <v>1</v>
      </c>
      <c r="F189" s="2">
        <v>7</v>
      </c>
      <c r="G189" s="2" t="s">
        <v>1030</v>
      </c>
      <c r="H189" s="2" t="s">
        <v>888</v>
      </c>
      <c r="I189" s="21">
        <v>43235.291666666672</v>
      </c>
      <c r="J189" s="2" t="s">
        <v>889</v>
      </c>
      <c r="K189" s="21">
        <v>43073.333333333328</v>
      </c>
      <c r="L189" s="2" t="s">
        <v>794</v>
      </c>
      <c r="M189" s="21">
        <v>42856.291666666672</v>
      </c>
      <c r="N189" s="2">
        <v>1</v>
      </c>
      <c r="O189" s="2">
        <v>0</v>
      </c>
      <c r="P189" s="2" t="s">
        <v>824</v>
      </c>
      <c r="Q189" s="2" t="s">
        <v>812</v>
      </c>
      <c r="R189" s="2" t="s">
        <v>813</v>
      </c>
      <c r="S189" s="2" t="s">
        <v>831</v>
      </c>
      <c r="T189" s="2" t="str">
        <f t="shared" si="8"/>
        <v/>
      </c>
      <c r="U189" s="2" t="s">
        <v>1030</v>
      </c>
      <c r="V189" s="2" t="str">
        <f t="shared" si="9"/>
        <v/>
      </c>
      <c r="W189" s="2" t="s">
        <v>1030</v>
      </c>
      <c r="X189" s="2" t="str">
        <f t="shared" si="10"/>
        <v/>
      </c>
      <c r="Y189" s="2" t="s">
        <v>1030</v>
      </c>
      <c r="Z189" s="2" t="str">
        <f t="shared" si="11"/>
        <v/>
      </c>
      <c r="AA189" s="2" t="s">
        <v>1030</v>
      </c>
    </row>
    <row r="190" spans="1:27" hidden="1" x14ac:dyDescent="0.25">
      <c r="A190" s="2" t="s">
        <v>2079</v>
      </c>
      <c r="B190" s="2" t="s">
        <v>809</v>
      </c>
      <c r="C190" s="2" t="s">
        <v>2080</v>
      </c>
      <c r="D190" s="2">
        <v>12.25</v>
      </c>
      <c r="E190" s="2">
        <v>1</v>
      </c>
      <c r="F190" s="2">
        <v>12.25</v>
      </c>
      <c r="G190" s="2" t="s">
        <v>1030</v>
      </c>
      <c r="H190" s="2" t="s">
        <v>2081</v>
      </c>
      <c r="I190" s="21">
        <v>42280.291666666672</v>
      </c>
      <c r="J190" s="2" t="s">
        <v>819</v>
      </c>
      <c r="K190" s="21">
        <v>41898.291666666664</v>
      </c>
      <c r="L190" s="2" t="s">
        <v>1102</v>
      </c>
      <c r="M190" s="21">
        <v>41913.291666666664</v>
      </c>
      <c r="N190" s="2">
        <v>0</v>
      </c>
      <c r="O190" s="2">
        <v>0</v>
      </c>
      <c r="P190" s="2" t="s">
        <v>795</v>
      </c>
      <c r="Q190" s="2" t="s">
        <v>809</v>
      </c>
      <c r="R190" s="2" t="s">
        <v>903</v>
      </c>
      <c r="S190" s="2" t="s">
        <v>1213</v>
      </c>
      <c r="T190" s="2" t="str">
        <f t="shared" si="8"/>
        <v>Clare Briglio</v>
      </c>
      <c r="U190" s="2">
        <v>15000</v>
      </c>
      <c r="V190" s="2" t="str">
        <f t="shared" si="9"/>
        <v>Clare Briglio</v>
      </c>
      <c r="W190" s="2">
        <v>1</v>
      </c>
      <c r="X190" s="2" t="str">
        <f t="shared" si="10"/>
        <v/>
      </c>
      <c r="Y190" s="2" t="s">
        <v>1030</v>
      </c>
      <c r="Z190" s="2" t="str">
        <f t="shared" si="11"/>
        <v/>
      </c>
      <c r="AA190" s="2" t="s">
        <v>1030</v>
      </c>
    </row>
    <row r="191" spans="1:27" hidden="1" x14ac:dyDescent="0.25">
      <c r="A191" s="2" t="s">
        <v>2082</v>
      </c>
      <c r="B191" s="2" t="s">
        <v>2083</v>
      </c>
      <c r="C191" s="2" t="s">
        <v>2084</v>
      </c>
      <c r="D191" s="2">
        <v>5.5</v>
      </c>
      <c r="E191" s="2" t="s">
        <v>1030</v>
      </c>
      <c r="F191" s="2" t="s">
        <v>1030</v>
      </c>
      <c r="G191" s="2">
        <v>5.5</v>
      </c>
      <c r="H191" s="2" t="s">
        <v>2085</v>
      </c>
      <c r="I191" s="21">
        <v>42307.291666666672</v>
      </c>
      <c r="J191" s="2" t="s">
        <v>800</v>
      </c>
      <c r="K191" s="21">
        <v>38239.291666666664</v>
      </c>
      <c r="L191" s="2" t="s">
        <v>794</v>
      </c>
      <c r="M191" s="21">
        <v>36047.291666666664</v>
      </c>
      <c r="N191" s="2">
        <v>3</v>
      </c>
      <c r="P191" s="2" t="s">
        <v>795</v>
      </c>
      <c r="Q191" s="2" t="s">
        <v>2083</v>
      </c>
      <c r="R191" s="2" t="s">
        <v>810</v>
      </c>
      <c r="S191" s="2" t="s">
        <v>801</v>
      </c>
      <c r="T191" s="2" t="str">
        <f t="shared" si="8"/>
        <v/>
      </c>
      <c r="U191" s="2" t="s">
        <v>1030</v>
      </c>
      <c r="V191" s="2" t="str">
        <f t="shared" si="9"/>
        <v/>
      </c>
      <c r="W191" s="2" t="s">
        <v>1030</v>
      </c>
      <c r="X191" s="2" t="str">
        <f t="shared" si="10"/>
        <v/>
      </c>
      <c r="Y191" s="2" t="s">
        <v>1030</v>
      </c>
      <c r="Z191" s="2" t="str">
        <f t="shared" si="11"/>
        <v/>
      </c>
      <c r="AA191" s="2" t="s">
        <v>1030</v>
      </c>
    </row>
    <row r="192" spans="1:27" x14ac:dyDescent="0.25">
      <c r="A192" s="2" t="s">
        <v>2086</v>
      </c>
      <c r="B192" s="2" t="s">
        <v>1367</v>
      </c>
      <c r="C192" s="2" t="s">
        <v>2087</v>
      </c>
      <c r="D192" s="2">
        <v>5.5</v>
      </c>
      <c r="E192" s="2">
        <v>1</v>
      </c>
      <c r="F192" s="2">
        <v>5.5</v>
      </c>
      <c r="G192" s="2" t="s">
        <v>1030</v>
      </c>
      <c r="H192" s="2" t="s">
        <v>2088</v>
      </c>
      <c r="I192" s="21">
        <v>43066.333333333328</v>
      </c>
      <c r="J192" s="2" t="s">
        <v>884</v>
      </c>
      <c r="K192" s="21">
        <v>42859.291666666672</v>
      </c>
      <c r="L192" s="2" t="s">
        <v>794</v>
      </c>
      <c r="M192" s="21">
        <v>42736.333333333328</v>
      </c>
      <c r="N192" s="2">
        <v>1</v>
      </c>
      <c r="O192" s="2">
        <v>0</v>
      </c>
      <c r="P192" s="2" t="s">
        <v>824</v>
      </c>
      <c r="Q192" s="2" t="s">
        <v>1593</v>
      </c>
      <c r="R192" s="2" t="s">
        <v>797</v>
      </c>
      <c r="S192" s="2" t="s">
        <v>916</v>
      </c>
      <c r="T192" s="2" t="str">
        <f t="shared" si="8"/>
        <v/>
      </c>
      <c r="U192" s="2" t="s">
        <v>1030</v>
      </c>
      <c r="V192" s="2" t="str">
        <f t="shared" si="9"/>
        <v/>
      </c>
      <c r="W192" s="2" t="s">
        <v>1030</v>
      </c>
      <c r="X192" s="2" t="str">
        <f t="shared" si="10"/>
        <v/>
      </c>
      <c r="Y192" s="2" t="s">
        <v>1030</v>
      </c>
      <c r="Z192" s="2" t="str">
        <f t="shared" si="11"/>
        <v/>
      </c>
      <c r="AA192" s="2" t="s">
        <v>1030</v>
      </c>
    </row>
    <row r="193" spans="1:27" hidden="1" x14ac:dyDescent="0.25">
      <c r="A193" s="2" t="s">
        <v>2089</v>
      </c>
      <c r="B193" s="2" t="s">
        <v>912</v>
      </c>
      <c r="C193" s="2" t="s">
        <v>2090</v>
      </c>
      <c r="D193" s="2">
        <v>0.5</v>
      </c>
      <c r="E193" s="2">
        <v>1</v>
      </c>
      <c r="F193" s="2">
        <v>0.5</v>
      </c>
      <c r="G193" s="2" t="s">
        <v>1030</v>
      </c>
      <c r="H193" s="2" t="s">
        <v>2091</v>
      </c>
      <c r="I193" s="21">
        <v>42530.291666666672</v>
      </c>
      <c r="J193" s="2" t="s">
        <v>884</v>
      </c>
      <c r="K193" s="21">
        <v>42529.291666666672</v>
      </c>
      <c r="L193" s="2" t="s">
        <v>794</v>
      </c>
      <c r="N193" s="2">
        <v>0</v>
      </c>
      <c r="O193" s="2">
        <v>0</v>
      </c>
      <c r="P193" s="2" t="s">
        <v>816</v>
      </c>
      <c r="Q193" s="2" t="s">
        <v>912</v>
      </c>
      <c r="R193" s="2" t="s">
        <v>857</v>
      </c>
      <c r="S193" s="2" t="s">
        <v>801</v>
      </c>
      <c r="T193" s="2" t="str">
        <f t="shared" si="8"/>
        <v/>
      </c>
      <c r="U193" s="2" t="s">
        <v>1030</v>
      </c>
      <c r="V193" s="2" t="str">
        <f t="shared" si="9"/>
        <v/>
      </c>
      <c r="W193" s="2" t="s">
        <v>1030</v>
      </c>
      <c r="X193" s="2" t="str">
        <f t="shared" si="10"/>
        <v/>
      </c>
      <c r="Y193" s="2" t="s">
        <v>1030</v>
      </c>
      <c r="Z193" s="2" t="str">
        <f t="shared" si="11"/>
        <v/>
      </c>
      <c r="AA193" s="2" t="s">
        <v>1030</v>
      </c>
    </row>
    <row r="194" spans="1:27" hidden="1" x14ac:dyDescent="0.25">
      <c r="A194" s="2" t="s">
        <v>2092</v>
      </c>
      <c r="B194" s="2" t="s">
        <v>874</v>
      </c>
      <c r="C194" s="2" t="s">
        <v>2093</v>
      </c>
      <c r="D194" s="2">
        <v>3</v>
      </c>
      <c r="E194" s="2">
        <v>1</v>
      </c>
      <c r="F194" s="2">
        <v>3</v>
      </c>
      <c r="G194" s="2" t="s">
        <v>1030</v>
      </c>
      <c r="H194" s="2" t="s">
        <v>2094</v>
      </c>
      <c r="I194" s="21">
        <v>42089.291666666672</v>
      </c>
      <c r="J194" s="2" t="s">
        <v>803</v>
      </c>
      <c r="K194" s="21">
        <v>42067.333333333328</v>
      </c>
      <c r="L194" s="2" t="s">
        <v>1102</v>
      </c>
      <c r="N194" s="2">
        <v>0</v>
      </c>
      <c r="O194" s="2">
        <v>0</v>
      </c>
      <c r="P194" s="2" t="s">
        <v>816</v>
      </c>
      <c r="Q194" s="2" t="s">
        <v>874</v>
      </c>
      <c r="R194" s="2" t="s">
        <v>797</v>
      </c>
      <c r="S194" s="2" t="s">
        <v>801</v>
      </c>
      <c r="T194" s="2" t="str">
        <f t="shared" si="8"/>
        <v/>
      </c>
      <c r="U194" s="2" t="s">
        <v>1030</v>
      </c>
      <c r="V194" s="2" t="str">
        <f t="shared" si="9"/>
        <v/>
      </c>
      <c r="W194" s="2" t="s">
        <v>1030</v>
      </c>
      <c r="X194" s="2" t="str">
        <f t="shared" si="10"/>
        <v/>
      </c>
      <c r="Y194" s="2" t="s">
        <v>1030</v>
      </c>
      <c r="Z194" s="2" t="str">
        <f t="shared" si="11"/>
        <v/>
      </c>
      <c r="AA194" s="2" t="s">
        <v>1030</v>
      </c>
    </row>
    <row r="195" spans="1:27" hidden="1" x14ac:dyDescent="0.25">
      <c r="A195" s="2" t="s">
        <v>2095</v>
      </c>
      <c r="B195" s="2" t="s">
        <v>2096</v>
      </c>
      <c r="C195" s="2" t="s">
        <v>2097</v>
      </c>
      <c r="D195" s="2">
        <v>2</v>
      </c>
      <c r="E195" s="2">
        <v>1</v>
      </c>
      <c r="F195" s="2">
        <v>2</v>
      </c>
      <c r="G195" s="2" t="s">
        <v>1030</v>
      </c>
      <c r="H195" s="2" t="s">
        <v>2098</v>
      </c>
      <c r="I195" s="21">
        <v>42200.291666666672</v>
      </c>
      <c r="J195" s="2" t="s">
        <v>803</v>
      </c>
      <c r="K195" s="21">
        <v>42185.291666666672</v>
      </c>
      <c r="L195" s="2" t="s">
        <v>1102</v>
      </c>
      <c r="N195" s="2">
        <v>0</v>
      </c>
      <c r="O195" s="2">
        <v>0</v>
      </c>
      <c r="P195" s="2" t="s">
        <v>816</v>
      </c>
      <c r="Q195" s="2" t="s">
        <v>2096</v>
      </c>
      <c r="R195" s="2" t="s">
        <v>797</v>
      </c>
      <c r="S195" s="2" t="s">
        <v>820</v>
      </c>
      <c r="T195" s="2" t="str">
        <f t="shared" ref="T195:T258" si="12">IF(U195&lt;&gt;"",B195,"")</f>
        <v/>
      </c>
      <c r="U195" s="2" t="s">
        <v>1030</v>
      </c>
      <c r="V195" s="2" t="str">
        <f t="shared" ref="V195:V258" si="13">IF(W195&lt;&gt;"",B195,"")</f>
        <v/>
      </c>
      <c r="W195" s="2" t="s">
        <v>1030</v>
      </c>
      <c r="X195" s="2" t="str">
        <f t="shared" ref="X195:X258" si="14">IF(Y195&lt;&gt;"",B195,"")</f>
        <v/>
      </c>
      <c r="Y195" s="2" t="s">
        <v>1030</v>
      </c>
      <c r="Z195" s="2" t="str">
        <f t="shared" ref="Z195:Z258" si="15">IF(AA195&lt;&gt;"",B195,"")</f>
        <v/>
      </c>
      <c r="AA195" s="2" t="s">
        <v>1030</v>
      </c>
    </row>
    <row r="196" spans="1:27" hidden="1" x14ac:dyDescent="0.25">
      <c r="A196" s="2" t="s">
        <v>410</v>
      </c>
      <c r="B196" s="2" t="s">
        <v>812</v>
      </c>
      <c r="C196" s="2" t="s">
        <v>409</v>
      </c>
      <c r="D196" s="2">
        <v>5</v>
      </c>
      <c r="E196" s="2">
        <v>1</v>
      </c>
      <c r="F196" s="2">
        <v>5</v>
      </c>
      <c r="G196" s="2" t="s">
        <v>1030</v>
      </c>
      <c r="H196" s="2" t="s">
        <v>890</v>
      </c>
      <c r="I196" s="21">
        <v>43235.291666666672</v>
      </c>
      <c r="J196" s="2" t="s">
        <v>803</v>
      </c>
      <c r="K196" s="21">
        <v>43157.333333333328</v>
      </c>
      <c r="L196" s="2" t="s">
        <v>794</v>
      </c>
      <c r="M196" s="21">
        <v>39814.333333333336</v>
      </c>
      <c r="N196" s="2">
        <v>0</v>
      </c>
      <c r="O196" s="2">
        <v>0</v>
      </c>
      <c r="P196" s="2" t="s">
        <v>795</v>
      </c>
      <c r="Q196" s="2" t="s">
        <v>812</v>
      </c>
      <c r="R196" s="2" t="s">
        <v>810</v>
      </c>
      <c r="S196" s="2" t="s">
        <v>845</v>
      </c>
      <c r="T196" s="2" t="str">
        <f t="shared" si="12"/>
        <v/>
      </c>
      <c r="U196" s="2" t="s">
        <v>1030</v>
      </c>
      <c r="V196" s="2" t="str">
        <f t="shared" si="13"/>
        <v/>
      </c>
      <c r="W196" s="2" t="s">
        <v>1030</v>
      </c>
      <c r="X196" s="2" t="str">
        <f t="shared" si="14"/>
        <v/>
      </c>
      <c r="Y196" s="2" t="s">
        <v>1030</v>
      </c>
      <c r="Z196" s="2" t="str">
        <f t="shared" si="15"/>
        <v/>
      </c>
      <c r="AA196" s="2" t="s">
        <v>1030</v>
      </c>
    </row>
    <row r="197" spans="1:27" hidden="1" x14ac:dyDescent="0.25">
      <c r="A197" s="2" t="s">
        <v>2099</v>
      </c>
      <c r="B197" s="2" t="s">
        <v>885</v>
      </c>
      <c r="C197" s="2" t="s">
        <v>2100</v>
      </c>
      <c r="D197" s="2">
        <v>0.5</v>
      </c>
      <c r="E197" s="2">
        <v>1</v>
      </c>
      <c r="F197" s="2">
        <v>0.5</v>
      </c>
      <c r="G197" s="2" t="s">
        <v>1030</v>
      </c>
      <c r="H197" s="2" t="s">
        <v>2101</v>
      </c>
      <c r="I197" s="21">
        <v>42076.291666666672</v>
      </c>
      <c r="J197" s="2" t="s">
        <v>800</v>
      </c>
      <c r="K197" s="21">
        <v>42076.291666666672</v>
      </c>
      <c r="L197" s="2" t="s">
        <v>1102</v>
      </c>
      <c r="M197" s="21">
        <v>40269.291666666664</v>
      </c>
      <c r="N197" s="2">
        <v>0</v>
      </c>
      <c r="O197" s="2">
        <v>48000</v>
      </c>
      <c r="P197" s="2" t="s">
        <v>795</v>
      </c>
      <c r="Q197" s="2" t="s">
        <v>885</v>
      </c>
      <c r="R197" s="2" t="s">
        <v>1052</v>
      </c>
      <c r="S197" s="2" t="s">
        <v>831</v>
      </c>
      <c r="T197" s="2" t="str">
        <f t="shared" si="12"/>
        <v/>
      </c>
      <c r="U197" s="2" t="s">
        <v>1030</v>
      </c>
      <c r="V197" s="2" t="str">
        <f t="shared" si="13"/>
        <v/>
      </c>
      <c r="W197" s="2" t="s">
        <v>1030</v>
      </c>
      <c r="X197" s="2" t="str">
        <f t="shared" si="14"/>
        <v/>
      </c>
      <c r="Y197" s="2" t="s">
        <v>1030</v>
      </c>
      <c r="Z197" s="2" t="str">
        <f t="shared" si="15"/>
        <v/>
      </c>
      <c r="AA197" s="2" t="s">
        <v>1030</v>
      </c>
    </row>
    <row r="198" spans="1:27" hidden="1" x14ac:dyDescent="0.25">
      <c r="A198" s="2" t="s">
        <v>2102</v>
      </c>
      <c r="B198" s="2" t="s">
        <v>822</v>
      </c>
      <c r="C198" s="2" t="s">
        <v>2103</v>
      </c>
      <c r="D198" s="2">
        <v>1</v>
      </c>
      <c r="E198" s="2" t="s">
        <v>1030</v>
      </c>
      <c r="F198" s="2" t="s">
        <v>1030</v>
      </c>
      <c r="G198" s="2">
        <v>1</v>
      </c>
      <c r="H198" s="2" t="s">
        <v>2104</v>
      </c>
      <c r="I198" s="21">
        <v>41675.333333333336</v>
      </c>
      <c r="J198" s="2" t="s">
        <v>800</v>
      </c>
      <c r="K198" s="21">
        <v>41548.291666666664</v>
      </c>
      <c r="L198" s="2" t="s">
        <v>1102</v>
      </c>
      <c r="M198" s="21">
        <v>40452.291666666664</v>
      </c>
      <c r="N198" s="2">
        <v>0</v>
      </c>
      <c r="P198" s="2" t="s">
        <v>795</v>
      </c>
      <c r="Q198" s="2" t="s">
        <v>822</v>
      </c>
      <c r="R198" s="2" t="s">
        <v>797</v>
      </c>
      <c r="S198" s="2" t="s">
        <v>801</v>
      </c>
      <c r="T198" s="2" t="str">
        <f t="shared" si="12"/>
        <v/>
      </c>
      <c r="U198" s="2" t="s">
        <v>1030</v>
      </c>
      <c r="V198" s="2" t="str">
        <f t="shared" si="13"/>
        <v/>
      </c>
      <c r="W198" s="2" t="s">
        <v>1030</v>
      </c>
      <c r="X198" s="2" t="str">
        <f t="shared" si="14"/>
        <v/>
      </c>
      <c r="Y198" s="2" t="s">
        <v>1030</v>
      </c>
      <c r="Z198" s="2" t="str">
        <f t="shared" si="15"/>
        <v/>
      </c>
      <c r="AA198" s="2" t="s">
        <v>1030</v>
      </c>
    </row>
    <row r="199" spans="1:27" hidden="1" x14ac:dyDescent="0.25">
      <c r="A199" s="2" t="s">
        <v>2105</v>
      </c>
      <c r="B199" s="2" t="s">
        <v>1840</v>
      </c>
      <c r="C199" s="2" t="s">
        <v>2106</v>
      </c>
      <c r="D199" s="2">
        <v>1</v>
      </c>
      <c r="E199" s="2">
        <v>1</v>
      </c>
      <c r="F199" s="2">
        <v>1</v>
      </c>
      <c r="G199" s="2" t="s">
        <v>1030</v>
      </c>
      <c r="H199" s="2" t="s">
        <v>2107</v>
      </c>
      <c r="I199" s="21">
        <v>41835.291666666664</v>
      </c>
      <c r="J199" s="2" t="s">
        <v>1030</v>
      </c>
      <c r="K199" s="21">
        <v>41835.291666666664</v>
      </c>
      <c r="L199" s="2" t="s">
        <v>1102</v>
      </c>
      <c r="P199" s="2" t="s">
        <v>816</v>
      </c>
      <c r="Q199" s="2" t="s">
        <v>1840</v>
      </c>
      <c r="R199" s="2" t="s">
        <v>830</v>
      </c>
      <c r="S199" s="2" t="s">
        <v>955</v>
      </c>
      <c r="T199" s="2" t="str">
        <f t="shared" si="12"/>
        <v/>
      </c>
      <c r="U199" s="2" t="s">
        <v>1030</v>
      </c>
      <c r="V199" s="2" t="str">
        <f t="shared" si="13"/>
        <v/>
      </c>
      <c r="W199" s="2" t="s">
        <v>1030</v>
      </c>
      <c r="X199" s="2" t="str">
        <f t="shared" si="14"/>
        <v/>
      </c>
      <c r="Y199" s="2" t="s">
        <v>1030</v>
      </c>
      <c r="Z199" s="2" t="str">
        <f t="shared" si="15"/>
        <v/>
      </c>
      <c r="AA199" s="2" t="s">
        <v>1030</v>
      </c>
    </row>
    <row r="200" spans="1:27" hidden="1" x14ac:dyDescent="0.25">
      <c r="A200" s="2" t="s">
        <v>2108</v>
      </c>
      <c r="B200" s="2" t="s">
        <v>1524</v>
      </c>
      <c r="C200" s="2" t="s">
        <v>2109</v>
      </c>
      <c r="D200" s="2">
        <v>0.5</v>
      </c>
      <c r="E200" s="2" t="s">
        <v>1030</v>
      </c>
      <c r="F200" s="2" t="s">
        <v>1030</v>
      </c>
      <c r="G200" s="2">
        <v>0.5</v>
      </c>
      <c r="H200" s="2" t="s">
        <v>2110</v>
      </c>
      <c r="I200" s="21">
        <v>42446.291666666672</v>
      </c>
      <c r="J200" s="2" t="s">
        <v>847</v>
      </c>
      <c r="K200" s="21">
        <v>35733.333333333336</v>
      </c>
      <c r="L200" s="2" t="s">
        <v>1102</v>
      </c>
      <c r="M200" s="21">
        <v>42748.333333333328</v>
      </c>
      <c r="N200" s="2">
        <v>4</v>
      </c>
      <c r="O200" s="2">
        <v>43540</v>
      </c>
      <c r="P200" s="2" t="s">
        <v>816</v>
      </c>
      <c r="Q200" s="2" t="s">
        <v>1524</v>
      </c>
      <c r="R200" s="2" t="s">
        <v>797</v>
      </c>
      <c r="S200" s="2" t="s">
        <v>2111</v>
      </c>
      <c r="T200" s="2" t="str">
        <f t="shared" si="12"/>
        <v/>
      </c>
      <c r="U200" s="2" t="s">
        <v>1030</v>
      </c>
      <c r="V200" s="2" t="str">
        <f t="shared" si="13"/>
        <v/>
      </c>
      <c r="W200" s="2" t="s">
        <v>1030</v>
      </c>
      <c r="X200" s="2" t="str">
        <f t="shared" si="14"/>
        <v/>
      </c>
      <c r="Y200" s="2" t="s">
        <v>1030</v>
      </c>
      <c r="Z200" s="2" t="str">
        <f t="shared" si="15"/>
        <v/>
      </c>
      <c r="AA200" s="2" t="s">
        <v>1030</v>
      </c>
    </row>
    <row r="201" spans="1:27" hidden="1" x14ac:dyDescent="0.25">
      <c r="A201" s="2" t="s">
        <v>2112</v>
      </c>
      <c r="B201" s="2" t="s">
        <v>796</v>
      </c>
      <c r="C201" s="2" t="s">
        <v>2113</v>
      </c>
      <c r="D201" s="2">
        <v>1</v>
      </c>
      <c r="E201" s="2">
        <v>1</v>
      </c>
      <c r="F201" s="2">
        <v>1</v>
      </c>
      <c r="G201" s="2" t="s">
        <v>1030</v>
      </c>
      <c r="H201" s="2" t="s">
        <v>2114</v>
      </c>
      <c r="I201" s="21">
        <v>42411.333333333328</v>
      </c>
      <c r="J201" s="2" t="s">
        <v>793</v>
      </c>
      <c r="K201" s="21">
        <v>42355.333333333328</v>
      </c>
      <c r="L201" s="2" t="s">
        <v>794</v>
      </c>
      <c r="M201" s="21">
        <v>32143.333333333332</v>
      </c>
      <c r="N201" s="2">
        <v>35</v>
      </c>
      <c r="O201" s="2">
        <v>0</v>
      </c>
      <c r="P201" s="2" t="s">
        <v>795</v>
      </c>
      <c r="Q201" s="2" t="s">
        <v>796</v>
      </c>
      <c r="R201" s="2" t="s">
        <v>922</v>
      </c>
      <c r="S201" s="2" t="s">
        <v>831</v>
      </c>
      <c r="T201" s="2" t="str">
        <f t="shared" si="12"/>
        <v/>
      </c>
      <c r="U201" s="2" t="s">
        <v>1030</v>
      </c>
      <c r="V201" s="2" t="str">
        <f t="shared" si="13"/>
        <v/>
      </c>
      <c r="W201" s="2" t="s">
        <v>1030</v>
      </c>
      <c r="X201" s="2" t="str">
        <f t="shared" si="14"/>
        <v/>
      </c>
      <c r="Y201" s="2" t="s">
        <v>1030</v>
      </c>
      <c r="Z201" s="2" t="str">
        <f t="shared" si="15"/>
        <v/>
      </c>
      <c r="AA201" s="2" t="s">
        <v>1030</v>
      </c>
    </row>
    <row r="202" spans="1:27" hidden="1" x14ac:dyDescent="0.25">
      <c r="A202" s="2" t="s">
        <v>2115</v>
      </c>
      <c r="B202" s="2" t="s">
        <v>1659</v>
      </c>
      <c r="C202" s="2" t="s">
        <v>2116</v>
      </c>
      <c r="D202" s="2">
        <v>0.25</v>
      </c>
      <c r="E202" s="2" t="s">
        <v>1030</v>
      </c>
      <c r="F202" s="2" t="s">
        <v>1030</v>
      </c>
      <c r="G202" s="2">
        <v>0.25</v>
      </c>
      <c r="H202" s="2" t="s">
        <v>2117</v>
      </c>
      <c r="I202" s="21">
        <v>41718.291666666664</v>
      </c>
      <c r="J202" s="2" t="s">
        <v>840</v>
      </c>
      <c r="K202" s="21">
        <v>41409.291666666664</v>
      </c>
      <c r="L202" s="2" t="s">
        <v>1102</v>
      </c>
      <c r="M202" s="21">
        <v>41153.291666666664</v>
      </c>
      <c r="N202" s="2">
        <v>0</v>
      </c>
      <c r="P202" s="2" t="s">
        <v>824</v>
      </c>
      <c r="Q202" s="2" t="s">
        <v>1659</v>
      </c>
      <c r="R202" s="2" t="s">
        <v>1030</v>
      </c>
      <c r="S202" s="2" t="s">
        <v>801</v>
      </c>
      <c r="T202" s="2" t="str">
        <f t="shared" si="12"/>
        <v/>
      </c>
      <c r="U202" s="2" t="s">
        <v>1030</v>
      </c>
      <c r="V202" s="2" t="str">
        <f t="shared" si="13"/>
        <v/>
      </c>
      <c r="W202" s="2" t="s">
        <v>1030</v>
      </c>
      <c r="X202" s="2" t="str">
        <f t="shared" si="14"/>
        <v/>
      </c>
      <c r="Y202" s="2" t="s">
        <v>1030</v>
      </c>
      <c r="Z202" s="2" t="str">
        <f t="shared" si="15"/>
        <v/>
      </c>
      <c r="AA202" s="2" t="s">
        <v>1030</v>
      </c>
    </row>
    <row r="203" spans="1:27" hidden="1" x14ac:dyDescent="0.25">
      <c r="A203" s="2" t="s">
        <v>340</v>
      </c>
      <c r="B203" s="2" t="s">
        <v>812</v>
      </c>
      <c r="C203" s="2" t="s">
        <v>339</v>
      </c>
      <c r="D203" s="2">
        <v>14.5</v>
      </c>
      <c r="E203" s="2" t="s">
        <v>1030</v>
      </c>
      <c r="F203" s="2" t="s">
        <v>1030</v>
      </c>
      <c r="G203" s="2">
        <v>14.5</v>
      </c>
      <c r="H203" s="2" t="s">
        <v>891</v>
      </c>
      <c r="I203" s="21">
        <v>43235.291666666672</v>
      </c>
      <c r="J203" s="2" t="s">
        <v>847</v>
      </c>
      <c r="K203" s="21">
        <v>42759.333333333328</v>
      </c>
      <c r="L203" s="2" t="s">
        <v>794</v>
      </c>
      <c r="N203" s="2">
        <v>0</v>
      </c>
      <c r="O203" s="2">
        <v>0</v>
      </c>
      <c r="P203" s="2" t="s">
        <v>816</v>
      </c>
      <c r="Q203" s="2" t="s">
        <v>812</v>
      </c>
      <c r="R203" s="2" t="s">
        <v>797</v>
      </c>
      <c r="S203" s="2" t="s">
        <v>892</v>
      </c>
      <c r="T203" s="2" t="str">
        <f t="shared" si="12"/>
        <v/>
      </c>
      <c r="U203" s="2" t="s">
        <v>1030</v>
      </c>
      <c r="V203" s="2" t="str">
        <f t="shared" si="13"/>
        <v/>
      </c>
      <c r="W203" s="2" t="s">
        <v>1030</v>
      </c>
      <c r="X203" s="2" t="str">
        <f t="shared" si="14"/>
        <v/>
      </c>
      <c r="Y203" s="2" t="s">
        <v>1030</v>
      </c>
      <c r="Z203" s="2" t="str">
        <f t="shared" si="15"/>
        <v/>
      </c>
      <c r="AA203" s="2" t="s">
        <v>1030</v>
      </c>
    </row>
    <row r="204" spans="1:27" hidden="1" x14ac:dyDescent="0.25">
      <c r="A204" s="2" t="s">
        <v>2118</v>
      </c>
      <c r="B204" s="2" t="s">
        <v>796</v>
      </c>
      <c r="C204" s="2" t="s">
        <v>2119</v>
      </c>
      <c r="D204" s="2">
        <v>6.5</v>
      </c>
      <c r="E204" s="2" t="s">
        <v>1030</v>
      </c>
      <c r="F204" s="2" t="s">
        <v>1030</v>
      </c>
      <c r="G204" s="2">
        <v>6.5</v>
      </c>
      <c r="H204" s="2" t="s">
        <v>2120</v>
      </c>
      <c r="I204" s="21">
        <v>42285.291666666672</v>
      </c>
      <c r="J204" s="2" t="s">
        <v>793</v>
      </c>
      <c r="K204" s="21">
        <v>41128.291666666664</v>
      </c>
      <c r="L204" s="2" t="s">
        <v>1102</v>
      </c>
      <c r="M204" s="21">
        <v>40332.291666666664</v>
      </c>
      <c r="N204" s="2">
        <v>2</v>
      </c>
      <c r="O204" s="2">
        <v>149941</v>
      </c>
      <c r="P204" s="2" t="s">
        <v>795</v>
      </c>
      <c r="Q204" s="2" t="s">
        <v>796</v>
      </c>
      <c r="R204" s="2" t="s">
        <v>810</v>
      </c>
      <c r="S204" s="2" t="s">
        <v>801</v>
      </c>
      <c r="T204" s="2" t="str">
        <f t="shared" si="12"/>
        <v/>
      </c>
      <c r="U204" s="2" t="s">
        <v>1030</v>
      </c>
      <c r="V204" s="2" t="str">
        <f t="shared" si="13"/>
        <v/>
      </c>
      <c r="W204" s="2" t="s">
        <v>1030</v>
      </c>
      <c r="X204" s="2" t="str">
        <f t="shared" si="14"/>
        <v/>
      </c>
      <c r="Y204" s="2" t="s">
        <v>1030</v>
      </c>
      <c r="Z204" s="2" t="str">
        <f t="shared" si="15"/>
        <v/>
      </c>
      <c r="AA204" s="2" t="s">
        <v>1030</v>
      </c>
    </row>
    <row r="205" spans="1:27" hidden="1" x14ac:dyDescent="0.25">
      <c r="A205" s="2" t="s">
        <v>2121</v>
      </c>
      <c r="B205" s="2" t="s">
        <v>1613</v>
      </c>
      <c r="C205" s="2" t="s">
        <v>2122</v>
      </c>
      <c r="D205" s="2">
        <v>11.75</v>
      </c>
      <c r="E205" s="2">
        <v>1</v>
      </c>
      <c r="F205" s="2">
        <v>11.75</v>
      </c>
      <c r="G205" s="2" t="s">
        <v>1030</v>
      </c>
      <c r="H205" s="2" t="s">
        <v>2123</v>
      </c>
      <c r="I205" s="21">
        <v>42053.333333333328</v>
      </c>
      <c r="J205" s="2" t="s">
        <v>800</v>
      </c>
      <c r="K205" s="21">
        <v>41724.291666666664</v>
      </c>
      <c r="L205" s="2" t="s">
        <v>1102</v>
      </c>
      <c r="M205" s="21">
        <v>40663.291666666664</v>
      </c>
      <c r="N205" s="2">
        <v>2</v>
      </c>
      <c r="O205" s="2">
        <v>85000</v>
      </c>
      <c r="P205" s="2" t="s">
        <v>795</v>
      </c>
      <c r="Q205" s="2" t="s">
        <v>1613</v>
      </c>
      <c r="R205" s="2" t="s">
        <v>797</v>
      </c>
      <c r="S205" s="2" t="s">
        <v>831</v>
      </c>
      <c r="T205" s="2" t="str">
        <f t="shared" si="12"/>
        <v/>
      </c>
      <c r="U205" s="2" t="s">
        <v>1030</v>
      </c>
      <c r="V205" s="2" t="str">
        <f t="shared" si="13"/>
        <v/>
      </c>
      <c r="W205" s="2" t="s">
        <v>1030</v>
      </c>
      <c r="X205" s="2" t="str">
        <f t="shared" si="14"/>
        <v/>
      </c>
      <c r="Y205" s="2" t="s">
        <v>1030</v>
      </c>
      <c r="Z205" s="2" t="str">
        <f t="shared" si="15"/>
        <v/>
      </c>
      <c r="AA205" s="2" t="s">
        <v>1030</v>
      </c>
    </row>
    <row r="206" spans="1:27" hidden="1" x14ac:dyDescent="0.25">
      <c r="A206" s="2" t="s">
        <v>352</v>
      </c>
      <c r="B206" s="2" t="s">
        <v>1365</v>
      </c>
      <c r="C206" s="2" t="s">
        <v>351</v>
      </c>
      <c r="D206" s="2">
        <v>4.25</v>
      </c>
      <c r="E206" s="2">
        <v>1</v>
      </c>
      <c r="F206" s="2">
        <v>4.25</v>
      </c>
      <c r="G206" s="2" t="s">
        <v>1030</v>
      </c>
      <c r="H206" s="2" t="s">
        <v>893</v>
      </c>
      <c r="I206" s="21">
        <v>43235.291666666672</v>
      </c>
      <c r="J206" s="2" t="s">
        <v>819</v>
      </c>
      <c r="K206" s="21">
        <v>43143.333333333328</v>
      </c>
      <c r="L206" s="2" t="s">
        <v>794</v>
      </c>
      <c r="M206" s="21">
        <v>34851.291666666664</v>
      </c>
      <c r="N206" s="2">
        <v>1</v>
      </c>
      <c r="O206" s="2">
        <v>78000</v>
      </c>
      <c r="P206" s="2" t="s">
        <v>795</v>
      </c>
      <c r="Q206" s="2" t="s">
        <v>1592</v>
      </c>
      <c r="R206" s="2" t="s">
        <v>872</v>
      </c>
      <c r="S206" s="2" t="s">
        <v>894</v>
      </c>
      <c r="T206" s="2" t="str">
        <f t="shared" si="12"/>
        <v/>
      </c>
      <c r="U206" s="2" t="s">
        <v>1030</v>
      </c>
      <c r="V206" s="2" t="str">
        <f t="shared" si="13"/>
        <v/>
      </c>
      <c r="W206" s="2" t="s">
        <v>1030</v>
      </c>
      <c r="X206" s="2" t="str">
        <f t="shared" si="14"/>
        <v/>
      </c>
      <c r="Y206" s="2" t="s">
        <v>1030</v>
      </c>
      <c r="Z206" s="2" t="str">
        <f t="shared" si="15"/>
        <v/>
      </c>
      <c r="AA206" s="2" t="s">
        <v>1030</v>
      </c>
    </row>
    <row r="207" spans="1:27" hidden="1" x14ac:dyDescent="0.25">
      <c r="A207" s="2" t="s">
        <v>614</v>
      </c>
      <c r="B207" s="2" t="s">
        <v>822</v>
      </c>
      <c r="C207" s="2" t="s">
        <v>613</v>
      </c>
      <c r="D207" s="2">
        <v>17.25</v>
      </c>
      <c r="E207" s="2">
        <v>1</v>
      </c>
      <c r="F207" s="2">
        <v>17.25</v>
      </c>
      <c r="G207" s="2" t="s">
        <v>1030</v>
      </c>
      <c r="H207" s="2" t="s">
        <v>895</v>
      </c>
      <c r="I207" s="21">
        <v>43204.291666666672</v>
      </c>
      <c r="J207" s="2" t="s">
        <v>819</v>
      </c>
      <c r="K207" s="21">
        <v>41778.291666666664</v>
      </c>
      <c r="L207" s="2" t="s">
        <v>794</v>
      </c>
      <c r="M207" s="21">
        <v>41849.291666666664</v>
      </c>
      <c r="N207" s="2">
        <v>0</v>
      </c>
      <c r="O207" s="2">
        <v>0</v>
      </c>
      <c r="P207" s="2" t="s">
        <v>824</v>
      </c>
      <c r="Q207" s="2" t="s">
        <v>822</v>
      </c>
      <c r="R207" s="2" t="s">
        <v>797</v>
      </c>
      <c r="S207" s="2" t="s">
        <v>896</v>
      </c>
      <c r="T207" s="2" t="str">
        <f t="shared" si="12"/>
        <v>Sylvia Martini</v>
      </c>
      <c r="U207" s="2">
        <v>10000</v>
      </c>
      <c r="V207" s="2" t="str">
        <f t="shared" si="13"/>
        <v>Sylvia Martini</v>
      </c>
      <c r="W207" s="2">
        <v>1</v>
      </c>
      <c r="X207" s="2" t="str">
        <f t="shared" si="14"/>
        <v/>
      </c>
      <c r="Y207" s="2" t="s">
        <v>1030</v>
      </c>
      <c r="Z207" s="2" t="str">
        <f t="shared" si="15"/>
        <v/>
      </c>
      <c r="AA207" s="2" t="s">
        <v>1030</v>
      </c>
    </row>
    <row r="208" spans="1:27" hidden="1" x14ac:dyDescent="0.25">
      <c r="A208" s="2" t="s">
        <v>2124</v>
      </c>
      <c r="B208" s="2" t="s">
        <v>2125</v>
      </c>
      <c r="C208" s="2" t="s">
        <v>2126</v>
      </c>
      <c r="D208" s="2">
        <v>1</v>
      </c>
      <c r="E208" s="2">
        <v>1</v>
      </c>
      <c r="F208" s="2">
        <v>1</v>
      </c>
      <c r="G208" s="2" t="s">
        <v>1030</v>
      </c>
      <c r="H208" s="2" t="s">
        <v>2127</v>
      </c>
      <c r="I208" s="21">
        <v>42640.291666666672</v>
      </c>
      <c r="J208" s="2" t="s">
        <v>819</v>
      </c>
      <c r="K208" s="21">
        <v>42640.291666666672</v>
      </c>
      <c r="L208" s="2" t="s">
        <v>794</v>
      </c>
      <c r="M208" s="21">
        <v>42629.291666666672</v>
      </c>
      <c r="N208" s="2">
        <v>1</v>
      </c>
      <c r="O208" s="2">
        <v>0</v>
      </c>
      <c r="P208" s="2" t="s">
        <v>824</v>
      </c>
      <c r="Q208" s="2" t="s">
        <v>2125</v>
      </c>
      <c r="R208" s="2" t="s">
        <v>810</v>
      </c>
      <c r="S208" s="2" t="s">
        <v>831</v>
      </c>
      <c r="T208" s="2" t="str">
        <f t="shared" si="12"/>
        <v/>
      </c>
      <c r="U208" s="2" t="s">
        <v>1030</v>
      </c>
      <c r="V208" s="2" t="str">
        <f t="shared" si="13"/>
        <v/>
      </c>
      <c r="W208" s="2" t="s">
        <v>1030</v>
      </c>
      <c r="X208" s="2" t="str">
        <f t="shared" si="14"/>
        <v/>
      </c>
      <c r="Y208" s="2" t="s">
        <v>1030</v>
      </c>
      <c r="Z208" s="2" t="str">
        <f t="shared" si="15"/>
        <v/>
      </c>
      <c r="AA208" s="2" t="s">
        <v>1030</v>
      </c>
    </row>
    <row r="209" spans="1:27" hidden="1" x14ac:dyDescent="0.25">
      <c r="A209" s="2" t="s">
        <v>75</v>
      </c>
      <c r="B209" s="2" t="s">
        <v>822</v>
      </c>
      <c r="C209" s="2" t="s">
        <v>74</v>
      </c>
      <c r="D209" s="2">
        <v>5.5</v>
      </c>
      <c r="E209" s="2">
        <v>1</v>
      </c>
      <c r="F209" s="2">
        <v>5.5</v>
      </c>
      <c r="G209" s="2" t="s">
        <v>1030</v>
      </c>
      <c r="H209" s="2" t="s">
        <v>897</v>
      </c>
      <c r="I209" s="21">
        <v>43313.291666666672</v>
      </c>
      <c r="J209" s="2" t="s">
        <v>800</v>
      </c>
      <c r="K209" s="21">
        <v>43278.291666666672</v>
      </c>
      <c r="L209" s="2" t="s">
        <v>794</v>
      </c>
      <c r="N209" s="2">
        <v>0</v>
      </c>
      <c r="O209" s="2">
        <v>0</v>
      </c>
      <c r="P209" s="2" t="s">
        <v>816</v>
      </c>
      <c r="Q209" s="2" t="s">
        <v>822</v>
      </c>
      <c r="R209" s="2" t="s">
        <v>810</v>
      </c>
      <c r="S209" s="2" t="s">
        <v>898</v>
      </c>
      <c r="T209" s="2" t="str">
        <f t="shared" si="12"/>
        <v/>
      </c>
      <c r="U209" s="2" t="s">
        <v>1030</v>
      </c>
      <c r="V209" s="2" t="str">
        <f t="shared" si="13"/>
        <v/>
      </c>
      <c r="W209" s="2" t="s">
        <v>1030</v>
      </c>
      <c r="X209" s="2" t="str">
        <f t="shared" si="14"/>
        <v/>
      </c>
      <c r="Y209" s="2" t="s">
        <v>1030</v>
      </c>
      <c r="Z209" s="2" t="str">
        <f t="shared" si="15"/>
        <v/>
      </c>
      <c r="AA209" s="2" t="s">
        <v>1030</v>
      </c>
    </row>
    <row r="210" spans="1:27" hidden="1" x14ac:dyDescent="0.25">
      <c r="A210" s="2" t="s">
        <v>2128</v>
      </c>
      <c r="B210" s="2" t="s">
        <v>848</v>
      </c>
      <c r="C210" s="2" t="s">
        <v>2129</v>
      </c>
      <c r="D210" s="2">
        <v>9.5</v>
      </c>
      <c r="E210" s="2" t="s">
        <v>1030</v>
      </c>
      <c r="F210" s="2" t="s">
        <v>1030</v>
      </c>
      <c r="G210" s="2">
        <v>9.5</v>
      </c>
      <c r="H210" s="2" t="s">
        <v>2130</v>
      </c>
      <c r="I210" s="21">
        <v>42144.291666666672</v>
      </c>
      <c r="J210" s="2" t="s">
        <v>861</v>
      </c>
      <c r="K210" s="21">
        <v>42109.291666666672</v>
      </c>
      <c r="L210" s="2" t="s">
        <v>1102</v>
      </c>
      <c r="N210" s="2">
        <v>0</v>
      </c>
      <c r="O210" s="2">
        <v>0</v>
      </c>
      <c r="P210" s="2" t="s">
        <v>816</v>
      </c>
      <c r="Q210" s="2" t="s">
        <v>848</v>
      </c>
      <c r="R210" s="2" t="s">
        <v>937</v>
      </c>
      <c r="S210" s="2" t="s">
        <v>853</v>
      </c>
      <c r="T210" s="2" t="str">
        <f t="shared" si="12"/>
        <v/>
      </c>
      <c r="U210" s="2" t="s">
        <v>1030</v>
      </c>
      <c r="V210" s="2" t="str">
        <f t="shared" si="13"/>
        <v/>
      </c>
      <c r="W210" s="2" t="s">
        <v>1030</v>
      </c>
      <c r="X210" s="2" t="str">
        <f t="shared" si="14"/>
        <v/>
      </c>
      <c r="Y210" s="2" t="s">
        <v>1030</v>
      </c>
      <c r="Z210" s="2" t="str">
        <f t="shared" si="15"/>
        <v/>
      </c>
      <c r="AA210" s="2" t="s">
        <v>1030</v>
      </c>
    </row>
    <row r="211" spans="1:27" hidden="1" x14ac:dyDescent="0.25">
      <c r="A211" s="2" t="s">
        <v>2131</v>
      </c>
      <c r="B211" s="2" t="s">
        <v>796</v>
      </c>
      <c r="C211" s="2" t="s">
        <v>2132</v>
      </c>
      <c r="D211" s="2">
        <v>22</v>
      </c>
      <c r="E211" s="2" t="s">
        <v>1030</v>
      </c>
      <c r="F211" s="2" t="s">
        <v>1030</v>
      </c>
      <c r="G211" s="2">
        <v>22</v>
      </c>
      <c r="H211" s="2" t="s">
        <v>2133</v>
      </c>
      <c r="I211" s="21">
        <v>41857.291666666664</v>
      </c>
      <c r="J211" s="2" t="s">
        <v>952</v>
      </c>
      <c r="K211" s="21">
        <v>38853.291666666664</v>
      </c>
      <c r="L211" s="2" t="s">
        <v>1102</v>
      </c>
      <c r="M211" s="21">
        <v>38322.333333333336</v>
      </c>
      <c r="N211" s="2">
        <v>9</v>
      </c>
      <c r="O211" s="2">
        <v>170000</v>
      </c>
      <c r="P211" s="2" t="s">
        <v>795</v>
      </c>
      <c r="Q211" s="2" t="s">
        <v>796</v>
      </c>
      <c r="R211" s="2" t="s">
        <v>1026</v>
      </c>
      <c r="S211" s="2" t="s">
        <v>904</v>
      </c>
      <c r="T211" s="2" t="str">
        <f t="shared" si="12"/>
        <v/>
      </c>
      <c r="U211" s="2" t="s">
        <v>1030</v>
      </c>
      <c r="V211" s="2" t="str">
        <f t="shared" si="13"/>
        <v/>
      </c>
      <c r="W211" s="2" t="s">
        <v>1030</v>
      </c>
      <c r="X211" s="2" t="str">
        <f t="shared" si="14"/>
        <v/>
      </c>
      <c r="Y211" s="2" t="s">
        <v>1030</v>
      </c>
      <c r="Z211" s="2" t="str">
        <f t="shared" si="15"/>
        <v>Pat Sweeney</v>
      </c>
      <c r="AA211" s="2">
        <v>170000</v>
      </c>
    </row>
    <row r="212" spans="1:27" hidden="1" x14ac:dyDescent="0.25">
      <c r="A212" s="2" t="s">
        <v>2134</v>
      </c>
      <c r="B212" s="2" t="s">
        <v>822</v>
      </c>
      <c r="C212" s="2" t="s">
        <v>2135</v>
      </c>
      <c r="D212" s="2">
        <v>8.6669998168945313</v>
      </c>
      <c r="E212" s="2">
        <v>1</v>
      </c>
      <c r="F212" s="2">
        <v>8.6669998168945313</v>
      </c>
      <c r="G212" s="2" t="s">
        <v>1030</v>
      </c>
      <c r="H212" s="2" t="s">
        <v>2136</v>
      </c>
      <c r="I212" s="21">
        <v>43067.333333333328</v>
      </c>
      <c r="J212" s="2" t="s">
        <v>800</v>
      </c>
      <c r="K212" s="21">
        <v>42724.333333333328</v>
      </c>
      <c r="L212" s="2" t="s">
        <v>794</v>
      </c>
      <c r="M212" s="21">
        <v>29707.291666666668</v>
      </c>
      <c r="N212" s="2">
        <v>1</v>
      </c>
      <c r="O212" s="2">
        <v>0</v>
      </c>
      <c r="P212" s="2" t="s">
        <v>795</v>
      </c>
      <c r="Q212" s="2" t="s">
        <v>822</v>
      </c>
      <c r="R212" s="2" t="s">
        <v>922</v>
      </c>
      <c r="S212" s="2" t="s">
        <v>996</v>
      </c>
      <c r="T212" s="2" t="str">
        <f t="shared" si="12"/>
        <v/>
      </c>
      <c r="U212" s="2" t="s">
        <v>1030</v>
      </c>
      <c r="V212" s="2" t="str">
        <f t="shared" si="13"/>
        <v/>
      </c>
      <c r="W212" s="2" t="s">
        <v>1030</v>
      </c>
      <c r="X212" s="2" t="str">
        <f t="shared" si="14"/>
        <v/>
      </c>
      <c r="Y212" s="2" t="s">
        <v>1030</v>
      </c>
      <c r="Z212" s="2" t="str">
        <f t="shared" si="15"/>
        <v/>
      </c>
      <c r="AA212" s="2" t="s">
        <v>1030</v>
      </c>
    </row>
    <row r="213" spans="1:27" hidden="1" x14ac:dyDescent="0.25">
      <c r="A213" s="2" t="s">
        <v>2137</v>
      </c>
      <c r="B213" s="2" t="s">
        <v>1659</v>
      </c>
      <c r="C213" s="2" t="s">
        <v>2138</v>
      </c>
      <c r="D213" s="2">
        <v>0.3333333358168602</v>
      </c>
      <c r="E213" s="2" t="s">
        <v>1030</v>
      </c>
      <c r="F213" s="2" t="s">
        <v>1030</v>
      </c>
      <c r="G213" s="2">
        <v>0.3333333358168602</v>
      </c>
      <c r="H213" s="2" t="s">
        <v>2139</v>
      </c>
      <c r="I213" s="21">
        <v>41736.291666666664</v>
      </c>
      <c r="J213" s="2" t="s">
        <v>819</v>
      </c>
      <c r="K213" s="21">
        <v>41127.291666666664</v>
      </c>
      <c r="L213" s="2" t="s">
        <v>1102</v>
      </c>
      <c r="M213" s="21">
        <v>39965.291666666664</v>
      </c>
      <c r="N213" s="2">
        <v>2</v>
      </c>
      <c r="P213" s="2" t="s">
        <v>795</v>
      </c>
      <c r="Q213" s="2" t="s">
        <v>1659</v>
      </c>
      <c r="R213" s="2" t="s">
        <v>903</v>
      </c>
      <c r="S213" s="2" t="s">
        <v>801</v>
      </c>
      <c r="T213" s="2" t="str">
        <f t="shared" si="12"/>
        <v/>
      </c>
      <c r="U213" s="2" t="s">
        <v>1030</v>
      </c>
      <c r="V213" s="2" t="str">
        <f t="shared" si="13"/>
        <v/>
      </c>
      <c r="W213" s="2" t="s">
        <v>1030</v>
      </c>
      <c r="X213" s="2" t="str">
        <f t="shared" si="14"/>
        <v/>
      </c>
      <c r="Y213" s="2" t="s">
        <v>1030</v>
      </c>
      <c r="Z213" s="2" t="str">
        <f t="shared" si="15"/>
        <v/>
      </c>
      <c r="AA213" s="2" t="s">
        <v>1030</v>
      </c>
    </row>
    <row r="214" spans="1:27" hidden="1" x14ac:dyDescent="0.25">
      <c r="A214" s="2" t="s">
        <v>2140</v>
      </c>
      <c r="B214" s="2" t="s">
        <v>796</v>
      </c>
      <c r="C214" s="2" t="s">
        <v>2141</v>
      </c>
      <c r="D214" s="2">
        <v>1.5</v>
      </c>
      <c r="E214" s="2" t="s">
        <v>1030</v>
      </c>
      <c r="F214" s="2" t="s">
        <v>1030</v>
      </c>
      <c r="G214" s="2">
        <v>1.5</v>
      </c>
      <c r="H214" s="2" t="s">
        <v>2142</v>
      </c>
      <c r="I214" s="21">
        <v>42849.291666666672</v>
      </c>
      <c r="J214" s="2" t="s">
        <v>793</v>
      </c>
      <c r="K214" s="21">
        <v>40822.291666666664</v>
      </c>
      <c r="L214" s="2" t="s">
        <v>794</v>
      </c>
      <c r="M214" s="21">
        <v>40664.291666666664</v>
      </c>
      <c r="N214" s="2">
        <v>1</v>
      </c>
      <c r="O214" s="2">
        <v>10000</v>
      </c>
      <c r="P214" s="2" t="s">
        <v>824</v>
      </c>
      <c r="Q214" s="2" t="s">
        <v>796</v>
      </c>
      <c r="R214" s="2" t="s">
        <v>810</v>
      </c>
      <c r="S214" s="2" t="s">
        <v>817</v>
      </c>
      <c r="T214" s="2" t="str">
        <f t="shared" si="12"/>
        <v/>
      </c>
      <c r="U214" s="2" t="s">
        <v>1030</v>
      </c>
      <c r="V214" s="2" t="str">
        <f t="shared" si="13"/>
        <v/>
      </c>
      <c r="W214" s="2" t="s">
        <v>1030</v>
      </c>
      <c r="X214" s="2" t="str">
        <f t="shared" si="14"/>
        <v/>
      </c>
      <c r="Y214" s="2" t="s">
        <v>1030</v>
      </c>
      <c r="Z214" s="2" t="str">
        <f t="shared" si="15"/>
        <v/>
      </c>
      <c r="AA214" s="2" t="s">
        <v>1030</v>
      </c>
    </row>
    <row r="215" spans="1:27" hidden="1" x14ac:dyDescent="0.25">
      <c r="A215" s="2" t="s">
        <v>2143</v>
      </c>
      <c r="B215" s="2" t="s">
        <v>912</v>
      </c>
      <c r="C215" s="2" t="s">
        <v>2144</v>
      </c>
      <c r="D215" s="2">
        <v>0.5</v>
      </c>
      <c r="E215" s="2">
        <v>1</v>
      </c>
      <c r="F215" s="2">
        <v>0.5</v>
      </c>
      <c r="G215" s="2" t="s">
        <v>1030</v>
      </c>
      <c r="H215" s="2" t="s">
        <v>2145</v>
      </c>
      <c r="I215" s="21">
        <v>42657.291666666672</v>
      </c>
      <c r="J215" s="2" t="s">
        <v>876</v>
      </c>
      <c r="K215" s="21">
        <v>42656.291666666672</v>
      </c>
      <c r="L215" s="2" t="s">
        <v>794</v>
      </c>
      <c r="N215" s="2">
        <v>0</v>
      </c>
      <c r="O215" s="2">
        <v>0</v>
      </c>
      <c r="P215" s="2" t="s">
        <v>816</v>
      </c>
      <c r="Q215" s="2" t="s">
        <v>912</v>
      </c>
      <c r="R215" s="2" t="s">
        <v>830</v>
      </c>
      <c r="S215" s="2" t="s">
        <v>831</v>
      </c>
      <c r="T215" s="2" t="str">
        <f t="shared" si="12"/>
        <v/>
      </c>
      <c r="U215" s="2" t="s">
        <v>1030</v>
      </c>
      <c r="V215" s="2" t="str">
        <f t="shared" si="13"/>
        <v/>
      </c>
      <c r="W215" s="2" t="s">
        <v>1030</v>
      </c>
      <c r="X215" s="2" t="str">
        <f t="shared" si="14"/>
        <v/>
      </c>
      <c r="Y215" s="2" t="s">
        <v>1030</v>
      </c>
      <c r="Z215" s="2" t="str">
        <f t="shared" si="15"/>
        <v/>
      </c>
      <c r="AA215" s="2" t="s">
        <v>1030</v>
      </c>
    </row>
    <row r="216" spans="1:27" hidden="1" x14ac:dyDescent="0.25">
      <c r="A216" s="2" t="s">
        <v>2146</v>
      </c>
      <c r="B216" s="2" t="s">
        <v>1750</v>
      </c>
      <c r="C216" s="2" t="s">
        <v>2147</v>
      </c>
      <c r="D216" s="2">
        <v>7.5</v>
      </c>
      <c r="E216" s="2">
        <v>1</v>
      </c>
      <c r="F216" s="2">
        <v>7.5</v>
      </c>
      <c r="G216" s="2" t="s">
        <v>1030</v>
      </c>
      <c r="H216" s="2" t="s">
        <v>2148</v>
      </c>
      <c r="I216" s="21">
        <v>41752.291666666664</v>
      </c>
      <c r="J216" s="2" t="s">
        <v>2149</v>
      </c>
      <c r="K216" s="21">
        <v>41705.333333333336</v>
      </c>
      <c r="L216" s="2" t="s">
        <v>1102</v>
      </c>
      <c r="M216" s="21">
        <v>41731.291666666664</v>
      </c>
      <c r="N216" s="2">
        <v>1</v>
      </c>
      <c r="O216" s="2">
        <v>0</v>
      </c>
      <c r="P216" s="2" t="s">
        <v>816</v>
      </c>
      <c r="Q216" s="2" t="s">
        <v>1750</v>
      </c>
      <c r="R216" s="2" t="s">
        <v>1030</v>
      </c>
      <c r="S216" s="2" t="s">
        <v>820</v>
      </c>
      <c r="T216" s="2" t="str">
        <f t="shared" si="12"/>
        <v/>
      </c>
      <c r="U216" s="2" t="s">
        <v>1030</v>
      </c>
      <c r="V216" s="2" t="str">
        <f t="shared" si="13"/>
        <v>David Pollock</v>
      </c>
      <c r="W216" s="2">
        <v>1</v>
      </c>
      <c r="X216" s="2" t="str">
        <f t="shared" si="14"/>
        <v>David Pollock</v>
      </c>
      <c r="Y216" s="2">
        <v>1</v>
      </c>
      <c r="Z216" s="2" t="str">
        <f t="shared" si="15"/>
        <v/>
      </c>
      <c r="AA216" s="2" t="s">
        <v>1030</v>
      </c>
    </row>
    <row r="217" spans="1:27" hidden="1" x14ac:dyDescent="0.25">
      <c r="A217" s="2" t="s">
        <v>661</v>
      </c>
      <c r="B217" s="2" t="s">
        <v>809</v>
      </c>
      <c r="C217" s="2" t="s">
        <v>660</v>
      </c>
      <c r="D217" s="2">
        <v>6</v>
      </c>
      <c r="E217" s="2">
        <v>1</v>
      </c>
      <c r="F217" s="2">
        <v>6</v>
      </c>
      <c r="G217" s="2" t="s">
        <v>1030</v>
      </c>
      <c r="H217" s="2" t="s">
        <v>899</v>
      </c>
      <c r="I217" s="21">
        <v>43188.291666666672</v>
      </c>
      <c r="J217" s="2" t="s">
        <v>803</v>
      </c>
      <c r="K217" s="21">
        <v>43164.333333333328</v>
      </c>
      <c r="L217" s="2" t="s">
        <v>794</v>
      </c>
      <c r="M217" s="21">
        <v>17081.333333333336</v>
      </c>
      <c r="N217" s="2">
        <v>68</v>
      </c>
      <c r="O217" s="2">
        <v>0</v>
      </c>
      <c r="P217" s="2" t="s">
        <v>795</v>
      </c>
      <c r="Q217" s="2" t="s">
        <v>809</v>
      </c>
      <c r="R217" s="2" t="s">
        <v>810</v>
      </c>
      <c r="S217" s="2" t="s">
        <v>845</v>
      </c>
      <c r="T217" s="2" t="str">
        <f t="shared" si="12"/>
        <v/>
      </c>
      <c r="U217" s="2" t="s">
        <v>1030</v>
      </c>
      <c r="V217" s="2" t="str">
        <f t="shared" si="13"/>
        <v/>
      </c>
      <c r="W217" s="2" t="s">
        <v>1030</v>
      </c>
      <c r="X217" s="2" t="str">
        <f t="shared" si="14"/>
        <v/>
      </c>
      <c r="Y217" s="2" t="s">
        <v>1030</v>
      </c>
      <c r="Z217" s="2" t="str">
        <f t="shared" si="15"/>
        <v/>
      </c>
      <c r="AA217" s="2" t="s">
        <v>1030</v>
      </c>
    </row>
    <row r="218" spans="1:27" hidden="1" x14ac:dyDescent="0.25">
      <c r="A218" s="2" t="s">
        <v>2150</v>
      </c>
      <c r="B218" s="2" t="s">
        <v>1659</v>
      </c>
      <c r="C218" s="2" t="s">
        <v>2151</v>
      </c>
      <c r="D218" s="2">
        <v>0.25</v>
      </c>
      <c r="E218" s="2" t="s">
        <v>1030</v>
      </c>
      <c r="F218" s="2" t="s">
        <v>1030</v>
      </c>
      <c r="G218" s="2">
        <v>0.25</v>
      </c>
      <c r="H218" s="2" t="s">
        <v>2152</v>
      </c>
      <c r="I218" s="21">
        <v>41718.291666666664</v>
      </c>
      <c r="J218" s="2" t="s">
        <v>793</v>
      </c>
      <c r="K218" s="21">
        <v>40574.333333333336</v>
      </c>
      <c r="L218" s="2" t="s">
        <v>1102</v>
      </c>
      <c r="M218" s="21">
        <v>37987.333333333336</v>
      </c>
      <c r="N218" s="2">
        <v>43</v>
      </c>
      <c r="P218" s="2" t="s">
        <v>795</v>
      </c>
      <c r="Q218" s="2" t="s">
        <v>1659</v>
      </c>
      <c r="R218" s="2" t="s">
        <v>810</v>
      </c>
      <c r="S218" s="2" t="s">
        <v>831</v>
      </c>
      <c r="T218" s="2" t="str">
        <f t="shared" si="12"/>
        <v/>
      </c>
      <c r="U218" s="2" t="s">
        <v>1030</v>
      </c>
      <c r="V218" s="2" t="str">
        <f t="shared" si="13"/>
        <v/>
      </c>
      <c r="W218" s="2" t="s">
        <v>1030</v>
      </c>
      <c r="X218" s="2" t="str">
        <f t="shared" si="14"/>
        <v/>
      </c>
      <c r="Y218" s="2" t="s">
        <v>1030</v>
      </c>
      <c r="Z218" s="2" t="str">
        <f t="shared" si="15"/>
        <v/>
      </c>
      <c r="AA218" s="2" t="s">
        <v>1030</v>
      </c>
    </row>
    <row r="219" spans="1:27" hidden="1" x14ac:dyDescent="0.25">
      <c r="A219" s="2" t="s">
        <v>2153</v>
      </c>
      <c r="B219" s="2" t="s">
        <v>885</v>
      </c>
      <c r="C219" s="2" t="s">
        <v>2154</v>
      </c>
      <c r="D219" s="2">
        <v>2.75</v>
      </c>
      <c r="E219" s="2">
        <v>1</v>
      </c>
      <c r="F219" s="2">
        <v>2.75</v>
      </c>
      <c r="G219" s="2" t="s">
        <v>1030</v>
      </c>
      <c r="H219" s="2" t="s">
        <v>2155</v>
      </c>
      <c r="I219" s="21">
        <v>42811.291666666672</v>
      </c>
      <c r="J219" s="2" t="s">
        <v>793</v>
      </c>
      <c r="K219" s="21">
        <v>42810.291666666672</v>
      </c>
      <c r="L219" s="2" t="s">
        <v>794</v>
      </c>
      <c r="M219" s="21">
        <v>42339.333333333328</v>
      </c>
      <c r="N219" s="2">
        <v>1</v>
      </c>
      <c r="O219" s="2">
        <v>33000</v>
      </c>
      <c r="P219" s="2" t="s">
        <v>795</v>
      </c>
      <c r="Q219" s="2" t="s">
        <v>885</v>
      </c>
      <c r="R219" s="2" t="s">
        <v>797</v>
      </c>
      <c r="S219" s="2" t="s">
        <v>831</v>
      </c>
      <c r="T219" s="2" t="str">
        <f t="shared" si="12"/>
        <v/>
      </c>
      <c r="U219" s="2" t="s">
        <v>1030</v>
      </c>
      <c r="V219" s="2" t="str">
        <f t="shared" si="13"/>
        <v/>
      </c>
      <c r="W219" s="2" t="s">
        <v>1030</v>
      </c>
      <c r="X219" s="2" t="str">
        <f t="shared" si="14"/>
        <v/>
      </c>
      <c r="Y219" s="2" t="s">
        <v>1030</v>
      </c>
      <c r="Z219" s="2" t="str">
        <f t="shared" si="15"/>
        <v/>
      </c>
      <c r="AA219" s="2" t="s">
        <v>1030</v>
      </c>
    </row>
    <row r="220" spans="1:27" hidden="1" x14ac:dyDescent="0.25">
      <c r="A220" s="2" t="s">
        <v>2156</v>
      </c>
      <c r="B220" s="2" t="s">
        <v>912</v>
      </c>
      <c r="C220" s="2" t="s">
        <v>2157</v>
      </c>
      <c r="D220" s="2">
        <v>0.5</v>
      </c>
      <c r="E220" s="2">
        <v>1</v>
      </c>
      <c r="F220" s="2">
        <v>0.5</v>
      </c>
      <c r="G220" s="2" t="s">
        <v>1030</v>
      </c>
      <c r="H220" s="2" t="s">
        <v>2158</v>
      </c>
      <c r="I220" s="21">
        <v>42551.291666666672</v>
      </c>
      <c r="J220" s="2" t="s">
        <v>884</v>
      </c>
      <c r="K220" s="21">
        <v>42550.291666666672</v>
      </c>
      <c r="L220" s="2" t="s">
        <v>794</v>
      </c>
      <c r="N220" s="2">
        <v>0</v>
      </c>
      <c r="O220" s="2">
        <v>0</v>
      </c>
      <c r="P220" s="2" t="s">
        <v>816</v>
      </c>
      <c r="Q220" s="2" t="s">
        <v>912</v>
      </c>
      <c r="R220" s="2" t="s">
        <v>797</v>
      </c>
      <c r="S220" s="2" t="s">
        <v>820</v>
      </c>
      <c r="T220" s="2" t="str">
        <f t="shared" si="12"/>
        <v/>
      </c>
      <c r="U220" s="2" t="s">
        <v>1030</v>
      </c>
      <c r="V220" s="2" t="str">
        <f t="shared" si="13"/>
        <v/>
      </c>
      <c r="W220" s="2" t="s">
        <v>1030</v>
      </c>
      <c r="X220" s="2" t="str">
        <f t="shared" si="14"/>
        <v/>
      </c>
      <c r="Y220" s="2" t="s">
        <v>1030</v>
      </c>
      <c r="Z220" s="2" t="str">
        <f t="shared" si="15"/>
        <v/>
      </c>
      <c r="AA220" s="2" t="s">
        <v>1030</v>
      </c>
    </row>
    <row r="221" spans="1:27" hidden="1" x14ac:dyDescent="0.25">
      <c r="A221" s="2" t="s">
        <v>506</v>
      </c>
      <c r="B221" s="2" t="s">
        <v>1563</v>
      </c>
      <c r="C221" s="2" t="s">
        <v>505</v>
      </c>
      <c r="D221" s="2">
        <v>9.75</v>
      </c>
      <c r="E221" s="2">
        <v>1</v>
      </c>
      <c r="F221" s="2">
        <v>9.75</v>
      </c>
      <c r="G221" s="2" t="s">
        <v>1030</v>
      </c>
      <c r="H221" s="2" t="s">
        <v>900</v>
      </c>
      <c r="I221" s="21">
        <v>43235.291666666672</v>
      </c>
      <c r="J221" s="2" t="s">
        <v>840</v>
      </c>
      <c r="K221" s="21">
        <v>42524.291666666672</v>
      </c>
      <c r="L221" s="2" t="s">
        <v>794</v>
      </c>
      <c r="M221" s="21">
        <v>42626.291666666672</v>
      </c>
      <c r="N221" s="2">
        <v>5</v>
      </c>
      <c r="O221" s="2">
        <v>0</v>
      </c>
      <c r="P221" s="2" t="s">
        <v>816</v>
      </c>
      <c r="Q221" s="2" t="s">
        <v>1563</v>
      </c>
      <c r="R221" s="2" t="s">
        <v>797</v>
      </c>
      <c r="S221" s="2" t="s">
        <v>901</v>
      </c>
      <c r="T221" s="2" t="str">
        <f t="shared" si="12"/>
        <v/>
      </c>
      <c r="U221" s="2" t="s">
        <v>1030</v>
      </c>
      <c r="V221" s="2" t="str">
        <f t="shared" si="13"/>
        <v>STAR VAN BUREN</v>
      </c>
      <c r="W221" s="2">
        <v>1</v>
      </c>
      <c r="X221" s="2" t="str">
        <f t="shared" si="14"/>
        <v>STAR VAN BUREN</v>
      </c>
      <c r="Y221" s="2">
        <v>5</v>
      </c>
      <c r="Z221" s="2" t="str">
        <f t="shared" si="15"/>
        <v/>
      </c>
      <c r="AA221" s="2" t="s">
        <v>1030</v>
      </c>
    </row>
    <row r="222" spans="1:27" x14ac:dyDescent="0.25">
      <c r="A222" s="2" t="s">
        <v>740</v>
      </c>
      <c r="B222" s="2" t="s">
        <v>1367</v>
      </c>
      <c r="C222" s="2" t="s">
        <v>739</v>
      </c>
      <c r="D222" s="2">
        <v>72</v>
      </c>
      <c r="E222" s="2" t="s">
        <v>1030</v>
      </c>
      <c r="F222" s="2" t="s">
        <v>1030</v>
      </c>
      <c r="G222" s="2">
        <v>72</v>
      </c>
      <c r="H222" s="2" t="s">
        <v>902</v>
      </c>
      <c r="I222" s="21">
        <v>43141.333333333328</v>
      </c>
      <c r="J222" s="2" t="s">
        <v>793</v>
      </c>
      <c r="K222" s="21">
        <v>39168.291666666664</v>
      </c>
      <c r="L222" s="2" t="s">
        <v>794</v>
      </c>
      <c r="M222" s="21">
        <v>37695.333333333336</v>
      </c>
      <c r="N222" s="2">
        <v>3</v>
      </c>
      <c r="O222" s="2">
        <v>663000</v>
      </c>
      <c r="P222" s="2" t="s">
        <v>795</v>
      </c>
      <c r="Q222" s="2" t="s">
        <v>1593</v>
      </c>
      <c r="R222" s="2" t="s">
        <v>903</v>
      </c>
      <c r="S222" s="2" t="s">
        <v>904</v>
      </c>
      <c r="T222" s="2" t="str">
        <f t="shared" si="12"/>
        <v/>
      </c>
      <c r="U222" s="2" t="s">
        <v>1030</v>
      </c>
      <c r="V222" s="2" t="str">
        <f t="shared" si="13"/>
        <v/>
      </c>
      <c r="W222" s="2" t="s">
        <v>1030</v>
      </c>
      <c r="X222" s="2" t="str">
        <f t="shared" si="14"/>
        <v>Eric J. Zackrison</v>
      </c>
      <c r="Y222" s="2">
        <v>3</v>
      </c>
      <c r="Z222" s="2" t="str">
        <f t="shared" si="15"/>
        <v>Eric J. Zackrison</v>
      </c>
      <c r="AA222" s="2">
        <v>663000</v>
      </c>
    </row>
    <row r="223" spans="1:27" hidden="1" x14ac:dyDescent="0.25">
      <c r="A223" s="2" t="s">
        <v>2159</v>
      </c>
      <c r="B223" s="2" t="s">
        <v>2083</v>
      </c>
      <c r="C223" s="2" t="s">
        <v>2160</v>
      </c>
      <c r="D223" s="2">
        <v>1.5</v>
      </c>
      <c r="E223" s="2" t="s">
        <v>1030</v>
      </c>
      <c r="F223" s="2" t="s">
        <v>1030</v>
      </c>
      <c r="G223" s="2">
        <v>1.5</v>
      </c>
      <c r="H223" s="2" t="s">
        <v>2161</v>
      </c>
      <c r="I223" s="21">
        <v>42856.291666666672</v>
      </c>
      <c r="J223" s="2" t="s">
        <v>847</v>
      </c>
      <c r="K223" s="21">
        <v>38561.291666666664</v>
      </c>
      <c r="L223" s="2" t="s">
        <v>794</v>
      </c>
      <c r="M223" s="21">
        <v>37831.291666666664</v>
      </c>
      <c r="N223" s="2">
        <v>1</v>
      </c>
      <c r="O223" s="2">
        <v>0</v>
      </c>
      <c r="P223" s="2" t="s">
        <v>795</v>
      </c>
      <c r="Q223" s="2" t="s">
        <v>2083</v>
      </c>
      <c r="R223" s="2" t="s">
        <v>810</v>
      </c>
      <c r="S223" s="2" t="s">
        <v>801</v>
      </c>
      <c r="T223" s="2" t="str">
        <f t="shared" si="12"/>
        <v/>
      </c>
      <c r="U223" s="2" t="s">
        <v>1030</v>
      </c>
      <c r="V223" s="2" t="str">
        <f t="shared" si="13"/>
        <v/>
      </c>
      <c r="W223" s="2" t="s">
        <v>1030</v>
      </c>
      <c r="X223" s="2" t="str">
        <f t="shared" si="14"/>
        <v/>
      </c>
      <c r="Y223" s="2" t="s">
        <v>1030</v>
      </c>
      <c r="Z223" s="2" t="str">
        <f t="shared" si="15"/>
        <v/>
      </c>
      <c r="AA223" s="2" t="s">
        <v>1030</v>
      </c>
    </row>
    <row r="224" spans="1:27" hidden="1" x14ac:dyDescent="0.25">
      <c r="A224" s="2" t="s">
        <v>2162</v>
      </c>
      <c r="B224" s="2" t="s">
        <v>796</v>
      </c>
      <c r="C224" s="2" t="s">
        <v>2163</v>
      </c>
      <c r="D224" s="2">
        <v>2.5</v>
      </c>
      <c r="E224" s="2">
        <v>1</v>
      </c>
      <c r="F224" s="2">
        <v>2.5</v>
      </c>
      <c r="G224" s="2" t="s">
        <v>1030</v>
      </c>
      <c r="H224" s="2" t="s">
        <v>2164</v>
      </c>
      <c r="I224" s="21">
        <v>42145.291666666672</v>
      </c>
      <c r="J224" s="2" t="s">
        <v>808</v>
      </c>
      <c r="K224" s="21">
        <v>42130.291666666672</v>
      </c>
      <c r="L224" s="2" t="s">
        <v>1102</v>
      </c>
      <c r="N224" s="2">
        <v>0</v>
      </c>
      <c r="O224" s="2">
        <v>0</v>
      </c>
      <c r="P224" s="2" t="s">
        <v>816</v>
      </c>
      <c r="Q224" s="2" t="s">
        <v>796</v>
      </c>
      <c r="R224" s="2" t="s">
        <v>922</v>
      </c>
      <c r="S224" s="2" t="s">
        <v>798</v>
      </c>
      <c r="T224" s="2" t="str">
        <f t="shared" si="12"/>
        <v/>
      </c>
      <c r="U224" s="2" t="s">
        <v>1030</v>
      </c>
      <c r="V224" s="2" t="str">
        <f t="shared" si="13"/>
        <v/>
      </c>
      <c r="W224" s="2" t="s">
        <v>1030</v>
      </c>
      <c r="X224" s="2" t="str">
        <f t="shared" si="14"/>
        <v/>
      </c>
      <c r="Y224" s="2" t="s">
        <v>1030</v>
      </c>
      <c r="Z224" s="2" t="str">
        <f t="shared" si="15"/>
        <v/>
      </c>
      <c r="AA224" s="2" t="s">
        <v>1030</v>
      </c>
    </row>
    <row r="225" spans="1:27" hidden="1" x14ac:dyDescent="0.25">
      <c r="A225" s="2" t="s">
        <v>1432</v>
      </c>
      <c r="B225" s="2" t="s">
        <v>885</v>
      </c>
      <c r="C225" s="2" t="s">
        <v>1431</v>
      </c>
      <c r="D225" s="2">
        <v>4</v>
      </c>
      <c r="E225" s="2">
        <v>1</v>
      </c>
      <c r="F225" s="2">
        <v>4</v>
      </c>
      <c r="G225" s="2" t="s">
        <v>1030</v>
      </c>
      <c r="H225" s="2" t="s">
        <v>1482</v>
      </c>
      <c r="I225" s="21">
        <v>43313.291666666672</v>
      </c>
      <c r="J225" s="2" t="s">
        <v>803</v>
      </c>
      <c r="K225" s="21">
        <v>43303.291666666672</v>
      </c>
      <c r="L225" s="2" t="s">
        <v>794</v>
      </c>
      <c r="M225" s="21">
        <v>43165.333333333328</v>
      </c>
      <c r="N225" s="2">
        <v>0</v>
      </c>
      <c r="O225" s="2">
        <v>0</v>
      </c>
      <c r="P225" s="2" t="s">
        <v>824</v>
      </c>
      <c r="Q225" s="2" t="s">
        <v>885</v>
      </c>
      <c r="R225" s="2" t="s">
        <v>937</v>
      </c>
      <c r="S225" s="2" t="s">
        <v>820</v>
      </c>
      <c r="T225" s="2" t="str">
        <f t="shared" si="12"/>
        <v/>
      </c>
      <c r="U225" s="2" t="s">
        <v>1030</v>
      </c>
      <c r="V225" s="2" t="str">
        <f t="shared" si="13"/>
        <v/>
      </c>
      <c r="W225" s="2" t="s">
        <v>1030</v>
      </c>
      <c r="X225" s="2" t="str">
        <f t="shared" si="14"/>
        <v/>
      </c>
      <c r="Y225" s="2" t="s">
        <v>1030</v>
      </c>
      <c r="Z225" s="2" t="str">
        <f t="shared" si="15"/>
        <v/>
      </c>
      <c r="AA225" s="2" t="s">
        <v>1030</v>
      </c>
    </row>
    <row r="226" spans="1:27" hidden="1" x14ac:dyDescent="0.25">
      <c r="A226" s="2" t="s">
        <v>1402</v>
      </c>
      <c r="B226" s="2" t="s">
        <v>885</v>
      </c>
      <c r="C226" s="2" t="s">
        <v>1401</v>
      </c>
      <c r="D226" s="2">
        <v>1.5</v>
      </c>
      <c r="E226" s="2">
        <v>1</v>
      </c>
      <c r="F226" s="2">
        <v>1.5</v>
      </c>
      <c r="G226" s="2" t="s">
        <v>1030</v>
      </c>
      <c r="H226" s="2" t="s">
        <v>1483</v>
      </c>
      <c r="I226" s="21">
        <v>43325.291666666672</v>
      </c>
      <c r="J226" s="2" t="s">
        <v>1030</v>
      </c>
      <c r="K226" s="21">
        <v>43306.291666666672</v>
      </c>
      <c r="L226" s="2" t="s">
        <v>794</v>
      </c>
      <c r="N226" s="2">
        <v>0</v>
      </c>
      <c r="O226" s="2">
        <v>0</v>
      </c>
      <c r="P226" s="2" t="s">
        <v>816</v>
      </c>
      <c r="Q226" s="2" t="s">
        <v>885</v>
      </c>
      <c r="R226" s="2" t="s">
        <v>857</v>
      </c>
      <c r="S226" s="2" t="s">
        <v>801</v>
      </c>
      <c r="T226" s="2" t="str">
        <f t="shared" si="12"/>
        <v/>
      </c>
      <c r="U226" s="2" t="s">
        <v>1030</v>
      </c>
      <c r="V226" s="2" t="str">
        <f t="shared" si="13"/>
        <v/>
      </c>
      <c r="W226" s="2" t="s">
        <v>1030</v>
      </c>
      <c r="X226" s="2" t="str">
        <f t="shared" si="14"/>
        <v/>
      </c>
      <c r="Y226" s="2" t="s">
        <v>1030</v>
      </c>
      <c r="Z226" s="2" t="str">
        <f t="shared" si="15"/>
        <v/>
      </c>
      <c r="AA226" s="2" t="s">
        <v>1030</v>
      </c>
    </row>
    <row r="227" spans="1:27" hidden="1" x14ac:dyDescent="0.25">
      <c r="A227" s="2" t="s">
        <v>2165</v>
      </c>
      <c r="B227" s="2" t="s">
        <v>1063</v>
      </c>
      <c r="C227" s="2" t="s">
        <v>2166</v>
      </c>
      <c r="D227" s="2">
        <v>9.5</v>
      </c>
      <c r="E227" s="2">
        <v>1</v>
      </c>
      <c r="F227" s="2">
        <v>9.5</v>
      </c>
      <c r="G227" s="2" t="s">
        <v>1030</v>
      </c>
      <c r="H227" s="2" t="s">
        <v>2167</v>
      </c>
      <c r="I227" s="21">
        <v>42248.291666666672</v>
      </c>
      <c r="J227" s="2" t="s">
        <v>793</v>
      </c>
      <c r="K227" s="21">
        <v>41929.291666666664</v>
      </c>
      <c r="L227" s="2" t="s">
        <v>1102</v>
      </c>
      <c r="M227" s="21">
        <v>27325.291666666668</v>
      </c>
      <c r="N227" s="2">
        <v>2</v>
      </c>
      <c r="O227" s="2">
        <v>269796</v>
      </c>
      <c r="P227" s="2" t="s">
        <v>795</v>
      </c>
      <c r="Q227" s="2" t="s">
        <v>1063</v>
      </c>
      <c r="R227" s="2" t="s">
        <v>797</v>
      </c>
      <c r="S227" s="2" t="s">
        <v>801</v>
      </c>
      <c r="T227" s="2" t="str">
        <f t="shared" si="12"/>
        <v/>
      </c>
      <c r="U227" s="2" t="s">
        <v>1030</v>
      </c>
      <c r="V227" s="2" t="str">
        <f t="shared" si="13"/>
        <v/>
      </c>
      <c r="W227" s="2" t="s">
        <v>1030</v>
      </c>
      <c r="X227" s="2" t="str">
        <f t="shared" si="14"/>
        <v/>
      </c>
      <c r="Y227" s="2" t="s">
        <v>1030</v>
      </c>
      <c r="Z227" s="2" t="str">
        <f t="shared" si="15"/>
        <v>Georg Winkler</v>
      </c>
      <c r="AA227" s="2">
        <v>269796</v>
      </c>
    </row>
    <row r="228" spans="1:27" hidden="1" x14ac:dyDescent="0.25">
      <c r="A228" s="2" t="s">
        <v>1565</v>
      </c>
      <c r="B228" s="2" t="s">
        <v>1365</v>
      </c>
      <c r="C228" s="2" t="s">
        <v>1538</v>
      </c>
      <c r="D228" s="2">
        <v>12.5</v>
      </c>
      <c r="E228" s="2">
        <v>1</v>
      </c>
      <c r="F228" s="2">
        <v>12.5</v>
      </c>
      <c r="G228" s="2" t="s">
        <v>1030</v>
      </c>
      <c r="H228" s="2" t="s">
        <v>905</v>
      </c>
      <c r="I228" s="21">
        <v>43157.333333333328</v>
      </c>
      <c r="J228" s="2" t="s">
        <v>859</v>
      </c>
      <c r="K228" s="21">
        <v>42528.291666666672</v>
      </c>
      <c r="L228" s="2" t="s">
        <v>794</v>
      </c>
      <c r="M228" s="21">
        <v>40179.333333333336</v>
      </c>
      <c r="N228" s="2">
        <v>6</v>
      </c>
      <c r="O228" s="2">
        <v>896000</v>
      </c>
      <c r="P228" s="2" t="s">
        <v>795</v>
      </c>
      <c r="Q228" s="2" t="s">
        <v>1592</v>
      </c>
      <c r="R228" s="2" t="s">
        <v>857</v>
      </c>
      <c r="S228" s="2" t="s">
        <v>845</v>
      </c>
      <c r="T228" s="2" t="str">
        <f t="shared" si="12"/>
        <v/>
      </c>
      <c r="U228" s="2" t="s">
        <v>1030</v>
      </c>
      <c r="V228" s="2" t="str">
        <f t="shared" si="13"/>
        <v/>
      </c>
      <c r="W228" s="2" t="s">
        <v>1030</v>
      </c>
      <c r="X228" s="2" t="str">
        <f t="shared" si="14"/>
        <v>Anthony C. Elliott</v>
      </c>
      <c r="Y228" s="2">
        <v>6</v>
      </c>
      <c r="Z228" s="2" t="str">
        <f t="shared" si="15"/>
        <v>Anthony C. Elliott</v>
      </c>
      <c r="AA228" s="2">
        <v>896000</v>
      </c>
    </row>
    <row r="229" spans="1:27" hidden="1" x14ac:dyDescent="0.25">
      <c r="A229" s="2" t="s">
        <v>2168</v>
      </c>
      <c r="B229" s="2" t="s">
        <v>1368</v>
      </c>
      <c r="C229" s="2" t="s">
        <v>2169</v>
      </c>
      <c r="D229" s="2">
        <v>3</v>
      </c>
      <c r="E229" s="2">
        <v>1</v>
      </c>
      <c r="F229" s="2">
        <v>3</v>
      </c>
      <c r="G229" s="2" t="s">
        <v>1030</v>
      </c>
      <c r="H229" s="2" t="s">
        <v>905</v>
      </c>
      <c r="I229" s="21">
        <v>43066.333333333328</v>
      </c>
      <c r="J229" s="2" t="s">
        <v>859</v>
      </c>
      <c r="K229" s="21">
        <v>41836.291666666664</v>
      </c>
      <c r="L229" s="2" t="s">
        <v>1102</v>
      </c>
      <c r="M229" s="21">
        <v>40179.333333333336</v>
      </c>
      <c r="N229" s="2">
        <v>2</v>
      </c>
      <c r="O229" s="2">
        <v>275304</v>
      </c>
      <c r="P229" s="2" t="s">
        <v>795</v>
      </c>
      <c r="Q229" s="2" t="s">
        <v>1617</v>
      </c>
      <c r="R229" s="2" t="s">
        <v>937</v>
      </c>
      <c r="S229" s="2" t="s">
        <v>845</v>
      </c>
      <c r="T229" s="2" t="str">
        <f t="shared" si="12"/>
        <v/>
      </c>
      <c r="U229" s="2" t="s">
        <v>1030</v>
      </c>
      <c r="V229" s="2" t="str">
        <f t="shared" si="13"/>
        <v/>
      </c>
      <c r="W229" s="2" t="s">
        <v>1030</v>
      </c>
      <c r="X229" s="2" t="str">
        <f t="shared" si="14"/>
        <v>Matthew T. McConville</v>
      </c>
      <c r="Y229" s="2">
        <v>3</v>
      </c>
      <c r="Z229" s="2" t="str">
        <f t="shared" si="15"/>
        <v>Matthew T. McConville</v>
      </c>
      <c r="AA229" s="2">
        <v>275304</v>
      </c>
    </row>
    <row r="230" spans="1:27" hidden="1" x14ac:dyDescent="0.25">
      <c r="A230" s="2" t="s">
        <v>625</v>
      </c>
      <c r="B230" s="2" t="s">
        <v>833</v>
      </c>
      <c r="C230" s="2" t="s">
        <v>624</v>
      </c>
      <c r="D230" s="2">
        <v>11.73366667330265</v>
      </c>
      <c r="E230" s="2">
        <v>1</v>
      </c>
      <c r="F230" s="2">
        <v>11.73366667330265</v>
      </c>
      <c r="G230" s="2" t="s">
        <v>1030</v>
      </c>
      <c r="H230" s="2" t="s">
        <v>906</v>
      </c>
      <c r="I230" s="21">
        <v>43200.291666666672</v>
      </c>
      <c r="J230" s="2" t="s">
        <v>907</v>
      </c>
      <c r="K230" s="21">
        <v>43019.291666666672</v>
      </c>
      <c r="L230" s="2" t="s">
        <v>794</v>
      </c>
      <c r="M230" s="21">
        <v>43042.291666666672</v>
      </c>
      <c r="N230" s="2">
        <v>0</v>
      </c>
      <c r="O230" s="2">
        <v>15000</v>
      </c>
      <c r="P230" s="2" t="s">
        <v>824</v>
      </c>
      <c r="Q230" s="2" t="s">
        <v>833</v>
      </c>
      <c r="R230" s="2" t="s">
        <v>810</v>
      </c>
      <c r="S230" s="2" t="s">
        <v>820</v>
      </c>
      <c r="T230" s="2" t="str">
        <f t="shared" si="12"/>
        <v>Joyce Wallach</v>
      </c>
      <c r="U230" s="2">
        <v>13000</v>
      </c>
      <c r="V230" s="2" t="str">
        <f t="shared" si="13"/>
        <v>Joyce Wallach</v>
      </c>
      <c r="W230" s="2">
        <v>1</v>
      </c>
      <c r="X230" s="2" t="str">
        <f t="shared" si="14"/>
        <v/>
      </c>
      <c r="Y230" s="2" t="s">
        <v>1030</v>
      </c>
      <c r="Z230" s="2" t="str">
        <f t="shared" si="15"/>
        <v/>
      </c>
      <c r="AA230" s="2" t="s">
        <v>1030</v>
      </c>
    </row>
    <row r="231" spans="1:27" hidden="1" x14ac:dyDescent="0.25">
      <c r="A231" s="2" t="s">
        <v>2170</v>
      </c>
      <c r="B231" s="2" t="s">
        <v>848</v>
      </c>
      <c r="C231" s="2" t="s">
        <v>2171</v>
      </c>
      <c r="D231" s="2">
        <v>26</v>
      </c>
      <c r="E231" s="2">
        <v>1</v>
      </c>
      <c r="F231" s="2">
        <v>26</v>
      </c>
      <c r="G231" s="2" t="s">
        <v>1030</v>
      </c>
      <c r="H231" s="2" t="s">
        <v>2172</v>
      </c>
      <c r="I231" s="21">
        <v>42979.291666666672</v>
      </c>
      <c r="J231" s="2" t="s">
        <v>819</v>
      </c>
      <c r="K231" s="21">
        <v>42811.291666666672</v>
      </c>
      <c r="L231" s="2" t="s">
        <v>794</v>
      </c>
      <c r="M231" s="21">
        <v>42891.291666666672</v>
      </c>
      <c r="N231" s="2">
        <v>0</v>
      </c>
      <c r="O231" s="2">
        <v>0</v>
      </c>
      <c r="P231" s="2" t="s">
        <v>816</v>
      </c>
      <c r="Q231" s="2" t="s">
        <v>848</v>
      </c>
      <c r="R231" s="2" t="s">
        <v>830</v>
      </c>
      <c r="S231" s="2" t="s">
        <v>798</v>
      </c>
      <c r="T231" s="2" t="str">
        <f t="shared" si="12"/>
        <v/>
      </c>
      <c r="U231" s="2" t="s">
        <v>1030</v>
      </c>
      <c r="V231" s="2" t="str">
        <f t="shared" si="13"/>
        <v>Gonzalo Fernandez</v>
      </c>
      <c r="W231" s="2">
        <v>1</v>
      </c>
      <c r="X231" s="2" t="str">
        <f t="shared" si="14"/>
        <v/>
      </c>
      <c r="Y231" s="2" t="s">
        <v>1030</v>
      </c>
      <c r="Z231" s="2" t="str">
        <f t="shared" si="15"/>
        <v/>
      </c>
      <c r="AA231" s="2" t="s">
        <v>1030</v>
      </c>
    </row>
    <row r="232" spans="1:27" hidden="1" x14ac:dyDescent="0.25">
      <c r="A232" s="2" t="s">
        <v>2173</v>
      </c>
      <c r="B232" s="2" t="s">
        <v>882</v>
      </c>
      <c r="C232" s="2" t="s">
        <v>2174</v>
      </c>
      <c r="D232" s="2">
        <v>9.75</v>
      </c>
      <c r="E232" s="2">
        <v>1</v>
      </c>
      <c r="F232" s="2">
        <v>9.75</v>
      </c>
      <c r="G232" s="2" t="s">
        <v>1030</v>
      </c>
      <c r="H232" s="2" t="s">
        <v>2175</v>
      </c>
      <c r="I232" s="21">
        <v>42563.291666666672</v>
      </c>
      <c r="J232" s="2" t="s">
        <v>861</v>
      </c>
      <c r="K232" s="21">
        <v>41919.291666666664</v>
      </c>
      <c r="L232" s="2" t="s">
        <v>794</v>
      </c>
      <c r="M232" s="21">
        <v>42408.333333333328</v>
      </c>
      <c r="N232" s="2">
        <v>0</v>
      </c>
      <c r="O232" s="2">
        <v>0</v>
      </c>
      <c r="P232" s="2" t="s">
        <v>816</v>
      </c>
      <c r="Q232" s="2" t="s">
        <v>882</v>
      </c>
      <c r="R232" s="2" t="s">
        <v>836</v>
      </c>
      <c r="S232" s="2" t="s">
        <v>820</v>
      </c>
      <c r="T232" s="2" t="str">
        <f t="shared" si="12"/>
        <v/>
      </c>
      <c r="U232" s="2" t="s">
        <v>1030</v>
      </c>
      <c r="V232" s="2" t="str">
        <f t="shared" si="13"/>
        <v>Michael Kauffman</v>
      </c>
      <c r="W232" s="2">
        <v>1</v>
      </c>
      <c r="X232" s="2" t="str">
        <f t="shared" si="14"/>
        <v/>
      </c>
      <c r="Y232" s="2" t="s">
        <v>1030</v>
      </c>
      <c r="Z232" s="2" t="str">
        <f t="shared" si="15"/>
        <v/>
      </c>
      <c r="AA232" s="2" t="s">
        <v>1030</v>
      </c>
    </row>
    <row r="233" spans="1:27" hidden="1" x14ac:dyDescent="0.25">
      <c r="A233" s="2" t="s">
        <v>39</v>
      </c>
      <c r="B233" s="2" t="s">
        <v>909</v>
      </c>
      <c r="C233" s="2" t="s">
        <v>38</v>
      </c>
      <c r="D233" s="2">
        <v>5.25</v>
      </c>
      <c r="E233" s="2">
        <v>1</v>
      </c>
      <c r="F233" s="2">
        <v>5.25</v>
      </c>
      <c r="G233" s="2" t="s">
        <v>1030</v>
      </c>
      <c r="H233" s="2" t="s">
        <v>908</v>
      </c>
      <c r="I233" s="21">
        <v>43279.291666666672</v>
      </c>
      <c r="J233" s="2" t="s">
        <v>808</v>
      </c>
      <c r="K233" s="21">
        <v>43085.333333333328</v>
      </c>
      <c r="L233" s="2" t="s">
        <v>794</v>
      </c>
      <c r="N233" s="2">
        <v>0</v>
      </c>
      <c r="O233" s="2">
        <v>0</v>
      </c>
      <c r="P233" s="2" t="s">
        <v>816</v>
      </c>
      <c r="Q233" s="2" t="s">
        <v>909</v>
      </c>
      <c r="R233" s="2" t="s">
        <v>810</v>
      </c>
      <c r="S233" s="2" t="s">
        <v>845</v>
      </c>
      <c r="T233" s="2" t="str">
        <f t="shared" si="12"/>
        <v/>
      </c>
      <c r="U233" s="2" t="s">
        <v>1030</v>
      </c>
      <c r="V233" s="2" t="str">
        <f t="shared" si="13"/>
        <v/>
      </c>
      <c r="W233" s="2" t="s">
        <v>1030</v>
      </c>
      <c r="X233" s="2" t="str">
        <f t="shared" si="14"/>
        <v/>
      </c>
      <c r="Y233" s="2" t="s">
        <v>1030</v>
      </c>
      <c r="Z233" s="2" t="str">
        <f t="shared" si="15"/>
        <v/>
      </c>
      <c r="AA233" s="2" t="s">
        <v>1030</v>
      </c>
    </row>
    <row r="234" spans="1:27" hidden="1" x14ac:dyDescent="0.25">
      <c r="A234" s="2" t="s">
        <v>2176</v>
      </c>
      <c r="B234" s="2" t="s">
        <v>835</v>
      </c>
      <c r="C234" s="2" t="s">
        <v>2177</v>
      </c>
      <c r="D234" s="2">
        <v>5</v>
      </c>
      <c r="E234" s="2">
        <v>1</v>
      </c>
      <c r="F234" s="2">
        <v>5</v>
      </c>
      <c r="G234" s="2" t="s">
        <v>1030</v>
      </c>
      <c r="H234" s="2" t="s">
        <v>2178</v>
      </c>
      <c r="I234" s="21">
        <v>42144.291666666672</v>
      </c>
      <c r="J234" s="2" t="s">
        <v>793</v>
      </c>
      <c r="K234" s="21">
        <v>42075.291666666672</v>
      </c>
      <c r="L234" s="2" t="s">
        <v>1102</v>
      </c>
      <c r="M234" s="21">
        <v>42131.291666666672</v>
      </c>
      <c r="N234" s="2">
        <v>0</v>
      </c>
      <c r="O234" s="2">
        <v>0</v>
      </c>
      <c r="P234" s="2" t="s">
        <v>824</v>
      </c>
      <c r="Q234" s="2" t="s">
        <v>835</v>
      </c>
      <c r="R234" s="2" t="s">
        <v>937</v>
      </c>
      <c r="S234" s="2" t="s">
        <v>894</v>
      </c>
      <c r="T234" s="2" t="str">
        <f t="shared" si="12"/>
        <v>Julie Samson</v>
      </c>
      <c r="U234" s="2">
        <v>100</v>
      </c>
      <c r="V234" s="2" t="str">
        <f t="shared" si="13"/>
        <v>Julie Samson</v>
      </c>
      <c r="W234" s="2">
        <v>1</v>
      </c>
      <c r="X234" s="2" t="str">
        <f t="shared" si="14"/>
        <v/>
      </c>
      <c r="Y234" s="2" t="s">
        <v>1030</v>
      </c>
      <c r="Z234" s="2" t="str">
        <f t="shared" si="15"/>
        <v/>
      </c>
      <c r="AA234" s="2" t="s">
        <v>1030</v>
      </c>
    </row>
    <row r="235" spans="1:27" hidden="1" x14ac:dyDescent="0.25">
      <c r="A235" s="2" t="s">
        <v>2179</v>
      </c>
      <c r="B235" s="2" t="s">
        <v>822</v>
      </c>
      <c r="C235" s="2" t="s">
        <v>2180</v>
      </c>
      <c r="D235" s="2">
        <v>1</v>
      </c>
      <c r="E235" s="2">
        <v>1</v>
      </c>
      <c r="F235" s="2">
        <v>1</v>
      </c>
      <c r="G235" s="2" t="s">
        <v>1030</v>
      </c>
      <c r="H235" s="2" t="s">
        <v>2181</v>
      </c>
      <c r="I235" s="21">
        <v>42823.291666666672</v>
      </c>
      <c r="J235" s="2" t="s">
        <v>840</v>
      </c>
      <c r="K235" s="21">
        <v>42820.291666666672</v>
      </c>
      <c r="L235" s="2" t="s">
        <v>794</v>
      </c>
      <c r="N235" s="2">
        <v>0</v>
      </c>
      <c r="O235" s="2">
        <v>0</v>
      </c>
      <c r="P235" s="2" t="s">
        <v>816</v>
      </c>
      <c r="Q235" s="2" t="s">
        <v>822</v>
      </c>
      <c r="R235" s="2" t="s">
        <v>797</v>
      </c>
      <c r="S235" s="2" t="s">
        <v>853</v>
      </c>
      <c r="T235" s="2" t="str">
        <f t="shared" si="12"/>
        <v/>
      </c>
      <c r="U235" s="2" t="s">
        <v>1030</v>
      </c>
      <c r="V235" s="2" t="str">
        <f t="shared" si="13"/>
        <v/>
      </c>
      <c r="W235" s="2" t="s">
        <v>1030</v>
      </c>
      <c r="X235" s="2" t="str">
        <f t="shared" si="14"/>
        <v/>
      </c>
      <c r="Y235" s="2" t="s">
        <v>1030</v>
      </c>
      <c r="Z235" s="2" t="str">
        <f t="shared" si="15"/>
        <v/>
      </c>
      <c r="AA235" s="2" t="s">
        <v>1030</v>
      </c>
    </row>
    <row r="236" spans="1:27" hidden="1" x14ac:dyDescent="0.25">
      <c r="A236" s="2" t="s">
        <v>2182</v>
      </c>
      <c r="B236" s="2" t="s">
        <v>885</v>
      </c>
      <c r="C236" s="2" t="s">
        <v>2183</v>
      </c>
      <c r="D236" s="2">
        <v>6</v>
      </c>
      <c r="E236" s="2">
        <v>1</v>
      </c>
      <c r="F236" s="2">
        <v>6</v>
      </c>
      <c r="G236" s="2" t="s">
        <v>1030</v>
      </c>
      <c r="H236" s="2" t="s">
        <v>2184</v>
      </c>
      <c r="I236" s="21">
        <v>42702.333333333328</v>
      </c>
      <c r="J236" s="2" t="s">
        <v>889</v>
      </c>
      <c r="K236" s="21">
        <v>42243.291666666672</v>
      </c>
      <c r="L236" s="2" t="s">
        <v>794</v>
      </c>
      <c r="M236" s="21">
        <v>32509.333333333332</v>
      </c>
      <c r="N236" s="2">
        <v>0</v>
      </c>
      <c r="O236" s="2">
        <v>216000</v>
      </c>
      <c r="P236" s="2" t="s">
        <v>795</v>
      </c>
      <c r="Q236" s="2" t="s">
        <v>885</v>
      </c>
      <c r="R236" s="2" t="s">
        <v>1026</v>
      </c>
      <c r="S236" s="2" t="s">
        <v>904</v>
      </c>
      <c r="T236" s="2" t="str">
        <f t="shared" si="12"/>
        <v/>
      </c>
      <c r="U236" s="2" t="s">
        <v>1030</v>
      </c>
      <c r="V236" s="2" t="str">
        <f t="shared" si="13"/>
        <v/>
      </c>
      <c r="W236" s="2" t="s">
        <v>1030</v>
      </c>
      <c r="X236" s="2" t="str">
        <f t="shared" si="14"/>
        <v/>
      </c>
      <c r="Y236" s="2" t="s">
        <v>1030</v>
      </c>
      <c r="Z236" s="2" t="str">
        <f t="shared" si="15"/>
        <v>Alondra Gaytan</v>
      </c>
      <c r="AA236" s="2">
        <v>216000</v>
      </c>
    </row>
    <row r="237" spans="1:27" hidden="1" x14ac:dyDescent="0.25">
      <c r="A237" s="2" t="s">
        <v>93</v>
      </c>
      <c r="B237" s="2" t="s">
        <v>848</v>
      </c>
      <c r="C237" s="2" t="s">
        <v>92</v>
      </c>
      <c r="D237" s="2">
        <v>17.916999816894531</v>
      </c>
      <c r="E237" s="2">
        <v>1</v>
      </c>
      <c r="F237" s="2">
        <v>17.916999816894531</v>
      </c>
      <c r="G237" s="2" t="s">
        <v>1030</v>
      </c>
      <c r="H237" s="2" t="s">
        <v>910</v>
      </c>
      <c r="I237" s="21">
        <v>43276.291666666672</v>
      </c>
      <c r="J237" s="2" t="s">
        <v>793</v>
      </c>
      <c r="K237" s="21">
        <v>43217.291666666672</v>
      </c>
      <c r="L237" s="2" t="s">
        <v>794</v>
      </c>
      <c r="M237" s="21">
        <v>42064.333333333328</v>
      </c>
      <c r="N237" s="2">
        <v>1</v>
      </c>
      <c r="O237" s="2">
        <v>25000</v>
      </c>
      <c r="P237" s="2" t="s">
        <v>795</v>
      </c>
      <c r="Q237" s="2" t="s">
        <v>848</v>
      </c>
      <c r="R237" s="2" t="s">
        <v>810</v>
      </c>
      <c r="S237" s="2" t="s">
        <v>867</v>
      </c>
      <c r="T237" s="2" t="str">
        <f t="shared" si="12"/>
        <v/>
      </c>
      <c r="U237" s="2" t="s">
        <v>1030</v>
      </c>
      <c r="V237" s="2" t="str">
        <f t="shared" si="13"/>
        <v/>
      </c>
      <c r="W237" s="2" t="s">
        <v>1030</v>
      </c>
      <c r="X237" s="2" t="str">
        <f t="shared" si="14"/>
        <v/>
      </c>
      <c r="Y237" s="2" t="s">
        <v>1030</v>
      </c>
      <c r="Z237" s="2" t="str">
        <f t="shared" si="15"/>
        <v/>
      </c>
      <c r="AA237" s="2" t="s">
        <v>1030</v>
      </c>
    </row>
    <row r="238" spans="1:27" hidden="1" x14ac:dyDescent="0.25">
      <c r="A238" s="2" t="s">
        <v>556</v>
      </c>
      <c r="B238" s="2" t="s">
        <v>912</v>
      </c>
      <c r="C238" s="2" t="s">
        <v>555</v>
      </c>
      <c r="D238" s="2">
        <v>22.75</v>
      </c>
      <c r="E238" s="2">
        <v>1</v>
      </c>
      <c r="F238" s="2">
        <v>22.75</v>
      </c>
      <c r="G238" s="2" t="s">
        <v>1030</v>
      </c>
      <c r="H238" s="2" t="s">
        <v>911</v>
      </c>
      <c r="I238" s="21">
        <v>43231.291666666672</v>
      </c>
      <c r="J238" s="2" t="s">
        <v>800</v>
      </c>
      <c r="K238" s="21">
        <v>42025.333333333328</v>
      </c>
      <c r="L238" s="2" t="s">
        <v>794</v>
      </c>
      <c r="M238" s="21">
        <v>40955.333333333336</v>
      </c>
      <c r="N238" s="2">
        <v>0</v>
      </c>
      <c r="O238" s="2">
        <v>0</v>
      </c>
      <c r="P238" s="2" t="s">
        <v>795</v>
      </c>
      <c r="Q238" s="2" t="s">
        <v>912</v>
      </c>
      <c r="R238" s="2" t="s">
        <v>830</v>
      </c>
      <c r="S238" s="2" t="s">
        <v>913</v>
      </c>
      <c r="T238" s="2" t="str">
        <f t="shared" si="12"/>
        <v/>
      </c>
      <c r="U238" s="2" t="s">
        <v>1030</v>
      </c>
      <c r="V238" s="2" t="str">
        <f t="shared" si="13"/>
        <v/>
      </c>
      <c r="W238" s="2" t="s">
        <v>1030</v>
      </c>
      <c r="X238" s="2" t="str">
        <f t="shared" si="14"/>
        <v/>
      </c>
      <c r="Y238" s="2" t="s">
        <v>1030</v>
      </c>
      <c r="Z238" s="2" t="str">
        <f t="shared" si="15"/>
        <v/>
      </c>
      <c r="AA238" s="2" t="s">
        <v>1030</v>
      </c>
    </row>
    <row r="239" spans="1:27" hidden="1" x14ac:dyDescent="0.25">
      <c r="A239" s="2" t="s">
        <v>2185</v>
      </c>
      <c r="B239" s="2" t="s">
        <v>796</v>
      </c>
      <c r="C239" s="2" t="s">
        <v>2186</v>
      </c>
      <c r="D239" s="2">
        <v>10.41700005531311</v>
      </c>
      <c r="E239" s="2" t="s">
        <v>1030</v>
      </c>
      <c r="F239" s="2" t="s">
        <v>1030</v>
      </c>
      <c r="G239" s="2">
        <v>10.41700005531311</v>
      </c>
      <c r="H239" s="2" t="s">
        <v>2187</v>
      </c>
      <c r="I239" s="21">
        <v>41843.291666666664</v>
      </c>
      <c r="J239" s="2" t="s">
        <v>800</v>
      </c>
      <c r="K239" s="21">
        <v>40478.291666666664</v>
      </c>
      <c r="L239" s="2" t="s">
        <v>1102</v>
      </c>
      <c r="M239" s="21">
        <v>38261.291666666664</v>
      </c>
      <c r="N239" s="2">
        <v>21</v>
      </c>
      <c r="O239" s="2">
        <v>1150000</v>
      </c>
      <c r="P239" s="2" t="s">
        <v>795</v>
      </c>
      <c r="Q239" s="2" t="s">
        <v>796</v>
      </c>
      <c r="R239" s="2" t="s">
        <v>903</v>
      </c>
      <c r="S239" s="2" t="s">
        <v>831</v>
      </c>
      <c r="T239" s="2" t="str">
        <f t="shared" si="12"/>
        <v/>
      </c>
      <c r="U239" s="2" t="s">
        <v>1030</v>
      </c>
      <c r="V239" s="2" t="str">
        <f t="shared" si="13"/>
        <v/>
      </c>
      <c r="W239" s="2" t="s">
        <v>1030</v>
      </c>
      <c r="X239" s="2" t="str">
        <f t="shared" si="14"/>
        <v>Pat Sweeney</v>
      </c>
      <c r="Y239" s="2">
        <v>11</v>
      </c>
      <c r="Z239" s="2" t="str">
        <f t="shared" si="15"/>
        <v>Pat Sweeney</v>
      </c>
      <c r="AA239" s="2">
        <v>1150000</v>
      </c>
    </row>
    <row r="240" spans="1:27" hidden="1" x14ac:dyDescent="0.25">
      <c r="A240" s="2" t="s">
        <v>2188</v>
      </c>
      <c r="B240" s="2" t="s">
        <v>796</v>
      </c>
      <c r="C240" s="2" t="s">
        <v>2189</v>
      </c>
      <c r="D240" s="2">
        <v>2</v>
      </c>
      <c r="E240" s="2">
        <v>1</v>
      </c>
      <c r="F240" s="2">
        <v>2</v>
      </c>
      <c r="G240" s="2" t="s">
        <v>1030</v>
      </c>
      <c r="H240" s="2" t="s">
        <v>2190</v>
      </c>
      <c r="I240" s="21">
        <v>41711.291666666664</v>
      </c>
      <c r="J240" s="2" t="s">
        <v>1030</v>
      </c>
      <c r="K240" s="21">
        <v>41711.291666666664</v>
      </c>
      <c r="L240" s="2" t="s">
        <v>1102</v>
      </c>
      <c r="P240" s="2" t="s">
        <v>816</v>
      </c>
      <c r="Q240" s="2" t="s">
        <v>796</v>
      </c>
      <c r="R240" s="2" t="s">
        <v>1030</v>
      </c>
      <c r="S240" s="2" t="s">
        <v>843</v>
      </c>
      <c r="T240" s="2" t="str">
        <f t="shared" si="12"/>
        <v/>
      </c>
      <c r="U240" s="2" t="s">
        <v>1030</v>
      </c>
      <c r="V240" s="2" t="str">
        <f t="shared" si="13"/>
        <v/>
      </c>
      <c r="W240" s="2" t="s">
        <v>1030</v>
      </c>
      <c r="X240" s="2" t="str">
        <f t="shared" si="14"/>
        <v/>
      </c>
      <c r="Y240" s="2" t="s">
        <v>1030</v>
      </c>
      <c r="Z240" s="2" t="str">
        <f t="shared" si="15"/>
        <v/>
      </c>
      <c r="AA240" s="2" t="s">
        <v>1030</v>
      </c>
    </row>
    <row r="241" spans="1:27" hidden="1" x14ac:dyDescent="0.25">
      <c r="A241" s="2" t="s">
        <v>2191</v>
      </c>
      <c r="B241" s="2" t="s">
        <v>1063</v>
      </c>
      <c r="C241" s="2" t="s">
        <v>2192</v>
      </c>
      <c r="D241" s="2">
        <v>2</v>
      </c>
      <c r="E241" s="2">
        <v>1</v>
      </c>
      <c r="F241" s="2">
        <v>2</v>
      </c>
      <c r="G241" s="2" t="s">
        <v>1030</v>
      </c>
      <c r="H241" s="2" t="s">
        <v>2193</v>
      </c>
      <c r="I241" s="21">
        <v>42087.291666666672</v>
      </c>
      <c r="J241" s="2" t="s">
        <v>819</v>
      </c>
      <c r="K241" s="21">
        <v>41915.291666666664</v>
      </c>
      <c r="L241" s="2" t="s">
        <v>1102</v>
      </c>
      <c r="M241" s="21">
        <v>41182.291666666664</v>
      </c>
      <c r="N241" s="2">
        <v>1</v>
      </c>
      <c r="O241" s="2">
        <v>0</v>
      </c>
      <c r="P241" s="2" t="s">
        <v>795</v>
      </c>
      <c r="Q241" s="2" t="s">
        <v>1063</v>
      </c>
      <c r="R241" s="2" t="s">
        <v>937</v>
      </c>
      <c r="S241" s="2" t="s">
        <v>843</v>
      </c>
      <c r="T241" s="2" t="str">
        <f t="shared" si="12"/>
        <v/>
      </c>
      <c r="U241" s="2" t="s">
        <v>1030</v>
      </c>
      <c r="V241" s="2" t="str">
        <f t="shared" si="13"/>
        <v/>
      </c>
      <c r="W241" s="2" t="s">
        <v>1030</v>
      </c>
      <c r="X241" s="2" t="str">
        <f t="shared" si="14"/>
        <v/>
      </c>
      <c r="Y241" s="2" t="s">
        <v>1030</v>
      </c>
      <c r="Z241" s="2" t="str">
        <f t="shared" si="15"/>
        <v/>
      </c>
      <c r="AA241" s="2" t="s">
        <v>1030</v>
      </c>
    </row>
    <row r="242" spans="1:27" hidden="1" x14ac:dyDescent="0.25">
      <c r="A242" s="2" t="s">
        <v>2194</v>
      </c>
      <c r="B242" s="2" t="s">
        <v>796</v>
      </c>
      <c r="C242" s="2" t="s">
        <v>2195</v>
      </c>
      <c r="D242" s="2">
        <v>2.5</v>
      </c>
      <c r="E242" s="2">
        <v>1</v>
      </c>
      <c r="F242" s="2">
        <v>2.5</v>
      </c>
      <c r="G242" s="2" t="s">
        <v>1030</v>
      </c>
      <c r="H242" s="2" t="s">
        <v>2196</v>
      </c>
      <c r="I242" s="21">
        <v>42101.291666666672</v>
      </c>
      <c r="J242" s="2" t="s">
        <v>861</v>
      </c>
      <c r="K242" s="21">
        <v>42089.291666666672</v>
      </c>
      <c r="L242" s="2" t="s">
        <v>1102</v>
      </c>
      <c r="M242" s="21">
        <v>33970.333333333336</v>
      </c>
      <c r="N242" s="2">
        <v>1</v>
      </c>
      <c r="O242" s="2">
        <v>0</v>
      </c>
      <c r="P242" s="2" t="s">
        <v>795</v>
      </c>
      <c r="Q242" s="2" t="s">
        <v>796</v>
      </c>
      <c r="R242" s="2" t="s">
        <v>937</v>
      </c>
      <c r="S242" s="2" t="s">
        <v>849</v>
      </c>
      <c r="T242" s="2" t="str">
        <f t="shared" si="12"/>
        <v/>
      </c>
      <c r="U242" s="2" t="s">
        <v>1030</v>
      </c>
      <c r="V242" s="2" t="str">
        <f t="shared" si="13"/>
        <v/>
      </c>
      <c r="W242" s="2" t="s">
        <v>1030</v>
      </c>
      <c r="X242" s="2" t="str">
        <f t="shared" si="14"/>
        <v/>
      </c>
      <c r="Y242" s="2" t="s">
        <v>1030</v>
      </c>
      <c r="Z242" s="2" t="str">
        <f t="shared" si="15"/>
        <v/>
      </c>
      <c r="AA242" s="2" t="s">
        <v>1030</v>
      </c>
    </row>
    <row r="243" spans="1:27" hidden="1" x14ac:dyDescent="0.25">
      <c r="A243" s="2" t="s">
        <v>2197</v>
      </c>
      <c r="B243" s="2" t="s">
        <v>1659</v>
      </c>
      <c r="C243" s="2" t="s">
        <v>2198</v>
      </c>
      <c r="D243" s="2">
        <v>0.25</v>
      </c>
      <c r="E243" s="2" t="s">
        <v>1030</v>
      </c>
      <c r="F243" s="2" t="s">
        <v>1030</v>
      </c>
      <c r="G243" s="2">
        <v>0.25</v>
      </c>
      <c r="H243" s="2" t="s">
        <v>2199</v>
      </c>
      <c r="I243" s="21">
        <v>41718.291666666664</v>
      </c>
      <c r="J243" s="2" t="s">
        <v>907</v>
      </c>
      <c r="K243" s="21">
        <v>41074.291666666664</v>
      </c>
      <c r="L243" s="2" t="s">
        <v>1102</v>
      </c>
      <c r="M243" s="21">
        <v>37257.333333333336</v>
      </c>
      <c r="N243" s="2">
        <v>2</v>
      </c>
      <c r="O243" s="2">
        <v>124000</v>
      </c>
      <c r="P243" s="2" t="s">
        <v>795</v>
      </c>
      <c r="Q243" s="2" t="s">
        <v>1659</v>
      </c>
      <c r="R243" s="2" t="s">
        <v>903</v>
      </c>
      <c r="S243" s="2" t="s">
        <v>820</v>
      </c>
      <c r="T243" s="2" t="str">
        <f t="shared" si="12"/>
        <v/>
      </c>
      <c r="U243" s="2" t="s">
        <v>1030</v>
      </c>
      <c r="V243" s="2" t="str">
        <f t="shared" si="13"/>
        <v/>
      </c>
      <c r="W243" s="2" t="s">
        <v>1030</v>
      </c>
      <c r="X243" s="2" t="str">
        <f t="shared" si="14"/>
        <v/>
      </c>
      <c r="Y243" s="2" t="s">
        <v>1030</v>
      </c>
      <c r="Z243" s="2" t="str">
        <f t="shared" si="15"/>
        <v/>
      </c>
      <c r="AA243" s="2" t="s">
        <v>1030</v>
      </c>
    </row>
    <row r="244" spans="1:27" hidden="1" x14ac:dyDescent="0.25">
      <c r="A244" s="2" t="s">
        <v>2200</v>
      </c>
      <c r="B244" s="2" t="s">
        <v>838</v>
      </c>
      <c r="C244" s="2" t="s">
        <v>2201</v>
      </c>
      <c r="D244" s="2">
        <v>1.25</v>
      </c>
      <c r="E244" s="2">
        <v>1</v>
      </c>
      <c r="F244" s="2">
        <v>1.25</v>
      </c>
      <c r="G244" s="2" t="s">
        <v>1030</v>
      </c>
      <c r="H244" s="2" t="s">
        <v>2202</v>
      </c>
      <c r="I244" s="21">
        <v>42978.291666666672</v>
      </c>
      <c r="J244" s="2" t="s">
        <v>800</v>
      </c>
      <c r="K244" s="21">
        <v>42706.333333333328</v>
      </c>
      <c r="L244" s="2" t="s">
        <v>794</v>
      </c>
      <c r="M244" s="21">
        <v>42864.291666666672</v>
      </c>
      <c r="N244" s="2">
        <v>1</v>
      </c>
      <c r="O244" s="2">
        <v>0</v>
      </c>
      <c r="P244" s="2" t="s">
        <v>816</v>
      </c>
      <c r="Q244" s="2" t="s">
        <v>838</v>
      </c>
      <c r="R244" s="2" t="s">
        <v>937</v>
      </c>
      <c r="S244" s="2" t="s">
        <v>1194</v>
      </c>
      <c r="T244" s="2" t="str">
        <f t="shared" si="12"/>
        <v/>
      </c>
      <c r="U244" s="2" t="s">
        <v>1030</v>
      </c>
      <c r="V244" s="2" t="str">
        <f t="shared" si="13"/>
        <v/>
      </c>
      <c r="W244" s="2" t="s">
        <v>1030</v>
      </c>
      <c r="X244" s="2" t="str">
        <f t="shared" si="14"/>
        <v/>
      </c>
      <c r="Y244" s="2" t="s">
        <v>1030</v>
      </c>
      <c r="Z244" s="2" t="str">
        <f t="shared" si="15"/>
        <v/>
      </c>
      <c r="AA244" s="2" t="s">
        <v>1030</v>
      </c>
    </row>
    <row r="245" spans="1:27" hidden="1" x14ac:dyDescent="0.25">
      <c r="A245" s="2" t="s">
        <v>2203</v>
      </c>
      <c r="B245" s="2" t="s">
        <v>804</v>
      </c>
      <c r="C245" s="2" t="s">
        <v>2204</v>
      </c>
      <c r="D245" s="2">
        <v>2.5</v>
      </c>
      <c r="E245" s="2">
        <v>1</v>
      </c>
      <c r="F245" s="2">
        <v>2.5</v>
      </c>
      <c r="G245" s="2" t="s">
        <v>1030</v>
      </c>
      <c r="H245" s="2" t="s">
        <v>2205</v>
      </c>
      <c r="I245" s="21">
        <v>42552.291666666672</v>
      </c>
      <c r="J245" s="2" t="s">
        <v>949</v>
      </c>
      <c r="K245" s="21">
        <v>42549.291666666672</v>
      </c>
      <c r="L245" s="2" t="s">
        <v>794</v>
      </c>
      <c r="M245" s="21">
        <v>42522.291666666672</v>
      </c>
      <c r="N245" s="2">
        <v>0</v>
      </c>
      <c r="O245" s="2">
        <v>0</v>
      </c>
      <c r="P245" s="2" t="s">
        <v>824</v>
      </c>
      <c r="Q245" s="2" t="s">
        <v>804</v>
      </c>
      <c r="R245" s="2" t="s">
        <v>797</v>
      </c>
      <c r="S245" s="2" t="s">
        <v>913</v>
      </c>
      <c r="T245" s="2" t="str">
        <f t="shared" si="12"/>
        <v/>
      </c>
      <c r="U245" s="2" t="s">
        <v>1030</v>
      </c>
      <c r="V245" s="2" t="str">
        <f t="shared" si="13"/>
        <v/>
      </c>
      <c r="W245" s="2" t="s">
        <v>1030</v>
      </c>
      <c r="X245" s="2" t="str">
        <f t="shared" si="14"/>
        <v/>
      </c>
      <c r="Y245" s="2" t="s">
        <v>1030</v>
      </c>
      <c r="Z245" s="2" t="str">
        <f t="shared" si="15"/>
        <v/>
      </c>
      <c r="AA245" s="2" t="s">
        <v>1030</v>
      </c>
    </row>
    <row r="246" spans="1:27" hidden="1" x14ac:dyDescent="0.25">
      <c r="A246" s="2" t="s">
        <v>619</v>
      </c>
      <c r="B246" s="2" t="s">
        <v>874</v>
      </c>
      <c r="C246" s="2" t="s">
        <v>618</v>
      </c>
      <c r="D246" s="2">
        <v>4.5</v>
      </c>
      <c r="E246" s="2">
        <v>1</v>
      </c>
      <c r="F246" s="2">
        <v>4.5</v>
      </c>
      <c r="G246" s="2" t="s">
        <v>1030</v>
      </c>
      <c r="H246" s="2" t="s">
        <v>914</v>
      </c>
      <c r="I246" s="21">
        <v>43201.291666666672</v>
      </c>
      <c r="J246" s="2" t="s">
        <v>803</v>
      </c>
      <c r="K246" s="21">
        <v>43069.333333333328</v>
      </c>
      <c r="L246" s="2" t="s">
        <v>794</v>
      </c>
      <c r="M246" s="21">
        <v>42809.291666666672</v>
      </c>
      <c r="N246" s="2">
        <v>0</v>
      </c>
      <c r="O246" s="2">
        <v>0</v>
      </c>
      <c r="P246" s="2" t="s">
        <v>824</v>
      </c>
      <c r="Q246" s="2" t="s">
        <v>874</v>
      </c>
      <c r="R246" s="2" t="s">
        <v>842</v>
      </c>
      <c r="S246" s="2" t="s">
        <v>845</v>
      </c>
      <c r="T246" s="2" t="str">
        <f t="shared" si="12"/>
        <v/>
      </c>
      <c r="U246" s="2" t="s">
        <v>1030</v>
      </c>
      <c r="V246" s="2" t="str">
        <f t="shared" si="13"/>
        <v/>
      </c>
      <c r="W246" s="2" t="s">
        <v>1030</v>
      </c>
      <c r="X246" s="2" t="str">
        <f t="shared" si="14"/>
        <v/>
      </c>
      <c r="Y246" s="2" t="s">
        <v>1030</v>
      </c>
      <c r="Z246" s="2" t="str">
        <f t="shared" si="15"/>
        <v/>
      </c>
      <c r="AA246" s="2" t="s">
        <v>1030</v>
      </c>
    </row>
    <row r="247" spans="1:27" hidden="1" x14ac:dyDescent="0.25">
      <c r="A247" s="2" t="s">
        <v>2206</v>
      </c>
      <c r="B247" s="2" t="s">
        <v>885</v>
      </c>
      <c r="C247" s="2" t="s">
        <v>2207</v>
      </c>
      <c r="D247" s="2">
        <v>1</v>
      </c>
      <c r="E247" s="2">
        <v>1</v>
      </c>
      <c r="F247" s="2">
        <v>1</v>
      </c>
      <c r="G247" s="2" t="s">
        <v>1030</v>
      </c>
      <c r="H247" s="2" t="s">
        <v>2208</v>
      </c>
      <c r="I247" s="21">
        <v>42293.291666666672</v>
      </c>
      <c r="J247" s="2" t="s">
        <v>819</v>
      </c>
      <c r="K247" s="21">
        <v>42293.291666666672</v>
      </c>
      <c r="L247" s="2" t="s">
        <v>1102</v>
      </c>
      <c r="M247" s="21">
        <v>42278.291666666672</v>
      </c>
      <c r="N247" s="2">
        <v>1</v>
      </c>
      <c r="O247" s="2">
        <v>0</v>
      </c>
      <c r="P247" s="2" t="s">
        <v>824</v>
      </c>
      <c r="Q247" s="2" t="s">
        <v>885</v>
      </c>
      <c r="R247" s="2" t="s">
        <v>864</v>
      </c>
      <c r="S247" s="2" t="s">
        <v>955</v>
      </c>
      <c r="T247" s="2" t="str">
        <f t="shared" si="12"/>
        <v/>
      </c>
      <c r="U247" s="2" t="s">
        <v>1030</v>
      </c>
      <c r="V247" s="2" t="str">
        <f t="shared" si="13"/>
        <v/>
      </c>
      <c r="W247" s="2" t="s">
        <v>1030</v>
      </c>
      <c r="X247" s="2" t="str">
        <f t="shared" si="14"/>
        <v/>
      </c>
      <c r="Y247" s="2" t="s">
        <v>1030</v>
      </c>
      <c r="Z247" s="2" t="str">
        <f t="shared" si="15"/>
        <v/>
      </c>
      <c r="AA247" s="2" t="s">
        <v>1030</v>
      </c>
    </row>
    <row r="248" spans="1:27" hidden="1" x14ac:dyDescent="0.25">
      <c r="A248" s="2" t="s">
        <v>2209</v>
      </c>
      <c r="B248" s="2" t="s">
        <v>809</v>
      </c>
      <c r="C248" s="2" t="s">
        <v>2210</v>
      </c>
      <c r="D248" s="2">
        <v>15.25</v>
      </c>
      <c r="E248" s="2">
        <v>1</v>
      </c>
      <c r="F248" s="2">
        <v>15.25</v>
      </c>
      <c r="G248" s="2" t="s">
        <v>1030</v>
      </c>
      <c r="H248" s="2" t="s">
        <v>2211</v>
      </c>
      <c r="I248" s="21">
        <v>42132.291666666672</v>
      </c>
      <c r="J248" s="2" t="s">
        <v>847</v>
      </c>
      <c r="K248" s="21">
        <v>41703.333333333336</v>
      </c>
      <c r="L248" s="2" t="s">
        <v>1102</v>
      </c>
      <c r="M248" s="21">
        <v>41717.291666666664</v>
      </c>
      <c r="P248" s="2" t="s">
        <v>816</v>
      </c>
      <c r="Q248" s="2" t="s">
        <v>809</v>
      </c>
      <c r="R248" s="2" t="s">
        <v>797</v>
      </c>
      <c r="S248" s="2" t="s">
        <v>801</v>
      </c>
      <c r="T248" s="2" t="str">
        <f t="shared" si="12"/>
        <v>Clare Briglio</v>
      </c>
      <c r="U248" s="2">
        <v>200</v>
      </c>
      <c r="V248" s="2" t="str">
        <f t="shared" si="13"/>
        <v>Clare Briglio</v>
      </c>
      <c r="W248" s="2">
        <v>1</v>
      </c>
      <c r="X248" s="2" t="str">
        <f t="shared" si="14"/>
        <v/>
      </c>
      <c r="Y248" s="2" t="s">
        <v>1030</v>
      </c>
      <c r="Z248" s="2" t="str">
        <f t="shared" si="15"/>
        <v/>
      </c>
      <c r="AA248" s="2" t="s">
        <v>1030</v>
      </c>
    </row>
    <row r="249" spans="1:27" hidden="1" x14ac:dyDescent="0.25">
      <c r="A249" s="2" t="s">
        <v>2212</v>
      </c>
      <c r="B249" s="2" t="s">
        <v>1659</v>
      </c>
      <c r="C249" s="2" t="s">
        <v>2213</v>
      </c>
      <c r="D249" s="2">
        <v>3.5</v>
      </c>
      <c r="E249" s="2" t="s">
        <v>1030</v>
      </c>
      <c r="F249" s="2" t="s">
        <v>1030</v>
      </c>
      <c r="G249" s="2">
        <v>3.5</v>
      </c>
      <c r="H249" s="2" t="s">
        <v>2214</v>
      </c>
      <c r="I249" s="21">
        <v>42345.333333333328</v>
      </c>
      <c r="J249" s="2" t="s">
        <v>819</v>
      </c>
      <c r="K249" s="21">
        <v>41500.291666666664</v>
      </c>
      <c r="L249" s="2" t="s">
        <v>1102</v>
      </c>
      <c r="M249" s="21">
        <v>21186.333333333332</v>
      </c>
      <c r="N249" s="2">
        <v>165</v>
      </c>
      <c r="P249" s="2" t="s">
        <v>795</v>
      </c>
      <c r="Q249" s="2" t="s">
        <v>1659</v>
      </c>
      <c r="R249" s="2" t="s">
        <v>810</v>
      </c>
      <c r="S249" s="2" t="s">
        <v>853</v>
      </c>
      <c r="T249" s="2" t="str">
        <f t="shared" si="12"/>
        <v/>
      </c>
      <c r="U249" s="2" t="s">
        <v>1030</v>
      </c>
      <c r="V249" s="2" t="str">
        <f t="shared" si="13"/>
        <v/>
      </c>
      <c r="W249" s="2" t="s">
        <v>1030</v>
      </c>
      <c r="X249" s="2" t="str">
        <f t="shared" si="14"/>
        <v/>
      </c>
      <c r="Y249" s="2" t="s">
        <v>1030</v>
      </c>
      <c r="Z249" s="2" t="str">
        <f t="shared" si="15"/>
        <v/>
      </c>
      <c r="AA249" s="2" t="s">
        <v>1030</v>
      </c>
    </row>
    <row r="250" spans="1:27" hidden="1" x14ac:dyDescent="0.25">
      <c r="A250" s="2" t="s">
        <v>2215</v>
      </c>
      <c r="B250" s="2" t="s">
        <v>1063</v>
      </c>
      <c r="C250" s="2" t="s">
        <v>2216</v>
      </c>
      <c r="D250" s="2">
        <v>1</v>
      </c>
      <c r="E250" s="2">
        <v>1</v>
      </c>
      <c r="F250" s="2">
        <v>1</v>
      </c>
      <c r="G250" s="2" t="s">
        <v>1030</v>
      </c>
      <c r="H250" s="2" t="s">
        <v>2217</v>
      </c>
      <c r="I250" s="21">
        <v>42038.333333333328</v>
      </c>
      <c r="J250" s="2" t="s">
        <v>793</v>
      </c>
      <c r="K250" s="21">
        <v>42019.333333333328</v>
      </c>
      <c r="L250" s="2" t="s">
        <v>1102</v>
      </c>
      <c r="N250" s="2">
        <v>0</v>
      </c>
      <c r="O250" s="2">
        <v>0</v>
      </c>
      <c r="P250" s="2" t="s">
        <v>816</v>
      </c>
      <c r="Q250" s="2" t="s">
        <v>1063</v>
      </c>
      <c r="R250" s="2" t="s">
        <v>937</v>
      </c>
      <c r="S250" s="2" t="s">
        <v>849</v>
      </c>
      <c r="T250" s="2" t="str">
        <f t="shared" si="12"/>
        <v/>
      </c>
      <c r="U250" s="2" t="s">
        <v>1030</v>
      </c>
      <c r="V250" s="2" t="str">
        <f t="shared" si="13"/>
        <v/>
      </c>
      <c r="W250" s="2" t="s">
        <v>1030</v>
      </c>
      <c r="X250" s="2" t="str">
        <f t="shared" si="14"/>
        <v/>
      </c>
      <c r="Y250" s="2" t="s">
        <v>1030</v>
      </c>
      <c r="Z250" s="2" t="str">
        <f t="shared" si="15"/>
        <v/>
      </c>
      <c r="AA250" s="2" t="s">
        <v>1030</v>
      </c>
    </row>
    <row r="251" spans="1:27" hidden="1" x14ac:dyDescent="0.25">
      <c r="A251" s="2" t="s">
        <v>2218</v>
      </c>
      <c r="B251" s="2" t="s">
        <v>912</v>
      </c>
      <c r="C251" s="2" t="s">
        <v>2219</v>
      </c>
      <c r="D251" s="2">
        <v>2.25</v>
      </c>
      <c r="E251" s="2" t="s">
        <v>1030</v>
      </c>
      <c r="F251" s="2" t="s">
        <v>1030</v>
      </c>
      <c r="G251" s="2">
        <v>2.25</v>
      </c>
      <c r="H251" s="2" t="s">
        <v>2220</v>
      </c>
      <c r="I251" s="21">
        <v>41680.333333333336</v>
      </c>
      <c r="J251" s="2" t="s">
        <v>884</v>
      </c>
      <c r="K251" s="21">
        <v>40569.333333333336</v>
      </c>
      <c r="L251" s="2" t="s">
        <v>1102</v>
      </c>
      <c r="M251" s="21">
        <v>33239.333333333336</v>
      </c>
      <c r="N251" s="2">
        <v>0</v>
      </c>
      <c r="O251" s="2">
        <v>8000</v>
      </c>
      <c r="P251" s="2" t="s">
        <v>795</v>
      </c>
      <c r="Q251" s="2" t="s">
        <v>912</v>
      </c>
      <c r="R251" s="2" t="s">
        <v>903</v>
      </c>
      <c r="S251" s="2" t="s">
        <v>820</v>
      </c>
      <c r="T251" s="2" t="str">
        <f t="shared" si="12"/>
        <v/>
      </c>
      <c r="U251" s="2" t="s">
        <v>1030</v>
      </c>
      <c r="V251" s="2" t="str">
        <f t="shared" si="13"/>
        <v/>
      </c>
      <c r="W251" s="2" t="s">
        <v>1030</v>
      </c>
      <c r="X251" s="2" t="str">
        <f t="shared" si="14"/>
        <v/>
      </c>
      <c r="Y251" s="2" t="s">
        <v>1030</v>
      </c>
      <c r="Z251" s="2" t="str">
        <f t="shared" si="15"/>
        <v/>
      </c>
      <c r="AA251" s="2" t="s">
        <v>1030</v>
      </c>
    </row>
    <row r="252" spans="1:27" hidden="1" x14ac:dyDescent="0.25">
      <c r="A252" s="2" t="s">
        <v>2221</v>
      </c>
      <c r="B252" s="2" t="s">
        <v>1588</v>
      </c>
      <c r="C252" s="2" t="s">
        <v>2222</v>
      </c>
      <c r="D252" s="2">
        <v>2.5</v>
      </c>
      <c r="E252" s="2" t="s">
        <v>1030</v>
      </c>
      <c r="F252" s="2" t="s">
        <v>1030</v>
      </c>
      <c r="G252" s="2">
        <v>2.5</v>
      </c>
      <c r="H252" s="2" t="s">
        <v>2223</v>
      </c>
      <c r="I252" s="21">
        <v>42954.291666666672</v>
      </c>
      <c r="J252" s="2" t="s">
        <v>793</v>
      </c>
      <c r="K252" s="21">
        <v>41159.291666666664</v>
      </c>
      <c r="L252" s="2" t="s">
        <v>794</v>
      </c>
      <c r="M252" s="21">
        <v>41263.333333333336</v>
      </c>
      <c r="N252" s="2">
        <v>1</v>
      </c>
      <c r="O252" s="2">
        <v>900</v>
      </c>
      <c r="P252" s="2" t="s">
        <v>816</v>
      </c>
      <c r="Q252" s="2" t="s">
        <v>1564</v>
      </c>
      <c r="R252" s="2" t="s">
        <v>813</v>
      </c>
      <c r="S252" s="2" t="s">
        <v>2224</v>
      </c>
      <c r="T252" s="2" t="str">
        <f t="shared" si="12"/>
        <v/>
      </c>
      <c r="U252" s="2" t="s">
        <v>1030</v>
      </c>
      <c r="V252" s="2" t="str">
        <f t="shared" si="13"/>
        <v/>
      </c>
      <c r="W252" s="2" t="s">
        <v>1030</v>
      </c>
      <c r="X252" s="2" t="str">
        <f t="shared" si="14"/>
        <v/>
      </c>
      <c r="Y252" s="2" t="s">
        <v>1030</v>
      </c>
      <c r="Z252" s="2" t="str">
        <f t="shared" si="15"/>
        <v/>
      </c>
      <c r="AA252" s="2" t="s">
        <v>1030</v>
      </c>
    </row>
    <row r="253" spans="1:27" hidden="1" x14ac:dyDescent="0.25">
      <c r="A253" s="2" t="s">
        <v>2225</v>
      </c>
      <c r="B253" s="2" t="s">
        <v>1365</v>
      </c>
      <c r="C253" s="2" t="s">
        <v>2226</v>
      </c>
      <c r="D253" s="2">
        <v>7</v>
      </c>
      <c r="E253" s="2" t="s">
        <v>1030</v>
      </c>
      <c r="F253" s="2" t="s">
        <v>1030</v>
      </c>
      <c r="G253" s="2">
        <v>7</v>
      </c>
      <c r="H253" s="2" t="s">
        <v>2227</v>
      </c>
      <c r="I253" s="21">
        <v>43039.291666666672</v>
      </c>
      <c r="J253" s="2" t="s">
        <v>840</v>
      </c>
      <c r="K253" s="21">
        <v>42614.291666666672</v>
      </c>
      <c r="L253" s="2" t="s">
        <v>794</v>
      </c>
      <c r="M253" s="21">
        <v>42630.291666666672</v>
      </c>
      <c r="N253" s="2">
        <v>0</v>
      </c>
      <c r="O253" s="2">
        <v>0</v>
      </c>
      <c r="P253" s="2" t="s">
        <v>816</v>
      </c>
      <c r="Q253" s="2" t="s">
        <v>1592</v>
      </c>
      <c r="R253" s="2" t="s">
        <v>810</v>
      </c>
      <c r="S253" s="2" t="s">
        <v>843</v>
      </c>
      <c r="T253" s="2" t="str">
        <f t="shared" si="12"/>
        <v/>
      </c>
      <c r="U253" s="2" t="s">
        <v>1030</v>
      </c>
      <c r="V253" s="2" t="str">
        <f t="shared" si="13"/>
        <v>Anthony C. Elliott</v>
      </c>
      <c r="W253" s="2">
        <v>1</v>
      </c>
      <c r="X253" s="2" t="str">
        <f t="shared" si="14"/>
        <v/>
      </c>
      <c r="Y253" s="2" t="s">
        <v>1030</v>
      </c>
      <c r="Z253" s="2" t="str">
        <f t="shared" si="15"/>
        <v/>
      </c>
      <c r="AA253" s="2" t="s">
        <v>1030</v>
      </c>
    </row>
    <row r="254" spans="1:27" hidden="1" x14ac:dyDescent="0.25">
      <c r="A254" s="2" t="s">
        <v>2228</v>
      </c>
      <c r="B254" s="2" t="s">
        <v>885</v>
      </c>
      <c r="C254" s="2" t="s">
        <v>2229</v>
      </c>
      <c r="D254" s="2">
        <v>1.5</v>
      </c>
      <c r="E254" s="2">
        <v>1</v>
      </c>
      <c r="F254" s="2">
        <v>1.5</v>
      </c>
      <c r="G254" s="2" t="s">
        <v>1030</v>
      </c>
      <c r="H254" s="2" t="s">
        <v>2230</v>
      </c>
      <c r="I254" s="21">
        <v>42173.291666666672</v>
      </c>
      <c r="J254" s="2" t="s">
        <v>859</v>
      </c>
      <c r="K254" s="21">
        <v>42171.291666666672</v>
      </c>
      <c r="L254" s="2" t="s">
        <v>1102</v>
      </c>
      <c r="N254" s="2">
        <v>0</v>
      </c>
      <c r="O254" s="2">
        <v>0</v>
      </c>
      <c r="P254" s="2" t="s">
        <v>816</v>
      </c>
      <c r="Q254" s="2" t="s">
        <v>885</v>
      </c>
      <c r="R254" s="2" t="s">
        <v>810</v>
      </c>
      <c r="S254" s="2" t="s">
        <v>798</v>
      </c>
      <c r="T254" s="2" t="str">
        <f t="shared" si="12"/>
        <v/>
      </c>
      <c r="U254" s="2" t="s">
        <v>1030</v>
      </c>
      <c r="V254" s="2" t="str">
        <f t="shared" si="13"/>
        <v/>
      </c>
      <c r="W254" s="2" t="s">
        <v>1030</v>
      </c>
      <c r="X254" s="2" t="str">
        <f t="shared" si="14"/>
        <v/>
      </c>
      <c r="Y254" s="2" t="s">
        <v>1030</v>
      </c>
      <c r="Z254" s="2" t="str">
        <f t="shared" si="15"/>
        <v/>
      </c>
      <c r="AA254" s="2" t="s">
        <v>1030</v>
      </c>
    </row>
    <row r="255" spans="1:27" hidden="1" x14ac:dyDescent="0.25">
      <c r="A255" s="2" t="s">
        <v>2231</v>
      </c>
      <c r="B255" s="2" t="s">
        <v>1659</v>
      </c>
      <c r="C255" s="2" t="s">
        <v>2232</v>
      </c>
      <c r="D255" s="2">
        <v>0.25</v>
      </c>
      <c r="E255" s="2" t="s">
        <v>1030</v>
      </c>
      <c r="F255" s="2" t="s">
        <v>1030</v>
      </c>
      <c r="G255" s="2">
        <v>0.25</v>
      </c>
      <c r="H255" s="2" t="s">
        <v>2233</v>
      </c>
      <c r="I255" s="21">
        <v>42002.333333333328</v>
      </c>
      <c r="J255" s="2" t="s">
        <v>808</v>
      </c>
      <c r="K255" s="21">
        <v>40655.291666666664</v>
      </c>
      <c r="L255" s="2" t="s">
        <v>1102</v>
      </c>
      <c r="M255" s="21">
        <v>40945.333333333336</v>
      </c>
      <c r="N255" s="2">
        <v>2</v>
      </c>
      <c r="O255" s="2">
        <v>9000</v>
      </c>
      <c r="P255" s="2" t="s">
        <v>816</v>
      </c>
      <c r="Q255" s="2" t="s">
        <v>1659</v>
      </c>
      <c r="R255" s="2" t="s">
        <v>1030</v>
      </c>
      <c r="S255" s="2" t="s">
        <v>801</v>
      </c>
      <c r="T255" s="2" t="str">
        <f t="shared" si="12"/>
        <v/>
      </c>
      <c r="U255" s="2" t="s">
        <v>1030</v>
      </c>
      <c r="V255" s="2" t="str">
        <f t="shared" si="13"/>
        <v/>
      </c>
      <c r="W255" s="2" t="s">
        <v>1030</v>
      </c>
      <c r="X255" s="2" t="str">
        <f t="shared" si="14"/>
        <v/>
      </c>
      <c r="Y255" s="2" t="s">
        <v>1030</v>
      </c>
      <c r="Z255" s="2" t="str">
        <f t="shared" si="15"/>
        <v/>
      </c>
      <c r="AA255" s="2" t="s">
        <v>1030</v>
      </c>
    </row>
    <row r="256" spans="1:27" hidden="1" x14ac:dyDescent="0.25">
      <c r="A256" s="2" t="s">
        <v>2234</v>
      </c>
      <c r="B256" s="2" t="s">
        <v>1030</v>
      </c>
      <c r="C256" s="2" t="s">
        <v>2235</v>
      </c>
      <c r="D256" s="2">
        <v>3.5</v>
      </c>
      <c r="E256" s="2" t="s">
        <v>1030</v>
      </c>
      <c r="F256" s="2" t="s">
        <v>1030</v>
      </c>
      <c r="G256" s="2">
        <v>3.5</v>
      </c>
      <c r="H256" s="2" t="s">
        <v>2236</v>
      </c>
      <c r="I256" s="21">
        <v>42223.291666666672</v>
      </c>
      <c r="J256" s="2" t="s">
        <v>819</v>
      </c>
      <c r="K256" s="21">
        <v>38833.291666666664</v>
      </c>
      <c r="L256" s="2" t="s">
        <v>1102</v>
      </c>
      <c r="M256" s="21">
        <v>38078.333333333336</v>
      </c>
      <c r="N256" s="2">
        <v>1</v>
      </c>
      <c r="P256" s="2" t="s">
        <v>795</v>
      </c>
      <c r="Q256" s="2" t="s">
        <v>1030</v>
      </c>
      <c r="R256" s="2" t="s">
        <v>903</v>
      </c>
      <c r="S256" s="2" t="s">
        <v>904</v>
      </c>
      <c r="T256" s="2" t="str">
        <f t="shared" si="12"/>
        <v/>
      </c>
      <c r="U256" s="2" t="s">
        <v>1030</v>
      </c>
      <c r="V256" s="2" t="str">
        <f t="shared" si="13"/>
        <v/>
      </c>
      <c r="W256" s="2" t="s">
        <v>1030</v>
      </c>
      <c r="X256" s="2" t="str">
        <f t="shared" si="14"/>
        <v/>
      </c>
      <c r="Y256" s="2" t="s">
        <v>1030</v>
      </c>
      <c r="Z256" s="2" t="str">
        <f t="shared" si="15"/>
        <v/>
      </c>
      <c r="AA256" s="2" t="s">
        <v>1030</v>
      </c>
    </row>
    <row r="257" spans="1:27" hidden="1" x14ac:dyDescent="0.25">
      <c r="A257" s="2" t="s">
        <v>2237</v>
      </c>
      <c r="B257" s="2" t="s">
        <v>1042</v>
      </c>
      <c r="C257" s="2" t="s">
        <v>2238</v>
      </c>
      <c r="D257" s="2">
        <v>5.5</v>
      </c>
      <c r="E257" s="2">
        <v>1</v>
      </c>
      <c r="F257" s="2">
        <v>5.5</v>
      </c>
      <c r="G257" s="2" t="s">
        <v>1030</v>
      </c>
      <c r="H257" s="2" t="s">
        <v>2239</v>
      </c>
      <c r="I257" s="21">
        <v>43042.291666666672</v>
      </c>
      <c r="J257" s="2" t="s">
        <v>793</v>
      </c>
      <c r="K257" s="21">
        <v>42892.291666666672</v>
      </c>
      <c r="L257" s="2" t="s">
        <v>794</v>
      </c>
      <c r="M257" s="21">
        <v>42768.333333333328</v>
      </c>
      <c r="N257" s="2">
        <v>1</v>
      </c>
      <c r="O257" s="2">
        <v>0</v>
      </c>
      <c r="P257" s="2" t="s">
        <v>824</v>
      </c>
      <c r="Q257" s="2" t="s">
        <v>1042</v>
      </c>
      <c r="R257" s="2" t="s">
        <v>830</v>
      </c>
      <c r="S257" s="2" t="s">
        <v>820</v>
      </c>
      <c r="T257" s="2" t="str">
        <f t="shared" si="12"/>
        <v/>
      </c>
      <c r="U257" s="2" t="s">
        <v>1030</v>
      </c>
      <c r="V257" s="2" t="str">
        <f t="shared" si="13"/>
        <v/>
      </c>
      <c r="W257" s="2" t="s">
        <v>1030</v>
      </c>
      <c r="X257" s="2" t="str">
        <f t="shared" si="14"/>
        <v/>
      </c>
      <c r="Y257" s="2" t="s">
        <v>1030</v>
      </c>
      <c r="Z257" s="2" t="str">
        <f t="shared" si="15"/>
        <v/>
      </c>
      <c r="AA257" s="2" t="s">
        <v>1030</v>
      </c>
    </row>
    <row r="258" spans="1:27" hidden="1" x14ac:dyDescent="0.25">
      <c r="A258" s="2" t="s">
        <v>2240</v>
      </c>
      <c r="B258" s="2" t="s">
        <v>885</v>
      </c>
      <c r="C258" s="2" t="s">
        <v>2241</v>
      </c>
      <c r="D258" s="2">
        <v>1</v>
      </c>
      <c r="E258" s="2">
        <v>1</v>
      </c>
      <c r="F258" s="2">
        <v>1</v>
      </c>
      <c r="G258" s="2" t="s">
        <v>1030</v>
      </c>
      <c r="H258" s="2" t="s">
        <v>2242</v>
      </c>
      <c r="I258" s="21">
        <v>42270.291666666672</v>
      </c>
      <c r="J258" s="2" t="s">
        <v>840</v>
      </c>
      <c r="K258" s="21">
        <v>42263.291666666672</v>
      </c>
      <c r="L258" s="2" t="s">
        <v>1102</v>
      </c>
      <c r="N258" s="2">
        <v>0</v>
      </c>
      <c r="O258" s="2">
        <v>0</v>
      </c>
      <c r="P258" s="2" t="s">
        <v>816</v>
      </c>
      <c r="Q258" s="2" t="s">
        <v>885</v>
      </c>
      <c r="R258" s="2" t="s">
        <v>797</v>
      </c>
      <c r="S258" s="2" t="s">
        <v>820</v>
      </c>
      <c r="T258" s="2" t="str">
        <f t="shared" si="12"/>
        <v/>
      </c>
      <c r="U258" s="2" t="s">
        <v>1030</v>
      </c>
      <c r="V258" s="2" t="str">
        <f t="shared" si="13"/>
        <v/>
      </c>
      <c r="W258" s="2" t="s">
        <v>1030</v>
      </c>
      <c r="X258" s="2" t="str">
        <f t="shared" si="14"/>
        <v/>
      </c>
      <c r="Y258" s="2" t="s">
        <v>1030</v>
      </c>
      <c r="Z258" s="2" t="str">
        <f t="shared" si="15"/>
        <v/>
      </c>
      <c r="AA258" s="2" t="s">
        <v>1030</v>
      </c>
    </row>
    <row r="259" spans="1:27" hidden="1" x14ac:dyDescent="0.25">
      <c r="A259" s="2" t="s">
        <v>2243</v>
      </c>
      <c r="B259" s="2" t="s">
        <v>885</v>
      </c>
      <c r="C259" s="2" t="s">
        <v>2244</v>
      </c>
      <c r="D259" s="2">
        <v>1</v>
      </c>
      <c r="E259" s="2">
        <v>1</v>
      </c>
      <c r="F259" s="2">
        <v>1</v>
      </c>
      <c r="G259" s="2" t="s">
        <v>1030</v>
      </c>
      <c r="H259" s="2" t="s">
        <v>2245</v>
      </c>
      <c r="I259" s="21">
        <v>42599.291666666672</v>
      </c>
      <c r="J259" s="2" t="s">
        <v>840</v>
      </c>
      <c r="K259" s="21">
        <v>42599.291666666672</v>
      </c>
      <c r="L259" s="2" t="s">
        <v>794</v>
      </c>
      <c r="N259" s="2">
        <v>0</v>
      </c>
      <c r="O259" s="2">
        <v>0</v>
      </c>
      <c r="P259" s="2" t="s">
        <v>816</v>
      </c>
      <c r="Q259" s="2" t="s">
        <v>885</v>
      </c>
      <c r="R259" s="2" t="s">
        <v>797</v>
      </c>
      <c r="S259" s="2" t="s">
        <v>817</v>
      </c>
      <c r="T259" s="2" t="str">
        <f t="shared" ref="T259:T322" si="16">IF(U259&lt;&gt;"",B259,"")</f>
        <v/>
      </c>
      <c r="U259" s="2" t="s">
        <v>1030</v>
      </c>
      <c r="V259" s="2" t="str">
        <f t="shared" ref="V259:V322" si="17">IF(W259&lt;&gt;"",B259,"")</f>
        <v/>
      </c>
      <c r="W259" s="2" t="s">
        <v>1030</v>
      </c>
      <c r="X259" s="2" t="str">
        <f t="shared" ref="X259:X322" si="18">IF(Y259&lt;&gt;"",B259,"")</f>
        <v/>
      </c>
      <c r="Y259" s="2" t="s">
        <v>1030</v>
      </c>
      <c r="Z259" s="2" t="str">
        <f t="shared" ref="Z259:Z322" si="19">IF(AA259&lt;&gt;"",B259,"")</f>
        <v/>
      </c>
      <c r="AA259" s="2" t="s">
        <v>1030</v>
      </c>
    </row>
    <row r="260" spans="1:27" hidden="1" x14ac:dyDescent="0.25">
      <c r="A260" s="2" t="s">
        <v>2246</v>
      </c>
      <c r="B260" s="2" t="s">
        <v>848</v>
      </c>
      <c r="C260" s="2" t="s">
        <v>2247</v>
      </c>
      <c r="D260" s="2">
        <v>9</v>
      </c>
      <c r="E260" s="2">
        <v>1</v>
      </c>
      <c r="F260" s="2">
        <v>9</v>
      </c>
      <c r="G260" s="2" t="s">
        <v>1030</v>
      </c>
      <c r="H260" s="2" t="s">
        <v>2248</v>
      </c>
      <c r="I260" s="21">
        <v>42857.291666666672</v>
      </c>
      <c r="J260" s="2" t="s">
        <v>808</v>
      </c>
      <c r="K260" s="21">
        <v>42823.291666666672</v>
      </c>
      <c r="L260" s="2" t="s">
        <v>794</v>
      </c>
      <c r="M260" s="21">
        <v>31415.333333333332</v>
      </c>
      <c r="N260" s="2">
        <v>6</v>
      </c>
      <c r="O260" s="2">
        <v>1750000</v>
      </c>
      <c r="P260" s="2" t="s">
        <v>795</v>
      </c>
      <c r="Q260" s="2" t="s">
        <v>848</v>
      </c>
      <c r="R260" s="2" t="s">
        <v>937</v>
      </c>
      <c r="S260" s="2" t="s">
        <v>831</v>
      </c>
      <c r="T260" s="2" t="str">
        <f t="shared" si="16"/>
        <v/>
      </c>
      <c r="U260" s="2" t="s">
        <v>1030</v>
      </c>
      <c r="V260" s="2" t="str">
        <f t="shared" si="17"/>
        <v/>
      </c>
      <c r="W260" s="2" t="s">
        <v>1030</v>
      </c>
      <c r="X260" s="2" t="str">
        <f t="shared" si="18"/>
        <v/>
      </c>
      <c r="Y260" s="2" t="s">
        <v>1030</v>
      </c>
      <c r="Z260" s="2" t="str">
        <f t="shared" si="19"/>
        <v/>
      </c>
      <c r="AA260" s="2" t="s">
        <v>1030</v>
      </c>
    </row>
    <row r="261" spans="1:27" hidden="1" x14ac:dyDescent="0.25">
      <c r="A261" s="2" t="s">
        <v>2249</v>
      </c>
      <c r="B261" s="2" t="s">
        <v>885</v>
      </c>
      <c r="C261" s="2" t="s">
        <v>2250</v>
      </c>
      <c r="D261" s="2">
        <v>37</v>
      </c>
      <c r="E261" s="2">
        <v>1</v>
      </c>
      <c r="F261" s="2">
        <v>37</v>
      </c>
      <c r="G261" s="2" t="s">
        <v>1030</v>
      </c>
      <c r="H261" s="2" t="s">
        <v>2251</v>
      </c>
      <c r="I261" s="21">
        <v>43019.291666666672</v>
      </c>
      <c r="J261" s="2" t="s">
        <v>808</v>
      </c>
      <c r="K261" s="21">
        <v>42712.333333333328</v>
      </c>
      <c r="L261" s="2" t="s">
        <v>794</v>
      </c>
      <c r="M261" s="21">
        <v>43008.291666666672</v>
      </c>
      <c r="N261" s="2">
        <v>0</v>
      </c>
      <c r="O261" s="2">
        <v>0</v>
      </c>
      <c r="P261" s="2" t="s">
        <v>816</v>
      </c>
      <c r="Q261" s="2" t="s">
        <v>885</v>
      </c>
      <c r="R261" s="2" t="s">
        <v>797</v>
      </c>
      <c r="S261" s="2" t="s">
        <v>1255</v>
      </c>
      <c r="T261" s="2" t="str">
        <f t="shared" si="16"/>
        <v/>
      </c>
      <c r="U261" s="2" t="s">
        <v>1030</v>
      </c>
      <c r="V261" s="2" t="str">
        <f t="shared" si="17"/>
        <v>Alondra Gaytan</v>
      </c>
      <c r="W261" s="2">
        <v>1</v>
      </c>
      <c r="X261" s="2" t="str">
        <f t="shared" si="18"/>
        <v/>
      </c>
      <c r="Y261" s="2" t="s">
        <v>1030</v>
      </c>
      <c r="Z261" s="2" t="str">
        <f t="shared" si="19"/>
        <v/>
      </c>
      <c r="AA261" s="2" t="s">
        <v>1030</v>
      </c>
    </row>
    <row r="262" spans="1:27" hidden="1" x14ac:dyDescent="0.25">
      <c r="A262" s="2" t="s">
        <v>2252</v>
      </c>
      <c r="B262" s="2" t="s">
        <v>1030</v>
      </c>
      <c r="C262" s="2" t="s">
        <v>2253</v>
      </c>
      <c r="D262" s="2">
        <v>5.5</v>
      </c>
      <c r="E262" s="2">
        <v>1</v>
      </c>
      <c r="F262" s="2">
        <v>5.5</v>
      </c>
      <c r="G262" s="2" t="s">
        <v>1030</v>
      </c>
      <c r="H262" s="2" t="s">
        <v>2254</v>
      </c>
      <c r="I262" s="21">
        <v>43066.333333333328</v>
      </c>
      <c r="J262" s="2" t="s">
        <v>808</v>
      </c>
      <c r="K262" s="21">
        <v>42843.291666666672</v>
      </c>
      <c r="L262" s="2" t="s">
        <v>794</v>
      </c>
      <c r="N262" s="2">
        <v>0</v>
      </c>
      <c r="O262" s="2">
        <v>0</v>
      </c>
      <c r="P262" s="2" t="s">
        <v>816</v>
      </c>
      <c r="Q262" s="2" t="s">
        <v>1030</v>
      </c>
      <c r="R262" s="2" t="s">
        <v>836</v>
      </c>
      <c r="S262" s="2" t="s">
        <v>820</v>
      </c>
      <c r="T262" s="2" t="str">
        <f t="shared" si="16"/>
        <v/>
      </c>
      <c r="U262" s="2" t="s">
        <v>1030</v>
      </c>
      <c r="V262" s="2" t="str">
        <f t="shared" si="17"/>
        <v/>
      </c>
      <c r="W262" s="2" t="s">
        <v>1030</v>
      </c>
      <c r="X262" s="2" t="str">
        <f t="shared" si="18"/>
        <v/>
      </c>
      <c r="Y262" s="2" t="s">
        <v>1030</v>
      </c>
      <c r="Z262" s="2" t="str">
        <f t="shared" si="19"/>
        <v/>
      </c>
      <c r="AA262" s="2" t="s">
        <v>1030</v>
      </c>
    </row>
    <row r="263" spans="1:27" hidden="1" x14ac:dyDescent="0.25">
      <c r="A263" s="2" t="s">
        <v>2255</v>
      </c>
      <c r="B263" s="2" t="s">
        <v>1820</v>
      </c>
      <c r="C263" s="2" t="s">
        <v>2256</v>
      </c>
      <c r="D263" s="2">
        <v>15.083666682243347</v>
      </c>
      <c r="E263" s="2">
        <v>1</v>
      </c>
      <c r="F263" s="2">
        <v>15.083666682243347</v>
      </c>
      <c r="G263" s="2" t="s">
        <v>1030</v>
      </c>
      <c r="H263" s="2" t="s">
        <v>2257</v>
      </c>
      <c r="I263" s="21">
        <v>42984.291666666672</v>
      </c>
      <c r="J263" s="2" t="s">
        <v>840</v>
      </c>
      <c r="K263" s="21">
        <v>42807.291666666672</v>
      </c>
      <c r="L263" s="2" t="s">
        <v>794</v>
      </c>
      <c r="M263" s="21">
        <v>42807.291666666672</v>
      </c>
      <c r="N263" s="2">
        <v>1</v>
      </c>
      <c r="O263" s="2">
        <v>0</v>
      </c>
      <c r="P263" s="2" t="s">
        <v>824</v>
      </c>
      <c r="Q263" s="2" t="s">
        <v>1820</v>
      </c>
      <c r="R263" s="2" t="s">
        <v>797</v>
      </c>
      <c r="S263" s="2" t="s">
        <v>831</v>
      </c>
      <c r="T263" s="2" t="str">
        <f t="shared" si="16"/>
        <v/>
      </c>
      <c r="U263" s="2" t="s">
        <v>1030</v>
      </c>
      <c r="V263" s="2" t="str">
        <f t="shared" si="17"/>
        <v/>
      </c>
      <c r="W263" s="2" t="s">
        <v>1030</v>
      </c>
      <c r="X263" s="2" t="str">
        <f t="shared" si="18"/>
        <v/>
      </c>
      <c r="Y263" s="2" t="s">
        <v>1030</v>
      </c>
      <c r="Z263" s="2" t="str">
        <f t="shared" si="19"/>
        <v/>
      </c>
      <c r="AA263" s="2" t="s">
        <v>1030</v>
      </c>
    </row>
    <row r="264" spans="1:27" hidden="1" x14ac:dyDescent="0.25">
      <c r="A264" s="2" t="s">
        <v>328</v>
      </c>
      <c r="B264" s="2" t="s">
        <v>809</v>
      </c>
      <c r="C264" s="2" t="s">
        <v>327</v>
      </c>
      <c r="D264" s="2">
        <v>9.5</v>
      </c>
      <c r="E264" s="2">
        <v>1</v>
      </c>
      <c r="F264" s="2">
        <v>9.5</v>
      </c>
      <c r="G264" s="2" t="s">
        <v>1030</v>
      </c>
      <c r="H264" s="2" t="s">
        <v>915</v>
      </c>
      <c r="I264" s="21">
        <v>43235.291666666672</v>
      </c>
      <c r="J264" s="2" t="s">
        <v>840</v>
      </c>
      <c r="K264" s="21">
        <v>42991.291666666672</v>
      </c>
      <c r="L264" s="2" t="s">
        <v>794</v>
      </c>
      <c r="M264" s="21">
        <v>43040.291666666672</v>
      </c>
      <c r="N264" s="2">
        <v>0</v>
      </c>
      <c r="O264" s="2">
        <v>0</v>
      </c>
      <c r="P264" s="2" t="s">
        <v>816</v>
      </c>
      <c r="Q264" s="2" t="s">
        <v>809</v>
      </c>
      <c r="R264" s="2" t="s">
        <v>797</v>
      </c>
      <c r="S264" s="2" t="s">
        <v>916</v>
      </c>
      <c r="T264" s="2" t="str">
        <f t="shared" si="16"/>
        <v/>
      </c>
      <c r="U264" s="2" t="s">
        <v>1030</v>
      </c>
      <c r="V264" s="2" t="str">
        <f t="shared" si="17"/>
        <v>Clare Briglio</v>
      </c>
      <c r="W264" s="2">
        <v>1</v>
      </c>
      <c r="X264" s="2" t="str">
        <f t="shared" si="18"/>
        <v/>
      </c>
      <c r="Y264" s="2" t="s">
        <v>1030</v>
      </c>
      <c r="Z264" s="2" t="str">
        <f t="shared" si="19"/>
        <v/>
      </c>
      <c r="AA264" s="2" t="s">
        <v>1030</v>
      </c>
    </row>
    <row r="265" spans="1:27" hidden="1" x14ac:dyDescent="0.25">
      <c r="A265" s="2" t="s">
        <v>2258</v>
      </c>
      <c r="B265" s="2" t="s">
        <v>912</v>
      </c>
      <c r="C265" s="2" t="s">
        <v>2259</v>
      </c>
      <c r="D265" s="2">
        <v>1.5</v>
      </c>
      <c r="E265" s="2" t="s">
        <v>1030</v>
      </c>
      <c r="F265" s="2" t="s">
        <v>1030</v>
      </c>
      <c r="G265" s="2">
        <v>1.5</v>
      </c>
      <c r="H265" s="2" t="s">
        <v>2260</v>
      </c>
      <c r="I265" s="21">
        <v>42002.333333333328</v>
      </c>
      <c r="J265" s="2" t="s">
        <v>1153</v>
      </c>
      <c r="K265" s="21">
        <v>40835.291666666664</v>
      </c>
      <c r="L265" s="2" t="s">
        <v>1102</v>
      </c>
      <c r="M265" s="21">
        <v>38112.291666666664</v>
      </c>
      <c r="N265" s="2">
        <v>4</v>
      </c>
      <c r="O265" s="2">
        <v>120000</v>
      </c>
      <c r="P265" s="2" t="s">
        <v>795</v>
      </c>
      <c r="Q265" s="2" t="s">
        <v>912</v>
      </c>
      <c r="R265" s="2" t="s">
        <v>903</v>
      </c>
      <c r="S265" s="2" t="s">
        <v>869</v>
      </c>
      <c r="T265" s="2" t="str">
        <f t="shared" si="16"/>
        <v/>
      </c>
      <c r="U265" s="2" t="s">
        <v>1030</v>
      </c>
      <c r="V265" s="2" t="str">
        <f t="shared" si="17"/>
        <v/>
      </c>
      <c r="W265" s="2" t="s">
        <v>1030</v>
      </c>
      <c r="X265" s="2" t="str">
        <f t="shared" si="18"/>
        <v/>
      </c>
      <c r="Y265" s="2" t="s">
        <v>1030</v>
      </c>
      <c r="Z265" s="2" t="str">
        <f t="shared" si="19"/>
        <v/>
      </c>
      <c r="AA265" s="2" t="s">
        <v>1030</v>
      </c>
    </row>
    <row r="266" spans="1:27" hidden="1" x14ac:dyDescent="0.25">
      <c r="A266" s="2" t="s">
        <v>1328</v>
      </c>
      <c r="B266" s="2" t="s">
        <v>912</v>
      </c>
      <c r="C266" s="2" t="s">
        <v>1327</v>
      </c>
      <c r="D266" s="2">
        <v>70.916666686534882</v>
      </c>
      <c r="E266" s="2" t="s">
        <v>1030</v>
      </c>
      <c r="F266" s="2" t="s">
        <v>1030</v>
      </c>
      <c r="G266" s="2">
        <v>70.916666686534882</v>
      </c>
      <c r="H266" s="2" t="s">
        <v>1484</v>
      </c>
      <c r="I266" s="21">
        <v>43292.291666666672</v>
      </c>
      <c r="J266" s="2" t="s">
        <v>840</v>
      </c>
      <c r="K266" s="21">
        <v>42671.291666666672</v>
      </c>
      <c r="L266" s="2" t="s">
        <v>794</v>
      </c>
      <c r="M266" s="21">
        <v>42045.333333333328</v>
      </c>
      <c r="N266" s="2">
        <v>12</v>
      </c>
      <c r="O266" s="2">
        <v>2000000</v>
      </c>
      <c r="P266" s="2" t="s">
        <v>795</v>
      </c>
      <c r="Q266" s="2" t="s">
        <v>912</v>
      </c>
      <c r="R266" s="2" t="s">
        <v>866</v>
      </c>
      <c r="S266" s="2" t="s">
        <v>916</v>
      </c>
      <c r="T266" s="2" t="str">
        <f t="shared" si="16"/>
        <v/>
      </c>
      <c r="U266" s="2" t="s">
        <v>1030</v>
      </c>
      <c r="V266" s="2" t="str">
        <f t="shared" si="17"/>
        <v/>
      </c>
      <c r="W266" s="2" t="s">
        <v>1030</v>
      </c>
      <c r="X266" s="2" t="str">
        <f t="shared" si="18"/>
        <v>Ray Bowman</v>
      </c>
      <c r="Y266" s="2">
        <v>12</v>
      </c>
      <c r="Z266" s="2" t="str">
        <f t="shared" si="19"/>
        <v>Ray Bowman</v>
      </c>
      <c r="AA266" s="2">
        <v>2000000</v>
      </c>
    </row>
    <row r="267" spans="1:27" hidden="1" x14ac:dyDescent="0.25">
      <c r="A267" s="2" t="s">
        <v>136</v>
      </c>
      <c r="B267" s="2" t="s">
        <v>874</v>
      </c>
      <c r="C267" s="2" t="s">
        <v>135</v>
      </c>
      <c r="D267" s="2">
        <v>9.75</v>
      </c>
      <c r="E267" s="2">
        <v>1</v>
      </c>
      <c r="F267" s="2">
        <v>9.75</v>
      </c>
      <c r="G267" s="2" t="s">
        <v>1030</v>
      </c>
      <c r="H267" s="2" t="s">
        <v>917</v>
      </c>
      <c r="I267" s="21">
        <v>43271.291666666672</v>
      </c>
      <c r="J267" s="2" t="s">
        <v>793</v>
      </c>
      <c r="K267" s="21">
        <v>43195.291666666672</v>
      </c>
      <c r="L267" s="2" t="s">
        <v>794</v>
      </c>
      <c r="N267" s="2">
        <v>0</v>
      </c>
      <c r="O267" s="2">
        <v>0</v>
      </c>
      <c r="P267" s="2" t="s">
        <v>816</v>
      </c>
      <c r="Q267" s="2" t="s">
        <v>874</v>
      </c>
      <c r="R267" s="2" t="s">
        <v>810</v>
      </c>
      <c r="S267" s="2" t="s">
        <v>831</v>
      </c>
      <c r="T267" s="2" t="str">
        <f t="shared" si="16"/>
        <v/>
      </c>
      <c r="U267" s="2" t="s">
        <v>1030</v>
      </c>
      <c r="V267" s="2" t="str">
        <f t="shared" si="17"/>
        <v/>
      </c>
      <c r="W267" s="2" t="s">
        <v>1030</v>
      </c>
      <c r="X267" s="2" t="str">
        <f t="shared" si="18"/>
        <v/>
      </c>
      <c r="Y267" s="2" t="s">
        <v>1030</v>
      </c>
      <c r="Z267" s="2" t="str">
        <f t="shared" si="19"/>
        <v/>
      </c>
      <c r="AA267" s="2" t="s">
        <v>1030</v>
      </c>
    </row>
    <row r="268" spans="1:27" hidden="1" x14ac:dyDescent="0.25">
      <c r="A268" s="2" t="s">
        <v>2261</v>
      </c>
      <c r="B268" s="2" t="s">
        <v>2262</v>
      </c>
      <c r="C268" s="2" t="s">
        <v>2263</v>
      </c>
      <c r="D268" s="2">
        <v>5</v>
      </c>
      <c r="E268" s="2" t="s">
        <v>1030</v>
      </c>
      <c r="F268" s="2" t="s">
        <v>1030</v>
      </c>
      <c r="G268" s="2">
        <v>5</v>
      </c>
      <c r="H268" s="2" t="s">
        <v>2264</v>
      </c>
      <c r="I268" s="21">
        <v>42594.291666666672</v>
      </c>
      <c r="J268" s="2" t="s">
        <v>819</v>
      </c>
      <c r="K268" s="21">
        <v>40386.291666666664</v>
      </c>
      <c r="L268" s="2" t="s">
        <v>794</v>
      </c>
      <c r="M268" s="21">
        <v>40610.333333333336</v>
      </c>
      <c r="N268" s="2">
        <v>1</v>
      </c>
      <c r="O268" s="2">
        <v>21000</v>
      </c>
      <c r="P268" s="2" t="s">
        <v>816</v>
      </c>
      <c r="Q268" s="2" t="s">
        <v>2262</v>
      </c>
      <c r="R268" s="2" t="s">
        <v>836</v>
      </c>
      <c r="S268" s="2" t="s">
        <v>1984</v>
      </c>
      <c r="T268" s="2" t="str">
        <f t="shared" si="16"/>
        <v/>
      </c>
      <c r="U268" s="2" t="s">
        <v>1030</v>
      </c>
      <c r="V268" s="2" t="str">
        <f t="shared" si="17"/>
        <v/>
      </c>
      <c r="W268" s="2" t="s">
        <v>1030</v>
      </c>
      <c r="X268" s="2" t="str">
        <f t="shared" si="18"/>
        <v/>
      </c>
      <c r="Y268" s="2" t="s">
        <v>1030</v>
      </c>
      <c r="Z268" s="2" t="str">
        <f t="shared" si="19"/>
        <v/>
      </c>
      <c r="AA268" s="2" t="s">
        <v>1030</v>
      </c>
    </row>
    <row r="269" spans="1:27" hidden="1" x14ac:dyDescent="0.25">
      <c r="A269" s="2" t="s">
        <v>2265</v>
      </c>
      <c r="B269" s="2" t="s">
        <v>835</v>
      </c>
      <c r="C269" s="2" t="s">
        <v>2266</v>
      </c>
      <c r="D269" s="2">
        <v>5</v>
      </c>
      <c r="E269" s="2">
        <v>1</v>
      </c>
      <c r="F269" s="2">
        <v>5</v>
      </c>
      <c r="G269" s="2" t="s">
        <v>1030</v>
      </c>
      <c r="H269" s="2" t="s">
        <v>2267</v>
      </c>
      <c r="I269" s="21">
        <v>43039.291666666672</v>
      </c>
      <c r="J269" s="2" t="s">
        <v>793</v>
      </c>
      <c r="K269" s="21">
        <v>42649.291666666672</v>
      </c>
      <c r="L269" s="2" t="s">
        <v>794</v>
      </c>
      <c r="M269" s="21">
        <v>42762.333333333328</v>
      </c>
      <c r="N269" s="2">
        <v>1</v>
      </c>
      <c r="O269" s="2">
        <v>0</v>
      </c>
      <c r="P269" s="2" t="s">
        <v>816</v>
      </c>
      <c r="Q269" s="2" t="s">
        <v>835</v>
      </c>
      <c r="R269" s="2" t="s">
        <v>836</v>
      </c>
      <c r="S269" s="2" t="s">
        <v>820</v>
      </c>
      <c r="T269" s="2" t="str">
        <f t="shared" si="16"/>
        <v/>
      </c>
      <c r="U269" s="2" t="s">
        <v>1030</v>
      </c>
      <c r="V269" s="2" t="str">
        <f t="shared" si="17"/>
        <v>Julie Samson</v>
      </c>
      <c r="W269" s="2">
        <v>1</v>
      </c>
      <c r="X269" s="2" t="str">
        <f t="shared" si="18"/>
        <v>Julie Samson</v>
      </c>
      <c r="Y269" s="2">
        <v>1</v>
      </c>
      <c r="Z269" s="2" t="str">
        <f t="shared" si="19"/>
        <v/>
      </c>
      <c r="AA269" s="2" t="s">
        <v>1030</v>
      </c>
    </row>
    <row r="270" spans="1:27" hidden="1" x14ac:dyDescent="0.25">
      <c r="A270" s="2" t="s">
        <v>2268</v>
      </c>
      <c r="B270" s="2" t="s">
        <v>885</v>
      </c>
      <c r="C270" s="2" t="s">
        <v>2269</v>
      </c>
      <c r="D270" s="2">
        <v>2</v>
      </c>
      <c r="E270" s="2">
        <v>1</v>
      </c>
      <c r="F270" s="2">
        <v>2</v>
      </c>
      <c r="G270" s="2" t="s">
        <v>1030</v>
      </c>
      <c r="H270" s="2" t="s">
        <v>2270</v>
      </c>
      <c r="I270" s="21">
        <v>42948.291666666672</v>
      </c>
      <c r="J270" s="2" t="s">
        <v>889</v>
      </c>
      <c r="K270" s="21">
        <v>42873.291666666672</v>
      </c>
      <c r="L270" s="2" t="s">
        <v>794</v>
      </c>
      <c r="M270" s="21">
        <v>35551.291666666664</v>
      </c>
      <c r="N270" s="2">
        <v>8</v>
      </c>
      <c r="O270" s="2">
        <v>1000000</v>
      </c>
      <c r="P270" s="2" t="s">
        <v>795</v>
      </c>
      <c r="Q270" s="2" t="s">
        <v>885</v>
      </c>
      <c r="R270" s="2" t="s">
        <v>805</v>
      </c>
      <c r="S270" s="2" t="s">
        <v>831</v>
      </c>
      <c r="T270" s="2" t="str">
        <f t="shared" si="16"/>
        <v/>
      </c>
      <c r="U270" s="2" t="s">
        <v>1030</v>
      </c>
      <c r="V270" s="2" t="str">
        <f t="shared" si="17"/>
        <v/>
      </c>
      <c r="W270" s="2" t="s">
        <v>1030</v>
      </c>
      <c r="X270" s="2" t="str">
        <f t="shared" si="18"/>
        <v/>
      </c>
      <c r="Y270" s="2" t="s">
        <v>1030</v>
      </c>
      <c r="Z270" s="2" t="str">
        <f t="shared" si="19"/>
        <v/>
      </c>
      <c r="AA270" s="2" t="s">
        <v>1030</v>
      </c>
    </row>
    <row r="271" spans="1:27" hidden="1" x14ac:dyDescent="0.25">
      <c r="A271" s="2" t="s">
        <v>2271</v>
      </c>
      <c r="B271" s="2" t="s">
        <v>1659</v>
      </c>
      <c r="C271" s="2" t="s">
        <v>2272</v>
      </c>
      <c r="D271" s="2">
        <v>0.25</v>
      </c>
      <c r="E271" s="2" t="s">
        <v>1030</v>
      </c>
      <c r="F271" s="2" t="s">
        <v>1030</v>
      </c>
      <c r="G271" s="2">
        <v>0.25</v>
      </c>
      <c r="H271" s="2" t="s">
        <v>2273</v>
      </c>
      <c r="I271" s="21">
        <v>42003.333333333328</v>
      </c>
      <c r="J271" s="2" t="s">
        <v>793</v>
      </c>
      <c r="K271" s="21">
        <v>41059.291666666664</v>
      </c>
      <c r="L271" s="2" t="s">
        <v>1102</v>
      </c>
      <c r="M271" s="21">
        <v>41092.291666666664</v>
      </c>
      <c r="P271" s="2" t="s">
        <v>816</v>
      </c>
      <c r="Q271" s="2" t="s">
        <v>1659</v>
      </c>
      <c r="R271" s="2" t="s">
        <v>903</v>
      </c>
      <c r="S271" s="2" t="s">
        <v>798</v>
      </c>
      <c r="T271" s="2" t="str">
        <f t="shared" si="16"/>
        <v/>
      </c>
      <c r="U271" s="2" t="s">
        <v>1030</v>
      </c>
      <c r="V271" s="2" t="str">
        <f t="shared" si="17"/>
        <v/>
      </c>
      <c r="W271" s="2" t="s">
        <v>1030</v>
      </c>
      <c r="X271" s="2" t="str">
        <f t="shared" si="18"/>
        <v/>
      </c>
      <c r="Y271" s="2" t="s">
        <v>1030</v>
      </c>
      <c r="Z271" s="2" t="str">
        <f t="shared" si="19"/>
        <v/>
      </c>
      <c r="AA271" s="2" t="s">
        <v>1030</v>
      </c>
    </row>
    <row r="272" spans="1:27" hidden="1" x14ac:dyDescent="0.25">
      <c r="A272" s="2" t="s">
        <v>2274</v>
      </c>
      <c r="B272" s="2" t="s">
        <v>1613</v>
      </c>
      <c r="C272" s="2" t="s">
        <v>2275</v>
      </c>
      <c r="D272" s="2">
        <v>1.5</v>
      </c>
      <c r="E272" s="2">
        <v>1</v>
      </c>
      <c r="F272" s="2">
        <v>1.5</v>
      </c>
      <c r="G272" s="2" t="s">
        <v>1030</v>
      </c>
      <c r="H272" s="2" t="s">
        <v>2276</v>
      </c>
      <c r="I272" s="21">
        <v>41681.333333333336</v>
      </c>
      <c r="J272" s="2" t="s">
        <v>793</v>
      </c>
      <c r="K272" s="21">
        <v>41675.333333333336</v>
      </c>
      <c r="L272" s="2" t="s">
        <v>1102</v>
      </c>
      <c r="P272" s="2" t="s">
        <v>816</v>
      </c>
      <c r="Q272" s="2" t="s">
        <v>1613</v>
      </c>
      <c r="R272" s="2" t="s">
        <v>830</v>
      </c>
      <c r="S272" s="2" t="s">
        <v>2277</v>
      </c>
      <c r="T272" s="2" t="str">
        <f t="shared" si="16"/>
        <v/>
      </c>
      <c r="U272" s="2" t="s">
        <v>1030</v>
      </c>
      <c r="V272" s="2" t="str">
        <f t="shared" si="17"/>
        <v/>
      </c>
      <c r="W272" s="2" t="s">
        <v>1030</v>
      </c>
      <c r="X272" s="2" t="str">
        <f t="shared" si="18"/>
        <v/>
      </c>
      <c r="Y272" s="2" t="s">
        <v>1030</v>
      </c>
      <c r="Z272" s="2" t="str">
        <f t="shared" si="19"/>
        <v/>
      </c>
      <c r="AA272" s="2" t="s">
        <v>1030</v>
      </c>
    </row>
    <row r="273" spans="1:27" hidden="1" x14ac:dyDescent="0.25">
      <c r="A273" s="2" t="s">
        <v>2278</v>
      </c>
      <c r="B273" s="2" t="s">
        <v>848</v>
      </c>
      <c r="C273" s="2" t="s">
        <v>2279</v>
      </c>
      <c r="D273" s="2">
        <v>16.5</v>
      </c>
      <c r="E273" s="2">
        <v>1</v>
      </c>
      <c r="F273" s="2">
        <v>16.5</v>
      </c>
      <c r="G273" s="2" t="s">
        <v>1030</v>
      </c>
      <c r="H273" s="2" t="s">
        <v>2280</v>
      </c>
      <c r="I273" s="21">
        <v>42475.291666666672</v>
      </c>
      <c r="J273" s="2" t="s">
        <v>808</v>
      </c>
      <c r="K273" s="21">
        <v>42443.291666666672</v>
      </c>
      <c r="L273" s="2" t="s">
        <v>794</v>
      </c>
      <c r="M273" s="21">
        <v>21245.333333333332</v>
      </c>
      <c r="N273" s="2">
        <v>6</v>
      </c>
      <c r="O273" s="2">
        <v>250000</v>
      </c>
      <c r="P273" s="2" t="s">
        <v>795</v>
      </c>
      <c r="Q273" s="2" t="s">
        <v>848</v>
      </c>
      <c r="R273" s="2" t="s">
        <v>810</v>
      </c>
      <c r="S273" s="2" t="s">
        <v>801</v>
      </c>
      <c r="T273" s="2" t="str">
        <f t="shared" si="16"/>
        <v/>
      </c>
      <c r="U273" s="2" t="s">
        <v>1030</v>
      </c>
      <c r="V273" s="2" t="str">
        <f t="shared" si="17"/>
        <v/>
      </c>
      <c r="W273" s="2" t="s">
        <v>1030</v>
      </c>
      <c r="X273" s="2" t="str">
        <f t="shared" si="18"/>
        <v/>
      </c>
      <c r="Y273" s="2" t="s">
        <v>1030</v>
      </c>
      <c r="Z273" s="2" t="str">
        <f t="shared" si="19"/>
        <v/>
      </c>
      <c r="AA273" s="2" t="s">
        <v>1030</v>
      </c>
    </row>
    <row r="274" spans="1:27" hidden="1" x14ac:dyDescent="0.25">
      <c r="A274" s="2" t="s">
        <v>2281</v>
      </c>
      <c r="B274" s="2" t="s">
        <v>796</v>
      </c>
      <c r="C274" s="2" t="s">
        <v>2282</v>
      </c>
      <c r="D274" s="2">
        <v>7.25</v>
      </c>
      <c r="E274" s="2">
        <v>1</v>
      </c>
      <c r="F274" s="2">
        <v>7.25</v>
      </c>
      <c r="G274" s="2" t="s">
        <v>1030</v>
      </c>
      <c r="H274" s="2" t="s">
        <v>2283</v>
      </c>
      <c r="I274" s="21">
        <v>43025.291666666672</v>
      </c>
      <c r="J274" s="2" t="s">
        <v>840</v>
      </c>
      <c r="K274" s="21">
        <v>40526.333333333336</v>
      </c>
      <c r="L274" s="2" t="s">
        <v>794</v>
      </c>
      <c r="N274" s="2">
        <v>1</v>
      </c>
      <c r="O274" s="2">
        <v>0</v>
      </c>
      <c r="P274" s="2" t="s">
        <v>816</v>
      </c>
      <c r="Q274" s="2" t="s">
        <v>796</v>
      </c>
      <c r="R274" s="2" t="s">
        <v>797</v>
      </c>
      <c r="S274" s="2" t="s">
        <v>831</v>
      </c>
      <c r="T274" s="2" t="str">
        <f t="shared" si="16"/>
        <v/>
      </c>
      <c r="U274" s="2" t="s">
        <v>1030</v>
      </c>
      <c r="V274" s="2" t="str">
        <f t="shared" si="17"/>
        <v/>
      </c>
      <c r="W274" s="2" t="s">
        <v>1030</v>
      </c>
      <c r="X274" s="2" t="str">
        <f t="shared" si="18"/>
        <v/>
      </c>
      <c r="Y274" s="2" t="s">
        <v>1030</v>
      </c>
      <c r="Z274" s="2" t="str">
        <f t="shared" si="19"/>
        <v/>
      </c>
      <c r="AA274" s="2" t="s">
        <v>1030</v>
      </c>
    </row>
    <row r="275" spans="1:27" hidden="1" x14ac:dyDescent="0.25">
      <c r="A275" s="2" t="s">
        <v>2284</v>
      </c>
      <c r="B275" s="2" t="s">
        <v>2285</v>
      </c>
      <c r="C275" s="2" t="s">
        <v>2286</v>
      </c>
      <c r="D275" s="2">
        <v>5.0833333432674408</v>
      </c>
      <c r="E275" s="2">
        <v>1</v>
      </c>
      <c r="F275" s="2">
        <v>5.0833333432674408</v>
      </c>
      <c r="G275" s="2" t="s">
        <v>1030</v>
      </c>
      <c r="H275" s="2" t="s">
        <v>2287</v>
      </c>
      <c r="I275" s="21">
        <v>42703.333333333328</v>
      </c>
      <c r="J275" s="2" t="s">
        <v>1480</v>
      </c>
      <c r="K275" s="21">
        <v>42396.333333333328</v>
      </c>
      <c r="L275" s="2" t="s">
        <v>794</v>
      </c>
      <c r="M275" s="21">
        <v>42389.333333333328</v>
      </c>
      <c r="N275" s="2">
        <v>1</v>
      </c>
      <c r="O275" s="2">
        <v>0</v>
      </c>
      <c r="P275" s="2" t="s">
        <v>824</v>
      </c>
      <c r="Q275" s="2" t="s">
        <v>2285</v>
      </c>
      <c r="R275" s="2" t="s">
        <v>813</v>
      </c>
      <c r="S275" s="2" t="s">
        <v>2288</v>
      </c>
      <c r="T275" s="2" t="str">
        <f t="shared" si="16"/>
        <v/>
      </c>
      <c r="U275" s="2" t="s">
        <v>1030</v>
      </c>
      <c r="V275" s="2" t="str">
        <f t="shared" si="17"/>
        <v/>
      </c>
      <c r="W275" s="2" t="s">
        <v>1030</v>
      </c>
      <c r="X275" s="2" t="str">
        <f t="shared" si="18"/>
        <v/>
      </c>
      <c r="Y275" s="2" t="s">
        <v>1030</v>
      </c>
      <c r="Z275" s="2" t="str">
        <f t="shared" si="19"/>
        <v/>
      </c>
      <c r="AA275" s="2" t="s">
        <v>1030</v>
      </c>
    </row>
    <row r="276" spans="1:27" hidden="1" x14ac:dyDescent="0.25">
      <c r="A276" s="2" t="s">
        <v>2289</v>
      </c>
      <c r="B276" s="2" t="s">
        <v>822</v>
      </c>
      <c r="C276" s="2" t="s">
        <v>2290</v>
      </c>
      <c r="D276" s="2">
        <v>2.75</v>
      </c>
      <c r="E276" s="2">
        <v>1</v>
      </c>
      <c r="F276" s="2">
        <v>2.75</v>
      </c>
      <c r="G276" s="2" t="s">
        <v>1030</v>
      </c>
      <c r="H276" s="2" t="s">
        <v>2291</v>
      </c>
      <c r="I276" s="21">
        <v>42822.291666666672</v>
      </c>
      <c r="J276" s="2" t="s">
        <v>949</v>
      </c>
      <c r="K276" s="21">
        <v>42095.291666666672</v>
      </c>
      <c r="L276" s="2" t="s">
        <v>794</v>
      </c>
      <c r="N276" s="2">
        <v>0</v>
      </c>
      <c r="O276" s="2">
        <v>0</v>
      </c>
      <c r="P276" s="2" t="s">
        <v>816</v>
      </c>
      <c r="Q276" s="2" t="s">
        <v>822</v>
      </c>
      <c r="R276" s="2" t="s">
        <v>857</v>
      </c>
      <c r="S276" s="2" t="s">
        <v>801</v>
      </c>
      <c r="T276" s="2" t="str">
        <f t="shared" si="16"/>
        <v/>
      </c>
      <c r="U276" s="2" t="s">
        <v>1030</v>
      </c>
      <c r="V276" s="2" t="str">
        <f t="shared" si="17"/>
        <v/>
      </c>
      <c r="W276" s="2" t="s">
        <v>1030</v>
      </c>
      <c r="X276" s="2" t="str">
        <f t="shared" si="18"/>
        <v/>
      </c>
      <c r="Y276" s="2" t="s">
        <v>1030</v>
      </c>
      <c r="Z276" s="2" t="str">
        <f t="shared" si="19"/>
        <v/>
      </c>
      <c r="AA276" s="2" t="s">
        <v>1030</v>
      </c>
    </row>
    <row r="277" spans="1:27" hidden="1" x14ac:dyDescent="0.25">
      <c r="A277" s="2" t="s">
        <v>2292</v>
      </c>
      <c r="B277" s="2" t="s">
        <v>885</v>
      </c>
      <c r="C277" s="2" t="s">
        <v>2293</v>
      </c>
      <c r="D277" s="2">
        <v>1</v>
      </c>
      <c r="E277" s="2">
        <v>1</v>
      </c>
      <c r="F277" s="2">
        <v>1</v>
      </c>
      <c r="G277" s="2" t="s">
        <v>1030</v>
      </c>
      <c r="H277" s="2" t="s">
        <v>2294</v>
      </c>
      <c r="I277" s="21">
        <v>42437.333333333328</v>
      </c>
      <c r="J277" s="2" t="s">
        <v>861</v>
      </c>
      <c r="K277" s="21">
        <v>42437.333333333328</v>
      </c>
      <c r="L277" s="2" t="s">
        <v>794</v>
      </c>
      <c r="N277" s="2">
        <v>1</v>
      </c>
      <c r="O277" s="2">
        <v>0</v>
      </c>
      <c r="P277" s="2" t="s">
        <v>816</v>
      </c>
      <c r="Q277" s="2" t="s">
        <v>885</v>
      </c>
      <c r="R277" s="2" t="s">
        <v>810</v>
      </c>
      <c r="S277" s="2" t="s">
        <v>869</v>
      </c>
      <c r="T277" s="2" t="str">
        <f t="shared" si="16"/>
        <v/>
      </c>
      <c r="U277" s="2" t="s">
        <v>1030</v>
      </c>
      <c r="V277" s="2" t="str">
        <f t="shared" si="17"/>
        <v/>
      </c>
      <c r="W277" s="2" t="s">
        <v>1030</v>
      </c>
      <c r="X277" s="2" t="str">
        <f t="shared" si="18"/>
        <v/>
      </c>
      <c r="Y277" s="2" t="s">
        <v>1030</v>
      </c>
      <c r="Z277" s="2" t="str">
        <f t="shared" si="19"/>
        <v/>
      </c>
      <c r="AA277" s="2" t="s">
        <v>1030</v>
      </c>
    </row>
    <row r="278" spans="1:27" hidden="1" x14ac:dyDescent="0.25">
      <c r="A278" s="2" t="s">
        <v>2295</v>
      </c>
      <c r="B278" s="2" t="s">
        <v>882</v>
      </c>
      <c r="C278" s="2" t="s">
        <v>2296</v>
      </c>
      <c r="D278" s="2">
        <v>1.5</v>
      </c>
      <c r="E278" s="2" t="s">
        <v>1030</v>
      </c>
      <c r="F278" s="2" t="s">
        <v>1030</v>
      </c>
      <c r="G278" s="2">
        <v>1.5</v>
      </c>
      <c r="H278" s="2" t="s">
        <v>2297</v>
      </c>
      <c r="I278" s="21">
        <v>41723.291666666664</v>
      </c>
      <c r="J278" s="2" t="s">
        <v>800</v>
      </c>
      <c r="K278" s="21">
        <v>41250.333333333336</v>
      </c>
      <c r="L278" s="2" t="s">
        <v>1102</v>
      </c>
      <c r="M278" s="21">
        <v>38903.291666666664</v>
      </c>
      <c r="N278" s="2">
        <v>3</v>
      </c>
      <c r="O278" s="2">
        <v>700000</v>
      </c>
      <c r="P278" s="2" t="s">
        <v>795</v>
      </c>
      <c r="Q278" s="2" t="s">
        <v>882</v>
      </c>
      <c r="R278" s="2" t="s">
        <v>836</v>
      </c>
      <c r="S278" s="2" t="s">
        <v>820</v>
      </c>
      <c r="T278" s="2" t="str">
        <f t="shared" si="16"/>
        <v/>
      </c>
      <c r="U278" s="2" t="s">
        <v>1030</v>
      </c>
      <c r="V278" s="2" t="str">
        <f t="shared" si="17"/>
        <v/>
      </c>
      <c r="W278" s="2" t="s">
        <v>1030</v>
      </c>
      <c r="X278" s="2" t="str">
        <f t="shared" si="18"/>
        <v/>
      </c>
      <c r="Y278" s="2" t="s">
        <v>1030</v>
      </c>
      <c r="Z278" s="2" t="str">
        <f t="shared" si="19"/>
        <v/>
      </c>
      <c r="AA278" s="2" t="s">
        <v>1030</v>
      </c>
    </row>
    <row r="279" spans="1:27" hidden="1" x14ac:dyDescent="0.25">
      <c r="A279" s="2" t="s">
        <v>153</v>
      </c>
      <c r="B279" s="2" t="s">
        <v>919</v>
      </c>
      <c r="C279" s="2" t="s">
        <v>152</v>
      </c>
      <c r="D279" s="2">
        <v>6</v>
      </c>
      <c r="E279" s="2">
        <v>1</v>
      </c>
      <c r="F279" s="2">
        <v>6</v>
      </c>
      <c r="G279" s="2" t="s">
        <v>1030</v>
      </c>
      <c r="H279" s="2" t="s">
        <v>918</v>
      </c>
      <c r="I279" s="21">
        <v>43318.291666666672</v>
      </c>
      <c r="J279" s="2" t="s">
        <v>840</v>
      </c>
      <c r="K279" s="21">
        <v>43164.333333333328</v>
      </c>
      <c r="L279" s="2" t="s">
        <v>794</v>
      </c>
      <c r="M279" s="21">
        <v>42993.291666666672</v>
      </c>
      <c r="N279" s="2">
        <v>1</v>
      </c>
      <c r="O279" s="2">
        <v>0</v>
      </c>
      <c r="P279" s="2" t="s">
        <v>824</v>
      </c>
      <c r="Q279" s="2" t="s">
        <v>919</v>
      </c>
      <c r="R279" s="2" t="s">
        <v>810</v>
      </c>
      <c r="S279" s="2" t="s">
        <v>853</v>
      </c>
      <c r="T279" s="2" t="str">
        <f t="shared" si="16"/>
        <v/>
      </c>
      <c r="U279" s="2" t="s">
        <v>1030</v>
      </c>
      <c r="V279" s="2" t="str">
        <f t="shared" si="17"/>
        <v/>
      </c>
      <c r="W279" s="2" t="s">
        <v>1030</v>
      </c>
      <c r="X279" s="2" t="str">
        <f t="shared" si="18"/>
        <v/>
      </c>
      <c r="Y279" s="2" t="s">
        <v>1030</v>
      </c>
      <c r="Z279" s="2" t="str">
        <f t="shared" si="19"/>
        <v/>
      </c>
      <c r="AA279" s="2" t="s">
        <v>1030</v>
      </c>
    </row>
    <row r="280" spans="1:27" hidden="1" x14ac:dyDescent="0.25">
      <c r="A280" s="2" t="s">
        <v>2298</v>
      </c>
      <c r="B280" s="2" t="s">
        <v>1659</v>
      </c>
      <c r="C280" s="2" t="s">
        <v>2299</v>
      </c>
      <c r="D280" s="2">
        <v>0.25</v>
      </c>
      <c r="E280" s="2" t="s">
        <v>1030</v>
      </c>
      <c r="F280" s="2" t="s">
        <v>1030</v>
      </c>
      <c r="G280" s="2">
        <v>0.25</v>
      </c>
      <c r="H280" s="2" t="s">
        <v>2300</v>
      </c>
      <c r="I280" s="21">
        <v>41718.291666666664</v>
      </c>
      <c r="J280" s="2" t="s">
        <v>793</v>
      </c>
      <c r="K280" s="21">
        <v>40585.333333333336</v>
      </c>
      <c r="L280" s="2" t="s">
        <v>1102</v>
      </c>
      <c r="M280" s="21">
        <v>30682.333333333332</v>
      </c>
      <c r="N280" s="2">
        <v>30</v>
      </c>
      <c r="P280" s="2" t="s">
        <v>795</v>
      </c>
      <c r="Q280" s="2" t="s">
        <v>1659</v>
      </c>
      <c r="R280" s="2" t="s">
        <v>1030</v>
      </c>
      <c r="S280" s="2" t="s">
        <v>801</v>
      </c>
      <c r="T280" s="2" t="str">
        <f t="shared" si="16"/>
        <v/>
      </c>
      <c r="U280" s="2" t="s">
        <v>1030</v>
      </c>
      <c r="V280" s="2" t="str">
        <f t="shared" si="17"/>
        <v/>
      </c>
      <c r="W280" s="2" t="s">
        <v>1030</v>
      </c>
      <c r="X280" s="2" t="str">
        <f t="shared" si="18"/>
        <v/>
      </c>
      <c r="Y280" s="2" t="s">
        <v>1030</v>
      </c>
      <c r="Z280" s="2" t="str">
        <f t="shared" si="19"/>
        <v/>
      </c>
      <c r="AA280" s="2" t="s">
        <v>1030</v>
      </c>
    </row>
    <row r="281" spans="1:27" hidden="1" x14ac:dyDescent="0.25">
      <c r="A281" s="2" t="s">
        <v>2301</v>
      </c>
      <c r="B281" s="2" t="s">
        <v>1659</v>
      </c>
      <c r="C281" s="2" t="s">
        <v>2302</v>
      </c>
      <c r="D281" s="2">
        <v>0.3333333358168602</v>
      </c>
      <c r="E281" s="2" t="s">
        <v>1030</v>
      </c>
      <c r="F281" s="2" t="s">
        <v>1030</v>
      </c>
      <c r="G281" s="2">
        <v>0.3333333358168602</v>
      </c>
      <c r="H281" s="2" t="s">
        <v>2303</v>
      </c>
      <c r="I281" s="21">
        <v>41736.291666666664</v>
      </c>
      <c r="J281" s="2" t="s">
        <v>819</v>
      </c>
      <c r="K281" s="21">
        <v>41227.333333333336</v>
      </c>
      <c r="L281" s="2" t="s">
        <v>1102</v>
      </c>
      <c r="M281" s="21">
        <v>33909.333333333336</v>
      </c>
      <c r="N281" s="2">
        <v>8</v>
      </c>
      <c r="P281" s="2" t="s">
        <v>795</v>
      </c>
      <c r="Q281" s="2" t="s">
        <v>1659</v>
      </c>
      <c r="R281" s="2" t="s">
        <v>810</v>
      </c>
      <c r="S281" s="2" t="s">
        <v>853</v>
      </c>
      <c r="T281" s="2" t="str">
        <f t="shared" si="16"/>
        <v/>
      </c>
      <c r="U281" s="2" t="s">
        <v>1030</v>
      </c>
      <c r="V281" s="2" t="str">
        <f t="shared" si="17"/>
        <v/>
      </c>
      <c r="W281" s="2" t="s">
        <v>1030</v>
      </c>
      <c r="X281" s="2" t="str">
        <f t="shared" si="18"/>
        <v/>
      </c>
      <c r="Y281" s="2" t="s">
        <v>1030</v>
      </c>
      <c r="Z281" s="2" t="str">
        <f t="shared" si="19"/>
        <v/>
      </c>
      <c r="AA281" s="2" t="s">
        <v>1030</v>
      </c>
    </row>
    <row r="282" spans="1:27" hidden="1" x14ac:dyDescent="0.25">
      <c r="A282" s="2" t="s">
        <v>2304</v>
      </c>
      <c r="B282" s="2" t="s">
        <v>796</v>
      </c>
      <c r="C282" s="2" t="s">
        <v>2305</v>
      </c>
      <c r="D282" s="2">
        <v>1.25</v>
      </c>
      <c r="E282" s="2" t="s">
        <v>1030</v>
      </c>
      <c r="F282" s="2" t="s">
        <v>1030</v>
      </c>
      <c r="G282" s="2">
        <v>1.25</v>
      </c>
      <c r="H282" s="2" t="s">
        <v>2306</v>
      </c>
      <c r="I282" s="21">
        <v>41739.291666666664</v>
      </c>
      <c r="J282" s="2" t="s">
        <v>793</v>
      </c>
      <c r="K282" s="21">
        <v>40554.333333333336</v>
      </c>
      <c r="L282" s="2" t="s">
        <v>1102</v>
      </c>
      <c r="M282" s="21">
        <v>31413.333333333332</v>
      </c>
      <c r="N282" s="2">
        <v>2</v>
      </c>
      <c r="O282" s="2">
        <v>200000</v>
      </c>
      <c r="P282" s="2" t="s">
        <v>795</v>
      </c>
      <c r="Q282" s="2" t="s">
        <v>796</v>
      </c>
      <c r="R282" s="2" t="s">
        <v>1026</v>
      </c>
      <c r="S282" s="2" t="s">
        <v>831</v>
      </c>
      <c r="T282" s="2" t="str">
        <f t="shared" si="16"/>
        <v/>
      </c>
      <c r="U282" s="2" t="s">
        <v>1030</v>
      </c>
      <c r="V282" s="2" t="str">
        <f t="shared" si="17"/>
        <v/>
      </c>
      <c r="W282" s="2" t="s">
        <v>1030</v>
      </c>
      <c r="X282" s="2" t="str">
        <f t="shared" si="18"/>
        <v/>
      </c>
      <c r="Y282" s="2" t="s">
        <v>1030</v>
      </c>
      <c r="Z282" s="2" t="str">
        <f t="shared" si="19"/>
        <v/>
      </c>
      <c r="AA282" s="2" t="s">
        <v>1030</v>
      </c>
    </row>
    <row r="283" spans="1:27" hidden="1" x14ac:dyDescent="0.25">
      <c r="A283" s="2" t="s">
        <v>2307</v>
      </c>
      <c r="B283" s="2" t="s">
        <v>848</v>
      </c>
      <c r="C283" s="2" t="s">
        <v>2308</v>
      </c>
      <c r="D283" s="2">
        <v>12.5</v>
      </c>
      <c r="E283" s="2">
        <v>1</v>
      </c>
      <c r="F283" s="2">
        <v>12.5</v>
      </c>
      <c r="G283" s="2" t="s">
        <v>1030</v>
      </c>
      <c r="H283" s="2" t="s">
        <v>2309</v>
      </c>
      <c r="I283" s="21">
        <v>42902.291666666672</v>
      </c>
      <c r="J283" s="2" t="s">
        <v>840</v>
      </c>
      <c r="K283" s="21">
        <v>42802.333333333328</v>
      </c>
      <c r="L283" s="2" t="s">
        <v>794</v>
      </c>
      <c r="M283" s="21">
        <v>42534.291666666672</v>
      </c>
      <c r="N283" s="2">
        <v>1</v>
      </c>
      <c r="O283" s="2">
        <v>0</v>
      </c>
      <c r="P283" s="2" t="s">
        <v>824</v>
      </c>
      <c r="Q283" s="2" t="s">
        <v>848</v>
      </c>
      <c r="R283" s="2" t="s">
        <v>1026</v>
      </c>
      <c r="S283" s="2" t="s">
        <v>801</v>
      </c>
      <c r="T283" s="2" t="str">
        <f t="shared" si="16"/>
        <v/>
      </c>
      <c r="U283" s="2" t="s">
        <v>1030</v>
      </c>
      <c r="V283" s="2" t="str">
        <f t="shared" si="17"/>
        <v/>
      </c>
      <c r="W283" s="2" t="s">
        <v>1030</v>
      </c>
      <c r="X283" s="2" t="str">
        <f t="shared" si="18"/>
        <v/>
      </c>
      <c r="Y283" s="2" t="s">
        <v>1030</v>
      </c>
      <c r="Z283" s="2" t="str">
        <f t="shared" si="19"/>
        <v/>
      </c>
      <c r="AA283" s="2" t="s">
        <v>1030</v>
      </c>
    </row>
    <row r="284" spans="1:27" hidden="1" x14ac:dyDescent="0.25">
      <c r="A284" s="2" t="s">
        <v>2310</v>
      </c>
      <c r="B284" s="2" t="s">
        <v>2125</v>
      </c>
      <c r="C284" s="2" t="s">
        <v>2311</v>
      </c>
      <c r="D284" s="2">
        <v>13.5</v>
      </c>
      <c r="E284" s="2">
        <v>1</v>
      </c>
      <c r="F284" s="2">
        <v>13.5</v>
      </c>
      <c r="G284" s="2" t="s">
        <v>1030</v>
      </c>
      <c r="H284" s="2" t="s">
        <v>2312</v>
      </c>
      <c r="I284" s="21">
        <v>42559.291666666672</v>
      </c>
      <c r="J284" s="2" t="s">
        <v>2149</v>
      </c>
      <c r="K284" s="21">
        <v>42173.291666666672</v>
      </c>
      <c r="L284" s="2" t="s">
        <v>794</v>
      </c>
      <c r="M284" s="21">
        <v>41845.291666666664</v>
      </c>
      <c r="N284" s="2">
        <v>1</v>
      </c>
      <c r="O284" s="2">
        <v>0</v>
      </c>
      <c r="P284" s="2" t="s">
        <v>824</v>
      </c>
      <c r="Q284" s="2" t="s">
        <v>2125</v>
      </c>
      <c r="R284" s="2" t="s">
        <v>1013</v>
      </c>
      <c r="S284" s="2" t="s">
        <v>843</v>
      </c>
      <c r="T284" s="2" t="str">
        <f t="shared" si="16"/>
        <v/>
      </c>
      <c r="U284" s="2" t="s">
        <v>1030</v>
      </c>
      <c r="V284" s="2" t="str">
        <f t="shared" si="17"/>
        <v/>
      </c>
      <c r="W284" s="2" t="s">
        <v>1030</v>
      </c>
      <c r="X284" s="2" t="str">
        <f t="shared" si="18"/>
        <v/>
      </c>
      <c r="Y284" s="2" t="s">
        <v>1030</v>
      </c>
      <c r="Z284" s="2" t="str">
        <f t="shared" si="19"/>
        <v/>
      </c>
      <c r="AA284" s="2" t="s">
        <v>1030</v>
      </c>
    </row>
    <row r="285" spans="1:27" hidden="1" x14ac:dyDescent="0.25">
      <c r="A285" s="2" t="s">
        <v>2313</v>
      </c>
      <c r="B285" s="2" t="s">
        <v>812</v>
      </c>
      <c r="C285" s="2" t="s">
        <v>2314</v>
      </c>
      <c r="D285" s="2">
        <v>5.25</v>
      </c>
      <c r="E285" s="2">
        <v>1</v>
      </c>
      <c r="F285" s="2">
        <v>5.25</v>
      </c>
      <c r="G285" s="2" t="s">
        <v>1030</v>
      </c>
      <c r="H285" s="2" t="s">
        <v>2315</v>
      </c>
      <c r="I285" s="21">
        <v>43066.333333333328</v>
      </c>
      <c r="J285" s="2" t="s">
        <v>840</v>
      </c>
      <c r="K285" s="21">
        <v>42803.333333333328</v>
      </c>
      <c r="L285" s="2" t="s">
        <v>794</v>
      </c>
      <c r="M285" s="21">
        <v>40179.333333333336</v>
      </c>
      <c r="N285" s="2">
        <v>1</v>
      </c>
      <c r="O285" s="2">
        <v>1000</v>
      </c>
      <c r="P285" s="2" t="s">
        <v>795</v>
      </c>
      <c r="Q285" s="2" t="s">
        <v>812</v>
      </c>
      <c r="R285" s="2" t="s">
        <v>797</v>
      </c>
      <c r="S285" s="2" t="s">
        <v>853</v>
      </c>
      <c r="T285" s="2" t="str">
        <f t="shared" si="16"/>
        <v/>
      </c>
      <c r="U285" s="2" t="s">
        <v>1030</v>
      </c>
      <c r="V285" s="2" t="str">
        <f t="shared" si="17"/>
        <v/>
      </c>
      <c r="W285" s="2" t="s">
        <v>1030</v>
      </c>
      <c r="X285" s="2" t="str">
        <f t="shared" si="18"/>
        <v/>
      </c>
      <c r="Y285" s="2" t="s">
        <v>1030</v>
      </c>
      <c r="Z285" s="2" t="str">
        <f t="shared" si="19"/>
        <v/>
      </c>
      <c r="AA285" s="2" t="s">
        <v>1030</v>
      </c>
    </row>
    <row r="286" spans="1:27" hidden="1" x14ac:dyDescent="0.25">
      <c r="A286" s="2" t="s">
        <v>1412</v>
      </c>
      <c r="B286" s="2" t="s">
        <v>882</v>
      </c>
      <c r="C286" s="2" t="s">
        <v>1411</v>
      </c>
      <c r="D286" s="2">
        <v>3.25</v>
      </c>
      <c r="E286" s="2" t="s">
        <v>1030</v>
      </c>
      <c r="F286" s="2" t="s">
        <v>1030</v>
      </c>
      <c r="G286" s="2">
        <v>3.25</v>
      </c>
      <c r="H286" s="2" t="s">
        <v>1485</v>
      </c>
      <c r="I286" s="21">
        <v>43311.291666666672</v>
      </c>
      <c r="J286" s="2" t="s">
        <v>808</v>
      </c>
      <c r="K286" s="21">
        <v>41324.333333333336</v>
      </c>
      <c r="L286" s="2" t="s">
        <v>794</v>
      </c>
      <c r="M286" s="21">
        <v>43284.291666666672</v>
      </c>
      <c r="N286" s="2">
        <v>0</v>
      </c>
      <c r="O286" s="2">
        <v>0</v>
      </c>
      <c r="P286" s="2" t="s">
        <v>816</v>
      </c>
      <c r="Q286" s="2" t="s">
        <v>882</v>
      </c>
      <c r="R286" s="2" t="s">
        <v>836</v>
      </c>
      <c r="S286" s="2" t="s">
        <v>894</v>
      </c>
      <c r="T286" s="2" t="str">
        <f t="shared" si="16"/>
        <v/>
      </c>
      <c r="U286" s="2" t="s">
        <v>1030</v>
      </c>
      <c r="V286" s="2" t="str">
        <f t="shared" si="17"/>
        <v>Michael Kauffman</v>
      </c>
      <c r="W286" s="2">
        <v>1</v>
      </c>
      <c r="X286" s="2" t="str">
        <f t="shared" si="18"/>
        <v/>
      </c>
      <c r="Y286" s="2" t="s">
        <v>1030</v>
      </c>
      <c r="Z286" s="2" t="str">
        <f t="shared" si="19"/>
        <v/>
      </c>
      <c r="AA286" s="2" t="s">
        <v>1030</v>
      </c>
    </row>
    <row r="287" spans="1:27" hidden="1" x14ac:dyDescent="0.25">
      <c r="A287" s="2" t="s">
        <v>2316</v>
      </c>
      <c r="B287" s="2" t="s">
        <v>1659</v>
      </c>
      <c r="C287" s="2" t="s">
        <v>2317</v>
      </c>
      <c r="D287" s="2">
        <v>0.3333333358168602</v>
      </c>
      <c r="E287" s="2" t="s">
        <v>1030</v>
      </c>
      <c r="F287" s="2" t="s">
        <v>1030</v>
      </c>
      <c r="G287" s="2">
        <v>0.3333333358168602</v>
      </c>
      <c r="H287" s="2" t="s">
        <v>2318</v>
      </c>
      <c r="I287" s="21">
        <v>41736.291666666664</v>
      </c>
      <c r="J287" s="2" t="s">
        <v>793</v>
      </c>
      <c r="K287" s="21">
        <v>40512.333333333336</v>
      </c>
      <c r="L287" s="2" t="s">
        <v>1102</v>
      </c>
      <c r="M287" s="21">
        <v>30621.333333333332</v>
      </c>
      <c r="N287" s="2">
        <v>1</v>
      </c>
      <c r="P287" s="2" t="s">
        <v>795</v>
      </c>
      <c r="Q287" s="2" t="s">
        <v>1659</v>
      </c>
      <c r="R287" s="2" t="s">
        <v>797</v>
      </c>
      <c r="S287" s="2" t="s">
        <v>831</v>
      </c>
      <c r="T287" s="2" t="str">
        <f t="shared" si="16"/>
        <v/>
      </c>
      <c r="U287" s="2" t="s">
        <v>1030</v>
      </c>
      <c r="V287" s="2" t="str">
        <f t="shared" si="17"/>
        <v/>
      </c>
      <c r="W287" s="2" t="s">
        <v>1030</v>
      </c>
      <c r="X287" s="2" t="str">
        <f t="shared" si="18"/>
        <v/>
      </c>
      <c r="Y287" s="2" t="s">
        <v>1030</v>
      </c>
      <c r="Z287" s="2" t="str">
        <f t="shared" si="19"/>
        <v/>
      </c>
      <c r="AA287" s="2" t="s">
        <v>1030</v>
      </c>
    </row>
    <row r="288" spans="1:27" hidden="1" x14ac:dyDescent="0.25">
      <c r="A288" s="2" t="s">
        <v>454</v>
      </c>
      <c r="B288" s="2" t="s">
        <v>921</v>
      </c>
      <c r="C288" s="2" t="s">
        <v>453</v>
      </c>
      <c r="D288" s="2">
        <v>3</v>
      </c>
      <c r="E288" s="2">
        <v>1</v>
      </c>
      <c r="F288" s="2">
        <v>3</v>
      </c>
      <c r="G288" s="2" t="s">
        <v>1030</v>
      </c>
      <c r="H288" s="2" t="s">
        <v>920</v>
      </c>
      <c r="I288" s="21">
        <v>43235.291666666672</v>
      </c>
      <c r="J288" s="2" t="s">
        <v>808</v>
      </c>
      <c r="K288" s="21">
        <v>43108.333333333328</v>
      </c>
      <c r="L288" s="2" t="s">
        <v>794</v>
      </c>
      <c r="M288" s="21">
        <v>39448.333333333336</v>
      </c>
      <c r="N288" s="2">
        <v>10</v>
      </c>
      <c r="O288" s="2">
        <v>1250000</v>
      </c>
      <c r="P288" s="2" t="s">
        <v>795</v>
      </c>
      <c r="Q288" s="2" t="s">
        <v>921</v>
      </c>
      <c r="R288" s="2" t="s">
        <v>922</v>
      </c>
      <c r="S288" s="2" t="s">
        <v>820</v>
      </c>
      <c r="T288" s="2" t="str">
        <f t="shared" si="16"/>
        <v/>
      </c>
      <c r="U288" s="2" t="s">
        <v>1030</v>
      </c>
      <c r="V288" s="2" t="str">
        <f t="shared" si="17"/>
        <v/>
      </c>
      <c r="W288" s="2" t="s">
        <v>1030</v>
      </c>
      <c r="X288" s="2" t="str">
        <f t="shared" si="18"/>
        <v/>
      </c>
      <c r="Y288" s="2" t="s">
        <v>1030</v>
      </c>
      <c r="Z288" s="2" t="str">
        <f t="shared" si="19"/>
        <v/>
      </c>
      <c r="AA288" s="2" t="s">
        <v>1030</v>
      </c>
    </row>
    <row r="289" spans="1:27" hidden="1" x14ac:dyDescent="0.25">
      <c r="A289" s="2" t="s">
        <v>2319</v>
      </c>
      <c r="B289" s="2" t="s">
        <v>912</v>
      </c>
      <c r="C289" s="2" t="s">
        <v>2320</v>
      </c>
      <c r="D289" s="2">
        <v>0.5</v>
      </c>
      <c r="E289" s="2">
        <v>1</v>
      </c>
      <c r="F289" s="2">
        <v>0.5</v>
      </c>
      <c r="G289" s="2" t="s">
        <v>1030</v>
      </c>
      <c r="H289" s="2" t="s">
        <v>2321</v>
      </c>
      <c r="I289" s="21">
        <v>42580.291666666672</v>
      </c>
      <c r="J289" s="2" t="s">
        <v>808</v>
      </c>
      <c r="K289" s="21">
        <v>42580.291666666672</v>
      </c>
      <c r="L289" s="2" t="s">
        <v>794</v>
      </c>
      <c r="N289" s="2">
        <v>0</v>
      </c>
      <c r="O289" s="2">
        <v>0</v>
      </c>
      <c r="P289" s="2" t="s">
        <v>816</v>
      </c>
      <c r="Q289" s="2" t="s">
        <v>912</v>
      </c>
      <c r="R289" s="2" t="s">
        <v>830</v>
      </c>
      <c r="S289" s="2" t="s">
        <v>996</v>
      </c>
      <c r="T289" s="2" t="str">
        <f t="shared" si="16"/>
        <v/>
      </c>
      <c r="U289" s="2" t="s">
        <v>1030</v>
      </c>
      <c r="V289" s="2" t="str">
        <f t="shared" si="17"/>
        <v/>
      </c>
      <c r="W289" s="2" t="s">
        <v>1030</v>
      </c>
      <c r="X289" s="2" t="str">
        <f t="shared" si="18"/>
        <v/>
      </c>
      <c r="Y289" s="2" t="s">
        <v>1030</v>
      </c>
      <c r="Z289" s="2" t="str">
        <f t="shared" si="19"/>
        <v/>
      </c>
      <c r="AA289" s="2" t="s">
        <v>1030</v>
      </c>
    </row>
    <row r="290" spans="1:27" hidden="1" x14ac:dyDescent="0.25">
      <c r="A290" s="2" t="s">
        <v>394</v>
      </c>
      <c r="B290" s="2" t="s">
        <v>848</v>
      </c>
      <c r="C290" s="2" t="s">
        <v>393</v>
      </c>
      <c r="D290" s="2">
        <v>6.75</v>
      </c>
      <c r="E290" s="2">
        <v>1</v>
      </c>
      <c r="F290" s="2">
        <v>6.75</v>
      </c>
      <c r="G290" s="2" t="s">
        <v>1030</v>
      </c>
      <c r="H290" s="2" t="s">
        <v>923</v>
      </c>
      <c r="I290" s="21">
        <v>43235.291666666672</v>
      </c>
      <c r="J290" s="2" t="s">
        <v>808</v>
      </c>
      <c r="K290" s="21">
        <v>43138.333333333328</v>
      </c>
      <c r="L290" s="2" t="s">
        <v>794</v>
      </c>
      <c r="M290" s="21">
        <v>35828.333333333336</v>
      </c>
      <c r="N290" s="2">
        <v>2</v>
      </c>
      <c r="O290" s="2">
        <v>8000</v>
      </c>
      <c r="P290" s="2" t="s">
        <v>795</v>
      </c>
      <c r="Q290" s="2" t="s">
        <v>848</v>
      </c>
      <c r="R290" s="2" t="s">
        <v>810</v>
      </c>
      <c r="S290" s="2" t="s">
        <v>801</v>
      </c>
      <c r="T290" s="2" t="str">
        <f t="shared" si="16"/>
        <v/>
      </c>
      <c r="U290" s="2" t="s">
        <v>1030</v>
      </c>
      <c r="V290" s="2" t="str">
        <f t="shared" si="17"/>
        <v/>
      </c>
      <c r="W290" s="2" t="s">
        <v>1030</v>
      </c>
      <c r="X290" s="2" t="str">
        <f t="shared" si="18"/>
        <v/>
      </c>
      <c r="Y290" s="2" t="s">
        <v>1030</v>
      </c>
      <c r="Z290" s="2" t="str">
        <f t="shared" si="19"/>
        <v/>
      </c>
      <c r="AA290" s="2" t="s">
        <v>1030</v>
      </c>
    </row>
    <row r="291" spans="1:27" hidden="1" x14ac:dyDescent="0.25">
      <c r="A291" s="2" t="s">
        <v>608</v>
      </c>
      <c r="B291" s="2" t="s">
        <v>804</v>
      </c>
      <c r="C291" s="2" t="s">
        <v>607</v>
      </c>
      <c r="D291" s="2">
        <v>6.75</v>
      </c>
      <c r="E291" s="2">
        <v>1</v>
      </c>
      <c r="F291" s="2">
        <v>6.75</v>
      </c>
      <c r="G291" s="2" t="s">
        <v>1030</v>
      </c>
      <c r="H291" s="2" t="s">
        <v>924</v>
      </c>
      <c r="I291" s="21">
        <v>43300.291666666672</v>
      </c>
      <c r="J291" s="2" t="s">
        <v>876</v>
      </c>
      <c r="K291" s="21">
        <v>43143.333333333328</v>
      </c>
      <c r="L291" s="2" t="s">
        <v>794</v>
      </c>
      <c r="M291" s="21">
        <v>42279.291666666672</v>
      </c>
      <c r="N291" s="2">
        <v>2</v>
      </c>
      <c r="O291" s="2">
        <v>78000</v>
      </c>
      <c r="P291" s="2" t="s">
        <v>795</v>
      </c>
      <c r="Q291" s="2" t="s">
        <v>804</v>
      </c>
      <c r="R291" s="2" t="s">
        <v>810</v>
      </c>
      <c r="S291" s="2" t="s">
        <v>913</v>
      </c>
      <c r="T291" s="2" t="str">
        <f t="shared" si="16"/>
        <v>Karen Scuncio</v>
      </c>
      <c r="U291" s="2">
        <v>50000</v>
      </c>
      <c r="V291" s="2" t="str">
        <f t="shared" si="17"/>
        <v/>
      </c>
      <c r="W291" s="2" t="s">
        <v>1030</v>
      </c>
      <c r="X291" s="2" t="str">
        <f t="shared" si="18"/>
        <v/>
      </c>
      <c r="Y291" s="2" t="s">
        <v>1030</v>
      </c>
      <c r="Z291" s="2" t="str">
        <f t="shared" si="19"/>
        <v/>
      </c>
      <c r="AA291" s="2" t="s">
        <v>1030</v>
      </c>
    </row>
    <row r="292" spans="1:27" hidden="1" x14ac:dyDescent="0.25">
      <c r="A292" s="2" t="s">
        <v>2322</v>
      </c>
      <c r="B292" s="2" t="s">
        <v>796</v>
      </c>
      <c r="C292" s="2" t="s">
        <v>2323</v>
      </c>
      <c r="D292" s="2">
        <v>3.75</v>
      </c>
      <c r="E292" s="2">
        <v>1</v>
      </c>
      <c r="F292" s="2">
        <v>3.75</v>
      </c>
      <c r="G292" s="2" t="s">
        <v>1030</v>
      </c>
      <c r="H292" s="2" t="s">
        <v>2324</v>
      </c>
      <c r="I292" s="21">
        <v>42304.291666666672</v>
      </c>
      <c r="J292" s="2" t="s">
        <v>840</v>
      </c>
      <c r="K292" s="21">
        <v>41920.291666666664</v>
      </c>
      <c r="L292" s="2" t="s">
        <v>794</v>
      </c>
      <c r="M292" s="21">
        <v>40910.333333333336</v>
      </c>
      <c r="N292" s="2">
        <v>0</v>
      </c>
      <c r="O292" s="2">
        <v>400000</v>
      </c>
      <c r="P292" s="2" t="s">
        <v>795</v>
      </c>
      <c r="Q292" s="2" t="s">
        <v>796</v>
      </c>
      <c r="R292" s="2" t="s">
        <v>830</v>
      </c>
      <c r="S292" s="2" t="s">
        <v>843</v>
      </c>
      <c r="T292" s="2" t="str">
        <f t="shared" si="16"/>
        <v/>
      </c>
      <c r="U292" s="2" t="s">
        <v>1030</v>
      </c>
      <c r="V292" s="2" t="str">
        <f t="shared" si="17"/>
        <v/>
      </c>
      <c r="W292" s="2" t="s">
        <v>1030</v>
      </c>
      <c r="X292" s="2" t="str">
        <f t="shared" si="18"/>
        <v/>
      </c>
      <c r="Y292" s="2" t="s">
        <v>1030</v>
      </c>
      <c r="Z292" s="2" t="str">
        <f t="shared" si="19"/>
        <v/>
      </c>
      <c r="AA292" s="2" t="s">
        <v>1030</v>
      </c>
    </row>
    <row r="293" spans="1:27" hidden="1" x14ac:dyDescent="0.25">
      <c r="A293" s="2" t="s">
        <v>2325</v>
      </c>
      <c r="B293" s="2" t="s">
        <v>796</v>
      </c>
      <c r="C293" s="2" t="s">
        <v>2326</v>
      </c>
      <c r="D293" s="2">
        <v>3</v>
      </c>
      <c r="E293" s="2">
        <v>1</v>
      </c>
      <c r="F293" s="2">
        <v>3</v>
      </c>
      <c r="G293" s="2" t="s">
        <v>1030</v>
      </c>
      <c r="H293" s="2" t="s">
        <v>2327</v>
      </c>
      <c r="I293" s="21">
        <v>42535.291666666672</v>
      </c>
      <c r="J293" s="2" t="s">
        <v>884</v>
      </c>
      <c r="K293" s="21">
        <v>42192.291666666672</v>
      </c>
      <c r="L293" s="2" t="s">
        <v>794</v>
      </c>
      <c r="N293" s="2">
        <v>0</v>
      </c>
      <c r="O293" s="2">
        <v>0</v>
      </c>
      <c r="P293" s="2" t="s">
        <v>816</v>
      </c>
      <c r="Q293" s="2" t="s">
        <v>796</v>
      </c>
      <c r="R293" s="2" t="s">
        <v>852</v>
      </c>
      <c r="S293" s="2" t="s">
        <v>801</v>
      </c>
      <c r="T293" s="2" t="str">
        <f t="shared" si="16"/>
        <v/>
      </c>
      <c r="U293" s="2" t="s">
        <v>1030</v>
      </c>
      <c r="V293" s="2" t="str">
        <f t="shared" si="17"/>
        <v/>
      </c>
      <c r="W293" s="2" t="s">
        <v>1030</v>
      </c>
      <c r="X293" s="2" t="str">
        <f t="shared" si="18"/>
        <v/>
      </c>
      <c r="Y293" s="2" t="s">
        <v>1030</v>
      </c>
      <c r="Z293" s="2" t="str">
        <f t="shared" si="19"/>
        <v/>
      </c>
      <c r="AA293" s="2" t="s">
        <v>1030</v>
      </c>
    </row>
    <row r="294" spans="1:27" hidden="1" x14ac:dyDescent="0.25">
      <c r="A294" s="2" t="s">
        <v>2328</v>
      </c>
      <c r="B294" s="2" t="s">
        <v>848</v>
      </c>
      <c r="C294" s="2" t="s">
        <v>2329</v>
      </c>
      <c r="D294" s="2">
        <v>8</v>
      </c>
      <c r="E294" s="2">
        <v>1</v>
      </c>
      <c r="F294" s="2">
        <v>8</v>
      </c>
      <c r="G294" s="2" t="s">
        <v>1030</v>
      </c>
      <c r="H294" s="2" t="s">
        <v>2330</v>
      </c>
      <c r="I294" s="21">
        <v>42990.291666666672</v>
      </c>
      <c r="J294" s="2" t="s">
        <v>793</v>
      </c>
      <c r="K294" s="21">
        <v>42972.291666666672</v>
      </c>
      <c r="L294" s="2" t="s">
        <v>794</v>
      </c>
      <c r="M294" s="21">
        <v>41792.291666666664</v>
      </c>
      <c r="N294" s="2">
        <v>6</v>
      </c>
      <c r="O294" s="2">
        <v>1000000</v>
      </c>
      <c r="P294" s="2" t="s">
        <v>795</v>
      </c>
      <c r="Q294" s="2" t="s">
        <v>848</v>
      </c>
      <c r="R294" s="2" t="s">
        <v>864</v>
      </c>
      <c r="S294" s="2" t="s">
        <v>801</v>
      </c>
      <c r="T294" s="2" t="str">
        <f t="shared" si="16"/>
        <v/>
      </c>
      <c r="U294" s="2" t="s">
        <v>1030</v>
      </c>
      <c r="V294" s="2" t="str">
        <f t="shared" si="17"/>
        <v/>
      </c>
      <c r="W294" s="2" t="s">
        <v>1030</v>
      </c>
      <c r="X294" s="2" t="str">
        <f t="shared" si="18"/>
        <v/>
      </c>
      <c r="Y294" s="2" t="s">
        <v>1030</v>
      </c>
      <c r="Z294" s="2" t="str">
        <f t="shared" si="19"/>
        <v/>
      </c>
      <c r="AA294" s="2" t="s">
        <v>1030</v>
      </c>
    </row>
    <row r="295" spans="1:27" hidden="1" x14ac:dyDescent="0.25">
      <c r="A295" s="2" t="s">
        <v>246</v>
      </c>
      <c r="B295" s="2" t="s">
        <v>874</v>
      </c>
      <c r="C295" s="2" t="s">
        <v>245</v>
      </c>
      <c r="D295" s="2">
        <v>35.66666667163372</v>
      </c>
      <c r="E295" s="2" t="s">
        <v>1030</v>
      </c>
      <c r="F295" s="2" t="s">
        <v>1030</v>
      </c>
      <c r="G295" s="2">
        <v>35.66666667163372</v>
      </c>
      <c r="H295" s="2" t="s">
        <v>925</v>
      </c>
      <c r="I295" s="21">
        <v>43252.291666666672</v>
      </c>
      <c r="J295" s="2" t="s">
        <v>800</v>
      </c>
      <c r="K295" s="21">
        <v>41376.291666666664</v>
      </c>
      <c r="L295" s="2" t="s">
        <v>794</v>
      </c>
      <c r="M295" s="21">
        <v>42075.291666666672</v>
      </c>
      <c r="N295" s="2">
        <v>2</v>
      </c>
      <c r="O295" s="2">
        <v>114531</v>
      </c>
      <c r="P295" s="2" t="s">
        <v>816</v>
      </c>
      <c r="Q295" s="2" t="s">
        <v>874</v>
      </c>
      <c r="R295" s="2" t="s">
        <v>836</v>
      </c>
      <c r="S295" s="2" t="s">
        <v>801</v>
      </c>
      <c r="T295" s="2" t="str">
        <f t="shared" si="16"/>
        <v/>
      </c>
      <c r="U295" s="2" t="s">
        <v>1030</v>
      </c>
      <c r="V295" s="2" t="str">
        <f t="shared" si="17"/>
        <v>Rose Obetz</v>
      </c>
      <c r="W295" s="2">
        <v>1</v>
      </c>
      <c r="X295" s="2" t="str">
        <f t="shared" si="18"/>
        <v/>
      </c>
      <c r="Y295" s="2" t="s">
        <v>1030</v>
      </c>
      <c r="Z295" s="2" t="str">
        <f t="shared" si="19"/>
        <v>Rose Obetz</v>
      </c>
      <c r="AA295" s="2">
        <v>114531</v>
      </c>
    </row>
    <row r="296" spans="1:27" hidden="1" x14ac:dyDescent="0.25">
      <c r="A296" s="2" t="s">
        <v>2331</v>
      </c>
      <c r="B296" s="2" t="s">
        <v>912</v>
      </c>
      <c r="C296" s="2" t="s">
        <v>2332</v>
      </c>
      <c r="D296" s="2">
        <v>1.0829999968409538</v>
      </c>
      <c r="E296" s="2" t="s">
        <v>1030</v>
      </c>
      <c r="F296" s="2" t="s">
        <v>1030</v>
      </c>
      <c r="G296" s="2">
        <v>1.0829999968409538</v>
      </c>
      <c r="H296" s="2" t="s">
        <v>2333</v>
      </c>
      <c r="I296" s="21">
        <v>42923.291666666672</v>
      </c>
      <c r="J296" s="2" t="s">
        <v>889</v>
      </c>
      <c r="K296" s="21">
        <v>40518.333333333336</v>
      </c>
      <c r="L296" s="2" t="s">
        <v>794</v>
      </c>
      <c r="M296" s="21">
        <v>39760.333333333336</v>
      </c>
      <c r="N296" s="2">
        <v>30</v>
      </c>
      <c r="O296" s="2">
        <v>4200000</v>
      </c>
      <c r="P296" s="2" t="s">
        <v>795</v>
      </c>
      <c r="Q296" s="2" t="s">
        <v>912</v>
      </c>
      <c r="R296" s="2" t="s">
        <v>810</v>
      </c>
      <c r="S296" s="2" t="s">
        <v>798</v>
      </c>
      <c r="T296" s="2" t="str">
        <f t="shared" si="16"/>
        <v/>
      </c>
      <c r="U296" s="2" t="s">
        <v>1030</v>
      </c>
      <c r="V296" s="2" t="str">
        <f t="shared" si="17"/>
        <v/>
      </c>
      <c r="W296" s="2" t="s">
        <v>1030</v>
      </c>
      <c r="X296" s="2" t="str">
        <f t="shared" si="18"/>
        <v/>
      </c>
      <c r="Y296" s="2" t="s">
        <v>1030</v>
      </c>
      <c r="Z296" s="2" t="str">
        <f t="shared" si="19"/>
        <v/>
      </c>
      <c r="AA296" s="2" t="s">
        <v>1030</v>
      </c>
    </row>
    <row r="297" spans="1:27" hidden="1" x14ac:dyDescent="0.25">
      <c r="A297" s="2" t="s">
        <v>2334</v>
      </c>
      <c r="B297" s="2" t="s">
        <v>882</v>
      </c>
      <c r="C297" s="2" t="s">
        <v>2335</v>
      </c>
      <c r="D297" s="2">
        <v>2.75</v>
      </c>
      <c r="E297" s="2">
        <v>1</v>
      </c>
      <c r="F297" s="2">
        <v>2.75</v>
      </c>
      <c r="G297" s="2" t="s">
        <v>1030</v>
      </c>
      <c r="H297" s="2" t="s">
        <v>2336</v>
      </c>
      <c r="I297" s="21">
        <v>42538.291666666672</v>
      </c>
      <c r="J297" s="2" t="s">
        <v>819</v>
      </c>
      <c r="K297" s="21">
        <v>42136.291666666672</v>
      </c>
      <c r="L297" s="2" t="s">
        <v>794</v>
      </c>
      <c r="M297" s="21">
        <v>39479.333333333336</v>
      </c>
      <c r="N297" s="2">
        <v>0</v>
      </c>
      <c r="O297" s="2">
        <v>0</v>
      </c>
      <c r="P297" s="2" t="s">
        <v>795</v>
      </c>
      <c r="Q297" s="2" t="s">
        <v>882</v>
      </c>
      <c r="R297" s="2" t="s">
        <v>1481</v>
      </c>
      <c r="S297" s="2" t="s">
        <v>2337</v>
      </c>
      <c r="T297" s="2" t="str">
        <f t="shared" si="16"/>
        <v/>
      </c>
      <c r="U297" s="2" t="s">
        <v>1030</v>
      </c>
      <c r="V297" s="2" t="str">
        <f t="shared" si="17"/>
        <v/>
      </c>
      <c r="W297" s="2" t="s">
        <v>1030</v>
      </c>
      <c r="X297" s="2" t="str">
        <f t="shared" si="18"/>
        <v/>
      </c>
      <c r="Y297" s="2" t="s">
        <v>1030</v>
      </c>
      <c r="Z297" s="2" t="str">
        <f t="shared" si="19"/>
        <v/>
      </c>
      <c r="AA297" s="2" t="s">
        <v>1030</v>
      </c>
    </row>
    <row r="298" spans="1:27" hidden="1" x14ac:dyDescent="0.25">
      <c r="A298" s="2" t="s">
        <v>2338</v>
      </c>
      <c r="B298" s="2" t="s">
        <v>809</v>
      </c>
      <c r="C298" s="2" t="s">
        <v>2339</v>
      </c>
      <c r="D298" s="2">
        <v>12.5</v>
      </c>
      <c r="E298" s="2" t="s">
        <v>1030</v>
      </c>
      <c r="F298" s="2" t="s">
        <v>1030</v>
      </c>
      <c r="G298" s="2">
        <v>12.5</v>
      </c>
      <c r="H298" s="2" t="s">
        <v>2340</v>
      </c>
      <c r="I298" s="21">
        <v>42744.333333333328</v>
      </c>
      <c r="J298" s="2" t="s">
        <v>800</v>
      </c>
      <c r="K298" s="21">
        <v>42241.291666666672</v>
      </c>
      <c r="L298" s="2" t="s">
        <v>794</v>
      </c>
      <c r="M298" s="21">
        <v>42448.291666666672</v>
      </c>
      <c r="N298" s="2">
        <v>1</v>
      </c>
      <c r="O298" s="2">
        <v>2659</v>
      </c>
      <c r="P298" s="2" t="s">
        <v>824</v>
      </c>
      <c r="Q298" s="2" t="s">
        <v>809</v>
      </c>
      <c r="R298" s="2" t="s">
        <v>937</v>
      </c>
      <c r="S298" s="2" t="s">
        <v>801</v>
      </c>
      <c r="T298" s="2" t="str">
        <f t="shared" si="16"/>
        <v/>
      </c>
      <c r="U298" s="2" t="s">
        <v>1030</v>
      </c>
      <c r="V298" s="2" t="str">
        <f t="shared" si="17"/>
        <v>Clare Briglio</v>
      </c>
      <c r="W298" s="2">
        <v>1</v>
      </c>
      <c r="X298" s="2" t="str">
        <f t="shared" si="18"/>
        <v>Clare Briglio</v>
      </c>
      <c r="Y298" s="2">
        <v>1</v>
      </c>
      <c r="Z298" s="2" t="str">
        <f t="shared" si="19"/>
        <v>Clare Briglio</v>
      </c>
      <c r="AA298" s="2">
        <v>2659</v>
      </c>
    </row>
    <row r="299" spans="1:27" hidden="1" x14ac:dyDescent="0.25">
      <c r="A299" s="2" t="s">
        <v>2341</v>
      </c>
      <c r="B299" s="2" t="s">
        <v>1840</v>
      </c>
      <c r="C299" s="2" t="s">
        <v>2342</v>
      </c>
      <c r="D299" s="2">
        <v>1.5</v>
      </c>
      <c r="E299" s="2">
        <v>1</v>
      </c>
      <c r="F299" s="2">
        <v>1.5</v>
      </c>
      <c r="G299" s="2" t="s">
        <v>1030</v>
      </c>
      <c r="H299" s="2" t="s">
        <v>2343</v>
      </c>
      <c r="I299" s="21">
        <v>41797.291666666664</v>
      </c>
      <c r="J299" s="2" t="s">
        <v>819</v>
      </c>
      <c r="K299" s="21">
        <v>41797.291666666664</v>
      </c>
      <c r="L299" s="2" t="s">
        <v>1102</v>
      </c>
      <c r="M299" s="21">
        <v>40502.333333333336</v>
      </c>
      <c r="N299" s="2">
        <v>1</v>
      </c>
      <c r="O299" s="2">
        <v>17000</v>
      </c>
      <c r="P299" s="2" t="s">
        <v>795</v>
      </c>
      <c r="Q299" s="2" t="s">
        <v>1840</v>
      </c>
      <c r="R299" s="2" t="s">
        <v>922</v>
      </c>
      <c r="S299" s="2" t="s">
        <v>955</v>
      </c>
      <c r="T299" s="2" t="str">
        <f t="shared" si="16"/>
        <v/>
      </c>
      <c r="U299" s="2" t="s">
        <v>1030</v>
      </c>
      <c r="V299" s="2" t="str">
        <f t="shared" si="17"/>
        <v/>
      </c>
      <c r="W299" s="2" t="s">
        <v>1030</v>
      </c>
      <c r="X299" s="2" t="str">
        <f t="shared" si="18"/>
        <v/>
      </c>
      <c r="Y299" s="2" t="s">
        <v>1030</v>
      </c>
      <c r="Z299" s="2" t="str">
        <f t="shared" si="19"/>
        <v/>
      </c>
      <c r="AA299" s="2" t="s">
        <v>1030</v>
      </c>
    </row>
    <row r="300" spans="1:27" hidden="1" x14ac:dyDescent="0.25">
      <c r="A300" s="2" t="s">
        <v>2344</v>
      </c>
      <c r="B300" s="2" t="s">
        <v>848</v>
      </c>
      <c r="C300" s="2" t="s">
        <v>2345</v>
      </c>
      <c r="D300" s="2">
        <v>30.25</v>
      </c>
      <c r="E300" s="2">
        <v>1</v>
      </c>
      <c r="F300" s="2">
        <v>30.25</v>
      </c>
      <c r="G300" s="2" t="s">
        <v>1030</v>
      </c>
      <c r="H300" s="2" t="s">
        <v>2346</v>
      </c>
      <c r="I300" s="21">
        <v>42808.291666666672</v>
      </c>
      <c r="J300" s="2" t="s">
        <v>800</v>
      </c>
      <c r="K300" s="21">
        <v>42191.291666666672</v>
      </c>
      <c r="L300" s="2" t="s">
        <v>794</v>
      </c>
      <c r="M300" s="21">
        <v>42170.291666666672</v>
      </c>
      <c r="N300" s="2">
        <v>2</v>
      </c>
      <c r="O300" s="2">
        <v>300000</v>
      </c>
      <c r="P300" s="2" t="s">
        <v>824</v>
      </c>
      <c r="Q300" s="2" t="s">
        <v>848</v>
      </c>
      <c r="R300" s="2" t="s">
        <v>810</v>
      </c>
      <c r="S300" s="2" t="s">
        <v>853</v>
      </c>
      <c r="T300" s="2" t="str">
        <f t="shared" si="16"/>
        <v/>
      </c>
      <c r="U300" s="2" t="s">
        <v>1030</v>
      </c>
      <c r="V300" s="2" t="str">
        <f t="shared" si="17"/>
        <v/>
      </c>
      <c r="W300" s="2" t="s">
        <v>1030</v>
      </c>
      <c r="X300" s="2" t="str">
        <f t="shared" si="18"/>
        <v>Gonzalo Fernandez</v>
      </c>
      <c r="Y300" s="2">
        <v>2</v>
      </c>
      <c r="Z300" s="2" t="str">
        <f t="shared" si="19"/>
        <v>Gonzalo Fernandez</v>
      </c>
      <c r="AA300" s="2">
        <v>300000</v>
      </c>
    </row>
    <row r="301" spans="1:27" hidden="1" x14ac:dyDescent="0.25">
      <c r="A301" s="2" t="s">
        <v>2347</v>
      </c>
      <c r="B301" s="2" t="s">
        <v>848</v>
      </c>
      <c r="C301" s="2" t="s">
        <v>2348</v>
      </c>
      <c r="D301" s="2">
        <v>7.25</v>
      </c>
      <c r="E301" s="2">
        <v>1</v>
      </c>
      <c r="F301" s="2">
        <v>7.25</v>
      </c>
      <c r="G301" s="2" t="s">
        <v>1030</v>
      </c>
      <c r="H301" s="2" t="s">
        <v>2349</v>
      </c>
      <c r="I301" s="21">
        <v>43041.291666666672</v>
      </c>
      <c r="J301" s="2" t="s">
        <v>861</v>
      </c>
      <c r="K301" s="21">
        <v>42999.291666666672</v>
      </c>
      <c r="L301" s="2" t="s">
        <v>794</v>
      </c>
      <c r="M301" s="21">
        <v>43017.291666666672</v>
      </c>
      <c r="N301" s="2">
        <v>0</v>
      </c>
      <c r="O301" s="2">
        <v>0</v>
      </c>
      <c r="P301" s="2" t="s">
        <v>816</v>
      </c>
      <c r="Q301" s="2" t="s">
        <v>848</v>
      </c>
      <c r="R301" s="2" t="s">
        <v>810</v>
      </c>
      <c r="S301" s="2" t="s">
        <v>831</v>
      </c>
      <c r="T301" s="2" t="str">
        <f t="shared" si="16"/>
        <v/>
      </c>
      <c r="U301" s="2" t="s">
        <v>1030</v>
      </c>
      <c r="V301" s="2" t="str">
        <f t="shared" si="17"/>
        <v>Gonzalo Fernandez</v>
      </c>
      <c r="W301" s="2">
        <v>1</v>
      </c>
      <c r="X301" s="2" t="str">
        <f t="shared" si="18"/>
        <v/>
      </c>
      <c r="Y301" s="2" t="s">
        <v>1030</v>
      </c>
      <c r="Z301" s="2" t="str">
        <f t="shared" si="19"/>
        <v/>
      </c>
      <c r="AA301" s="2" t="s">
        <v>1030</v>
      </c>
    </row>
    <row r="302" spans="1:27" hidden="1" x14ac:dyDescent="0.25">
      <c r="A302" s="2" t="s">
        <v>2350</v>
      </c>
      <c r="B302" s="2" t="s">
        <v>874</v>
      </c>
      <c r="C302" s="2" t="s">
        <v>2351</v>
      </c>
      <c r="D302" s="2">
        <v>6.25</v>
      </c>
      <c r="E302" s="2" t="s">
        <v>1030</v>
      </c>
      <c r="F302" s="2" t="s">
        <v>1030</v>
      </c>
      <c r="G302" s="2">
        <v>6.25</v>
      </c>
      <c r="H302" s="2" t="s">
        <v>2352</v>
      </c>
      <c r="I302" s="21">
        <v>42493.291666666672</v>
      </c>
      <c r="J302" s="2" t="s">
        <v>819</v>
      </c>
      <c r="K302" s="21">
        <v>41030.291666666664</v>
      </c>
      <c r="L302" s="2" t="s">
        <v>794</v>
      </c>
      <c r="M302" s="21">
        <v>40238.333333333336</v>
      </c>
      <c r="N302" s="2">
        <v>1</v>
      </c>
      <c r="O302" s="2">
        <v>145000</v>
      </c>
      <c r="P302" s="2" t="s">
        <v>795</v>
      </c>
      <c r="Q302" s="2" t="s">
        <v>874</v>
      </c>
      <c r="R302" s="2" t="s">
        <v>922</v>
      </c>
      <c r="S302" s="2" t="s">
        <v>831</v>
      </c>
      <c r="T302" s="2" t="str">
        <f t="shared" si="16"/>
        <v/>
      </c>
      <c r="U302" s="2" t="s">
        <v>1030</v>
      </c>
      <c r="V302" s="2" t="str">
        <f t="shared" si="17"/>
        <v/>
      </c>
      <c r="W302" s="2" t="s">
        <v>1030</v>
      </c>
      <c r="X302" s="2" t="str">
        <f t="shared" si="18"/>
        <v/>
      </c>
      <c r="Y302" s="2" t="s">
        <v>1030</v>
      </c>
      <c r="Z302" s="2" t="str">
        <f t="shared" si="19"/>
        <v/>
      </c>
      <c r="AA302" s="2" t="s">
        <v>1030</v>
      </c>
    </row>
    <row r="303" spans="1:27" hidden="1" x14ac:dyDescent="0.25">
      <c r="A303" s="2" t="s">
        <v>2353</v>
      </c>
      <c r="B303" s="2" t="s">
        <v>874</v>
      </c>
      <c r="C303" s="2" t="s">
        <v>2354</v>
      </c>
      <c r="D303" s="2">
        <v>29</v>
      </c>
      <c r="E303" s="2">
        <v>1</v>
      </c>
      <c r="F303" s="2">
        <v>29</v>
      </c>
      <c r="G303" s="2" t="s">
        <v>1030</v>
      </c>
      <c r="H303" s="2" t="s">
        <v>2355</v>
      </c>
      <c r="I303" s="21">
        <v>42585.291666666672</v>
      </c>
      <c r="J303" s="2" t="s">
        <v>1163</v>
      </c>
      <c r="K303" s="21">
        <v>42040.333333333328</v>
      </c>
      <c r="L303" s="2" t="s">
        <v>794</v>
      </c>
      <c r="M303" s="21">
        <v>31778.333333333332</v>
      </c>
      <c r="N303" s="2">
        <v>8</v>
      </c>
      <c r="O303" s="2">
        <v>1500000</v>
      </c>
      <c r="P303" s="2" t="s">
        <v>795</v>
      </c>
      <c r="Q303" s="2" t="s">
        <v>874</v>
      </c>
      <c r="R303" s="2" t="s">
        <v>922</v>
      </c>
      <c r="S303" s="2" t="s">
        <v>831</v>
      </c>
      <c r="T303" s="2" t="str">
        <f t="shared" si="16"/>
        <v>Rose Obetz</v>
      </c>
      <c r="U303" s="2">
        <v>400000</v>
      </c>
      <c r="V303" s="2" t="str">
        <f t="shared" si="17"/>
        <v/>
      </c>
      <c r="W303" s="2" t="s">
        <v>1030</v>
      </c>
      <c r="X303" s="2" t="str">
        <f t="shared" si="18"/>
        <v>Rose Obetz</v>
      </c>
      <c r="Y303" s="2">
        <v>8</v>
      </c>
      <c r="Z303" s="2" t="str">
        <f t="shared" si="19"/>
        <v/>
      </c>
      <c r="AA303" s="2" t="s">
        <v>1030</v>
      </c>
    </row>
    <row r="304" spans="1:27" hidden="1" x14ac:dyDescent="0.25">
      <c r="A304" s="2" t="s">
        <v>1418</v>
      </c>
      <c r="B304" s="2" t="s">
        <v>885</v>
      </c>
      <c r="C304" s="2" t="s">
        <v>1417</v>
      </c>
      <c r="D304" s="2">
        <v>2.25</v>
      </c>
      <c r="E304" s="2">
        <v>1</v>
      </c>
      <c r="F304" s="2">
        <v>2.25</v>
      </c>
      <c r="G304" s="2" t="s">
        <v>1030</v>
      </c>
      <c r="H304" s="2" t="s">
        <v>1486</v>
      </c>
      <c r="I304" s="21">
        <v>43308.291666666672</v>
      </c>
      <c r="J304" s="2" t="s">
        <v>1030</v>
      </c>
      <c r="K304" s="21">
        <v>43304.291666666672</v>
      </c>
      <c r="L304" s="2" t="s">
        <v>794</v>
      </c>
      <c r="N304" s="2">
        <v>0</v>
      </c>
      <c r="O304" s="2">
        <v>0</v>
      </c>
      <c r="P304" s="2" t="s">
        <v>816</v>
      </c>
      <c r="Q304" s="2" t="s">
        <v>885</v>
      </c>
      <c r="R304" s="2" t="s">
        <v>842</v>
      </c>
      <c r="S304" s="2" t="s">
        <v>801</v>
      </c>
      <c r="T304" s="2" t="str">
        <f t="shared" si="16"/>
        <v/>
      </c>
      <c r="U304" s="2" t="s">
        <v>1030</v>
      </c>
      <c r="V304" s="2" t="str">
        <f t="shared" si="17"/>
        <v/>
      </c>
      <c r="W304" s="2" t="s">
        <v>1030</v>
      </c>
      <c r="X304" s="2" t="str">
        <f t="shared" si="18"/>
        <v/>
      </c>
      <c r="Y304" s="2" t="s">
        <v>1030</v>
      </c>
      <c r="Z304" s="2" t="str">
        <f t="shared" si="19"/>
        <v/>
      </c>
      <c r="AA304" s="2" t="s">
        <v>1030</v>
      </c>
    </row>
    <row r="305" spans="1:27" hidden="1" x14ac:dyDescent="0.25">
      <c r="A305" s="2" t="s">
        <v>2356</v>
      </c>
      <c r="B305" s="2" t="s">
        <v>912</v>
      </c>
      <c r="C305" s="2" t="s">
        <v>2357</v>
      </c>
      <c r="D305" s="2">
        <v>1.25</v>
      </c>
      <c r="E305" s="2">
        <v>1</v>
      </c>
      <c r="F305" s="2">
        <v>1.25</v>
      </c>
      <c r="G305" s="2" t="s">
        <v>1030</v>
      </c>
      <c r="H305" s="2" t="s">
        <v>2358</v>
      </c>
      <c r="I305" s="21">
        <v>42558.291666666672</v>
      </c>
      <c r="J305" s="2" t="s">
        <v>859</v>
      </c>
      <c r="K305" s="21">
        <v>42282.291666666672</v>
      </c>
      <c r="L305" s="2" t="s">
        <v>794</v>
      </c>
      <c r="N305" s="2">
        <v>0</v>
      </c>
      <c r="O305" s="2">
        <v>0</v>
      </c>
      <c r="P305" s="2" t="s">
        <v>816</v>
      </c>
      <c r="Q305" s="2" t="s">
        <v>912</v>
      </c>
      <c r="R305" s="2" t="s">
        <v>813</v>
      </c>
      <c r="S305" s="2" t="s">
        <v>853</v>
      </c>
      <c r="T305" s="2" t="str">
        <f t="shared" si="16"/>
        <v/>
      </c>
      <c r="U305" s="2" t="s">
        <v>1030</v>
      </c>
      <c r="V305" s="2" t="str">
        <f t="shared" si="17"/>
        <v/>
      </c>
      <c r="W305" s="2" t="s">
        <v>1030</v>
      </c>
      <c r="X305" s="2" t="str">
        <f t="shared" si="18"/>
        <v/>
      </c>
      <c r="Y305" s="2" t="s">
        <v>1030</v>
      </c>
      <c r="Z305" s="2" t="str">
        <f t="shared" si="19"/>
        <v/>
      </c>
      <c r="AA305" s="2" t="s">
        <v>1030</v>
      </c>
    </row>
    <row r="306" spans="1:27" hidden="1" x14ac:dyDescent="0.25">
      <c r="A306" s="2" t="s">
        <v>2359</v>
      </c>
      <c r="B306" s="2" t="s">
        <v>796</v>
      </c>
      <c r="C306" s="2" t="s">
        <v>2360</v>
      </c>
      <c r="D306" s="2">
        <v>2</v>
      </c>
      <c r="E306" s="2">
        <v>1</v>
      </c>
      <c r="F306" s="2">
        <v>2</v>
      </c>
      <c r="G306" s="2" t="s">
        <v>1030</v>
      </c>
      <c r="H306" s="2" t="s">
        <v>2361</v>
      </c>
      <c r="I306" s="21">
        <v>41729.291666666664</v>
      </c>
      <c r="J306" s="2" t="s">
        <v>819</v>
      </c>
      <c r="K306" s="21">
        <v>41729.291666666664</v>
      </c>
      <c r="L306" s="2" t="s">
        <v>1102</v>
      </c>
      <c r="M306" s="21">
        <v>36161.333333333336</v>
      </c>
      <c r="N306" s="2">
        <v>1</v>
      </c>
      <c r="O306" s="2">
        <v>90000</v>
      </c>
      <c r="P306" s="2" t="s">
        <v>795</v>
      </c>
      <c r="Q306" s="2" t="s">
        <v>796</v>
      </c>
      <c r="R306" s="2" t="s">
        <v>1030</v>
      </c>
      <c r="S306" s="2" t="s">
        <v>831</v>
      </c>
      <c r="T306" s="2" t="str">
        <f t="shared" si="16"/>
        <v/>
      </c>
      <c r="U306" s="2" t="s">
        <v>1030</v>
      </c>
      <c r="V306" s="2" t="str">
        <f t="shared" si="17"/>
        <v/>
      </c>
      <c r="W306" s="2" t="s">
        <v>1030</v>
      </c>
      <c r="X306" s="2" t="str">
        <f t="shared" si="18"/>
        <v/>
      </c>
      <c r="Y306" s="2" t="s">
        <v>1030</v>
      </c>
      <c r="Z306" s="2" t="str">
        <f t="shared" si="19"/>
        <v/>
      </c>
      <c r="AA306" s="2" t="s">
        <v>1030</v>
      </c>
    </row>
    <row r="307" spans="1:27" hidden="1" x14ac:dyDescent="0.25">
      <c r="A307" s="2" t="s">
        <v>2362</v>
      </c>
      <c r="B307" s="2" t="s">
        <v>812</v>
      </c>
      <c r="C307" s="2" t="s">
        <v>2363</v>
      </c>
      <c r="D307" s="2">
        <v>2.25</v>
      </c>
      <c r="E307" s="2">
        <v>1</v>
      </c>
      <c r="F307" s="2">
        <v>2.25</v>
      </c>
      <c r="G307" s="2" t="s">
        <v>1030</v>
      </c>
      <c r="H307" s="2" t="s">
        <v>2364</v>
      </c>
      <c r="I307" s="21">
        <v>43005.291666666672</v>
      </c>
      <c r="J307" s="2" t="s">
        <v>793</v>
      </c>
      <c r="K307" s="21">
        <v>43002.291666666672</v>
      </c>
      <c r="L307" s="2" t="s">
        <v>794</v>
      </c>
      <c r="N307" s="2">
        <v>0</v>
      </c>
      <c r="O307" s="2">
        <v>0</v>
      </c>
      <c r="P307" s="2" t="s">
        <v>816</v>
      </c>
      <c r="Q307" s="2" t="s">
        <v>812</v>
      </c>
      <c r="R307" s="2" t="s">
        <v>797</v>
      </c>
      <c r="S307" s="2" t="s">
        <v>831</v>
      </c>
      <c r="T307" s="2" t="str">
        <f t="shared" si="16"/>
        <v/>
      </c>
      <c r="U307" s="2" t="s">
        <v>1030</v>
      </c>
      <c r="V307" s="2" t="str">
        <f t="shared" si="17"/>
        <v/>
      </c>
      <c r="W307" s="2" t="s">
        <v>1030</v>
      </c>
      <c r="X307" s="2" t="str">
        <f t="shared" si="18"/>
        <v/>
      </c>
      <c r="Y307" s="2" t="s">
        <v>1030</v>
      </c>
      <c r="Z307" s="2" t="str">
        <f t="shared" si="19"/>
        <v/>
      </c>
      <c r="AA307" s="2" t="s">
        <v>1030</v>
      </c>
    </row>
    <row r="308" spans="1:27" hidden="1" x14ac:dyDescent="0.25">
      <c r="A308" s="2" t="s">
        <v>2365</v>
      </c>
      <c r="B308" s="2" t="s">
        <v>812</v>
      </c>
      <c r="C308" s="2" t="s">
        <v>2366</v>
      </c>
      <c r="D308" s="2">
        <v>17.25</v>
      </c>
      <c r="E308" s="2">
        <v>1</v>
      </c>
      <c r="F308" s="2">
        <v>17.25</v>
      </c>
      <c r="G308" s="2" t="s">
        <v>1030</v>
      </c>
      <c r="H308" s="2" t="s">
        <v>2367</v>
      </c>
      <c r="I308" s="21">
        <v>42996.291666666672</v>
      </c>
      <c r="J308" s="2" t="s">
        <v>819</v>
      </c>
      <c r="K308" s="21">
        <v>42885.291666666672</v>
      </c>
      <c r="L308" s="2" t="s">
        <v>794</v>
      </c>
      <c r="N308" s="2">
        <v>0</v>
      </c>
      <c r="O308" s="2">
        <v>0</v>
      </c>
      <c r="P308" s="2" t="s">
        <v>816</v>
      </c>
      <c r="Q308" s="2" t="s">
        <v>812</v>
      </c>
      <c r="R308" s="2" t="s">
        <v>852</v>
      </c>
      <c r="S308" s="2" t="s">
        <v>801</v>
      </c>
      <c r="T308" s="2" t="str">
        <f t="shared" si="16"/>
        <v/>
      </c>
      <c r="U308" s="2" t="s">
        <v>1030</v>
      </c>
      <c r="V308" s="2" t="str">
        <f t="shared" si="17"/>
        <v/>
      </c>
      <c r="W308" s="2" t="s">
        <v>1030</v>
      </c>
      <c r="X308" s="2" t="str">
        <f t="shared" si="18"/>
        <v/>
      </c>
      <c r="Y308" s="2" t="s">
        <v>1030</v>
      </c>
      <c r="Z308" s="2" t="str">
        <f t="shared" si="19"/>
        <v/>
      </c>
      <c r="AA308" s="2" t="s">
        <v>1030</v>
      </c>
    </row>
    <row r="309" spans="1:27" hidden="1" x14ac:dyDescent="0.25">
      <c r="A309" s="2" t="s">
        <v>2368</v>
      </c>
      <c r="B309" s="2" t="s">
        <v>921</v>
      </c>
      <c r="C309" s="2" t="s">
        <v>2369</v>
      </c>
      <c r="D309" s="2">
        <v>1</v>
      </c>
      <c r="E309" s="2">
        <v>1</v>
      </c>
      <c r="F309" s="2">
        <v>1</v>
      </c>
      <c r="G309" s="2" t="s">
        <v>1030</v>
      </c>
      <c r="H309" s="2" t="s">
        <v>2370</v>
      </c>
      <c r="I309" s="21">
        <v>42029.333333333328</v>
      </c>
      <c r="J309" s="2" t="s">
        <v>840</v>
      </c>
      <c r="K309" s="21">
        <v>41990.333333333328</v>
      </c>
      <c r="L309" s="2" t="s">
        <v>1102</v>
      </c>
      <c r="M309" s="21">
        <v>36902.333333333336</v>
      </c>
      <c r="N309" s="2">
        <v>3</v>
      </c>
      <c r="O309" s="2">
        <v>1000000</v>
      </c>
      <c r="P309" s="2" t="s">
        <v>795</v>
      </c>
      <c r="Q309" s="2" t="s">
        <v>921</v>
      </c>
      <c r="R309" s="2" t="s">
        <v>937</v>
      </c>
      <c r="S309" s="2" t="s">
        <v>2371</v>
      </c>
      <c r="T309" s="2" t="str">
        <f t="shared" si="16"/>
        <v/>
      </c>
      <c r="U309" s="2" t="s">
        <v>1030</v>
      </c>
      <c r="V309" s="2" t="str">
        <f t="shared" si="17"/>
        <v/>
      </c>
      <c r="W309" s="2" t="s">
        <v>1030</v>
      </c>
      <c r="X309" s="2" t="str">
        <f t="shared" si="18"/>
        <v/>
      </c>
      <c r="Y309" s="2" t="s">
        <v>1030</v>
      </c>
      <c r="Z309" s="2" t="str">
        <f t="shared" si="19"/>
        <v/>
      </c>
      <c r="AA309" s="2" t="s">
        <v>1030</v>
      </c>
    </row>
    <row r="310" spans="1:27" hidden="1" x14ac:dyDescent="0.25">
      <c r="A310" s="2" t="s">
        <v>2372</v>
      </c>
      <c r="B310" s="2" t="s">
        <v>885</v>
      </c>
      <c r="C310" s="2" t="s">
        <v>2373</v>
      </c>
      <c r="D310" s="2">
        <v>1</v>
      </c>
      <c r="E310" s="2">
        <v>1</v>
      </c>
      <c r="F310" s="2">
        <v>1</v>
      </c>
      <c r="G310" s="2" t="s">
        <v>1030</v>
      </c>
      <c r="H310" s="2" t="s">
        <v>2374</v>
      </c>
      <c r="I310" s="21">
        <v>42723.333333333328</v>
      </c>
      <c r="J310" s="2" t="s">
        <v>884</v>
      </c>
      <c r="K310" s="21">
        <v>42429.333333333328</v>
      </c>
      <c r="L310" s="2" t="s">
        <v>794</v>
      </c>
      <c r="M310" s="21">
        <v>42005.333333333328</v>
      </c>
      <c r="N310" s="2">
        <v>0</v>
      </c>
      <c r="O310" s="2">
        <v>0</v>
      </c>
      <c r="P310" s="2" t="s">
        <v>795</v>
      </c>
      <c r="Q310" s="2" t="s">
        <v>885</v>
      </c>
      <c r="R310" s="2" t="s">
        <v>1047</v>
      </c>
      <c r="S310" s="2" t="s">
        <v>820</v>
      </c>
      <c r="T310" s="2" t="str">
        <f t="shared" si="16"/>
        <v/>
      </c>
      <c r="U310" s="2" t="s">
        <v>1030</v>
      </c>
      <c r="V310" s="2" t="str">
        <f t="shared" si="17"/>
        <v/>
      </c>
      <c r="W310" s="2" t="s">
        <v>1030</v>
      </c>
      <c r="X310" s="2" t="str">
        <f t="shared" si="18"/>
        <v/>
      </c>
      <c r="Y310" s="2" t="s">
        <v>1030</v>
      </c>
      <c r="Z310" s="2" t="str">
        <f t="shared" si="19"/>
        <v/>
      </c>
      <c r="AA310" s="2" t="s">
        <v>1030</v>
      </c>
    </row>
    <row r="311" spans="1:27" hidden="1" x14ac:dyDescent="0.25">
      <c r="A311" s="2" t="s">
        <v>2375</v>
      </c>
      <c r="B311" s="2" t="s">
        <v>912</v>
      </c>
      <c r="C311" s="2" t="s">
        <v>2376</v>
      </c>
      <c r="D311" s="2">
        <v>2.5</v>
      </c>
      <c r="E311" s="2" t="s">
        <v>1030</v>
      </c>
      <c r="F311" s="2" t="s">
        <v>1030</v>
      </c>
      <c r="G311" s="2">
        <v>2.5</v>
      </c>
      <c r="H311" s="2" t="s">
        <v>2377</v>
      </c>
      <c r="I311" s="21">
        <v>42534.291666666672</v>
      </c>
      <c r="J311" s="2" t="s">
        <v>884</v>
      </c>
      <c r="K311" s="21">
        <v>41086.291666666664</v>
      </c>
      <c r="L311" s="2" t="s">
        <v>794</v>
      </c>
      <c r="M311" s="21">
        <v>41079.291666666664</v>
      </c>
      <c r="N311" s="2">
        <v>1</v>
      </c>
      <c r="P311" s="2" t="s">
        <v>816</v>
      </c>
      <c r="Q311" s="2" t="s">
        <v>912</v>
      </c>
      <c r="R311" s="2" t="s">
        <v>937</v>
      </c>
      <c r="S311" s="2" t="s">
        <v>820</v>
      </c>
      <c r="T311" s="2" t="str">
        <f t="shared" si="16"/>
        <v>Ray Bowman</v>
      </c>
      <c r="U311" s="2">
        <v>200000</v>
      </c>
      <c r="V311" s="2" t="str">
        <f t="shared" si="17"/>
        <v/>
      </c>
      <c r="W311" s="2" t="s">
        <v>1030</v>
      </c>
      <c r="X311" s="2" t="str">
        <f t="shared" si="18"/>
        <v/>
      </c>
      <c r="Y311" s="2" t="s">
        <v>1030</v>
      </c>
      <c r="Z311" s="2" t="str">
        <f t="shared" si="19"/>
        <v/>
      </c>
      <c r="AA311" s="2" t="s">
        <v>1030</v>
      </c>
    </row>
    <row r="312" spans="1:27" hidden="1" x14ac:dyDescent="0.25">
      <c r="A312" s="2" t="s">
        <v>2378</v>
      </c>
      <c r="B312" s="2" t="s">
        <v>912</v>
      </c>
      <c r="C312" s="2" t="s">
        <v>2379</v>
      </c>
      <c r="D312" s="2">
        <v>1</v>
      </c>
      <c r="E312" s="2" t="s">
        <v>1030</v>
      </c>
      <c r="F312" s="2" t="s">
        <v>1030</v>
      </c>
      <c r="G312" s="2">
        <v>1</v>
      </c>
      <c r="H312" s="2" t="s">
        <v>2380</v>
      </c>
      <c r="I312" s="21">
        <v>41709.291666666664</v>
      </c>
      <c r="J312" s="2" t="s">
        <v>793</v>
      </c>
      <c r="K312" s="21">
        <v>40912.333333333336</v>
      </c>
      <c r="L312" s="2" t="s">
        <v>1102</v>
      </c>
      <c r="M312" s="21">
        <v>41071.291666666664</v>
      </c>
      <c r="N312" s="2">
        <v>3</v>
      </c>
      <c r="P312" s="2" t="s">
        <v>816</v>
      </c>
      <c r="Q312" s="2" t="s">
        <v>912</v>
      </c>
      <c r="R312" s="2" t="s">
        <v>1030</v>
      </c>
      <c r="S312" s="2" t="s">
        <v>801</v>
      </c>
      <c r="T312" s="2" t="str">
        <f t="shared" si="16"/>
        <v>Ray Bowman</v>
      </c>
      <c r="U312" s="2">
        <v>85000</v>
      </c>
      <c r="V312" s="2" t="str">
        <f t="shared" si="17"/>
        <v/>
      </c>
      <c r="W312" s="2" t="s">
        <v>1030</v>
      </c>
      <c r="X312" s="2" t="str">
        <f t="shared" si="18"/>
        <v>Ray Bowman</v>
      </c>
      <c r="Y312" s="2">
        <v>5</v>
      </c>
      <c r="Z312" s="2" t="str">
        <f t="shared" si="19"/>
        <v/>
      </c>
      <c r="AA312" s="2" t="s">
        <v>1030</v>
      </c>
    </row>
    <row r="313" spans="1:27" hidden="1" x14ac:dyDescent="0.25">
      <c r="A313" s="2" t="s">
        <v>2381</v>
      </c>
      <c r="B313" s="2" t="s">
        <v>1365</v>
      </c>
      <c r="C313" s="2" t="s">
        <v>2382</v>
      </c>
      <c r="D313" s="2">
        <v>5.6669999957084656</v>
      </c>
      <c r="E313" s="2">
        <v>1</v>
      </c>
      <c r="F313" s="2">
        <v>5.6669999957084656</v>
      </c>
      <c r="G313" s="2" t="s">
        <v>1030</v>
      </c>
      <c r="H313" s="2" t="s">
        <v>2383</v>
      </c>
      <c r="I313" s="21">
        <v>42740.333333333328</v>
      </c>
      <c r="J313" s="2" t="s">
        <v>819</v>
      </c>
      <c r="K313" s="21">
        <v>42591.291666666672</v>
      </c>
      <c r="L313" s="2" t="s">
        <v>794</v>
      </c>
      <c r="N313" s="2">
        <v>0</v>
      </c>
      <c r="O313" s="2">
        <v>0</v>
      </c>
      <c r="P313" s="2" t="s">
        <v>816</v>
      </c>
      <c r="Q313" s="2" t="s">
        <v>1592</v>
      </c>
      <c r="R313" s="2" t="s">
        <v>813</v>
      </c>
      <c r="S313" s="2" t="s">
        <v>831</v>
      </c>
      <c r="T313" s="2" t="str">
        <f t="shared" si="16"/>
        <v/>
      </c>
      <c r="U313" s="2" t="s">
        <v>1030</v>
      </c>
      <c r="V313" s="2" t="str">
        <f t="shared" si="17"/>
        <v/>
      </c>
      <c r="W313" s="2" t="s">
        <v>1030</v>
      </c>
      <c r="X313" s="2" t="str">
        <f t="shared" si="18"/>
        <v/>
      </c>
      <c r="Y313" s="2" t="s">
        <v>1030</v>
      </c>
      <c r="Z313" s="2" t="str">
        <f t="shared" si="19"/>
        <v/>
      </c>
      <c r="AA313" s="2" t="s">
        <v>1030</v>
      </c>
    </row>
    <row r="314" spans="1:27" hidden="1" x14ac:dyDescent="0.25">
      <c r="A314" s="2" t="s">
        <v>2384</v>
      </c>
      <c r="B314" s="2" t="s">
        <v>822</v>
      </c>
      <c r="C314" s="2" t="s">
        <v>2385</v>
      </c>
      <c r="D314" s="2">
        <v>5.5</v>
      </c>
      <c r="E314" s="2">
        <v>1</v>
      </c>
      <c r="F314" s="2">
        <v>5.5</v>
      </c>
      <c r="G314" s="2" t="s">
        <v>1030</v>
      </c>
      <c r="H314" s="2" t="s">
        <v>2386</v>
      </c>
      <c r="I314" s="21">
        <v>42837.291666666672</v>
      </c>
      <c r="J314" s="2" t="s">
        <v>793</v>
      </c>
      <c r="K314" s="21">
        <v>42451.291666666672</v>
      </c>
      <c r="L314" s="2" t="s">
        <v>794</v>
      </c>
      <c r="M314" s="21">
        <v>35125.333333333336</v>
      </c>
      <c r="N314" s="2">
        <v>4</v>
      </c>
      <c r="O314" s="2">
        <v>200000</v>
      </c>
      <c r="P314" s="2" t="s">
        <v>795</v>
      </c>
      <c r="Q314" s="2" t="s">
        <v>822</v>
      </c>
      <c r="R314" s="2" t="s">
        <v>810</v>
      </c>
      <c r="S314" s="2" t="s">
        <v>979</v>
      </c>
      <c r="T314" s="2" t="str">
        <f t="shared" si="16"/>
        <v/>
      </c>
      <c r="U314" s="2" t="s">
        <v>1030</v>
      </c>
      <c r="V314" s="2" t="str">
        <f t="shared" si="17"/>
        <v/>
      </c>
      <c r="W314" s="2" t="s">
        <v>1030</v>
      </c>
      <c r="X314" s="2" t="str">
        <f t="shared" si="18"/>
        <v/>
      </c>
      <c r="Y314" s="2" t="s">
        <v>1030</v>
      </c>
      <c r="Z314" s="2" t="str">
        <f t="shared" si="19"/>
        <v/>
      </c>
      <c r="AA314" s="2" t="s">
        <v>1030</v>
      </c>
    </row>
    <row r="315" spans="1:27" hidden="1" x14ac:dyDescent="0.25">
      <c r="A315" s="2" t="s">
        <v>2387</v>
      </c>
      <c r="B315" s="2" t="s">
        <v>874</v>
      </c>
      <c r="C315" s="2" t="s">
        <v>2388</v>
      </c>
      <c r="D315" s="2">
        <v>41.75</v>
      </c>
      <c r="E315" s="2">
        <v>1</v>
      </c>
      <c r="F315" s="2">
        <v>41.75</v>
      </c>
      <c r="G315" s="2" t="s">
        <v>1030</v>
      </c>
      <c r="H315" s="2" t="s">
        <v>2389</v>
      </c>
      <c r="I315" s="21">
        <v>43000.291666666672</v>
      </c>
      <c r="J315" s="2" t="s">
        <v>819</v>
      </c>
      <c r="K315" s="21">
        <v>42068.333333333328</v>
      </c>
      <c r="L315" s="2" t="s">
        <v>794</v>
      </c>
      <c r="M315" s="21">
        <v>43007.291666666672</v>
      </c>
      <c r="N315" s="2">
        <v>4</v>
      </c>
      <c r="O315" s="2">
        <v>6000</v>
      </c>
      <c r="P315" s="2" t="s">
        <v>816</v>
      </c>
      <c r="Q315" s="2" t="s">
        <v>874</v>
      </c>
      <c r="R315" s="2" t="s">
        <v>937</v>
      </c>
      <c r="S315" s="2" t="s">
        <v>831</v>
      </c>
      <c r="T315" s="2" t="str">
        <f t="shared" si="16"/>
        <v>Rose Obetz</v>
      </c>
      <c r="U315" s="2">
        <v>300000</v>
      </c>
      <c r="V315" s="2" t="str">
        <f t="shared" si="17"/>
        <v>Rose Obetz</v>
      </c>
      <c r="W315" s="2">
        <v>1</v>
      </c>
      <c r="X315" s="2" t="str">
        <f t="shared" si="18"/>
        <v>Rose Obetz</v>
      </c>
      <c r="Y315" s="2">
        <v>4</v>
      </c>
      <c r="Z315" s="2" t="str">
        <f t="shared" si="19"/>
        <v>Rose Obetz</v>
      </c>
      <c r="AA315" s="2">
        <v>6000</v>
      </c>
    </row>
    <row r="316" spans="1:27" hidden="1" x14ac:dyDescent="0.25">
      <c r="A316" s="2" t="s">
        <v>2390</v>
      </c>
      <c r="B316" s="2" t="s">
        <v>885</v>
      </c>
      <c r="C316" s="2" t="s">
        <v>2391</v>
      </c>
      <c r="D316" s="2">
        <v>1</v>
      </c>
      <c r="E316" s="2">
        <v>1</v>
      </c>
      <c r="F316" s="2">
        <v>1</v>
      </c>
      <c r="G316" s="2" t="s">
        <v>1030</v>
      </c>
      <c r="H316" s="2" t="s">
        <v>2392</v>
      </c>
      <c r="I316" s="21">
        <v>42205.291666666672</v>
      </c>
      <c r="J316" s="2" t="s">
        <v>907</v>
      </c>
      <c r="K316" s="21">
        <v>42201.291666666672</v>
      </c>
      <c r="L316" s="2" t="s">
        <v>1102</v>
      </c>
      <c r="M316" s="21">
        <v>38139.291666666664</v>
      </c>
      <c r="N316" s="2">
        <v>3</v>
      </c>
      <c r="O316" s="2">
        <v>350000</v>
      </c>
      <c r="P316" s="2" t="s">
        <v>795</v>
      </c>
      <c r="Q316" s="2" t="s">
        <v>885</v>
      </c>
      <c r="R316" s="2" t="s">
        <v>810</v>
      </c>
      <c r="S316" s="2" t="s">
        <v>843</v>
      </c>
      <c r="T316" s="2" t="str">
        <f t="shared" si="16"/>
        <v/>
      </c>
      <c r="U316" s="2" t="s">
        <v>1030</v>
      </c>
      <c r="V316" s="2" t="str">
        <f t="shared" si="17"/>
        <v/>
      </c>
      <c r="W316" s="2" t="s">
        <v>1030</v>
      </c>
      <c r="X316" s="2" t="str">
        <f t="shared" si="18"/>
        <v/>
      </c>
      <c r="Y316" s="2" t="s">
        <v>1030</v>
      </c>
      <c r="Z316" s="2" t="str">
        <f t="shared" si="19"/>
        <v/>
      </c>
      <c r="AA316" s="2" t="s">
        <v>1030</v>
      </c>
    </row>
    <row r="317" spans="1:27" hidden="1" x14ac:dyDescent="0.25">
      <c r="A317" s="2" t="s">
        <v>2393</v>
      </c>
      <c r="B317" s="2" t="s">
        <v>835</v>
      </c>
      <c r="C317" s="2" t="s">
        <v>2394</v>
      </c>
      <c r="D317" s="2">
        <v>5</v>
      </c>
      <c r="E317" s="2">
        <v>1</v>
      </c>
      <c r="F317" s="2">
        <v>5</v>
      </c>
      <c r="G317" s="2" t="s">
        <v>1030</v>
      </c>
      <c r="H317" s="2" t="s">
        <v>2395</v>
      </c>
      <c r="I317" s="21">
        <v>42492.291666666672</v>
      </c>
      <c r="J317" s="2" t="s">
        <v>949</v>
      </c>
      <c r="K317" s="21">
        <v>42436.333333333328</v>
      </c>
      <c r="L317" s="2" t="s">
        <v>794</v>
      </c>
      <c r="M317" s="21">
        <v>42485.291666666672</v>
      </c>
      <c r="N317" s="2">
        <v>0</v>
      </c>
      <c r="O317" s="2">
        <v>0</v>
      </c>
      <c r="P317" s="2" t="s">
        <v>816</v>
      </c>
      <c r="Q317" s="2" t="s">
        <v>835</v>
      </c>
      <c r="R317" s="2" t="s">
        <v>836</v>
      </c>
      <c r="S317" s="2" t="s">
        <v>820</v>
      </c>
      <c r="T317" s="2" t="str">
        <f t="shared" si="16"/>
        <v/>
      </c>
      <c r="U317" s="2" t="s">
        <v>1030</v>
      </c>
      <c r="V317" s="2" t="str">
        <f t="shared" si="17"/>
        <v>Julie Samson</v>
      </c>
      <c r="W317" s="2">
        <v>1</v>
      </c>
      <c r="X317" s="2" t="str">
        <f t="shared" si="18"/>
        <v/>
      </c>
      <c r="Y317" s="2" t="s">
        <v>1030</v>
      </c>
      <c r="Z317" s="2" t="str">
        <f t="shared" si="19"/>
        <v/>
      </c>
      <c r="AA317" s="2" t="s">
        <v>1030</v>
      </c>
    </row>
    <row r="318" spans="1:27" hidden="1" x14ac:dyDescent="0.25">
      <c r="A318" s="2" t="s">
        <v>2396</v>
      </c>
      <c r="B318" s="2" t="s">
        <v>885</v>
      </c>
      <c r="C318" s="2" t="s">
        <v>2397</v>
      </c>
      <c r="D318" s="2">
        <v>6</v>
      </c>
      <c r="E318" s="2">
        <v>1</v>
      </c>
      <c r="F318" s="2">
        <v>6</v>
      </c>
      <c r="G318" s="2" t="s">
        <v>1030</v>
      </c>
      <c r="H318" s="2" t="s">
        <v>2398</v>
      </c>
      <c r="I318" s="21">
        <v>42703.333333333328</v>
      </c>
      <c r="J318" s="2" t="s">
        <v>808</v>
      </c>
      <c r="K318" s="21">
        <v>42302.291666666672</v>
      </c>
      <c r="L318" s="2" t="s">
        <v>794</v>
      </c>
      <c r="N318" s="2">
        <v>0</v>
      </c>
      <c r="O318" s="2">
        <v>0</v>
      </c>
      <c r="P318" s="2" t="s">
        <v>816</v>
      </c>
      <c r="Q318" s="2" t="s">
        <v>885</v>
      </c>
      <c r="R318" s="2" t="s">
        <v>810</v>
      </c>
      <c r="S318" s="2" t="s">
        <v>820</v>
      </c>
      <c r="T318" s="2" t="str">
        <f t="shared" si="16"/>
        <v/>
      </c>
      <c r="U318" s="2" t="s">
        <v>1030</v>
      </c>
      <c r="V318" s="2" t="str">
        <f t="shared" si="17"/>
        <v/>
      </c>
      <c r="W318" s="2" t="s">
        <v>1030</v>
      </c>
      <c r="X318" s="2" t="str">
        <f t="shared" si="18"/>
        <v/>
      </c>
      <c r="Y318" s="2" t="s">
        <v>1030</v>
      </c>
      <c r="Z318" s="2" t="str">
        <f t="shared" si="19"/>
        <v/>
      </c>
      <c r="AA318" s="2" t="s">
        <v>1030</v>
      </c>
    </row>
    <row r="319" spans="1:27" hidden="1" x14ac:dyDescent="0.25">
      <c r="A319" s="2" t="s">
        <v>2399</v>
      </c>
      <c r="B319" s="2" t="s">
        <v>812</v>
      </c>
      <c r="C319" s="2" t="s">
        <v>2400</v>
      </c>
      <c r="D319" s="2">
        <v>5.25</v>
      </c>
      <c r="E319" s="2">
        <v>1</v>
      </c>
      <c r="F319" s="2">
        <v>5.25</v>
      </c>
      <c r="G319" s="2" t="s">
        <v>1030</v>
      </c>
      <c r="H319" s="2" t="s">
        <v>2401</v>
      </c>
      <c r="I319" s="21">
        <v>43074.333333333328</v>
      </c>
      <c r="J319" s="2" t="s">
        <v>808</v>
      </c>
      <c r="K319" s="21">
        <v>43056.333333333328</v>
      </c>
      <c r="L319" s="2" t="s">
        <v>794</v>
      </c>
      <c r="N319" s="2">
        <v>0</v>
      </c>
      <c r="O319" s="2">
        <v>0</v>
      </c>
      <c r="P319" s="2" t="s">
        <v>816</v>
      </c>
      <c r="Q319" s="2" t="s">
        <v>812</v>
      </c>
      <c r="R319" s="2" t="s">
        <v>830</v>
      </c>
      <c r="S319" s="2" t="s">
        <v>979</v>
      </c>
      <c r="T319" s="2" t="str">
        <f t="shared" si="16"/>
        <v/>
      </c>
      <c r="U319" s="2" t="s">
        <v>1030</v>
      </c>
      <c r="V319" s="2" t="str">
        <f t="shared" si="17"/>
        <v/>
      </c>
      <c r="W319" s="2" t="s">
        <v>1030</v>
      </c>
      <c r="X319" s="2" t="str">
        <f t="shared" si="18"/>
        <v/>
      </c>
      <c r="Y319" s="2" t="s">
        <v>1030</v>
      </c>
      <c r="Z319" s="2" t="str">
        <f t="shared" si="19"/>
        <v/>
      </c>
      <c r="AA319" s="2" t="s">
        <v>1030</v>
      </c>
    </row>
    <row r="320" spans="1:27" hidden="1" x14ac:dyDescent="0.25">
      <c r="A320" s="2" t="s">
        <v>2402</v>
      </c>
      <c r="B320" s="2" t="s">
        <v>1659</v>
      </c>
      <c r="C320" s="2" t="s">
        <v>2403</v>
      </c>
      <c r="D320" s="2">
        <v>0.25</v>
      </c>
      <c r="E320" s="2" t="s">
        <v>1030</v>
      </c>
      <c r="F320" s="2" t="s">
        <v>1030</v>
      </c>
      <c r="G320" s="2">
        <v>0.25</v>
      </c>
      <c r="H320" s="2" t="s">
        <v>2404</v>
      </c>
      <c r="I320" s="21">
        <v>41718.291666666664</v>
      </c>
      <c r="J320" s="2" t="s">
        <v>800</v>
      </c>
      <c r="K320" s="21">
        <v>40569.333333333336</v>
      </c>
      <c r="L320" s="2" t="s">
        <v>1102</v>
      </c>
      <c r="M320" s="21">
        <v>15707.291666666666</v>
      </c>
      <c r="N320" s="2">
        <v>4</v>
      </c>
      <c r="P320" s="2" t="s">
        <v>795</v>
      </c>
      <c r="Q320" s="2" t="s">
        <v>1659</v>
      </c>
      <c r="R320" s="2" t="s">
        <v>797</v>
      </c>
      <c r="S320" s="2" t="s">
        <v>853</v>
      </c>
      <c r="T320" s="2" t="str">
        <f t="shared" si="16"/>
        <v/>
      </c>
      <c r="U320" s="2" t="s">
        <v>1030</v>
      </c>
      <c r="V320" s="2" t="str">
        <f t="shared" si="17"/>
        <v/>
      </c>
      <c r="W320" s="2" t="s">
        <v>1030</v>
      </c>
      <c r="X320" s="2" t="str">
        <f t="shared" si="18"/>
        <v/>
      </c>
      <c r="Y320" s="2" t="s">
        <v>1030</v>
      </c>
      <c r="Z320" s="2" t="str">
        <f t="shared" si="19"/>
        <v/>
      </c>
      <c r="AA320" s="2" t="s">
        <v>1030</v>
      </c>
    </row>
    <row r="321" spans="1:27" hidden="1" x14ac:dyDescent="0.25">
      <c r="A321" s="2" t="s">
        <v>2405</v>
      </c>
      <c r="B321" s="2" t="s">
        <v>882</v>
      </c>
      <c r="C321" s="2" t="s">
        <v>2406</v>
      </c>
      <c r="D321" s="2">
        <v>6.5</v>
      </c>
      <c r="E321" s="2">
        <v>1</v>
      </c>
      <c r="F321" s="2">
        <v>6.5</v>
      </c>
      <c r="G321" s="2" t="s">
        <v>1030</v>
      </c>
      <c r="H321" s="2" t="s">
        <v>2407</v>
      </c>
      <c r="I321" s="21">
        <v>41809.291666666664</v>
      </c>
      <c r="J321" s="2" t="s">
        <v>808</v>
      </c>
      <c r="K321" s="21">
        <v>41677.333333333336</v>
      </c>
      <c r="L321" s="2" t="s">
        <v>1102</v>
      </c>
      <c r="P321" s="2" t="s">
        <v>816</v>
      </c>
      <c r="Q321" s="2" t="s">
        <v>882</v>
      </c>
      <c r="R321" s="2" t="s">
        <v>836</v>
      </c>
      <c r="S321" s="2" t="s">
        <v>820</v>
      </c>
      <c r="T321" s="2" t="str">
        <f t="shared" si="16"/>
        <v/>
      </c>
      <c r="U321" s="2" t="s">
        <v>1030</v>
      </c>
      <c r="V321" s="2" t="str">
        <f t="shared" si="17"/>
        <v/>
      </c>
      <c r="W321" s="2" t="s">
        <v>1030</v>
      </c>
      <c r="X321" s="2" t="str">
        <f t="shared" si="18"/>
        <v/>
      </c>
      <c r="Y321" s="2" t="s">
        <v>1030</v>
      </c>
      <c r="Z321" s="2" t="str">
        <f t="shared" si="19"/>
        <v/>
      </c>
      <c r="AA321" s="2" t="s">
        <v>1030</v>
      </c>
    </row>
    <row r="322" spans="1:27" hidden="1" x14ac:dyDescent="0.25">
      <c r="A322" s="2" t="s">
        <v>346</v>
      </c>
      <c r="B322" s="2" t="s">
        <v>1365</v>
      </c>
      <c r="C322" s="2" t="s">
        <v>345</v>
      </c>
      <c r="D322" s="2">
        <v>3</v>
      </c>
      <c r="E322" s="2">
        <v>1</v>
      </c>
      <c r="F322" s="2">
        <v>3</v>
      </c>
      <c r="G322" s="2" t="s">
        <v>1030</v>
      </c>
      <c r="H322" s="2" t="s">
        <v>926</v>
      </c>
      <c r="I322" s="21">
        <v>43235.291666666672</v>
      </c>
      <c r="J322" s="2" t="s">
        <v>884</v>
      </c>
      <c r="K322" s="21">
        <v>43104.333333333328</v>
      </c>
      <c r="L322" s="2" t="s">
        <v>794</v>
      </c>
      <c r="M322" s="21">
        <v>42005.333333333328</v>
      </c>
      <c r="N322" s="2">
        <v>1</v>
      </c>
      <c r="O322" s="2">
        <v>30000</v>
      </c>
      <c r="P322" s="2" t="s">
        <v>795</v>
      </c>
      <c r="Q322" s="2" t="s">
        <v>1592</v>
      </c>
      <c r="R322" s="2" t="s">
        <v>810</v>
      </c>
      <c r="S322" s="2" t="s">
        <v>801</v>
      </c>
      <c r="T322" s="2" t="str">
        <f t="shared" si="16"/>
        <v/>
      </c>
      <c r="U322" s="2" t="s">
        <v>1030</v>
      </c>
      <c r="V322" s="2" t="str">
        <f t="shared" si="17"/>
        <v/>
      </c>
      <c r="W322" s="2" t="s">
        <v>1030</v>
      </c>
      <c r="X322" s="2" t="str">
        <f t="shared" si="18"/>
        <v/>
      </c>
      <c r="Y322" s="2" t="s">
        <v>1030</v>
      </c>
      <c r="Z322" s="2" t="str">
        <f t="shared" si="19"/>
        <v/>
      </c>
      <c r="AA322" s="2" t="s">
        <v>1030</v>
      </c>
    </row>
    <row r="323" spans="1:27" hidden="1" x14ac:dyDescent="0.25">
      <c r="A323" s="2" t="s">
        <v>575</v>
      </c>
      <c r="B323" s="2" t="s">
        <v>848</v>
      </c>
      <c r="C323" s="2" t="s">
        <v>574</v>
      </c>
      <c r="D323" s="2">
        <v>12.5</v>
      </c>
      <c r="E323" s="2">
        <v>1</v>
      </c>
      <c r="F323" s="2">
        <v>12.5</v>
      </c>
      <c r="G323" s="2" t="s">
        <v>1030</v>
      </c>
      <c r="H323" s="2" t="s">
        <v>927</v>
      </c>
      <c r="I323" s="21">
        <v>43223.291666666672</v>
      </c>
      <c r="J323" s="2" t="s">
        <v>859</v>
      </c>
      <c r="K323" s="21">
        <v>43187.291666666672</v>
      </c>
      <c r="L323" s="2" t="s">
        <v>794</v>
      </c>
      <c r="M323" s="21">
        <v>32752.291666666668</v>
      </c>
      <c r="N323" s="2">
        <v>18</v>
      </c>
      <c r="O323" s="2">
        <v>2303435</v>
      </c>
      <c r="P323" s="2" t="s">
        <v>795</v>
      </c>
      <c r="Q323" s="2" t="s">
        <v>848</v>
      </c>
      <c r="R323" s="2" t="s">
        <v>852</v>
      </c>
      <c r="S323" s="2" t="s">
        <v>801</v>
      </c>
      <c r="T323" s="2" t="str">
        <f t="shared" ref="T323:T386" si="20">IF(U323&lt;&gt;"",B323,"")</f>
        <v/>
      </c>
      <c r="U323" s="2" t="s">
        <v>1030</v>
      </c>
      <c r="V323" s="2" t="str">
        <f t="shared" ref="V323:V386" si="21">IF(W323&lt;&gt;"",B323,"")</f>
        <v/>
      </c>
      <c r="W323" s="2" t="s">
        <v>1030</v>
      </c>
      <c r="X323" s="2" t="str">
        <f t="shared" ref="X323:X386" si="22">IF(Y323&lt;&gt;"",B323,"")</f>
        <v/>
      </c>
      <c r="Y323" s="2" t="s">
        <v>1030</v>
      </c>
      <c r="Z323" s="2" t="str">
        <f t="shared" ref="Z323:Z386" si="23">IF(AA323&lt;&gt;"",B323,"")</f>
        <v/>
      </c>
      <c r="AA323" s="2" t="s">
        <v>1030</v>
      </c>
    </row>
    <row r="324" spans="1:27" hidden="1" x14ac:dyDescent="0.25">
      <c r="A324" s="2" t="s">
        <v>2408</v>
      </c>
      <c r="B324" s="2" t="s">
        <v>812</v>
      </c>
      <c r="C324" s="2" t="s">
        <v>2409</v>
      </c>
      <c r="D324" s="2">
        <v>0.25</v>
      </c>
      <c r="E324" s="2" t="s">
        <v>1030</v>
      </c>
      <c r="F324" s="2" t="s">
        <v>1030</v>
      </c>
      <c r="G324" s="2">
        <v>0.25</v>
      </c>
      <c r="H324" s="2" t="s">
        <v>2410</v>
      </c>
      <c r="I324" s="21">
        <v>42003.333333333328</v>
      </c>
      <c r="J324" s="2" t="s">
        <v>803</v>
      </c>
      <c r="K324" s="21">
        <v>40626.291666666664</v>
      </c>
      <c r="L324" s="2" t="s">
        <v>1102</v>
      </c>
      <c r="N324" s="2">
        <v>0</v>
      </c>
      <c r="P324" s="2" t="s">
        <v>816</v>
      </c>
      <c r="Q324" s="2" t="s">
        <v>812</v>
      </c>
      <c r="R324" s="2" t="s">
        <v>903</v>
      </c>
      <c r="S324" s="2" t="s">
        <v>831</v>
      </c>
      <c r="T324" s="2" t="str">
        <f t="shared" si="20"/>
        <v/>
      </c>
      <c r="U324" s="2" t="s">
        <v>1030</v>
      </c>
      <c r="V324" s="2" t="str">
        <f t="shared" si="21"/>
        <v/>
      </c>
      <c r="W324" s="2" t="s">
        <v>1030</v>
      </c>
      <c r="X324" s="2" t="str">
        <f t="shared" si="22"/>
        <v/>
      </c>
      <c r="Y324" s="2" t="s">
        <v>1030</v>
      </c>
      <c r="Z324" s="2" t="str">
        <f t="shared" si="23"/>
        <v/>
      </c>
      <c r="AA324" s="2" t="s">
        <v>1030</v>
      </c>
    </row>
    <row r="325" spans="1:27" hidden="1" x14ac:dyDescent="0.25">
      <c r="A325" s="2" t="s">
        <v>2411</v>
      </c>
      <c r="B325" s="2" t="s">
        <v>848</v>
      </c>
      <c r="C325" s="2" t="s">
        <v>2412</v>
      </c>
      <c r="D325" s="2">
        <v>23.833333373069763</v>
      </c>
      <c r="E325" s="2">
        <v>1</v>
      </c>
      <c r="F325" s="2">
        <v>23.833333373069763</v>
      </c>
      <c r="G325" s="2" t="s">
        <v>1030</v>
      </c>
      <c r="H325" s="2" t="s">
        <v>2413</v>
      </c>
      <c r="I325" s="21">
        <v>42036.333333333328</v>
      </c>
      <c r="J325" s="2" t="s">
        <v>819</v>
      </c>
      <c r="K325" s="21">
        <v>41837.291666666664</v>
      </c>
      <c r="L325" s="2" t="s">
        <v>1102</v>
      </c>
      <c r="M325" s="21">
        <v>37074.291666666664</v>
      </c>
      <c r="N325" s="2">
        <v>6</v>
      </c>
      <c r="O325" s="2">
        <v>320000</v>
      </c>
      <c r="P325" s="2" t="s">
        <v>795</v>
      </c>
      <c r="Q325" s="2" t="s">
        <v>848</v>
      </c>
      <c r="R325" s="2" t="s">
        <v>1030</v>
      </c>
      <c r="S325" s="2" t="s">
        <v>853</v>
      </c>
      <c r="T325" s="2" t="str">
        <f t="shared" si="20"/>
        <v/>
      </c>
      <c r="U325" s="2" t="s">
        <v>1030</v>
      </c>
      <c r="V325" s="2" t="str">
        <f t="shared" si="21"/>
        <v/>
      </c>
      <c r="W325" s="2" t="s">
        <v>1030</v>
      </c>
      <c r="X325" s="2" t="str">
        <f t="shared" si="22"/>
        <v/>
      </c>
      <c r="Y325" s="2" t="s">
        <v>1030</v>
      </c>
      <c r="Z325" s="2" t="str">
        <f t="shared" si="23"/>
        <v/>
      </c>
      <c r="AA325" s="2" t="s">
        <v>1030</v>
      </c>
    </row>
    <row r="326" spans="1:27" hidden="1" x14ac:dyDescent="0.25">
      <c r="A326" s="2" t="s">
        <v>2414</v>
      </c>
      <c r="B326" s="2" t="s">
        <v>912</v>
      </c>
      <c r="C326" s="2" t="s">
        <v>2415</v>
      </c>
      <c r="D326" s="2">
        <v>0.5</v>
      </c>
      <c r="E326" s="2">
        <v>1</v>
      </c>
      <c r="F326" s="2">
        <v>0.5</v>
      </c>
      <c r="G326" s="2" t="s">
        <v>1030</v>
      </c>
      <c r="H326" s="2" t="s">
        <v>2416</v>
      </c>
      <c r="I326" s="21">
        <v>42669.291666666672</v>
      </c>
      <c r="J326" s="2" t="s">
        <v>884</v>
      </c>
      <c r="K326" s="21">
        <v>42669.291666666672</v>
      </c>
      <c r="L326" s="2" t="s">
        <v>794</v>
      </c>
      <c r="N326" s="2">
        <v>0</v>
      </c>
      <c r="O326" s="2">
        <v>0</v>
      </c>
      <c r="P326" s="2" t="s">
        <v>816</v>
      </c>
      <c r="Q326" s="2" t="s">
        <v>912</v>
      </c>
      <c r="R326" s="2" t="s">
        <v>830</v>
      </c>
      <c r="S326" s="2" t="s">
        <v>831</v>
      </c>
      <c r="T326" s="2" t="str">
        <f t="shared" si="20"/>
        <v/>
      </c>
      <c r="U326" s="2" t="s">
        <v>1030</v>
      </c>
      <c r="V326" s="2" t="str">
        <f t="shared" si="21"/>
        <v/>
      </c>
      <c r="W326" s="2" t="s">
        <v>1030</v>
      </c>
      <c r="X326" s="2" t="str">
        <f t="shared" si="22"/>
        <v/>
      </c>
      <c r="Y326" s="2" t="s">
        <v>1030</v>
      </c>
      <c r="Z326" s="2" t="str">
        <f t="shared" si="23"/>
        <v/>
      </c>
      <c r="AA326" s="2" t="s">
        <v>1030</v>
      </c>
    </row>
    <row r="327" spans="1:27" hidden="1" x14ac:dyDescent="0.25">
      <c r="A327" s="2" t="s">
        <v>2417</v>
      </c>
      <c r="B327" s="2" t="s">
        <v>848</v>
      </c>
      <c r="C327" s="2" t="s">
        <v>2418</v>
      </c>
      <c r="D327" s="2">
        <v>5.25</v>
      </c>
      <c r="E327" s="2">
        <v>1</v>
      </c>
      <c r="F327" s="2">
        <v>5.25</v>
      </c>
      <c r="G327" s="2" t="s">
        <v>1030</v>
      </c>
      <c r="H327" s="2" t="s">
        <v>2419</v>
      </c>
      <c r="I327" s="21">
        <v>43046.333333333328</v>
      </c>
      <c r="J327" s="2" t="s">
        <v>800</v>
      </c>
      <c r="K327" s="21">
        <v>43038.291666666672</v>
      </c>
      <c r="L327" s="2" t="s">
        <v>794</v>
      </c>
      <c r="M327" s="21">
        <v>39265.291666666664</v>
      </c>
      <c r="N327" s="2">
        <v>7</v>
      </c>
      <c r="O327" s="2">
        <v>2500000</v>
      </c>
      <c r="P327" s="2" t="s">
        <v>795</v>
      </c>
      <c r="Q327" s="2" t="s">
        <v>848</v>
      </c>
      <c r="R327" s="2" t="s">
        <v>937</v>
      </c>
      <c r="S327" s="2" t="s">
        <v>843</v>
      </c>
      <c r="T327" s="2" t="str">
        <f t="shared" si="20"/>
        <v/>
      </c>
      <c r="U327" s="2" t="s">
        <v>1030</v>
      </c>
      <c r="V327" s="2" t="str">
        <f t="shared" si="21"/>
        <v/>
      </c>
      <c r="W327" s="2" t="s">
        <v>1030</v>
      </c>
      <c r="X327" s="2" t="str">
        <f t="shared" si="22"/>
        <v/>
      </c>
      <c r="Y327" s="2" t="s">
        <v>1030</v>
      </c>
      <c r="Z327" s="2" t="str">
        <f t="shared" si="23"/>
        <v/>
      </c>
      <c r="AA327" s="2" t="s">
        <v>1030</v>
      </c>
    </row>
    <row r="328" spans="1:27" hidden="1" x14ac:dyDescent="0.25">
      <c r="A328" s="2" t="s">
        <v>2420</v>
      </c>
      <c r="B328" s="2" t="s">
        <v>885</v>
      </c>
      <c r="C328" s="2" t="s">
        <v>2421</v>
      </c>
      <c r="D328" s="2">
        <v>2.4166666716337204</v>
      </c>
      <c r="E328" s="2">
        <v>1</v>
      </c>
      <c r="F328" s="2">
        <v>2.4166666716337204</v>
      </c>
      <c r="G328" s="2" t="s">
        <v>1030</v>
      </c>
      <c r="H328" s="2" t="s">
        <v>2422</v>
      </c>
      <c r="I328" s="21">
        <v>42735.333333333328</v>
      </c>
      <c r="J328" s="2" t="s">
        <v>808</v>
      </c>
      <c r="K328" s="21">
        <v>42633.291666666672</v>
      </c>
      <c r="L328" s="2" t="s">
        <v>794</v>
      </c>
      <c r="N328" s="2">
        <v>0</v>
      </c>
      <c r="O328" s="2">
        <v>0</v>
      </c>
      <c r="P328" s="2" t="s">
        <v>816</v>
      </c>
      <c r="Q328" s="2" t="s">
        <v>885</v>
      </c>
      <c r="R328" s="2" t="s">
        <v>797</v>
      </c>
      <c r="S328" s="2" t="s">
        <v>801</v>
      </c>
      <c r="T328" s="2" t="str">
        <f t="shared" si="20"/>
        <v/>
      </c>
      <c r="U328" s="2" t="s">
        <v>1030</v>
      </c>
      <c r="V328" s="2" t="str">
        <f t="shared" si="21"/>
        <v/>
      </c>
      <c r="W328" s="2" t="s">
        <v>1030</v>
      </c>
      <c r="X328" s="2" t="str">
        <f t="shared" si="22"/>
        <v/>
      </c>
      <c r="Y328" s="2" t="s">
        <v>1030</v>
      </c>
      <c r="Z328" s="2" t="str">
        <f t="shared" si="23"/>
        <v/>
      </c>
      <c r="AA328" s="2" t="s">
        <v>1030</v>
      </c>
    </row>
    <row r="329" spans="1:27" hidden="1" x14ac:dyDescent="0.25">
      <c r="A329" s="2" t="s">
        <v>2423</v>
      </c>
      <c r="B329" s="2" t="s">
        <v>1659</v>
      </c>
      <c r="C329" s="2" t="s">
        <v>2424</v>
      </c>
      <c r="D329" s="2">
        <v>2.25</v>
      </c>
      <c r="E329" s="2">
        <v>1</v>
      </c>
      <c r="F329" s="2">
        <v>2.25</v>
      </c>
      <c r="G329" s="2" t="s">
        <v>1030</v>
      </c>
      <c r="H329" s="2" t="s">
        <v>2425</v>
      </c>
      <c r="I329" s="21">
        <v>41718.291666666664</v>
      </c>
      <c r="J329" s="2" t="s">
        <v>793</v>
      </c>
      <c r="K329" s="21">
        <v>41670.333333333336</v>
      </c>
      <c r="L329" s="2" t="s">
        <v>1102</v>
      </c>
      <c r="M329" s="21">
        <v>40695.291666666664</v>
      </c>
      <c r="N329" s="2">
        <v>1</v>
      </c>
      <c r="P329" s="2" t="s">
        <v>795</v>
      </c>
      <c r="Q329" s="2" t="s">
        <v>1659</v>
      </c>
      <c r="R329" s="2" t="s">
        <v>797</v>
      </c>
      <c r="S329" s="2" t="s">
        <v>2426</v>
      </c>
      <c r="T329" s="2" t="str">
        <f t="shared" si="20"/>
        <v/>
      </c>
      <c r="U329" s="2" t="s">
        <v>1030</v>
      </c>
      <c r="V329" s="2" t="str">
        <f t="shared" si="21"/>
        <v/>
      </c>
      <c r="W329" s="2" t="s">
        <v>1030</v>
      </c>
      <c r="X329" s="2" t="str">
        <f t="shared" si="22"/>
        <v/>
      </c>
      <c r="Y329" s="2" t="s">
        <v>1030</v>
      </c>
      <c r="Z329" s="2" t="str">
        <f t="shared" si="23"/>
        <v/>
      </c>
      <c r="AA329" s="2" t="s">
        <v>1030</v>
      </c>
    </row>
    <row r="330" spans="1:27" hidden="1" x14ac:dyDescent="0.25">
      <c r="A330" s="2" t="s">
        <v>2427</v>
      </c>
      <c r="B330" s="2" t="s">
        <v>804</v>
      </c>
      <c r="C330" s="2" t="s">
        <v>2428</v>
      </c>
      <c r="D330" s="2">
        <v>31.5</v>
      </c>
      <c r="E330" s="2">
        <v>1</v>
      </c>
      <c r="F330" s="2">
        <v>31.5</v>
      </c>
      <c r="G330" s="2" t="s">
        <v>1030</v>
      </c>
      <c r="H330" s="2" t="s">
        <v>2429</v>
      </c>
      <c r="I330" s="21">
        <v>42565.291666666672</v>
      </c>
      <c r="J330" s="2" t="s">
        <v>793</v>
      </c>
      <c r="K330" s="21">
        <v>42503.291666666672</v>
      </c>
      <c r="L330" s="2" t="s">
        <v>794</v>
      </c>
      <c r="M330" s="21">
        <v>42384.333333333328</v>
      </c>
      <c r="N330" s="2">
        <v>2</v>
      </c>
      <c r="O330" s="2">
        <v>0</v>
      </c>
      <c r="P330" s="2" t="s">
        <v>824</v>
      </c>
      <c r="Q330" s="2" t="s">
        <v>804</v>
      </c>
      <c r="R330" s="2" t="s">
        <v>797</v>
      </c>
      <c r="S330" s="2" t="s">
        <v>2430</v>
      </c>
      <c r="T330" s="2" t="str">
        <f t="shared" si="20"/>
        <v/>
      </c>
      <c r="U330" s="2" t="s">
        <v>1030</v>
      </c>
      <c r="V330" s="2" t="str">
        <f t="shared" si="21"/>
        <v/>
      </c>
      <c r="W330" s="2" t="s">
        <v>1030</v>
      </c>
      <c r="X330" s="2" t="str">
        <f t="shared" si="22"/>
        <v/>
      </c>
      <c r="Y330" s="2" t="s">
        <v>1030</v>
      </c>
      <c r="Z330" s="2" t="str">
        <f t="shared" si="23"/>
        <v/>
      </c>
      <c r="AA330" s="2" t="s">
        <v>1030</v>
      </c>
    </row>
    <row r="331" spans="1:27" hidden="1" x14ac:dyDescent="0.25">
      <c r="A331" s="2" t="s">
        <v>2431</v>
      </c>
      <c r="B331" s="2" t="s">
        <v>812</v>
      </c>
      <c r="C331" s="2" t="s">
        <v>2432</v>
      </c>
      <c r="D331" s="2">
        <v>6</v>
      </c>
      <c r="E331" s="2">
        <v>1</v>
      </c>
      <c r="F331" s="2">
        <v>6</v>
      </c>
      <c r="G331" s="2" t="s">
        <v>1030</v>
      </c>
      <c r="H331" s="2" t="s">
        <v>2433</v>
      </c>
      <c r="I331" s="21">
        <v>42557.291666666672</v>
      </c>
      <c r="J331" s="2" t="s">
        <v>952</v>
      </c>
      <c r="K331" s="21">
        <v>42499.291666666672</v>
      </c>
      <c r="L331" s="2" t="s">
        <v>794</v>
      </c>
      <c r="M331" s="21">
        <v>38595.291666666664</v>
      </c>
      <c r="N331" s="2">
        <v>1</v>
      </c>
      <c r="O331" s="2">
        <v>677000</v>
      </c>
      <c r="P331" s="2" t="s">
        <v>795</v>
      </c>
      <c r="Q331" s="2" t="s">
        <v>812</v>
      </c>
      <c r="R331" s="2" t="s">
        <v>797</v>
      </c>
      <c r="S331" s="2" t="s">
        <v>853</v>
      </c>
      <c r="T331" s="2" t="str">
        <f t="shared" si="20"/>
        <v/>
      </c>
      <c r="U331" s="2" t="s">
        <v>1030</v>
      </c>
      <c r="V331" s="2" t="str">
        <f t="shared" si="21"/>
        <v/>
      </c>
      <c r="W331" s="2" t="s">
        <v>1030</v>
      </c>
      <c r="X331" s="2" t="str">
        <f t="shared" si="22"/>
        <v/>
      </c>
      <c r="Y331" s="2" t="s">
        <v>1030</v>
      </c>
      <c r="Z331" s="2" t="str">
        <f t="shared" si="23"/>
        <v/>
      </c>
      <c r="AA331" s="2" t="s">
        <v>1030</v>
      </c>
    </row>
    <row r="332" spans="1:27" hidden="1" x14ac:dyDescent="0.25">
      <c r="A332" s="2" t="s">
        <v>2434</v>
      </c>
      <c r="B332" s="2" t="s">
        <v>882</v>
      </c>
      <c r="C332" s="2" t="s">
        <v>2435</v>
      </c>
      <c r="D332" s="2">
        <v>1</v>
      </c>
      <c r="E332" s="2">
        <v>1</v>
      </c>
      <c r="F332" s="2">
        <v>1</v>
      </c>
      <c r="G332" s="2" t="s">
        <v>1030</v>
      </c>
      <c r="H332" s="2" t="s">
        <v>2436</v>
      </c>
      <c r="I332" s="21">
        <v>43054.333333333328</v>
      </c>
      <c r="J332" s="2" t="s">
        <v>808</v>
      </c>
      <c r="K332" s="21">
        <v>43054.333333333328</v>
      </c>
      <c r="L332" s="2" t="s">
        <v>794</v>
      </c>
      <c r="N332" s="2">
        <v>0</v>
      </c>
      <c r="O332" s="2">
        <v>0</v>
      </c>
      <c r="P332" s="2" t="s">
        <v>816</v>
      </c>
      <c r="Q332" s="2" t="s">
        <v>882</v>
      </c>
      <c r="R332" s="2" t="s">
        <v>937</v>
      </c>
      <c r="S332" s="2" t="s">
        <v>820</v>
      </c>
      <c r="T332" s="2" t="str">
        <f t="shared" si="20"/>
        <v/>
      </c>
      <c r="U332" s="2" t="s">
        <v>1030</v>
      </c>
      <c r="V332" s="2" t="str">
        <f t="shared" si="21"/>
        <v/>
      </c>
      <c r="W332" s="2" t="s">
        <v>1030</v>
      </c>
      <c r="X332" s="2" t="str">
        <f t="shared" si="22"/>
        <v/>
      </c>
      <c r="Y332" s="2" t="s">
        <v>1030</v>
      </c>
      <c r="Z332" s="2" t="str">
        <f t="shared" si="23"/>
        <v/>
      </c>
      <c r="AA332" s="2" t="s">
        <v>1030</v>
      </c>
    </row>
    <row r="333" spans="1:27" hidden="1" x14ac:dyDescent="0.25">
      <c r="A333" s="2" t="s">
        <v>2437</v>
      </c>
      <c r="B333" s="2" t="s">
        <v>1365</v>
      </c>
      <c r="C333" s="2" t="s">
        <v>2438</v>
      </c>
      <c r="D333" s="2">
        <v>58</v>
      </c>
      <c r="E333" s="2" t="s">
        <v>1030</v>
      </c>
      <c r="F333" s="2" t="s">
        <v>1030</v>
      </c>
      <c r="G333" s="2">
        <v>58</v>
      </c>
      <c r="H333" s="2" t="s">
        <v>2439</v>
      </c>
      <c r="I333" s="21">
        <v>43066.333333333328</v>
      </c>
      <c r="J333" s="2" t="s">
        <v>800</v>
      </c>
      <c r="K333" s="21">
        <v>41065.291666666664</v>
      </c>
      <c r="L333" s="2" t="s">
        <v>794</v>
      </c>
      <c r="M333" s="21">
        <v>40302.291666666664</v>
      </c>
      <c r="N333" s="2">
        <v>1</v>
      </c>
      <c r="O333" s="2">
        <v>289119</v>
      </c>
      <c r="P333" s="2" t="s">
        <v>795</v>
      </c>
      <c r="Q333" s="2" t="s">
        <v>1592</v>
      </c>
      <c r="R333" s="2" t="s">
        <v>852</v>
      </c>
      <c r="S333" s="2" t="s">
        <v>853</v>
      </c>
      <c r="T333" s="2" t="str">
        <f t="shared" si="20"/>
        <v/>
      </c>
      <c r="U333" s="2" t="s">
        <v>1030</v>
      </c>
      <c r="V333" s="2" t="str">
        <f t="shared" si="21"/>
        <v/>
      </c>
      <c r="W333" s="2" t="s">
        <v>1030</v>
      </c>
      <c r="X333" s="2" t="str">
        <f t="shared" si="22"/>
        <v/>
      </c>
      <c r="Y333" s="2" t="s">
        <v>1030</v>
      </c>
      <c r="Z333" s="2" t="str">
        <f t="shared" si="23"/>
        <v>Anthony C. Elliott</v>
      </c>
      <c r="AA333" s="2">
        <v>289119</v>
      </c>
    </row>
    <row r="334" spans="1:27" hidden="1" x14ac:dyDescent="0.25">
      <c r="A334" s="2" t="s">
        <v>2440</v>
      </c>
      <c r="B334" s="2" t="s">
        <v>874</v>
      </c>
      <c r="C334" s="2" t="s">
        <v>2441</v>
      </c>
      <c r="D334" s="2">
        <v>1.5</v>
      </c>
      <c r="E334" s="2" t="s">
        <v>1030</v>
      </c>
      <c r="F334" s="2" t="s">
        <v>1030</v>
      </c>
      <c r="G334" s="2">
        <v>1.5</v>
      </c>
      <c r="H334" s="2" t="s">
        <v>2442</v>
      </c>
      <c r="I334" s="21">
        <v>41997.333333333328</v>
      </c>
      <c r="J334" s="2" t="s">
        <v>793</v>
      </c>
      <c r="K334" s="21">
        <v>41492.291666666664</v>
      </c>
      <c r="L334" s="2" t="s">
        <v>1102</v>
      </c>
      <c r="M334" s="21">
        <v>41653.333333333336</v>
      </c>
      <c r="N334" s="2">
        <v>1</v>
      </c>
      <c r="O334" s="2">
        <v>0</v>
      </c>
      <c r="P334" s="2" t="s">
        <v>816</v>
      </c>
      <c r="Q334" s="2" t="s">
        <v>874</v>
      </c>
      <c r="R334" s="2" t="s">
        <v>810</v>
      </c>
      <c r="S334" s="2" t="s">
        <v>1120</v>
      </c>
      <c r="T334" s="2" t="str">
        <f t="shared" si="20"/>
        <v/>
      </c>
      <c r="U334" s="2" t="s">
        <v>1030</v>
      </c>
      <c r="V334" s="2" t="str">
        <f t="shared" si="21"/>
        <v>Rose Obetz</v>
      </c>
      <c r="W334" s="2">
        <v>1</v>
      </c>
      <c r="X334" s="2" t="str">
        <f t="shared" si="22"/>
        <v/>
      </c>
      <c r="Y334" s="2" t="s">
        <v>1030</v>
      </c>
      <c r="Z334" s="2" t="str">
        <f t="shared" si="23"/>
        <v/>
      </c>
      <c r="AA334" s="2" t="s">
        <v>1030</v>
      </c>
    </row>
    <row r="335" spans="1:27" hidden="1" x14ac:dyDescent="0.25">
      <c r="A335" s="2" t="s">
        <v>2443</v>
      </c>
      <c r="B335" s="2" t="s">
        <v>812</v>
      </c>
      <c r="C335" s="2" t="s">
        <v>2444</v>
      </c>
      <c r="D335" s="2">
        <v>5.4166666865348816</v>
      </c>
      <c r="E335" s="2">
        <v>1</v>
      </c>
      <c r="F335" s="2">
        <v>5.4166666865348816</v>
      </c>
      <c r="G335" s="2" t="s">
        <v>1030</v>
      </c>
      <c r="H335" s="2" t="s">
        <v>2445</v>
      </c>
      <c r="I335" s="21">
        <v>42704.333333333328</v>
      </c>
      <c r="J335" s="2" t="s">
        <v>819</v>
      </c>
      <c r="K335" s="21">
        <v>42615.291666666672</v>
      </c>
      <c r="L335" s="2" t="s">
        <v>794</v>
      </c>
      <c r="M335" s="21">
        <v>41236.333333333336</v>
      </c>
      <c r="N335" s="2">
        <v>1</v>
      </c>
      <c r="O335" s="2">
        <v>26000</v>
      </c>
      <c r="P335" s="2" t="s">
        <v>795</v>
      </c>
      <c r="Q335" s="2" t="s">
        <v>812</v>
      </c>
      <c r="R335" s="2" t="s">
        <v>813</v>
      </c>
      <c r="S335" s="2" t="s">
        <v>798</v>
      </c>
      <c r="T335" s="2" t="str">
        <f t="shared" si="20"/>
        <v/>
      </c>
      <c r="U335" s="2" t="s">
        <v>1030</v>
      </c>
      <c r="V335" s="2" t="str">
        <f t="shared" si="21"/>
        <v/>
      </c>
      <c r="W335" s="2" t="s">
        <v>1030</v>
      </c>
      <c r="X335" s="2" t="str">
        <f t="shared" si="22"/>
        <v/>
      </c>
      <c r="Y335" s="2" t="s">
        <v>1030</v>
      </c>
      <c r="Z335" s="2" t="str">
        <f t="shared" si="23"/>
        <v/>
      </c>
      <c r="AA335" s="2" t="s">
        <v>1030</v>
      </c>
    </row>
    <row r="336" spans="1:27" hidden="1" x14ac:dyDescent="0.25">
      <c r="A336" s="2" t="s">
        <v>478</v>
      </c>
      <c r="B336" s="2" t="s">
        <v>874</v>
      </c>
      <c r="C336" s="2" t="s">
        <v>477</v>
      </c>
      <c r="D336" s="2">
        <v>5.5</v>
      </c>
      <c r="E336" s="2">
        <v>1</v>
      </c>
      <c r="F336" s="2">
        <v>5.5</v>
      </c>
      <c r="G336" s="2" t="s">
        <v>1030</v>
      </c>
      <c r="H336" s="2" t="s">
        <v>928</v>
      </c>
      <c r="I336" s="21">
        <v>43235.291666666672</v>
      </c>
      <c r="J336" s="2" t="s">
        <v>808</v>
      </c>
      <c r="K336" s="21">
        <v>43155.333333333328</v>
      </c>
      <c r="L336" s="2" t="s">
        <v>794</v>
      </c>
      <c r="N336" s="2">
        <v>0</v>
      </c>
      <c r="O336" s="2">
        <v>0</v>
      </c>
      <c r="P336" s="2" t="s">
        <v>816</v>
      </c>
      <c r="Q336" s="2" t="s">
        <v>874</v>
      </c>
      <c r="R336" s="2" t="s">
        <v>857</v>
      </c>
      <c r="S336" s="2" t="s">
        <v>801</v>
      </c>
      <c r="T336" s="2" t="str">
        <f t="shared" si="20"/>
        <v/>
      </c>
      <c r="U336" s="2" t="s">
        <v>1030</v>
      </c>
      <c r="V336" s="2" t="str">
        <f t="shared" si="21"/>
        <v/>
      </c>
      <c r="W336" s="2" t="s">
        <v>1030</v>
      </c>
      <c r="X336" s="2" t="str">
        <f t="shared" si="22"/>
        <v/>
      </c>
      <c r="Y336" s="2" t="s">
        <v>1030</v>
      </c>
      <c r="Z336" s="2" t="str">
        <f t="shared" si="23"/>
        <v/>
      </c>
      <c r="AA336" s="2" t="s">
        <v>1030</v>
      </c>
    </row>
    <row r="337" spans="1:27" hidden="1" x14ac:dyDescent="0.25">
      <c r="A337" s="2" t="s">
        <v>2446</v>
      </c>
      <c r="B337" s="2" t="s">
        <v>796</v>
      </c>
      <c r="C337" s="2" t="s">
        <v>2447</v>
      </c>
      <c r="D337" s="2">
        <v>6.25</v>
      </c>
      <c r="E337" s="2">
        <v>1</v>
      </c>
      <c r="F337" s="2">
        <v>6.25</v>
      </c>
      <c r="G337" s="2" t="s">
        <v>1030</v>
      </c>
      <c r="H337" s="2" t="s">
        <v>2448</v>
      </c>
      <c r="I337" s="21">
        <v>42249.291666666672</v>
      </c>
      <c r="J337" s="2" t="s">
        <v>889</v>
      </c>
      <c r="K337" s="21">
        <v>42040.333333333328</v>
      </c>
      <c r="L337" s="2" t="s">
        <v>1102</v>
      </c>
      <c r="N337" s="2">
        <v>0</v>
      </c>
      <c r="O337" s="2">
        <v>0</v>
      </c>
      <c r="P337" s="2" t="s">
        <v>816</v>
      </c>
      <c r="Q337" s="2" t="s">
        <v>796</v>
      </c>
      <c r="R337" s="2" t="s">
        <v>830</v>
      </c>
      <c r="S337" s="2" t="s">
        <v>853</v>
      </c>
      <c r="T337" s="2" t="str">
        <f t="shared" si="20"/>
        <v/>
      </c>
      <c r="U337" s="2" t="s">
        <v>1030</v>
      </c>
      <c r="V337" s="2" t="str">
        <f t="shared" si="21"/>
        <v/>
      </c>
      <c r="W337" s="2" t="s">
        <v>1030</v>
      </c>
      <c r="X337" s="2" t="str">
        <f t="shared" si="22"/>
        <v/>
      </c>
      <c r="Y337" s="2" t="s">
        <v>1030</v>
      </c>
      <c r="Z337" s="2" t="str">
        <f t="shared" si="23"/>
        <v/>
      </c>
      <c r="AA337" s="2" t="s">
        <v>1030</v>
      </c>
    </row>
    <row r="338" spans="1:27" hidden="1" x14ac:dyDescent="0.25">
      <c r="A338" s="2" t="s">
        <v>2449</v>
      </c>
      <c r="B338" s="2" t="s">
        <v>796</v>
      </c>
      <c r="C338" s="2" t="s">
        <v>2450</v>
      </c>
      <c r="D338" s="2">
        <v>1.75</v>
      </c>
      <c r="E338" s="2">
        <v>1</v>
      </c>
      <c r="F338" s="2">
        <v>1.75</v>
      </c>
      <c r="G338" s="2" t="s">
        <v>1030</v>
      </c>
      <c r="H338" s="2" t="s">
        <v>2451</v>
      </c>
      <c r="I338" s="21">
        <v>41711.291666666664</v>
      </c>
      <c r="J338" s="2" t="s">
        <v>793</v>
      </c>
      <c r="K338" s="21">
        <v>41711.291666666664</v>
      </c>
      <c r="L338" s="2" t="s">
        <v>1102</v>
      </c>
      <c r="N338" s="2">
        <v>1</v>
      </c>
      <c r="O338" s="2">
        <v>0</v>
      </c>
      <c r="P338" s="2" t="s">
        <v>816</v>
      </c>
      <c r="Q338" s="2" t="s">
        <v>796</v>
      </c>
      <c r="R338" s="2" t="s">
        <v>830</v>
      </c>
      <c r="S338" s="2" t="s">
        <v>853</v>
      </c>
      <c r="T338" s="2" t="str">
        <f t="shared" si="20"/>
        <v/>
      </c>
      <c r="U338" s="2" t="s">
        <v>1030</v>
      </c>
      <c r="V338" s="2" t="str">
        <f t="shared" si="21"/>
        <v/>
      </c>
      <c r="W338" s="2" t="s">
        <v>1030</v>
      </c>
      <c r="X338" s="2" t="str">
        <f t="shared" si="22"/>
        <v/>
      </c>
      <c r="Y338" s="2" t="s">
        <v>1030</v>
      </c>
      <c r="Z338" s="2" t="str">
        <f t="shared" si="23"/>
        <v/>
      </c>
      <c r="AA338" s="2" t="s">
        <v>1030</v>
      </c>
    </row>
    <row r="339" spans="1:27" hidden="1" x14ac:dyDescent="0.25">
      <c r="A339" s="2" t="s">
        <v>1462</v>
      </c>
      <c r="B339" s="2" t="s">
        <v>885</v>
      </c>
      <c r="C339" s="2" t="s">
        <v>1461</v>
      </c>
      <c r="D339" s="2">
        <v>1</v>
      </c>
      <c r="E339" s="2">
        <v>1</v>
      </c>
      <c r="F339" s="2">
        <v>1</v>
      </c>
      <c r="G339" s="2" t="s">
        <v>1030</v>
      </c>
      <c r="H339" s="2" t="s">
        <v>1487</v>
      </c>
      <c r="I339" s="21">
        <v>43292.291666666672</v>
      </c>
      <c r="J339" s="2" t="s">
        <v>949</v>
      </c>
      <c r="K339" s="21">
        <v>43255.291666666672</v>
      </c>
      <c r="L339" s="2" t="s">
        <v>794</v>
      </c>
      <c r="M339" s="21">
        <v>40909.333333333336</v>
      </c>
      <c r="N339" s="2">
        <v>1</v>
      </c>
      <c r="O339" s="2">
        <v>0</v>
      </c>
      <c r="P339" s="2" t="s">
        <v>795</v>
      </c>
      <c r="Q339" s="2" t="s">
        <v>885</v>
      </c>
      <c r="R339" s="2" t="s">
        <v>797</v>
      </c>
      <c r="S339" s="2" t="s">
        <v>801</v>
      </c>
      <c r="T339" s="2" t="str">
        <f t="shared" si="20"/>
        <v/>
      </c>
      <c r="U339" s="2" t="s">
        <v>1030</v>
      </c>
      <c r="V339" s="2" t="str">
        <f t="shared" si="21"/>
        <v/>
      </c>
      <c r="W339" s="2" t="s">
        <v>1030</v>
      </c>
      <c r="X339" s="2" t="str">
        <f t="shared" si="22"/>
        <v/>
      </c>
      <c r="Y339" s="2" t="s">
        <v>1030</v>
      </c>
      <c r="Z339" s="2" t="str">
        <f t="shared" si="23"/>
        <v/>
      </c>
      <c r="AA339" s="2" t="s">
        <v>1030</v>
      </c>
    </row>
    <row r="340" spans="1:27" hidden="1" x14ac:dyDescent="0.25">
      <c r="A340" s="2" t="s">
        <v>2452</v>
      </c>
      <c r="B340" s="2" t="s">
        <v>835</v>
      </c>
      <c r="C340" s="2" t="s">
        <v>2453</v>
      </c>
      <c r="D340" s="2">
        <v>5</v>
      </c>
      <c r="E340" s="2">
        <v>1</v>
      </c>
      <c r="F340" s="2">
        <v>5</v>
      </c>
      <c r="G340" s="2" t="s">
        <v>1030</v>
      </c>
      <c r="H340" s="2" t="s">
        <v>2454</v>
      </c>
      <c r="I340" s="21">
        <v>42492.291666666672</v>
      </c>
      <c r="J340" s="2" t="s">
        <v>793</v>
      </c>
      <c r="K340" s="21">
        <v>42436.333333333328</v>
      </c>
      <c r="L340" s="2" t="s">
        <v>794</v>
      </c>
      <c r="M340" s="21">
        <v>42479.291666666672</v>
      </c>
      <c r="N340" s="2">
        <v>0</v>
      </c>
      <c r="O340" s="2">
        <v>0</v>
      </c>
      <c r="P340" s="2" t="s">
        <v>816</v>
      </c>
      <c r="Q340" s="2" t="s">
        <v>835</v>
      </c>
      <c r="R340" s="2" t="s">
        <v>836</v>
      </c>
      <c r="S340" s="2" t="s">
        <v>820</v>
      </c>
      <c r="T340" s="2" t="str">
        <f t="shared" si="20"/>
        <v/>
      </c>
      <c r="U340" s="2" t="s">
        <v>1030</v>
      </c>
      <c r="V340" s="2" t="str">
        <f t="shared" si="21"/>
        <v>Julie Samson</v>
      </c>
      <c r="W340" s="2">
        <v>1</v>
      </c>
      <c r="X340" s="2" t="str">
        <f t="shared" si="22"/>
        <v/>
      </c>
      <c r="Y340" s="2" t="s">
        <v>1030</v>
      </c>
      <c r="Z340" s="2" t="str">
        <f t="shared" si="23"/>
        <v/>
      </c>
      <c r="AA340" s="2" t="s">
        <v>1030</v>
      </c>
    </row>
    <row r="341" spans="1:27" hidden="1" x14ac:dyDescent="0.25">
      <c r="A341" s="2" t="s">
        <v>2455</v>
      </c>
      <c r="B341" s="2" t="s">
        <v>822</v>
      </c>
      <c r="C341" s="2" t="s">
        <v>2456</v>
      </c>
      <c r="D341" s="2">
        <v>2.75</v>
      </c>
      <c r="E341" s="2">
        <v>1</v>
      </c>
      <c r="F341" s="2">
        <v>2.75</v>
      </c>
      <c r="G341" s="2" t="s">
        <v>1030</v>
      </c>
      <c r="H341" s="2" t="s">
        <v>2457</v>
      </c>
      <c r="I341" s="21">
        <v>42811.291666666672</v>
      </c>
      <c r="J341" s="2" t="s">
        <v>847</v>
      </c>
      <c r="K341" s="21">
        <v>42411.333333333328</v>
      </c>
      <c r="L341" s="2" t="s">
        <v>1102</v>
      </c>
      <c r="N341" s="2">
        <v>0</v>
      </c>
      <c r="O341" s="2">
        <v>0</v>
      </c>
      <c r="P341" s="2" t="s">
        <v>816</v>
      </c>
      <c r="Q341" s="2" t="s">
        <v>822</v>
      </c>
      <c r="R341" s="2" t="s">
        <v>813</v>
      </c>
      <c r="S341" s="2" t="s">
        <v>849</v>
      </c>
      <c r="T341" s="2" t="str">
        <f t="shared" si="20"/>
        <v/>
      </c>
      <c r="U341" s="2" t="s">
        <v>1030</v>
      </c>
      <c r="V341" s="2" t="str">
        <f t="shared" si="21"/>
        <v/>
      </c>
      <c r="W341" s="2" t="s">
        <v>1030</v>
      </c>
      <c r="X341" s="2" t="str">
        <f t="shared" si="22"/>
        <v/>
      </c>
      <c r="Y341" s="2" t="s">
        <v>1030</v>
      </c>
      <c r="Z341" s="2" t="str">
        <f t="shared" si="23"/>
        <v/>
      </c>
      <c r="AA341" s="2" t="s">
        <v>1030</v>
      </c>
    </row>
    <row r="342" spans="1:27" hidden="1" x14ac:dyDescent="0.25">
      <c r="A342" s="2" t="s">
        <v>655</v>
      </c>
      <c r="B342" s="2" t="s">
        <v>809</v>
      </c>
      <c r="C342" s="2" t="s">
        <v>653</v>
      </c>
      <c r="D342" s="2">
        <v>7.5</v>
      </c>
      <c r="E342" s="2" t="s">
        <v>1030</v>
      </c>
      <c r="F342" s="2" t="s">
        <v>1030</v>
      </c>
      <c r="G342" s="2">
        <v>7.5</v>
      </c>
      <c r="H342" s="2" t="s">
        <v>929</v>
      </c>
      <c r="I342" s="21">
        <v>43189.291666666672</v>
      </c>
      <c r="J342" s="2" t="s">
        <v>793</v>
      </c>
      <c r="K342" s="21">
        <v>41576.291666666664</v>
      </c>
      <c r="L342" s="2" t="s">
        <v>794</v>
      </c>
      <c r="P342" s="2" t="s">
        <v>816</v>
      </c>
      <c r="Q342" s="2" t="s">
        <v>809</v>
      </c>
      <c r="R342" s="2" t="s">
        <v>813</v>
      </c>
      <c r="S342" s="2" t="s">
        <v>845</v>
      </c>
      <c r="T342" s="2" t="str">
        <f t="shared" si="20"/>
        <v/>
      </c>
      <c r="U342" s="2" t="s">
        <v>1030</v>
      </c>
      <c r="V342" s="2" t="str">
        <f t="shared" si="21"/>
        <v/>
      </c>
      <c r="W342" s="2" t="s">
        <v>1030</v>
      </c>
      <c r="X342" s="2" t="str">
        <f t="shared" si="22"/>
        <v/>
      </c>
      <c r="Y342" s="2" t="s">
        <v>1030</v>
      </c>
      <c r="Z342" s="2" t="str">
        <f t="shared" si="23"/>
        <v/>
      </c>
      <c r="AA342" s="2" t="s">
        <v>1030</v>
      </c>
    </row>
    <row r="343" spans="1:27" hidden="1" x14ac:dyDescent="0.25">
      <c r="A343" s="2" t="s">
        <v>2458</v>
      </c>
      <c r="B343" s="2" t="s">
        <v>835</v>
      </c>
      <c r="C343" s="2" t="s">
        <v>2459</v>
      </c>
      <c r="D343" s="2">
        <v>5</v>
      </c>
      <c r="E343" s="2">
        <v>1</v>
      </c>
      <c r="F343" s="2">
        <v>5</v>
      </c>
      <c r="G343" s="2" t="s">
        <v>1030</v>
      </c>
      <c r="H343" s="2" t="s">
        <v>2460</v>
      </c>
      <c r="I343" s="21">
        <v>42416.333333333328</v>
      </c>
      <c r="J343" s="2" t="s">
        <v>793</v>
      </c>
      <c r="K343" s="21">
        <v>42388.333333333328</v>
      </c>
      <c r="L343" s="2" t="s">
        <v>794</v>
      </c>
      <c r="M343" s="21">
        <v>42404.333333333328</v>
      </c>
      <c r="N343" s="2">
        <v>0</v>
      </c>
      <c r="O343" s="2">
        <v>0</v>
      </c>
      <c r="P343" s="2" t="s">
        <v>816</v>
      </c>
      <c r="Q343" s="2" t="s">
        <v>835</v>
      </c>
      <c r="R343" s="2" t="s">
        <v>836</v>
      </c>
      <c r="S343" s="2" t="s">
        <v>820</v>
      </c>
      <c r="T343" s="2" t="str">
        <f t="shared" si="20"/>
        <v/>
      </c>
      <c r="U343" s="2" t="s">
        <v>1030</v>
      </c>
      <c r="V343" s="2" t="str">
        <f t="shared" si="21"/>
        <v>Julie Samson</v>
      </c>
      <c r="W343" s="2">
        <v>1</v>
      </c>
      <c r="X343" s="2" t="str">
        <f t="shared" si="22"/>
        <v/>
      </c>
      <c r="Y343" s="2" t="s">
        <v>1030</v>
      </c>
      <c r="Z343" s="2" t="str">
        <f t="shared" si="23"/>
        <v/>
      </c>
      <c r="AA343" s="2" t="s">
        <v>1030</v>
      </c>
    </row>
    <row r="344" spans="1:27" hidden="1" x14ac:dyDescent="0.25">
      <c r="A344" s="2" t="s">
        <v>2461</v>
      </c>
      <c r="B344" s="2" t="s">
        <v>882</v>
      </c>
      <c r="C344" s="2" t="s">
        <v>2462</v>
      </c>
      <c r="D344" s="2">
        <v>18</v>
      </c>
      <c r="E344" s="2" t="s">
        <v>1030</v>
      </c>
      <c r="F344" s="2" t="s">
        <v>1030</v>
      </c>
      <c r="G344" s="2">
        <v>18</v>
      </c>
      <c r="H344" s="2" t="s">
        <v>2463</v>
      </c>
      <c r="I344" s="21">
        <v>42765.333333333328</v>
      </c>
      <c r="J344" s="2" t="s">
        <v>808</v>
      </c>
      <c r="K344" s="21">
        <v>41495.291666666664</v>
      </c>
      <c r="L344" s="2" t="s">
        <v>794</v>
      </c>
      <c r="P344" s="2" t="s">
        <v>816</v>
      </c>
      <c r="Q344" s="2" t="s">
        <v>882</v>
      </c>
      <c r="R344" s="2" t="s">
        <v>937</v>
      </c>
      <c r="S344" s="2" t="s">
        <v>820</v>
      </c>
      <c r="T344" s="2" t="str">
        <f t="shared" si="20"/>
        <v/>
      </c>
      <c r="U344" s="2" t="s">
        <v>1030</v>
      </c>
      <c r="V344" s="2" t="str">
        <f t="shared" si="21"/>
        <v/>
      </c>
      <c r="W344" s="2" t="s">
        <v>1030</v>
      </c>
      <c r="X344" s="2" t="str">
        <f t="shared" si="22"/>
        <v/>
      </c>
      <c r="Y344" s="2" t="s">
        <v>1030</v>
      </c>
      <c r="Z344" s="2" t="str">
        <f t="shared" si="23"/>
        <v/>
      </c>
      <c r="AA344" s="2" t="s">
        <v>1030</v>
      </c>
    </row>
    <row r="345" spans="1:27" hidden="1" x14ac:dyDescent="0.25">
      <c r="A345" s="2" t="s">
        <v>2464</v>
      </c>
      <c r="B345" s="2" t="s">
        <v>796</v>
      </c>
      <c r="C345" s="2" t="s">
        <v>2465</v>
      </c>
      <c r="D345" s="2">
        <v>2.25</v>
      </c>
      <c r="E345" s="2">
        <v>1</v>
      </c>
      <c r="F345" s="2">
        <v>2.25</v>
      </c>
      <c r="G345" s="2" t="s">
        <v>1030</v>
      </c>
      <c r="H345" s="2" t="s">
        <v>2466</v>
      </c>
      <c r="I345" s="21">
        <v>41708.291666666664</v>
      </c>
      <c r="J345" s="2" t="s">
        <v>1030</v>
      </c>
      <c r="K345" s="21">
        <v>41708.291666666664</v>
      </c>
      <c r="L345" s="2" t="s">
        <v>1102</v>
      </c>
      <c r="P345" s="2" t="s">
        <v>816</v>
      </c>
      <c r="Q345" s="2" t="s">
        <v>796</v>
      </c>
      <c r="R345" s="2" t="s">
        <v>937</v>
      </c>
      <c r="S345" s="2" t="s">
        <v>801</v>
      </c>
      <c r="T345" s="2" t="str">
        <f t="shared" si="20"/>
        <v/>
      </c>
      <c r="U345" s="2" t="s">
        <v>1030</v>
      </c>
      <c r="V345" s="2" t="str">
        <f t="shared" si="21"/>
        <v/>
      </c>
      <c r="W345" s="2" t="s">
        <v>1030</v>
      </c>
      <c r="X345" s="2" t="str">
        <f t="shared" si="22"/>
        <v/>
      </c>
      <c r="Y345" s="2" t="s">
        <v>1030</v>
      </c>
      <c r="Z345" s="2" t="str">
        <f t="shared" si="23"/>
        <v/>
      </c>
      <c r="AA345" s="2" t="s">
        <v>1030</v>
      </c>
    </row>
    <row r="346" spans="1:27" hidden="1" x14ac:dyDescent="0.25">
      <c r="A346" s="2" t="s">
        <v>688</v>
      </c>
      <c r="B346" s="2" t="s">
        <v>848</v>
      </c>
      <c r="C346" s="2" t="s">
        <v>687</v>
      </c>
      <c r="D346" s="2">
        <v>10</v>
      </c>
      <c r="E346" s="2">
        <v>1</v>
      </c>
      <c r="F346" s="2">
        <v>10</v>
      </c>
      <c r="G346" s="2" t="s">
        <v>1030</v>
      </c>
      <c r="H346" s="2" t="s">
        <v>930</v>
      </c>
      <c r="I346" s="21">
        <v>43173.291666666672</v>
      </c>
      <c r="J346" s="2" t="s">
        <v>793</v>
      </c>
      <c r="K346" s="21">
        <v>42870.291666666672</v>
      </c>
      <c r="L346" s="2" t="s">
        <v>794</v>
      </c>
      <c r="M346" s="21">
        <v>41640.333333333336</v>
      </c>
      <c r="N346" s="2">
        <v>11</v>
      </c>
      <c r="O346" s="2">
        <v>500000</v>
      </c>
      <c r="P346" s="2" t="s">
        <v>795</v>
      </c>
      <c r="Q346" s="2" t="s">
        <v>848</v>
      </c>
      <c r="R346" s="2" t="s">
        <v>797</v>
      </c>
      <c r="S346" s="2" t="s">
        <v>831</v>
      </c>
      <c r="T346" s="2" t="str">
        <f t="shared" si="20"/>
        <v/>
      </c>
      <c r="U346" s="2" t="s">
        <v>1030</v>
      </c>
      <c r="V346" s="2" t="str">
        <f t="shared" si="21"/>
        <v/>
      </c>
      <c r="W346" s="2" t="s">
        <v>1030</v>
      </c>
      <c r="X346" s="2" t="str">
        <f t="shared" si="22"/>
        <v/>
      </c>
      <c r="Y346" s="2" t="s">
        <v>1030</v>
      </c>
      <c r="Z346" s="2" t="str">
        <f t="shared" si="23"/>
        <v/>
      </c>
      <c r="AA346" s="2" t="s">
        <v>1030</v>
      </c>
    </row>
    <row r="347" spans="1:27" hidden="1" x14ac:dyDescent="0.25">
      <c r="A347" s="2" t="s">
        <v>2467</v>
      </c>
      <c r="B347" s="2" t="s">
        <v>1365</v>
      </c>
      <c r="C347" s="2" t="s">
        <v>2468</v>
      </c>
      <c r="D347" s="2">
        <v>2.25</v>
      </c>
      <c r="E347" s="2">
        <v>1</v>
      </c>
      <c r="F347" s="2">
        <v>2.25</v>
      </c>
      <c r="G347" s="2" t="s">
        <v>1030</v>
      </c>
      <c r="H347" s="2" t="s">
        <v>2469</v>
      </c>
      <c r="I347" s="21">
        <v>43082.333333333328</v>
      </c>
      <c r="J347" s="2" t="s">
        <v>800</v>
      </c>
      <c r="K347" s="21">
        <v>43065.333333333328</v>
      </c>
      <c r="L347" s="2" t="s">
        <v>794</v>
      </c>
      <c r="M347" s="21">
        <v>42401.333333333328</v>
      </c>
      <c r="N347" s="2">
        <v>1</v>
      </c>
      <c r="O347" s="2">
        <v>0</v>
      </c>
      <c r="P347" s="2" t="s">
        <v>795</v>
      </c>
      <c r="Q347" s="2" t="s">
        <v>1592</v>
      </c>
      <c r="R347" s="2" t="s">
        <v>810</v>
      </c>
      <c r="S347" s="2" t="s">
        <v>801</v>
      </c>
      <c r="T347" s="2" t="str">
        <f t="shared" si="20"/>
        <v/>
      </c>
      <c r="U347" s="2" t="s">
        <v>1030</v>
      </c>
      <c r="V347" s="2" t="str">
        <f t="shared" si="21"/>
        <v/>
      </c>
      <c r="W347" s="2" t="s">
        <v>1030</v>
      </c>
      <c r="X347" s="2" t="str">
        <f t="shared" si="22"/>
        <v/>
      </c>
      <c r="Y347" s="2" t="s">
        <v>1030</v>
      </c>
      <c r="Z347" s="2" t="str">
        <f t="shared" si="23"/>
        <v/>
      </c>
      <c r="AA347" s="2" t="s">
        <v>1030</v>
      </c>
    </row>
    <row r="348" spans="1:27" hidden="1" x14ac:dyDescent="0.25">
      <c r="A348" s="2" t="s">
        <v>2470</v>
      </c>
      <c r="B348" s="2" t="s">
        <v>848</v>
      </c>
      <c r="C348" s="2" t="s">
        <v>2471</v>
      </c>
      <c r="D348" s="2">
        <v>16</v>
      </c>
      <c r="E348" s="2">
        <v>1</v>
      </c>
      <c r="F348" s="2">
        <v>16</v>
      </c>
      <c r="G348" s="2" t="s">
        <v>1030</v>
      </c>
      <c r="H348" s="2" t="s">
        <v>2472</v>
      </c>
      <c r="I348" s="21">
        <v>42953.291666666672</v>
      </c>
      <c r="J348" s="2" t="s">
        <v>819</v>
      </c>
      <c r="K348" s="21">
        <v>42912.291666666672</v>
      </c>
      <c r="L348" s="2" t="s">
        <v>794</v>
      </c>
      <c r="M348" s="21">
        <v>27760.333333333332</v>
      </c>
      <c r="N348" s="2">
        <v>42</v>
      </c>
      <c r="O348" s="2">
        <v>5772069</v>
      </c>
      <c r="P348" s="2" t="s">
        <v>795</v>
      </c>
      <c r="Q348" s="2" t="s">
        <v>848</v>
      </c>
      <c r="R348" s="2" t="s">
        <v>852</v>
      </c>
      <c r="S348" s="2" t="s">
        <v>831</v>
      </c>
      <c r="T348" s="2" t="str">
        <f t="shared" si="20"/>
        <v/>
      </c>
      <c r="U348" s="2" t="s">
        <v>1030</v>
      </c>
      <c r="V348" s="2" t="str">
        <f t="shared" si="21"/>
        <v/>
      </c>
      <c r="W348" s="2" t="s">
        <v>1030</v>
      </c>
      <c r="X348" s="2" t="str">
        <f t="shared" si="22"/>
        <v/>
      </c>
      <c r="Y348" s="2" t="s">
        <v>1030</v>
      </c>
      <c r="Z348" s="2" t="str">
        <f t="shared" si="23"/>
        <v/>
      </c>
      <c r="AA348" s="2" t="s">
        <v>1030</v>
      </c>
    </row>
    <row r="349" spans="1:27" hidden="1" x14ac:dyDescent="0.25">
      <c r="A349" s="2" t="s">
        <v>2473</v>
      </c>
      <c r="B349" s="2" t="s">
        <v>848</v>
      </c>
      <c r="C349" s="2" t="s">
        <v>2474</v>
      </c>
      <c r="D349" s="2">
        <v>12.5</v>
      </c>
      <c r="E349" s="2" t="s">
        <v>1030</v>
      </c>
      <c r="F349" s="2" t="s">
        <v>1030</v>
      </c>
      <c r="G349" s="2">
        <v>12.5</v>
      </c>
      <c r="H349" s="2" t="s">
        <v>2475</v>
      </c>
      <c r="I349" s="21">
        <v>42847.291666666672</v>
      </c>
      <c r="J349" s="2" t="s">
        <v>847</v>
      </c>
      <c r="K349" s="21">
        <v>42816.291666666672</v>
      </c>
      <c r="L349" s="2" t="s">
        <v>794</v>
      </c>
      <c r="M349" s="21">
        <v>40695.291666666664</v>
      </c>
      <c r="N349" s="2">
        <v>1</v>
      </c>
      <c r="O349" s="2">
        <v>182000</v>
      </c>
      <c r="P349" s="2" t="s">
        <v>795</v>
      </c>
      <c r="Q349" s="2" t="s">
        <v>848</v>
      </c>
      <c r="R349" s="2" t="s">
        <v>810</v>
      </c>
      <c r="S349" s="2" t="s">
        <v>853</v>
      </c>
      <c r="T349" s="2" t="str">
        <f t="shared" si="20"/>
        <v/>
      </c>
      <c r="U349" s="2" t="s">
        <v>1030</v>
      </c>
      <c r="V349" s="2" t="str">
        <f t="shared" si="21"/>
        <v/>
      </c>
      <c r="W349" s="2" t="s">
        <v>1030</v>
      </c>
      <c r="X349" s="2" t="str">
        <f t="shared" si="22"/>
        <v/>
      </c>
      <c r="Y349" s="2" t="s">
        <v>1030</v>
      </c>
      <c r="Z349" s="2" t="str">
        <f t="shared" si="23"/>
        <v/>
      </c>
      <c r="AA349" s="2" t="s">
        <v>1030</v>
      </c>
    </row>
    <row r="350" spans="1:27" hidden="1" x14ac:dyDescent="0.25">
      <c r="A350" s="2" t="s">
        <v>2476</v>
      </c>
      <c r="B350" s="2" t="s">
        <v>796</v>
      </c>
      <c r="C350" s="2" t="s">
        <v>2477</v>
      </c>
      <c r="D350" s="2">
        <v>2.25</v>
      </c>
      <c r="E350" s="2">
        <v>1</v>
      </c>
      <c r="F350" s="2">
        <v>2.25</v>
      </c>
      <c r="G350" s="2" t="s">
        <v>1030</v>
      </c>
      <c r="H350" s="2" t="s">
        <v>2478</v>
      </c>
      <c r="I350" s="21">
        <v>41794.291666666664</v>
      </c>
      <c r="J350" s="2" t="s">
        <v>1030</v>
      </c>
      <c r="K350" s="21">
        <v>41794.291666666664</v>
      </c>
      <c r="L350" s="2" t="s">
        <v>1102</v>
      </c>
      <c r="P350" s="2" t="s">
        <v>816</v>
      </c>
      <c r="Q350" s="2" t="s">
        <v>796</v>
      </c>
      <c r="R350" s="2" t="s">
        <v>797</v>
      </c>
      <c r="S350" s="2" t="s">
        <v>801</v>
      </c>
      <c r="T350" s="2" t="str">
        <f t="shared" si="20"/>
        <v/>
      </c>
      <c r="U350" s="2" t="s">
        <v>1030</v>
      </c>
      <c r="V350" s="2" t="str">
        <f t="shared" si="21"/>
        <v/>
      </c>
      <c r="W350" s="2" t="s">
        <v>1030</v>
      </c>
      <c r="X350" s="2" t="str">
        <f t="shared" si="22"/>
        <v/>
      </c>
      <c r="Y350" s="2" t="s">
        <v>1030</v>
      </c>
      <c r="Z350" s="2" t="str">
        <f t="shared" si="23"/>
        <v/>
      </c>
      <c r="AA350" s="2" t="s">
        <v>1030</v>
      </c>
    </row>
    <row r="351" spans="1:27" hidden="1" x14ac:dyDescent="0.25">
      <c r="A351" s="2" t="s">
        <v>2479</v>
      </c>
      <c r="B351" s="2" t="s">
        <v>1063</v>
      </c>
      <c r="C351" s="2" t="s">
        <v>2480</v>
      </c>
      <c r="D351" s="2">
        <v>1</v>
      </c>
      <c r="E351" s="2">
        <v>1</v>
      </c>
      <c r="F351" s="2">
        <v>1</v>
      </c>
      <c r="G351" s="2" t="s">
        <v>1030</v>
      </c>
      <c r="H351" s="2" t="s">
        <v>2481</v>
      </c>
      <c r="I351" s="21">
        <v>41984.333333333328</v>
      </c>
      <c r="J351" s="2" t="s">
        <v>889</v>
      </c>
      <c r="K351" s="21">
        <v>41978.333333333328</v>
      </c>
      <c r="L351" s="2" t="s">
        <v>1102</v>
      </c>
      <c r="M351" s="21">
        <v>41964.333333333328</v>
      </c>
      <c r="N351" s="2">
        <v>0</v>
      </c>
      <c r="O351" s="2">
        <v>0</v>
      </c>
      <c r="P351" s="2" t="s">
        <v>824</v>
      </c>
      <c r="Q351" s="2" t="s">
        <v>1063</v>
      </c>
      <c r="R351" s="2" t="s">
        <v>810</v>
      </c>
      <c r="S351" s="2" t="s">
        <v>820</v>
      </c>
      <c r="T351" s="2" t="str">
        <f t="shared" si="20"/>
        <v/>
      </c>
      <c r="U351" s="2" t="s">
        <v>1030</v>
      </c>
      <c r="V351" s="2" t="str">
        <f t="shared" si="21"/>
        <v/>
      </c>
      <c r="W351" s="2" t="s">
        <v>1030</v>
      </c>
      <c r="X351" s="2" t="str">
        <f t="shared" si="22"/>
        <v/>
      </c>
      <c r="Y351" s="2" t="s">
        <v>1030</v>
      </c>
      <c r="Z351" s="2" t="str">
        <f t="shared" si="23"/>
        <v/>
      </c>
      <c r="AA351" s="2" t="s">
        <v>1030</v>
      </c>
    </row>
    <row r="352" spans="1:27" hidden="1" x14ac:dyDescent="0.25">
      <c r="A352" s="2" t="s">
        <v>2482</v>
      </c>
      <c r="B352" s="2" t="s">
        <v>812</v>
      </c>
      <c r="C352" s="2" t="s">
        <v>2483</v>
      </c>
      <c r="D352" s="2">
        <v>7.9163333177566528</v>
      </c>
      <c r="E352" s="2">
        <v>1</v>
      </c>
      <c r="F352" s="2">
        <v>7.9163333177566528</v>
      </c>
      <c r="G352" s="2" t="s">
        <v>1030</v>
      </c>
      <c r="H352" s="2" t="s">
        <v>2484</v>
      </c>
      <c r="I352" s="21">
        <v>43066.333333333328</v>
      </c>
      <c r="J352" s="2" t="s">
        <v>793</v>
      </c>
      <c r="K352" s="21">
        <v>42061.333333333328</v>
      </c>
      <c r="L352" s="2" t="s">
        <v>794</v>
      </c>
      <c r="M352" s="21">
        <v>40767.291666666664</v>
      </c>
      <c r="N352" s="2">
        <v>1</v>
      </c>
      <c r="O352" s="2">
        <v>240000</v>
      </c>
      <c r="P352" s="2" t="s">
        <v>795</v>
      </c>
      <c r="Q352" s="2" t="s">
        <v>812</v>
      </c>
      <c r="R352" s="2" t="s">
        <v>937</v>
      </c>
      <c r="S352" s="2" t="s">
        <v>831</v>
      </c>
      <c r="T352" s="2" t="str">
        <f t="shared" si="20"/>
        <v/>
      </c>
      <c r="U352" s="2" t="s">
        <v>1030</v>
      </c>
      <c r="V352" s="2" t="str">
        <f t="shared" si="21"/>
        <v/>
      </c>
      <c r="W352" s="2" t="s">
        <v>1030</v>
      </c>
      <c r="X352" s="2" t="str">
        <f t="shared" si="22"/>
        <v/>
      </c>
      <c r="Y352" s="2" t="s">
        <v>1030</v>
      </c>
      <c r="Z352" s="2" t="str">
        <f t="shared" si="23"/>
        <v>Bill Bartels</v>
      </c>
      <c r="AA352" s="2">
        <v>240000</v>
      </c>
    </row>
    <row r="353" spans="1:27" hidden="1" x14ac:dyDescent="0.25">
      <c r="A353" s="2" t="s">
        <v>2485</v>
      </c>
      <c r="B353" s="2" t="s">
        <v>885</v>
      </c>
      <c r="C353" s="2" t="s">
        <v>2486</v>
      </c>
      <c r="D353" s="2">
        <v>1</v>
      </c>
      <c r="E353" s="2">
        <v>1</v>
      </c>
      <c r="F353" s="2">
        <v>1</v>
      </c>
      <c r="G353" s="2" t="s">
        <v>1030</v>
      </c>
      <c r="H353" s="2" t="s">
        <v>2487</v>
      </c>
      <c r="I353" s="21">
        <v>42293.291666666672</v>
      </c>
      <c r="J353" s="2" t="s">
        <v>819</v>
      </c>
      <c r="K353" s="21">
        <v>42290.291666666672</v>
      </c>
      <c r="L353" s="2" t="s">
        <v>1102</v>
      </c>
      <c r="N353" s="2">
        <v>0</v>
      </c>
      <c r="O353" s="2">
        <v>0</v>
      </c>
      <c r="P353" s="2" t="s">
        <v>816</v>
      </c>
      <c r="Q353" s="2" t="s">
        <v>885</v>
      </c>
      <c r="R353" s="2" t="s">
        <v>813</v>
      </c>
      <c r="S353" s="2" t="s">
        <v>831</v>
      </c>
      <c r="T353" s="2" t="str">
        <f t="shared" si="20"/>
        <v/>
      </c>
      <c r="U353" s="2" t="s">
        <v>1030</v>
      </c>
      <c r="V353" s="2" t="str">
        <f t="shared" si="21"/>
        <v/>
      </c>
      <c r="W353" s="2" t="s">
        <v>1030</v>
      </c>
      <c r="X353" s="2" t="str">
        <f t="shared" si="22"/>
        <v/>
      </c>
      <c r="Y353" s="2" t="s">
        <v>1030</v>
      </c>
      <c r="Z353" s="2" t="str">
        <f t="shared" si="23"/>
        <v/>
      </c>
      <c r="AA353" s="2" t="s">
        <v>1030</v>
      </c>
    </row>
    <row r="354" spans="1:27" hidden="1" x14ac:dyDescent="0.25">
      <c r="A354" s="2" t="s">
        <v>436</v>
      </c>
      <c r="B354" s="2" t="s">
        <v>1365</v>
      </c>
      <c r="C354" s="2" t="s">
        <v>435</v>
      </c>
      <c r="D354" s="2">
        <v>4.25</v>
      </c>
      <c r="E354" s="2">
        <v>1</v>
      </c>
      <c r="F354" s="2">
        <v>4.25</v>
      </c>
      <c r="G354" s="2" t="s">
        <v>1030</v>
      </c>
      <c r="H354" s="2" t="s">
        <v>931</v>
      </c>
      <c r="I354" s="21">
        <v>43235.291666666672</v>
      </c>
      <c r="J354" s="2" t="s">
        <v>800</v>
      </c>
      <c r="K354" s="21">
        <v>43119.333333333328</v>
      </c>
      <c r="L354" s="2" t="s">
        <v>794</v>
      </c>
      <c r="M354" s="21">
        <v>42310.333333333328</v>
      </c>
      <c r="N354" s="2">
        <v>1</v>
      </c>
      <c r="O354" s="2">
        <v>383000</v>
      </c>
      <c r="P354" s="2" t="s">
        <v>795</v>
      </c>
      <c r="Q354" s="2" t="s">
        <v>1592</v>
      </c>
      <c r="R354" s="2" t="s">
        <v>810</v>
      </c>
      <c r="S354" s="2" t="s">
        <v>932</v>
      </c>
      <c r="T354" s="2" t="str">
        <f t="shared" si="20"/>
        <v/>
      </c>
      <c r="U354" s="2" t="s">
        <v>1030</v>
      </c>
      <c r="V354" s="2" t="str">
        <f t="shared" si="21"/>
        <v/>
      </c>
      <c r="W354" s="2" t="s">
        <v>1030</v>
      </c>
      <c r="X354" s="2" t="str">
        <f t="shared" si="22"/>
        <v/>
      </c>
      <c r="Y354" s="2" t="s">
        <v>1030</v>
      </c>
      <c r="Z354" s="2" t="str">
        <f t="shared" si="23"/>
        <v/>
      </c>
      <c r="AA354" s="2" t="s">
        <v>1030</v>
      </c>
    </row>
    <row r="355" spans="1:27" hidden="1" x14ac:dyDescent="0.25">
      <c r="A355" s="2" t="s">
        <v>2488</v>
      </c>
      <c r="B355" s="2" t="s">
        <v>874</v>
      </c>
      <c r="C355" s="2" t="s">
        <v>2489</v>
      </c>
      <c r="D355" s="2">
        <v>6.5</v>
      </c>
      <c r="E355" s="2">
        <v>1</v>
      </c>
      <c r="F355" s="2">
        <v>6.5</v>
      </c>
      <c r="G355" s="2" t="s">
        <v>1030</v>
      </c>
      <c r="H355" s="2" t="s">
        <v>2490</v>
      </c>
      <c r="I355" s="21">
        <v>42248.291666666672</v>
      </c>
      <c r="J355" s="2" t="s">
        <v>847</v>
      </c>
      <c r="K355" s="21">
        <v>41850.291666666664</v>
      </c>
      <c r="L355" s="2" t="s">
        <v>1102</v>
      </c>
      <c r="M355" s="21">
        <v>36532.333333333336</v>
      </c>
      <c r="N355" s="2">
        <v>0</v>
      </c>
      <c r="O355" s="2">
        <v>44000</v>
      </c>
      <c r="P355" s="2" t="s">
        <v>795</v>
      </c>
      <c r="Q355" s="2" t="s">
        <v>874</v>
      </c>
      <c r="R355" s="2" t="s">
        <v>810</v>
      </c>
      <c r="S355" s="2" t="s">
        <v>801</v>
      </c>
      <c r="T355" s="2" t="str">
        <f t="shared" si="20"/>
        <v/>
      </c>
      <c r="U355" s="2" t="s">
        <v>1030</v>
      </c>
      <c r="V355" s="2" t="str">
        <f t="shared" si="21"/>
        <v/>
      </c>
      <c r="W355" s="2" t="s">
        <v>1030</v>
      </c>
      <c r="X355" s="2" t="str">
        <f t="shared" si="22"/>
        <v/>
      </c>
      <c r="Y355" s="2" t="s">
        <v>1030</v>
      </c>
      <c r="Z355" s="2" t="str">
        <f t="shared" si="23"/>
        <v/>
      </c>
      <c r="AA355" s="2" t="s">
        <v>1030</v>
      </c>
    </row>
    <row r="356" spans="1:27" hidden="1" x14ac:dyDescent="0.25">
      <c r="A356" s="2" t="s">
        <v>2491</v>
      </c>
      <c r="B356" s="2" t="s">
        <v>809</v>
      </c>
      <c r="C356" s="2" t="s">
        <v>2492</v>
      </c>
      <c r="D356" s="2">
        <v>3.25</v>
      </c>
      <c r="E356" s="2">
        <v>1</v>
      </c>
      <c r="F356" s="2">
        <v>3.25</v>
      </c>
      <c r="G356" s="2" t="s">
        <v>1030</v>
      </c>
      <c r="H356" s="2" t="s">
        <v>2493</v>
      </c>
      <c r="I356" s="21">
        <v>42002.333333333328</v>
      </c>
      <c r="J356" s="2" t="s">
        <v>793</v>
      </c>
      <c r="K356" s="21">
        <v>41759.291666666664</v>
      </c>
      <c r="L356" s="2" t="s">
        <v>1102</v>
      </c>
      <c r="M356" s="21">
        <v>41760.291666666664</v>
      </c>
      <c r="N356" s="2">
        <v>1</v>
      </c>
      <c r="O356" s="2">
        <v>0</v>
      </c>
      <c r="P356" s="2" t="s">
        <v>816</v>
      </c>
      <c r="Q356" s="2" t="s">
        <v>809</v>
      </c>
      <c r="R356" s="2" t="s">
        <v>797</v>
      </c>
      <c r="S356" s="2" t="s">
        <v>820</v>
      </c>
      <c r="T356" s="2" t="str">
        <f t="shared" si="20"/>
        <v/>
      </c>
      <c r="U356" s="2" t="s">
        <v>1030</v>
      </c>
      <c r="V356" s="2" t="str">
        <f t="shared" si="21"/>
        <v>Clare Briglio</v>
      </c>
      <c r="W356" s="2">
        <v>1</v>
      </c>
      <c r="X356" s="2" t="str">
        <f t="shared" si="22"/>
        <v>Clare Briglio</v>
      </c>
      <c r="Y356" s="2">
        <v>1</v>
      </c>
      <c r="Z356" s="2" t="str">
        <f t="shared" si="23"/>
        <v/>
      </c>
      <c r="AA356" s="2" t="s">
        <v>1030</v>
      </c>
    </row>
    <row r="357" spans="1:27" hidden="1" x14ac:dyDescent="0.25">
      <c r="A357" s="2" t="s">
        <v>100</v>
      </c>
      <c r="B357" s="2" t="s">
        <v>812</v>
      </c>
      <c r="C357" s="2" t="s">
        <v>99</v>
      </c>
      <c r="D357" s="2">
        <v>0.25</v>
      </c>
      <c r="E357" s="2" t="s">
        <v>1030</v>
      </c>
      <c r="F357" s="2" t="s">
        <v>1030</v>
      </c>
      <c r="G357" s="2">
        <v>0.25</v>
      </c>
      <c r="H357" s="2" t="s">
        <v>933</v>
      </c>
      <c r="I357" s="21">
        <v>43275.291666666672</v>
      </c>
      <c r="J357" s="2" t="s">
        <v>861</v>
      </c>
      <c r="K357" s="21">
        <v>41326.333333333336</v>
      </c>
      <c r="L357" s="2" t="s">
        <v>794</v>
      </c>
      <c r="M357" s="21">
        <v>39630.291666666664</v>
      </c>
      <c r="N357" s="2">
        <v>22</v>
      </c>
      <c r="P357" s="2" t="s">
        <v>795</v>
      </c>
      <c r="Q357" s="2" t="s">
        <v>812</v>
      </c>
      <c r="R357" s="2" t="s">
        <v>810</v>
      </c>
      <c r="S357" s="2" t="s">
        <v>801</v>
      </c>
      <c r="T357" s="2" t="str">
        <f t="shared" si="20"/>
        <v/>
      </c>
      <c r="U357" s="2" t="s">
        <v>1030</v>
      </c>
      <c r="V357" s="2" t="str">
        <f t="shared" si="21"/>
        <v/>
      </c>
      <c r="W357" s="2" t="s">
        <v>1030</v>
      </c>
      <c r="X357" s="2" t="str">
        <f t="shared" si="22"/>
        <v/>
      </c>
      <c r="Y357" s="2" t="s">
        <v>1030</v>
      </c>
      <c r="Z357" s="2" t="str">
        <f t="shared" si="23"/>
        <v/>
      </c>
      <c r="AA357" s="2" t="s">
        <v>1030</v>
      </c>
    </row>
    <row r="358" spans="1:27" hidden="1" x14ac:dyDescent="0.25">
      <c r="A358" s="2" t="s">
        <v>2494</v>
      </c>
      <c r="B358" s="2" t="s">
        <v>812</v>
      </c>
      <c r="C358" s="2" t="s">
        <v>2495</v>
      </c>
      <c r="D358" s="2">
        <v>5</v>
      </c>
      <c r="E358" s="2">
        <v>1</v>
      </c>
      <c r="F358" s="2">
        <v>5</v>
      </c>
      <c r="G358" s="2" t="s">
        <v>1030</v>
      </c>
      <c r="H358" s="2" t="s">
        <v>2496</v>
      </c>
      <c r="I358" s="21">
        <v>42851.291666666672</v>
      </c>
      <c r="J358" s="2" t="s">
        <v>1163</v>
      </c>
      <c r="K358" s="21">
        <v>42843.291666666672</v>
      </c>
      <c r="L358" s="2" t="s">
        <v>794</v>
      </c>
      <c r="M358" s="21">
        <v>42491.291666666672</v>
      </c>
      <c r="N358" s="2">
        <v>0</v>
      </c>
      <c r="O358" s="2">
        <v>0</v>
      </c>
      <c r="P358" s="2" t="s">
        <v>824</v>
      </c>
      <c r="Q358" s="2" t="s">
        <v>812</v>
      </c>
      <c r="R358" s="2" t="s">
        <v>810</v>
      </c>
      <c r="S358" s="2" t="s">
        <v>2497</v>
      </c>
      <c r="T358" s="2" t="str">
        <f t="shared" si="20"/>
        <v/>
      </c>
      <c r="U358" s="2" t="s">
        <v>1030</v>
      </c>
      <c r="V358" s="2" t="str">
        <f t="shared" si="21"/>
        <v/>
      </c>
      <c r="W358" s="2" t="s">
        <v>1030</v>
      </c>
      <c r="X358" s="2" t="str">
        <f t="shared" si="22"/>
        <v/>
      </c>
      <c r="Y358" s="2" t="s">
        <v>1030</v>
      </c>
      <c r="Z358" s="2" t="str">
        <f t="shared" si="23"/>
        <v/>
      </c>
      <c r="AA358" s="2" t="s">
        <v>1030</v>
      </c>
    </row>
    <row r="359" spans="1:27" hidden="1" x14ac:dyDescent="0.25">
      <c r="A359" s="2" t="s">
        <v>2498</v>
      </c>
      <c r="B359" s="2" t="s">
        <v>874</v>
      </c>
      <c r="C359" s="2" t="s">
        <v>2499</v>
      </c>
      <c r="D359" s="2">
        <v>4.75</v>
      </c>
      <c r="E359" s="2" t="s">
        <v>1030</v>
      </c>
      <c r="F359" s="2" t="s">
        <v>1030</v>
      </c>
      <c r="G359" s="2">
        <v>4.75</v>
      </c>
      <c r="H359" s="2" t="s">
        <v>2500</v>
      </c>
      <c r="I359" s="21">
        <v>43077.333333333328</v>
      </c>
      <c r="J359" s="2" t="s">
        <v>793</v>
      </c>
      <c r="K359" s="21">
        <v>41288.333333333336</v>
      </c>
      <c r="L359" s="2" t="s">
        <v>794</v>
      </c>
      <c r="M359" s="21">
        <v>39884.291666666664</v>
      </c>
      <c r="N359" s="2">
        <v>2</v>
      </c>
      <c r="O359" s="2">
        <v>150000</v>
      </c>
      <c r="P359" s="2" t="s">
        <v>795</v>
      </c>
      <c r="Q359" s="2" t="s">
        <v>874</v>
      </c>
      <c r="R359" s="2" t="s">
        <v>922</v>
      </c>
      <c r="S359" s="2" t="s">
        <v>979</v>
      </c>
      <c r="T359" s="2" t="str">
        <f t="shared" si="20"/>
        <v/>
      </c>
      <c r="U359" s="2" t="s">
        <v>1030</v>
      </c>
      <c r="V359" s="2" t="str">
        <f t="shared" si="21"/>
        <v/>
      </c>
      <c r="W359" s="2" t="s">
        <v>1030</v>
      </c>
      <c r="X359" s="2" t="str">
        <f t="shared" si="22"/>
        <v>Rose Obetz</v>
      </c>
      <c r="Y359" s="2">
        <v>1</v>
      </c>
      <c r="Z359" s="2" t="str">
        <f t="shared" si="23"/>
        <v>Rose Obetz</v>
      </c>
      <c r="AA359" s="2">
        <v>150000</v>
      </c>
    </row>
    <row r="360" spans="1:27" hidden="1" x14ac:dyDescent="0.25">
      <c r="A360" s="2" t="s">
        <v>2501</v>
      </c>
      <c r="B360" s="2" t="s">
        <v>882</v>
      </c>
      <c r="C360" s="2" t="s">
        <v>2502</v>
      </c>
      <c r="D360" s="2">
        <v>0.25</v>
      </c>
      <c r="E360" s="2" t="s">
        <v>1030</v>
      </c>
      <c r="F360" s="2" t="s">
        <v>1030</v>
      </c>
      <c r="G360" s="2">
        <v>0.25</v>
      </c>
      <c r="H360" s="2" t="s">
        <v>2503</v>
      </c>
      <c r="I360" s="21">
        <v>42003.333333333328</v>
      </c>
      <c r="J360" s="2" t="s">
        <v>1030</v>
      </c>
      <c r="K360" s="21">
        <v>40840.291666666664</v>
      </c>
      <c r="L360" s="2" t="s">
        <v>1102</v>
      </c>
      <c r="P360" s="2" t="s">
        <v>816</v>
      </c>
      <c r="Q360" s="2" t="s">
        <v>882</v>
      </c>
      <c r="R360" s="2" t="s">
        <v>903</v>
      </c>
      <c r="S360" s="2" t="s">
        <v>894</v>
      </c>
      <c r="T360" s="2" t="str">
        <f t="shared" si="20"/>
        <v/>
      </c>
      <c r="U360" s="2" t="s">
        <v>1030</v>
      </c>
      <c r="V360" s="2" t="str">
        <f t="shared" si="21"/>
        <v/>
      </c>
      <c r="W360" s="2" t="s">
        <v>1030</v>
      </c>
      <c r="X360" s="2" t="str">
        <f t="shared" si="22"/>
        <v/>
      </c>
      <c r="Y360" s="2" t="s">
        <v>1030</v>
      </c>
      <c r="Z360" s="2" t="str">
        <f t="shared" si="23"/>
        <v/>
      </c>
      <c r="AA360" s="2" t="s">
        <v>1030</v>
      </c>
    </row>
    <row r="361" spans="1:27" hidden="1" x14ac:dyDescent="0.25">
      <c r="A361" s="2" t="s">
        <v>121</v>
      </c>
      <c r="B361" s="2" t="s">
        <v>935</v>
      </c>
      <c r="C361" s="2" t="s">
        <v>120</v>
      </c>
      <c r="D361" s="2">
        <v>19.25</v>
      </c>
      <c r="E361" s="2">
        <v>1</v>
      </c>
      <c r="F361" s="2">
        <v>19.25</v>
      </c>
      <c r="G361" s="2" t="s">
        <v>1030</v>
      </c>
      <c r="H361" s="2" t="s">
        <v>934</v>
      </c>
      <c r="I361" s="21">
        <v>43313.291666666672</v>
      </c>
      <c r="J361" s="2" t="s">
        <v>793</v>
      </c>
      <c r="K361" s="21">
        <v>43257.291666666672</v>
      </c>
      <c r="L361" s="2" t="s">
        <v>794</v>
      </c>
      <c r="M361" s="21">
        <v>39965.291666666664</v>
      </c>
      <c r="N361" s="2">
        <v>0</v>
      </c>
      <c r="O361" s="2">
        <v>300000</v>
      </c>
      <c r="P361" s="2" t="s">
        <v>795</v>
      </c>
      <c r="Q361" s="2" t="s">
        <v>935</v>
      </c>
      <c r="R361" s="2" t="s">
        <v>810</v>
      </c>
      <c r="S361" s="2" t="s">
        <v>913</v>
      </c>
      <c r="T361" s="2" t="str">
        <f t="shared" si="20"/>
        <v/>
      </c>
      <c r="U361" s="2" t="s">
        <v>1030</v>
      </c>
      <c r="V361" s="2" t="str">
        <f t="shared" si="21"/>
        <v/>
      </c>
      <c r="W361" s="2" t="s">
        <v>1030</v>
      </c>
      <c r="X361" s="2" t="str">
        <f t="shared" si="22"/>
        <v/>
      </c>
      <c r="Y361" s="2" t="s">
        <v>1030</v>
      </c>
      <c r="Z361" s="2" t="str">
        <f t="shared" si="23"/>
        <v/>
      </c>
      <c r="AA361" s="2" t="s">
        <v>1030</v>
      </c>
    </row>
    <row r="362" spans="1:27" hidden="1" x14ac:dyDescent="0.25">
      <c r="A362" s="2" t="s">
        <v>2504</v>
      </c>
      <c r="B362" s="2" t="s">
        <v>885</v>
      </c>
      <c r="C362" s="2" t="s">
        <v>2505</v>
      </c>
      <c r="D362" s="2">
        <v>1</v>
      </c>
      <c r="E362" s="2">
        <v>1</v>
      </c>
      <c r="F362" s="2">
        <v>1</v>
      </c>
      <c r="G362" s="2" t="s">
        <v>1030</v>
      </c>
      <c r="H362" s="2" t="s">
        <v>2506</v>
      </c>
      <c r="I362" s="21">
        <v>42326.333333333328</v>
      </c>
      <c r="J362" s="2" t="s">
        <v>808</v>
      </c>
      <c r="K362" s="21">
        <v>42311.333333333328</v>
      </c>
      <c r="L362" s="2" t="s">
        <v>1102</v>
      </c>
      <c r="M362" s="21">
        <v>42307.291666666672</v>
      </c>
      <c r="N362" s="2">
        <v>2</v>
      </c>
      <c r="O362" s="2">
        <v>0</v>
      </c>
      <c r="P362" s="2" t="s">
        <v>824</v>
      </c>
      <c r="Q362" s="2" t="s">
        <v>885</v>
      </c>
      <c r="R362" s="2" t="s">
        <v>813</v>
      </c>
      <c r="S362" s="2" t="s">
        <v>916</v>
      </c>
      <c r="T362" s="2" t="str">
        <f t="shared" si="20"/>
        <v/>
      </c>
      <c r="U362" s="2" t="s">
        <v>1030</v>
      </c>
      <c r="V362" s="2" t="str">
        <f t="shared" si="21"/>
        <v/>
      </c>
      <c r="W362" s="2" t="s">
        <v>1030</v>
      </c>
      <c r="X362" s="2" t="str">
        <f t="shared" si="22"/>
        <v/>
      </c>
      <c r="Y362" s="2" t="s">
        <v>1030</v>
      </c>
      <c r="Z362" s="2" t="str">
        <f t="shared" si="23"/>
        <v/>
      </c>
      <c r="AA362" s="2" t="s">
        <v>1030</v>
      </c>
    </row>
    <row r="363" spans="1:27" hidden="1" x14ac:dyDescent="0.25">
      <c r="A363" s="2" t="s">
        <v>2507</v>
      </c>
      <c r="B363" s="2" t="s">
        <v>885</v>
      </c>
      <c r="C363" s="2" t="s">
        <v>2508</v>
      </c>
      <c r="D363" s="2">
        <v>1</v>
      </c>
      <c r="E363" s="2">
        <v>1</v>
      </c>
      <c r="F363" s="2">
        <v>1</v>
      </c>
      <c r="G363" s="2" t="s">
        <v>1030</v>
      </c>
      <c r="H363" s="2" t="s">
        <v>2509</v>
      </c>
      <c r="I363" s="21">
        <v>42823.291666666672</v>
      </c>
      <c r="J363" s="2" t="s">
        <v>808</v>
      </c>
      <c r="K363" s="21">
        <v>42811.291666666672</v>
      </c>
      <c r="L363" s="2" t="s">
        <v>794</v>
      </c>
      <c r="N363" s="2">
        <v>0</v>
      </c>
      <c r="O363" s="2">
        <v>0</v>
      </c>
      <c r="P363" s="2" t="s">
        <v>816</v>
      </c>
      <c r="Q363" s="2" t="s">
        <v>885</v>
      </c>
      <c r="R363" s="2" t="s">
        <v>830</v>
      </c>
      <c r="S363" s="2" t="s">
        <v>916</v>
      </c>
      <c r="T363" s="2" t="str">
        <f t="shared" si="20"/>
        <v/>
      </c>
      <c r="U363" s="2" t="s">
        <v>1030</v>
      </c>
      <c r="V363" s="2" t="str">
        <f t="shared" si="21"/>
        <v/>
      </c>
      <c r="W363" s="2" t="s">
        <v>1030</v>
      </c>
      <c r="X363" s="2" t="str">
        <f t="shared" si="22"/>
        <v/>
      </c>
      <c r="Y363" s="2" t="s">
        <v>1030</v>
      </c>
      <c r="Z363" s="2" t="str">
        <f t="shared" si="23"/>
        <v/>
      </c>
      <c r="AA363" s="2" t="s">
        <v>1030</v>
      </c>
    </row>
    <row r="364" spans="1:27" hidden="1" x14ac:dyDescent="0.25">
      <c r="A364" s="2" t="s">
        <v>234</v>
      </c>
      <c r="B364" s="2" t="s">
        <v>882</v>
      </c>
      <c r="C364" s="2" t="s">
        <v>233</v>
      </c>
      <c r="D364" s="2">
        <v>5.7503333315253258</v>
      </c>
      <c r="E364" s="2">
        <v>1</v>
      </c>
      <c r="F364" s="2">
        <v>5.7503333315253258</v>
      </c>
      <c r="G364" s="2" t="s">
        <v>1030</v>
      </c>
      <c r="H364" s="2" t="s">
        <v>936</v>
      </c>
      <c r="I364" s="21">
        <v>43255.291666666672</v>
      </c>
      <c r="J364" s="2" t="s">
        <v>793</v>
      </c>
      <c r="K364" s="21">
        <v>43204.291666666672</v>
      </c>
      <c r="L364" s="2" t="s">
        <v>794</v>
      </c>
      <c r="N364" s="2">
        <v>0</v>
      </c>
      <c r="O364" s="2">
        <v>0</v>
      </c>
      <c r="P364" s="2" t="s">
        <v>816</v>
      </c>
      <c r="Q364" s="2" t="s">
        <v>882</v>
      </c>
      <c r="R364" s="2" t="s">
        <v>937</v>
      </c>
      <c r="S364" s="2" t="s">
        <v>938</v>
      </c>
      <c r="T364" s="2" t="str">
        <f t="shared" si="20"/>
        <v/>
      </c>
      <c r="U364" s="2" t="s">
        <v>1030</v>
      </c>
      <c r="V364" s="2" t="str">
        <f t="shared" si="21"/>
        <v/>
      </c>
      <c r="W364" s="2" t="s">
        <v>1030</v>
      </c>
      <c r="X364" s="2" t="str">
        <f t="shared" si="22"/>
        <v/>
      </c>
      <c r="Y364" s="2" t="s">
        <v>1030</v>
      </c>
      <c r="Z364" s="2" t="str">
        <f t="shared" si="23"/>
        <v/>
      </c>
      <c r="AA364" s="2" t="s">
        <v>1030</v>
      </c>
    </row>
    <row r="365" spans="1:27" hidden="1" x14ac:dyDescent="0.25">
      <c r="A365" s="2" t="s">
        <v>2510</v>
      </c>
      <c r="B365" s="2" t="s">
        <v>1063</v>
      </c>
      <c r="C365" s="2" t="s">
        <v>2511</v>
      </c>
      <c r="D365" s="2">
        <v>11</v>
      </c>
      <c r="E365" s="2">
        <v>1</v>
      </c>
      <c r="F365" s="2">
        <v>11</v>
      </c>
      <c r="G365" s="2" t="s">
        <v>1030</v>
      </c>
      <c r="H365" s="2" t="s">
        <v>2512</v>
      </c>
      <c r="I365" s="21">
        <v>42248.291666666672</v>
      </c>
      <c r="J365" s="2" t="s">
        <v>907</v>
      </c>
      <c r="K365" s="21">
        <v>41821.291666666664</v>
      </c>
      <c r="L365" s="2" t="s">
        <v>1102</v>
      </c>
      <c r="M365" s="21">
        <v>41996.333333333328</v>
      </c>
      <c r="N365" s="2">
        <v>1</v>
      </c>
      <c r="O365" s="2">
        <v>0</v>
      </c>
      <c r="P365" s="2" t="s">
        <v>816</v>
      </c>
      <c r="Q365" s="2" t="s">
        <v>1063</v>
      </c>
      <c r="R365" s="2" t="s">
        <v>813</v>
      </c>
      <c r="S365" s="2" t="s">
        <v>820</v>
      </c>
      <c r="T365" s="2" t="str">
        <f t="shared" si="20"/>
        <v>Georg Winkler</v>
      </c>
      <c r="U365" s="2">
        <v>1446</v>
      </c>
      <c r="V365" s="2" t="str">
        <f t="shared" si="21"/>
        <v>Georg Winkler</v>
      </c>
      <c r="W365" s="2">
        <v>1</v>
      </c>
      <c r="X365" s="2" t="str">
        <f t="shared" si="22"/>
        <v>Georg Winkler</v>
      </c>
      <c r="Y365" s="2">
        <v>1</v>
      </c>
      <c r="Z365" s="2" t="str">
        <f t="shared" si="23"/>
        <v/>
      </c>
      <c r="AA365" s="2" t="s">
        <v>1030</v>
      </c>
    </row>
    <row r="366" spans="1:27" hidden="1" x14ac:dyDescent="0.25">
      <c r="A366" s="2" t="s">
        <v>2513</v>
      </c>
      <c r="B366" s="2" t="s">
        <v>809</v>
      </c>
      <c r="C366" s="2" t="s">
        <v>2514</v>
      </c>
      <c r="D366" s="2">
        <v>8.25</v>
      </c>
      <c r="E366" s="2" t="s">
        <v>1030</v>
      </c>
      <c r="F366" s="2" t="s">
        <v>1030</v>
      </c>
      <c r="G366" s="2">
        <v>8.25</v>
      </c>
      <c r="H366" s="2" t="s">
        <v>2515</v>
      </c>
      <c r="I366" s="21">
        <v>42897.291666666672</v>
      </c>
      <c r="J366" s="2" t="s">
        <v>803</v>
      </c>
      <c r="K366" s="21">
        <v>42647.291666666672</v>
      </c>
      <c r="L366" s="2" t="s">
        <v>794</v>
      </c>
      <c r="N366" s="2">
        <v>0</v>
      </c>
      <c r="O366" s="2">
        <v>0</v>
      </c>
      <c r="P366" s="2" t="s">
        <v>816</v>
      </c>
      <c r="Q366" s="2" t="s">
        <v>809</v>
      </c>
      <c r="R366" s="2" t="s">
        <v>797</v>
      </c>
      <c r="S366" s="2" t="s">
        <v>831</v>
      </c>
      <c r="T366" s="2" t="str">
        <f t="shared" si="20"/>
        <v/>
      </c>
      <c r="U366" s="2" t="s">
        <v>1030</v>
      </c>
      <c r="V366" s="2" t="str">
        <f t="shared" si="21"/>
        <v/>
      </c>
      <c r="W366" s="2" t="s">
        <v>1030</v>
      </c>
      <c r="X366" s="2" t="str">
        <f t="shared" si="22"/>
        <v/>
      </c>
      <c r="Y366" s="2" t="s">
        <v>1030</v>
      </c>
      <c r="Z366" s="2" t="str">
        <f t="shared" si="23"/>
        <v/>
      </c>
      <c r="AA366" s="2" t="s">
        <v>1030</v>
      </c>
    </row>
    <row r="367" spans="1:27" hidden="1" x14ac:dyDescent="0.25">
      <c r="A367" s="2" t="s">
        <v>2516</v>
      </c>
      <c r="B367" s="2" t="s">
        <v>1063</v>
      </c>
      <c r="C367" s="2" t="s">
        <v>2517</v>
      </c>
      <c r="D367" s="2">
        <v>5.5</v>
      </c>
      <c r="E367" s="2">
        <v>1</v>
      </c>
      <c r="F367" s="2">
        <v>5.5</v>
      </c>
      <c r="G367" s="2" t="s">
        <v>1030</v>
      </c>
      <c r="H367" s="2" t="s">
        <v>2518</v>
      </c>
      <c r="I367" s="21">
        <v>41941.291666666664</v>
      </c>
      <c r="J367" s="2" t="s">
        <v>800</v>
      </c>
      <c r="K367" s="21">
        <v>41899.291666666664</v>
      </c>
      <c r="L367" s="2" t="s">
        <v>1102</v>
      </c>
      <c r="M367" s="21">
        <v>41579.291666666664</v>
      </c>
      <c r="N367" s="2">
        <v>1</v>
      </c>
      <c r="O367" s="2">
        <v>89000</v>
      </c>
      <c r="P367" s="2" t="s">
        <v>824</v>
      </c>
      <c r="Q367" s="2" t="s">
        <v>1063</v>
      </c>
      <c r="R367" s="2" t="s">
        <v>797</v>
      </c>
      <c r="S367" s="2" t="s">
        <v>843</v>
      </c>
      <c r="T367" s="2" t="str">
        <f t="shared" si="20"/>
        <v/>
      </c>
      <c r="U367" s="2" t="s">
        <v>1030</v>
      </c>
      <c r="V367" s="2" t="str">
        <f t="shared" si="21"/>
        <v/>
      </c>
      <c r="W367" s="2" t="s">
        <v>1030</v>
      </c>
      <c r="X367" s="2" t="str">
        <f t="shared" si="22"/>
        <v/>
      </c>
      <c r="Y367" s="2" t="s">
        <v>1030</v>
      </c>
      <c r="Z367" s="2" t="str">
        <f t="shared" si="23"/>
        <v/>
      </c>
      <c r="AA367" s="2" t="s">
        <v>1030</v>
      </c>
    </row>
    <row r="368" spans="1:27" hidden="1" x14ac:dyDescent="0.25">
      <c r="A368" s="2" t="s">
        <v>2519</v>
      </c>
      <c r="B368" s="2" t="s">
        <v>2520</v>
      </c>
      <c r="C368" s="2" t="s">
        <v>2521</v>
      </c>
      <c r="D368" s="2">
        <v>2.75</v>
      </c>
      <c r="E368" s="2">
        <v>1</v>
      </c>
      <c r="F368" s="2">
        <v>2.75</v>
      </c>
      <c r="G368" s="2" t="s">
        <v>1030</v>
      </c>
      <c r="H368" s="2" t="s">
        <v>2522</v>
      </c>
      <c r="I368" s="21">
        <v>41891.291666666664</v>
      </c>
      <c r="J368" s="2" t="s">
        <v>884</v>
      </c>
      <c r="K368" s="21">
        <v>41876.291666666664</v>
      </c>
      <c r="L368" s="2" t="s">
        <v>1102</v>
      </c>
      <c r="N368" s="2">
        <v>0</v>
      </c>
      <c r="O368" s="2">
        <v>0</v>
      </c>
      <c r="P368" s="2" t="s">
        <v>816</v>
      </c>
      <c r="Q368" s="2" t="s">
        <v>2520</v>
      </c>
      <c r="R368" s="2" t="s">
        <v>1030</v>
      </c>
      <c r="S368" s="2" t="s">
        <v>2523</v>
      </c>
      <c r="T368" s="2" t="str">
        <f t="shared" si="20"/>
        <v/>
      </c>
      <c r="U368" s="2" t="s">
        <v>1030</v>
      </c>
      <c r="V368" s="2" t="str">
        <f t="shared" si="21"/>
        <v/>
      </c>
      <c r="W368" s="2" t="s">
        <v>1030</v>
      </c>
      <c r="X368" s="2" t="str">
        <f t="shared" si="22"/>
        <v/>
      </c>
      <c r="Y368" s="2" t="s">
        <v>1030</v>
      </c>
      <c r="Z368" s="2" t="str">
        <f t="shared" si="23"/>
        <v/>
      </c>
      <c r="AA368" s="2" t="s">
        <v>1030</v>
      </c>
    </row>
    <row r="369" spans="1:27" hidden="1" x14ac:dyDescent="0.25">
      <c r="A369" s="2" t="s">
        <v>2524</v>
      </c>
      <c r="B369" s="2" t="s">
        <v>848</v>
      </c>
      <c r="C369" s="2" t="s">
        <v>2525</v>
      </c>
      <c r="D369" s="2">
        <v>19</v>
      </c>
      <c r="E369" s="2">
        <v>1</v>
      </c>
      <c r="F369" s="2">
        <v>19</v>
      </c>
      <c r="G369" s="2" t="s">
        <v>1030</v>
      </c>
      <c r="H369" s="2" t="s">
        <v>2526</v>
      </c>
      <c r="I369" s="21">
        <v>42996.291666666672</v>
      </c>
      <c r="J369" s="2" t="s">
        <v>819</v>
      </c>
      <c r="K369" s="21">
        <v>42866.291666666672</v>
      </c>
      <c r="L369" s="2" t="s">
        <v>794</v>
      </c>
      <c r="M369" s="21">
        <v>39569.291666666664</v>
      </c>
      <c r="N369" s="2">
        <v>1</v>
      </c>
      <c r="O369" s="2">
        <v>0</v>
      </c>
      <c r="P369" s="2" t="s">
        <v>824</v>
      </c>
      <c r="Q369" s="2" t="s">
        <v>848</v>
      </c>
      <c r="R369" s="2" t="s">
        <v>805</v>
      </c>
      <c r="S369" s="2" t="s">
        <v>853</v>
      </c>
      <c r="T369" s="2" t="str">
        <f t="shared" si="20"/>
        <v/>
      </c>
      <c r="U369" s="2" t="s">
        <v>1030</v>
      </c>
      <c r="V369" s="2" t="str">
        <f t="shared" si="21"/>
        <v/>
      </c>
      <c r="W369" s="2" t="s">
        <v>1030</v>
      </c>
      <c r="X369" s="2" t="str">
        <f t="shared" si="22"/>
        <v/>
      </c>
      <c r="Y369" s="2" t="s">
        <v>1030</v>
      </c>
      <c r="Z369" s="2" t="str">
        <f t="shared" si="23"/>
        <v/>
      </c>
      <c r="AA369" s="2" t="s">
        <v>1030</v>
      </c>
    </row>
    <row r="370" spans="1:27" hidden="1" x14ac:dyDescent="0.25">
      <c r="A370" s="2" t="s">
        <v>2527</v>
      </c>
      <c r="B370" s="2" t="s">
        <v>874</v>
      </c>
      <c r="C370" s="2" t="s">
        <v>2528</v>
      </c>
      <c r="D370" s="2">
        <v>26.91666667163372</v>
      </c>
      <c r="E370" s="2">
        <v>1</v>
      </c>
      <c r="F370" s="2">
        <v>26.91666667163372</v>
      </c>
      <c r="G370" s="2" t="s">
        <v>1030</v>
      </c>
      <c r="H370" s="2" t="s">
        <v>2529</v>
      </c>
      <c r="I370" s="21">
        <v>42703.333333333328</v>
      </c>
      <c r="J370" s="2" t="s">
        <v>808</v>
      </c>
      <c r="K370" s="21">
        <v>42286.291666666672</v>
      </c>
      <c r="L370" s="2" t="s">
        <v>794</v>
      </c>
      <c r="M370" s="21">
        <v>42394.333333333328</v>
      </c>
      <c r="N370" s="2">
        <v>5</v>
      </c>
      <c r="O370" s="2">
        <v>23000</v>
      </c>
      <c r="P370" s="2" t="s">
        <v>816</v>
      </c>
      <c r="Q370" s="2" t="s">
        <v>874</v>
      </c>
      <c r="R370" s="2" t="s">
        <v>797</v>
      </c>
      <c r="S370" s="2" t="s">
        <v>853</v>
      </c>
      <c r="T370" s="2" t="str">
        <f t="shared" si="20"/>
        <v>Rose Obetz</v>
      </c>
      <c r="U370" s="2">
        <v>200000</v>
      </c>
      <c r="V370" s="2" t="str">
        <f t="shared" si="21"/>
        <v>Rose Obetz</v>
      </c>
      <c r="W370" s="2">
        <v>1</v>
      </c>
      <c r="X370" s="2" t="str">
        <f t="shared" si="22"/>
        <v>Rose Obetz</v>
      </c>
      <c r="Y370" s="2">
        <v>5</v>
      </c>
      <c r="Z370" s="2" t="str">
        <f t="shared" si="23"/>
        <v>Rose Obetz</v>
      </c>
      <c r="AA370" s="2">
        <v>23000</v>
      </c>
    </row>
    <row r="371" spans="1:27" hidden="1" x14ac:dyDescent="0.25">
      <c r="A371" s="2" t="s">
        <v>2530</v>
      </c>
      <c r="B371" s="2" t="s">
        <v>1659</v>
      </c>
      <c r="C371" s="2" t="s">
        <v>2531</v>
      </c>
      <c r="D371" s="2">
        <v>1.25</v>
      </c>
      <c r="E371" s="2" t="s">
        <v>1030</v>
      </c>
      <c r="F371" s="2" t="s">
        <v>1030</v>
      </c>
      <c r="G371" s="2">
        <v>1.25</v>
      </c>
      <c r="H371" s="2" t="s">
        <v>2532</v>
      </c>
      <c r="I371" s="21">
        <v>41796.291666666664</v>
      </c>
      <c r="J371" s="2" t="s">
        <v>793</v>
      </c>
      <c r="K371" s="21">
        <v>40732.291666666664</v>
      </c>
      <c r="L371" s="2" t="s">
        <v>1102</v>
      </c>
      <c r="M371" s="21">
        <v>39508.333333333336</v>
      </c>
      <c r="N371" s="2">
        <v>4</v>
      </c>
      <c r="O371" s="2">
        <v>1020000</v>
      </c>
      <c r="P371" s="2" t="s">
        <v>795</v>
      </c>
      <c r="Q371" s="2" t="s">
        <v>1659</v>
      </c>
      <c r="R371" s="2" t="s">
        <v>903</v>
      </c>
      <c r="S371" s="2" t="s">
        <v>867</v>
      </c>
      <c r="T371" s="2" t="str">
        <f t="shared" si="20"/>
        <v/>
      </c>
      <c r="U371" s="2" t="s">
        <v>1030</v>
      </c>
      <c r="V371" s="2" t="str">
        <f t="shared" si="21"/>
        <v/>
      </c>
      <c r="W371" s="2" t="s">
        <v>1030</v>
      </c>
      <c r="X371" s="2" t="str">
        <f t="shared" si="22"/>
        <v/>
      </c>
      <c r="Y371" s="2" t="s">
        <v>1030</v>
      </c>
      <c r="Z371" s="2" t="str">
        <f t="shared" si="23"/>
        <v/>
      </c>
      <c r="AA371" s="2" t="s">
        <v>1030</v>
      </c>
    </row>
    <row r="372" spans="1:27" hidden="1" x14ac:dyDescent="0.25">
      <c r="A372" s="2" t="s">
        <v>28</v>
      </c>
      <c r="B372" s="2" t="s">
        <v>848</v>
      </c>
      <c r="C372" s="2" t="s">
        <v>26</v>
      </c>
      <c r="D372" s="2">
        <v>4.25</v>
      </c>
      <c r="E372" s="2">
        <v>1</v>
      </c>
      <c r="F372" s="2">
        <v>4.25</v>
      </c>
      <c r="G372" s="2" t="s">
        <v>1030</v>
      </c>
      <c r="H372" s="2" t="s">
        <v>939</v>
      </c>
      <c r="I372" s="21">
        <v>43283.291666666672</v>
      </c>
      <c r="J372" s="2" t="s">
        <v>819</v>
      </c>
      <c r="K372" s="21">
        <v>43272.291666666672</v>
      </c>
      <c r="L372" s="2" t="s">
        <v>794</v>
      </c>
      <c r="M372" s="21">
        <v>43039.291666666672</v>
      </c>
      <c r="N372" s="2">
        <v>0</v>
      </c>
      <c r="O372" s="2">
        <v>87625</v>
      </c>
      <c r="P372" s="2" t="s">
        <v>824</v>
      </c>
      <c r="Q372" s="2" t="s">
        <v>848</v>
      </c>
      <c r="R372" s="2" t="s">
        <v>852</v>
      </c>
      <c r="S372" s="2" t="s">
        <v>817</v>
      </c>
      <c r="T372" s="2" t="str">
        <f t="shared" si="20"/>
        <v/>
      </c>
      <c r="U372" s="2" t="s">
        <v>1030</v>
      </c>
      <c r="V372" s="2" t="str">
        <f t="shared" si="21"/>
        <v/>
      </c>
      <c r="W372" s="2" t="s">
        <v>1030</v>
      </c>
      <c r="X372" s="2" t="str">
        <f t="shared" si="22"/>
        <v/>
      </c>
      <c r="Y372" s="2" t="s">
        <v>1030</v>
      </c>
      <c r="Z372" s="2" t="str">
        <f t="shared" si="23"/>
        <v/>
      </c>
      <c r="AA372" s="2" t="s">
        <v>1030</v>
      </c>
    </row>
    <row r="373" spans="1:27" hidden="1" x14ac:dyDescent="0.25">
      <c r="A373" s="2" t="s">
        <v>2533</v>
      </c>
      <c r="B373" s="2" t="s">
        <v>796</v>
      </c>
      <c r="C373" s="2" t="s">
        <v>2534</v>
      </c>
      <c r="D373" s="2">
        <v>2.75</v>
      </c>
      <c r="E373" s="2">
        <v>1</v>
      </c>
      <c r="F373" s="2">
        <v>2.75</v>
      </c>
      <c r="G373" s="2" t="s">
        <v>1030</v>
      </c>
      <c r="H373" s="2" t="s">
        <v>2535</v>
      </c>
      <c r="I373" s="21">
        <v>42198.291666666672</v>
      </c>
      <c r="J373" s="2" t="s">
        <v>889</v>
      </c>
      <c r="K373" s="21">
        <v>42174.291666666672</v>
      </c>
      <c r="L373" s="2" t="s">
        <v>1102</v>
      </c>
      <c r="N373" s="2">
        <v>0</v>
      </c>
      <c r="O373" s="2">
        <v>0</v>
      </c>
      <c r="P373" s="2" t="s">
        <v>816</v>
      </c>
      <c r="Q373" s="2" t="s">
        <v>796</v>
      </c>
      <c r="R373" s="2" t="s">
        <v>813</v>
      </c>
      <c r="S373" s="2" t="s">
        <v>894</v>
      </c>
      <c r="T373" s="2" t="str">
        <f t="shared" si="20"/>
        <v/>
      </c>
      <c r="U373" s="2" t="s">
        <v>1030</v>
      </c>
      <c r="V373" s="2" t="str">
        <f t="shared" si="21"/>
        <v/>
      </c>
      <c r="W373" s="2" t="s">
        <v>1030</v>
      </c>
      <c r="X373" s="2" t="str">
        <f t="shared" si="22"/>
        <v/>
      </c>
      <c r="Y373" s="2" t="s">
        <v>1030</v>
      </c>
      <c r="Z373" s="2" t="str">
        <f t="shared" si="23"/>
        <v/>
      </c>
      <c r="AA373" s="2" t="s">
        <v>1030</v>
      </c>
    </row>
    <row r="374" spans="1:27" hidden="1" x14ac:dyDescent="0.25">
      <c r="A374" s="2" t="s">
        <v>714</v>
      </c>
      <c r="B374" s="2" t="s">
        <v>804</v>
      </c>
      <c r="C374" s="2" t="s">
        <v>713</v>
      </c>
      <c r="D374" s="2">
        <v>15.75</v>
      </c>
      <c r="E374" s="2">
        <v>1</v>
      </c>
      <c r="F374" s="2">
        <v>15.75</v>
      </c>
      <c r="G374" s="2" t="s">
        <v>1030</v>
      </c>
      <c r="H374" s="2" t="s">
        <v>940</v>
      </c>
      <c r="I374" s="21">
        <v>43165.333333333328</v>
      </c>
      <c r="J374" s="2" t="s">
        <v>840</v>
      </c>
      <c r="K374" s="21">
        <v>42909.291666666672</v>
      </c>
      <c r="L374" s="2" t="s">
        <v>794</v>
      </c>
      <c r="M374" s="21">
        <v>42370.333333333328</v>
      </c>
      <c r="N374" s="2">
        <v>4</v>
      </c>
      <c r="O374" s="2">
        <v>80000</v>
      </c>
      <c r="P374" s="2" t="s">
        <v>795</v>
      </c>
      <c r="Q374" s="2" t="s">
        <v>804</v>
      </c>
      <c r="R374" s="2" t="s">
        <v>797</v>
      </c>
      <c r="S374" s="2" t="s">
        <v>913</v>
      </c>
      <c r="T374" s="2" t="str">
        <f t="shared" si="20"/>
        <v/>
      </c>
      <c r="U374" s="2" t="s">
        <v>1030</v>
      </c>
      <c r="V374" s="2" t="str">
        <f t="shared" si="21"/>
        <v/>
      </c>
      <c r="W374" s="2" t="s">
        <v>1030</v>
      </c>
      <c r="X374" s="2" t="str">
        <f t="shared" si="22"/>
        <v/>
      </c>
      <c r="Y374" s="2" t="s">
        <v>1030</v>
      </c>
      <c r="Z374" s="2" t="str">
        <f t="shared" si="23"/>
        <v/>
      </c>
      <c r="AA374" s="2" t="s">
        <v>1030</v>
      </c>
    </row>
    <row r="375" spans="1:27" hidden="1" x14ac:dyDescent="0.25">
      <c r="A375" s="2" t="s">
        <v>102</v>
      </c>
      <c r="B375" s="2" t="s">
        <v>812</v>
      </c>
      <c r="C375" s="2" t="s">
        <v>101</v>
      </c>
      <c r="D375" s="2">
        <v>4.5</v>
      </c>
      <c r="E375" s="2">
        <v>1</v>
      </c>
      <c r="F375" s="2">
        <v>4.5</v>
      </c>
      <c r="G375" s="2" t="s">
        <v>1030</v>
      </c>
      <c r="H375" s="2" t="s">
        <v>941</v>
      </c>
      <c r="I375" s="21">
        <v>43275.291666666672</v>
      </c>
      <c r="J375" s="2" t="s">
        <v>884</v>
      </c>
      <c r="K375" s="21">
        <v>43099.333333333328</v>
      </c>
      <c r="L375" s="2" t="s">
        <v>794</v>
      </c>
      <c r="M375" s="21">
        <v>38596.291666666664</v>
      </c>
      <c r="N375" s="2">
        <v>1</v>
      </c>
      <c r="O375" s="2">
        <v>0</v>
      </c>
      <c r="P375" s="2" t="s">
        <v>795</v>
      </c>
      <c r="Q375" s="2" t="s">
        <v>812</v>
      </c>
      <c r="R375" s="2" t="s">
        <v>810</v>
      </c>
      <c r="S375" s="2" t="s">
        <v>845</v>
      </c>
      <c r="T375" s="2" t="str">
        <f t="shared" si="20"/>
        <v/>
      </c>
      <c r="U375" s="2" t="s">
        <v>1030</v>
      </c>
      <c r="V375" s="2" t="str">
        <f t="shared" si="21"/>
        <v/>
      </c>
      <c r="W375" s="2" t="s">
        <v>1030</v>
      </c>
      <c r="X375" s="2" t="str">
        <f t="shared" si="22"/>
        <v/>
      </c>
      <c r="Y375" s="2" t="s">
        <v>1030</v>
      </c>
      <c r="Z375" s="2" t="str">
        <f t="shared" si="23"/>
        <v/>
      </c>
      <c r="AA375" s="2" t="s">
        <v>1030</v>
      </c>
    </row>
    <row r="376" spans="1:27" hidden="1" x14ac:dyDescent="0.25">
      <c r="A376" s="2" t="s">
        <v>2536</v>
      </c>
      <c r="B376" s="2" t="s">
        <v>796</v>
      </c>
      <c r="C376" s="2" t="s">
        <v>2537</v>
      </c>
      <c r="D376" s="2">
        <v>2.5</v>
      </c>
      <c r="E376" s="2">
        <v>1</v>
      </c>
      <c r="F376" s="2">
        <v>2.5</v>
      </c>
      <c r="G376" s="2" t="s">
        <v>1030</v>
      </c>
      <c r="H376" s="2" t="s">
        <v>2538</v>
      </c>
      <c r="I376" s="21">
        <v>43039.291666666672</v>
      </c>
      <c r="J376" s="2" t="s">
        <v>793</v>
      </c>
      <c r="K376" s="21">
        <v>42129.291666666672</v>
      </c>
      <c r="L376" s="2" t="s">
        <v>794</v>
      </c>
      <c r="M376" s="21">
        <v>42752.333333333328</v>
      </c>
      <c r="N376" s="2">
        <v>0</v>
      </c>
      <c r="O376" s="2">
        <v>7500</v>
      </c>
      <c r="P376" s="2" t="s">
        <v>816</v>
      </c>
      <c r="Q376" s="2" t="s">
        <v>796</v>
      </c>
      <c r="R376" s="2" t="s">
        <v>830</v>
      </c>
      <c r="S376" s="2" t="s">
        <v>845</v>
      </c>
      <c r="T376" s="2" t="str">
        <f t="shared" si="20"/>
        <v/>
      </c>
      <c r="U376" s="2" t="s">
        <v>1030</v>
      </c>
      <c r="V376" s="2" t="str">
        <f t="shared" si="21"/>
        <v>Pat Sweeney</v>
      </c>
      <c r="W376" s="2">
        <v>1</v>
      </c>
      <c r="X376" s="2" t="str">
        <f t="shared" si="22"/>
        <v/>
      </c>
      <c r="Y376" s="2" t="s">
        <v>1030</v>
      </c>
      <c r="Z376" s="2" t="str">
        <f t="shared" si="23"/>
        <v>Pat Sweeney</v>
      </c>
      <c r="AA376" s="2">
        <v>7500</v>
      </c>
    </row>
    <row r="377" spans="1:27" hidden="1" x14ac:dyDescent="0.25">
      <c r="A377" s="2" t="s">
        <v>2539</v>
      </c>
      <c r="B377" s="2" t="s">
        <v>885</v>
      </c>
      <c r="C377" s="2" t="s">
        <v>2540</v>
      </c>
      <c r="D377" s="2">
        <v>6.1663333475589752</v>
      </c>
      <c r="E377" s="2">
        <v>1</v>
      </c>
      <c r="F377" s="2">
        <v>6.1663333475589752</v>
      </c>
      <c r="G377" s="2" t="s">
        <v>1030</v>
      </c>
      <c r="H377" s="2" t="s">
        <v>2541</v>
      </c>
      <c r="I377" s="21">
        <v>42703.333333333328</v>
      </c>
      <c r="J377" s="2" t="s">
        <v>861</v>
      </c>
      <c r="K377" s="21">
        <v>42431.333333333328</v>
      </c>
      <c r="L377" s="2" t="s">
        <v>794</v>
      </c>
      <c r="N377" s="2">
        <v>0</v>
      </c>
      <c r="O377" s="2">
        <v>0</v>
      </c>
      <c r="P377" s="2" t="s">
        <v>816</v>
      </c>
      <c r="Q377" s="2" t="s">
        <v>885</v>
      </c>
      <c r="R377" s="2" t="s">
        <v>810</v>
      </c>
      <c r="S377" s="2" t="s">
        <v>801</v>
      </c>
      <c r="T377" s="2" t="str">
        <f t="shared" si="20"/>
        <v/>
      </c>
      <c r="U377" s="2" t="s">
        <v>1030</v>
      </c>
      <c r="V377" s="2" t="str">
        <f t="shared" si="21"/>
        <v/>
      </c>
      <c r="W377" s="2" t="s">
        <v>1030</v>
      </c>
      <c r="X377" s="2" t="str">
        <f t="shared" si="22"/>
        <v/>
      </c>
      <c r="Y377" s="2" t="s">
        <v>1030</v>
      </c>
      <c r="Z377" s="2" t="str">
        <f t="shared" si="23"/>
        <v/>
      </c>
      <c r="AA377" s="2" t="s">
        <v>1030</v>
      </c>
    </row>
    <row r="378" spans="1:27" hidden="1" x14ac:dyDescent="0.25">
      <c r="A378" s="2" t="s">
        <v>2542</v>
      </c>
      <c r="B378" s="2" t="s">
        <v>809</v>
      </c>
      <c r="C378" s="2" t="s">
        <v>2543</v>
      </c>
      <c r="D378" s="2">
        <v>2.4170000553131104</v>
      </c>
      <c r="E378" s="2">
        <v>1</v>
      </c>
      <c r="F378" s="2">
        <v>2.4170000553131104</v>
      </c>
      <c r="G378" s="2" t="s">
        <v>1030</v>
      </c>
      <c r="H378" s="2" t="s">
        <v>2544</v>
      </c>
      <c r="I378" s="21">
        <v>43045.333333333328</v>
      </c>
      <c r="J378" s="2" t="s">
        <v>819</v>
      </c>
      <c r="K378" s="21">
        <v>43031.291666666672</v>
      </c>
      <c r="L378" s="2" t="s">
        <v>794</v>
      </c>
      <c r="M378" s="21">
        <v>43040.291666666672</v>
      </c>
      <c r="N378" s="2">
        <v>1</v>
      </c>
      <c r="O378" s="2">
        <v>25000</v>
      </c>
      <c r="P378" s="2" t="s">
        <v>795</v>
      </c>
      <c r="Q378" s="2" t="s">
        <v>809</v>
      </c>
      <c r="R378" s="2" t="s">
        <v>805</v>
      </c>
      <c r="S378" s="2" t="s">
        <v>2545</v>
      </c>
      <c r="T378" s="2" t="str">
        <f t="shared" si="20"/>
        <v/>
      </c>
      <c r="U378" s="2" t="s">
        <v>1030</v>
      </c>
      <c r="V378" s="2" t="str">
        <f t="shared" si="21"/>
        <v>Clare Briglio</v>
      </c>
      <c r="W378" s="2">
        <v>1</v>
      </c>
      <c r="X378" s="2" t="str">
        <f t="shared" si="22"/>
        <v/>
      </c>
      <c r="Y378" s="2" t="s">
        <v>1030</v>
      </c>
      <c r="Z378" s="2" t="str">
        <f t="shared" si="23"/>
        <v/>
      </c>
      <c r="AA378" s="2" t="s">
        <v>1030</v>
      </c>
    </row>
    <row r="379" spans="1:27" hidden="1" x14ac:dyDescent="0.25">
      <c r="A379" s="2" t="s">
        <v>2546</v>
      </c>
      <c r="B379" s="2" t="s">
        <v>912</v>
      </c>
      <c r="C379" s="2" t="s">
        <v>2547</v>
      </c>
      <c r="D379" s="2">
        <v>0.5</v>
      </c>
      <c r="E379" s="2">
        <v>1</v>
      </c>
      <c r="F379" s="2">
        <v>0.5</v>
      </c>
      <c r="G379" s="2" t="s">
        <v>1030</v>
      </c>
      <c r="H379" s="2" t="s">
        <v>2548</v>
      </c>
      <c r="I379" s="21">
        <v>42531.291666666672</v>
      </c>
      <c r="J379" s="2" t="s">
        <v>1030</v>
      </c>
      <c r="K379" s="21">
        <v>42530.291666666672</v>
      </c>
      <c r="L379" s="2" t="s">
        <v>794</v>
      </c>
      <c r="N379" s="2">
        <v>0</v>
      </c>
      <c r="O379" s="2">
        <v>0</v>
      </c>
      <c r="P379" s="2" t="s">
        <v>816</v>
      </c>
      <c r="Q379" s="2" t="s">
        <v>912</v>
      </c>
      <c r="R379" s="2" t="s">
        <v>830</v>
      </c>
      <c r="S379" s="2" t="s">
        <v>798</v>
      </c>
      <c r="T379" s="2" t="str">
        <f t="shared" si="20"/>
        <v/>
      </c>
      <c r="U379" s="2" t="s">
        <v>1030</v>
      </c>
      <c r="V379" s="2" t="str">
        <f t="shared" si="21"/>
        <v/>
      </c>
      <c r="W379" s="2" t="s">
        <v>1030</v>
      </c>
      <c r="X379" s="2" t="str">
        <f t="shared" si="22"/>
        <v/>
      </c>
      <c r="Y379" s="2" t="s">
        <v>1030</v>
      </c>
      <c r="Z379" s="2" t="str">
        <f t="shared" si="23"/>
        <v/>
      </c>
      <c r="AA379" s="2" t="s">
        <v>1030</v>
      </c>
    </row>
    <row r="380" spans="1:27" hidden="1" x14ac:dyDescent="0.25">
      <c r="A380" s="2" t="s">
        <v>104</v>
      </c>
      <c r="B380" s="2" t="s">
        <v>912</v>
      </c>
      <c r="C380" s="2" t="s">
        <v>103</v>
      </c>
      <c r="D380" s="2">
        <v>3.5</v>
      </c>
      <c r="E380" s="2">
        <v>1</v>
      </c>
      <c r="F380" s="2">
        <v>3.5</v>
      </c>
      <c r="G380" s="2" t="s">
        <v>1030</v>
      </c>
      <c r="H380" s="2" t="s">
        <v>942</v>
      </c>
      <c r="I380" s="21">
        <v>43275.291666666672</v>
      </c>
      <c r="J380" s="2" t="s">
        <v>819</v>
      </c>
      <c r="K380" s="21">
        <v>43102.333333333328</v>
      </c>
      <c r="L380" s="2" t="s">
        <v>794</v>
      </c>
      <c r="M380" s="21">
        <v>34290.333333333336</v>
      </c>
      <c r="N380" s="2">
        <v>0</v>
      </c>
      <c r="O380" s="2">
        <v>0</v>
      </c>
      <c r="P380" s="2" t="s">
        <v>795</v>
      </c>
      <c r="Q380" s="2" t="s">
        <v>912</v>
      </c>
      <c r="R380" s="2" t="s">
        <v>810</v>
      </c>
      <c r="S380" s="2" t="s">
        <v>820</v>
      </c>
      <c r="T380" s="2" t="str">
        <f t="shared" si="20"/>
        <v/>
      </c>
      <c r="U380" s="2" t="s">
        <v>1030</v>
      </c>
      <c r="V380" s="2" t="str">
        <f t="shared" si="21"/>
        <v/>
      </c>
      <c r="W380" s="2" t="s">
        <v>1030</v>
      </c>
      <c r="X380" s="2" t="str">
        <f t="shared" si="22"/>
        <v/>
      </c>
      <c r="Y380" s="2" t="s">
        <v>1030</v>
      </c>
      <c r="Z380" s="2" t="str">
        <f t="shared" si="23"/>
        <v/>
      </c>
      <c r="AA380" s="2" t="s">
        <v>1030</v>
      </c>
    </row>
    <row r="381" spans="1:27" hidden="1" x14ac:dyDescent="0.25">
      <c r="A381" s="2" t="s">
        <v>2549</v>
      </c>
      <c r="B381" s="2" t="s">
        <v>822</v>
      </c>
      <c r="C381" s="2" t="s">
        <v>2550</v>
      </c>
      <c r="D381" s="2">
        <v>0.25</v>
      </c>
      <c r="E381" s="2" t="s">
        <v>1030</v>
      </c>
      <c r="F381" s="2" t="s">
        <v>1030</v>
      </c>
      <c r="G381" s="2">
        <v>0.25</v>
      </c>
      <c r="H381" s="2" t="s">
        <v>2551</v>
      </c>
      <c r="I381" s="21">
        <v>42821.291666666672</v>
      </c>
      <c r="J381" s="2" t="s">
        <v>793</v>
      </c>
      <c r="K381" s="21">
        <v>41012.291666666664</v>
      </c>
      <c r="L381" s="2" t="s">
        <v>1102</v>
      </c>
      <c r="M381" s="21">
        <v>41012.291666666664</v>
      </c>
      <c r="N381" s="2">
        <v>0</v>
      </c>
      <c r="P381" s="2" t="s">
        <v>824</v>
      </c>
      <c r="Q381" s="2" t="s">
        <v>822</v>
      </c>
      <c r="R381" s="2" t="s">
        <v>810</v>
      </c>
      <c r="S381" s="2" t="s">
        <v>801</v>
      </c>
      <c r="T381" s="2" t="str">
        <f t="shared" si="20"/>
        <v/>
      </c>
      <c r="U381" s="2" t="s">
        <v>1030</v>
      </c>
      <c r="V381" s="2" t="str">
        <f t="shared" si="21"/>
        <v/>
      </c>
      <c r="W381" s="2" t="s">
        <v>1030</v>
      </c>
      <c r="X381" s="2" t="str">
        <f t="shared" si="22"/>
        <v/>
      </c>
      <c r="Y381" s="2" t="s">
        <v>1030</v>
      </c>
      <c r="Z381" s="2" t="str">
        <f t="shared" si="23"/>
        <v/>
      </c>
      <c r="AA381" s="2" t="s">
        <v>1030</v>
      </c>
    </row>
    <row r="382" spans="1:27" hidden="1" x14ac:dyDescent="0.25">
      <c r="A382" s="2" t="s">
        <v>2552</v>
      </c>
      <c r="B382" s="2" t="s">
        <v>1659</v>
      </c>
      <c r="C382" s="2" t="s">
        <v>2553</v>
      </c>
      <c r="D382" s="2">
        <v>1.5</v>
      </c>
      <c r="E382" s="2" t="s">
        <v>1030</v>
      </c>
      <c r="F382" s="2" t="s">
        <v>1030</v>
      </c>
      <c r="G382" s="2">
        <v>1.5</v>
      </c>
      <c r="H382" s="2" t="s">
        <v>2554</v>
      </c>
      <c r="I382" s="21">
        <v>42613.291666666672</v>
      </c>
      <c r="J382" s="2" t="s">
        <v>793</v>
      </c>
      <c r="K382" s="21">
        <v>40617.291666666664</v>
      </c>
      <c r="L382" s="2" t="s">
        <v>794</v>
      </c>
      <c r="M382" s="21">
        <v>37622.333333333336</v>
      </c>
      <c r="N382" s="2">
        <v>12</v>
      </c>
      <c r="P382" s="2" t="s">
        <v>795</v>
      </c>
      <c r="Q382" s="2" t="s">
        <v>1659</v>
      </c>
      <c r="R382" s="2" t="s">
        <v>903</v>
      </c>
      <c r="S382" s="2" t="s">
        <v>801</v>
      </c>
      <c r="T382" s="2" t="str">
        <f t="shared" si="20"/>
        <v/>
      </c>
      <c r="U382" s="2" t="s">
        <v>1030</v>
      </c>
      <c r="V382" s="2" t="str">
        <f t="shared" si="21"/>
        <v/>
      </c>
      <c r="W382" s="2" t="s">
        <v>1030</v>
      </c>
      <c r="X382" s="2" t="str">
        <f t="shared" si="22"/>
        <v/>
      </c>
      <c r="Y382" s="2" t="s">
        <v>1030</v>
      </c>
      <c r="Z382" s="2" t="str">
        <f t="shared" si="23"/>
        <v/>
      </c>
      <c r="AA382" s="2" t="s">
        <v>1030</v>
      </c>
    </row>
    <row r="383" spans="1:27" hidden="1" x14ac:dyDescent="0.25">
      <c r="A383" s="2" t="s">
        <v>2555</v>
      </c>
      <c r="B383" s="2" t="s">
        <v>848</v>
      </c>
      <c r="C383" s="2" t="s">
        <v>2556</v>
      </c>
      <c r="D383" s="2">
        <v>4</v>
      </c>
      <c r="E383" s="2">
        <v>1</v>
      </c>
      <c r="F383" s="2">
        <v>4</v>
      </c>
      <c r="G383" s="2" t="s">
        <v>1030</v>
      </c>
      <c r="H383" s="2" t="s">
        <v>2557</v>
      </c>
      <c r="I383" s="21">
        <v>41718.291666666664</v>
      </c>
      <c r="J383" s="2" t="s">
        <v>793</v>
      </c>
      <c r="K383" s="21">
        <v>41718.291666666664</v>
      </c>
      <c r="L383" s="2" t="s">
        <v>1102</v>
      </c>
      <c r="M383" s="21">
        <v>37438.291666666664</v>
      </c>
      <c r="N383" s="2">
        <v>0</v>
      </c>
      <c r="O383" s="2">
        <v>12000</v>
      </c>
      <c r="P383" s="2" t="s">
        <v>795</v>
      </c>
      <c r="Q383" s="2" t="s">
        <v>848</v>
      </c>
      <c r="R383" s="2" t="s">
        <v>813</v>
      </c>
      <c r="S383" s="2" t="s">
        <v>853</v>
      </c>
      <c r="T383" s="2" t="str">
        <f t="shared" si="20"/>
        <v/>
      </c>
      <c r="U383" s="2" t="s">
        <v>1030</v>
      </c>
      <c r="V383" s="2" t="str">
        <f t="shared" si="21"/>
        <v/>
      </c>
      <c r="W383" s="2" t="s">
        <v>1030</v>
      </c>
      <c r="X383" s="2" t="str">
        <f t="shared" si="22"/>
        <v/>
      </c>
      <c r="Y383" s="2" t="s">
        <v>1030</v>
      </c>
      <c r="Z383" s="2" t="str">
        <f t="shared" si="23"/>
        <v/>
      </c>
      <c r="AA383" s="2" t="s">
        <v>1030</v>
      </c>
    </row>
    <row r="384" spans="1:27" hidden="1" x14ac:dyDescent="0.25">
      <c r="A384" s="2" t="s">
        <v>1561</v>
      </c>
      <c r="B384" s="2" t="s">
        <v>1365</v>
      </c>
      <c r="C384" s="2" t="s">
        <v>1537</v>
      </c>
      <c r="D384" s="2">
        <v>5</v>
      </c>
      <c r="E384" s="2">
        <v>1</v>
      </c>
      <c r="F384" s="2">
        <v>5</v>
      </c>
      <c r="G384" s="2" t="s">
        <v>1030</v>
      </c>
      <c r="H384" s="2" t="s">
        <v>943</v>
      </c>
      <c r="I384" s="21">
        <v>43235.291666666672</v>
      </c>
      <c r="J384" s="2" t="s">
        <v>884</v>
      </c>
      <c r="K384" s="21">
        <v>43103.333333333328</v>
      </c>
      <c r="L384" s="2" t="s">
        <v>794</v>
      </c>
      <c r="M384" s="21">
        <v>36161.333333333336</v>
      </c>
      <c r="N384" s="2">
        <v>2</v>
      </c>
      <c r="O384" s="2">
        <v>400000</v>
      </c>
      <c r="P384" s="2" t="s">
        <v>795</v>
      </c>
      <c r="Q384" s="2" t="s">
        <v>1592</v>
      </c>
      <c r="R384" s="2" t="s">
        <v>810</v>
      </c>
      <c r="S384" s="2" t="s">
        <v>845</v>
      </c>
      <c r="T384" s="2" t="str">
        <f t="shared" si="20"/>
        <v/>
      </c>
      <c r="U384" s="2" t="s">
        <v>1030</v>
      </c>
      <c r="V384" s="2" t="str">
        <f t="shared" si="21"/>
        <v/>
      </c>
      <c r="W384" s="2" t="s">
        <v>1030</v>
      </c>
      <c r="X384" s="2" t="str">
        <f t="shared" si="22"/>
        <v/>
      </c>
      <c r="Y384" s="2" t="s">
        <v>1030</v>
      </c>
      <c r="Z384" s="2" t="str">
        <f t="shared" si="23"/>
        <v/>
      </c>
      <c r="AA384" s="2" t="s">
        <v>1030</v>
      </c>
    </row>
    <row r="385" spans="1:27" hidden="1" x14ac:dyDescent="0.25">
      <c r="A385" s="2" t="s">
        <v>2558</v>
      </c>
      <c r="B385" s="2" t="s">
        <v>912</v>
      </c>
      <c r="C385" s="2" t="s">
        <v>2559</v>
      </c>
      <c r="D385" s="2">
        <v>107.16666662693024</v>
      </c>
      <c r="E385" s="2" t="s">
        <v>1030</v>
      </c>
      <c r="F385" s="2" t="s">
        <v>1030</v>
      </c>
      <c r="G385" s="2">
        <v>107.16666662693024</v>
      </c>
      <c r="H385" s="2" t="s">
        <v>2560</v>
      </c>
      <c r="I385" s="21">
        <v>42719.333333333328</v>
      </c>
      <c r="J385" s="2" t="s">
        <v>793</v>
      </c>
      <c r="K385" s="21">
        <v>41050.291666666664</v>
      </c>
      <c r="L385" s="2" t="s">
        <v>794</v>
      </c>
      <c r="M385" s="21">
        <v>28491.333333333332</v>
      </c>
      <c r="N385" s="2">
        <v>105</v>
      </c>
      <c r="O385" s="2">
        <v>14000000</v>
      </c>
      <c r="P385" s="2" t="s">
        <v>795</v>
      </c>
      <c r="Q385" s="2" t="s">
        <v>912</v>
      </c>
      <c r="R385" s="2" t="s">
        <v>797</v>
      </c>
      <c r="S385" s="2" t="s">
        <v>1230</v>
      </c>
      <c r="T385" s="2" t="str">
        <f t="shared" si="20"/>
        <v>Ray Bowman</v>
      </c>
      <c r="U385" s="2">
        <v>2600000</v>
      </c>
      <c r="V385" s="2" t="str">
        <f t="shared" si="21"/>
        <v/>
      </c>
      <c r="W385" s="2" t="s">
        <v>1030</v>
      </c>
      <c r="X385" s="2" t="str">
        <f t="shared" si="22"/>
        <v>Ray Bowman</v>
      </c>
      <c r="Y385" s="2">
        <v>105</v>
      </c>
      <c r="Z385" s="2" t="str">
        <f t="shared" si="23"/>
        <v/>
      </c>
      <c r="AA385" s="2" t="s">
        <v>1030</v>
      </c>
    </row>
    <row r="386" spans="1:27" hidden="1" x14ac:dyDescent="0.25">
      <c r="A386" s="2" t="s">
        <v>2561</v>
      </c>
      <c r="B386" s="2" t="s">
        <v>848</v>
      </c>
      <c r="C386" s="2" t="s">
        <v>2562</v>
      </c>
      <c r="D386" s="2">
        <v>10.75</v>
      </c>
      <c r="E386" s="2">
        <v>1</v>
      </c>
      <c r="F386" s="2">
        <v>10.75</v>
      </c>
      <c r="G386" s="2" t="s">
        <v>1030</v>
      </c>
      <c r="H386" s="2" t="s">
        <v>2563</v>
      </c>
      <c r="I386" s="21">
        <v>42258.291666666672</v>
      </c>
      <c r="J386" s="2" t="s">
        <v>840</v>
      </c>
      <c r="K386" s="21">
        <v>42096.291666666672</v>
      </c>
      <c r="L386" s="2" t="s">
        <v>1102</v>
      </c>
      <c r="M386" s="21">
        <v>42036.333333333328</v>
      </c>
      <c r="N386" s="2">
        <v>1</v>
      </c>
      <c r="O386" s="2">
        <v>0</v>
      </c>
      <c r="P386" s="2" t="s">
        <v>824</v>
      </c>
      <c r="Q386" s="2" t="s">
        <v>848</v>
      </c>
      <c r="R386" s="2" t="s">
        <v>810</v>
      </c>
      <c r="S386" s="2" t="s">
        <v>1259</v>
      </c>
      <c r="T386" s="2" t="str">
        <f t="shared" si="20"/>
        <v/>
      </c>
      <c r="U386" s="2" t="s">
        <v>1030</v>
      </c>
      <c r="V386" s="2" t="str">
        <f t="shared" si="21"/>
        <v/>
      </c>
      <c r="W386" s="2" t="s">
        <v>1030</v>
      </c>
      <c r="X386" s="2" t="str">
        <f t="shared" si="22"/>
        <v/>
      </c>
      <c r="Y386" s="2" t="s">
        <v>1030</v>
      </c>
      <c r="Z386" s="2" t="str">
        <f t="shared" si="23"/>
        <v/>
      </c>
      <c r="AA386" s="2" t="s">
        <v>1030</v>
      </c>
    </row>
    <row r="387" spans="1:27" hidden="1" x14ac:dyDescent="0.25">
      <c r="A387" s="2" t="s">
        <v>2564</v>
      </c>
      <c r="B387" s="2" t="s">
        <v>885</v>
      </c>
      <c r="C387" s="2" t="s">
        <v>2565</v>
      </c>
      <c r="D387" s="2">
        <v>10.25</v>
      </c>
      <c r="E387" s="2" t="s">
        <v>1030</v>
      </c>
      <c r="F387" s="2" t="s">
        <v>1030</v>
      </c>
      <c r="G387" s="2">
        <v>10.25</v>
      </c>
      <c r="H387" s="2" t="s">
        <v>2566</v>
      </c>
      <c r="I387" s="21">
        <v>42772.333333333328</v>
      </c>
      <c r="J387" s="2" t="s">
        <v>840</v>
      </c>
      <c r="K387" s="21">
        <v>42460.291666666672</v>
      </c>
      <c r="L387" s="2" t="s">
        <v>1102</v>
      </c>
      <c r="M387" s="21">
        <v>42500.291666666672</v>
      </c>
      <c r="N387" s="2">
        <v>1</v>
      </c>
      <c r="O387" s="2">
        <v>9000</v>
      </c>
      <c r="P387" s="2" t="s">
        <v>816</v>
      </c>
      <c r="Q387" s="2" t="s">
        <v>885</v>
      </c>
      <c r="R387" s="2" t="s">
        <v>830</v>
      </c>
      <c r="S387" s="2" t="s">
        <v>853</v>
      </c>
      <c r="T387" s="2" t="str">
        <f t="shared" ref="T387:T450" si="24">IF(U387&lt;&gt;"",B387,"")</f>
        <v/>
      </c>
      <c r="U387" s="2" t="s">
        <v>1030</v>
      </c>
      <c r="V387" s="2" t="str">
        <f t="shared" ref="V387:V450" si="25">IF(W387&lt;&gt;"",B387,"")</f>
        <v>Alondra Gaytan</v>
      </c>
      <c r="W387" s="2">
        <v>1</v>
      </c>
      <c r="X387" s="2" t="str">
        <f t="shared" ref="X387:X450" si="26">IF(Y387&lt;&gt;"",B387,"")</f>
        <v>Alondra Gaytan</v>
      </c>
      <c r="Y387" s="2">
        <v>1</v>
      </c>
      <c r="Z387" s="2" t="str">
        <f t="shared" ref="Z387:Z450" si="27">IF(AA387&lt;&gt;"",B387,"")</f>
        <v>Alondra Gaytan</v>
      </c>
      <c r="AA387" s="2">
        <v>9000</v>
      </c>
    </row>
    <row r="388" spans="1:27" hidden="1" x14ac:dyDescent="0.25">
      <c r="A388" s="2" t="s">
        <v>716</v>
      </c>
      <c r="B388" s="2" t="s">
        <v>848</v>
      </c>
      <c r="C388" s="2" t="s">
        <v>715</v>
      </c>
      <c r="D388" s="2">
        <v>9.75</v>
      </c>
      <c r="E388" s="2">
        <v>1</v>
      </c>
      <c r="F388" s="2">
        <v>9.75</v>
      </c>
      <c r="G388" s="2" t="s">
        <v>1030</v>
      </c>
      <c r="H388" s="2" t="s">
        <v>944</v>
      </c>
      <c r="I388" s="21">
        <v>43165.333333333328</v>
      </c>
      <c r="J388" s="2" t="s">
        <v>859</v>
      </c>
      <c r="K388" s="21">
        <v>43144.333333333328</v>
      </c>
      <c r="L388" s="2" t="s">
        <v>794</v>
      </c>
      <c r="M388" s="21">
        <v>43144.333333333328</v>
      </c>
      <c r="N388" s="2">
        <v>1</v>
      </c>
      <c r="O388" s="2">
        <v>0</v>
      </c>
      <c r="P388" s="2" t="s">
        <v>824</v>
      </c>
      <c r="Q388" s="2" t="s">
        <v>848</v>
      </c>
      <c r="R388" s="2" t="s">
        <v>797</v>
      </c>
      <c r="S388" s="2" t="s">
        <v>853</v>
      </c>
      <c r="T388" s="2" t="str">
        <f t="shared" si="24"/>
        <v/>
      </c>
      <c r="U388" s="2" t="s">
        <v>1030</v>
      </c>
      <c r="V388" s="2" t="str">
        <f t="shared" si="25"/>
        <v/>
      </c>
      <c r="W388" s="2" t="s">
        <v>1030</v>
      </c>
      <c r="X388" s="2" t="str">
        <f t="shared" si="26"/>
        <v/>
      </c>
      <c r="Y388" s="2" t="s">
        <v>1030</v>
      </c>
      <c r="Z388" s="2" t="str">
        <f t="shared" si="27"/>
        <v/>
      </c>
      <c r="AA388" s="2" t="s">
        <v>1030</v>
      </c>
    </row>
    <row r="389" spans="1:27" hidden="1" x14ac:dyDescent="0.25">
      <c r="A389" s="2" t="s">
        <v>2567</v>
      </c>
      <c r="B389" s="2" t="s">
        <v>935</v>
      </c>
      <c r="C389" s="2" t="s">
        <v>2568</v>
      </c>
      <c r="D389" s="2">
        <v>2.25</v>
      </c>
      <c r="E389" s="2">
        <v>1</v>
      </c>
      <c r="F389" s="2">
        <v>2.25</v>
      </c>
      <c r="G389" s="2" t="s">
        <v>1030</v>
      </c>
      <c r="H389" s="2" t="s">
        <v>2569</v>
      </c>
      <c r="I389" s="21">
        <v>42818.291666666672</v>
      </c>
      <c r="J389" s="2" t="s">
        <v>840</v>
      </c>
      <c r="K389" s="21">
        <v>42515.291666666672</v>
      </c>
      <c r="L389" s="2" t="s">
        <v>794</v>
      </c>
      <c r="M389" s="21">
        <v>42817.291666666672</v>
      </c>
      <c r="N389" s="2">
        <v>2</v>
      </c>
      <c r="O389" s="2">
        <v>300000</v>
      </c>
      <c r="P389" s="2" t="s">
        <v>816</v>
      </c>
      <c r="Q389" s="2" t="s">
        <v>935</v>
      </c>
      <c r="R389" s="2" t="s">
        <v>797</v>
      </c>
      <c r="S389" s="2" t="s">
        <v>801</v>
      </c>
      <c r="T389" s="2" t="str">
        <f t="shared" si="24"/>
        <v>Bruce Hazuka</v>
      </c>
      <c r="U389" s="2">
        <v>250000</v>
      </c>
      <c r="V389" s="2" t="str">
        <f t="shared" si="25"/>
        <v>Bruce Hazuka</v>
      </c>
      <c r="W389" s="2">
        <v>1</v>
      </c>
      <c r="X389" s="2" t="str">
        <f t="shared" si="26"/>
        <v>Bruce Hazuka</v>
      </c>
      <c r="Y389" s="2">
        <v>2</v>
      </c>
      <c r="Z389" s="2" t="str">
        <f t="shared" si="27"/>
        <v>Bruce Hazuka</v>
      </c>
      <c r="AA389" s="2">
        <v>300000</v>
      </c>
    </row>
    <row r="390" spans="1:27" hidden="1" x14ac:dyDescent="0.25">
      <c r="A390" s="2" t="s">
        <v>2570</v>
      </c>
      <c r="B390" s="2" t="s">
        <v>822</v>
      </c>
      <c r="C390" s="2" t="s">
        <v>2571</v>
      </c>
      <c r="D390" s="2">
        <v>8.25</v>
      </c>
      <c r="E390" s="2">
        <v>1</v>
      </c>
      <c r="F390" s="2">
        <v>8.25</v>
      </c>
      <c r="G390" s="2" t="s">
        <v>1030</v>
      </c>
      <c r="H390" s="2" t="s">
        <v>2572</v>
      </c>
      <c r="I390" s="21">
        <v>42319.333333333328</v>
      </c>
      <c r="J390" s="2" t="s">
        <v>847</v>
      </c>
      <c r="K390" s="21">
        <v>42044.333333333328</v>
      </c>
      <c r="L390" s="2" t="s">
        <v>1102</v>
      </c>
      <c r="M390" s="21">
        <v>40188.333333333336</v>
      </c>
      <c r="N390" s="2">
        <v>0</v>
      </c>
      <c r="O390" s="2">
        <v>120000</v>
      </c>
      <c r="P390" s="2" t="s">
        <v>795</v>
      </c>
      <c r="Q390" s="2" t="s">
        <v>822</v>
      </c>
      <c r="R390" s="2" t="s">
        <v>1013</v>
      </c>
      <c r="S390" s="2" t="s">
        <v>869</v>
      </c>
      <c r="T390" s="2" t="str">
        <f t="shared" si="24"/>
        <v/>
      </c>
      <c r="U390" s="2" t="s">
        <v>1030</v>
      </c>
      <c r="V390" s="2" t="str">
        <f t="shared" si="25"/>
        <v/>
      </c>
      <c r="W390" s="2" t="s">
        <v>1030</v>
      </c>
      <c r="X390" s="2" t="str">
        <f t="shared" si="26"/>
        <v/>
      </c>
      <c r="Y390" s="2" t="s">
        <v>1030</v>
      </c>
      <c r="Z390" s="2" t="str">
        <f t="shared" si="27"/>
        <v>Sylvia Martini</v>
      </c>
      <c r="AA390" s="2">
        <v>120000</v>
      </c>
    </row>
    <row r="391" spans="1:27" x14ac:dyDescent="0.25">
      <c r="A391" s="2" t="s">
        <v>2573</v>
      </c>
      <c r="B391" s="2" t="s">
        <v>1367</v>
      </c>
      <c r="C391" s="2" t="s">
        <v>2574</v>
      </c>
      <c r="D391" s="2">
        <v>15.75</v>
      </c>
      <c r="E391" s="2">
        <v>1</v>
      </c>
      <c r="F391" s="2">
        <v>15.75</v>
      </c>
      <c r="G391" s="2" t="s">
        <v>1030</v>
      </c>
      <c r="H391" s="2" t="s">
        <v>2575</v>
      </c>
      <c r="I391" s="21">
        <v>42853.291666666672</v>
      </c>
      <c r="J391" s="2" t="s">
        <v>808</v>
      </c>
      <c r="K391" s="21">
        <v>42516.291666666672</v>
      </c>
      <c r="L391" s="2" t="s">
        <v>794</v>
      </c>
      <c r="M391" s="21">
        <v>41148.291666666664</v>
      </c>
      <c r="N391" s="2">
        <v>5</v>
      </c>
      <c r="O391" s="2">
        <v>0</v>
      </c>
      <c r="P391" s="2" t="s">
        <v>795</v>
      </c>
      <c r="Q391" s="2" t="s">
        <v>1593</v>
      </c>
      <c r="R391" s="2" t="s">
        <v>797</v>
      </c>
      <c r="S391" s="2" t="s">
        <v>801</v>
      </c>
      <c r="T391" s="2" t="str">
        <f t="shared" si="24"/>
        <v/>
      </c>
      <c r="U391" s="2" t="s">
        <v>1030</v>
      </c>
      <c r="V391" s="2" t="str">
        <f t="shared" si="25"/>
        <v/>
      </c>
      <c r="W391" s="2" t="s">
        <v>1030</v>
      </c>
      <c r="X391" s="2" t="str">
        <f t="shared" si="26"/>
        <v/>
      </c>
      <c r="Y391" s="2" t="s">
        <v>1030</v>
      </c>
      <c r="Z391" s="2" t="str">
        <f t="shared" si="27"/>
        <v/>
      </c>
      <c r="AA391" s="2" t="s">
        <v>1030</v>
      </c>
    </row>
    <row r="392" spans="1:27" hidden="1" x14ac:dyDescent="0.25">
      <c r="A392" s="2" t="s">
        <v>2576</v>
      </c>
      <c r="B392" s="2" t="s">
        <v>1368</v>
      </c>
      <c r="C392" s="2" t="s">
        <v>2577</v>
      </c>
      <c r="D392" s="2">
        <v>13.25</v>
      </c>
      <c r="E392" s="2">
        <v>1</v>
      </c>
      <c r="F392" s="2">
        <v>13.25</v>
      </c>
      <c r="G392" s="2" t="s">
        <v>1030</v>
      </c>
      <c r="H392" s="2" t="s">
        <v>2578</v>
      </c>
      <c r="I392" s="21">
        <v>42702.333333333328</v>
      </c>
      <c r="J392" s="2" t="s">
        <v>840</v>
      </c>
      <c r="K392" s="21">
        <v>42172.291666666672</v>
      </c>
      <c r="L392" s="2" t="s">
        <v>794</v>
      </c>
      <c r="M392" s="21">
        <v>41852.291666666664</v>
      </c>
      <c r="N392" s="2">
        <v>2</v>
      </c>
      <c r="O392" s="2">
        <v>100000</v>
      </c>
      <c r="P392" s="2" t="s">
        <v>824</v>
      </c>
      <c r="Q392" s="2" t="s">
        <v>1617</v>
      </c>
      <c r="R392" s="2" t="s">
        <v>810</v>
      </c>
      <c r="S392" s="2" t="s">
        <v>798</v>
      </c>
      <c r="T392" s="2" t="str">
        <f t="shared" si="24"/>
        <v>Matthew T. McConville</v>
      </c>
      <c r="U392" s="2">
        <v>30000</v>
      </c>
      <c r="V392" s="2" t="str">
        <f t="shared" si="25"/>
        <v/>
      </c>
      <c r="W392" s="2" t="s">
        <v>1030</v>
      </c>
      <c r="X392" s="2" t="str">
        <f t="shared" si="26"/>
        <v/>
      </c>
      <c r="Y392" s="2" t="s">
        <v>1030</v>
      </c>
      <c r="Z392" s="2" t="str">
        <f t="shared" si="27"/>
        <v>Matthew T. McConville</v>
      </c>
      <c r="AA392" s="2">
        <v>100000</v>
      </c>
    </row>
    <row r="393" spans="1:27" hidden="1" x14ac:dyDescent="0.25">
      <c r="A393" s="2" t="s">
        <v>2579</v>
      </c>
      <c r="B393" s="2" t="s">
        <v>1613</v>
      </c>
      <c r="C393" s="2" t="s">
        <v>2580</v>
      </c>
      <c r="D393" s="2">
        <v>44.75</v>
      </c>
      <c r="E393" s="2" t="s">
        <v>1030</v>
      </c>
      <c r="F393" s="2" t="s">
        <v>1030</v>
      </c>
      <c r="G393" s="2">
        <v>44.75</v>
      </c>
      <c r="H393" s="2" t="s">
        <v>2581</v>
      </c>
      <c r="I393" s="21">
        <v>42965.291666666672</v>
      </c>
      <c r="J393" s="2" t="s">
        <v>847</v>
      </c>
      <c r="K393" s="21">
        <v>40893.333333333336</v>
      </c>
      <c r="L393" s="2" t="s">
        <v>794</v>
      </c>
      <c r="M393" s="21">
        <v>36526.333333333336</v>
      </c>
      <c r="N393" s="2">
        <v>32</v>
      </c>
      <c r="O393" s="2">
        <v>27117991</v>
      </c>
      <c r="P393" s="2" t="s">
        <v>795</v>
      </c>
      <c r="Q393" s="2" t="s">
        <v>1613</v>
      </c>
      <c r="R393" s="2" t="s">
        <v>1030</v>
      </c>
      <c r="S393" s="2" t="s">
        <v>801</v>
      </c>
      <c r="T393" s="2" t="str">
        <f t="shared" si="24"/>
        <v>Jason Ham</v>
      </c>
      <c r="U393" s="2">
        <v>250000</v>
      </c>
      <c r="V393" s="2" t="str">
        <f t="shared" si="25"/>
        <v/>
      </c>
      <c r="W393" s="2" t="s">
        <v>1030</v>
      </c>
      <c r="X393" s="2" t="str">
        <f t="shared" si="26"/>
        <v/>
      </c>
      <c r="Y393" s="2" t="s">
        <v>1030</v>
      </c>
      <c r="Z393" s="2" t="str">
        <f t="shared" si="27"/>
        <v>Jason Ham</v>
      </c>
      <c r="AA393" s="2">
        <v>27117991</v>
      </c>
    </row>
    <row r="394" spans="1:27" hidden="1" x14ac:dyDescent="0.25">
      <c r="A394" s="2" t="s">
        <v>2582</v>
      </c>
      <c r="B394" s="2" t="s">
        <v>809</v>
      </c>
      <c r="C394" s="2" t="s">
        <v>2583</v>
      </c>
      <c r="D394" s="2">
        <v>13</v>
      </c>
      <c r="E394" s="2" t="s">
        <v>1030</v>
      </c>
      <c r="F394" s="2" t="s">
        <v>1030</v>
      </c>
      <c r="G394" s="2">
        <v>13</v>
      </c>
      <c r="H394" s="2" t="s">
        <v>2584</v>
      </c>
      <c r="I394" s="21">
        <v>42132.291666666672</v>
      </c>
      <c r="J394" s="2" t="s">
        <v>884</v>
      </c>
      <c r="K394" s="21">
        <v>41572.291666666664</v>
      </c>
      <c r="L394" s="2" t="s">
        <v>1102</v>
      </c>
      <c r="M394" s="21">
        <v>35400.333333333336</v>
      </c>
      <c r="N394" s="2">
        <v>1</v>
      </c>
      <c r="O394" s="2">
        <v>0</v>
      </c>
      <c r="P394" s="2" t="s">
        <v>795</v>
      </c>
      <c r="Q394" s="2" t="s">
        <v>809</v>
      </c>
      <c r="R394" s="2" t="s">
        <v>1030</v>
      </c>
      <c r="S394" s="2" t="s">
        <v>820</v>
      </c>
      <c r="T394" s="2" t="str">
        <f t="shared" si="24"/>
        <v/>
      </c>
      <c r="U394" s="2" t="s">
        <v>1030</v>
      </c>
      <c r="V394" s="2" t="str">
        <f t="shared" si="25"/>
        <v/>
      </c>
      <c r="W394" s="2" t="s">
        <v>1030</v>
      </c>
      <c r="X394" s="2" t="str">
        <f t="shared" si="26"/>
        <v/>
      </c>
      <c r="Y394" s="2" t="s">
        <v>1030</v>
      </c>
      <c r="Z394" s="2" t="str">
        <f t="shared" si="27"/>
        <v>Clare Briglio</v>
      </c>
      <c r="AA394" s="2">
        <v>8000</v>
      </c>
    </row>
    <row r="395" spans="1:27" hidden="1" x14ac:dyDescent="0.25">
      <c r="A395" s="2" t="s">
        <v>2585</v>
      </c>
      <c r="B395" s="2" t="s">
        <v>882</v>
      </c>
      <c r="C395" s="2" t="s">
        <v>2586</v>
      </c>
      <c r="D395" s="2">
        <v>1</v>
      </c>
      <c r="E395" s="2">
        <v>1</v>
      </c>
      <c r="F395" s="2">
        <v>1</v>
      </c>
      <c r="G395" s="2" t="s">
        <v>1030</v>
      </c>
      <c r="H395" s="2" t="s">
        <v>2587</v>
      </c>
      <c r="I395" s="21">
        <v>42284.291666666672</v>
      </c>
      <c r="J395" s="2" t="s">
        <v>793</v>
      </c>
      <c r="K395" s="21">
        <v>41962.333333333328</v>
      </c>
      <c r="L395" s="2" t="s">
        <v>1102</v>
      </c>
      <c r="M395" s="21">
        <v>40969.333333333336</v>
      </c>
      <c r="N395" s="2">
        <v>0</v>
      </c>
      <c r="O395" s="2">
        <v>400000</v>
      </c>
      <c r="P395" s="2" t="s">
        <v>795</v>
      </c>
      <c r="Q395" s="2" t="s">
        <v>882</v>
      </c>
      <c r="R395" s="2" t="s">
        <v>922</v>
      </c>
      <c r="S395" s="2" t="s">
        <v>820</v>
      </c>
      <c r="T395" s="2" t="str">
        <f t="shared" si="24"/>
        <v/>
      </c>
      <c r="U395" s="2" t="s">
        <v>1030</v>
      </c>
      <c r="V395" s="2" t="str">
        <f t="shared" si="25"/>
        <v/>
      </c>
      <c r="W395" s="2" t="s">
        <v>1030</v>
      </c>
      <c r="X395" s="2" t="str">
        <f t="shared" si="26"/>
        <v/>
      </c>
      <c r="Y395" s="2" t="s">
        <v>1030</v>
      </c>
      <c r="Z395" s="2" t="str">
        <f t="shared" si="27"/>
        <v/>
      </c>
      <c r="AA395" s="2" t="s">
        <v>1030</v>
      </c>
    </row>
    <row r="396" spans="1:27" hidden="1" x14ac:dyDescent="0.25">
      <c r="A396" s="2" t="s">
        <v>2588</v>
      </c>
      <c r="B396" s="2" t="s">
        <v>796</v>
      </c>
      <c r="C396" s="2" t="s">
        <v>2589</v>
      </c>
      <c r="D396" s="2">
        <v>8.5</v>
      </c>
      <c r="E396" s="2" t="s">
        <v>1030</v>
      </c>
      <c r="F396" s="2" t="s">
        <v>1030</v>
      </c>
      <c r="G396" s="2">
        <v>8.5</v>
      </c>
      <c r="H396" s="2" t="s">
        <v>2590</v>
      </c>
      <c r="I396" s="21">
        <v>42023.333333333328</v>
      </c>
      <c r="J396" s="2" t="s">
        <v>819</v>
      </c>
      <c r="K396" s="21">
        <v>40801.291666666664</v>
      </c>
      <c r="L396" s="2" t="s">
        <v>1102</v>
      </c>
      <c r="M396" s="21">
        <v>39192.291666666664</v>
      </c>
      <c r="N396" s="2">
        <v>1</v>
      </c>
      <c r="O396" s="2">
        <v>80000</v>
      </c>
      <c r="P396" s="2" t="s">
        <v>795</v>
      </c>
      <c r="Q396" s="2" t="s">
        <v>796</v>
      </c>
      <c r="R396" s="2" t="s">
        <v>797</v>
      </c>
      <c r="S396" s="2" t="s">
        <v>801</v>
      </c>
      <c r="T396" s="2" t="str">
        <f t="shared" si="24"/>
        <v/>
      </c>
      <c r="U396" s="2" t="s">
        <v>1030</v>
      </c>
      <c r="V396" s="2" t="str">
        <f t="shared" si="25"/>
        <v/>
      </c>
      <c r="W396" s="2" t="s">
        <v>1030</v>
      </c>
      <c r="X396" s="2" t="str">
        <f t="shared" si="26"/>
        <v/>
      </c>
      <c r="Y396" s="2" t="s">
        <v>1030</v>
      </c>
      <c r="Z396" s="2" t="str">
        <f t="shared" si="27"/>
        <v/>
      </c>
      <c r="AA396" s="2" t="s">
        <v>1030</v>
      </c>
    </row>
    <row r="397" spans="1:27" hidden="1" x14ac:dyDescent="0.25">
      <c r="A397" s="2" t="s">
        <v>2591</v>
      </c>
      <c r="B397" s="2" t="s">
        <v>812</v>
      </c>
      <c r="C397" s="2" t="s">
        <v>2592</v>
      </c>
      <c r="D397" s="2">
        <v>6.25</v>
      </c>
      <c r="E397" s="2">
        <v>1</v>
      </c>
      <c r="F397" s="2">
        <v>6.25</v>
      </c>
      <c r="G397" s="2" t="s">
        <v>1030</v>
      </c>
      <c r="H397" s="2" t="s">
        <v>2593</v>
      </c>
      <c r="I397" s="21">
        <v>42541.291666666672</v>
      </c>
      <c r="J397" s="2" t="s">
        <v>840</v>
      </c>
      <c r="K397" s="21">
        <v>42143.291666666672</v>
      </c>
      <c r="L397" s="2" t="s">
        <v>794</v>
      </c>
      <c r="N397" s="2">
        <v>0</v>
      </c>
      <c r="O397" s="2">
        <v>0</v>
      </c>
      <c r="P397" s="2" t="s">
        <v>816</v>
      </c>
      <c r="Q397" s="2" t="s">
        <v>812</v>
      </c>
      <c r="R397" s="2" t="s">
        <v>937</v>
      </c>
      <c r="S397" s="2" t="s">
        <v>801</v>
      </c>
      <c r="T397" s="2" t="str">
        <f t="shared" si="24"/>
        <v/>
      </c>
      <c r="U397" s="2" t="s">
        <v>1030</v>
      </c>
      <c r="V397" s="2" t="str">
        <f t="shared" si="25"/>
        <v/>
      </c>
      <c r="W397" s="2" t="s">
        <v>1030</v>
      </c>
      <c r="X397" s="2" t="str">
        <f t="shared" si="26"/>
        <v/>
      </c>
      <c r="Y397" s="2" t="s">
        <v>1030</v>
      </c>
      <c r="Z397" s="2" t="str">
        <f t="shared" si="27"/>
        <v/>
      </c>
      <c r="AA397" s="2" t="s">
        <v>1030</v>
      </c>
    </row>
    <row r="398" spans="1:27" hidden="1" x14ac:dyDescent="0.25">
      <c r="A398" s="2" t="s">
        <v>2594</v>
      </c>
      <c r="B398" s="2" t="s">
        <v>2595</v>
      </c>
      <c r="C398" s="2" t="s">
        <v>2596</v>
      </c>
      <c r="D398" s="2">
        <v>0.5</v>
      </c>
      <c r="E398" s="2" t="s">
        <v>1030</v>
      </c>
      <c r="F398" s="2" t="s">
        <v>1030</v>
      </c>
      <c r="G398" s="2">
        <v>0.5</v>
      </c>
      <c r="H398" s="2" t="s">
        <v>2597</v>
      </c>
      <c r="I398" s="21">
        <v>42446.291666666672</v>
      </c>
      <c r="J398" s="2" t="s">
        <v>800</v>
      </c>
      <c r="K398" s="21">
        <v>41367.291666666664</v>
      </c>
      <c r="L398" s="2" t="s">
        <v>794</v>
      </c>
      <c r="M398" s="21">
        <v>41306.333333333336</v>
      </c>
      <c r="N398" s="2">
        <v>1</v>
      </c>
      <c r="O398" s="2">
        <v>5000</v>
      </c>
      <c r="P398" s="2" t="s">
        <v>824</v>
      </c>
      <c r="Q398" s="2" t="s">
        <v>2595</v>
      </c>
      <c r="R398" s="2" t="s">
        <v>922</v>
      </c>
      <c r="S398" s="2" t="s">
        <v>2598</v>
      </c>
      <c r="T398" s="2" t="str">
        <f t="shared" si="24"/>
        <v/>
      </c>
      <c r="U398" s="2" t="s">
        <v>1030</v>
      </c>
      <c r="V398" s="2" t="str">
        <f t="shared" si="25"/>
        <v/>
      </c>
      <c r="W398" s="2" t="s">
        <v>1030</v>
      </c>
      <c r="X398" s="2" t="str">
        <f t="shared" si="26"/>
        <v/>
      </c>
      <c r="Y398" s="2" t="s">
        <v>1030</v>
      </c>
      <c r="Z398" s="2" t="str">
        <f t="shared" si="27"/>
        <v/>
      </c>
      <c r="AA398" s="2" t="s">
        <v>1030</v>
      </c>
    </row>
    <row r="399" spans="1:27" hidden="1" x14ac:dyDescent="0.25">
      <c r="A399" s="2" t="s">
        <v>2599</v>
      </c>
      <c r="B399" s="2" t="s">
        <v>2600</v>
      </c>
      <c r="C399" s="2" t="s">
        <v>2601</v>
      </c>
      <c r="D399" s="2">
        <v>5</v>
      </c>
      <c r="E399" s="2" t="s">
        <v>1030</v>
      </c>
      <c r="F399" s="2" t="s">
        <v>1030</v>
      </c>
      <c r="G399" s="2">
        <v>5</v>
      </c>
      <c r="H399" s="2" t="s">
        <v>2602</v>
      </c>
      <c r="I399" s="21">
        <v>41744.291666666664</v>
      </c>
      <c r="J399" s="2" t="s">
        <v>819</v>
      </c>
      <c r="K399" s="21">
        <v>41138.291666666664</v>
      </c>
      <c r="L399" s="2" t="s">
        <v>1102</v>
      </c>
      <c r="M399" s="21">
        <v>41471.291666666664</v>
      </c>
      <c r="N399" s="2">
        <v>2</v>
      </c>
      <c r="O399" s="2">
        <v>141500</v>
      </c>
      <c r="P399" s="2" t="s">
        <v>816</v>
      </c>
      <c r="Q399" s="2" t="s">
        <v>2600</v>
      </c>
      <c r="R399" s="2" t="s">
        <v>842</v>
      </c>
      <c r="S399" s="2" t="s">
        <v>801</v>
      </c>
      <c r="T399" s="2" t="str">
        <f t="shared" si="24"/>
        <v/>
      </c>
      <c r="U399" s="2" t="s">
        <v>1030</v>
      </c>
      <c r="V399" s="2" t="str">
        <f t="shared" si="25"/>
        <v/>
      </c>
      <c r="W399" s="2" t="s">
        <v>1030</v>
      </c>
      <c r="X399" s="2" t="str">
        <f t="shared" si="26"/>
        <v/>
      </c>
      <c r="Y399" s="2" t="s">
        <v>1030</v>
      </c>
      <c r="Z399" s="2" t="str">
        <f t="shared" si="27"/>
        <v>Cesar Arellanes</v>
      </c>
      <c r="AA399" s="2">
        <v>141500</v>
      </c>
    </row>
    <row r="400" spans="1:27" hidden="1" x14ac:dyDescent="0.25">
      <c r="A400" s="2" t="s">
        <v>2603</v>
      </c>
      <c r="B400" s="2" t="s">
        <v>848</v>
      </c>
      <c r="C400" s="2" t="s">
        <v>2604</v>
      </c>
      <c r="D400" s="2">
        <v>11.16666667163372</v>
      </c>
      <c r="E400" s="2">
        <v>1</v>
      </c>
      <c r="F400" s="2">
        <v>11.16666667163372</v>
      </c>
      <c r="G400" s="2" t="s">
        <v>1030</v>
      </c>
      <c r="H400" s="2" t="s">
        <v>2605</v>
      </c>
      <c r="I400" s="21">
        <v>42648.291666666672</v>
      </c>
      <c r="J400" s="2" t="s">
        <v>808</v>
      </c>
      <c r="K400" s="21">
        <v>42579.291666666672</v>
      </c>
      <c r="L400" s="2" t="s">
        <v>794</v>
      </c>
      <c r="N400" s="2">
        <v>0</v>
      </c>
      <c r="O400" s="2">
        <v>0</v>
      </c>
      <c r="P400" s="2" t="s">
        <v>816</v>
      </c>
      <c r="Q400" s="2" t="s">
        <v>848</v>
      </c>
      <c r="R400" s="2" t="s">
        <v>813</v>
      </c>
      <c r="S400" s="2" t="s">
        <v>853</v>
      </c>
      <c r="T400" s="2" t="str">
        <f t="shared" si="24"/>
        <v/>
      </c>
      <c r="U400" s="2" t="s">
        <v>1030</v>
      </c>
      <c r="V400" s="2" t="str">
        <f t="shared" si="25"/>
        <v/>
      </c>
      <c r="W400" s="2" t="s">
        <v>1030</v>
      </c>
      <c r="X400" s="2" t="str">
        <f t="shared" si="26"/>
        <v/>
      </c>
      <c r="Y400" s="2" t="s">
        <v>1030</v>
      </c>
      <c r="Z400" s="2" t="str">
        <f t="shared" si="27"/>
        <v/>
      </c>
      <c r="AA400" s="2" t="s">
        <v>1030</v>
      </c>
    </row>
    <row r="401" spans="1:27" hidden="1" x14ac:dyDescent="0.25">
      <c r="A401" s="2" t="s">
        <v>73</v>
      </c>
      <c r="B401" s="2" t="s">
        <v>812</v>
      </c>
      <c r="C401" s="2" t="s">
        <v>70</v>
      </c>
      <c r="D401" s="2">
        <v>7</v>
      </c>
      <c r="E401" s="2">
        <v>1</v>
      </c>
      <c r="F401" s="2">
        <v>7</v>
      </c>
      <c r="G401" s="2" t="s">
        <v>1030</v>
      </c>
      <c r="H401" s="2" t="s">
        <v>945</v>
      </c>
      <c r="I401" s="21">
        <v>43284.291666666672</v>
      </c>
      <c r="J401" s="2" t="s">
        <v>819</v>
      </c>
      <c r="K401" s="21">
        <v>43278.291666666672</v>
      </c>
      <c r="L401" s="2" t="s">
        <v>794</v>
      </c>
      <c r="M401" s="21">
        <v>34700.333333333336</v>
      </c>
      <c r="N401" s="2">
        <v>6</v>
      </c>
      <c r="O401" s="2">
        <v>291000</v>
      </c>
      <c r="P401" s="2" t="s">
        <v>795</v>
      </c>
      <c r="Q401" s="2" t="s">
        <v>812</v>
      </c>
      <c r="R401" s="2" t="s">
        <v>810</v>
      </c>
      <c r="S401" s="2" t="s">
        <v>849</v>
      </c>
      <c r="T401" s="2" t="str">
        <f t="shared" si="24"/>
        <v/>
      </c>
      <c r="U401" s="2" t="s">
        <v>1030</v>
      </c>
      <c r="V401" s="2" t="str">
        <f t="shared" si="25"/>
        <v/>
      </c>
      <c r="W401" s="2" t="s">
        <v>1030</v>
      </c>
      <c r="X401" s="2" t="str">
        <f t="shared" si="26"/>
        <v/>
      </c>
      <c r="Y401" s="2" t="s">
        <v>1030</v>
      </c>
      <c r="Z401" s="2" t="str">
        <f t="shared" si="27"/>
        <v/>
      </c>
      <c r="AA401" s="2" t="s">
        <v>1030</v>
      </c>
    </row>
    <row r="402" spans="1:27" hidden="1" x14ac:dyDescent="0.25">
      <c r="A402" s="2" t="s">
        <v>2606</v>
      </c>
      <c r="B402" s="2" t="s">
        <v>848</v>
      </c>
      <c r="C402" s="2" t="s">
        <v>2607</v>
      </c>
      <c r="D402" s="2">
        <v>15</v>
      </c>
      <c r="E402" s="2" t="s">
        <v>1030</v>
      </c>
      <c r="F402" s="2" t="s">
        <v>1030</v>
      </c>
      <c r="G402" s="2">
        <v>15</v>
      </c>
      <c r="H402" s="2" t="s">
        <v>2608</v>
      </c>
      <c r="I402" s="21">
        <v>42610.291666666672</v>
      </c>
      <c r="J402" s="2" t="s">
        <v>819</v>
      </c>
      <c r="K402" s="21">
        <v>42471.291666666672</v>
      </c>
      <c r="L402" s="2" t="s">
        <v>794</v>
      </c>
      <c r="M402" s="21">
        <v>40574.333333333336</v>
      </c>
      <c r="N402" s="2">
        <v>3</v>
      </c>
      <c r="O402" s="2">
        <v>0</v>
      </c>
      <c r="P402" s="2" t="s">
        <v>795</v>
      </c>
      <c r="Q402" s="2" t="s">
        <v>848</v>
      </c>
      <c r="R402" s="2" t="s">
        <v>797</v>
      </c>
      <c r="S402" s="2" t="s">
        <v>853</v>
      </c>
      <c r="T402" s="2" t="str">
        <f t="shared" si="24"/>
        <v/>
      </c>
      <c r="U402" s="2" t="s">
        <v>1030</v>
      </c>
      <c r="V402" s="2" t="str">
        <f t="shared" si="25"/>
        <v/>
      </c>
      <c r="W402" s="2" t="s">
        <v>1030</v>
      </c>
      <c r="X402" s="2" t="str">
        <f t="shared" si="26"/>
        <v/>
      </c>
      <c r="Y402" s="2" t="s">
        <v>1030</v>
      </c>
      <c r="Z402" s="2" t="str">
        <f t="shared" si="27"/>
        <v/>
      </c>
      <c r="AA402" s="2" t="s">
        <v>1030</v>
      </c>
    </row>
    <row r="403" spans="1:27" hidden="1" x14ac:dyDescent="0.25">
      <c r="A403" s="2" t="s">
        <v>2609</v>
      </c>
      <c r="B403" s="2" t="s">
        <v>874</v>
      </c>
      <c r="C403" s="2" t="s">
        <v>2610</v>
      </c>
      <c r="D403" s="2">
        <v>7.5</v>
      </c>
      <c r="E403" s="2" t="s">
        <v>1030</v>
      </c>
      <c r="F403" s="2" t="s">
        <v>1030</v>
      </c>
      <c r="G403" s="2">
        <v>7.5</v>
      </c>
      <c r="H403" s="2" t="s">
        <v>2611</v>
      </c>
      <c r="I403" s="21">
        <v>42208.291666666672</v>
      </c>
      <c r="J403" s="2" t="s">
        <v>819</v>
      </c>
      <c r="K403" s="21">
        <v>38331.333333333336</v>
      </c>
      <c r="L403" s="2" t="s">
        <v>794</v>
      </c>
      <c r="M403" s="21">
        <v>38001.333333333336</v>
      </c>
      <c r="N403" s="2">
        <v>1</v>
      </c>
      <c r="O403" s="2">
        <v>80000</v>
      </c>
      <c r="P403" s="2" t="s">
        <v>795</v>
      </c>
      <c r="Q403" s="2" t="s">
        <v>874</v>
      </c>
      <c r="R403" s="2" t="s">
        <v>2612</v>
      </c>
      <c r="S403" s="2" t="s">
        <v>831</v>
      </c>
      <c r="T403" s="2" t="str">
        <f t="shared" si="24"/>
        <v/>
      </c>
      <c r="U403" s="2" t="s">
        <v>1030</v>
      </c>
      <c r="V403" s="2" t="str">
        <f t="shared" si="25"/>
        <v/>
      </c>
      <c r="W403" s="2" t="s">
        <v>1030</v>
      </c>
      <c r="X403" s="2" t="str">
        <f t="shared" si="26"/>
        <v/>
      </c>
      <c r="Y403" s="2" t="s">
        <v>1030</v>
      </c>
      <c r="Z403" s="2" t="str">
        <f t="shared" si="27"/>
        <v>Rose Obetz</v>
      </c>
      <c r="AA403" s="2">
        <v>80000</v>
      </c>
    </row>
    <row r="404" spans="1:27" hidden="1" x14ac:dyDescent="0.25">
      <c r="A404" s="2" t="s">
        <v>2613</v>
      </c>
      <c r="B404" s="2" t="s">
        <v>912</v>
      </c>
      <c r="C404" s="2" t="s">
        <v>2614</v>
      </c>
      <c r="D404" s="2">
        <v>8.25</v>
      </c>
      <c r="E404" s="2">
        <v>1</v>
      </c>
      <c r="F404" s="2">
        <v>8.25</v>
      </c>
      <c r="G404" s="2" t="s">
        <v>1030</v>
      </c>
      <c r="H404" s="2" t="s">
        <v>2615</v>
      </c>
      <c r="I404" s="21">
        <v>42494.291666666672</v>
      </c>
      <c r="J404" s="2" t="s">
        <v>840</v>
      </c>
      <c r="K404" s="21">
        <v>42345.333333333328</v>
      </c>
      <c r="L404" s="2" t="s">
        <v>794</v>
      </c>
      <c r="M404" s="21">
        <v>38874.291666666664</v>
      </c>
      <c r="N404" s="2">
        <v>10</v>
      </c>
      <c r="O404" s="2">
        <v>1650000</v>
      </c>
      <c r="P404" s="2" t="s">
        <v>795</v>
      </c>
      <c r="Q404" s="2" t="s">
        <v>912</v>
      </c>
      <c r="R404" s="2" t="s">
        <v>813</v>
      </c>
      <c r="S404" s="2" t="s">
        <v>801</v>
      </c>
      <c r="T404" s="2" t="str">
        <f t="shared" si="24"/>
        <v/>
      </c>
      <c r="U404" s="2" t="s">
        <v>1030</v>
      </c>
      <c r="V404" s="2" t="str">
        <f t="shared" si="25"/>
        <v/>
      </c>
      <c r="W404" s="2" t="s">
        <v>1030</v>
      </c>
      <c r="X404" s="2" t="str">
        <f t="shared" si="26"/>
        <v/>
      </c>
      <c r="Y404" s="2" t="s">
        <v>1030</v>
      </c>
      <c r="Z404" s="2" t="str">
        <f t="shared" si="27"/>
        <v/>
      </c>
      <c r="AA404" s="2" t="s">
        <v>1030</v>
      </c>
    </row>
    <row r="405" spans="1:27" hidden="1" x14ac:dyDescent="0.25">
      <c r="A405" s="2" t="s">
        <v>2616</v>
      </c>
      <c r="B405" s="2" t="s">
        <v>796</v>
      </c>
      <c r="C405" s="2" t="s">
        <v>2617</v>
      </c>
      <c r="D405" s="2">
        <v>3.25</v>
      </c>
      <c r="E405" s="2">
        <v>1</v>
      </c>
      <c r="F405" s="2">
        <v>3.25</v>
      </c>
      <c r="G405" s="2" t="s">
        <v>1030</v>
      </c>
      <c r="H405" s="2" t="s">
        <v>2618</v>
      </c>
      <c r="I405" s="21">
        <v>41837.291666666664</v>
      </c>
      <c r="J405" s="2" t="s">
        <v>1480</v>
      </c>
      <c r="K405" s="21">
        <v>41759.291666666664</v>
      </c>
      <c r="L405" s="2" t="s">
        <v>1102</v>
      </c>
      <c r="M405" s="21">
        <v>41837.291666666664</v>
      </c>
      <c r="N405" s="2">
        <v>0</v>
      </c>
      <c r="O405" s="2">
        <v>0</v>
      </c>
      <c r="P405" s="2" t="s">
        <v>816</v>
      </c>
      <c r="Q405" s="2" t="s">
        <v>796</v>
      </c>
      <c r="R405" s="2" t="s">
        <v>830</v>
      </c>
      <c r="S405" s="2" t="s">
        <v>820</v>
      </c>
      <c r="T405" s="2" t="str">
        <f t="shared" si="24"/>
        <v/>
      </c>
      <c r="U405" s="2" t="s">
        <v>1030</v>
      </c>
      <c r="V405" s="2" t="str">
        <f t="shared" si="25"/>
        <v>Pat Sweeney</v>
      </c>
      <c r="W405" s="2">
        <v>1</v>
      </c>
      <c r="X405" s="2" t="str">
        <f t="shared" si="26"/>
        <v/>
      </c>
      <c r="Y405" s="2" t="s">
        <v>1030</v>
      </c>
      <c r="Z405" s="2" t="str">
        <f t="shared" si="27"/>
        <v/>
      </c>
      <c r="AA405" s="2" t="s">
        <v>1030</v>
      </c>
    </row>
    <row r="406" spans="1:27" hidden="1" x14ac:dyDescent="0.25">
      <c r="A406" s="2" t="s">
        <v>2619</v>
      </c>
      <c r="B406" s="2" t="s">
        <v>2620</v>
      </c>
      <c r="C406" s="2" t="s">
        <v>2621</v>
      </c>
      <c r="D406" s="2">
        <v>1.25</v>
      </c>
      <c r="E406" s="2" t="s">
        <v>1030</v>
      </c>
      <c r="F406" s="2" t="s">
        <v>1030</v>
      </c>
      <c r="G406" s="2">
        <v>1.25</v>
      </c>
      <c r="H406" s="2" t="s">
        <v>2622</v>
      </c>
      <c r="I406" s="21">
        <v>42854.291666666672</v>
      </c>
      <c r="J406" s="2" t="s">
        <v>861</v>
      </c>
      <c r="K406" s="21">
        <v>41375.291666666664</v>
      </c>
      <c r="L406" s="2" t="s">
        <v>794</v>
      </c>
      <c r="O406" s="2">
        <v>0</v>
      </c>
      <c r="P406" s="2" t="s">
        <v>816</v>
      </c>
      <c r="Q406" s="2" t="s">
        <v>2620</v>
      </c>
      <c r="R406" s="2" t="s">
        <v>1030</v>
      </c>
      <c r="S406" s="2" t="s">
        <v>901</v>
      </c>
      <c r="T406" s="2" t="str">
        <f t="shared" si="24"/>
        <v/>
      </c>
      <c r="U406" s="2" t="s">
        <v>1030</v>
      </c>
      <c r="V406" s="2" t="str">
        <f t="shared" si="25"/>
        <v/>
      </c>
      <c r="W406" s="2" t="s">
        <v>1030</v>
      </c>
      <c r="X406" s="2" t="str">
        <f t="shared" si="26"/>
        <v/>
      </c>
      <c r="Y406" s="2" t="s">
        <v>1030</v>
      </c>
      <c r="Z406" s="2" t="str">
        <f t="shared" si="27"/>
        <v/>
      </c>
      <c r="AA406" s="2" t="s">
        <v>1030</v>
      </c>
    </row>
    <row r="407" spans="1:27" hidden="1" x14ac:dyDescent="0.25">
      <c r="A407" s="2" t="s">
        <v>2623</v>
      </c>
      <c r="B407" s="2" t="s">
        <v>1613</v>
      </c>
      <c r="C407" s="2" t="s">
        <v>2624</v>
      </c>
      <c r="D407" s="2">
        <v>2</v>
      </c>
      <c r="E407" s="2" t="s">
        <v>1030</v>
      </c>
      <c r="F407" s="2" t="s">
        <v>1030</v>
      </c>
      <c r="G407" s="2">
        <v>2</v>
      </c>
      <c r="H407" s="2" t="s">
        <v>2625</v>
      </c>
      <c r="I407" s="21">
        <v>42542.291666666672</v>
      </c>
      <c r="J407" s="2" t="s">
        <v>800</v>
      </c>
      <c r="K407" s="21">
        <v>41751.291666666664</v>
      </c>
      <c r="L407" s="2" t="s">
        <v>794</v>
      </c>
      <c r="M407" s="21">
        <v>42430.333333333328</v>
      </c>
      <c r="N407" s="2">
        <v>1</v>
      </c>
      <c r="O407" s="2">
        <v>0</v>
      </c>
      <c r="P407" s="2" t="s">
        <v>816</v>
      </c>
      <c r="Q407" s="2" t="s">
        <v>1613</v>
      </c>
      <c r="R407" s="2" t="s">
        <v>857</v>
      </c>
      <c r="S407" s="2" t="s">
        <v>831</v>
      </c>
      <c r="T407" s="2" t="str">
        <f t="shared" si="24"/>
        <v/>
      </c>
      <c r="U407" s="2" t="s">
        <v>1030</v>
      </c>
      <c r="V407" s="2" t="str">
        <f t="shared" si="25"/>
        <v>Jason Ham</v>
      </c>
      <c r="W407" s="2">
        <v>1</v>
      </c>
      <c r="X407" s="2" t="str">
        <f t="shared" si="26"/>
        <v>Jason Ham</v>
      </c>
      <c r="Y407" s="2">
        <v>1</v>
      </c>
      <c r="Z407" s="2" t="str">
        <f t="shared" si="27"/>
        <v/>
      </c>
      <c r="AA407" s="2" t="s">
        <v>1030</v>
      </c>
    </row>
    <row r="408" spans="1:27" hidden="1" x14ac:dyDescent="0.25">
      <c r="A408" s="2" t="s">
        <v>2626</v>
      </c>
      <c r="B408" s="2" t="s">
        <v>1840</v>
      </c>
      <c r="C408" s="2" t="s">
        <v>2627</v>
      </c>
      <c r="D408" s="2">
        <v>1</v>
      </c>
      <c r="E408" s="2">
        <v>1</v>
      </c>
      <c r="F408" s="2">
        <v>1</v>
      </c>
      <c r="G408" s="2" t="s">
        <v>1030</v>
      </c>
      <c r="H408" s="2" t="s">
        <v>2628</v>
      </c>
      <c r="I408" s="21">
        <v>41877.291666666664</v>
      </c>
      <c r="J408" s="2" t="s">
        <v>949</v>
      </c>
      <c r="K408" s="21">
        <v>41877.291666666664</v>
      </c>
      <c r="L408" s="2" t="s">
        <v>1102</v>
      </c>
      <c r="M408" s="21">
        <v>41676.333333333336</v>
      </c>
      <c r="N408" s="2">
        <v>1</v>
      </c>
      <c r="P408" s="2" t="s">
        <v>824</v>
      </c>
      <c r="Q408" s="2" t="s">
        <v>1840</v>
      </c>
      <c r="R408" s="2" t="s">
        <v>830</v>
      </c>
      <c r="S408" s="2" t="s">
        <v>961</v>
      </c>
      <c r="T408" s="2" t="str">
        <f t="shared" si="24"/>
        <v/>
      </c>
      <c r="U408" s="2" t="s">
        <v>1030</v>
      </c>
      <c r="V408" s="2" t="str">
        <f t="shared" si="25"/>
        <v/>
      </c>
      <c r="W408" s="2" t="s">
        <v>1030</v>
      </c>
      <c r="X408" s="2" t="str">
        <f t="shared" si="26"/>
        <v/>
      </c>
      <c r="Y408" s="2" t="s">
        <v>1030</v>
      </c>
      <c r="Z408" s="2" t="str">
        <f t="shared" si="27"/>
        <v/>
      </c>
      <c r="AA408" s="2" t="s">
        <v>1030</v>
      </c>
    </row>
    <row r="409" spans="1:27" hidden="1" x14ac:dyDescent="0.25">
      <c r="A409" s="2" t="s">
        <v>2629</v>
      </c>
      <c r="B409" s="2" t="s">
        <v>848</v>
      </c>
      <c r="C409" s="2" t="s">
        <v>2630</v>
      </c>
      <c r="D409" s="2">
        <v>8.75</v>
      </c>
      <c r="E409" s="2">
        <v>1</v>
      </c>
      <c r="F409" s="2">
        <v>8.75</v>
      </c>
      <c r="G409" s="2" t="s">
        <v>1030</v>
      </c>
      <c r="H409" s="2" t="s">
        <v>2631</v>
      </c>
      <c r="I409" s="21">
        <v>42952.291666666672</v>
      </c>
      <c r="J409" s="2" t="s">
        <v>793</v>
      </c>
      <c r="K409" s="21">
        <v>42940.291666666672</v>
      </c>
      <c r="L409" s="2" t="s">
        <v>794</v>
      </c>
      <c r="M409" s="21">
        <v>36404.291666666664</v>
      </c>
      <c r="N409" s="2">
        <v>6</v>
      </c>
      <c r="O409" s="2">
        <v>360000</v>
      </c>
      <c r="P409" s="2" t="s">
        <v>795</v>
      </c>
      <c r="Q409" s="2" t="s">
        <v>848</v>
      </c>
      <c r="R409" s="2" t="s">
        <v>810</v>
      </c>
      <c r="S409" s="2" t="s">
        <v>849</v>
      </c>
      <c r="T409" s="2" t="str">
        <f t="shared" si="24"/>
        <v/>
      </c>
      <c r="U409" s="2" t="s">
        <v>1030</v>
      </c>
      <c r="V409" s="2" t="str">
        <f t="shared" si="25"/>
        <v/>
      </c>
      <c r="W409" s="2" t="s">
        <v>1030</v>
      </c>
      <c r="X409" s="2" t="str">
        <f t="shared" si="26"/>
        <v/>
      </c>
      <c r="Y409" s="2" t="s">
        <v>1030</v>
      </c>
      <c r="Z409" s="2" t="str">
        <f t="shared" si="27"/>
        <v/>
      </c>
      <c r="AA409" s="2" t="s">
        <v>1030</v>
      </c>
    </row>
    <row r="410" spans="1:27" hidden="1" x14ac:dyDescent="0.25">
      <c r="A410" s="2" t="s">
        <v>2632</v>
      </c>
      <c r="B410" s="2" t="s">
        <v>796</v>
      </c>
      <c r="C410" s="2" t="s">
        <v>2633</v>
      </c>
      <c r="D410" s="2">
        <v>2.5</v>
      </c>
      <c r="E410" s="2" t="s">
        <v>1030</v>
      </c>
      <c r="F410" s="2" t="s">
        <v>1030</v>
      </c>
      <c r="G410" s="2">
        <v>2.5</v>
      </c>
      <c r="H410" s="2" t="s">
        <v>2634</v>
      </c>
      <c r="I410" s="21">
        <v>42005.333333333328</v>
      </c>
      <c r="J410" s="2" t="s">
        <v>819</v>
      </c>
      <c r="K410" s="21">
        <v>40738.291666666664</v>
      </c>
      <c r="L410" s="2" t="s">
        <v>1102</v>
      </c>
      <c r="M410" s="21">
        <v>39904.291666666664</v>
      </c>
      <c r="N410" s="2">
        <v>1</v>
      </c>
      <c r="O410" s="2">
        <v>115000</v>
      </c>
      <c r="P410" s="2" t="s">
        <v>795</v>
      </c>
      <c r="Q410" s="2" t="s">
        <v>796</v>
      </c>
      <c r="R410" s="2" t="s">
        <v>1026</v>
      </c>
      <c r="S410" s="2" t="s">
        <v>831</v>
      </c>
      <c r="T410" s="2" t="str">
        <f t="shared" si="24"/>
        <v/>
      </c>
      <c r="U410" s="2" t="s">
        <v>1030</v>
      </c>
      <c r="V410" s="2" t="str">
        <f t="shared" si="25"/>
        <v/>
      </c>
      <c r="W410" s="2" t="s">
        <v>1030</v>
      </c>
      <c r="X410" s="2" t="str">
        <f t="shared" si="26"/>
        <v/>
      </c>
      <c r="Y410" s="2" t="s">
        <v>1030</v>
      </c>
      <c r="Z410" s="2" t="str">
        <f t="shared" si="27"/>
        <v>Pat Sweeney</v>
      </c>
      <c r="AA410" s="2">
        <v>115000</v>
      </c>
    </row>
    <row r="411" spans="1:27" hidden="1" x14ac:dyDescent="0.25">
      <c r="A411" s="2" t="s">
        <v>2635</v>
      </c>
      <c r="B411" s="2" t="s">
        <v>912</v>
      </c>
      <c r="C411" s="2" t="s">
        <v>2636</v>
      </c>
      <c r="D411" s="2">
        <v>1</v>
      </c>
      <c r="E411" s="2">
        <v>1</v>
      </c>
      <c r="F411" s="2">
        <v>1</v>
      </c>
      <c r="G411" s="2" t="s">
        <v>1030</v>
      </c>
      <c r="H411" s="2" t="s">
        <v>2637</v>
      </c>
      <c r="I411" s="21">
        <v>42765.333333333328</v>
      </c>
      <c r="J411" s="2" t="s">
        <v>889</v>
      </c>
      <c r="K411" s="21">
        <v>42765.333333333328</v>
      </c>
      <c r="L411" s="2" t="s">
        <v>794</v>
      </c>
      <c r="M411" s="21">
        <v>34801.291666666664</v>
      </c>
      <c r="N411" s="2">
        <v>20</v>
      </c>
      <c r="O411" s="2">
        <v>0</v>
      </c>
      <c r="P411" s="2" t="s">
        <v>795</v>
      </c>
      <c r="Q411" s="2" t="s">
        <v>912</v>
      </c>
      <c r="R411" s="2" t="s">
        <v>797</v>
      </c>
      <c r="S411" s="2" t="s">
        <v>849</v>
      </c>
      <c r="T411" s="2" t="str">
        <f t="shared" si="24"/>
        <v/>
      </c>
      <c r="U411" s="2" t="s">
        <v>1030</v>
      </c>
      <c r="V411" s="2" t="str">
        <f t="shared" si="25"/>
        <v/>
      </c>
      <c r="W411" s="2" t="s">
        <v>1030</v>
      </c>
      <c r="X411" s="2" t="str">
        <f t="shared" si="26"/>
        <v/>
      </c>
      <c r="Y411" s="2" t="s">
        <v>1030</v>
      </c>
      <c r="Z411" s="2" t="str">
        <f t="shared" si="27"/>
        <v/>
      </c>
      <c r="AA411" s="2" t="s">
        <v>1030</v>
      </c>
    </row>
    <row r="412" spans="1:27" hidden="1" x14ac:dyDescent="0.25">
      <c r="A412" s="2" t="s">
        <v>2638</v>
      </c>
      <c r="B412" s="2" t="s">
        <v>1030</v>
      </c>
      <c r="C412" s="2" t="s">
        <v>2639</v>
      </c>
      <c r="D412" s="2">
        <v>4.8333333432674408</v>
      </c>
      <c r="E412" s="2">
        <v>1</v>
      </c>
      <c r="F412" s="2">
        <v>4.8333333432674408</v>
      </c>
      <c r="G412" s="2" t="s">
        <v>1030</v>
      </c>
      <c r="H412" s="2" t="s">
        <v>2640</v>
      </c>
      <c r="I412" s="21">
        <v>42704.333333333328</v>
      </c>
      <c r="J412" s="2" t="s">
        <v>1030</v>
      </c>
      <c r="K412" s="21">
        <v>42474.291666666672</v>
      </c>
      <c r="L412" s="2" t="s">
        <v>794</v>
      </c>
      <c r="N412" s="2">
        <v>0</v>
      </c>
      <c r="O412" s="2">
        <v>0</v>
      </c>
      <c r="P412" s="2" t="s">
        <v>816</v>
      </c>
      <c r="Q412" s="2" t="s">
        <v>1030</v>
      </c>
      <c r="R412" s="2" t="s">
        <v>1030</v>
      </c>
      <c r="S412" s="2" t="s">
        <v>867</v>
      </c>
      <c r="T412" s="2" t="str">
        <f t="shared" si="24"/>
        <v/>
      </c>
      <c r="U412" s="2" t="s">
        <v>1030</v>
      </c>
      <c r="V412" s="2" t="str">
        <f t="shared" si="25"/>
        <v/>
      </c>
      <c r="W412" s="2" t="s">
        <v>1030</v>
      </c>
      <c r="X412" s="2" t="str">
        <f t="shared" si="26"/>
        <v/>
      </c>
      <c r="Y412" s="2" t="s">
        <v>1030</v>
      </c>
      <c r="Z412" s="2" t="str">
        <f t="shared" si="27"/>
        <v/>
      </c>
      <c r="AA412" s="2" t="s">
        <v>1030</v>
      </c>
    </row>
    <row r="413" spans="1:27" hidden="1" x14ac:dyDescent="0.25">
      <c r="A413" s="2" t="s">
        <v>2641</v>
      </c>
      <c r="B413" s="2" t="s">
        <v>1659</v>
      </c>
      <c r="C413" s="2" t="s">
        <v>2642</v>
      </c>
      <c r="D413" s="2">
        <v>0.3333333358168602</v>
      </c>
      <c r="E413" s="2" t="s">
        <v>1030</v>
      </c>
      <c r="F413" s="2" t="s">
        <v>1030</v>
      </c>
      <c r="G413" s="2">
        <v>0.3333333358168602</v>
      </c>
      <c r="H413" s="2" t="s">
        <v>2643</v>
      </c>
      <c r="I413" s="21">
        <v>41736.291666666664</v>
      </c>
      <c r="J413" s="2" t="s">
        <v>793</v>
      </c>
      <c r="K413" s="21">
        <v>40738.291666666664</v>
      </c>
      <c r="L413" s="2" t="s">
        <v>1102</v>
      </c>
      <c r="M413" s="21">
        <v>40221.333333333336</v>
      </c>
      <c r="N413" s="2">
        <v>2</v>
      </c>
      <c r="O413" s="2">
        <v>10000</v>
      </c>
      <c r="P413" s="2" t="s">
        <v>795</v>
      </c>
      <c r="Q413" s="2" t="s">
        <v>1659</v>
      </c>
      <c r="R413" s="2" t="s">
        <v>797</v>
      </c>
      <c r="S413" s="2" t="s">
        <v>1074</v>
      </c>
      <c r="T413" s="2" t="str">
        <f t="shared" si="24"/>
        <v/>
      </c>
      <c r="U413" s="2" t="s">
        <v>1030</v>
      </c>
      <c r="V413" s="2" t="str">
        <f t="shared" si="25"/>
        <v/>
      </c>
      <c r="W413" s="2" t="s">
        <v>1030</v>
      </c>
      <c r="X413" s="2" t="str">
        <f t="shared" si="26"/>
        <v/>
      </c>
      <c r="Y413" s="2" t="s">
        <v>1030</v>
      </c>
      <c r="Z413" s="2" t="str">
        <f t="shared" si="27"/>
        <v/>
      </c>
      <c r="AA413" s="2" t="s">
        <v>1030</v>
      </c>
    </row>
    <row r="414" spans="1:27" hidden="1" x14ac:dyDescent="0.25">
      <c r="A414" s="2" t="s">
        <v>2644</v>
      </c>
      <c r="B414" s="2" t="s">
        <v>822</v>
      </c>
      <c r="C414" s="2" t="s">
        <v>2645</v>
      </c>
      <c r="D414" s="2">
        <v>5.5</v>
      </c>
      <c r="E414" s="2">
        <v>1</v>
      </c>
      <c r="F414" s="2">
        <v>5.5</v>
      </c>
      <c r="G414" s="2" t="s">
        <v>1030</v>
      </c>
      <c r="H414" s="2" t="s">
        <v>2646</v>
      </c>
      <c r="I414" s="21">
        <v>42735.333333333328</v>
      </c>
      <c r="J414" s="2" t="s">
        <v>808</v>
      </c>
      <c r="K414" s="21">
        <v>42711.333333333328</v>
      </c>
      <c r="L414" s="2" t="s">
        <v>794</v>
      </c>
      <c r="M414" s="21">
        <v>42480.291666666672</v>
      </c>
      <c r="N414" s="2">
        <v>5</v>
      </c>
      <c r="O414" s="2">
        <v>0</v>
      </c>
      <c r="P414" s="2" t="s">
        <v>824</v>
      </c>
      <c r="Q414" s="2" t="s">
        <v>822</v>
      </c>
      <c r="R414" s="2" t="s">
        <v>797</v>
      </c>
      <c r="S414" s="2" t="s">
        <v>996</v>
      </c>
      <c r="T414" s="2" t="str">
        <f t="shared" si="24"/>
        <v/>
      </c>
      <c r="U414" s="2" t="s">
        <v>1030</v>
      </c>
      <c r="V414" s="2" t="str">
        <f t="shared" si="25"/>
        <v/>
      </c>
      <c r="W414" s="2" t="s">
        <v>1030</v>
      </c>
      <c r="X414" s="2" t="str">
        <f t="shared" si="26"/>
        <v/>
      </c>
      <c r="Y414" s="2" t="s">
        <v>1030</v>
      </c>
      <c r="Z414" s="2" t="str">
        <f t="shared" si="27"/>
        <v/>
      </c>
      <c r="AA414" s="2" t="s">
        <v>1030</v>
      </c>
    </row>
    <row r="415" spans="1:27" hidden="1" x14ac:dyDescent="0.25">
      <c r="A415" s="2" t="s">
        <v>2647</v>
      </c>
      <c r="B415" s="2" t="s">
        <v>1063</v>
      </c>
      <c r="C415" s="2" t="s">
        <v>2648</v>
      </c>
      <c r="D415" s="2">
        <v>1.800000011920929</v>
      </c>
      <c r="E415" s="2" t="s">
        <v>1030</v>
      </c>
      <c r="F415" s="2" t="s">
        <v>1030</v>
      </c>
      <c r="G415" s="2">
        <v>1.800000011920929</v>
      </c>
      <c r="H415" s="2" t="s">
        <v>2649</v>
      </c>
      <c r="I415" s="21">
        <v>41944.291666666664</v>
      </c>
      <c r="J415" s="2" t="s">
        <v>847</v>
      </c>
      <c r="K415" s="21">
        <v>41904.291666666664</v>
      </c>
      <c r="L415" s="2" t="s">
        <v>1102</v>
      </c>
      <c r="M415" s="21">
        <v>41526.291666666664</v>
      </c>
      <c r="N415" s="2">
        <v>0</v>
      </c>
      <c r="O415" s="2">
        <v>30000</v>
      </c>
      <c r="P415" s="2" t="s">
        <v>795</v>
      </c>
      <c r="Q415" s="2" t="s">
        <v>1063</v>
      </c>
      <c r="R415" s="2" t="s">
        <v>830</v>
      </c>
      <c r="S415" s="2" t="s">
        <v>853</v>
      </c>
      <c r="T415" s="2" t="str">
        <f t="shared" si="24"/>
        <v/>
      </c>
      <c r="U415" s="2" t="s">
        <v>1030</v>
      </c>
      <c r="V415" s="2" t="str">
        <f t="shared" si="25"/>
        <v/>
      </c>
      <c r="W415" s="2" t="s">
        <v>1030</v>
      </c>
      <c r="X415" s="2" t="str">
        <f t="shared" si="26"/>
        <v/>
      </c>
      <c r="Y415" s="2" t="s">
        <v>1030</v>
      </c>
      <c r="Z415" s="2" t="str">
        <f t="shared" si="27"/>
        <v/>
      </c>
      <c r="AA415" s="2" t="s">
        <v>1030</v>
      </c>
    </row>
    <row r="416" spans="1:27" hidden="1" x14ac:dyDescent="0.25">
      <c r="A416" s="2" t="s">
        <v>2650</v>
      </c>
      <c r="B416" s="2" t="s">
        <v>874</v>
      </c>
      <c r="C416" s="2" t="s">
        <v>2651</v>
      </c>
      <c r="D416" s="2">
        <v>7</v>
      </c>
      <c r="E416" s="2" t="s">
        <v>1030</v>
      </c>
      <c r="F416" s="2" t="s">
        <v>1030</v>
      </c>
      <c r="G416" s="2">
        <v>7</v>
      </c>
      <c r="H416" s="2" t="s">
        <v>2652</v>
      </c>
      <c r="I416" s="21">
        <v>41912.291666666664</v>
      </c>
      <c r="J416" s="2" t="s">
        <v>800</v>
      </c>
      <c r="K416" s="21">
        <v>40865.333333333336</v>
      </c>
      <c r="L416" s="2" t="s">
        <v>1102</v>
      </c>
      <c r="M416" s="21">
        <v>31955.291666666668</v>
      </c>
      <c r="N416" s="2">
        <v>4</v>
      </c>
      <c r="O416" s="2">
        <v>440000</v>
      </c>
      <c r="P416" s="2" t="s">
        <v>795</v>
      </c>
      <c r="Q416" s="2" t="s">
        <v>874</v>
      </c>
      <c r="R416" s="2" t="s">
        <v>810</v>
      </c>
      <c r="S416" s="2" t="s">
        <v>853</v>
      </c>
      <c r="T416" s="2" t="str">
        <f t="shared" si="24"/>
        <v>Rose Obetz</v>
      </c>
      <c r="U416" s="2">
        <v>4700</v>
      </c>
      <c r="V416" s="2" t="str">
        <f t="shared" si="25"/>
        <v/>
      </c>
      <c r="W416" s="2" t="s">
        <v>1030</v>
      </c>
      <c r="X416" s="2" t="str">
        <f t="shared" si="26"/>
        <v>Rose Obetz</v>
      </c>
      <c r="Y416" s="2">
        <v>4</v>
      </c>
      <c r="Z416" s="2" t="str">
        <f t="shared" si="27"/>
        <v>Rose Obetz</v>
      </c>
      <c r="AA416" s="2">
        <v>440000</v>
      </c>
    </row>
    <row r="417" spans="1:27" hidden="1" x14ac:dyDescent="0.25">
      <c r="A417" s="2" t="s">
        <v>514</v>
      </c>
      <c r="B417" s="2" t="s">
        <v>812</v>
      </c>
      <c r="C417" s="2" t="s">
        <v>513</v>
      </c>
      <c r="D417" s="2">
        <v>4</v>
      </c>
      <c r="E417" s="2">
        <v>1</v>
      </c>
      <c r="F417" s="2">
        <v>4</v>
      </c>
      <c r="G417" s="2" t="s">
        <v>1030</v>
      </c>
      <c r="H417" s="2" t="s">
        <v>946</v>
      </c>
      <c r="I417" s="21">
        <v>43235.291666666672</v>
      </c>
      <c r="J417" s="2" t="s">
        <v>840</v>
      </c>
      <c r="K417" s="21">
        <v>42815.291666666672</v>
      </c>
      <c r="L417" s="2" t="s">
        <v>794</v>
      </c>
      <c r="M417" s="21">
        <v>41760.291666666664</v>
      </c>
      <c r="N417" s="2">
        <v>1</v>
      </c>
      <c r="O417" s="2">
        <v>1500</v>
      </c>
      <c r="P417" s="2" t="s">
        <v>795</v>
      </c>
      <c r="Q417" s="2" t="s">
        <v>812</v>
      </c>
      <c r="R417" s="2" t="s">
        <v>813</v>
      </c>
      <c r="S417" s="2" t="s">
        <v>831</v>
      </c>
      <c r="T417" s="2" t="str">
        <f t="shared" si="24"/>
        <v/>
      </c>
      <c r="U417" s="2" t="s">
        <v>1030</v>
      </c>
      <c r="V417" s="2" t="str">
        <f t="shared" si="25"/>
        <v/>
      </c>
      <c r="W417" s="2" t="s">
        <v>1030</v>
      </c>
      <c r="X417" s="2" t="str">
        <f t="shared" si="26"/>
        <v/>
      </c>
      <c r="Y417" s="2" t="s">
        <v>1030</v>
      </c>
      <c r="Z417" s="2" t="str">
        <f t="shared" si="27"/>
        <v/>
      </c>
      <c r="AA417" s="2" t="s">
        <v>1030</v>
      </c>
    </row>
    <row r="418" spans="1:27" hidden="1" x14ac:dyDescent="0.25">
      <c r="A418" s="2" t="s">
        <v>344</v>
      </c>
      <c r="B418" s="2" t="s">
        <v>812</v>
      </c>
      <c r="C418" s="2" t="s">
        <v>343</v>
      </c>
      <c r="D418" s="2">
        <v>10.25</v>
      </c>
      <c r="E418" s="2">
        <v>1</v>
      </c>
      <c r="F418" s="2">
        <v>10.25</v>
      </c>
      <c r="G418" s="2" t="s">
        <v>1030</v>
      </c>
      <c r="H418" s="2" t="s">
        <v>947</v>
      </c>
      <c r="I418" s="21">
        <v>43235.291666666672</v>
      </c>
      <c r="J418" s="2" t="s">
        <v>808</v>
      </c>
      <c r="K418" s="21">
        <v>43004.291666666672</v>
      </c>
      <c r="L418" s="2" t="s">
        <v>794</v>
      </c>
      <c r="M418" s="21">
        <v>43146.333333333328</v>
      </c>
      <c r="N418" s="2">
        <v>0</v>
      </c>
      <c r="O418" s="2">
        <v>0</v>
      </c>
      <c r="P418" s="2" t="s">
        <v>816</v>
      </c>
      <c r="Q418" s="2" t="s">
        <v>812</v>
      </c>
      <c r="R418" s="2" t="s">
        <v>830</v>
      </c>
      <c r="S418" s="2" t="s">
        <v>831</v>
      </c>
      <c r="T418" s="2" t="str">
        <f t="shared" si="24"/>
        <v/>
      </c>
      <c r="U418" s="2" t="s">
        <v>1030</v>
      </c>
      <c r="V418" s="2" t="str">
        <f t="shared" si="25"/>
        <v>Bill Bartels</v>
      </c>
      <c r="W418" s="2">
        <v>1</v>
      </c>
      <c r="X418" s="2" t="str">
        <f t="shared" si="26"/>
        <v/>
      </c>
      <c r="Y418" s="2" t="s">
        <v>1030</v>
      </c>
      <c r="Z418" s="2" t="str">
        <f t="shared" si="27"/>
        <v/>
      </c>
      <c r="AA418" s="2" t="s">
        <v>1030</v>
      </c>
    </row>
    <row r="419" spans="1:27" hidden="1" x14ac:dyDescent="0.25">
      <c r="A419" s="2" t="s">
        <v>694</v>
      </c>
      <c r="B419" s="2" t="s">
        <v>833</v>
      </c>
      <c r="C419" s="2" t="s">
        <v>693</v>
      </c>
      <c r="D419" s="2">
        <v>14.167000010609627</v>
      </c>
      <c r="E419" s="2">
        <v>1</v>
      </c>
      <c r="F419" s="2">
        <v>14.167000010609627</v>
      </c>
      <c r="G419" s="2" t="s">
        <v>1030</v>
      </c>
      <c r="H419" s="2" t="s">
        <v>948</v>
      </c>
      <c r="I419" s="21">
        <v>43172.291666666672</v>
      </c>
      <c r="J419" s="2" t="s">
        <v>949</v>
      </c>
      <c r="K419" s="21">
        <v>42185.291666666672</v>
      </c>
      <c r="L419" s="2" t="s">
        <v>794</v>
      </c>
      <c r="N419" s="2">
        <v>0</v>
      </c>
      <c r="O419" s="2">
        <v>0</v>
      </c>
      <c r="P419" s="2" t="s">
        <v>816</v>
      </c>
      <c r="Q419" s="2" t="s">
        <v>833</v>
      </c>
      <c r="R419" s="2" t="s">
        <v>937</v>
      </c>
      <c r="S419" s="2" t="s">
        <v>820</v>
      </c>
      <c r="T419" s="2" t="str">
        <f t="shared" si="24"/>
        <v/>
      </c>
      <c r="U419" s="2" t="s">
        <v>1030</v>
      </c>
      <c r="V419" s="2" t="str">
        <f t="shared" si="25"/>
        <v/>
      </c>
      <c r="W419" s="2" t="s">
        <v>1030</v>
      </c>
      <c r="X419" s="2" t="str">
        <f t="shared" si="26"/>
        <v/>
      </c>
      <c r="Y419" s="2" t="s">
        <v>1030</v>
      </c>
      <c r="Z419" s="2" t="str">
        <f t="shared" si="27"/>
        <v/>
      </c>
      <c r="AA419" s="2" t="s">
        <v>1030</v>
      </c>
    </row>
    <row r="420" spans="1:27" hidden="1" x14ac:dyDescent="0.25">
      <c r="A420" s="2" t="s">
        <v>2653</v>
      </c>
      <c r="B420" s="2" t="s">
        <v>882</v>
      </c>
      <c r="C420" s="2" t="s">
        <v>2654</v>
      </c>
      <c r="D420" s="2">
        <v>6.5</v>
      </c>
      <c r="E420" s="2" t="s">
        <v>1030</v>
      </c>
      <c r="F420" s="2" t="s">
        <v>1030</v>
      </c>
      <c r="G420" s="2">
        <v>6.5</v>
      </c>
      <c r="H420" s="2" t="s">
        <v>2655</v>
      </c>
      <c r="I420" s="21">
        <v>41915.291666666664</v>
      </c>
      <c r="J420" s="2" t="s">
        <v>859</v>
      </c>
      <c r="K420" s="21">
        <v>40472.291666666664</v>
      </c>
      <c r="L420" s="2" t="s">
        <v>1102</v>
      </c>
      <c r="M420" s="21">
        <v>32567.333333333332</v>
      </c>
      <c r="N420" s="2">
        <v>6</v>
      </c>
      <c r="O420" s="2">
        <v>486240</v>
      </c>
      <c r="P420" s="2" t="s">
        <v>795</v>
      </c>
      <c r="Q420" s="2" t="s">
        <v>882</v>
      </c>
      <c r="R420" s="2" t="s">
        <v>903</v>
      </c>
      <c r="S420" s="2" t="s">
        <v>820</v>
      </c>
      <c r="T420" s="2" t="str">
        <f t="shared" si="24"/>
        <v/>
      </c>
      <c r="U420" s="2" t="s">
        <v>1030</v>
      </c>
      <c r="V420" s="2" t="str">
        <f t="shared" si="25"/>
        <v/>
      </c>
      <c r="W420" s="2" t="s">
        <v>1030</v>
      </c>
      <c r="X420" s="2" t="str">
        <f t="shared" si="26"/>
        <v/>
      </c>
      <c r="Y420" s="2" t="s">
        <v>1030</v>
      </c>
      <c r="Z420" s="2" t="str">
        <f t="shared" si="27"/>
        <v/>
      </c>
      <c r="AA420" s="2" t="s">
        <v>1030</v>
      </c>
    </row>
    <row r="421" spans="1:27" hidden="1" x14ac:dyDescent="0.25">
      <c r="A421" s="2" t="s">
        <v>2656</v>
      </c>
      <c r="B421" s="2" t="s">
        <v>1659</v>
      </c>
      <c r="C421" s="2" t="s">
        <v>2657</v>
      </c>
      <c r="D421" s="2">
        <v>0.3333333358168602</v>
      </c>
      <c r="E421" s="2" t="s">
        <v>1030</v>
      </c>
      <c r="F421" s="2" t="s">
        <v>1030</v>
      </c>
      <c r="G421" s="2">
        <v>0.3333333358168602</v>
      </c>
      <c r="H421" s="2" t="s">
        <v>2658</v>
      </c>
      <c r="I421" s="21">
        <v>41736.291666666664</v>
      </c>
      <c r="J421" s="2" t="s">
        <v>819</v>
      </c>
      <c r="K421" s="21">
        <v>40949.333333333336</v>
      </c>
      <c r="L421" s="2" t="s">
        <v>1102</v>
      </c>
      <c r="M421" s="21">
        <v>39417.333333333336</v>
      </c>
      <c r="N421" s="2">
        <v>25</v>
      </c>
      <c r="O421" s="2">
        <v>1000000</v>
      </c>
      <c r="P421" s="2" t="s">
        <v>795</v>
      </c>
      <c r="Q421" s="2" t="s">
        <v>1659</v>
      </c>
      <c r="R421" s="2" t="s">
        <v>810</v>
      </c>
      <c r="S421" s="2" t="s">
        <v>869</v>
      </c>
      <c r="T421" s="2" t="str">
        <f t="shared" si="24"/>
        <v/>
      </c>
      <c r="U421" s="2" t="s">
        <v>1030</v>
      </c>
      <c r="V421" s="2" t="str">
        <f t="shared" si="25"/>
        <v/>
      </c>
      <c r="W421" s="2" t="s">
        <v>1030</v>
      </c>
      <c r="X421" s="2" t="str">
        <f t="shared" si="26"/>
        <v/>
      </c>
      <c r="Y421" s="2" t="s">
        <v>1030</v>
      </c>
      <c r="Z421" s="2" t="str">
        <f t="shared" si="27"/>
        <v/>
      </c>
      <c r="AA421" s="2" t="s">
        <v>1030</v>
      </c>
    </row>
    <row r="422" spans="1:27" hidden="1" x14ac:dyDescent="0.25">
      <c r="A422" s="2" t="s">
        <v>2659</v>
      </c>
      <c r="B422" s="2" t="s">
        <v>1613</v>
      </c>
      <c r="C422" s="2" t="s">
        <v>2660</v>
      </c>
      <c r="D422" s="2">
        <v>11.5</v>
      </c>
      <c r="E422" s="2">
        <v>1</v>
      </c>
      <c r="F422" s="2">
        <v>11.5</v>
      </c>
      <c r="G422" s="2" t="s">
        <v>1030</v>
      </c>
      <c r="H422" s="2" t="s">
        <v>2661</v>
      </c>
      <c r="I422" s="21">
        <v>41848.291666666664</v>
      </c>
      <c r="J422" s="2" t="s">
        <v>819</v>
      </c>
      <c r="K422" s="21">
        <v>41753.291666666664</v>
      </c>
      <c r="L422" s="2" t="s">
        <v>1102</v>
      </c>
      <c r="M422" s="21">
        <v>41848.291666666664</v>
      </c>
      <c r="N422" s="2">
        <v>0</v>
      </c>
      <c r="O422" s="2">
        <v>0</v>
      </c>
      <c r="P422" s="2" t="s">
        <v>816</v>
      </c>
      <c r="Q422" s="2" t="s">
        <v>1613</v>
      </c>
      <c r="R422" s="2" t="s">
        <v>797</v>
      </c>
      <c r="S422" s="2" t="s">
        <v>801</v>
      </c>
      <c r="T422" s="2" t="str">
        <f t="shared" si="24"/>
        <v/>
      </c>
      <c r="U422" s="2" t="s">
        <v>1030</v>
      </c>
      <c r="V422" s="2" t="str">
        <f t="shared" si="25"/>
        <v>Jason Ham</v>
      </c>
      <c r="W422" s="2">
        <v>1</v>
      </c>
      <c r="X422" s="2" t="str">
        <f t="shared" si="26"/>
        <v/>
      </c>
      <c r="Y422" s="2" t="s">
        <v>1030</v>
      </c>
      <c r="Z422" s="2" t="str">
        <f t="shared" si="27"/>
        <v/>
      </c>
      <c r="AA422" s="2" t="s">
        <v>1030</v>
      </c>
    </row>
    <row r="423" spans="1:27" hidden="1" x14ac:dyDescent="0.25">
      <c r="A423" s="2" t="s">
        <v>2662</v>
      </c>
      <c r="B423" s="2" t="s">
        <v>1659</v>
      </c>
      <c r="C423" s="2" t="s">
        <v>2663</v>
      </c>
      <c r="D423" s="2">
        <v>0.25</v>
      </c>
      <c r="E423" s="2" t="s">
        <v>1030</v>
      </c>
      <c r="F423" s="2" t="s">
        <v>1030</v>
      </c>
      <c r="G423" s="2">
        <v>0.25</v>
      </c>
      <c r="H423" s="2" t="s">
        <v>2664</v>
      </c>
      <c r="I423" s="21">
        <v>41718.291666666664</v>
      </c>
      <c r="J423" s="2" t="s">
        <v>793</v>
      </c>
      <c r="K423" s="21">
        <v>40518.333333333336</v>
      </c>
      <c r="L423" s="2" t="s">
        <v>1102</v>
      </c>
      <c r="M423" s="21">
        <v>28825.333333333332</v>
      </c>
      <c r="N423" s="2">
        <v>105</v>
      </c>
      <c r="P423" s="2" t="s">
        <v>795</v>
      </c>
      <c r="Q423" s="2" t="s">
        <v>1659</v>
      </c>
      <c r="R423" s="2" t="s">
        <v>903</v>
      </c>
      <c r="S423" s="2" t="s">
        <v>853</v>
      </c>
      <c r="T423" s="2" t="str">
        <f t="shared" si="24"/>
        <v/>
      </c>
      <c r="U423" s="2" t="s">
        <v>1030</v>
      </c>
      <c r="V423" s="2" t="str">
        <f t="shared" si="25"/>
        <v/>
      </c>
      <c r="W423" s="2" t="s">
        <v>1030</v>
      </c>
      <c r="X423" s="2" t="str">
        <f t="shared" si="26"/>
        <v/>
      </c>
      <c r="Y423" s="2" t="s">
        <v>1030</v>
      </c>
      <c r="Z423" s="2" t="str">
        <f t="shared" si="27"/>
        <v/>
      </c>
      <c r="AA423" s="2" t="s">
        <v>1030</v>
      </c>
    </row>
    <row r="424" spans="1:27" hidden="1" x14ac:dyDescent="0.25">
      <c r="A424" s="2" t="s">
        <v>2665</v>
      </c>
      <c r="B424" s="2" t="s">
        <v>885</v>
      </c>
      <c r="C424" s="2" t="s">
        <v>2666</v>
      </c>
      <c r="D424" s="2">
        <v>5.5</v>
      </c>
      <c r="E424" s="2">
        <v>1</v>
      </c>
      <c r="F424" s="2">
        <v>5.5</v>
      </c>
      <c r="G424" s="2" t="s">
        <v>1030</v>
      </c>
      <c r="H424" s="2" t="s">
        <v>2667</v>
      </c>
      <c r="I424" s="21">
        <v>42703.333333333328</v>
      </c>
      <c r="J424" s="2" t="s">
        <v>808</v>
      </c>
      <c r="K424" s="21">
        <v>42440.333333333328</v>
      </c>
      <c r="L424" s="2" t="s">
        <v>794</v>
      </c>
      <c r="N424" s="2">
        <v>0</v>
      </c>
      <c r="O424" s="2">
        <v>0</v>
      </c>
      <c r="P424" s="2" t="s">
        <v>816</v>
      </c>
      <c r="Q424" s="2" t="s">
        <v>885</v>
      </c>
      <c r="R424" s="2" t="s">
        <v>813</v>
      </c>
      <c r="S424" s="2" t="s">
        <v>853</v>
      </c>
      <c r="T424" s="2" t="str">
        <f t="shared" si="24"/>
        <v/>
      </c>
      <c r="U424" s="2" t="s">
        <v>1030</v>
      </c>
      <c r="V424" s="2" t="str">
        <f t="shared" si="25"/>
        <v/>
      </c>
      <c r="W424" s="2" t="s">
        <v>1030</v>
      </c>
      <c r="X424" s="2" t="str">
        <f t="shared" si="26"/>
        <v/>
      </c>
      <c r="Y424" s="2" t="s">
        <v>1030</v>
      </c>
      <c r="Z424" s="2" t="str">
        <f t="shared" si="27"/>
        <v/>
      </c>
      <c r="AA424" s="2" t="s">
        <v>1030</v>
      </c>
    </row>
    <row r="425" spans="1:27" hidden="1" x14ac:dyDescent="0.25">
      <c r="A425" s="2" t="s">
        <v>2668</v>
      </c>
      <c r="B425" s="2" t="s">
        <v>848</v>
      </c>
      <c r="C425" s="2" t="s">
        <v>2669</v>
      </c>
      <c r="D425" s="2">
        <v>9.5</v>
      </c>
      <c r="E425" s="2">
        <v>1</v>
      </c>
      <c r="F425" s="2">
        <v>9.5</v>
      </c>
      <c r="G425" s="2" t="s">
        <v>1030</v>
      </c>
      <c r="H425" s="2" t="s">
        <v>2670</v>
      </c>
      <c r="I425" s="21">
        <v>41674.333333333336</v>
      </c>
      <c r="J425" s="2" t="s">
        <v>847</v>
      </c>
      <c r="K425" s="21">
        <v>41668.333333333336</v>
      </c>
      <c r="L425" s="2" t="s">
        <v>1102</v>
      </c>
      <c r="M425" s="21">
        <v>35735.333333333336</v>
      </c>
      <c r="N425" s="2">
        <v>4</v>
      </c>
      <c r="O425" s="2">
        <v>800000</v>
      </c>
      <c r="P425" s="2" t="s">
        <v>795</v>
      </c>
      <c r="Q425" s="2" t="s">
        <v>848</v>
      </c>
      <c r="R425" s="2" t="s">
        <v>852</v>
      </c>
      <c r="S425" s="2" t="s">
        <v>853</v>
      </c>
      <c r="T425" s="2" t="str">
        <f t="shared" si="24"/>
        <v/>
      </c>
      <c r="U425" s="2" t="s">
        <v>1030</v>
      </c>
      <c r="V425" s="2" t="str">
        <f t="shared" si="25"/>
        <v/>
      </c>
      <c r="W425" s="2" t="s">
        <v>1030</v>
      </c>
      <c r="X425" s="2" t="str">
        <f t="shared" si="26"/>
        <v/>
      </c>
      <c r="Y425" s="2" t="s">
        <v>1030</v>
      </c>
      <c r="Z425" s="2" t="str">
        <f t="shared" si="27"/>
        <v/>
      </c>
      <c r="AA425" s="2" t="s">
        <v>1030</v>
      </c>
    </row>
    <row r="426" spans="1:27" hidden="1" x14ac:dyDescent="0.25">
      <c r="A426" s="2" t="s">
        <v>127</v>
      </c>
      <c r="B426" s="2" t="s">
        <v>848</v>
      </c>
      <c r="C426" s="2" t="s">
        <v>126</v>
      </c>
      <c r="D426" s="2">
        <v>6.25</v>
      </c>
      <c r="E426" s="2">
        <v>1</v>
      </c>
      <c r="F426" s="2">
        <v>6.25</v>
      </c>
      <c r="G426" s="2" t="s">
        <v>1030</v>
      </c>
      <c r="H426" s="2" t="s">
        <v>950</v>
      </c>
      <c r="I426" s="21">
        <v>43272.291666666672</v>
      </c>
      <c r="J426" s="2" t="s">
        <v>859</v>
      </c>
      <c r="K426" s="21">
        <v>43091.333333333328</v>
      </c>
      <c r="L426" s="2" t="s">
        <v>794</v>
      </c>
      <c r="M426" s="21">
        <v>42846.291666666672</v>
      </c>
      <c r="N426" s="2">
        <v>1</v>
      </c>
      <c r="O426" s="2">
        <v>59800</v>
      </c>
      <c r="P426" s="2" t="s">
        <v>824</v>
      </c>
      <c r="Q426" s="2" t="s">
        <v>848</v>
      </c>
      <c r="R426" s="2" t="s">
        <v>903</v>
      </c>
      <c r="S426" s="2" t="s">
        <v>853</v>
      </c>
      <c r="T426" s="2" t="str">
        <f t="shared" si="24"/>
        <v/>
      </c>
      <c r="U426" s="2" t="s">
        <v>1030</v>
      </c>
      <c r="V426" s="2" t="str">
        <f t="shared" si="25"/>
        <v/>
      </c>
      <c r="W426" s="2" t="s">
        <v>1030</v>
      </c>
      <c r="X426" s="2" t="str">
        <f t="shared" si="26"/>
        <v/>
      </c>
      <c r="Y426" s="2" t="s">
        <v>1030</v>
      </c>
      <c r="Z426" s="2" t="str">
        <f t="shared" si="27"/>
        <v>Gonzalo Fernandez</v>
      </c>
      <c r="AA426" s="2">
        <v>59800</v>
      </c>
    </row>
    <row r="427" spans="1:27" hidden="1" x14ac:dyDescent="0.25">
      <c r="A427" s="2" t="s">
        <v>2671</v>
      </c>
      <c r="B427" s="2" t="s">
        <v>885</v>
      </c>
      <c r="C427" s="2" t="s">
        <v>2672</v>
      </c>
      <c r="D427" s="2">
        <v>1.75</v>
      </c>
      <c r="E427" s="2" t="s">
        <v>1030</v>
      </c>
      <c r="F427" s="2" t="s">
        <v>1030</v>
      </c>
      <c r="G427" s="2">
        <v>1.75</v>
      </c>
      <c r="H427" s="2" t="s">
        <v>2673</v>
      </c>
      <c r="I427" s="21">
        <v>41815.291666666664</v>
      </c>
      <c r="J427" s="2" t="s">
        <v>859</v>
      </c>
      <c r="K427" s="21">
        <v>40808.291666666664</v>
      </c>
      <c r="L427" s="2" t="s">
        <v>794</v>
      </c>
      <c r="M427" s="21">
        <v>20515.333333333332</v>
      </c>
      <c r="N427" s="2">
        <v>1</v>
      </c>
      <c r="P427" s="2" t="s">
        <v>795</v>
      </c>
      <c r="Q427" s="2" t="s">
        <v>885</v>
      </c>
      <c r="R427" s="2" t="s">
        <v>830</v>
      </c>
      <c r="S427" s="2" t="s">
        <v>831</v>
      </c>
      <c r="T427" s="2" t="str">
        <f t="shared" si="24"/>
        <v/>
      </c>
      <c r="U427" s="2" t="s">
        <v>1030</v>
      </c>
      <c r="V427" s="2" t="str">
        <f t="shared" si="25"/>
        <v/>
      </c>
      <c r="W427" s="2" t="s">
        <v>1030</v>
      </c>
      <c r="X427" s="2" t="str">
        <f t="shared" si="26"/>
        <v>Alondra Gaytan</v>
      </c>
      <c r="Y427" s="2">
        <v>0</v>
      </c>
      <c r="Z427" s="2" t="str">
        <f t="shared" si="27"/>
        <v/>
      </c>
      <c r="AA427" s="2" t="s">
        <v>1030</v>
      </c>
    </row>
    <row r="428" spans="1:27" hidden="1" x14ac:dyDescent="0.25">
      <c r="A428" s="2" t="s">
        <v>2674</v>
      </c>
      <c r="B428" s="2" t="s">
        <v>885</v>
      </c>
      <c r="C428" s="2" t="s">
        <v>2675</v>
      </c>
      <c r="D428" s="2">
        <v>1</v>
      </c>
      <c r="E428" s="2">
        <v>1</v>
      </c>
      <c r="F428" s="2">
        <v>1</v>
      </c>
      <c r="G428" s="2" t="s">
        <v>1030</v>
      </c>
      <c r="H428" s="2" t="s">
        <v>2676</v>
      </c>
      <c r="I428" s="21">
        <v>42443.291666666672</v>
      </c>
      <c r="J428" s="2" t="s">
        <v>819</v>
      </c>
      <c r="K428" s="21">
        <v>42443.291666666672</v>
      </c>
      <c r="L428" s="2" t="s">
        <v>1102</v>
      </c>
      <c r="M428" s="21">
        <v>39814.333333333336</v>
      </c>
      <c r="N428" s="2">
        <v>2</v>
      </c>
      <c r="O428" s="2">
        <v>1000000</v>
      </c>
      <c r="P428" s="2" t="s">
        <v>795</v>
      </c>
      <c r="Q428" s="2" t="s">
        <v>885</v>
      </c>
      <c r="R428" s="2" t="s">
        <v>813</v>
      </c>
      <c r="S428" s="2" t="s">
        <v>853</v>
      </c>
      <c r="T428" s="2" t="str">
        <f t="shared" si="24"/>
        <v/>
      </c>
      <c r="U428" s="2" t="s">
        <v>1030</v>
      </c>
      <c r="V428" s="2" t="str">
        <f t="shared" si="25"/>
        <v/>
      </c>
      <c r="W428" s="2" t="s">
        <v>1030</v>
      </c>
      <c r="X428" s="2" t="str">
        <f t="shared" si="26"/>
        <v/>
      </c>
      <c r="Y428" s="2" t="s">
        <v>1030</v>
      </c>
      <c r="Z428" s="2" t="str">
        <f t="shared" si="27"/>
        <v/>
      </c>
      <c r="AA428" s="2" t="s">
        <v>1030</v>
      </c>
    </row>
    <row r="429" spans="1:27" hidden="1" x14ac:dyDescent="0.25">
      <c r="A429" s="2" t="s">
        <v>2677</v>
      </c>
      <c r="B429" s="2" t="s">
        <v>909</v>
      </c>
      <c r="C429" s="2" t="s">
        <v>2678</v>
      </c>
      <c r="D429" s="2">
        <v>16</v>
      </c>
      <c r="E429" s="2">
        <v>1</v>
      </c>
      <c r="F429" s="2">
        <v>16</v>
      </c>
      <c r="G429" s="2" t="s">
        <v>1030</v>
      </c>
      <c r="H429" s="2" t="s">
        <v>2679</v>
      </c>
      <c r="I429" s="21">
        <v>42641.291666666672</v>
      </c>
      <c r="J429" s="2" t="s">
        <v>793</v>
      </c>
      <c r="K429" s="21">
        <v>42074.291666666672</v>
      </c>
      <c r="L429" s="2" t="s">
        <v>794</v>
      </c>
      <c r="M429" s="21">
        <v>42446.291666666672</v>
      </c>
      <c r="N429" s="2">
        <v>1</v>
      </c>
      <c r="O429" s="2">
        <v>20000</v>
      </c>
      <c r="P429" s="2" t="s">
        <v>816</v>
      </c>
      <c r="Q429" s="2" t="s">
        <v>909</v>
      </c>
      <c r="R429" s="2" t="s">
        <v>797</v>
      </c>
      <c r="S429" s="2" t="s">
        <v>867</v>
      </c>
      <c r="T429" s="2" t="str">
        <f t="shared" si="24"/>
        <v>Shalene Hayman</v>
      </c>
      <c r="U429" s="2">
        <v>6000</v>
      </c>
      <c r="V429" s="2" t="str">
        <f t="shared" si="25"/>
        <v>Shalene Hayman</v>
      </c>
      <c r="W429" s="2">
        <v>1</v>
      </c>
      <c r="X429" s="2" t="str">
        <f t="shared" si="26"/>
        <v>Shalene Hayman</v>
      </c>
      <c r="Y429" s="2">
        <v>1</v>
      </c>
      <c r="Z429" s="2" t="str">
        <f t="shared" si="27"/>
        <v>Shalene Hayman</v>
      </c>
      <c r="AA429" s="2">
        <v>20000</v>
      </c>
    </row>
    <row r="430" spans="1:27" hidden="1" x14ac:dyDescent="0.25">
      <c r="A430" s="2" t="s">
        <v>2680</v>
      </c>
      <c r="B430" s="2" t="s">
        <v>796</v>
      </c>
      <c r="C430" s="2" t="s">
        <v>2681</v>
      </c>
      <c r="D430" s="2">
        <v>0.75</v>
      </c>
      <c r="E430" s="2" t="s">
        <v>1030</v>
      </c>
      <c r="F430" s="2" t="s">
        <v>1030</v>
      </c>
      <c r="G430" s="2">
        <v>0.75</v>
      </c>
      <c r="H430" s="2" t="s">
        <v>2682</v>
      </c>
      <c r="I430" s="21">
        <v>41645.333333333336</v>
      </c>
      <c r="J430" s="2" t="s">
        <v>800</v>
      </c>
      <c r="K430" s="21">
        <v>41598.333333333336</v>
      </c>
      <c r="L430" s="2" t="s">
        <v>1102</v>
      </c>
      <c r="M430" s="21">
        <v>41579.291666666664</v>
      </c>
      <c r="P430" s="2" t="s">
        <v>824</v>
      </c>
      <c r="Q430" s="2" t="s">
        <v>796</v>
      </c>
      <c r="R430" s="2" t="s">
        <v>1030</v>
      </c>
      <c r="S430" s="2" t="s">
        <v>798</v>
      </c>
      <c r="T430" s="2" t="str">
        <f t="shared" si="24"/>
        <v/>
      </c>
      <c r="U430" s="2" t="s">
        <v>1030</v>
      </c>
      <c r="V430" s="2" t="str">
        <f t="shared" si="25"/>
        <v/>
      </c>
      <c r="W430" s="2" t="s">
        <v>1030</v>
      </c>
      <c r="X430" s="2" t="str">
        <f t="shared" si="26"/>
        <v/>
      </c>
      <c r="Y430" s="2" t="s">
        <v>1030</v>
      </c>
      <c r="Z430" s="2" t="str">
        <f t="shared" si="27"/>
        <v/>
      </c>
      <c r="AA430" s="2" t="s">
        <v>1030</v>
      </c>
    </row>
    <row r="431" spans="1:27" hidden="1" x14ac:dyDescent="0.25">
      <c r="A431" s="2" t="s">
        <v>2683</v>
      </c>
      <c r="B431" s="2" t="s">
        <v>835</v>
      </c>
      <c r="C431" s="2" t="s">
        <v>2684</v>
      </c>
      <c r="D431" s="2">
        <v>5</v>
      </c>
      <c r="E431" s="2">
        <v>1</v>
      </c>
      <c r="F431" s="2">
        <v>5</v>
      </c>
      <c r="G431" s="2" t="s">
        <v>1030</v>
      </c>
      <c r="H431" s="2" t="s">
        <v>2685</v>
      </c>
      <c r="I431" s="21">
        <v>42416.333333333328</v>
      </c>
      <c r="J431" s="2" t="s">
        <v>840</v>
      </c>
      <c r="K431" s="21">
        <v>42388.333333333328</v>
      </c>
      <c r="L431" s="2" t="s">
        <v>794</v>
      </c>
      <c r="M431" s="21">
        <v>42404.333333333328</v>
      </c>
      <c r="N431" s="2">
        <v>0</v>
      </c>
      <c r="O431" s="2">
        <v>0</v>
      </c>
      <c r="P431" s="2" t="s">
        <v>816</v>
      </c>
      <c r="Q431" s="2" t="s">
        <v>835</v>
      </c>
      <c r="R431" s="2" t="s">
        <v>937</v>
      </c>
      <c r="S431" s="2" t="s">
        <v>894</v>
      </c>
      <c r="T431" s="2" t="str">
        <f t="shared" si="24"/>
        <v/>
      </c>
      <c r="U431" s="2" t="s">
        <v>1030</v>
      </c>
      <c r="V431" s="2" t="str">
        <f t="shared" si="25"/>
        <v>Julie Samson</v>
      </c>
      <c r="W431" s="2">
        <v>1</v>
      </c>
      <c r="X431" s="2" t="str">
        <f t="shared" si="26"/>
        <v/>
      </c>
      <c r="Y431" s="2" t="s">
        <v>1030</v>
      </c>
      <c r="Z431" s="2" t="str">
        <f t="shared" si="27"/>
        <v/>
      </c>
      <c r="AA431" s="2" t="s">
        <v>1030</v>
      </c>
    </row>
    <row r="432" spans="1:27" hidden="1" x14ac:dyDescent="0.25">
      <c r="A432" s="2" t="s">
        <v>2686</v>
      </c>
      <c r="B432" s="2" t="s">
        <v>874</v>
      </c>
      <c r="C432" s="2" t="s">
        <v>2687</v>
      </c>
      <c r="D432" s="2">
        <v>47</v>
      </c>
      <c r="E432" s="2">
        <v>1</v>
      </c>
      <c r="F432" s="2">
        <v>47</v>
      </c>
      <c r="G432" s="2" t="s">
        <v>1030</v>
      </c>
      <c r="H432" s="2" t="s">
        <v>2688</v>
      </c>
      <c r="I432" s="21">
        <v>42424.333333333328</v>
      </c>
      <c r="J432" s="2" t="s">
        <v>884</v>
      </c>
      <c r="K432" s="21">
        <v>42087.291666666672</v>
      </c>
      <c r="L432" s="2" t="s">
        <v>1102</v>
      </c>
      <c r="M432" s="21">
        <v>39878.333333333336</v>
      </c>
      <c r="N432" s="2">
        <v>1</v>
      </c>
      <c r="O432" s="2">
        <v>86900</v>
      </c>
      <c r="P432" s="2" t="s">
        <v>795</v>
      </c>
      <c r="Q432" s="2" t="s">
        <v>874</v>
      </c>
      <c r="R432" s="2" t="s">
        <v>857</v>
      </c>
      <c r="S432" s="2" t="s">
        <v>843</v>
      </c>
      <c r="T432" s="2" t="str">
        <f t="shared" si="24"/>
        <v/>
      </c>
      <c r="U432" s="2" t="s">
        <v>1030</v>
      </c>
      <c r="V432" s="2" t="str">
        <f t="shared" si="25"/>
        <v/>
      </c>
      <c r="W432" s="2" t="s">
        <v>1030</v>
      </c>
      <c r="X432" s="2" t="str">
        <f t="shared" si="26"/>
        <v>Rose Obetz</v>
      </c>
      <c r="Y432" s="2">
        <v>5</v>
      </c>
      <c r="Z432" s="2" t="str">
        <f t="shared" si="27"/>
        <v>Rose Obetz</v>
      </c>
      <c r="AA432" s="2">
        <v>86900</v>
      </c>
    </row>
    <row r="433" spans="1:27" hidden="1" x14ac:dyDescent="0.25">
      <c r="A433" s="2" t="s">
        <v>2689</v>
      </c>
      <c r="B433" s="2" t="s">
        <v>812</v>
      </c>
      <c r="C433" s="2" t="s">
        <v>2690</v>
      </c>
      <c r="D433" s="2">
        <v>9.75</v>
      </c>
      <c r="E433" s="2">
        <v>1</v>
      </c>
      <c r="F433" s="2">
        <v>9.75</v>
      </c>
      <c r="G433" s="2" t="s">
        <v>1030</v>
      </c>
      <c r="H433" s="2" t="s">
        <v>2691</v>
      </c>
      <c r="I433" s="21">
        <v>43013.291666666672</v>
      </c>
      <c r="J433" s="2" t="s">
        <v>861</v>
      </c>
      <c r="K433" s="21">
        <v>42802.333333333328</v>
      </c>
      <c r="L433" s="2" t="s">
        <v>794</v>
      </c>
      <c r="M433" s="21">
        <v>42926.291666666672</v>
      </c>
      <c r="N433" s="2">
        <v>0</v>
      </c>
      <c r="O433" s="2">
        <v>0</v>
      </c>
      <c r="P433" s="2" t="s">
        <v>816</v>
      </c>
      <c r="Q433" s="2" t="s">
        <v>812</v>
      </c>
      <c r="R433" s="2" t="s">
        <v>922</v>
      </c>
      <c r="S433" s="2" t="s">
        <v>849</v>
      </c>
      <c r="T433" s="2" t="str">
        <f t="shared" si="24"/>
        <v/>
      </c>
      <c r="U433" s="2" t="s">
        <v>1030</v>
      </c>
      <c r="V433" s="2" t="str">
        <f t="shared" si="25"/>
        <v>Bill Bartels</v>
      </c>
      <c r="W433" s="2">
        <v>1</v>
      </c>
      <c r="X433" s="2" t="str">
        <f t="shared" si="26"/>
        <v/>
      </c>
      <c r="Y433" s="2" t="s">
        <v>1030</v>
      </c>
      <c r="Z433" s="2" t="str">
        <f t="shared" si="27"/>
        <v/>
      </c>
      <c r="AA433" s="2" t="s">
        <v>1030</v>
      </c>
    </row>
    <row r="434" spans="1:27" hidden="1" x14ac:dyDescent="0.25">
      <c r="A434" s="2" t="s">
        <v>2692</v>
      </c>
      <c r="B434" s="2" t="s">
        <v>909</v>
      </c>
      <c r="C434" s="2" t="s">
        <v>2693</v>
      </c>
      <c r="D434" s="2">
        <v>1.75</v>
      </c>
      <c r="E434" s="2">
        <v>1</v>
      </c>
      <c r="F434" s="2">
        <v>1.75</v>
      </c>
      <c r="G434" s="2" t="s">
        <v>1030</v>
      </c>
      <c r="H434" s="2" t="s">
        <v>2694</v>
      </c>
      <c r="I434" s="21">
        <v>42650.291666666672</v>
      </c>
      <c r="J434" s="2" t="s">
        <v>840</v>
      </c>
      <c r="K434" s="21">
        <v>42601.291666666672</v>
      </c>
      <c r="L434" s="2" t="s">
        <v>794</v>
      </c>
      <c r="M434" s="21">
        <v>42591.291666666672</v>
      </c>
      <c r="N434" s="2">
        <v>1</v>
      </c>
      <c r="O434" s="2">
        <v>0</v>
      </c>
      <c r="P434" s="2" t="s">
        <v>824</v>
      </c>
      <c r="Q434" s="2" t="s">
        <v>909</v>
      </c>
      <c r="R434" s="2" t="s">
        <v>797</v>
      </c>
      <c r="S434" s="2" t="s">
        <v>801</v>
      </c>
      <c r="T434" s="2" t="str">
        <f t="shared" si="24"/>
        <v/>
      </c>
      <c r="U434" s="2" t="s">
        <v>1030</v>
      </c>
      <c r="V434" s="2" t="str">
        <f t="shared" si="25"/>
        <v/>
      </c>
      <c r="W434" s="2" t="s">
        <v>1030</v>
      </c>
      <c r="X434" s="2" t="str">
        <f t="shared" si="26"/>
        <v/>
      </c>
      <c r="Y434" s="2" t="s">
        <v>1030</v>
      </c>
      <c r="Z434" s="2" t="str">
        <f t="shared" si="27"/>
        <v/>
      </c>
      <c r="AA434" s="2" t="s">
        <v>1030</v>
      </c>
    </row>
    <row r="435" spans="1:27" hidden="1" x14ac:dyDescent="0.25">
      <c r="A435" s="2" t="s">
        <v>41</v>
      </c>
      <c r="B435" s="2" t="s">
        <v>882</v>
      </c>
      <c r="C435" s="2" t="s">
        <v>40</v>
      </c>
      <c r="D435" s="2">
        <v>3.75</v>
      </c>
      <c r="E435" s="2">
        <v>1</v>
      </c>
      <c r="F435" s="2">
        <v>3.75</v>
      </c>
      <c r="G435" s="2" t="s">
        <v>1030</v>
      </c>
      <c r="H435" s="2" t="s">
        <v>951</v>
      </c>
      <c r="I435" s="21">
        <v>43279.291666666672</v>
      </c>
      <c r="J435" s="2" t="s">
        <v>952</v>
      </c>
      <c r="K435" s="21">
        <v>43118.333333333328</v>
      </c>
      <c r="L435" s="2" t="s">
        <v>794</v>
      </c>
      <c r="M435" s="21">
        <v>40182.333333333336</v>
      </c>
      <c r="N435" s="2">
        <v>2</v>
      </c>
      <c r="O435" s="2">
        <v>31000</v>
      </c>
      <c r="P435" s="2" t="s">
        <v>795</v>
      </c>
      <c r="Q435" s="2" t="s">
        <v>882</v>
      </c>
      <c r="R435" s="2" t="s">
        <v>810</v>
      </c>
      <c r="S435" s="2" t="s">
        <v>820</v>
      </c>
      <c r="T435" s="2" t="str">
        <f t="shared" si="24"/>
        <v/>
      </c>
      <c r="U435" s="2" t="s">
        <v>1030</v>
      </c>
      <c r="V435" s="2" t="str">
        <f t="shared" si="25"/>
        <v/>
      </c>
      <c r="W435" s="2" t="s">
        <v>1030</v>
      </c>
      <c r="X435" s="2" t="str">
        <f t="shared" si="26"/>
        <v/>
      </c>
      <c r="Y435" s="2" t="s">
        <v>1030</v>
      </c>
      <c r="Z435" s="2" t="str">
        <f t="shared" si="27"/>
        <v/>
      </c>
      <c r="AA435" s="2" t="s">
        <v>1030</v>
      </c>
    </row>
    <row r="436" spans="1:27" hidden="1" x14ac:dyDescent="0.25">
      <c r="A436" s="2" t="s">
        <v>2695</v>
      </c>
      <c r="B436" s="2" t="s">
        <v>804</v>
      </c>
      <c r="C436" s="2" t="s">
        <v>2696</v>
      </c>
      <c r="D436" s="2">
        <v>7.5</v>
      </c>
      <c r="E436" s="2">
        <v>1</v>
      </c>
      <c r="F436" s="2">
        <v>7.5</v>
      </c>
      <c r="G436" s="2" t="s">
        <v>1030</v>
      </c>
      <c r="H436" s="2" t="s">
        <v>2697</v>
      </c>
      <c r="I436" s="21">
        <v>42580.291666666672</v>
      </c>
      <c r="J436" s="2" t="s">
        <v>889</v>
      </c>
      <c r="K436" s="21">
        <v>42430.333333333328</v>
      </c>
      <c r="L436" s="2" t="s">
        <v>794</v>
      </c>
      <c r="M436" s="21">
        <v>38355.333333333336</v>
      </c>
      <c r="N436" s="2">
        <v>5</v>
      </c>
      <c r="O436" s="2">
        <v>400000</v>
      </c>
      <c r="P436" s="2" t="s">
        <v>795</v>
      </c>
      <c r="Q436" s="2" t="s">
        <v>804</v>
      </c>
      <c r="R436" s="2" t="s">
        <v>857</v>
      </c>
      <c r="S436" s="2" t="s">
        <v>1526</v>
      </c>
      <c r="T436" s="2" t="str">
        <f t="shared" si="24"/>
        <v/>
      </c>
      <c r="U436" s="2" t="s">
        <v>1030</v>
      </c>
      <c r="V436" s="2" t="str">
        <f t="shared" si="25"/>
        <v/>
      </c>
      <c r="W436" s="2" t="s">
        <v>1030</v>
      </c>
      <c r="X436" s="2" t="str">
        <f t="shared" si="26"/>
        <v/>
      </c>
      <c r="Y436" s="2" t="s">
        <v>1030</v>
      </c>
      <c r="Z436" s="2" t="str">
        <f t="shared" si="27"/>
        <v/>
      </c>
      <c r="AA436" s="2" t="s">
        <v>1030</v>
      </c>
    </row>
    <row r="437" spans="1:27" hidden="1" x14ac:dyDescent="0.25">
      <c r="A437" s="2" t="s">
        <v>2698</v>
      </c>
      <c r="B437" s="2" t="s">
        <v>912</v>
      </c>
      <c r="C437" s="2" t="s">
        <v>2699</v>
      </c>
      <c r="D437" s="2">
        <v>28.750000059604645</v>
      </c>
      <c r="E437" s="2" t="s">
        <v>1030</v>
      </c>
      <c r="F437" s="2" t="s">
        <v>1030</v>
      </c>
      <c r="G437" s="2">
        <v>28.750000059604645</v>
      </c>
      <c r="H437" s="2" t="s">
        <v>2700</v>
      </c>
      <c r="I437" s="21">
        <v>41750.291666666664</v>
      </c>
      <c r="J437" s="2" t="s">
        <v>793</v>
      </c>
      <c r="K437" s="21">
        <v>38945.291666666664</v>
      </c>
      <c r="L437" s="2" t="s">
        <v>1102</v>
      </c>
      <c r="M437" s="21">
        <v>36770.291666666664</v>
      </c>
      <c r="N437" s="2">
        <v>9</v>
      </c>
      <c r="O437" s="2">
        <v>271199</v>
      </c>
      <c r="P437" s="2" t="s">
        <v>795</v>
      </c>
      <c r="Q437" s="2" t="s">
        <v>912</v>
      </c>
      <c r="R437" s="2" t="s">
        <v>1504</v>
      </c>
      <c r="S437" s="2" t="s">
        <v>1776</v>
      </c>
      <c r="T437" s="2" t="str">
        <f t="shared" si="24"/>
        <v/>
      </c>
      <c r="U437" s="2" t="s">
        <v>1030</v>
      </c>
      <c r="V437" s="2" t="str">
        <f t="shared" si="25"/>
        <v/>
      </c>
      <c r="W437" s="2" t="s">
        <v>1030</v>
      </c>
      <c r="X437" s="2" t="str">
        <f t="shared" si="26"/>
        <v/>
      </c>
      <c r="Y437" s="2" t="s">
        <v>1030</v>
      </c>
      <c r="Z437" s="2" t="str">
        <f t="shared" si="27"/>
        <v/>
      </c>
      <c r="AA437" s="2" t="s">
        <v>1030</v>
      </c>
    </row>
    <row r="438" spans="1:27" hidden="1" x14ac:dyDescent="0.25">
      <c r="A438" s="2" t="s">
        <v>2701</v>
      </c>
      <c r="B438" s="2" t="s">
        <v>1365</v>
      </c>
      <c r="C438" s="2" t="s">
        <v>2702</v>
      </c>
      <c r="D438" s="2">
        <v>4.75</v>
      </c>
      <c r="E438" s="2">
        <v>1</v>
      </c>
      <c r="F438" s="2">
        <v>4.75</v>
      </c>
      <c r="G438" s="2" t="s">
        <v>1030</v>
      </c>
      <c r="H438" s="2" t="s">
        <v>2703</v>
      </c>
      <c r="I438" s="21">
        <v>43059.333333333328</v>
      </c>
      <c r="J438" s="2" t="s">
        <v>840</v>
      </c>
      <c r="K438" s="21">
        <v>43056.333333333328</v>
      </c>
      <c r="L438" s="2" t="s">
        <v>794</v>
      </c>
      <c r="N438" s="2">
        <v>0</v>
      </c>
      <c r="O438" s="2">
        <v>0</v>
      </c>
      <c r="P438" s="2" t="s">
        <v>816</v>
      </c>
      <c r="Q438" s="2" t="s">
        <v>1592</v>
      </c>
      <c r="R438" s="2" t="s">
        <v>797</v>
      </c>
      <c r="S438" s="2" t="s">
        <v>853</v>
      </c>
      <c r="T438" s="2" t="str">
        <f t="shared" si="24"/>
        <v/>
      </c>
      <c r="U438" s="2" t="s">
        <v>1030</v>
      </c>
      <c r="V438" s="2" t="str">
        <f t="shared" si="25"/>
        <v/>
      </c>
      <c r="W438" s="2" t="s">
        <v>1030</v>
      </c>
      <c r="X438" s="2" t="str">
        <f t="shared" si="26"/>
        <v/>
      </c>
      <c r="Y438" s="2" t="s">
        <v>1030</v>
      </c>
      <c r="Z438" s="2" t="str">
        <f t="shared" si="27"/>
        <v/>
      </c>
      <c r="AA438" s="2" t="s">
        <v>1030</v>
      </c>
    </row>
    <row r="439" spans="1:27" hidden="1" x14ac:dyDescent="0.25">
      <c r="A439" s="2" t="s">
        <v>2704</v>
      </c>
      <c r="B439" s="2" t="s">
        <v>882</v>
      </c>
      <c r="C439" s="2" t="s">
        <v>2705</v>
      </c>
      <c r="D439" s="2">
        <v>5.25</v>
      </c>
      <c r="E439" s="2">
        <v>1</v>
      </c>
      <c r="F439" s="2">
        <v>5.25</v>
      </c>
      <c r="G439" s="2" t="s">
        <v>1030</v>
      </c>
      <c r="H439" s="2" t="s">
        <v>2706</v>
      </c>
      <c r="I439" s="21">
        <v>43042.291666666672</v>
      </c>
      <c r="J439" s="2" t="s">
        <v>819</v>
      </c>
      <c r="K439" s="21">
        <v>42823.291666666672</v>
      </c>
      <c r="L439" s="2" t="s">
        <v>794</v>
      </c>
      <c r="N439" s="2">
        <v>0</v>
      </c>
      <c r="O439" s="2">
        <v>0</v>
      </c>
      <c r="P439" s="2" t="s">
        <v>816</v>
      </c>
      <c r="Q439" s="2" t="s">
        <v>882</v>
      </c>
      <c r="R439" s="2" t="s">
        <v>866</v>
      </c>
      <c r="S439" s="2" t="s">
        <v>916</v>
      </c>
      <c r="T439" s="2" t="str">
        <f t="shared" si="24"/>
        <v/>
      </c>
      <c r="U439" s="2" t="s">
        <v>1030</v>
      </c>
      <c r="V439" s="2" t="str">
        <f t="shared" si="25"/>
        <v/>
      </c>
      <c r="W439" s="2" t="s">
        <v>1030</v>
      </c>
      <c r="X439" s="2" t="str">
        <f t="shared" si="26"/>
        <v/>
      </c>
      <c r="Y439" s="2" t="s">
        <v>1030</v>
      </c>
      <c r="Z439" s="2" t="str">
        <f t="shared" si="27"/>
        <v/>
      </c>
      <c r="AA439" s="2" t="s">
        <v>1030</v>
      </c>
    </row>
    <row r="440" spans="1:27" hidden="1" x14ac:dyDescent="0.25">
      <c r="A440" s="2" t="s">
        <v>2707</v>
      </c>
      <c r="B440" s="2" t="s">
        <v>885</v>
      </c>
      <c r="C440" s="2" t="s">
        <v>2708</v>
      </c>
      <c r="D440" s="2">
        <v>1.75</v>
      </c>
      <c r="E440" s="2">
        <v>1</v>
      </c>
      <c r="F440" s="2">
        <v>1.75</v>
      </c>
      <c r="G440" s="2" t="s">
        <v>1030</v>
      </c>
      <c r="H440" s="2" t="s">
        <v>2709</v>
      </c>
      <c r="I440" s="21">
        <v>42326.333333333328</v>
      </c>
      <c r="J440" s="2" t="s">
        <v>793</v>
      </c>
      <c r="K440" s="21">
        <v>42313.333333333328</v>
      </c>
      <c r="L440" s="2" t="s">
        <v>1102</v>
      </c>
      <c r="M440" s="21">
        <v>35200.291666666664</v>
      </c>
      <c r="N440" s="2">
        <v>17</v>
      </c>
      <c r="O440" s="2">
        <v>3000000</v>
      </c>
      <c r="P440" s="2" t="s">
        <v>795</v>
      </c>
      <c r="Q440" s="2" t="s">
        <v>885</v>
      </c>
      <c r="R440" s="2" t="s">
        <v>937</v>
      </c>
      <c r="S440" s="2" t="s">
        <v>916</v>
      </c>
      <c r="T440" s="2" t="str">
        <f t="shared" si="24"/>
        <v/>
      </c>
      <c r="U440" s="2" t="s">
        <v>1030</v>
      </c>
      <c r="V440" s="2" t="str">
        <f t="shared" si="25"/>
        <v/>
      </c>
      <c r="W440" s="2" t="s">
        <v>1030</v>
      </c>
      <c r="X440" s="2" t="str">
        <f t="shared" si="26"/>
        <v/>
      </c>
      <c r="Y440" s="2" t="s">
        <v>1030</v>
      </c>
      <c r="Z440" s="2" t="str">
        <f t="shared" si="27"/>
        <v/>
      </c>
      <c r="AA440" s="2" t="s">
        <v>1030</v>
      </c>
    </row>
    <row r="441" spans="1:27" hidden="1" x14ac:dyDescent="0.25">
      <c r="A441" s="2" t="s">
        <v>520</v>
      </c>
      <c r="B441" s="2" t="s">
        <v>812</v>
      </c>
      <c r="C441" s="2" t="s">
        <v>519</v>
      </c>
      <c r="D441" s="2">
        <v>3.75</v>
      </c>
      <c r="E441" s="2">
        <v>1</v>
      </c>
      <c r="F441" s="2">
        <v>3.75</v>
      </c>
      <c r="G441" s="2" t="s">
        <v>1030</v>
      </c>
      <c r="H441" s="2" t="s">
        <v>953</v>
      </c>
      <c r="I441" s="21">
        <v>43235.291666666672</v>
      </c>
      <c r="J441" s="2" t="s">
        <v>861</v>
      </c>
      <c r="K441" s="21">
        <v>43167.333333333328</v>
      </c>
      <c r="L441" s="2" t="s">
        <v>794</v>
      </c>
      <c r="N441" s="2">
        <v>0</v>
      </c>
      <c r="O441" s="2">
        <v>0</v>
      </c>
      <c r="P441" s="2" t="s">
        <v>816</v>
      </c>
      <c r="Q441" s="2" t="s">
        <v>812</v>
      </c>
      <c r="R441" s="2" t="s">
        <v>810</v>
      </c>
      <c r="S441" s="2" t="s">
        <v>853</v>
      </c>
      <c r="T441" s="2" t="str">
        <f t="shared" si="24"/>
        <v/>
      </c>
      <c r="U441" s="2" t="s">
        <v>1030</v>
      </c>
      <c r="V441" s="2" t="str">
        <f t="shared" si="25"/>
        <v/>
      </c>
      <c r="W441" s="2" t="s">
        <v>1030</v>
      </c>
      <c r="X441" s="2" t="str">
        <f t="shared" si="26"/>
        <v/>
      </c>
      <c r="Y441" s="2" t="s">
        <v>1030</v>
      </c>
      <c r="Z441" s="2" t="str">
        <f t="shared" si="27"/>
        <v/>
      </c>
      <c r="AA441" s="2" t="s">
        <v>1030</v>
      </c>
    </row>
    <row r="442" spans="1:27" hidden="1" x14ac:dyDescent="0.25">
      <c r="A442" s="2" t="s">
        <v>2710</v>
      </c>
      <c r="B442" s="2" t="s">
        <v>809</v>
      </c>
      <c r="C442" s="2" t="s">
        <v>2711</v>
      </c>
      <c r="D442" s="2">
        <v>14.25</v>
      </c>
      <c r="E442" s="2">
        <v>1</v>
      </c>
      <c r="F442" s="2">
        <v>14.25</v>
      </c>
      <c r="G442" s="2" t="s">
        <v>1030</v>
      </c>
      <c r="H442" s="2" t="s">
        <v>2712</v>
      </c>
      <c r="I442" s="21">
        <v>42916.291666666672</v>
      </c>
      <c r="J442" s="2" t="s">
        <v>793</v>
      </c>
      <c r="K442" s="21">
        <v>42493.291666666672</v>
      </c>
      <c r="L442" s="2" t="s">
        <v>794</v>
      </c>
      <c r="M442" s="21">
        <v>42515.291666666672</v>
      </c>
      <c r="N442" s="2">
        <v>1</v>
      </c>
      <c r="O442" s="2">
        <v>12000</v>
      </c>
      <c r="P442" s="2" t="s">
        <v>824</v>
      </c>
      <c r="Q442" s="2" t="s">
        <v>809</v>
      </c>
      <c r="R442" s="2" t="s">
        <v>810</v>
      </c>
      <c r="S442" s="2" t="s">
        <v>820</v>
      </c>
      <c r="T442" s="2" t="str">
        <f t="shared" si="24"/>
        <v/>
      </c>
      <c r="U442" s="2" t="s">
        <v>1030</v>
      </c>
      <c r="V442" s="2" t="str">
        <f t="shared" si="25"/>
        <v>Clare Briglio</v>
      </c>
      <c r="W442" s="2">
        <v>1</v>
      </c>
      <c r="X442" s="2" t="str">
        <f t="shared" si="26"/>
        <v>Clare Briglio</v>
      </c>
      <c r="Y442" s="2">
        <v>1</v>
      </c>
      <c r="Z442" s="2" t="str">
        <f t="shared" si="27"/>
        <v>Clare Briglio</v>
      </c>
      <c r="AA442" s="2">
        <v>12000</v>
      </c>
    </row>
    <row r="443" spans="1:27" hidden="1" x14ac:dyDescent="0.25">
      <c r="A443" s="2" t="s">
        <v>2713</v>
      </c>
      <c r="B443" s="2" t="s">
        <v>804</v>
      </c>
      <c r="C443" s="2" t="s">
        <v>2714</v>
      </c>
      <c r="D443" s="2">
        <v>6</v>
      </c>
      <c r="E443" s="2">
        <v>1</v>
      </c>
      <c r="F443" s="2">
        <v>6</v>
      </c>
      <c r="G443" s="2" t="s">
        <v>1030</v>
      </c>
      <c r="H443" s="2" t="s">
        <v>2715</v>
      </c>
      <c r="I443" s="21">
        <v>43060.333333333328</v>
      </c>
      <c r="J443" s="2" t="s">
        <v>840</v>
      </c>
      <c r="K443" s="21">
        <v>43046.333333333328</v>
      </c>
      <c r="L443" s="2" t="s">
        <v>794</v>
      </c>
      <c r="M443" s="21">
        <v>39022.333333333336</v>
      </c>
      <c r="N443" s="2">
        <v>2</v>
      </c>
      <c r="O443" s="2">
        <v>164000</v>
      </c>
      <c r="P443" s="2" t="s">
        <v>795</v>
      </c>
      <c r="Q443" s="2" t="s">
        <v>804</v>
      </c>
      <c r="R443" s="2" t="s">
        <v>810</v>
      </c>
      <c r="S443" s="2" t="s">
        <v>798</v>
      </c>
      <c r="T443" s="2" t="str">
        <f t="shared" si="24"/>
        <v/>
      </c>
      <c r="U443" s="2" t="s">
        <v>1030</v>
      </c>
      <c r="V443" s="2" t="str">
        <f t="shared" si="25"/>
        <v/>
      </c>
      <c r="W443" s="2" t="s">
        <v>1030</v>
      </c>
      <c r="X443" s="2" t="str">
        <f t="shared" si="26"/>
        <v/>
      </c>
      <c r="Y443" s="2" t="s">
        <v>1030</v>
      </c>
      <c r="Z443" s="2" t="str">
        <f t="shared" si="27"/>
        <v/>
      </c>
      <c r="AA443" s="2" t="s">
        <v>1030</v>
      </c>
    </row>
    <row r="444" spans="1:27" hidden="1" x14ac:dyDescent="0.25">
      <c r="A444" s="2" t="s">
        <v>2716</v>
      </c>
      <c r="B444" s="2" t="s">
        <v>812</v>
      </c>
      <c r="C444" s="2" t="s">
        <v>2717</v>
      </c>
      <c r="D444" s="2">
        <v>1</v>
      </c>
      <c r="E444" s="2">
        <v>1</v>
      </c>
      <c r="F444" s="2">
        <v>1</v>
      </c>
      <c r="G444" s="2" t="s">
        <v>1030</v>
      </c>
      <c r="H444" s="2" t="s">
        <v>2718</v>
      </c>
      <c r="I444" s="21">
        <v>42906.291666666672</v>
      </c>
      <c r="J444" s="2" t="s">
        <v>819</v>
      </c>
      <c r="K444" s="21">
        <v>42902.291666666672</v>
      </c>
      <c r="L444" s="2" t="s">
        <v>794</v>
      </c>
      <c r="N444" s="2">
        <v>0</v>
      </c>
      <c r="O444" s="2">
        <v>0</v>
      </c>
      <c r="P444" s="2" t="s">
        <v>816</v>
      </c>
      <c r="Q444" s="2" t="s">
        <v>812</v>
      </c>
      <c r="R444" s="2" t="s">
        <v>813</v>
      </c>
      <c r="S444" s="2" t="s">
        <v>801</v>
      </c>
      <c r="T444" s="2" t="str">
        <f t="shared" si="24"/>
        <v/>
      </c>
      <c r="U444" s="2" t="s">
        <v>1030</v>
      </c>
      <c r="V444" s="2" t="str">
        <f t="shared" si="25"/>
        <v/>
      </c>
      <c r="W444" s="2" t="s">
        <v>1030</v>
      </c>
      <c r="X444" s="2" t="str">
        <f t="shared" si="26"/>
        <v/>
      </c>
      <c r="Y444" s="2" t="s">
        <v>1030</v>
      </c>
      <c r="Z444" s="2" t="str">
        <f t="shared" si="27"/>
        <v/>
      </c>
      <c r="AA444" s="2" t="s">
        <v>1030</v>
      </c>
    </row>
    <row r="445" spans="1:27" hidden="1" x14ac:dyDescent="0.25">
      <c r="A445" s="2" t="s">
        <v>2719</v>
      </c>
      <c r="B445" s="2" t="s">
        <v>885</v>
      </c>
      <c r="C445" s="2" t="s">
        <v>2720</v>
      </c>
      <c r="D445" s="2">
        <v>1</v>
      </c>
      <c r="E445" s="2">
        <v>1</v>
      </c>
      <c r="F445" s="2">
        <v>1</v>
      </c>
      <c r="G445" s="2" t="s">
        <v>1030</v>
      </c>
      <c r="H445" s="2" t="s">
        <v>2721</v>
      </c>
      <c r="I445" s="21">
        <v>42431.333333333328</v>
      </c>
      <c r="J445" s="2" t="s">
        <v>840</v>
      </c>
      <c r="K445" s="21">
        <v>42425.333333333328</v>
      </c>
      <c r="L445" s="2" t="s">
        <v>794</v>
      </c>
      <c r="M445" s="21">
        <v>36708.291666666664</v>
      </c>
      <c r="N445" s="2">
        <v>5</v>
      </c>
      <c r="O445" s="2">
        <v>700000</v>
      </c>
      <c r="P445" s="2" t="s">
        <v>795</v>
      </c>
      <c r="Q445" s="2" t="s">
        <v>885</v>
      </c>
      <c r="R445" s="2" t="s">
        <v>797</v>
      </c>
      <c r="S445" s="2" t="s">
        <v>955</v>
      </c>
      <c r="T445" s="2" t="str">
        <f t="shared" si="24"/>
        <v/>
      </c>
      <c r="U445" s="2" t="s">
        <v>1030</v>
      </c>
      <c r="V445" s="2" t="str">
        <f t="shared" si="25"/>
        <v/>
      </c>
      <c r="W445" s="2" t="s">
        <v>1030</v>
      </c>
      <c r="X445" s="2" t="str">
        <f t="shared" si="26"/>
        <v/>
      </c>
      <c r="Y445" s="2" t="s">
        <v>1030</v>
      </c>
      <c r="Z445" s="2" t="str">
        <f t="shared" si="27"/>
        <v/>
      </c>
      <c r="AA445" s="2" t="s">
        <v>1030</v>
      </c>
    </row>
    <row r="446" spans="1:27" hidden="1" x14ac:dyDescent="0.25">
      <c r="A446" s="2" t="s">
        <v>238</v>
      </c>
      <c r="B446" s="2" t="s">
        <v>822</v>
      </c>
      <c r="C446" s="2" t="s">
        <v>237</v>
      </c>
      <c r="D446" s="2">
        <v>11.75</v>
      </c>
      <c r="E446" s="2">
        <v>1</v>
      </c>
      <c r="F446" s="2">
        <v>11.75</v>
      </c>
      <c r="G446" s="2" t="s">
        <v>1030</v>
      </c>
      <c r="H446" s="2" t="s">
        <v>954</v>
      </c>
      <c r="I446" s="21">
        <v>43252.291666666672</v>
      </c>
      <c r="J446" s="2" t="s">
        <v>876</v>
      </c>
      <c r="K446" s="21">
        <v>42760.333333333328</v>
      </c>
      <c r="L446" s="2" t="s">
        <v>794</v>
      </c>
      <c r="M446" s="21">
        <v>33239.333333333336</v>
      </c>
      <c r="N446" s="2">
        <v>8</v>
      </c>
      <c r="O446" s="2">
        <v>1800000</v>
      </c>
      <c r="P446" s="2" t="s">
        <v>795</v>
      </c>
      <c r="Q446" s="2" t="s">
        <v>822</v>
      </c>
      <c r="R446" s="2" t="s">
        <v>797</v>
      </c>
      <c r="S446" s="2" t="s">
        <v>955</v>
      </c>
      <c r="T446" s="2" t="str">
        <f t="shared" si="24"/>
        <v/>
      </c>
      <c r="U446" s="2" t="s">
        <v>1030</v>
      </c>
      <c r="V446" s="2" t="str">
        <f t="shared" si="25"/>
        <v/>
      </c>
      <c r="W446" s="2" t="s">
        <v>1030</v>
      </c>
      <c r="X446" s="2" t="str">
        <f t="shared" si="26"/>
        <v/>
      </c>
      <c r="Y446" s="2" t="s">
        <v>1030</v>
      </c>
      <c r="Z446" s="2" t="str">
        <f t="shared" si="27"/>
        <v/>
      </c>
      <c r="AA446" s="2" t="s">
        <v>1030</v>
      </c>
    </row>
    <row r="447" spans="1:27" hidden="1" x14ac:dyDescent="0.25">
      <c r="A447" s="2" t="s">
        <v>2722</v>
      </c>
      <c r="B447" s="2" t="s">
        <v>885</v>
      </c>
      <c r="C447" s="2" t="s">
        <v>2723</v>
      </c>
      <c r="D447" s="2">
        <v>6</v>
      </c>
      <c r="E447" s="2" t="s">
        <v>1030</v>
      </c>
      <c r="F447" s="2" t="s">
        <v>1030</v>
      </c>
      <c r="G447" s="2">
        <v>6</v>
      </c>
      <c r="H447" s="2" t="s">
        <v>2724</v>
      </c>
      <c r="I447" s="21">
        <v>42688.333333333328</v>
      </c>
      <c r="J447" s="2" t="s">
        <v>859</v>
      </c>
      <c r="K447" s="21">
        <v>42433.333333333328</v>
      </c>
      <c r="L447" s="2" t="s">
        <v>794</v>
      </c>
      <c r="M447" s="21">
        <v>39508.333333333336</v>
      </c>
      <c r="N447" s="2">
        <v>7</v>
      </c>
      <c r="O447" s="2">
        <v>535000</v>
      </c>
      <c r="P447" s="2" t="s">
        <v>795</v>
      </c>
      <c r="Q447" s="2" t="s">
        <v>885</v>
      </c>
      <c r="R447" s="2" t="s">
        <v>797</v>
      </c>
      <c r="S447" s="2" t="s">
        <v>831</v>
      </c>
      <c r="T447" s="2" t="str">
        <f t="shared" si="24"/>
        <v/>
      </c>
      <c r="U447" s="2" t="s">
        <v>1030</v>
      </c>
      <c r="V447" s="2" t="str">
        <f t="shared" si="25"/>
        <v/>
      </c>
      <c r="W447" s="2" t="s">
        <v>1030</v>
      </c>
      <c r="X447" s="2" t="str">
        <f t="shared" si="26"/>
        <v/>
      </c>
      <c r="Y447" s="2" t="s">
        <v>1030</v>
      </c>
      <c r="Z447" s="2" t="str">
        <f t="shared" si="27"/>
        <v/>
      </c>
      <c r="AA447" s="2" t="s">
        <v>1030</v>
      </c>
    </row>
    <row r="448" spans="1:27" hidden="1" x14ac:dyDescent="0.25">
      <c r="A448" s="2" t="s">
        <v>2725</v>
      </c>
      <c r="B448" s="2" t="s">
        <v>848</v>
      </c>
      <c r="C448" s="2" t="s">
        <v>2726</v>
      </c>
      <c r="D448" s="2">
        <v>7</v>
      </c>
      <c r="E448" s="2">
        <v>1</v>
      </c>
      <c r="F448" s="2">
        <v>7</v>
      </c>
      <c r="G448" s="2" t="s">
        <v>1030</v>
      </c>
      <c r="H448" s="2" t="s">
        <v>2727</v>
      </c>
      <c r="I448" s="21">
        <v>42087.291666666672</v>
      </c>
      <c r="J448" s="2" t="s">
        <v>847</v>
      </c>
      <c r="K448" s="21">
        <v>42082.291666666672</v>
      </c>
      <c r="L448" s="2" t="s">
        <v>794</v>
      </c>
      <c r="M448" s="21">
        <v>38930.291666666664</v>
      </c>
      <c r="N448" s="2">
        <v>25</v>
      </c>
      <c r="O448" s="2">
        <v>9900000</v>
      </c>
      <c r="P448" s="2" t="s">
        <v>795</v>
      </c>
      <c r="Q448" s="2" t="s">
        <v>848</v>
      </c>
      <c r="R448" s="2" t="s">
        <v>842</v>
      </c>
      <c r="S448" s="2" t="s">
        <v>831</v>
      </c>
      <c r="T448" s="2" t="str">
        <f t="shared" si="24"/>
        <v/>
      </c>
      <c r="U448" s="2" t="s">
        <v>1030</v>
      </c>
      <c r="V448" s="2" t="str">
        <f t="shared" si="25"/>
        <v/>
      </c>
      <c r="W448" s="2" t="s">
        <v>1030</v>
      </c>
      <c r="X448" s="2" t="str">
        <f t="shared" si="26"/>
        <v>Gonzalo Fernandez</v>
      </c>
      <c r="Y448" s="2">
        <v>25</v>
      </c>
      <c r="Z448" s="2" t="str">
        <f t="shared" si="27"/>
        <v>Gonzalo Fernandez</v>
      </c>
      <c r="AA448" s="2">
        <v>9900000</v>
      </c>
    </row>
    <row r="449" spans="1:27" hidden="1" x14ac:dyDescent="0.25">
      <c r="A449" s="2" t="s">
        <v>2728</v>
      </c>
      <c r="B449" s="2" t="s">
        <v>1659</v>
      </c>
      <c r="C449" s="2" t="s">
        <v>2729</v>
      </c>
      <c r="D449" s="2">
        <v>0.3333333358168602</v>
      </c>
      <c r="E449" s="2" t="s">
        <v>1030</v>
      </c>
      <c r="F449" s="2" t="s">
        <v>1030</v>
      </c>
      <c r="G449" s="2">
        <v>0.3333333358168602</v>
      </c>
      <c r="H449" s="2" t="s">
        <v>2730</v>
      </c>
      <c r="I449" s="21">
        <v>41736.291666666664</v>
      </c>
      <c r="J449" s="2" t="s">
        <v>819</v>
      </c>
      <c r="K449" s="21">
        <v>40757.291666666664</v>
      </c>
      <c r="L449" s="2" t="s">
        <v>1102</v>
      </c>
      <c r="M449" s="21">
        <v>34881.291666666664</v>
      </c>
      <c r="N449" s="2">
        <v>13</v>
      </c>
      <c r="P449" s="2" t="s">
        <v>795</v>
      </c>
      <c r="Q449" s="2" t="s">
        <v>1659</v>
      </c>
      <c r="R449" s="2" t="s">
        <v>857</v>
      </c>
      <c r="S449" s="2" t="s">
        <v>955</v>
      </c>
      <c r="T449" s="2" t="str">
        <f t="shared" si="24"/>
        <v/>
      </c>
      <c r="U449" s="2" t="s">
        <v>1030</v>
      </c>
      <c r="V449" s="2" t="str">
        <f t="shared" si="25"/>
        <v/>
      </c>
      <c r="W449" s="2" t="s">
        <v>1030</v>
      </c>
      <c r="X449" s="2" t="str">
        <f t="shared" si="26"/>
        <v/>
      </c>
      <c r="Y449" s="2" t="s">
        <v>1030</v>
      </c>
      <c r="Z449" s="2" t="str">
        <f t="shared" si="27"/>
        <v/>
      </c>
      <c r="AA449" s="2" t="s">
        <v>1030</v>
      </c>
    </row>
    <row r="450" spans="1:27" hidden="1" x14ac:dyDescent="0.25">
      <c r="A450" s="2" t="s">
        <v>2731</v>
      </c>
      <c r="B450" s="2" t="s">
        <v>822</v>
      </c>
      <c r="C450" s="2" t="s">
        <v>2732</v>
      </c>
      <c r="D450" s="2">
        <v>0.75</v>
      </c>
      <c r="E450" s="2" t="s">
        <v>1030</v>
      </c>
      <c r="F450" s="2" t="s">
        <v>1030</v>
      </c>
      <c r="G450" s="2">
        <v>0.75</v>
      </c>
      <c r="H450" s="2" t="s">
        <v>2733</v>
      </c>
      <c r="I450" s="21">
        <v>42004.333333333328</v>
      </c>
      <c r="J450" s="2" t="s">
        <v>861</v>
      </c>
      <c r="K450" s="21">
        <v>39653.291666666664</v>
      </c>
      <c r="L450" s="2" t="s">
        <v>1102</v>
      </c>
      <c r="M450" s="21">
        <v>41426.291666666664</v>
      </c>
      <c r="N450" s="2">
        <v>1</v>
      </c>
      <c r="P450" s="2" t="s">
        <v>816</v>
      </c>
      <c r="Q450" s="2" t="s">
        <v>822</v>
      </c>
      <c r="R450" s="2" t="s">
        <v>836</v>
      </c>
      <c r="S450" s="2" t="s">
        <v>801</v>
      </c>
      <c r="T450" s="2" t="str">
        <f t="shared" si="24"/>
        <v/>
      </c>
      <c r="U450" s="2" t="s">
        <v>1030</v>
      </c>
      <c r="V450" s="2" t="str">
        <f t="shared" si="25"/>
        <v/>
      </c>
      <c r="W450" s="2" t="s">
        <v>1030</v>
      </c>
      <c r="X450" s="2" t="str">
        <f t="shared" si="26"/>
        <v/>
      </c>
      <c r="Y450" s="2" t="s">
        <v>1030</v>
      </c>
      <c r="Z450" s="2" t="str">
        <f t="shared" si="27"/>
        <v/>
      </c>
      <c r="AA450" s="2" t="s">
        <v>1030</v>
      </c>
    </row>
    <row r="451" spans="1:27" hidden="1" x14ac:dyDescent="0.25">
      <c r="A451" s="2" t="s">
        <v>2734</v>
      </c>
      <c r="B451" s="2" t="s">
        <v>1365</v>
      </c>
      <c r="C451" s="2" t="s">
        <v>2735</v>
      </c>
      <c r="D451" s="2">
        <v>1</v>
      </c>
      <c r="E451" s="2">
        <v>1</v>
      </c>
      <c r="F451" s="2">
        <v>1</v>
      </c>
      <c r="G451" s="2" t="s">
        <v>1030</v>
      </c>
      <c r="H451" s="2" t="s">
        <v>2736</v>
      </c>
      <c r="I451" s="21">
        <v>43082.333333333328</v>
      </c>
      <c r="J451" s="2" t="s">
        <v>819</v>
      </c>
      <c r="K451" s="21">
        <v>43082.333333333328</v>
      </c>
      <c r="L451" s="2" t="s">
        <v>794</v>
      </c>
      <c r="N451" s="2">
        <v>0</v>
      </c>
      <c r="O451" s="2">
        <v>0</v>
      </c>
      <c r="P451" s="2" t="s">
        <v>816</v>
      </c>
      <c r="Q451" s="2" t="s">
        <v>1592</v>
      </c>
      <c r="R451" s="2" t="s">
        <v>810</v>
      </c>
      <c r="S451" s="2" t="s">
        <v>801</v>
      </c>
      <c r="T451" s="2" t="str">
        <f t="shared" ref="T451:T514" si="28">IF(U451&lt;&gt;"",B451,"")</f>
        <v/>
      </c>
      <c r="U451" s="2" t="s">
        <v>1030</v>
      </c>
      <c r="V451" s="2" t="str">
        <f t="shared" ref="V451:V514" si="29">IF(W451&lt;&gt;"",B451,"")</f>
        <v/>
      </c>
      <c r="W451" s="2" t="s">
        <v>1030</v>
      </c>
      <c r="X451" s="2" t="str">
        <f t="shared" ref="X451:X514" si="30">IF(Y451&lt;&gt;"",B451,"")</f>
        <v/>
      </c>
      <c r="Y451" s="2" t="s">
        <v>1030</v>
      </c>
      <c r="Z451" s="2" t="str">
        <f t="shared" ref="Z451:Z514" si="31">IF(AA451&lt;&gt;"",B451,"")</f>
        <v/>
      </c>
      <c r="AA451" s="2" t="s">
        <v>1030</v>
      </c>
    </row>
    <row r="452" spans="1:27" hidden="1" x14ac:dyDescent="0.25">
      <c r="A452" s="2" t="s">
        <v>2737</v>
      </c>
      <c r="B452" s="2" t="s">
        <v>885</v>
      </c>
      <c r="C452" s="2" t="s">
        <v>2738</v>
      </c>
      <c r="D452" s="2">
        <v>1</v>
      </c>
      <c r="E452" s="2">
        <v>1</v>
      </c>
      <c r="F452" s="2">
        <v>1</v>
      </c>
      <c r="G452" s="2" t="s">
        <v>1030</v>
      </c>
      <c r="H452" s="2" t="s">
        <v>2739</v>
      </c>
      <c r="I452" s="21">
        <v>42718.333333333328</v>
      </c>
      <c r="J452" s="2" t="s">
        <v>819</v>
      </c>
      <c r="K452" s="21">
        <v>42718.333333333328</v>
      </c>
      <c r="L452" s="2" t="s">
        <v>794</v>
      </c>
      <c r="M452" s="21">
        <v>42717.333333333328</v>
      </c>
      <c r="N452" s="2">
        <v>0</v>
      </c>
      <c r="O452" s="2">
        <v>0</v>
      </c>
      <c r="P452" s="2" t="s">
        <v>816</v>
      </c>
      <c r="Q452" s="2" t="s">
        <v>885</v>
      </c>
      <c r="R452" s="2" t="s">
        <v>797</v>
      </c>
      <c r="S452" s="2" t="s">
        <v>853</v>
      </c>
      <c r="T452" s="2" t="str">
        <f t="shared" si="28"/>
        <v/>
      </c>
      <c r="U452" s="2" t="s">
        <v>1030</v>
      </c>
      <c r="V452" s="2" t="str">
        <f t="shared" si="29"/>
        <v/>
      </c>
      <c r="W452" s="2" t="s">
        <v>1030</v>
      </c>
      <c r="X452" s="2" t="str">
        <f t="shared" si="30"/>
        <v/>
      </c>
      <c r="Y452" s="2" t="s">
        <v>1030</v>
      </c>
      <c r="Z452" s="2" t="str">
        <f t="shared" si="31"/>
        <v/>
      </c>
      <c r="AA452" s="2" t="s">
        <v>1030</v>
      </c>
    </row>
    <row r="453" spans="1:27" hidden="1" x14ac:dyDescent="0.25">
      <c r="A453" s="2" t="s">
        <v>2740</v>
      </c>
      <c r="B453" s="2" t="s">
        <v>796</v>
      </c>
      <c r="C453" s="2" t="s">
        <v>2741</v>
      </c>
      <c r="D453" s="2">
        <v>0.75</v>
      </c>
      <c r="E453" s="2" t="s">
        <v>1030</v>
      </c>
      <c r="F453" s="2" t="s">
        <v>1030</v>
      </c>
      <c r="G453" s="2">
        <v>0.75</v>
      </c>
      <c r="H453" s="2" t="s">
        <v>2742</v>
      </c>
      <c r="I453" s="21">
        <v>42004.333333333328</v>
      </c>
      <c r="J453" s="2" t="s">
        <v>1163</v>
      </c>
      <c r="K453" s="21">
        <v>41305.333333333336</v>
      </c>
      <c r="L453" s="2" t="s">
        <v>1102</v>
      </c>
      <c r="M453" s="21">
        <v>41718.291666666664</v>
      </c>
      <c r="N453" s="2">
        <v>1</v>
      </c>
      <c r="O453" s="2">
        <v>0</v>
      </c>
      <c r="P453" s="2" t="s">
        <v>816</v>
      </c>
      <c r="Q453" s="2" t="s">
        <v>796</v>
      </c>
      <c r="R453" s="2" t="s">
        <v>1030</v>
      </c>
      <c r="S453" s="2" t="s">
        <v>831</v>
      </c>
      <c r="T453" s="2" t="str">
        <f t="shared" si="28"/>
        <v>Pat Sweeney</v>
      </c>
      <c r="U453" s="2">
        <v>125000</v>
      </c>
      <c r="V453" s="2" t="str">
        <f t="shared" si="29"/>
        <v>Pat Sweeney</v>
      </c>
      <c r="W453" s="2">
        <v>0</v>
      </c>
      <c r="X453" s="2" t="str">
        <f t="shared" si="30"/>
        <v>Pat Sweeney</v>
      </c>
      <c r="Y453" s="2">
        <v>1</v>
      </c>
      <c r="Z453" s="2" t="str">
        <f t="shared" si="31"/>
        <v/>
      </c>
      <c r="AA453" s="2" t="s">
        <v>1030</v>
      </c>
    </row>
    <row r="454" spans="1:27" hidden="1" x14ac:dyDescent="0.25">
      <c r="A454" s="2" t="s">
        <v>540</v>
      </c>
      <c r="B454" s="2" t="s">
        <v>835</v>
      </c>
      <c r="C454" s="2" t="s">
        <v>539</v>
      </c>
      <c r="D454" s="2">
        <v>5.25</v>
      </c>
      <c r="E454" s="2">
        <v>1</v>
      </c>
      <c r="F454" s="2">
        <v>5.25</v>
      </c>
      <c r="G454" s="2" t="s">
        <v>1030</v>
      </c>
      <c r="H454" s="2" t="s">
        <v>956</v>
      </c>
      <c r="I454" s="21">
        <v>43231.291666666672</v>
      </c>
      <c r="J454" s="2" t="s">
        <v>800</v>
      </c>
      <c r="K454" s="21">
        <v>43180.291666666672</v>
      </c>
      <c r="L454" s="2" t="s">
        <v>794</v>
      </c>
      <c r="M454" s="21">
        <v>43235.291666666672</v>
      </c>
      <c r="N454" s="2">
        <v>0</v>
      </c>
      <c r="O454" s="2">
        <v>0</v>
      </c>
      <c r="P454" s="2" t="s">
        <v>816</v>
      </c>
      <c r="Q454" s="2" t="s">
        <v>835</v>
      </c>
      <c r="R454" s="2" t="s">
        <v>836</v>
      </c>
      <c r="S454" s="2" t="s">
        <v>916</v>
      </c>
      <c r="T454" s="2" t="str">
        <f t="shared" si="28"/>
        <v/>
      </c>
      <c r="U454" s="2" t="s">
        <v>1030</v>
      </c>
      <c r="V454" s="2" t="str">
        <f t="shared" si="29"/>
        <v>Julie Samson</v>
      </c>
      <c r="W454" s="2">
        <v>1</v>
      </c>
      <c r="X454" s="2" t="str">
        <f t="shared" si="30"/>
        <v>Julie Samson</v>
      </c>
      <c r="Y454" s="2">
        <v>1</v>
      </c>
      <c r="Z454" s="2" t="str">
        <f t="shared" si="31"/>
        <v/>
      </c>
      <c r="AA454" s="2" t="s">
        <v>1030</v>
      </c>
    </row>
    <row r="455" spans="1:27" hidden="1" x14ac:dyDescent="0.25">
      <c r="A455" s="2" t="s">
        <v>2743</v>
      </c>
      <c r="B455" s="2" t="s">
        <v>1659</v>
      </c>
      <c r="C455" s="2" t="s">
        <v>2744</v>
      </c>
      <c r="D455" s="2">
        <v>0.3333333358168602</v>
      </c>
      <c r="E455" s="2" t="s">
        <v>1030</v>
      </c>
      <c r="F455" s="2" t="s">
        <v>1030</v>
      </c>
      <c r="G455" s="2">
        <v>0.3333333358168602</v>
      </c>
      <c r="H455" s="2" t="s">
        <v>2745</v>
      </c>
      <c r="I455" s="21">
        <v>41736.291666666664</v>
      </c>
      <c r="J455" s="2" t="s">
        <v>793</v>
      </c>
      <c r="K455" s="21">
        <v>40575.333333333336</v>
      </c>
      <c r="L455" s="2" t="s">
        <v>1102</v>
      </c>
      <c r="M455" s="21">
        <v>28126.333333333332</v>
      </c>
      <c r="N455" s="2">
        <v>5</v>
      </c>
      <c r="P455" s="2" t="s">
        <v>795</v>
      </c>
      <c r="Q455" s="2" t="s">
        <v>1659</v>
      </c>
      <c r="R455" s="2" t="s">
        <v>830</v>
      </c>
      <c r="S455" s="2" t="s">
        <v>869</v>
      </c>
      <c r="T455" s="2" t="str">
        <f t="shared" si="28"/>
        <v/>
      </c>
      <c r="U455" s="2" t="s">
        <v>1030</v>
      </c>
      <c r="V455" s="2" t="str">
        <f t="shared" si="29"/>
        <v/>
      </c>
      <c r="W455" s="2" t="s">
        <v>1030</v>
      </c>
      <c r="X455" s="2" t="str">
        <f t="shared" si="30"/>
        <v/>
      </c>
      <c r="Y455" s="2" t="s">
        <v>1030</v>
      </c>
      <c r="Z455" s="2" t="str">
        <f t="shared" si="31"/>
        <v/>
      </c>
      <c r="AA455" s="2" t="s">
        <v>1030</v>
      </c>
    </row>
    <row r="456" spans="1:27" hidden="1" x14ac:dyDescent="0.25">
      <c r="A456" s="2" t="s">
        <v>2746</v>
      </c>
      <c r="B456" s="2" t="s">
        <v>909</v>
      </c>
      <c r="C456" s="2" t="s">
        <v>2747</v>
      </c>
      <c r="D456" s="2">
        <v>14.25</v>
      </c>
      <c r="E456" s="2" t="s">
        <v>1030</v>
      </c>
      <c r="F456" s="2" t="s">
        <v>1030</v>
      </c>
      <c r="G456" s="2">
        <v>14.25</v>
      </c>
      <c r="H456" s="2" t="s">
        <v>2748</v>
      </c>
      <c r="I456" s="21">
        <v>41872.291666666664</v>
      </c>
      <c r="J456" s="2" t="s">
        <v>840</v>
      </c>
      <c r="K456" s="21">
        <v>40962.333333333336</v>
      </c>
      <c r="L456" s="2" t="s">
        <v>1102</v>
      </c>
      <c r="M456" s="21">
        <v>38353.333333333336</v>
      </c>
      <c r="N456" s="2">
        <v>4</v>
      </c>
      <c r="O456" s="2">
        <v>600000</v>
      </c>
      <c r="P456" s="2" t="s">
        <v>795</v>
      </c>
      <c r="Q456" s="2" t="s">
        <v>909</v>
      </c>
      <c r="R456" s="2" t="s">
        <v>797</v>
      </c>
      <c r="S456" s="2" t="s">
        <v>831</v>
      </c>
      <c r="T456" s="2" t="str">
        <f t="shared" si="28"/>
        <v/>
      </c>
      <c r="U456" s="2" t="s">
        <v>1030</v>
      </c>
      <c r="V456" s="2" t="str">
        <f t="shared" si="29"/>
        <v/>
      </c>
      <c r="W456" s="2" t="s">
        <v>1030</v>
      </c>
      <c r="X456" s="2" t="str">
        <f t="shared" si="30"/>
        <v/>
      </c>
      <c r="Y456" s="2" t="s">
        <v>1030</v>
      </c>
      <c r="Z456" s="2" t="str">
        <f t="shared" si="31"/>
        <v/>
      </c>
      <c r="AA456" s="2" t="s">
        <v>1030</v>
      </c>
    </row>
    <row r="457" spans="1:27" hidden="1" x14ac:dyDescent="0.25">
      <c r="A457" s="2" t="s">
        <v>2749</v>
      </c>
      <c r="B457" s="2" t="s">
        <v>885</v>
      </c>
      <c r="C457" s="2" t="s">
        <v>2750</v>
      </c>
      <c r="D457" s="2">
        <v>1</v>
      </c>
      <c r="E457" s="2">
        <v>1</v>
      </c>
      <c r="F457" s="2">
        <v>1</v>
      </c>
      <c r="G457" s="2" t="s">
        <v>1030</v>
      </c>
      <c r="H457" s="2" t="s">
        <v>2751</v>
      </c>
      <c r="I457" s="21">
        <v>42265.291666666672</v>
      </c>
      <c r="J457" s="2" t="s">
        <v>1005</v>
      </c>
      <c r="K457" s="21">
        <v>42265.291666666672</v>
      </c>
      <c r="L457" s="2" t="s">
        <v>1102</v>
      </c>
      <c r="M457" s="21">
        <v>38716.333333333336</v>
      </c>
      <c r="N457" s="2">
        <v>2</v>
      </c>
      <c r="O457" s="2">
        <v>36200</v>
      </c>
      <c r="P457" s="2" t="s">
        <v>795</v>
      </c>
      <c r="Q457" s="2" t="s">
        <v>885</v>
      </c>
      <c r="R457" s="2" t="s">
        <v>797</v>
      </c>
      <c r="S457" s="2" t="s">
        <v>831</v>
      </c>
      <c r="T457" s="2" t="str">
        <f t="shared" si="28"/>
        <v/>
      </c>
      <c r="U457" s="2" t="s">
        <v>1030</v>
      </c>
      <c r="V457" s="2" t="str">
        <f t="shared" si="29"/>
        <v/>
      </c>
      <c r="W457" s="2" t="s">
        <v>1030</v>
      </c>
      <c r="X457" s="2" t="str">
        <f t="shared" si="30"/>
        <v/>
      </c>
      <c r="Y457" s="2" t="s">
        <v>1030</v>
      </c>
      <c r="Z457" s="2" t="str">
        <f t="shared" si="31"/>
        <v/>
      </c>
      <c r="AA457" s="2" t="s">
        <v>1030</v>
      </c>
    </row>
    <row r="458" spans="1:27" hidden="1" x14ac:dyDescent="0.25">
      <c r="A458" s="2" t="s">
        <v>422</v>
      </c>
      <c r="B458" s="2" t="s">
        <v>909</v>
      </c>
      <c r="C458" s="2" t="s">
        <v>421</v>
      </c>
      <c r="D458" s="2">
        <v>3</v>
      </c>
      <c r="E458" s="2">
        <v>1</v>
      </c>
      <c r="F458" s="2">
        <v>3</v>
      </c>
      <c r="G458" s="2" t="s">
        <v>1030</v>
      </c>
      <c r="H458" s="2" t="s">
        <v>957</v>
      </c>
      <c r="I458" s="21">
        <v>43235.291666666672</v>
      </c>
      <c r="J458" s="2" t="s">
        <v>803</v>
      </c>
      <c r="K458" s="21">
        <v>43194.291666666672</v>
      </c>
      <c r="L458" s="2" t="s">
        <v>794</v>
      </c>
      <c r="M458" s="21">
        <v>42491.291666666672</v>
      </c>
      <c r="N458" s="2">
        <v>1</v>
      </c>
      <c r="O458" s="2">
        <v>146000</v>
      </c>
      <c r="P458" s="2" t="s">
        <v>795</v>
      </c>
      <c r="Q458" s="2" t="s">
        <v>909</v>
      </c>
      <c r="R458" s="2" t="s">
        <v>937</v>
      </c>
      <c r="S458" s="2" t="s">
        <v>958</v>
      </c>
      <c r="T458" s="2" t="str">
        <f t="shared" si="28"/>
        <v/>
      </c>
      <c r="U458" s="2" t="s">
        <v>1030</v>
      </c>
      <c r="V458" s="2" t="str">
        <f t="shared" si="29"/>
        <v/>
      </c>
      <c r="W458" s="2" t="s">
        <v>1030</v>
      </c>
      <c r="X458" s="2" t="str">
        <f t="shared" si="30"/>
        <v/>
      </c>
      <c r="Y458" s="2" t="s">
        <v>1030</v>
      </c>
      <c r="Z458" s="2" t="str">
        <f t="shared" si="31"/>
        <v/>
      </c>
      <c r="AA458" s="2" t="s">
        <v>1030</v>
      </c>
    </row>
    <row r="459" spans="1:27" hidden="1" x14ac:dyDescent="0.25">
      <c r="A459" s="2" t="s">
        <v>2752</v>
      </c>
      <c r="B459" s="2" t="s">
        <v>1659</v>
      </c>
      <c r="C459" s="2" t="s">
        <v>2753</v>
      </c>
      <c r="D459" s="2">
        <v>52.416666708886623</v>
      </c>
      <c r="E459" s="2" t="s">
        <v>1030</v>
      </c>
      <c r="F459" s="2" t="s">
        <v>1030</v>
      </c>
      <c r="G459" s="2">
        <v>52.416666708886623</v>
      </c>
      <c r="H459" s="2" t="s">
        <v>2754</v>
      </c>
      <c r="I459" s="21">
        <v>42991.291666666672</v>
      </c>
      <c r="J459" s="2" t="s">
        <v>819</v>
      </c>
      <c r="K459" s="21">
        <v>41388.291666666664</v>
      </c>
      <c r="L459" s="2" t="s">
        <v>794</v>
      </c>
      <c r="M459" s="21">
        <v>33725.291666666664</v>
      </c>
      <c r="N459" s="2">
        <v>11</v>
      </c>
      <c r="O459" s="2">
        <v>58000</v>
      </c>
      <c r="P459" s="2" t="s">
        <v>795</v>
      </c>
      <c r="Q459" s="2" t="s">
        <v>1659</v>
      </c>
      <c r="R459" s="2" t="s">
        <v>810</v>
      </c>
      <c r="S459" s="2" t="s">
        <v>845</v>
      </c>
      <c r="T459" s="2" t="str">
        <f t="shared" si="28"/>
        <v>Mary Anne Rooney</v>
      </c>
      <c r="U459" s="2">
        <v>1000</v>
      </c>
      <c r="V459" s="2" t="str">
        <f t="shared" si="29"/>
        <v/>
      </c>
      <c r="W459" s="2" t="s">
        <v>1030</v>
      </c>
      <c r="X459" s="2" t="str">
        <f t="shared" si="30"/>
        <v>Mary Anne Rooney</v>
      </c>
      <c r="Y459" s="2">
        <v>11</v>
      </c>
      <c r="Z459" s="2" t="str">
        <f t="shared" si="31"/>
        <v>Mary Anne Rooney</v>
      </c>
      <c r="AA459" s="2">
        <v>58000</v>
      </c>
    </row>
    <row r="460" spans="1:27" hidden="1" x14ac:dyDescent="0.25">
      <c r="A460" s="2" t="s">
        <v>2755</v>
      </c>
      <c r="B460" s="2" t="s">
        <v>874</v>
      </c>
      <c r="C460" s="2" t="s">
        <v>2756</v>
      </c>
      <c r="D460" s="2">
        <v>6.75</v>
      </c>
      <c r="E460" s="2" t="s">
        <v>1030</v>
      </c>
      <c r="F460" s="2" t="s">
        <v>1030</v>
      </c>
      <c r="G460" s="2">
        <v>6.75</v>
      </c>
      <c r="H460" s="2" t="s">
        <v>2757</v>
      </c>
      <c r="I460" s="21">
        <v>41717.291666666664</v>
      </c>
      <c r="J460" s="2" t="s">
        <v>819</v>
      </c>
      <c r="K460" s="21">
        <v>41529.291666666664</v>
      </c>
      <c r="L460" s="2" t="s">
        <v>1102</v>
      </c>
      <c r="P460" s="2" t="s">
        <v>816</v>
      </c>
      <c r="Q460" s="2" t="s">
        <v>874</v>
      </c>
      <c r="R460" s="2" t="s">
        <v>797</v>
      </c>
      <c r="S460" s="2" t="s">
        <v>820</v>
      </c>
      <c r="T460" s="2" t="str">
        <f t="shared" si="28"/>
        <v/>
      </c>
      <c r="U460" s="2" t="s">
        <v>1030</v>
      </c>
      <c r="V460" s="2" t="str">
        <f t="shared" si="29"/>
        <v/>
      </c>
      <c r="W460" s="2" t="s">
        <v>1030</v>
      </c>
      <c r="X460" s="2" t="str">
        <f t="shared" si="30"/>
        <v/>
      </c>
      <c r="Y460" s="2" t="s">
        <v>1030</v>
      </c>
      <c r="Z460" s="2" t="str">
        <f t="shared" si="31"/>
        <v/>
      </c>
      <c r="AA460" s="2" t="s">
        <v>1030</v>
      </c>
    </row>
    <row r="461" spans="1:27" hidden="1" x14ac:dyDescent="0.25">
      <c r="A461" s="2" t="s">
        <v>2758</v>
      </c>
      <c r="B461" s="2" t="s">
        <v>912</v>
      </c>
      <c r="C461" s="2" t="s">
        <v>2759</v>
      </c>
      <c r="D461" s="2">
        <v>7.9330000877380371</v>
      </c>
      <c r="E461" s="2">
        <v>1</v>
      </c>
      <c r="F461" s="2">
        <v>7.9330000877380371</v>
      </c>
      <c r="G461" s="2" t="s">
        <v>1030</v>
      </c>
      <c r="H461" s="2" t="s">
        <v>2760</v>
      </c>
      <c r="I461" s="21">
        <v>42347.333333333328</v>
      </c>
      <c r="J461" s="2" t="s">
        <v>808</v>
      </c>
      <c r="K461" s="21">
        <v>42347.333333333328</v>
      </c>
      <c r="L461" s="2" t="s">
        <v>1102</v>
      </c>
      <c r="N461" s="2">
        <v>0</v>
      </c>
      <c r="O461" s="2">
        <v>0</v>
      </c>
      <c r="P461" s="2" t="s">
        <v>816</v>
      </c>
      <c r="Q461" s="2" t="s">
        <v>912</v>
      </c>
      <c r="R461" s="2" t="s">
        <v>813</v>
      </c>
      <c r="S461" s="2" t="s">
        <v>820</v>
      </c>
      <c r="T461" s="2" t="str">
        <f t="shared" si="28"/>
        <v/>
      </c>
      <c r="U461" s="2" t="s">
        <v>1030</v>
      </c>
      <c r="V461" s="2" t="str">
        <f t="shared" si="29"/>
        <v/>
      </c>
      <c r="W461" s="2" t="s">
        <v>1030</v>
      </c>
      <c r="X461" s="2" t="str">
        <f t="shared" si="30"/>
        <v/>
      </c>
      <c r="Y461" s="2" t="s">
        <v>1030</v>
      </c>
      <c r="Z461" s="2" t="str">
        <f t="shared" si="31"/>
        <v/>
      </c>
      <c r="AA461" s="2" t="s">
        <v>1030</v>
      </c>
    </row>
    <row r="462" spans="1:27" hidden="1" x14ac:dyDescent="0.25">
      <c r="A462" s="2" t="s">
        <v>2761</v>
      </c>
      <c r="B462" s="2" t="s">
        <v>804</v>
      </c>
      <c r="C462" s="2" t="s">
        <v>2762</v>
      </c>
      <c r="D462" s="2">
        <v>6.25</v>
      </c>
      <c r="E462" s="2">
        <v>1</v>
      </c>
      <c r="F462" s="2">
        <v>6.25</v>
      </c>
      <c r="G462" s="2" t="s">
        <v>1030</v>
      </c>
      <c r="H462" s="2" t="s">
        <v>2763</v>
      </c>
      <c r="I462" s="21">
        <v>42626.291666666672</v>
      </c>
      <c r="J462" s="2" t="s">
        <v>847</v>
      </c>
      <c r="K462" s="21">
        <v>42614.291666666672</v>
      </c>
      <c r="L462" s="2" t="s">
        <v>794</v>
      </c>
      <c r="N462" s="2">
        <v>0</v>
      </c>
      <c r="O462" s="2">
        <v>0</v>
      </c>
      <c r="P462" s="2" t="s">
        <v>816</v>
      </c>
      <c r="Q462" s="2" t="s">
        <v>804</v>
      </c>
      <c r="R462" s="2" t="s">
        <v>797</v>
      </c>
      <c r="S462" s="2" t="s">
        <v>1608</v>
      </c>
      <c r="T462" s="2" t="str">
        <f t="shared" si="28"/>
        <v/>
      </c>
      <c r="U462" s="2" t="s">
        <v>1030</v>
      </c>
      <c r="V462" s="2" t="str">
        <f t="shared" si="29"/>
        <v/>
      </c>
      <c r="W462" s="2" t="s">
        <v>1030</v>
      </c>
      <c r="X462" s="2" t="str">
        <f t="shared" si="30"/>
        <v/>
      </c>
      <c r="Y462" s="2" t="s">
        <v>1030</v>
      </c>
      <c r="Z462" s="2" t="str">
        <f t="shared" si="31"/>
        <v/>
      </c>
      <c r="AA462" s="2" t="s">
        <v>1030</v>
      </c>
    </row>
    <row r="463" spans="1:27" hidden="1" x14ac:dyDescent="0.25">
      <c r="A463" s="2" t="s">
        <v>2764</v>
      </c>
      <c r="B463" s="2" t="s">
        <v>1365</v>
      </c>
      <c r="C463" s="2" t="s">
        <v>2765</v>
      </c>
      <c r="D463" s="2">
        <v>8.3330000042915344</v>
      </c>
      <c r="E463" s="2">
        <v>1</v>
      </c>
      <c r="F463" s="2">
        <v>8.3330000042915344</v>
      </c>
      <c r="G463" s="2" t="s">
        <v>1030</v>
      </c>
      <c r="H463" s="2" t="s">
        <v>2766</v>
      </c>
      <c r="I463" s="21">
        <v>43070.333333333328</v>
      </c>
      <c r="J463" s="2" t="s">
        <v>819</v>
      </c>
      <c r="K463" s="21">
        <v>42144.291666666672</v>
      </c>
      <c r="L463" s="2" t="s">
        <v>794</v>
      </c>
      <c r="M463" s="21">
        <v>42867.291666666672</v>
      </c>
      <c r="N463" s="2">
        <v>0</v>
      </c>
      <c r="O463" s="2">
        <v>0</v>
      </c>
      <c r="P463" s="2" t="s">
        <v>816</v>
      </c>
      <c r="Q463" s="2" t="s">
        <v>1592</v>
      </c>
      <c r="R463" s="2" t="s">
        <v>805</v>
      </c>
      <c r="S463" s="2" t="s">
        <v>853</v>
      </c>
      <c r="T463" s="2" t="str">
        <f t="shared" si="28"/>
        <v/>
      </c>
      <c r="U463" s="2" t="s">
        <v>1030</v>
      </c>
      <c r="V463" s="2" t="str">
        <f t="shared" si="29"/>
        <v>Anthony C. Elliott</v>
      </c>
      <c r="W463" s="2">
        <v>1</v>
      </c>
      <c r="X463" s="2" t="str">
        <f t="shared" si="30"/>
        <v/>
      </c>
      <c r="Y463" s="2" t="s">
        <v>1030</v>
      </c>
      <c r="Z463" s="2" t="str">
        <f t="shared" si="31"/>
        <v/>
      </c>
      <c r="AA463" s="2" t="s">
        <v>1030</v>
      </c>
    </row>
    <row r="464" spans="1:27" hidden="1" x14ac:dyDescent="0.25">
      <c r="A464" s="2" t="s">
        <v>192</v>
      </c>
      <c r="B464" s="2" t="s">
        <v>812</v>
      </c>
      <c r="C464" s="2" t="s">
        <v>191</v>
      </c>
      <c r="D464" s="2">
        <v>4.5</v>
      </c>
      <c r="E464" s="2">
        <v>1</v>
      </c>
      <c r="F464" s="2">
        <v>4.5</v>
      </c>
      <c r="G464" s="2" t="s">
        <v>1030</v>
      </c>
      <c r="H464" s="2" t="s">
        <v>959</v>
      </c>
      <c r="I464" s="21">
        <v>43284.291666666672</v>
      </c>
      <c r="J464" s="2" t="s">
        <v>808</v>
      </c>
      <c r="K464" s="21">
        <v>43258.291666666672</v>
      </c>
      <c r="L464" s="2" t="s">
        <v>794</v>
      </c>
      <c r="N464" s="2">
        <v>0</v>
      </c>
      <c r="O464" s="2">
        <v>0</v>
      </c>
      <c r="P464" s="2" t="s">
        <v>816</v>
      </c>
      <c r="Q464" s="2" t="s">
        <v>812</v>
      </c>
      <c r="R464" s="2" t="s">
        <v>857</v>
      </c>
      <c r="S464" s="2" t="s">
        <v>831</v>
      </c>
      <c r="T464" s="2" t="str">
        <f t="shared" si="28"/>
        <v/>
      </c>
      <c r="U464" s="2" t="s">
        <v>1030</v>
      </c>
      <c r="V464" s="2" t="str">
        <f t="shared" si="29"/>
        <v/>
      </c>
      <c r="W464" s="2" t="s">
        <v>1030</v>
      </c>
      <c r="X464" s="2" t="str">
        <f t="shared" si="30"/>
        <v/>
      </c>
      <c r="Y464" s="2" t="s">
        <v>1030</v>
      </c>
      <c r="Z464" s="2" t="str">
        <f t="shared" si="31"/>
        <v/>
      </c>
      <c r="AA464" s="2" t="s">
        <v>1030</v>
      </c>
    </row>
    <row r="465" spans="1:27" hidden="1" x14ac:dyDescent="0.25">
      <c r="A465" s="2" t="s">
        <v>2767</v>
      </c>
      <c r="B465" s="2" t="s">
        <v>812</v>
      </c>
      <c r="C465" s="2" t="s">
        <v>2768</v>
      </c>
      <c r="D465" s="2">
        <v>10.75</v>
      </c>
      <c r="E465" s="2">
        <v>1</v>
      </c>
      <c r="F465" s="2">
        <v>10.75</v>
      </c>
      <c r="G465" s="2" t="s">
        <v>1030</v>
      </c>
      <c r="H465" s="2" t="s">
        <v>2769</v>
      </c>
      <c r="I465" s="21">
        <v>43073.333333333328</v>
      </c>
      <c r="J465" s="2" t="s">
        <v>808</v>
      </c>
      <c r="K465" s="21">
        <v>42789.333333333328</v>
      </c>
      <c r="L465" s="2" t="s">
        <v>794</v>
      </c>
      <c r="N465" s="2">
        <v>0</v>
      </c>
      <c r="O465" s="2">
        <v>0</v>
      </c>
      <c r="P465" s="2" t="s">
        <v>816</v>
      </c>
      <c r="Q465" s="2" t="s">
        <v>812</v>
      </c>
      <c r="R465" s="2" t="s">
        <v>830</v>
      </c>
      <c r="S465" s="2" t="s">
        <v>831</v>
      </c>
      <c r="T465" s="2" t="str">
        <f t="shared" si="28"/>
        <v/>
      </c>
      <c r="U465" s="2" t="s">
        <v>1030</v>
      </c>
      <c r="V465" s="2" t="str">
        <f t="shared" si="29"/>
        <v/>
      </c>
      <c r="W465" s="2" t="s">
        <v>1030</v>
      </c>
      <c r="X465" s="2" t="str">
        <f t="shared" si="30"/>
        <v/>
      </c>
      <c r="Y465" s="2" t="s">
        <v>1030</v>
      </c>
      <c r="Z465" s="2" t="str">
        <f t="shared" si="31"/>
        <v/>
      </c>
      <c r="AA465" s="2" t="s">
        <v>1030</v>
      </c>
    </row>
    <row r="466" spans="1:27" hidden="1" x14ac:dyDescent="0.25">
      <c r="A466" s="2" t="s">
        <v>2770</v>
      </c>
      <c r="B466" s="2" t="s">
        <v>838</v>
      </c>
      <c r="C466" s="2" t="s">
        <v>2771</v>
      </c>
      <c r="D466" s="2">
        <v>5.25</v>
      </c>
      <c r="E466" s="2">
        <v>1</v>
      </c>
      <c r="F466" s="2">
        <v>5.25</v>
      </c>
      <c r="G466" s="2" t="s">
        <v>1030</v>
      </c>
      <c r="H466" s="2" t="s">
        <v>2772</v>
      </c>
      <c r="I466" s="21">
        <v>43066.333333333328</v>
      </c>
      <c r="J466" s="2" t="s">
        <v>840</v>
      </c>
      <c r="K466" s="21">
        <v>43005.291666666672</v>
      </c>
      <c r="L466" s="2" t="s">
        <v>794</v>
      </c>
      <c r="N466" s="2">
        <v>0</v>
      </c>
      <c r="O466" s="2">
        <v>0</v>
      </c>
      <c r="P466" s="2" t="s">
        <v>816</v>
      </c>
      <c r="Q466" s="2" t="s">
        <v>838</v>
      </c>
      <c r="R466" s="2" t="s">
        <v>797</v>
      </c>
      <c r="S466" s="2" t="s">
        <v>849</v>
      </c>
      <c r="T466" s="2" t="str">
        <f t="shared" si="28"/>
        <v/>
      </c>
      <c r="U466" s="2" t="s">
        <v>1030</v>
      </c>
      <c r="V466" s="2" t="str">
        <f t="shared" si="29"/>
        <v/>
      </c>
      <c r="W466" s="2" t="s">
        <v>1030</v>
      </c>
      <c r="X466" s="2" t="str">
        <f t="shared" si="30"/>
        <v/>
      </c>
      <c r="Y466" s="2" t="s">
        <v>1030</v>
      </c>
      <c r="Z466" s="2" t="str">
        <f t="shared" si="31"/>
        <v/>
      </c>
      <c r="AA466" s="2" t="s">
        <v>1030</v>
      </c>
    </row>
    <row r="467" spans="1:27" hidden="1" x14ac:dyDescent="0.25">
      <c r="A467" s="2" t="s">
        <v>2773</v>
      </c>
      <c r="B467" s="2" t="s">
        <v>912</v>
      </c>
      <c r="C467" s="2" t="s">
        <v>2774</v>
      </c>
      <c r="D467" s="2">
        <v>5.75</v>
      </c>
      <c r="E467" s="2">
        <v>1</v>
      </c>
      <c r="F467" s="2">
        <v>5.75</v>
      </c>
      <c r="G467" s="2" t="s">
        <v>1030</v>
      </c>
      <c r="H467" s="2" t="s">
        <v>2775</v>
      </c>
      <c r="I467" s="21">
        <v>42467.291666666672</v>
      </c>
      <c r="J467" s="2" t="s">
        <v>840</v>
      </c>
      <c r="K467" s="21">
        <v>42282.291666666672</v>
      </c>
      <c r="L467" s="2" t="s">
        <v>794</v>
      </c>
      <c r="N467" s="2">
        <v>0</v>
      </c>
      <c r="O467" s="2">
        <v>0</v>
      </c>
      <c r="P467" s="2" t="s">
        <v>816</v>
      </c>
      <c r="Q467" s="2" t="s">
        <v>912</v>
      </c>
      <c r="R467" s="2" t="s">
        <v>810</v>
      </c>
      <c r="S467" s="2" t="s">
        <v>820</v>
      </c>
      <c r="T467" s="2" t="str">
        <f t="shared" si="28"/>
        <v/>
      </c>
      <c r="U467" s="2" t="s">
        <v>1030</v>
      </c>
      <c r="V467" s="2" t="str">
        <f t="shared" si="29"/>
        <v/>
      </c>
      <c r="W467" s="2" t="s">
        <v>1030</v>
      </c>
      <c r="X467" s="2" t="str">
        <f t="shared" si="30"/>
        <v/>
      </c>
      <c r="Y467" s="2" t="s">
        <v>1030</v>
      </c>
      <c r="Z467" s="2" t="str">
        <f t="shared" si="31"/>
        <v/>
      </c>
      <c r="AA467" s="2" t="s">
        <v>1030</v>
      </c>
    </row>
    <row r="468" spans="1:27" hidden="1" x14ac:dyDescent="0.25">
      <c r="A468" s="2" t="s">
        <v>2776</v>
      </c>
      <c r="B468" s="2" t="s">
        <v>848</v>
      </c>
      <c r="C468" s="2" t="s">
        <v>2777</v>
      </c>
      <c r="D468" s="2">
        <v>20</v>
      </c>
      <c r="E468" s="2">
        <v>1</v>
      </c>
      <c r="F468" s="2">
        <v>20</v>
      </c>
      <c r="G468" s="2" t="s">
        <v>1030</v>
      </c>
      <c r="H468" s="2" t="s">
        <v>2778</v>
      </c>
      <c r="I468" s="21">
        <v>42248.291666666672</v>
      </c>
      <c r="J468" s="2" t="s">
        <v>1153</v>
      </c>
      <c r="K468" s="21">
        <v>42185.291666666672</v>
      </c>
      <c r="L468" s="2" t="s">
        <v>1102</v>
      </c>
      <c r="N468" s="2">
        <v>0</v>
      </c>
      <c r="O468" s="2">
        <v>0</v>
      </c>
      <c r="P468" s="2" t="s">
        <v>816</v>
      </c>
      <c r="Q468" s="2" t="s">
        <v>848</v>
      </c>
      <c r="R468" s="2" t="s">
        <v>2779</v>
      </c>
      <c r="S468" s="2" t="s">
        <v>798</v>
      </c>
      <c r="T468" s="2" t="str">
        <f t="shared" si="28"/>
        <v/>
      </c>
      <c r="U468" s="2" t="s">
        <v>1030</v>
      </c>
      <c r="V468" s="2" t="str">
        <f t="shared" si="29"/>
        <v/>
      </c>
      <c r="W468" s="2" t="s">
        <v>1030</v>
      </c>
      <c r="X468" s="2" t="str">
        <f t="shared" si="30"/>
        <v/>
      </c>
      <c r="Y468" s="2" t="s">
        <v>1030</v>
      </c>
      <c r="Z468" s="2" t="str">
        <f t="shared" si="31"/>
        <v/>
      </c>
      <c r="AA468" s="2" t="s">
        <v>1030</v>
      </c>
    </row>
    <row r="469" spans="1:27" hidden="1" x14ac:dyDescent="0.25">
      <c r="A469" s="2" t="s">
        <v>2780</v>
      </c>
      <c r="B469" s="2" t="s">
        <v>885</v>
      </c>
      <c r="C469" s="2" t="s">
        <v>2781</v>
      </c>
      <c r="D469" s="2">
        <v>5</v>
      </c>
      <c r="E469" s="2">
        <v>1</v>
      </c>
      <c r="F469" s="2">
        <v>5</v>
      </c>
      <c r="G469" s="2" t="s">
        <v>1030</v>
      </c>
      <c r="H469" s="2" t="s">
        <v>2782</v>
      </c>
      <c r="I469" s="21">
        <v>42704.333333333328</v>
      </c>
      <c r="J469" s="2" t="s">
        <v>840</v>
      </c>
      <c r="K469" s="21">
        <v>42572.291666666672</v>
      </c>
      <c r="L469" s="2" t="s">
        <v>794</v>
      </c>
      <c r="N469" s="2">
        <v>0</v>
      </c>
      <c r="O469" s="2">
        <v>0</v>
      </c>
      <c r="P469" s="2" t="s">
        <v>816</v>
      </c>
      <c r="Q469" s="2" t="s">
        <v>885</v>
      </c>
      <c r="R469" s="2" t="s">
        <v>810</v>
      </c>
      <c r="S469" s="2" t="s">
        <v>820</v>
      </c>
      <c r="T469" s="2" t="str">
        <f t="shared" si="28"/>
        <v/>
      </c>
      <c r="U469" s="2" t="s">
        <v>1030</v>
      </c>
      <c r="V469" s="2" t="str">
        <f t="shared" si="29"/>
        <v/>
      </c>
      <c r="W469" s="2" t="s">
        <v>1030</v>
      </c>
      <c r="X469" s="2" t="str">
        <f t="shared" si="30"/>
        <v/>
      </c>
      <c r="Y469" s="2" t="s">
        <v>1030</v>
      </c>
      <c r="Z469" s="2" t="str">
        <f t="shared" si="31"/>
        <v/>
      </c>
      <c r="AA469" s="2" t="s">
        <v>1030</v>
      </c>
    </row>
    <row r="470" spans="1:27" hidden="1" x14ac:dyDescent="0.25">
      <c r="A470" s="2" t="s">
        <v>142</v>
      </c>
      <c r="B470" s="2" t="s">
        <v>882</v>
      </c>
      <c r="C470" s="2" t="s">
        <v>141</v>
      </c>
      <c r="D470" s="2">
        <v>10.5</v>
      </c>
      <c r="E470" s="2">
        <v>1</v>
      </c>
      <c r="F470" s="2">
        <v>10.5</v>
      </c>
      <c r="G470" s="2" t="s">
        <v>1030</v>
      </c>
      <c r="H470" s="2" t="s">
        <v>960</v>
      </c>
      <c r="I470" s="21">
        <v>43296.291666666672</v>
      </c>
      <c r="J470" s="2" t="s">
        <v>793</v>
      </c>
      <c r="K470" s="21">
        <v>43083.333333333328</v>
      </c>
      <c r="L470" s="2" t="s">
        <v>794</v>
      </c>
      <c r="N470" s="2">
        <v>0</v>
      </c>
      <c r="O470" s="2">
        <v>0</v>
      </c>
      <c r="P470" s="2" t="s">
        <v>816</v>
      </c>
      <c r="Q470" s="2" t="s">
        <v>882</v>
      </c>
      <c r="R470" s="2" t="s">
        <v>937</v>
      </c>
      <c r="S470" s="2" t="s">
        <v>961</v>
      </c>
      <c r="T470" s="2" t="str">
        <f t="shared" si="28"/>
        <v/>
      </c>
      <c r="U470" s="2" t="s">
        <v>1030</v>
      </c>
      <c r="V470" s="2" t="str">
        <f t="shared" si="29"/>
        <v/>
      </c>
      <c r="W470" s="2" t="s">
        <v>1030</v>
      </c>
      <c r="X470" s="2" t="str">
        <f t="shared" si="30"/>
        <v/>
      </c>
      <c r="Y470" s="2" t="s">
        <v>1030</v>
      </c>
      <c r="Z470" s="2" t="str">
        <f t="shared" si="31"/>
        <v/>
      </c>
      <c r="AA470" s="2" t="s">
        <v>1030</v>
      </c>
    </row>
    <row r="471" spans="1:27" hidden="1" x14ac:dyDescent="0.25">
      <c r="A471" s="2" t="s">
        <v>306</v>
      </c>
      <c r="B471" s="2" t="s">
        <v>882</v>
      </c>
      <c r="C471" s="2" t="s">
        <v>305</v>
      </c>
      <c r="D471" s="2">
        <v>3</v>
      </c>
      <c r="E471" s="2">
        <v>1</v>
      </c>
      <c r="F471" s="2">
        <v>3</v>
      </c>
      <c r="G471" s="2" t="s">
        <v>1030</v>
      </c>
      <c r="H471" s="2" t="s">
        <v>962</v>
      </c>
      <c r="I471" s="21">
        <v>43235.291666666672</v>
      </c>
      <c r="J471" s="2" t="s">
        <v>793</v>
      </c>
      <c r="K471" s="21">
        <v>43116.333333333328</v>
      </c>
      <c r="L471" s="2" t="s">
        <v>794</v>
      </c>
      <c r="N471" s="2">
        <v>0</v>
      </c>
      <c r="O471" s="2">
        <v>0</v>
      </c>
      <c r="P471" s="2" t="s">
        <v>816</v>
      </c>
      <c r="Q471" s="2" t="s">
        <v>882</v>
      </c>
      <c r="R471" s="2" t="s">
        <v>866</v>
      </c>
      <c r="S471" s="2" t="s">
        <v>963</v>
      </c>
      <c r="T471" s="2" t="str">
        <f t="shared" si="28"/>
        <v/>
      </c>
      <c r="U471" s="2" t="s">
        <v>1030</v>
      </c>
      <c r="V471" s="2" t="str">
        <f t="shared" si="29"/>
        <v/>
      </c>
      <c r="W471" s="2" t="s">
        <v>1030</v>
      </c>
      <c r="X471" s="2" t="str">
        <f t="shared" si="30"/>
        <v/>
      </c>
      <c r="Y471" s="2" t="s">
        <v>1030</v>
      </c>
      <c r="Z471" s="2" t="str">
        <f t="shared" si="31"/>
        <v/>
      </c>
      <c r="AA471" s="2" t="s">
        <v>1030</v>
      </c>
    </row>
    <row r="472" spans="1:27" hidden="1" x14ac:dyDescent="0.25">
      <c r="A472" s="2" t="s">
        <v>2783</v>
      </c>
      <c r="B472" s="2" t="s">
        <v>885</v>
      </c>
      <c r="C472" s="2" t="s">
        <v>2784</v>
      </c>
      <c r="D472" s="2">
        <v>6.3330000042915344</v>
      </c>
      <c r="E472" s="2">
        <v>1</v>
      </c>
      <c r="F472" s="2">
        <v>6.3330000042915344</v>
      </c>
      <c r="G472" s="2" t="s">
        <v>1030</v>
      </c>
      <c r="H472" s="2" t="s">
        <v>2785</v>
      </c>
      <c r="I472" s="21">
        <v>42291.291666666672</v>
      </c>
      <c r="J472" s="2" t="s">
        <v>793</v>
      </c>
      <c r="K472" s="21">
        <v>42269.291666666672</v>
      </c>
      <c r="L472" s="2" t="s">
        <v>1102</v>
      </c>
      <c r="M472" s="21">
        <v>41041.291666666664</v>
      </c>
      <c r="N472" s="2">
        <v>1</v>
      </c>
      <c r="O472" s="2">
        <v>0</v>
      </c>
      <c r="P472" s="2" t="s">
        <v>795</v>
      </c>
      <c r="Q472" s="2" t="s">
        <v>885</v>
      </c>
      <c r="R472" s="2" t="s">
        <v>937</v>
      </c>
      <c r="S472" s="2" t="s">
        <v>831</v>
      </c>
      <c r="T472" s="2" t="str">
        <f t="shared" si="28"/>
        <v/>
      </c>
      <c r="U472" s="2" t="s">
        <v>1030</v>
      </c>
      <c r="V472" s="2" t="str">
        <f t="shared" si="29"/>
        <v/>
      </c>
      <c r="W472" s="2" t="s">
        <v>1030</v>
      </c>
      <c r="X472" s="2" t="str">
        <f t="shared" si="30"/>
        <v/>
      </c>
      <c r="Y472" s="2" t="s">
        <v>1030</v>
      </c>
      <c r="Z472" s="2" t="str">
        <f t="shared" si="31"/>
        <v/>
      </c>
      <c r="AA472" s="2" t="s">
        <v>1030</v>
      </c>
    </row>
    <row r="473" spans="1:27" hidden="1" x14ac:dyDescent="0.25">
      <c r="A473" s="2" t="s">
        <v>302</v>
      </c>
      <c r="B473" s="2" t="s">
        <v>848</v>
      </c>
      <c r="C473" s="2" t="s">
        <v>301</v>
      </c>
      <c r="D473" s="2">
        <v>18.5</v>
      </c>
      <c r="E473" s="2">
        <v>1</v>
      </c>
      <c r="F473" s="2">
        <v>18.5</v>
      </c>
      <c r="G473" s="2" t="s">
        <v>1030</v>
      </c>
      <c r="H473" s="2" t="s">
        <v>964</v>
      </c>
      <c r="I473" s="21">
        <v>43236.291666666672</v>
      </c>
      <c r="J473" s="2" t="s">
        <v>889</v>
      </c>
      <c r="K473" s="21">
        <v>42863.291666666672</v>
      </c>
      <c r="L473" s="2" t="s">
        <v>794</v>
      </c>
      <c r="N473" s="2">
        <v>0</v>
      </c>
      <c r="O473" s="2">
        <v>0</v>
      </c>
      <c r="P473" s="2" t="s">
        <v>816</v>
      </c>
      <c r="Q473" s="2" t="s">
        <v>848</v>
      </c>
      <c r="R473" s="2" t="s">
        <v>830</v>
      </c>
      <c r="S473" s="2" t="s">
        <v>853</v>
      </c>
      <c r="T473" s="2" t="str">
        <f t="shared" si="28"/>
        <v/>
      </c>
      <c r="U473" s="2" t="s">
        <v>1030</v>
      </c>
      <c r="V473" s="2" t="str">
        <f t="shared" si="29"/>
        <v/>
      </c>
      <c r="W473" s="2" t="s">
        <v>1030</v>
      </c>
      <c r="X473" s="2" t="str">
        <f t="shared" si="30"/>
        <v/>
      </c>
      <c r="Y473" s="2" t="s">
        <v>1030</v>
      </c>
      <c r="Z473" s="2" t="str">
        <f t="shared" si="31"/>
        <v/>
      </c>
      <c r="AA473" s="2" t="s">
        <v>1030</v>
      </c>
    </row>
    <row r="474" spans="1:27" hidden="1" x14ac:dyDescent="0.25">
      <c r="A474" s="2" t="s">
        <v>2786</v>
      </c>
      <c r="B474" s="2" t="s">
        <v>885</v>
      </c>
      <c r="C474" s="2" t="s">
        <v>2787</v>
      </c>
      <c r="D474" s="2">
        <v>1</v>
      </c>
      <c r="E474" s="2">
        <v>1</v>
      </c>
      <c r="F474" s="2">
        <v>1</v>
      </c>
      <c r="G474" s="2" t="s">
        <v>1030</v>
      </c>
      <c r="H474" s="2" t="s">
        <v>2788</v>
      </c>
      <c r="I474" s="21">
        <v>42723.333333333328</v>
      </c>
      <c r="J474" s="2" t="s">
        <v>840</v>
      </c>
      <c r="K474" s="21">
        <v>42487.291666666672</v>
      </c>
      <c r="L474" s="2" t="s">
        <v>794</v>
      </c>
      <c r="M474" s="21">
        <v>42395.333333333328</v>
      </c>
      <c r="N474" s="2">
        <v>1</v>
      </c>
      <c r="O474" s="2">
        <v>0</v>
      </c>
      <c r="P474" s="2" t="s">
        <v>824</v>
      </c>
      <c r="Q474" s="2" t="s">
        <v>885</v>
      </c>
      <c r="R474" s="2" t="s">
        <v>813</v>
      </c>
      <c r="S474" s="2" t="s">
        <v>831</v>
      </c>
      <c r="T474" s="2" t="str">
        <f t="shared" si="28"/>
        <v/>
      </c>
      <c r="U474" s="2" t="s">
        <v>1030</v>
      </c>
      <c r="V474" s="2" t="str">
        <f t="shared" si="29"/>
        <v/>
      </c>
      <c r="W474" s="2" t="s">
        <v>1030</v>
      </c>
      <c r="X474" s="2" t="str">
        <f t="shared" si="30"/>
        <v/>
      </c>
      <c r="Y474" s="2" t="s">
        <v>1030</v>
      </c>
      <c r="Z474" s="2" t="str">
        <f t="shared" si="31"/>
        <v/>
      </c>
      <c r="AA474" s="2" t="s">
        <v>1030</v>
      </c>
    </row>
    <row r="475" spans="1:27" hidden="1" x14ac:dyDescent="0.25">
      <c r="A475" s="2" t="s">
        <v>2789</v>
      </c>
      <c r="B475" s="2" t="s">
        <v>835</v>
      </c>
      <c r="C475" s="2" t="s">
        <v>2790</v>
      </c>
      <c r="D475" s="2">
        <v>5</v>
      </c>
      <c r="E475" s="2">
        <v>1</v>
      </c>
      <c r="F475" s="2">
        <v>5</v>
      </c>
      <c r="G475" s="2" t="s">
        <v>1030</v>
      </c>
      <c r="H475" s="2" t="s">
        <v>2791</v>
      </c>
      <c r="I475" s="21">
        <v>42886.291666666672</v>
      </c>
      <c r="J475" s="2" t="s">
        <v>847</v>
      </c>
      <c r="K475" s="21">
        <v>42844.291666666672</v>
      </c>
      <c r="L475" s="2" t="s">
        <v>794</v>
      </c>
      <c r="M475" s="21">
        <v>42879.291666666672</v>
      </c>
      <c r="N475" s="2">
        <v>1</v>
      </c>
      <c r="O475" s="2">
        <v>0</v>
      </c>
      <c r="P475" s="2" t="s">
        <v>816</v>
      </c>
      <c r="Q475" s="2" t="s">
        <v>835</v>
      </c>
      <c r="R475" s="2" t="s">
        <v>836</v>
      </c>
      <c r="S475" s="2" t="s">
        <v>916</v>
      </c>
      <c r="T475" s="2" t="str">
        <f t="shared" si="28"/>
        <v/>
      </c>
      <c r="U475" s="2" t="s">
        <v>1030</v>
      </c>
      <c r="V475" s="2" t="str">
        <f t="shared" si="29"/>
        <v>Julie Samson</v>
      </c>
      <c r="W475" s="2">
        <v>1</v>
      </c>
      <c r="X475" s="2" t="str">
        <f t="shared" si="30"/>
        <v>Julie Samson</v>
      </c>
      <c r="Y475" s="2">
        <v>1</v>
      </c>
      <c r="Z475" s="2" t="str">
        <f t="shared" si="31"/>
        <v/>
      </c>
      <c r="AA475" s="2" t="s">
        <v>1030</v>
      </c>
    </row>
    <row r="476" spans="1:27" hidden="1" x14ac:dyDescent="0.25">
      <c r="A476" s="2" t="s">
        <v>2792</v>
      </c>
      <c r="B476" s="2" t="s">
        <v>1063</v>
      </c>
      <c r="C476" s="2" t="s">
        <v>2793</v>
      </c>
      <c r="D476" s="2">
        <v>2.5</v>
      </c>
      <c r="E476" s="2">
        <v>1</v>
      </c>
      <c r="F476" s="2">
        <v>2.5</v>
      </c>
      <c r="G476" s="2" t="s">
        <v>1030</v>
      </c>
      <c r="H476" s="2" t="s">
        <v>2276</v>
      </c>
      <c r="I476" s="21">
        <v>42054.333333333328</v>
      </c>
      <c r="J476" s="2" t="s">
        <v>793</v>
      </c>
      <c r="K476" s="21">
        <v>42031.333333333328</v>
      </c>
      <c r="L476" s="2" t="s">
        <v>1102</v>
      </c>
      <c r="N476" s="2">
        <v>0</v>
      </c>
      <c r="O476" s="2">
        <v>0</v>
      </c>
      <c r="P476" s="2" t="s">
        <v>816</v>
      </c>
      <c r="Q476" s="2" t="s">
        <v>1063</v>
      </c>
      <c r="R476" s="2" t="s">
        <v>937</v>
      </c>
      <c r="S476" s="2" t="s">
        <v>820</v>
      </c>
      <c r="T476" s="2" t="str">
        <f t="shared" si="28"/>
        <v/>
      </c>
      <c r="U476" s="2" t="s">
        <v>1030</v>
      </c>
      <c r="V476" s="2" t="str">
        <f t="shared" si="29"/>
        <v/>
      </c>
      <c r="W476" s="2" t="s">
        <v>1030</v>
      </c>
      <c r="X476" s="2" t="str">
        <f t="shared" si="30"/>
        <v/>
      </c>
      <c r="Y476" s="2" t="s">
        <v>1030</v>
      </c>
      <c r="Z476" s="2" t="str">
        <f t="shared" si="31"/>
        <v/>
      </c>
      <c r="AA476" s="2" t="s">
        <v>1030</v>
      </c>
    </row>
    <row r="477" spans="1:27" hidden="1" x14ac:dyDescent="0.25">
      <c r="A477" s="2" t="s">
        <v>129</v>
      </c>
      <c r="B477" s="2" t="s">
        <v>882</v>
      </c>
      <c r="C477" s="2" t="s">
        <v>128</v>
      </c>
      <c r="D477" s="2">
        <v>3.5</v>
      </c>
      <c r="E477" s="2">
        <v>1</v>
      </c>
      <c r="F477" s="2">
        <v>3.5</v>
      </c>
      <c r="G477" s="2" t="s">
        <v>1030</v>
      </c>
      <c r="H477" s="2" t="s">
        <v>965</v>
      </c>
      <c r="I477" s="21">
        <v>43272.291666666672</v>
      </c>
      <c r="J477" s="2" t="s">
        <v>859</v>
      </c>
      <c r="K477" s="21">
        <v>43129.333333333328</v>
      </c>
      <c r="L477" s="2" t="s">
        <v>794</v>
      </c>
      <c r="M477" s="21">
        <v>38353.333333333336</v>
      </c>
      <c r="N477" s="2">
        <v>1</v>
      </c>
      <c r="O477" s="2">
        <v>0</v>
      </c>
      <c r="P477" s="2" t="s">
        <v>795</v>
      </c>
      <c r="Q477" s="2" t="s">
        <v>882</v>
      </c>
      <c r="R477" s="2" t="s">
        <v>872</v>
      </c>
      <c r="S477" s="2" t="s">
        <v>932</v>
      </c>
      <c r="T477" s="2" t="str">
        <f t="shared" si="28"/>
        <v/>
      </c>
      <c r="U477" s="2" t="s">
        <v>1030</v>
      </c>
      <c r="V477" s="2" t="str">
        <f t="shared" si="29"/>
        <v/>
      </c>
      <c r="W477" s="2" t="s">
        <v>1030</v>
      </c>
      <c r="X477" s="2" t="str">
        <f t="shared" si="30"/>
        <v/>
      </c>
      <c r="Y477" s="2" t="s">
        <v>1030</v>
      </c>
      <c r="Z477" s="2" t="str">
        <f t="shared" si="31"/>
        <v/>
      </c>
      <c r="AA477" s="2" t="s">
        <v>1030</v>
      </c>
    </row>
    <row r="478" spans="1:27" hidden="1" x14ac:dyDescent="0.25">
      <c r="A478" s="2" t="s">
        <v>2794</v>
      </c>
      <c r="B478" s="2" t="s">
        <v>909</v>
      </c>
      <c r="C478" s="2" t="s">
        <v>2795</v>
      </c>
      <c r="D478" s="2">
        <v>6.25</v>
      </c>
      <c r="E478" s="2" t="s">
        <v>1030</v>
      </c>
      <c r="F478" s="2" t="s">
        <v>1030</v>
      </c>
      <c r="G478" s="2">
        <v>6.25</v>
      </c>
      <c r="H478" s="2" t="s">
        <v>2796</v>
      </c>
      <c r="I478" s="21">
        <v>42706.333333333328</v>
      </c>
      <c r="J478" s="2" t="s">
        <v>840</v>
      </c>
      <c r="K478" s="21">
        <v>42548.291666666672</v>
      </c>
      <c r="L478" s="2" t="s">
        <v>794</v>
      </c>
      <c r="M478" s="21">
        <v>42472.291666666672</v>
      </c>
      <c r="N478" s="2">
        <v>1</v>
      </c>
      <c r="O478" s="2">
        <v>0</v>
      </c>
      <c r="P478" s="2" t="s">
        <v>824</v>
      </c>
      <c r="Q478" s="2" t="s">
        <v>909</v>
      </c>
      <c r="R478" s="2" t="s">
        <v>1026</v>
      </c>
      <c r="S478" s="2" t="s">
        <v>831</v>
      </c>
      <c r="T478" s="2" t="str">
        <f t="shared" si="28"/>
        <v/>
      </c>
      <c r="U478" s="2" t="s">
        <v>1030</v>
      </c>
      <c r="V478" s="2" t="str">
        <f t="shared" si="29"/>
        <v/>
      </c>
      <c r="W478" s="2" t="s">
        <v>1030</v>
      </c>
      <c r="X478" s="2" t="str">
        <f t="shared" si="30"/>
        <v/>
      </c>
      <c r="Y478" s="2" t="s">
        <v>1030</v>
      </c>
      <c r="Z478" s="2" t="str">
        <f t="shared" si="31"/>
        <v/>
      </c>
      <c r="AA478" s="2" t="s">
        <v>1030</v>
      </c>
    </row>
    <row r="479" spans="1:27" hidden="1" x14ac:dyDescent="0.25">
      <c r="A479" s="2" t="s">
        <v>2797</v>
      </c>
      <c r="B479" s="2" t="s">
        <v>1063</v>
      </c>
      <c r="C479" s="2" t="s">
        <v>2798</v>
      </c>
      <c r="D479" s="2">
        <v>1</v>
      </c>
      <c r="E479" s="2">
        <v>1</v>
      </c>
      <c r="F479" s="2">
        <v>1</v>
      </c>
      <c r="G479" s="2" t="s">
        <v>1030</v>
      </c>
      <c r="H479" s="2" t="s">
        <v>2799</v>
      </c>
      <c r="I479" s="21">
        <v>41912.291666666664</v>
      </c>
      <c r="J479" s="2" t="s">
        <v>861</v>
      </c>
      <c r="K479" s="21">
        <v>41912.291666666664</v>
      </c>
      <c r="L479" s="2" t="s">
        <v>1102</v>
      </c>
      <c r="N479" s="2">
        <v>0</v>
      </c>
      <c r="O479" s="2">
        <v>0</v>
      </c>
      <c r="P479" s="2" t="s">
        <v>816</v>
      </c>
      <c r="Q479" s="2" t="s">
        <v>1063</v>
      </c>
      <c r="R479" s="2" t="s">
        <v>797</v>
      </c>
      <c r="S479" s="2" t="s">
        <v>849</v>
      </c>
      <c r="T479" s="2" t="str">
        <f t="shared" si="28"/>
        <v/>
      </c>
      <c r="U479" s="2" t="s">
        <v>1030</v>
      </c>
      <c r="V479" s="2" t="str">
        <f t="shared" si="29"/>
        <v/>
      </c>
      <c r="W479" s="2" t="s">
        <v>1030</v>
      </c>
      <c r="X479" s="2" t="str">
        <f t="shared" si="30"/>
        <v/>
      </c>
      <c r="Y479" s="2" t="s">
        <v>1030</v>
      </c>
      <c r="Z479" s="2" t="str">
        <f t="shared" si="31"/>
        <v/>
      </c>
      <c r="AA479" s="2" t="s">
        <v>1030</v>
      </c>
    </row>
    <row r="480" spans="1:27" hidden="1" x14ac:dyDescent="0.25">
      <c r="A480" s="2" t="s">
        <v>2800</v>
      </c>
      <c r="B480" s="2" t="s">
        <v>885</v>
      </c>
      <c r="C480" s="2" t="s">
        <v>2801</v>
      </c>
      <c r="D480" s="2">
        <v>2.75</v>
      </c>
      <c r="E480" s="2">
        <v>1</v>
      </c>
      <c r="F480" s="2">
        <v>2.75</v>
      </c>
      <c r="G480" s="2" t="s">
        <v>1030</v>
      </c>
      <c r="H480" s="2" t="s">
        <v>2802</v>
      </c>
      <c r="I480" s="21">
        <v>42355.333333333328</v>
      </c>
      <c r="J480" s="2" t="s">
        <v>840</v>
      </c>
      <c r="K480" s="21">
        <v>42320.333333333328</v>
      </c>
      <c r="L480" s="2" t="s">
        <v>1102</v>
      </c>
      <c r="M480" s="21">
        <v>35431.333333333336</v>
      </c>
      <c r="N480" s="2">
        <v>0</v>
      </c>
      <c r="O480" s="2">
        <v>0</v>
      </c>
      <c r="P480" s="2" t="s">
        <v>824</v>
      </c>
      <c r="Q480" s="2" t="s">
        <v>885</v>
      </c>
      <c r="R480" s="2" t="s">
        <v>813</v>
      </c>
      <c r="S480" s="2" t="s">
        <v>817</v>
      </c>
      <c r="T480" s="2" t="str">
        <f t="shared" si="28"/>
        <v/>
      </c>
      <c r="U480" s="2" t="s">
        <v>1030</v>
      </c>
      <c r="V480" s="2" t="str">
        <f t="shared" si="29"/>
        <v>Alondra Gaytan</v>
      </c>
      <c r="W480" s="2">
        <v>1</v>
      </c>
      <c r="X480" s="2" t="str">
        <f t="shared" si="30"/>
        <v/>
      </c>
      <c r="Y480" s="2" t="s">
        <v>1030</v>
      </c>
      <c r="Z480" s="2" t="str">
        <f t="shared" si="31"/>
        <v/>
      </c>
      <c r="AA480" s="2" t="s">
        <v>1030</v>
      </c>
    </row>
    <row r="481" spans="1:27" hidden="1" x14ac:dyDescent="0.25">
      <c r="A481" s="2" t="s">
        <v>2803</v>
      </c>
      <c r="B481" s="2" t="s">
        <v>812</v>
      </c>
      <c r="C481" s="2" t="s">
        <v>2804</v>
      </c>
      <c r="D481" s="2">
        <v>16.5</v>
      </c>
      <c r="E481" s="2" t="s">
        <v>1030</v>
      </c>
      <c r="F481" s="2" t="s">
        <v>1030</v>
      </c>
      <c r="G481" s="2">
        <v>16.5</v>
      </c>
      <c r="H481" s="2" t="s">
        <v>2805</v>
      </c>
      <c r="I481" s="21">
        <v>42250.291666666672</v>
      </c>
      <c r="J481" s="2" t="s">
        <v>847</v>
      </c>
      <c r="K481" s="21">
        <v>41922.291666666664</v>
      </c>
      <c r="L481" s="2" t="s">
        <v>1102</v>
      </c>
      <c r="N481" s="2">
        <v>0</v>
      </c>
      <c r="O481" s="2">
        <v>0</v>
      </c>
      <c r="P481" s="2" t="s">
        <v>816</v>
      </c>
      <c r="Q481" s="2" t="s">
        <v>812</v>
      </c>
      <c r="R481" s="2" t="s">
        <v>836</v>
      </c>
      <c r="S481" s="2" t="s">
        <v>820</v>
      </c>
      <c r="T481" s="2" t="str">
        <f t="shared" si="28"/>
        <v/>
      </c>
      <c r="U481" s="2" t="s">
        <v>1030</v>
      </c>
      <c r="V481" s="2" t="str">
        <f t="shared" si="29"/>
        <v/>
      </c>
      <c r="W481" s="2" t="s">
        <v>1030</v>
      </c>
      <c r="X481" s="2" t="str">
        <f t="shared" si="30"/>
        <v/>
      </c>
      <c r="Y481" s="2" t="s">
        <v>1030</v>
      </c>
      <c r="Z481" s="2" t="str">
        <f t="shared" si="31"/>
        <v/>
      </c>
      <c r="AA481" s="2" t="s">
        <v>1030</v>
      </c>
    </row>
    <row r="482" spans="1:27" hidden="1" x14ac:dyDescent="0.25">
      <c r="A482" s="2" t="s">
        <v>2806</v>
      </c>
      <c r="B482" s="2" t="s">
        <v>812</v>
      </c>
      <c r="C482" s="2" t="s">
        <v>2807</v>
      </c>
      <c r="D482" s="2">
        <v>6.5</v>
      </c>
      <c r="E482" s="2">
        <v>1</v>
      </c>
      <c r="F482" s="2">
        <v>6.5</v>
      </c>
      <c r="G482" s="2" t="s">
        <v>1030</v>
      </c>
      <c r="H482" s="2" t="s">
        <v>2808</v>
      </c>
      <c r="I482" s="21">
        <v>42713.333333333328</v>
      </c>
      <c r="J482" s="2" t="s">
        <v>840</v>
      </c>
      <c r="K482" s="21">
        <v>42592.291666666672</v>
      </c>
      <c r="L482" s="2" t="s">
        <v>794</v>
      </c>
      <c r="M482" s="21">
        <v>40179.333333333336</v>
      </c>
      <c r="N482" s="2">
        <v>1</v>
      </c>
      <c r="O482" s="2">
        <v>500000</v>
      </c>
      <c r="P482" s="2" t="s">
        <v>795</v>
      </c>
      <c r="Q482" s="2" t="s">
        <v>812</v>
      </c>
      <c r="R482" s="2" t="s">
        <v>797</v>
      </c>
      <c r="S482" s="2" t="s">
        <v>849</v>
      </c>
      <c r="T482" s="2" t="str">
        <f t="shared" si="28"/>
        <v/>
      </c>
      <c r="U482" s="2" t="s">
        <v>1030</v>
      </c>
      <c r="V482" s="2" t="str">
        <f t="shared" si="29"/>
        <v/>
      </c>
      <c r="W482" s="2" t="s">
        <v>1030</v>
      </c>
      <c r="X482" s="2" t="str">
        <f t="shared" si="30"/>
        <v/>
      </c>
      <c r="Y482" s="2" t="s">
        <v>1030</v>
      </c>
      <c r="Z482" s="2" t="str">
        <f t="shared" si="31"/>
        <v/>
      </c>
      <c r="AA482" s="2" t="s">
        <v>1030</v>
      </c>
    </row>
    <row r="483" spans="1:27" hidden="1" x14ac:dyDescent="0.25">
      <c r="A483" s="2" t="s">
        <v>2809</v>
      </c>
      <c r="B483" s="2" t="s">
        <v>1659</v>
      </c>
      <c r="C483" s="2" t="s">
        <v>2810</v>
      </c>
      <c r="D483" s="2">
        <v>0.3333333358168602</v>
      </c>
      <c r="E483" s="2" t="s">
        <v>1030</v>
      </c>
      <c r="F483" s="2" t="s">
        <v>1030</v>
      </c>
      <c r="G483" s="2">
        <v>0.3333333358168602</v>
      </c>
      <c r="H483" s="2" t="s">
        <v>2811</v>
      </c>
      <c r="I483" s="21">
        <v>41736.291666666664</v>
      </c>
      <c r="J483" s="2" t="s">
        <v>984</v>
      </c>
      <c r="K483" s="21">
        <v>40658.291666666664</v>
      </c>
      <c r="L483" s="2" t="s">
        <v>1102</v>
      </c>
      <c r="M483" s="21">
        <v>35096.333333333336</v>
      </c>
      <c r="N483" s="2">
        <v>4</v>
      </c>
      <c r="P483" s="2" t="s">
        <v>795</v>
      </c>
      <c r="Q483" s="2" t="s">
        <v>1659</v>
      </c>
      <c r="R483" s="2" t="s">
        <v>810</v>
      </c>
      <c r="S483" s="2" t="s">
        <v>801</v>
      </c>
      <c r="T483" s="2" t="str">
        <f t="shared" si="28"/>
        <v/>
      </c>
      <c r="U483" s="2" t="s">
        <v>1030</v>
      </c>
      <c r="V483" s="2" t="str">
        <f t="shared" si="29"/>
        <v/>
      </c>
      <c r="W483" s="2" t="s">
        <v>1030</v>
      </c>
      <c r="X483" s="2" t="str">
        <f t="shared" si="30"/>
        <v/>
      </c>
      <c r="Y483" s="2" t="s">
        <v>1030</v>
      </c>
      <c r="Z483" s="2" t="str">
        <f t="shared" si="31"/>
        <v/>
      </c>
      <c r="AA483" s="2" t="s">
        <v>1030</v>
      </c>
    </row>
    <row r="484" spans="1:27" hidden="1" x14ac:dyDescent="0.25">
      <c r="A484" s="2" t="s">
        <v>2812</v>
      </c>
      <c r="B484" s="2" t="s">
        <v>2813</v>
      </c>
      <c r="C484" s="2" t="s">
        <v>2814</v>
      </c>
      <c r="D484" s="2">
        <v>5.5</v>
      </c>
      <c r="E484" s="2" t="s">
        <v>1030</v>
      </c>
      <c r="F484" s="2" t="s">
        <v>1030</v>
      </c>
      <c r="G484" s="2">
        <v>5.5</v>
      </c>
      <c r="H484" s="2" t="s">
        <v>2815</v>
      </c>
      <c r="I484" s="21">
        <v>43157.333333333328</v>
      </c>
      <c r="J484" s="2" t="s">
        <v>800</v>
      </c>
      <c r="K484" s="21">
        <v>38999.291666666664</v>
      </c>
      <c r="L484" s="2" t="s">
        <v>794</v>
      </c>
      <c r="M484" s="21">
        <v>39783.333333333336</v>
      </c>
      <c r="N484" s="2">
        <v>1</v>
      </c>
      <c r="O484" s="2">
        <v>1000</v>
      </c>
      <c r="P484" s="2" t="s">
        <v>816</v>
      </c>
      <c r="Q484" s="2" t="s">
        <v>2813</v>
      </c>
      <c r="R484" s="2" t="s">
        <v>830</v>
      </c>
      <c r="S484" s="2" t="s">
        <v>2816</v>
      </c>
      <c r="T484" s="2" t="str">
        <f t="shared" si="28"/>
        <v/>
      </c>
      <c r="U484" s="2" t="s">
        <v>1030</v>
      </c>
      <c r="V484" s="2" t="str">
        <f t="shared" si="29"/>
        <v/>
      </c>
      <c r="W484" s="2" t="s">
        <v>1030</v>
      </c>
      <c r="X484" s="2" t="str">
        <f t="shared" si="30"/>
        <v/>
      </c>
      <c r="Y484" s="2" t="s">
        <v>1030</v>
      </c>
      <c r="Z484" s="2" t="str">
        <f t="shared" si="31"/>
        <v/>
      </c>
      <c r="AA484" s="2" t="s">
        <v>1030</v>
      </c>
    </row>
    <row r="485" spans="1:27" hidden="1" x14ac:dyDescent="0.25">
      <c r="A485" s="2" t="s">
        <v>1420</v>
      </c>
      <c r="B485" s="2" t="s">
        <v>885</v>
      </c>
      <c r="C485" s="2" t="s">
        <v>1419</v>
      </c>
      <c r="D485" s="2">
        <v>4.0833333432674408</v>
      </c>
      <c r="E485" s="2">
        <v>1</v>
      </c>
      <c r="F485" s="2">
        <v>4.0833333432674408</v>
      </c>
      <c r="G485" s="2" t="s">
        <v>1030</v>
      </c>
      <c r="H485" s="2" t="s">
        <v>1488</v>
      </c>
      <c r="I485" s="21">
        <v>43320.291666666672</v>
      </c>
      <c r="J485" s="2" t="s">
        <v>1030</v>
      </c>
      <c r="K485" s="21">
        <v>43295.291666666672</v>
      </c>
      <c r="L485" s="2" t="s">
        <v>794</v>
      </c>
      <c r="N485" s="2">
        <v>0</v>
      </c>
      <c r="O485" s="2">
        <v>0</v>
      </c>
      <c r="P485" s="2" t="s">
        <v>816</v>
      </c>
      <c r="Q485" s="2" t="s">
        <v>885</v>
      </c>
      <c r="R485" s="2" t="s">
        <v>797</v>
      </c>
      <c r="S485" s="2" t="s">
        <v>849</v>
      </c>
      <c r="T485" s="2" t="str">
        <f t="shared" si="28"/>
        <v/>
      </c>
      <c r="U485" s="2" t="s">
        <v>1030</v>
      </c>
      <c r="V485" s="2" t="str">
        <f t="shared" si="29"/>
        <v/>
      </c>
      <c r="W485" s="2" t="s">
        <v>1030</v>
      </c>
      <c r="X485" s="2" t="str">
        <f t="shared" si="30"/>
        <v/>
      </c>
      <c r="Y485" s="2" t="s">
        <v>1030</v>
      </c>
      <c r="Z485" s="2" t="str">
        <f t="shared" si="31"/>
        <v/>
      </c>
      <c r="AA485" s="2" t="s">
        <v>1030</v>
      </c>
    </row>
    <row r="486" spans="1:27" hidden="1" x14ac:dyDescent="0.25">
      <c r="A486" s="2" t="s">
        <v>2817</v>
      </c>
      <c r="B486" s="2" t="s">
        <v>885</v>
      </c>
      <c r="C486" s="2" t="s">
        <v>2818</v>
      </c>
      <c r="D486" s="2">
        <v>4.75</v>
      </c>
      <c r="E486" s="2">
        <v>1</v>
      </c>
      <c r="F486" s="2">
        <v>4.75</v>
      </c>
      <c r="G486" s="2" t="s">
        <v>1030</v>
      </c>
      <c r="H486" s="2" t="s">
        <v>2819</v>
      </c>
      <c r="I486" s="21">
        <v>42703.333333333328</v>
      </c>
      <c r="J486" s="2" t="s">
        <v>840</v>
      </c>
      <c r="K486" s="21">
        <v>42387.333333333328</v>
      </c>
      <c r="L486" s="2" t="s">
        <v>794</v>
      </c>
      <c r="N486" s="2">
        <v>0</v>
      </c>
      <c r="O486" s="2">
        <v>0</v>
      </c>
      <c r="P486" s="2" t="s">
        <v>816</v>
      </c>
      <c r="Q486" s="2" t="s">
        <v>885</v>
      </c>
      <c r="R486" s="2" t="s">
        <v>857</v>
      </c>
      <c r="S486" s="2" t="s">
        <v>801</v>
      </c>
      <c r="T486" s="2" t="str">
        <f t="shared" si="28"/>
        <v/>
      </c>
      <c r="U486" s="2" t="s">
        <v>1030</v>
      </c>
      <c r="V486" s="2" t="str">
        <f t="shared" si="29"/>
        <v/>
      </c>
      <c r="W486" s="2" t="s">
        <v>1030</v>
      </c>
      <c r="X486" s="2" t="str">
        <f t="shared" si="30"/>
        <v/>
      </c>
      <c r="Y486" s="2" t="s">
        <v>1030</v>
      </c>
      <c r="Z486" s="2" t="str">
        <f t="shared" si="31"/>
        <v/>
      </c>
      <c r="AA486" s="2" t="s">
        <v>1030</v>
      </c>
    </row>
    <row r="487" spans="1:27" hidden="1" x14ac:dyDescent="0.25">
      <c r="A487" s="2" t="s">
        <v>1489</v>
      </c>
      <c r="B487" s="2" t="s">
        <v>1042</v>
      </c>
      <c r="C487" s="2" t="s">
        <v>1490</v>
      </c>
      <c r="D487" s="2">
        <v>6.0833333358168602</v>
      </c>
      <c r="E487" s="2">
        <v>1</v>
      </c>
      <c r="F487" s="2">
        <v>6.0833333358168602</v>
      </c>
      <c r="G487" s="2" t="s">
        <v>1030</v>
      </c>
      <c r="H487" s="2" t="s">
        <v>1491</v>
      </c>
      <c r="I487" s="21">
        <v>43314.291666666672</v>
      </c>
      <c r="J487" s="2" t="s">
        <v>800</v>
      </c>
      <c r="K487" s="21">
        <v>43022.291666666672</v>
      </c>
      <c r="L487" s="2" t="s">
        <v>794</v>
      </c>
      <c r="M487" s="21">
        <v>26665.333333333332</v>
      </c>
      <c r="N487" s="2">
        <v>850</v>
      </c>
      <c r="O487" s="2">
        <v>0</v>
      </c>
      <c r="P487" s="2" t="s">
        <v>795</v>
      </c>
      <c r="Q487" s="2" t="s">
        <v>1042</v>
      </c>
      <c r="R487" s="2" t="s">
        <v>797</v>
      </c>
      <c r="S487" s="2" t="s">
        <v>831</v>
      </c>
      <c r="T487" s="2" t="str">
        <f t="shared" si="28"/>
        <v/>
      </c>
      <c r="U487" s="2" t="s">
        <v>1030</v>
      </c>
      <c r="V487" s="2" t="str">
        <f t="shared" si="29"/>
        <v/>
      </c>
      <c r="W487" s="2" t="s">
        <v>1030</v>
      </c>
      <c r="X487" s="2" t="str">
        <f t="shared" si="30"/>
        <v/>
      </c>
      <c r="Y487" s="2" t="s">
        <v>1030</v>
      </c>
      <c r="Z487" s="2" t="str">
        <f t="shared" si="31"/>
        <v/>
      </c>
      <c r="AA487" s="2" t="s">
        <v>1030</v>
      </c>
    </row>
    <row r="488" spans="1:27" hidden="1" x14ac:dyDescent="0.25">
      <c r="A488" s="2" t="s">
        <v>260</v>
      </c>
      <c r="B488" s="2" t="s">
        <v>822</v>
      </c>
      <c r="C488" s="2" t="s">
        <v>259</v>
      </c>
      <c r="D488" s="2">
        <v>2</v>
      </c>
      <c r="E488" s="2">
        <v>1</v>
      </c>
      <c r="F488" s="2">
        <v>2</v>
      </c>
      <c r="G488" s="2" t="s">
        <v>1030</v>
      </c>
      <c r="H488" s="2" t="s">
        <v>966</v>
      </c>
      <c r="I488" s="21">
        <v>43249.291666666672</v>
      </c>
      <c r="J488" s="2" t="s">
        <v>800</v>
      </c>
      <c r="K488" s="21">
        <v>43038.291666666672</v>
      </c>
      <c r="L488" s="2" t="s">
        <v>794</v>
      </c>
      <c r="M488" s="21">
        <v>43038.291666666672</v>
      </c>
      <c r="N488" s="2">
        <v>0</v>
      </c>
      <c r="O488" s="2">
        <v>0</v>
      </c>
      <c r="P488" s="2" t="s">
        <v>824</v>
      </c>
      <c r="Q488" s="2" t="s">
        <v>822</v>
      </c>
      <c r="R488" s="2" t="s">
        <v>857</v>
      </c>
      <c r="S488" s="2" t="s">
        <v>845</v>
      </c>
      <c r="T488" s="2" t="str">
        <f t="shared" si="28"/>
        <v/>
      </c>
      <c r="U488" s="2" t="s">
        <v>1030</v>
      </c>
      <c r="V488" s="2" t="str">
        <f t="shared" si="29"/>
        <v/>
      </c>
      <c r="W488" s="2" t="s">
        <v>1030</v>
      </c>
      <c r="X488" s="2" t="str">
        <f t="shared" si="30"/>
        <v/>
      </c>
      <c r="Y488" s="2" t="s">
        <v>1030</v>
      </c>
      <c r="Z488" s="2" t="str">
        <f t="shared" si="31"/>
        <v/>
      </c>
      <c r="AA488" s="2" t="s">
        <v>1030</v>
      </c>
    </row>
    <row r="489" spans="1:27" hidden="1" x14ac:dyDescent="0.25">
      <c r="A489" s="2" t="s">
        <v>548</v>
      </c>
      <c r="B489" s="2" t="s">
        <v>968</v>
      </c>
      <c r="C489" s="2" t="s">
        <v>547</v>
      </c>
      <c r="D489" s="2">
        <v>8.49966661632061</v>
      </c>
      <c r="E489" s="2">
        <v>1</v>
      </c>
      <c r="F489" s="2">
        <v>8.49966661632061</v>
      </c>
      <c r="G489" s="2" t="s">
        <v>1030</v>
      </c>
      <c r="H489" s="2" t="s">
        <v>967</v>
      </c>
      <c r="I489" s="21">
        <v>43235.291666666672</v>
      </c>
      <c r="J489" s="2" t="s">
        <v>876</v>
      </c>
      <c r="K489" s="21">
        <v>43143.333333333328</v>
      </c>
      <c r="L489" s="2" t="s">
        <v>794</v>
      </c>
      <c r="M489" s="21">
        <v>42948.291666666672</v>
      </c>
      <c r="N489" s="2">
        <v>1</v>
      </c>
      <c r="O489" s="2">
        <v>0</v>
      </c>
      <c r="P489" s="2" t="s">
        <v>824</v>
      </c>
      <c r="Q489" s="2" t="s">
        <v>968</v>
      </c>
      <c r="R489" s="2" t="s">
        <v>810</v>
      </c>
      <c r="S489" s="2" t="s">
        <v>892</v>
      </c>
      <c r="T489" s="2" t="str">
        <f t="shared" si="28"/>
        <v/>
      </c>
      <c r="U489" s="2" t="s">
        <v>1030</v>
      </c>
      <c r="V489" s="2" t="str">
        <f t="shared" si="29"/>
        <v/>
      </c>
      <c r="W489" s="2" t="s">
        <v>1030</v>
      </c>
      <c r="X489" s="2" t="str">
        <f t="shared" si="30"/>
        <v/>
      </c>
      <c r="Y489" s="2" t="s">
        <v>1030</v>
      </c>
      <c r="Z489" s="2" t="str">
        <f t="shared" si="31"/>
        <v/>
      </c>
      <c r="AA489" s="2" t="s">
        <v>1030</v>
      </c>
    </row>
    <row r="490" spans="1:27" hidden="1" x14ac:dyDescent="0.25">
      <c r="A490" s="2" t="s">
        <v>2820</v>
      </c>
      <c r="B490" s="2" t="s">
        <v>1750</v>
      </c>
      <c r="C490" s="2" t="s">
        <v>2821</v>
      </c>
      <c r="D490" s="2">
        <v>1.25</v>
      </c>
      <c r="E490" s="2">
        <v>1</v>
      </c>
      <c r="F490" s="2">
        <v>1.25</v>
      </c>
      <c r="G490" s="2" t="s">
        <v>1030</v>
      </c>
      <c r="H490" s="2" t="s">
        <v>2822</v>
      </c>
      <c r="I490" s="21">
        <v>41697.333333333336</v>
      </c>
      <c r="J490" s="2" t="s">
        <v>819</v>
      </c>
      <c r="K490" s="21">
        <v>41690.333333333336</v>
      </c>
      <c r="L490" s="2" t="s">
        <v>1102</v>
      </c>
      <c r="N490" s="2">
        <v>0</v>
      </c>
      <c r="O490" s="2">
        <v>160000</v>
      </c>
      <c r="P490" s="2" t="s">
        <v>816</v>
      </c>
      <c r="Q490" s="2" t="s">
        <v>1750</v>
      </c>
      <c r="R490" s="2" t="s">
        <v>1030</v>
      </c>
      <c r="S490" s="2" t="s">
        <v>801</v>
      </c>
      <c r="T490" s="2" t="str">
        <f t="shared" si="28"/>
        <v/>
      </c>
      <c r="U490" s="2" t="s">
        <v>1030</v>
      </c>
      <c r="V490" s="2" t="str">
        <f t="shared" si="29"/>
        <v/>
      </c>
      <c r="W490" s="2" t="s">
        <v>1030</v>
      </c>
      <c r="X490" s="2" t="str">
        <f t="shared" si="30"/>
        <v/>
      </c>
      <c r="Y490" s="2" t="s">
        <v>1030</v>
      </c>
      <c r="Z490" s="2" t="str">
        <f t="shared" si="31"/>
        <v/>
      </c>
      <c r="AA490" s="2" t="s">
        <v>1030</v>
      </c>
    </row>
    <row r="491" spans="1:27" hidden="1" x14ac:dyDescent="0.25">
      <c r="A491" s="2" t="s">
        <v>2823</v>
      </c>
      <c r="B491" s="2" t="s">
        <v>882</v>
      </c>
      <c r="C491" s="2" t="s">
        <v>2824</v>
      </c>
      <c r="D491" s="2">
        <v>2.5</v>
      </c>
      <c r="E491" s="2" t="s">
        <v>1030</v>
      </c>
      <c r="F491" s="2" t="s">
        <v>1030</v>
      </c>
      <c r="G491" s="2">
        <v>2.5</v>
      </c>
      <c r="H491" s="2" t="s">
        <v>2825</v>
      </c>
      <c r="I491" s="21">
        <v>42475.291666666672</v>
      </c>
      <c r="J491" s="2" t="s">
        <v>808</v>
      </c>
      <c r="K491" s="21">
        <v>40578.333333333336</v>
      </c>
      <c r="L491" s="2" t="s">
        <v>794</v>
      </c>
      <c r="M491" s="21">
        <v>40374.291666666664</v>
      </c>
      <c r="N491" s="2">
        <v>0</v>
      </c>
      <c r="P491" s="2" t="s">
        <v>824</v>
      </c>
      <c r="Q491" s="2" t="s">
        <v>882</v>
      </c>
      <c r="R491" s="2" t="s">
        <v>836</v>
      </c>
      <c r="S491" s="2" t="s">
        <v>820</v>
      </c>
      <c r="T491" s="2" t="str">
        <f t="shared" si="28"/>
        <v/>
      </c>
      <c r="U491" s="2" t="s">
        <v>1030</v>
      </c>
      <c r="V491" s="2" t="str">
        <f t="shared" si="29"/>
        <v/>
      </c>
      <c r="W491" s="2" t="s">
        <v>1030</v>
      </c>
      <c r="X491" s="2" t="str">
        <f t="shared" si="30"/>
        <v/>
      </c>
      <c r="Y491" s="2" t="s">
        <v>1030</v>
      </c>
      <c r="Z491" s="2" t="str">
        <f t="shared" si="31"/>
        <v/>
      </c>
      <c r="AA491" s="2" t="s">
        <v>1030</v>
      </c>
    </row>
    <row r="492" spans="1:27" hidden="1" x14ac:dyDescent="0.25">
      <c r="A492" s="2" t="s">
        <v>2826</v>
      </c>
      <c r="B492" s="2" t="s">
        <v>882</v>
      </c>
      <c r="C492" s="2" t="s">
        <v>2827</v>
      </c>
      <c r="D492" s="2">
        <v>4.8333333432674408</v>
      </c>
      <c r="E492" s="2">
        <v>1</v>
      </c>
      <c r="F492" s="2">
        <v>4.8333333432674408</v>
      </c>
      <c r="G492" s="2" t="s">
        <v>1030</v>
      </c>
      <c r="H492" s="2" t="s">
        <v>2825</v>
      </c>
      <c r="I492" s="21">
        <v>42704.333333333328</v>
      </c>
      <c r="J492" s="2" t="s">
        <v>808</v>
      </c>
      <c r="K492" s="21">
        <v>42445.291666666672</v>
      </c>
      <c r="L492" s="2" t="s">
        <v>794</v>
      </c>
      <c r="M492" s="21">
        <v>39814.333333333336</v>
      </c>
      <c r="N492" s="2">
        <v>1</v>
      </c>
      <c r="O492" s="2">
        <v>50000</v>
      </c>
      <c r="P492" s="2" t="s">
        <v>795</v>
      </c>
      <c r="Q492" s="2" t="s">
        <v>882</v>
      </c>
      <c r="R492" s="2" t="s">
        <v>797</v>
      </c>
      <c r="S492" s="2" t="s">
        <v>820</v>
      </c>
      <c r="T492" s="2" t="str">
        <f t="shared" si="28"/>
        <v/>
      </c>
      <c r="U492" s="2" t="s">
        <v>1030</v>
      </c>
      <c r="V492" s="2" t="str">
        <f t="shared" si="29"/>
        <v/>
      </c>
      <c r="W492" s="2" t="s">
        <v>1030</v>
      </c>
      <c r="X492" s="2" t="str">
        <f t="shared" si="30"/>
        <v/>
      </c>
      <c r="Y492" s="2" t="s">
        <v>1030</v>
      </c>
      <c r="Z492" s="2" t="str">
        <f t="shared" si="31"/>
        <v/>
      </c>
      <c r="AA492" s="2" t="s">
        <v>1030</v>
      </c>
    </row>
    <row r="493" spans="1:27" hidden="1" x14ac:dyDescent="0.25">
      <c r="A493" s="2" t="s">
        <v>2828</v>
      </c>
      <c r="B493" s="2" t="s">
        <v>885</v>
      </c>
      <c r="C493" s="2" t="s">
        <v>2829</v>
      </c>
      <c r="D493" s="2">
        <v>1</v>
      </c>
      <c r="E493" s="2">
        <v>1</v>
      </c>
      <c r="F493" s="2">
        <v>1</v>
      </c>
      <c r="G493" s="2" t="s">
        <v>1030</v>
      </c>
      <c r="H493" s="2" t="s">
        <v>2830</v>
      </c>
      <c r="I493" s="21">
        <v>42096.291666666672</v>
      </c>
      <c r="J493" s="2" t="s">
        <v>907</v>
      </c>
      <c r="K493" s="21">
        <v>42094.291666666672</v>
      </c>
      <c r="L493" s="2" t="s">
        <v>1102</v>
      </c>
      <c r="M493" s="21">
        <v>41749.291666666664</v>
      </c>
      <c r="N493" s="2">
        <v>1</v>
      </c>
      <c r="O493" s="2">
        <v>0</v>
      </c>
      <c r="P493" s="2" t="s">
        <v>824</v>
      </c>
      <c r="Q493" s="2" t="s">
        <v>885</v>
      </c>
      <c r="R493" s="2" t="s">
        <v>830</v>
      </c>
      <c r="S493" s="2" t="s">
        <v>853</v>
      </c>
      <c r="T493" s="2" t="str">
        <f t="shared" si="28"/>
        <v/>
      </c>
      <c r="U493" s="2" t="s">
        <v>1030</v>
      </c>
      <c r="V493" s="2" t="str">
        <f t="shared" si="29"/>
        <v/>
      </c>
      <c r="W493" s="2" t="s">
        <v>1030</v>
      </c>
      <c r="X493" s="2" t="str">
        <f t="shared" si="30"/>
        <v/>
      </c>
      <c r="Y493" s="2" t="s">
        <v>1030</v>
      </c>
      <c r="Z493" s="2" t="str">
        <f t="shared" si="31"/>
        <v/>
      </c>
      <c r="AA493" s="2" t="s">
        <v>1030</v>
      </c>
    </row>
    <row r="494" spans="1:27" hidden="1" x14ac:dyDescent="0.25">
      <c r="A494" s="2" t="s">
        <v>2831</v>
      </c>
      <c r="B494" s="2" t="s">
        <v>835</v>
      </c>
      <c r="C494" s="2" t="s">
        <v>2832</v>
      </c>
      <c r="D494" s="2">
        <v>1</v>
      </c>
      <c r="E494" s="2">
        <v>1</v>
      </c>
      <c r="F494" s="2">
        <v>1</v>
      </c>
      <c r="G494" s="2" t="s">
        <v>1030</v>
      </c>
      <c r="H494" s="2" t="s">
        <v>2833</v>
      </c>
      <c r="I494" s="21">
        <v>41787.291666666664</v>
      </c>
      <c r="J494" s="2" t="s">
        <v>803</v>
      </c>
      <c r="K494" s="21">
        <v>41765.291666666664</v>
      </c>
      <c r="L494" s="2" t="s">
        <v>1102</v>
      </c>
      <c r="M494" s="21">
        <v>41835.291666666664</v>
      </c>
      <c r="N494" s="2">
        <v>0</v>
      </c>
      <c r="O494" s="2">
        <v>0</v>
      </c>
      <c r="P494" s="2" t="s">
        <v>816</v>
      </c>
      <c r="Q494" s="2" t="s">
        <v>835</v>
      </c>
      <c r="R494" s="2" t="s">
        <v>1262</v>
      </c>
      <c r="S494" s="2" t="s">
        <v>2834</v>
      </c>
      <c r="T494" s="2" t="str">
        <f t="shared" si="28"/>
        <v/>
      </c>
      <c r="U494" s="2" t="s">
        <v>1030</v>
      </c>
      <c r="V494" s="2" t="str">
        <f t="shared" si="29"/>
        <v/>
      </c>
      <c r="W494" s="2" t="s">
        <v>1030</v>
      </c>
      <c r="X494" s="2" t="str">
        <f t="shared" si="30"/>
        <v/>
      </c>
      <c r="Y494" s="2" t="s">
        <v>1030</v>
      </c>
      <c r="Z494" s="2" t="str">
        <f t="shared" si="31"/>
        <v/>
      </c>
      <c r="AA494" s="2" t="s">
        <v>1030</v>
      </c>
    </row>
    <row r="495" spans="1:27" hidden="1" x14ac:dyDescent="0.25">
      <c r="A495" s="2" t="s">
        <v>2835</v>
      </c>
      <c r="B495" s="2" t="s">
        <v>1365</v>
      </c>
      <c r="C495" s="2" t="s">
        <v>2836</v>
      </c>
      <c r="D495" s="2">
        <v>3.0833333432674408</v>
      </c>
      <c r="E495" s="2">
        <v>1</v>
      </c>
      <c r="F495" s="2">
        <v>3.0833333432674408</v>
      </c>
      <c r="G495" s="2" t="s">
        <v>1030</v>
      </c>
      <c r="H495" s="2" t="s">
        <v>2837</v>
      </c>
      <c r="I495" s="21">
        <v>43039.291666666672</v>
      </c>
      <c r="J495" s="2" t="s">
        <v>861</v>
      </c>
      <c r="K495" s="21">
        <v>42223.291666666672</v>
      </c>
      <c r="L495" s="2" t="s">
        <v>794</v>
      </c>
      <c r="M495" s="21">
        <v>42748.333333333328</v>
      </c>
      <c r="N495" s="2">
        <v>5</v>
      </c>
      <c r="O495" s="2">
        <v>1999999</v>
      </c>
      <c r="P495" s="2" t="s">
        <v>816</v>
      </c>
      <c r="Q495" s="2" t="s">
        <v>1592</v>
      </c>
      <c r="R495" s="2" t="s">
        <v>813</v>
      </c>
      <c r="S495" s="2" t="s">
        <v>843</v>
      </c>
      <c r="T495" s="2" t="str">
        <f t="shared" si="28"/>
        <v/>
      </c>
      <c r="U495" s="2" t="s">
        <v>1030</v>
      </c>
      <c r="V495" s="2" t="str">
        <f t="shared" si="29"/>
        <v>Anthony C. Elliott</v>
      </c>
      <c r="W495" s="2">
        <v>1</v>
      </c>
      <c r="X495" s="2" t="str">
        <f t="shared" si="30"/>
        <v>Anthony C. Elliott</v>
      </c>
      <c r="Y495" s="2">
        <v>110</v>
      </c>
      <c r="Z495" s="2" t="str">
        <f t="shared" si="31"/>
        <v>Anthony C. Elliott</v>
      </c>
      <c r="AA495" s="2">
        <v>1999999</v>
      </c>
    </row>
    <row r="496" spans="1:27" hidden="1" x14ac:dyDescent="0.25">
      <c r="A496" s="2" t="s">
        <v>2838</v>
      </c>
      <c r="B496" s="2" t="s">
        <v>855</v>
      </c>
      <c r="C496" s="2" t="s">
        <v>2839</v>
      </c>
      <c r="D496" s="2">
        <v>13.5</v>
      </c>
      <c r="E496" s="2">
        <v>1</v>
      </c>
      <c r="F496" s="2">
        <v>13.5</v>
      </c>
      <c r="G496" s="2" t="s">
        <v>1030</v>
      </c>
      <c r="H496" s="2" t="s">
        <v>2840</v>
      </c>
      <c r="I496" s="21">
        <v>43066.333333333328</v>
      </c>
      <c r="J496" s="2" t="s">
        <v>840</v>
      </c>
      <c r="K496" s="21">
        <v>42675.291666666672</v>
      </c>
      <c r="L496" s="2" t="s">
        <v>794</v>
      </c>
      <c r="N496" s="2">
        <v>0</v>
      </c>
      <c r="O496" s="2">
        <v>0</v>
      </c>
      <c r="P496" s="2" t="s">
        <v>816</v>
      </c>
      <c r="Q496" s="2" t="s">
        <v>855</v>
      </c>
      <c r="R496" s="2" t="s">
        <v>857</v>
      </c>
      <c r="S496" s="2" t="s">
        <v>820</v>
      </c>
      <c r="T496" s="2" t="str">
        <f t="shared" si="28"/>
        <v/>
      </c>
      <c r="U496" s="2" t="s">
        <v>1030</v>
      </c>
      <c r="V496" s="2" t="str">
        <f t="shared" si="29"/>
        <v/>
      </c>
      <c r="W496" s="2" t="s">
        <v>1030</v>
      </c>
      <c r="X496" s="2" t="str">
        <f t="shared" si="30"/>
        <v/>
      </c>
      <c r="Y496" s="2" t="s">
        <v>1030</v>
      </c>
      <c r="Z496" s="2" t="str">
        <f t="shared" si="31"/>
        <v/>
      </c>
      <c r="AA496" s="2" t="s">
        <v>1030</v>
      </c>
    </row>
    <row r="497" spans="1:27" hidden="1" x14ac:dyDescent="0.25">
      <c r="A497" s="2" t="s">
        <v>2841</v>
      </c>
      <c r="B497" s="2" t="s">
        <v>2842</v>
      </c>
      <c r="C497" s="2" t="s">
        <v>2843</v>
      </c>
      <c r="D497" s="2">
        <v>32.5</v>
      </c>
      <c r="E497" s="2" t="s">
        <v>1030</v>
      </c>
      <c r="F497" s="2" t="s">
        <v>1030</v>
      </c>
      <c r="G497" s="2">
        <v>32.5</v>
      </c>
      <c r="H497" s="2" t="s">
        <v>2844</v>
      </c>
      <c r="I497" s="21">
        <v>41837.291666666664</v>
      </c>
      <c r="J497" s="2" t="s">
        <v>793</v>
      </c>
      <c r="K497" s="21">
        <v>41472.291666666664</v>
      </c>
      <c r="L497" s="2" t="s">
        <v>1102</v>
      </c>
      <c r="M497" s="21">
        <v>41395.291666666664</v>
      </c>
      <c r="N497" s="2">
        <v>2</v>
      </c>
      <c r="O497" s="2">
        <v>0</v>
      </c>
      <c r="P497" s="2" t="s">
        <v>824</v>
      </c>
      <c r="Q497" s="2" t="s">
        <v>2842</v>
      </c>
      <c r="R497" s="2" t="s">
        <v>1030</v>
      </c>
      <c r="S497" s="2" t="s">
        <v>958</v>
      </c>
      <c r="T497" s="2" t="str">
        <f t="shared" si="28"/>
        <v/>
      </c>
      <c r="U497" s="2" t="s">
        <v>1030</v>
      </c>
      <c r="V497" s="2" t="str">
        <f t="shared" si="29"/>
        <v/>
      </c>
      <c r="W497" s="2" t="s">
        <v>1030</v>
      </c>
      <c r="X497" s="2" t="str">
        <f t="shared" si="30"/>
        <v/>
      </c>
      <c r="Y497" s="2" t="s">
        <v>1030</v>
      </c>
      <c r="Z497" s="2" t="str">
        <f t="shared" si="31"/>
        <v/>
      </c>
      <c r="AA497" s="2" t="s">
        <v>1030</v>
      </c>
    </row>
    <row r="498" spans="1:27" hidden="1" x14ac:dyDescent="0.25">
      <c r="A498" s="2" t="s">
        <v>2845</v>
      </c>
      <c r="B498" s="2" t="s">
        <v>1365</v>
      </c>
      <c r="C498" s="2" t="s">
        <v>2846</v>
      </c>
      <c r="D498" s="2">
        <v>6</v>
      </c>
      <c r="E498" s="2" t="s">
        <v>1030</v>
      </c>
      <c r="F498" s="2" t="s">
        <v>1030</v>
      </c>
      <c r="G498" s="2">
        <v>6</v>
      </c>
      <c r="H498" s="2" t="s">
        <v>2847</v>
      </c>
      <c r="I498" s="21">
        <v>42706.333333333328</v>
      </c>
      <c r="J498" s="2" t="s">
        <v>819</v>
      </c>
      <c r="K498" s="21">
        <v>42703.333333333328</v>
      </c>
      <c r="L498" s="2" t="s">
        <v>794</v>
      </c>
      <c r="M498" s="21">
        <v>42707.333333333328</v>
      </c>
      <c r="N498" s="2">
        <v>14</v>
      </c>
      <c r="O498" s="2">
        <v>0</v>
      </c>
      <c r="P498" s="2" t="s">
        <v>816</v>
      </c>
      <c r="Q498" s="2" t="s">
        <v>1592</v>
      </c>
      <c r="R498" s="2" t="s">
        <v>797</v>
      </c>
      <c r="S498" s="2" t="s">
        <v>798</v>
      </c>
      <c r="T498" s="2" t="str">
        <f t="shared" si="28"/>
        <v/>
      </c>
      <c r="U498" s="2" t="s">
        <v>1030</v>
      </c>
      <c r="V498" s="2" t="str">
        <f t="shared" si="29"/>
        <v>Anthony C. Elliott</v>
      </c>
      <c r="W498" s="2">
        <v>1</v>
      </c>
      <c r="X498" s="2" t="str">
        <f t="shared" si="30"/>
        <v/>
      </c>
      <c r="Y498" s="2" t="s">
        <v>1030</v>
      </c>
      <c r="Z498" s="2" t="str">
        <f t="shared" si="31"/>
        <v/>
      </c>
      <c r="AA498" s="2" t="s">
        <v>1030</v>
      </c>
    </row>
    <row r="499" spans="1:27" hidden="1" x14ac:dyDescent="0.25">
      <c r="A499" s="2" t="s">
        <v>2848</v>
      </c>
      <c r="B499" s="2" t="s">
        <v>912</v>
      </c>
      <c r="C499" s="2" t="s">
        <v>2849</v>
      </c>
      <c r="D499" s="2">
        <v>29</v>
      </c>
      <c r="E499" s="2">
        <v>1</v>
      </c>
      <c r="F499" s="2">
        <v>29</v>
      </c>
      <c r="G499" s="2" t="s">
        <v>1030</v>
      </c>
      <c r="H499" s="2" t="s">
        <v>2850</v>
      </c>
      <c r="I499" s="21">
        <v>43082.333333333328</v>
      </c>
      <c r="J499" s="2" t="s">
        <v>793</v>
      </c>
      <c r="K499" s="21">
        <v>42501.291666666672</v>
      </c>
      <c r="L499" s="2" t="s">
        <v>794</v>
      </c>
      <c r="M499" s="21">
        <v>41554.291666666664</v>
      </c>
      <c r="N499" s="2">
        <v>0</v>
      </c>
      <c r="O499" s="2">
        <v>0</v>
      </c>
      <c r="P499" s="2" t="s">
        <v>795</v>
      </c>
      <c r="Q499" s="2" t="s">
        <v>912</v>
      </c>
      <c r="R499" s="2" t="s">
        <v>813</v>
      </c>
      <c r="S499" s="2" t="s">
        <v>831</v>
      </c>
      <c r="T499" s="2" t="str">
        <f t="shared" si="28"/>
        <v/>
      </c>
      <c r="U499" s="2" t="s">
        <v>1030</v>
      </c>
      <c r="V499" s="2" t="str">
        <f t="shared" si="29"/>
        <v/>
      </c>
      <c r="W499" s="2" t="s">
        <v>1030</v>
      </c>
      <c r="X499" s="2" t="str">
        <f t="shared" si="30"/>
        <v/>
      </c>
      <c r="Y499" s="2" t="s">
        <v>1030</v>
      </c>
      <c r="Z499" s="2" t="str">
        <f t="shared" si="31"/>
        <v/>
      </c>
      <c r="AA499" s="2" t="s">
        <v>1030</v>
      </c>
    </row>
    <row r="500" spans="1:27" hidden="1" x14ac:dyDescent="0.25">
      <c r="A500" s="2" t="s">
        <v>2851</v>
      </c>
      <c r="B500" s="2" t="s">
        <v>848</v>
      </c>
      <c r="C500" s="2" t="s">
        <v>2852</v>
      </c>
      <c r="D500" s="2">
        <v>5.5</v>
      </c>
      <c r="E500" s="2" t="s">
        <v>1030</v>
      </c>
      <c r="F500" s="2" t="s">
        <v>1030</v>
      </c>
      <c r="G500" s="2">
        <v>5.5</v>
      </c>
      <c r="H500" s="2" t="s">
        <v>2853</v>
      </c>
      <c r="I500" s="21">
        <v>43042.291666666672</v>
      </c>
      <c r="J500" s="2" t="s">
        <v>808</v>
      </c>
      <c r="K500" s="21">
        <v>43003.291666666672</v>
      </c>
      <c r="L500" s="2" t="s">
        <v>794</v>
      </c>
      <c r="N500" s="2">
        <v>0</v>
      </c>
      <c r="O500" s="2">
        <v>0</v>
      </c>
      <c r="P500" s="2" t="s">
        <v>816</v>
      </c>
      <c r="Q500" s="2" t="s">
        <v>848</v>
      </c>
      <c r="R500" s="2" t="s">
        <v>810</v>
      </c>
      <c r="S500" s="2" t="s">
        <v>853</v>
      </c>
      <c r="T500" s="2" t="str">
        <f t="shared" si="28"/>
        <v/>
      </c>
      <c r="U500" s="2" t="s">
        <v>1030</v>
      </c>
      <c r="V500" s="2" t="str">
        <f t="shared" si="29"/>
        <v/>
      </c>
      <c r="W500" s="2" t="s">
        <v>1030</v>
      </c>
      <c r="X500" s="2" t="str">
        <f t="shared" si="30"/>
        <v/>
      </c>
      <c r="Y500" s="2" t="s">
        <v>1030</v>
      </c>
      <c r="Z500" s="2" t="str">
        <f t="shared" si="31"/>
        <v/>
      </c>
      <c r="AA500" s="2" t="s">
        <v>1030</v>
      </c>
    </row>
    <row r="501" spans="1:27" hidden="1" x14ac:dyDescent="0.25">
      <c r="A501" s="2" t="s">
        <v>2854</v>
      </c>
      <c r="B501" s="2" t="s">
        <v>796</v>
      </c>
      <c r="C501" s="2" t="s">
        <v>2855</v>
      </c>
      <c r="D501" s="2">
        <v>7.2503333985805511</v>
      </c>
      <c r="E501" s="2">
        <v>1</v>
      </c>
      <c r="F501" s="2">
        <v>7.2503333985805511</v>
      </c>
      <c r="G501" s="2" t="s">
        <v>1030</v>
      </c>
      <c r="H501" s="2" t="s">
        <v>2856</v>
      </c>
      <c r="I501" s="21">
        <v>42249.291666666672</v>
      </c>
      <c r="J501" s="2" t="s">
        <v>840</v>
      </c>
      <c r="K501" s="21">
        <v>42171.291666666672</v>
      </c>
      <c r="L501" s="2" t="s">
        <v>1102</v>
      </c>
      <c r="N501" s="2">
        <v>0</v>
      </c>
      <c r="O501" s="2">
        <v>0</v>
      </c>
      <c r="P501" s="2" t="s">
        <v>816</v>
      </c>
      <c r="Q501" s="2" t="s">
        <v>796</v>
      </c>
      <c r="R501" s="2" t="s">
        <v>1026</v>
      </c>
      <c r="S501" s="2" t="s">
        <v>849</v>
      </c>
      <c r="T501" s="2" t="str">
        <f t="shared" si="28"/>
        <v/>
      </c>
      <c r="U501" s="2" t="s">
        <v>1030</v>
      </c>
      <c r="V501" s="2" t="str">
        <f t="shared" si="29"/>
        <v/>
      </c>
      <c r="W501" s="2" t="s">
        <v>1030</v>
      </c>
      <c r="X501" s="2" t="str">
        <f t="shared" si="30"/>
        <v/>
      </c>
      <c r="Y501" s="2" t="s">
        <v>1030</v>
      </c>
      <c r="Z501" s="2" t="str">
        <f t="shared" si="31"/>
        <v/>
      </c>
      <c r="AA501" s="2" t="s">
        <v>1030</v>
      </c>
    </row>
    <row r="502" spans="1:27" hidden="1" x14ac:dyDescent="0.25">
      <c r="A502" s="2" t="s">
        <v>2857</v>
      </c>
      <c r="B502" s="2" t="s">
        <v>1750</v>
      </c>
      <c r="C502" s="2" t="s">
        <v>2858</v>
      </c>
      <c r="D502" s="2">
        <v>7.5</v>
      </c>
      <c r="E502" s="2">
        <v>1</v>
      </c>
      <c r="F502" s="2">
        <v>7.5</v>
      </c>
      <c r="G502" s="2" t="s">
        <v>1030</v>
      </c>
      <c r="H502" s="2" t="s">
        <v>2859</v>
      </c>
      <c r="I502" s="21">
        <v>41747.291666666664</v>
      </c>
      <c r="J502" s="2" t="s">
        <v>800</v>
      </c>
      <c r="K502" s="21">
        <v>41705.333333333336</v>
      </c>
      <c r="L502" s="2" t="s">
        <v>1102</v>
      </c>
      <c r="M502" s="21">
        <v>41731.291666666664</v>
      </c>
      <c r="N502" s="2">
        <v>0</v>
      </c>
      <c r="O502" s="2">
        <v>0</v>
      </c>
      <c r="P502" s="2" t="s">
        <v>816</v>
      </c>
      <c r="Q502" s="2" t="s">
        <v>1750</v>
      </c>
      <c r="R502" s="2" t="s">
        <v>1030</v>
      </c>
      <c r="S502" s="2" t="s">
        <v>820</v>
      </c>
      <c r="T502" s="2" t="str">
        <f t="shared" si="28"/>
        <v/>
      </c>
      <c r="U502" s="2" t="s">
        <v>1030</v>
      </c>
      <c r="V502" s="2" t="str">
        <f t="shared" si="29"/>
        <v>David Pollock</v>
      </c>
      <c r="W502" s="2">
        <v>1</v>
      </c>
      <c r="X502" s="2" t="str">
        <f t="shared" si="30"/>
        <v/>
      </c>
      <c r="Y502" s="2" t="s">
        <v>1030</v>
      </c>
      <c r="Z502" s="2" t="str">
        <f t="shared" si="31"/>
        <v/>
      </c>
      <c r="AA502" s="2" t="s">
        <v>1030</v>
      </c>
    </row>
    <row r="503" spans="1:27" hidden="1" x14ac:dyDescent="0.25">
      <c r="A503" s="2" t="s">
        <v>582</v>
      </c>
      <c r="B503" s="2" t="s">
        <v>804</v>
      </c>
      <c r="C503" s="2" t="s">
        <v>581</v>
      </c>
      <c r="D503" s="2">
        <v>33.5</v>
      </c>
      <c r="E503" s="2">
        <v>1</v>
      </c>
      <c r="F503" s="2">
        <v>33.5</v>
      </c>
      <c r="G503" s="2" t="s">
        <v>1030</v>
      </c>
      <c r="H503" s="2" t="s">
        <v>969</v>
      </c>
      <c r="I503" s="21">
        <v>43222.291666666672</v>
      </c>
      <c r="J503" s="2" t="s">
        <v>793</v>
      </c>
      <c r="K503" s="21">
        <v>42439.333333333328</v>
      </c>
      <c r="L503" s="2" t="s">
        <v>794</v>
      </c>
      <c r="M503" s="21">
        <v>41864.291666666664</v>
      </c>
      <c r="N503" s="2">
        <v>2</v>
      </c>
      <c r="O503" s="2">
        <v>1</v>
      </c>
      <c r="P503" s="2" t="s">
        <v>795</v>
      </c>
      <c r="Q503" s="2" t="s">
        <v>804</v>
      </c>
      <c r="R503" s="2" t="s">
        <v>937</v>
      </c>
      <c r="S503" s="2" t="s">
        <v>913</v>
      </c>
      <c r="T503" s="2" t="str">
        <f t="shared" si="28"/>
        <v>Karen Scuncio</v>
      </c>
      <c r="U503" s="2">
        <v>5000</v>
      </c>
      <c r="V503" s="2" t="str">
        <f t="shared" si="29"/>
        <v/>
      </c>
      <c r="W503" s="2" t="s">
        <v>1030</v>
      </c>
      <c r="X503" s="2" t="str">
        <f t="shared" si="30"/>
        <v/>
      </c>
      <c r="Y503" s="2" t="s">
        <v>1030</v>
      </c>
      <c r="Z503" s="2" t="str">
        <f t="shared" si="31"/>
        <v/>
      </c>
      <c r="AA503" s="2" t="s">
        <v>1030</v>
      </c>
    </row>
    <row r="504" spans="1:27" hidden="1" x14ac:dyDescent="0.25">
      <c r="A504" s="2" t="s">
        <v>320</v>
      </c>
      <c r="B504" s="2" t="s">
        <v>822</v>
      </c>
      <c r="C504" s="2" t="s">
        <v>319</v>
      </c>
      <c r="D504" s="2">
        <v>22.75</v>
      </c>
      <c r="E504" s="2">
        <v>1</v>
      </c>
      <c r="F504" s="2">
        <v>22.75</v>
      </c>
      <c r="G504" s="2" t="s">
        <v>1030</v>
      </c>
      <c r="H504" s="2" t="s">
        <v>970</v>
      </c>
      <c r="I504" s="21">
        <v>43235.291666666672</v>
      </c>
      <c r="J504" s="2" t="s">
        <v>840</v>
      </c>
      <c r="K504" s="21">
        <v>42830.291666666672</v>
      </c>
      <c r="L504" s="2" t="s">
        <v>794</v>
      </c>
      <c r="M504" s="21">
        <v>42908.291666666672</v>
      </c>
      <c r="N504" s="2">
        <v>1</v>
      </c>
      <c r="O504" s="2">
        <v>6580</v>
      </c>
      <c r="P504" s="2" t="s">
        <v>816</v>
      </c>
      <c r="Q504" s="2" t="s">
        <v>822</v>
      </c>
      <c r="R504" s="2" t="s">
        <v>810</v>
      </c>
      <c r="S504" s="2" t="s">
        <v>853</v>
      </c>
      <c r="T504" s="2" t="str">
        <f t="shared" si="28"/>
        <v>Sylvia Martini</v>
      </c>
      <c r="U504" s="2">
        <v>900</v>
      </c>
      <c r="V504" s="2" t="str">
        <f t="shared" si="29"/>
        <v>Sylvia Martini</v>
      </c>
      <c r="W504" s="2">
        <v>1</v>
      </c>
      <c r="X504" s="2" t="str">
        <f t="shared" si="30"/>
        <v/>
      </c>
      <c r="Y504" s="2" t="s">
        <v>1030</v>
      </c>
      <c r="Z504" s="2" t="str">
        <f t="shared" si="31"/>
        <v>Sylvia Martini</v>
      </c>
      <c r="AA504" s="2">
        <v>10000</v>
      </c>
    </row>
    <row r="505" spans="1:27" hidden="1" x14ac:dyDescent="0.25">
      <c r="A505" s="2" t="s">
        <v>2860</v>
      </c>
      <c r="B505" s="2" t="s">
        <v>1063</v>
      </c>
      <c r="C505" s="2" t="s">
        <v>2861</v>
      </c>
      <c r="D505" s="2">
        <v>2</v>
      </c>
      <c r="E505" s="2">
        <v>1</v>
      </c>
      <c r="F505" s="2">
        <v>2</v>
      </c>
      <c r="G505" s="2" t="s">
        <v>1030</v>
      </c>
      <c r="H505" s="2" t="s">
        <v>2862</v>
      </c>
      <c r="I505" s="21">
        <v>41870.291666666664</v>
      </c>
      <c r="J505" s="2" t="s">
        <v>1030</v>
      </c>
      <c r="K505" s="21">
        <v>41870.291666666664</v>
      </c>
      <c r="L505" s="2" t="s">
        <v>1102</v>
      </c>
      <c r="N505" s="2">
        <v>0</v>
      </c>
      <c r="O505" s="2">
        <v>0</v>
      </c>
      <c r="P505" s="2" t="s">
        <v>816</v>
      </c>
      <c r="Q505" s="2" t="s">
        <v>1063</v>
      </c>
      <c r="R505" s="2" t="s">
        <v>1030</v>
      </c>
      <c r="S505" s="2" t="s">
        <v>831</v>
      </c>
      <c r="T505" s="2" t="str">
        <f t="shared" si="28"/>
        <v/>
      </c>
      <c r="U505" s="2" t="s">
        <v>1030</v>
      </c>
      <c r="V505" s="2" t="str">
        <f t="shared" si="29"/>
        <v/>
      </c>
      <c r="W505" s="2" t="s">
        <v>1030</v>
      </c>
      <c r="X505" s="2" t="str">
        <f t="shared" si="30"/>
        <v/>
      </c>
      <c r="Y505" s="2" t="s">
        <v>1030</v>
      </c>
      <c r="Z505" s="2" t="str">
        <f t="shared" si="31"/>
        <v/>
      </c>
      <c r="AA505" s="2" t="s">
        <v>1030</v>
      </c>
    </row>
    <row r="506" spans="1:27" hidden="1" x14ac:dyDescent="0.25">
      <c r="A506" s="2" t="s">
        <v>2863</v>
      </c>
      <c r="B506" s="2" t="s">
        <v>796</v>
      </c>
      <c r="C506" s="2" t="s">
        <v>2864</v>
      </c>
      <c r="D506" s="2">
        <v>28.25</v>
      </c>
      <c r="E506" s="2" t="s">
        <v>1030</v>
      </c>
      <c r="F506" s="2" t="s">
        <v>1030</v>
      </c>
      <c r="G506" s="2">
        <v>28.25</v>
      </c>
      <c r="H506" s="2" t="s">
        <v>2865</v>
      </c>
      <c r="I506" s="21">
        <v>42320.333333333328</v>
      </c>
      <c r="J506" s="2" t="s">
        <v>819</v>
      </c>
      <c r="K506" s="21">
        <v>41149.291666666664</v>
      </c>
      <c r="L506" s="2" t="s">
        <v>794</v>
      </c>
      <c r="M506" s="21">
        <v>40909.333333333336</v>
      </c>
      <c r="P506" s="2" t="s">
        <v>824</v>
      </c>
      <c r="Q506" s="2" t="s">
        <v>796</v>
      </c>
      <c r="R506" s="2" t="s">
        <v>830</v>
      </c>
      <c r="S506" s="2" t="s">
        <v>801</v>
      </c>
      <c r="T506" s="2" t="str">
        <f t="shared" si="28"/>
        <v/>
      </c>
      <c r="U506" s="2" t="s">
        <v>1030</v>
      </c>
      <c r="V506" s="2" t="str">
        <f t="shared" si="29"/>
        <v/>
      </c>
      <c r="W506" s="2" t="s">
        <v>1030</v>
      </c>
      <c r="X506" s="2" t="str">
        <f t="shared" si="30"/>
        <v/>
      </c>
      <c r="Y506" s="2" t="s">
        <v>1030</v>
      </c>
      <c r="Z506" s="2" t="str">
        <f t="shared" si="31"/>
        <v/>
      </c>
      <c r="AA506" s="2" t="s">
        <v>1030</v>
      </c>
    </row>
    <row r="507" spans="1:27" hidden="1" x14ac:dyDescent="0.25">
      <c r="A507" s="2" t="s">
        <v>230</v>
      </c>
      <c r="B507" s="2" t="s">
        <v>848</v>
      </c>
      <c r="C507" s="2" t="s">
        <v>229</v>
      </c>
      <c r="D507" s="2">
        <v>1</v>
      </c>
      <c r="E507" s="2">
        <v>1</v>
      </c>
      <c r="F507" s="2">
        <v>1</v>
      </c>
      <c r="G507" s="2" t="s">
        <v>1030</v>
      </c>
      <c r="H507" s="2" t="s">
        <v>971</v>
      </c>
      <c r="I507" s="21">
        <v>43255.291666666672</v>
      </c>
      <c r="J507" s="2" t="s">
        <v>808</v>
      </c>
      <c r="K507" s="21">
        <v>43255.291666666672</v>
      </c>
      <c r="L507" s="2" t="s">
        <v>794</v>
      </c>
      <c r="N507" s="2">
        <v>0</v>
      </c>
      <c r="O507" s="2">
        <v>0</v>
      </c>
      <c r="P507" s="2" t="s">
        <v>816</v>
      </c>
      <c r="Q507" s="2" t="s">
        <v>848</v>
      </c>
      <c r="R507" s="2" t="s">
        <v>810</v>
      </c>
      <c r="S507" s="2" t="s">
        <v>831</v>
      </c>
      <c r="T507" s="2" t="str">
        <f t="shared" si="28"/>
        <v/>
      </c>
      <c r="U507" s="2" t="s">
        <v>1030</v>
      </c>
      <c r="V507" s="2" t="str">
        <f t="shared" si="29"/>
        <v/>
      </c>
      <c r="W507" s="2" t="s">
        <v>1030</v>
      </c>
      <c r="X507" s="2" t="str">
        <f t="shared" si="30"/>
        <v/>
      </c>
      <c r="Y507" s="2" t="s">
        <v>1030</v>
      </c>
      <c r="Z507" s="2" t="str">
        <f t="shared" si="31"/>
        <v/>
      </c>
      <c r="AA507" s="2" t="s">
        <v>1030</v>
      </c>
    </row>
    <row r="508" spans="1:27" hidden="1" x14ac:dyDescent="0.25">
      <c r="A508" s="2" t="s">
        <v>2866</v>
      </c>
      <c r="B508" s="2" t="s">
        <v>1659</v>
      </c>
      <c r="C508" s="2" t="s">
        <v>2867</v>
      </c>
      <c r="D508" s="2">
        <v>0.3333333358168602</v>
      </c>
      <c r="E508" s="2" t="s">
        <v>1030</v>
      </c>
      <c r="F508" s="2" t="s">
        <v>1030</v>
      </c>
      <c r="G508" s="2">
        <v>0.3333333358168602</v>
      </c>
      <c r="H508" s="2" t="s">
        <v>2868</v>
      </c>
      <c r="I508" s="21">
        <v>41736.291666666664</v>
      </c>
      <c r="J508" s="2" t="s">
        <v>859</v>
      </c>
      <c r="K508" s="21">
        <v>40659.291666666664</v>
      </c>
      <c r="L508" s="2" t="s">
        <v>1102</v>
      </c>
      <c r="M508" s="21">
        <v>40360.291666666664</v>
      </c>
      <c r="N508" s="2">
        <v>2</v>
      </c>
      <c r="P508" s="2" t="s">
        <v>824</v>
      </c>
      <c r="Q508" s="2" t="s">
        <v>1659</v>
      </c>
      <c r="R508" s="2" t="s">
        <v>1504</v>
      </c>
      <c r="S508" s="2" t="s">
        <v>801</v>
      </c>
      <c r="T508" s="2" t="str">
        <f t="shared" si="28"/>
        <v/>
      </c>
      <c r="U508" s="2" t="s">
        <v>1030</v>
      </c>
      <c r="V508" s="2" t="str">
        <f t="shared" si="29"/>
        <v/>
      </c>
      <c r="W508" s="2" t="s">
        <v>1030</v>
      </c>
      <c r="X508" s="2" t="str">
        <f t="shared" si="30"/>
        <v/>
      </c>
      <c r="Y508" s="2" t="s">
        <v>1030</v>
      </c>
      <c r="Z508" s="2" t="str">
        <f t="shared" si="31"/>
        <v/>
      </c>
      <c r="AA508" s="2" t="s">
        <v>1030</v>
      </c>
    </row>
    <row r="509" spans="1:27" hidden="1" x14ac:dyDescent="0.25">
      <c r="A509" s="2" t="s">
        <v>2869</v>
      </c>
      <c r="B509" s="2" t="s">
        <v>1659</v>
      </c>
      <c r="C509" s="2" t="s">
        <v>2870</v>
      </c>
      <c r="D509" s="2">
        <v>0.25</v>
      </c>
      <c r="E509" s="2" t="s">
        <v>1030</v>
      </c>
      <c r="F509" s="2" t="s">
        <v>1030</v>
      </c>
      <c r="G509" s="2">
        <v>0.25</v>
      </c>
      <c r="H509" s="2" t="s">
        <v>2871</v>
      </c>
      <c r="I509" s="21">
        <v>41718.291666666664</v>
      </c>
      <c r="J509" s="2" t="s">
        <v>859</v>
      </c>
      <c r="K509" s="21">
        <v>40828.291666666664</v>
      </c>
      <c r="L509" s="2" t="s">
        <v>1102</v>
      </c>
      <c r="M509" s="21">
        <v>30803.291666666668</v>
      </c>
      <c r="N509" s="2">
        <v>14</v>
      </c>
      <c r="P509" s="2" t="s">
        <v>795</v>
      </c>
      <c r="Q509" s="2" t="s">
        <v>1659</v>
      </c>
      <c r="R509" s="2" t="s">
        <v>810</v>
      </c>
      <c r="S509" s="2" t="s">
        <v>814</v>
      </c>
      <c r="T509" s="2" t="str">
        <f t="shared" si="28"/>
        <v/>
      </c>
      <c r="U509" s="2" t="s">
        <v>1030</v>
      </c>
      <c r="V509" s="2" t="str">
        <f t="shared" si="29"/>
        <v/>
      </c>
      <c r="W509" s="2" t="s">
        <v>1030</v>
      </c>
      <c r="X509" s="2" t="str">
        <f t="shared" si="30"/>
        <v/>
      </c>
      <c r="Y509" s="2" t="s">
        <v>1030</v>
      </c>
      <c r="Z509" s="2" t="str">
        <f t="shared" si="31"/>
        <v/>
      </c>
      <c r="AA509" s="2" t="s">
        <v>1030</v>
      </c>
    </row>
    <row r="510" spans="1:27" hidden="1" x14ac:dyDescent="0.25">
      <c r="A510" s="2" t="s">
        <v>2872</v>
      </c>
      <c r="B510" s="2" t="s">
        <v>1613</v>
      </c>
      <c r="C510" s="2" t="s">
        <v>2873</v>
      </c>
      <c r="D510" s="2">
        <v>8</v>
      </c>
      <c r="E510" s="2">
        <v>1</v>
      </c>
      <c r="F510" s="2">
        <v>8</v>
      </c>
      <c r="G510" s="2" t="s">
        <v>1030</v>
      </c>
      <c r="H510" s="2" t="s">
        <v>2874</v>
      </c>
      <c r="I510" s="21">
        <v>41816.291666666664</v>
      </c>
      <c r="J510" s="2" t="s">
        <v>800</v>
      </c>
      <c r="K510" s="21">
        <v>41758.291666666664</v>
      </c>
      <c r="L510" s="2" t="s">
        <v>1102</v>
      </c>
      <c r="M510" s="21">
        <v>41300.333333333336</v>
      </c>
      <c r="N510" s="2">
        <v>0</v>
      </c>
      <c r="O510" s="2">
        <v>209000</v>
      </c>
      <c r="P510" s="2" t="s">
        <v>795</v>
      </c>
      <c r="Q510" s="2" t="s">
        <v>1613</v>
      </c>
      <c r="R510" s="2" t="s">
        <v>797</v>
      </c>
      <c r="S510" s="2" t="s">
        <v>845</v>
      </c>
      <c r="T510" s="2" t="str">
        <f t="shared" si="28"/>
        <v/>
      </c>
      <c r="U510" s="2" t="s">
        <v>1030</v>
      </c>
      <c r="V510" s="2" t="str">
        <f t="shared" si="29"/>
        <v/>
      </c>
      <c r="W510" s="2" t="s">
        <v>1030</v>
      </c>
      <c r="X510" s="2" t="str">
        <f t="shared" si="30"/>
        <v/>
      </c>
      <c r="Y510" s="2" t="s">
        <v>1030</v>
      </c>
      <c r="Z510" s="2" t="str">
        <f t="shared" si="31"/>
        <v/>
      </c>
      <c r="AA510" s="2" t="s">
        <v>1030</v>
      </c>
    </row>
    <row r="511" spans="1:27" hidden="1" x14ac:dyDescent="0.25">
      <c r="A511" s="2" t="s">
        <v>2875</v>
      </c>
      <c r="B511" s="2" t="s">
        <v>1659</v>
      </c>
      <c r="C511" s="2" t="s">
        <v>2876</v>
      </c>
      <c r="D511" s="2">
        <v>0.3333333358168602</v>
      </c>
      <c r="E511" s="2" t="s">
        <v>1030</v>
      </c>
      <c r="F511" s="2" t="s">
        <v>1030</v>
      </c>
      <c r="G511" s="2">
        <v>0.3333333358168602</v>
      </c>
      <c r="H511" s="2" t="s">
        <v>2877</v>
      </c>
      <c r="I511" s="21">
        <v>41736.291666666664</v>
      </c>
      <c r="J511" s="2" t="s">
        <v>793</v>
      </c>
      <c r="K511" s="21">
        <v>41477.291666666664</v>
      </c>
      <c r="L511" s="2" t="s">
        <v>1102</v>
      </c>
      <c r="M511" s="21">
        <v>41477.291666666664</v>
      </c>
      <c r="N511" s="2">
        <v>1</v>
      </c>
      <c r="P511" s="2" t="s">
        <v>795</v>
      </c>
      <c r="Q511" s="2" t="s">
        <v>1659</v>
      </c>
      <c r="R511" s="2" t="s">
        <v>937</v>
      </c>
      <c r="S511" s="2" t="s">
        <v>853</v>
      </c>
      <c r="T511" s="2" t="str">
        <f t="shared" si="28"/>
        <v/>
      </c>
      <c r="U511" s="2" t="s">
        <v>1030</v>
      </c>
      <c r="V511" s="2" t="str">
        <f t="shared" si="29"/>
        <v/>
      </c>
      <c r="W511" s="2" t="s">
        <v>1030</v>
      </c>
      <c r="X511" s="2" t="str">
        <f t="shared" si="30"/>
        <v/>
      </c>
      <c r="Y511" s="2" t="s">
        <v>1030</v>
      </c>
      <c r="Z511" s="2" t="str">
        <f t="shared" si="31"/>
        <v/>
      </c>
      <c r="AA511" s="2" t="s">
        <v>1030</v>
      </c>
    </row>
    <row r="512" spans="1:27" hidden="1" x14ac:dyDescent="0.25">
      <c r="A512" s="2" t="s">
        <v>2878</v>
      </c>
      <c r="B512" s="2" t="s">
        <v>809</v>
      </c>
      <c r="C512" s="2" t="s">
        <v>2879</v>
      </c>
      <c r="D512" s="2">
        <v>7.3329999446868896</v>
      </c>
      <c r="E512" s="2" t="s">
        <v>1030</v>
      </c>
      <c r="F512" s="2" t="s">
        <v>1030</v>
      </c>
      <c r="G512" s="2">
        <v>7.3329999446868896</v>
      </c>
      <c r="H512" s="2" t="s">
        <v>2880</v>
      </c>
      <c r="I512" s="21">
        <v>43017.291666666672</v>
      </c>
      <c r="J512" s="2" t="s">
        <v>793</v>
      </c>
      <c r="K512" s="21">
        <v>40664.291666666664</v>
      </c>
      <c r="L512" s="2" t="s">
        <v>794</v>
      </c>
      <c r="M512" s="21">
        <v>40695.291666666664</v>
      </c>
      <c r="N512" s="2">
        <v>0</v>
      </c>
      <c r="O512" s="2">
        <v>0</v>
      </c>
      <c r="P512" s="2" t="s">
        <v>816</v>
      </c>
      <c r="Q512" s="2" t="s">
        <v>809</v>
      </c>
      <c r="R512" s="2" t="s">
        <v>903</v>
      </c>
      <c r="S512" s="2" t="s">
        <v>831</v>
      </c>
      <c r="T512" s="2" t="str">
        <f t="shared" si="28"/>
        <v/>
      </c>
      <c r="U512" s="2" t="s">
        <v>1030</v>
      </c>
      <c r="V512" s="2" t="str">
        <f t="shared" si="29"/>
        <v/>
      </c>
      <c r="W512" s="2" t="s">
        <v>1030</v>
      </c>
      <c r="X512" s="2" t="str">
        <f t="shared" si="30"/>
        <v/>
      </c>
      <c r="Y512" s="2" t="s">
        <v>1030</v>
      </c>
      <c r="Z512" s="2" t="str">
        <f t="shared" si="31"/>
        <v/>
      </c>
      <c r="AA512" s="2" t="s">
        <v>1030</v>
      </c>
    </row>
    <row r="513" spans="1:27" hidden="1" x14ac:dyDescent="0.25">
      <c r="A513" s="2" t="s">
        <v>2881</v>
      </c>
      <c r="B513" s="2" t="s">
        <v>882</v>
      </c>
      <c r="C513" s="2" t="s">
        <v>2882</v>
      </c>
      <c r="D513" s="2">
        <v>6.25</v>
      </c>
      <c r="E513" s="2">
        <v>1</v>
      </c>
      <c r="F513" s="2">
        <v>6.25</v>
      </c>
      <c r="G513" s="2" t="s">
        <v>1030</v>
      </c>
      <c r="H513" s="2" t="s">
        <v>2883</v>
      </c>
      <c r="I513" s="21">
        <v>43039.291666666672</v>
      </c>
      <c r="J513" s="2" t="s">
        <v>793</v>
      </c>
      <c r="K513" s="21">
        <v>42165.291666666672</v>
      </c>
      <c r="L513" s="2" t="s">
        <v>794</v>
      </c>
      <c r="M513" s="21">
        <v>42752.333333333328</v>
      </c>
      <c r="N513" s="2">
        <v>0</v>
      </c>
      <c r="O513" s="2">
        <v>0</v>
      </c>
      <c r="P513" s="2" t="s">
        <v>816</v>
      </c>
      <c r="Q513" s="2" t="s">
        <v>882</v>
      </c>
      <c r="R513" s="2" t="s">
        <v>810</v>
      </c>
      <c r="S513" s="2" t="s">
        <v>916</v>
      </c>
      <c r="T513" s="2" t="str">
        <f t="shared" si="28"/>
        <v>Michael Kauffman</v>
      </c>
      <c r="U513" s="2">
        <v>10000</v>
      </c>
      <c r="V513" s="2" t="str">
        <f t="shared" si="29"/>
        <v>Michael Kauffman</v>
      </c>
      <c r="W513" s="2">
        <v>1</v>
      </c>
      <c r="X513" s="2" t="str">
        <f t="shared" si="30"/>
        <v/>
      </c>
      <c r="Y513" s="2" t="s">
        <v>1030</v>
      </c>
      <c r="Z513" s="2" t="str">
        <f t="shared" si="31"/>
        <v/>
      </c>
      <c r="AA513" s="2" t="s">
        <v>1030</v>
      </c>
    </row>
    <row r="514" spans="1:27" hidden="1" x14ac:dyDescent="0.25">
      <c r="A514" s="2" t="s">
        <v>2884</v>
      </c>
      <c r="B514" s="2" t="s">
        <v>1659</v>
      </c>
      <c r="C514" s="2" t="s">
        <v>2885</v>
      </c>
      <c r="D514" s="2">
        <v>0.3333333358168602</v>
      </c>
      <c r="E514" s="2" t="s">
        <v>1030</v>
      </c>
      <c r="F514" s="2" t="s">
        <v>1030</v>
      </c>
      <c r="G514" s="2">
        <v>0.3333333358168602</v>
      </c>
      <c r="H514" s="2" t="s">
        <v>2886</v>
      </c>
      <c r="I514" s="21">
        <v>41736.291666666664</v>
      </c>
      <c r="J514" s="2" t="s">
        <v>859</v>
      </c>
      <c r="K514" s="21">
        <v>41388.291666666664</v>
      </c>
      <c r="L514" s="2" t="s">
        <v>1102</v>
      </c>
      <c r="M514" s="21">
        <v>37865.291666666664</v>
      </c>
      <c r="N514" s="2">
        <v>13</v>
      </c>
      <c r="P514" s="2" t="s">
        <v>795</v>
      </c>
      <c r="Q514" s="2" t="s">
        <v>1659</v>
      </c>
      <c r="R514" s="2" t="s">
        <v>852</v>
      </c>
      <c r="S514" s="2" t="s">
        <v>853</v>
      </c>
      <c r="T514" s="2" t="str">
        <f t="shared" si="28"/>
        <v/>
      </c>
      <c r="U514" s="2" t="s">
        <v>1030</v>
      </c>
      <c r="V514" s="2" t="str">
        <f t="shared" si="29"/>
        <v/>
      </c>
      <c r="W514" s="2" t="s">
        <v>1030</v>
      </c>
      <c r="X514" s="2" t="str">
        <f t="shared" si="30"/>
        <v/>
      </c>
      <c r="Y514" s="2" t="s">
        <v>1030</v>
      </c>
      <c r="Z514" s="2" t="str">
        <f t="shared" si="31"/>
        <v/>
      </c>
      <c r="AA514" s="2" t="s">
        <v>1030</v>
      </c>
    </row>
    <row r="515" spans="1:27" hidden="1" x14ac:dyDescent="0.25">
      <c r="A515" s="2" t="s">
        <v>2887</v>
      </c>
      <c r="B515" s="2" t="s">
        <v>874</v>
      </c>
      <c r="C515" s="2" t="s">
        <v>2888</v>
      </c>
      <c r="D515" s="2">
        <v>2</v>
      </c>
      <c r="E515" s="2" t="s">
        <v>1030</v>
      </c>
      <c r="F515" s="2" t="s">
        <v>1030</v>
      </c>
      <c r="G515" s="2">
        <v>2</v>
      </c>
      <c r="H515" s="2" t="s">
        <v>2889</v>
      </c>
      <c r="I515" s="21">
        <v>41696.333333333336</v>
      </c>
      <c r="J515" s="2" t="s">
        <v>1480</v>
      </c>
      <c r="K515" s="21">
        <v>40550.333333333336</v>
      </c>
      <c r="L515" s="2" t="s">
        <v>1102</v>
      </c>
      <c r="M515" s="21">
        <v>40452.291666666664</v>
      </c>
      <c r="N515" s="2">
        <v>1</v>
      </c>
      <c r="O515" s="2">
        <v>49200</v>
      </c>
      <c r="P515" s="2" t="s">
        <v>824</v>
      </c>
      <c r="Q515" s="2" t="s">
        <v>874</v>
      </c>
      <c r="R515" s="2" t="s">
        <v>810</v>
      </c>
      <c r="S515" s="2" t="s">
        <v>801</v>
      </c>
      <c r="T515" s="2" t="str">
        <f t="shared" ref="T515:T578" si="32">IF(U515&lt;&gt;"",B515,"")</f>
        <v/>
      </c>
      <c r="U515" s="2" t="s">
        <v>1030</v>
      </c>
      <c r="V515" s="2" t="str">
        <f t="shared" ref="V515:V578" si="33">IF(W515&lt;&gt;"",B515,"")</f>
        <v/>
      </c>
      <c r="W515" s="2" t="s">
        <v>1030</v>
      </c>
      <c r="X515" s="2" t="str">
        <f t="shared" ref="X515:X578" si="34">IF(Y515&lt;&gt;"",B515,"")</f>
        <v/>
      </c>
      <c r="Y515" s="2" t="s">
        <v>1030</v>
      </c>
      <c r="Z515" s="2" t="str">
        <f t="shared" ref="Z515:Z578" si="35">IF(AA515&lt;&gt;"",B515,"")</f>
        <v/>
      </c>
      <c r="AA515" s="2" t="s">
        <v>1030</v>
      </c>
    </row>
    <row r="516" spans="1:27" hidden="1" x14ac:dyDescent="0.25">
      <c r="A516" s="2" t="s">
        <v>2890</v>
      </c>
      <c r="B516" s="2" t="s">
        <v>909</v>
      </c>
      <c r="C516" s="2" t="s">
        <v>2891</v>
      </c>
      <c r="D516" s="2">
        <v>7</v>
      </c>
      <c r="E516" s="2">
        <v>1</v>
      </c>
      <c r="F516" s="2">
        <v>7</v>
      </c>
      <c r="G516" s="2" t="s">
        <v>1030</v>
      </c>
      <c r="H516" s="2" t="s">
        <v>2892</v>
      </c>
      <c r="I516" s="21">
        <v>42703.333333333328</v>
      </c>
      <c r="J516" s="2" t="s">
        <v>859</v>
      </c>
      <c r="K516" s="21">
        <v>42263.291666666672</v>
      </c>
      <c r="L516" s="2" t="s">
        <v>794</v>
      </c>
      <c r="M516" s="21">
        <v>30317.333333333332</v>
      </c>
      <c r="N516" s="2">
        <v>5</v>
      </c>
      <c r="O516" s="2">
        <v>200000</v>
      </c>
      <c r="P516" s="2" t="s">
        <v>795</v>
      </c>
      <c r="Q516" s="2" t="s">
        <v>909</v>
      </c>
      <c r="R516" s="2" t="s">
        <v>797</v>
      </c>
      <c r="S516" s="2" t="s">
        <v>2426</v>
      </c>
      <c r="T516" s="2" t="str">
        <f t="shared" si="32"/>
        <v/>
      </c>
      <c r="U516" s="2" t="s">
        <v>1030</v>
      </c>
      <c r="V516" s="2" t="str">
        <f t="shared" si="33"/>
        <v/>
      </c>
      <c r="W516" s="2" t="s">
        <v>1030</v>
      </c>
      <c r="X516" s="2" t="str">
        <f t="shared" si="34"/>
        <v>Shalene Hayman</v>
      </c>
      <c r="Y516" s="2">
        <v>5</v>
      </c>
      <c r="Z516" s="2" t="str">
        <f t="shared" si="35"/>
        <v>Shalene Hayman</v>
      </c>
      <c r="AA516" s="2">
        <v>200000</v>
      </c>
    </row>
    <row r="517" spans="1:27" hidden="1" x14ac:dyDescent="0.25">
      <c r="A517" s="2" t="s">
        <v>2893</v>
      </c>
      <c r="B517" s="2" t="s">
        <v>912</v>
      </c>
      <c r="C517" s="2" t="s">
        <v>2894</v>
      </c>
      <c r="D517" s="2">
        <v>8.75</v>
      </c>
      <c r="E517" s="2" t="s">
        <v>1030</v>
      </c>
      <c r="F517" s="2" t="s">
        <v>1030</v>
      </c>
      <c r="G517" s="2">
        <v>8.75</v>
      </c>
      <c r="H517" s="2" t="s">
        <v>2895</v>
      </c>
      <c r="I517" s="21">
        <v>43066.333333333328</v>
      </c>
      <c r="J517" s="2" t="s">
        <v>861</v>
      </c>
      <c r="K517" s="21">
        <v>42697.333333333328</v>
      </c>
      <c r="L517" s="2" t="s">
        <v>794</v>
      </c>
      <c r="M517" s="21">
        <v>42639.291666666672</v>
      </c>
      <c r="N517" s="2">
        <v>1</v>
      </c>
      <c r="O517" s="2">
        <v>0</v>
      </c>
      <c r="P517" s="2" t="s">
        <v>824</v>
      </c>
      <c r="Q517" s="2" t="s">
        <v>912</v>
      </c>
      <c r="R517" s="2" t="s">
        <v>813</v>
      </c>
      <c r="S517" s="2" t="s">
        <v>820</v>
      </c>
      <c r="T517" s="2" t="str">
        <f t="shared" si="32"/>
        <v/>
      </c>
      <c r="U517" s="2" t="s">
        <v>1030</v>
      </c>
      <c r="V517" s="2" t="str">
        <f t="shared" si="33"/>
        <v/>
      </c>
      <c r="W517" s="2" t="s">
        <v>1030</v>
      </c>
      <c r="X517" s="2" t="str">
        <f t="shared" si="34"/>
        <v/>
      </c>
      <c r="Y517" s="2" t="s">
        <v>1030</v>
      </c>
      <c r="Z517" s="2" t="str">
        <f t="shared" si="35"/>
        <v/>
      </c>
      <c r="AA517" s="2" t="s">
        <v>1030</v>
      </c>
    </row>
    <row r="518" spans="1:27" hidden="1" x14ac:dyDescent="0.25">
      <c r="A518" s="2" t="s">
        <v>1477</v>
      </c>
      <c r="B518" s="2" t="s">
        <v>921</v>
      </c>
      <c r="C518" s="2" t="s">
        <v>1476</v>
      </c>
      <c r="D518" s="2">
        <v>2</v>
      </c>
      <c r="E518" s="2">
        <v>1</v>
      </c>
      <c r="F518" s="2">
        <v>2</v>
      </c>
      <c r="G518" s="2" t="s">
        <v>1030</v>
      </c>
      <c r="H518" s="2" t="s">
        <v>1492</v>
      </c>
      <c r="I518" s="21">
        <v>43214.291666666672</v>
      </c>
      <c r="J518" s="2" t="s">
        <v>800</v>
      </c>
      <c r="K518" s="21">
        <v>42437.333333333328</v>
      </c>
      <c r="L518" s="2" t="s">
        <v>794</v>
      </c>
      <c r="M518" s="21">
        <v>27092.291666666668</v>
      </c>
      <c r="N518" s="2">
        <v>5</v>
      </c>
      <c r="O518" s="2">
        <v>855000</v>
      </c>
      <c r="P518" s="2" t="s">
        <v>795</v>
      </c>
      <c r="Q518" s="2" t="s">
        <v>921</v>
      </c>
      <c r="R518" s="2" t="s">
        <v>1493</v>
      </c>
      <c r="S518" s="2" t="s">
        <v>996</v>
      </c>
      <c r="T518" s="2" t="str">
        <f t="shared" si="32"/>
        <v/>
      </c>
      <c r="U518" s="2" t="s">
        <v>1030</v>
      </c>
      <c r="V518" s="2" t="str">
        <f t="shared" si="33"/>
        <v/>
      </c>
      <c r="W518" s="2" t="s">
        <v>1030</v>
      </c>
      <c r="X518" s="2" t="str">
        <f t="shared" si="34"/>
        <v/>
      </c>
      <c r="Y518" s="2" t="s">
        <v>1030</v>
      </c>
      <c r="Z518" s="2" t="str">
        <f t="shared" si="35"/>
        <v/>
      </c>
      <c r="AA518" s="2" t="s">
        <v>1030</v>
      </c>
    </row>
    <row r="519" spans="1:27" hidden="1" x14ac:dyDescent="0.25">
      <c r="A519" s="2" t="s">
        <v>2896</v>
      </c>
      <c r="B519" s="2" t="s">
        <v>1659</v>
      </c>
      <c r="C519" s="2" t="s">
        <v>2897</v>
      </c>
      <c r="D519" s="2">
        <v>0.25</v>
      </c>
      <c r="E519" s="2" t="s">
        <v>1030</v>
      </c>
      <c r="F519" s="2" t="s">
        <v>1030</v>
      </c>
      <c r="G519" s="2">
        <v>0.25</v>
      </c>
      <c r="H519" s="2" t="s">
        <v>2898</v>
      </c>
      <c r="I519" s="21">
        <v>41718.291666666664</v>
      </c>
      <c r="J519" s="2" t="s">
        <v>861</v>
      </c>
      <c r="K519" s="21">
        <v>41310.333333333336</v>
      </c>
      <c r="L519" s="2" t="s">
        <v>1102</v>
      </c>
      <c r="M519" s="21">
        <v>32785.291666666664</v>
      </c>
      <c r="N519" s="2">
        <v>1</v>
      </c>
      <c r="P519" s="2" t="s">
        <v>795</v>
      </c>
      <c r="Q519" s="2" t="s">
        <v>1659</v>
      </c>
      <c r="R519" s="2" t="s">
        <v>937</v>
      </c>
      <c r="S519" s="2" t="s">
        <v>853</v>
      </c>
      <c r="T519" s="2" t="str">
        <f t="shared" si="32"/>
        <v/>
      </c>
      <c r="U519" s="2" t="s">
        <v>1030</v>
      </c>
      <c r="V519" s="2" t="str">
        <f t="shared" si="33"/>
        <v/>
      </c>
      <c r="W519" s="2" t="s">
        <v>1030</v>
      </c>
      <c r="X519" s="2" t="str">
        <f t="shared" si="34"/>
        <v/>
      </c>
      <c r="Y519" s="2" t="s">
        <v>1030</v>
      </c>
      <c r="Z519" s="2" t="str">
        <f t="shared" si="35"/>
        <v/>
      </c>
      <c r="AA519" s="2" t="s">
        <v>1030</v>
      </c>
    </row>
    <row r="520" spans="1:27" hidden="1" x14ac:dyDescent="0.25">
      <c r="A520" s="2" t="s">
        <v>2899</v>
      </c>
      <c r="B520" s="2" t="s">
        <v>1524</v>
      </c>
      <c r="C520" s="2" t="s">
        <v>2900</v>
      </c>
      <c r="D520" s="2">
        <v>0.5</v>
      </c>
      <c r="E520" s="2" t="s">
        <v>1030</v>
      </c>
      <c r="F520" s="2" t="s">
        <v>1030</v>
      </c>
      <c r="G520" s="2">
        <v>0.5</v>
      </c>
      <c r="H520" s="2" t="s">
        <v>2901</v>
      </c>
      <c r="I520" s="21">
        <v>42446.291666666672</v>
      </c>
      <c r="J520" s="2" t="s">
        <v>847</v>
      </c>
      <c r="K520" s="21">
        <v>41215.291666666664</v>
      </c>
      <c r="L520" s="2" t="s">
        <v>1102</v>
      </c>
      <c r="M520" s="21">
        <v>41000.291666666664</v>
      </c>
      <c r="N520" s="2">
        <v>2</v>
      </c>
      <c r="O520" s="2">
        <v>43400</v>
      </c>
      <c r="P520" s="2" t="s">
        <v>824</v>
      </c>
      <c r="Q520" s="2" t="s">
        <v>1524</v>
      </c>
      <c r="R520" s="2" t="s">
        <v>1525</v>
      </c>
      <c r="S520" s="2" t="s">
        <v>2902</v>
      </c>
      <c r="T520" s="2" t="str">
        <f t="shared" si="32"/>
        <v/>
      </c>
      <c r="U520" s="2" t="s">
        <v>1030</v>
      </c>
      <c r="V520" s="2" t="str">
        <f t="shared" si="33"/>
        <v/>
      </c>
      <c r="W520" s="2" t="s">
        <v>1030</v>
      </c>
      <c r="X520" s="2" t="str">
        <f t="shared" si="34"/>
        <v/>
      </c>
      <c r="Y520" s="2" t="s">
        <v>1030</v>
      </c>
      <c r="Z520" s="2" t="str">
        <f t="shared" si="35"/>
        <v/>
      </c>
      <c r="AA520" s="2" t="s">
        <v>1030</v>
      </c>
    </row>
    <row r="521" spans="1:27" hidden="1" x14ac:dyDescent="0.25">
      <c r="A521" s="2" t="s">
        <v>2903</v>
      </c>
      <c r="B521" s="2" t="s">
        <v>835</v>
      </c>
      <c r="C521" s="2" t="s">
        <v>2904</v>
      </c>
      <c r="D521" s="2">
        <v>5.25</v>
      </c>
      <c r="E521" s="2">
        <v>1</v>
      </c>
      <c r="F521" s="2">
        <v>5.25</v>
      </c>
      <c r="G521" s="2" t="s">
        <v>1030</v>
      </c>
      <c r="H521" s="2" t="s">
        <v>2905</v>
      </c>
      <c r="I521" s="21">
        <v>42144.291666666672</v>
      </c>
      <c r="J521" s="2" t="s">
        <v>847</v>
      </c>
      <c r="K521" s="21">
        <v>42075.291666666672</v>
      </c>
      <c r="L521" s="2" t="s">
        <v>1102</v>
      </c>
      <c r="M521" s="21">
        <v>42131.291666666672</v>
      </c>
      <c r="N521" s="2">
        <v>0</v>
      </c>
      <c r="O521" s="2">
        <v>0</v>
      </c>
      <c r="P521" s="2" t="s">
        <v>816</v>
      </c>
      <c r="Q521" s="2" t="s">
        <v>835</v>
      </c>
      <c r="R521" s="2" t="s">
        <v>937</v>
      </c>
      <c r="S521" s="2" t="s">
        <v>955</v>
      </c>
      <c r="T521" s="2" t="str">
        <f t="shared" si="32"/>
        <v>Julie Samson</v>
      </c>
      <c r="U521" s="2">
        <v>800</v>
      </c>
      <c r="V521" s="2" t="str">
        <f t="shared" si="33"/>
        <v>Julie Samson</v>
      </c>
      <c r="W521" s="2">
        <v>1</v>
      </c>
      <c r="X521" s="2" t="str">
        <f t="shared" si="34"/>
        <v/>
      </c>
      <c r="Y521" s="2" t="s">
        <v>1030</v>
      </c>
      <c r="Z521" s="2" t="str">
        <f t="shared" si="35"/>
        <v/>
      </c>
      <c r="AA521" s="2" t="s">
        <v>1030</v>
      </c>
    </row>
    <row r="522" spans="1:27" hidden="1" x14ac:dyDescent="0.25">
      <c r="A522" s="2" t="s">
        <v>2906</v>
      </c>
      <c r="B522" s="2" t="s">
        <v>822</v>
      </c>
      <c r="C522" s="2" t="s">
        <v>2907</v>
      </c>
      <c r="D522" s="2">
        <v>6.25</v>
      </c>
      <c r="E522" s="2">
        <v>1</v>
      </c>
      <c r="F522" s="2">
        <v>6.25</v>
      </c>
      <c r="G522" s="2" t="s">
        <v>1030</v>
      </c>
      <c r="H522" s="2" t="s">
        <v>2908</v>
      </c>
      <c r="I522" s="21">
        <v>41864.291666666664</v>
      </c>
      <c r="J522" s="2" t="s">
        <v>803</v>
      </c>
      <c r="K522" s="21">
        <v>41740.291666666664</v>
      </c>
      <c r="L522" s="2" t="s">
        <v>1102</v>
      </c>
      <c r="M522" s="21">
        <v>41864.291666666664</v>
      </c>
      <c r="N522" s="2">
        <v>0</v>
      </c>
      <c r="O522" s="2">
        <v>800</v>
      </c>
      <c r="P522" s="2" t="s">
        <v>824</v>
      </c>
      <c r="Q522" s="2" t="s">
        <v>822</v>
      </c>
      <c r="R522" s="2" t="s">
        <v>2909</v>
      </c>
      <c r="S522" s="2" t="s">
        <v>831</v>
      </c>
      <c r="T522" s="2" t="str">
        <f t="shared" si="32"/>
        <v/>
      </c>
      <c r="U522" s="2" t="s">
        <v>1030</v>
      </c>
      <c r="V522" s="2" t="str">
        <f t="shared" si="33"/>
        <v>Sylvia Martini</v>
      </c>
      <c r="W522" s="2">
        <v>1</v>
      </c>
      <c r="X522" s="2" t="str">
        <f t="shared" si="34"/>
        <v/>
      </c>
      <c r="Y522" s="2" t="s">
        <v>1030</v>
      </c>
      <c r="Z522" s="2" t="str">
        <f t="shared" si="35"/>
        <v>Sylvia Martini</v>
      </c>
      <c r="AA522" s="2">
        <v>800</v>
      </c>
    </row>
    <row r="523" spans="1:27" hidden="1" x14ac:dyDescent="0.25">
      <c r="A523" s="2" t="s">
        <v>2910</v>
      </c>
      <c r="B523" s="2" t="s">
        <v>909</v>
      </c>
      <c r="C523" s="2" t="s">
        <v>2911</v>
      </c>
      <c r="D523" s="2">
        <v>28.150000005960464</v>
      </c>
      <c r="E523" s="2">
        <v>1</v>
      </c>
      <c r="F523" s="2">
        <v>28.150000005960464</v>
      </c>
      <c r="G523" s="2" t="s">
        <v>1030</v>
      </c>
      <c r="H523" s="2" t="s">
        <v>2912</v>
      </c>
      <c r="I523" s="21">
        <v>42278.291666666672</v>
      </c>
      <c r="J523" s="2" t="s">
        <v>800</v>
      </c>
      <c r="K523" s="21">
        <v>42052.333333333328</v>
      </c>
      <c r="L523" s="2" t="s">
        <v>794</v>
      </c>
      <c r="M523" s="21">
        <v>35065.333333333336</v>
      </c>
      <c r="N523" s="2">
        <v>1</v>
      </c>
      <c r="O523" s="2">
        <v>25000</v>
      </c>
      <c r="P523" s="2" t="s">
        <v>795</v>
      </c>
      <c r="Q523" s="2" t="s">
        <v>909</v>
      </c>
      <c r="R523" s="2" t="s">
        <v>813</v>
      </c>
      <c r="S523" s="2" t="s">
        <v>916</v>
      </c>
      <c r="T523" s="2" t="str">
        <f t="shared" si="32"/>
        <v/>
      </c>
      <c r="U523" s="2" t="s">
        <v>1030</v>
      </c>
      <c r="V523" s="2" t="str">
        <f t="shared" si="33"/>
        <v/>
      </c>
      <c r="W523" s="2" t="s">
        <v>1030</v>
      </c>
      <c r="X523" s="2" t="str">
        <f t="shared" si="34"/>
        <v/>
      </c>
      <c r="Y523" s="2" t="s">
        <v>1030</v>
      </c>
      <c r="Z523" s="2" t="str">
        <f t="shared" si="35"/>
        <v>Shalene Hayman</v>
      </c>
      <c r="AA523" s="2">
        <v>375000</v>
      </c>
    </row>
    <row r="524" spans="1:27" hidden="1" x14ac:dyDescent="0.25">
      <c r="A524" s="2" t="s">
        <v>1452</v>
      </c>
      <c r="B524" s="2" t="s">
        <v>885</v>
      </c>
      <c r="C524" s="2" t="s">
        <v>1451</v>
      </c>
      <c r="D524" s="2">
        <v>1</v>
      </c>
      <c r="E524" s="2">
        <v>1</v>
      </c>
      <c r="F524" s="2">
        <v>1</v>
      </c>
      <c r="G524" s="2" t="s">
        <v>1030</v>
      </c>
      <c r="H524" s="2" t="s">
        <v>1494</v>
      </c>
      <c r="I524" s="21">
        <v>43297.291666666672</v>
      </c>
      <c r="J524" s="2" t="s">
        <v>840</v>
      </c>
      <c r="K524" s="21">
        <v>43291.291666666672</v>
      </c>
      <c r="L524" s="2" t="s">
        <v>794</v>
      </c>
      <c r="M524" s="21">
        <v>43102.333333333328</v>
      </c>
      <c r="N524" s="2">
        <v>1</v>
      </c>
      <c r="O524" s="2">
        <v>0</v>
      </c>
      <c r="P524" s="2" t="s">
        <v>824</v>
      </c>
      <c r="Q524" s="2" t="s">
        <v>885</v>
      </c>
      <c r="R524" s="2" t="s">
        <v>810</v>
      </c>
      <c r="S524" s="2" t="s">
        <v>801</v>
      </c>
      <c r="T524" s="2" t="str">
        <f t="shared" si="32"/>
        <v/>
      </c>
      <c r="U524" s="2" t="s">
        <v>1030</v>
      </c>
      <c r="V524" s="2" t="str">
        <f t="shared" si="33"/>
        <v/>
      </c>
      <c r="W524" s="2" t="s">
        <v>1030</v>
      </c>
      <c r="X524" s="2" t="str">
        <f t="shared" si="34"/>
        <v/>
      </c>
      <c r="Y524" s="2" t="s">
        <v>1030</v>
      </c>
      <c r="Z524" s="2" t="str">
        <f t="shared" si="35"/>
        <v/>
      </c>
      <c r="AA524" s="2" t="s">
        <v>1030</v>
      </c>
    </row>
    <row r="525" spans="1:27" hidden="1" x14ac:dyDescent="0.25">
      <c r="A525" s="2" t="s">
        <v>482</v>
      </c>
      <c r="B525" s="2" t="s">
        <v>912</v>
      </c>
      <c r="C525" s="2" t="s">
        <v>481</v>
      </c>
      <c r="D525" s="2">
        <v>3</v>
      </c>
      <c r="E525" s="2">
        <v>1</v>
      </c>
      <c r="F525" s="2">
        <v>3</v>
      </c>
      <c r="G525" s="2" t="s">
        <v>1030</v>
      </c>
      <c r="H525" s="2" t="s">
        <v>972</v>
      </c>
      <c r="I525" s="21">
        <v>43235.291666666672</v>
      </c>
      <c r="J525" s="2" t="s">
        <v>803</v>
      </c>
      <c r="K525" s="21">
        <v>43164.333333333328</v>
      </c>
      <c r="L525" s="2" t="s">
        <v>794</v>
      </c>
      <c r="M525" s="21">
        <v>40695.291666666664</v>
      </c>
      <c r="N525" s="2">
        <v>1</v>
      </c>
      <c r="O525" s="2">
        <v>50000</v>
      </c>
      <c r="P525" s="2" t="s">
        <v>795</v>
      </c>
      <c r="Q525" s="2" t="s">
        <v>912</v>
      </c>
      <c r="R525" s="2" t="s">
        <v>810</v>
      </c>
      <c r="S525" s="2" t="s">
        <v>801</v>
      </c>
      <c r="T525" s="2" t="str">
        <f t="shared" si="32"/>
        <v/>
      </c>
      <c r="U525" s="2" t="s">
        <v>1030</v>
      </c>
      <c r="V525" s="2" t="str">
        <f t="shared" si="33"/>
        <v/>
      </c>
      <c r="W525" s="2" t="s">
        <v>1030</v>
      </c>
      <c r="X525" s="2" t="str">
        <f t="shared" si="34"/>
        <v/>
      </c>
      <c r="Y525" s="2" t="s">
        <v>1030</v>
      </c>
      <c r="Z525" s="2" t="str">
        <f t="shared" si="35"/>
        <v/>
      </c>
      <c r="AA525" s="2" t="s">
        <v>1030</v>
      </c>
    </row>
    <row r="526" spans="1:27" hidden="1" x14ac:dyDescent="0.25">
      <c r="A526" s="2" t="s">
        <v>2913</v>
      </c>
      <c r="B526" s="2" t="s">
        <v>882</v>
      </c>
      <c r="C526" s="2" t="s">
        <v>2914</v>
      </c>
      <c r="D526" s="2">
        <v>1</v>
      </c>
      <c r="E526" s="2" t="s">
        <v>1030</v>
      </c>
      <c r="F526" s="2" t="s">
        <v>1030</v>
      </c>
      <c r="G526" s="2">
        <v>1</v>
      </c>
      <c r="H526" s="2" t="s">
        <v>2915</v>
      </c>
      <c r="I526" s="21">
        <v>41768.291666666664</v>
      </c>
      <c r="J526" s="2" t="s">
        <v>840</v>
      </c>
      <c r="K526" s="21">
        <v>41331.333333333336</v>
      </c>
      <c r="L526" s="2" t="s">
        <v>1102</v>
      </c>
      <c r="P526" s="2" t="s">
        <v>816</v>
      </c>
      <c r="Q526" s="2" t="s">
        <v>882</v>
      </c>
      <c r="R526" s="2" t="s">
        <v>836</v>
      </c>
      <c r="S526" s="2" t="s">
        <v>820</v>
      </c>
      <c r="T526" s="2" t="str">
        <f t="shared" si="32"/>
        <v/>
      </c>
      <c r="U526" s="2" t="s">
        <v>1030</v>
      </c>
      <c r="V526" s="2" t="str">
        <f t="shared" si="33"/>
        <v/>
      </c>
      <c r="W526" s="2" t="s">
        <v>1030</v>
      </c>
      <c r="X526" s="2" t="str">
        <f t="shared" si="34"/>
        <v/>
      </c>
      <c r="Y526" s="2" t="s">
        <v>1030</v>
      </c>
      <c r="Z526" s="2" t="str">
        <f t="shared" si="35"/>
        <v/>
      </c>
      <c r="AA526" s="2" t="s">
        <v>1030</v>
      </c>
    </row>
    <row r="527" spans="1:27" hidden="1" x14ac:dyDescent="0.25">
      <c r="A527" s="2" t="s">
        <v>576</v>
      </c>
      <c r="B527" s="2" t="s">
        <v>822</v>
      </c>
      <c r="C527" s="2" t="s">
        <v>1385</v>
      </c>
      <c r="D527" s="2">
        <v>7.75</v>
      </c>
      <c r="E527" s="2">
        <v>1</v>
      </c>
      <c r="F527" s="2">
        <v>7.75</v>
      </c>
      <c r="G527" s="2" t="s">
        <v>1030</v>
      </c>
      <c r="H527" s="2" t="s">
        <v>856</v>
      </c>
      <c r="I527" s="21">
        <v>43278.291666666672</v>
      </c>
      <c r="J527" s="2" t="s">
        <v>808</v>
      </c>
      <c r="K527" s="21">
        <v>43214.291666666672</v>
      </c>
      <c r="L527" s="2" t="s">
        <v>794</v>
      </c>
      <c r="M527" s="21">
        <v>43278.291666666672</v>
      </c>
      <c r="N527" s="2">
        <v>0</v>
      </c>
      <c r="O527" s="2">
        <v>0</v>
      </c>
      <c r="P527" s="2" t="s">
        <v>816</v>
      </c>
      <c r="Q527" s="2" t="s">
        <v>822</v>
      </c>
      <c r="R527" s="2" t="s">
        <v>857</v>
      </c>
      <c r="S527" s="2" t="s">
        <v>853</v>
      </c>
      <c r="T527" s="2" t="str">
        <f t="shared" si="32"/>
        <v>Sylvia Martini</v>
      </c>
      <c r="U527" s="2">
        <v>15000</v>
      </c>
      <c r="V527" s="2" t="str">
        <f t="shared" si="33"/>
        <v>Sylvia Martini</v>
      </c>
      <c r="W527" s="2">
        <v>1</v>
      </c>
      <c r="X527" s="2" t="str">
        <f t="shared" si="34"/>
        <v/>
      </c>
      <c r="Y527" s="2" t="s">
        <v>1030</v>
      </c>
      <c r="Z527" s="2" t="str">
        <f t="shared" si="35"/>
        <v/>
      </c>
      <c r="AA527" s="2" t="s">
        <v>1030</v>
      </c>
    </row>
    <row r="528" spans="1:27" hidden="1" x14ac:dyDescent="0.25">
      <c r="A528" s="2" t="s">
        <v>2916</v>
      </c>
      <c r="B528" s="2" t="s">
        <v>848</v>
      </c>
      <c r="C528" s="2" t="s">
        <v>2917</v>
      </c>
      <c r="D528" s="2">
        <v>8</v>
      </c>
      <c r="E528" s="2" t="s">
        <v>1030</v>
      </c>
      <c r="F528" s="2" t="s">
        <v>1030</v>
      </c>
      <c r="G528" s="2">
        <v>8</v>
      </c>
      <c r="H528" s="2" t="s">
        <v>2918</v>
      </c>
      <c r="I528" s="21">
        <v>42767.333333333328</v>
      </c>
      <c r="J528" s="2" t="s">
        <v>793</v>
      </c>
      <c r="K528" s="21">
        <v>42695.333333333328</v>
      </c>
      <c r="L528" s="2" t="s">
        <v>794</v>
      </c>
      <c r="M528" s="21">
        <v>42736.333333333328</v>
      </c>
      <c r="N528" s="2">
        <v>1</v>
      </c>
      <c r="O528" s="2">
        <v>0</v>
      </c>
      <c r="P528" s="2" t="s">
        <v>816</v>
      </c>
      <c r="Q528" s="2" t="s">
        <v>848</v>
      </c>
      <c r="R528" s="2" t="s">
        <v>797</v>
      </c>
      <c r="S528" s="2" t="s">
        <v>831</v>
      </c>
      <c r="T528" s="2" t="str">
        <f t="shared" si="32"/>
        <v/>
      </c>
      <c r="U528" s="2" t="s">
        <v>1030</v>
      </c>
      <c r="V528" s="2" t="str">
        <f t="shared" si="33"/>
        <v>Gonzalo Fernandez</v>
      </c>
      <c r="W528" s="2">
        <v>1</v>
      </c>
      <c r="X528" s="2" t="str">
        <f t="shared" si="34"/>
        <v>Gonzalo Fernandez</v>
      </c>
      <c r="Y528" s="2">
        <v>1</v>
      </c>
      <c r="Z528" s="2" t="str">
        <f t="shared" si="35"/>
        <v/>
      </c>
      <c r="AA528" s="2" t="s">
        <v>1030</v>
      </c>
    </row>
    <row r="529" spans="1:27" hidden="1" x14ac:dyDescent="0.25">
      <c r="A529" s="2" t="s">
        <v>2919</v>
      </c>
      <c r="B529" s="2" t="s">
        <v>796</v>
      </c>
      <c r="C529" s="2" t="s">
        <v>2920</v>
      </c>
      <c r="D529" s="2">
        <v>2</v>
      </c>
      <c r="E529" s="2">
        <v>1</v>
      </c>
      <c r="F529" s="2">
        <v>2</v>
      </c>
      <c r="G529" s="2" t="s">
        <v>1030</v>
      </c>
      <c r="H529" s="2" t="s">
        <v>2921</v>
      </c>
      <c r="I529" s="21">
        <v>41669.333333333336</v>
      </c>
      <c r="J529" s="2" t="s">
        <v>800</v>
      </c>
      <c r="K529" s="21">
        <v>41669.333333333336</v>
      </c>
      <c r="L529" s="2" t="s">
        <v>1102</v>
      </c>
      <c r="P529" s="2" t="s">
        <v>816</v>
      </c>
      <c r="Q529" s="2" t="s">
        <v>796</v>
      </c>
      <c r="R529" s="2" t="s">
        <v>1026</v>
      </c>
      <c r="S529" s="2" t="s">
        <v>831</v>
      </c>
      <c r="T529" s="2" t="str">
        <f t="shared" si="32"/>
        <v/>
      </c>
      <c r="U529" s="2" t="s">
        <v>1030</v>
      </c>
      <c r="V529" s="2" t="str">
        <f t="shared" si="33"/>
        <v/>
      </c>
      <c r="W529" s="2" t="s">
        <v>1030</v>
      </c>
      <c r="X529" s="2" t="str">
        <f t="shared" si="34"/>
        <v/>
      </c>
      <c r="Y529" s="2" t="s">
        <v>1030</v>
      </c>
      <c r="Z529" s="2" t="str">
        <f t="shared" si="35"/>
        <v/>
      </c>
      <c r="AA529" s="2" t="s">
        <v>1030</v>
      </c>
    </row>
    <row r="530" spans="1:27" hidden="1" x14ac:dyDescent="0.25">
      <c r="A530" s="2" t="s">
        <v>2922</v>
      </c>
      <c r="B530" s="2" t="s">
        <v>912</v>
      </c>
      <c r="C530" s="2" t="s">
        <v>2923</v>
      </c>
      <c r="D530" s="2">
        <v>0.25</v>
      </c>
      <c r="E530" s="2" t="s">
        <v>1030</v>
      </c>
      <c r="F530" s="2" t="s">
        <v>1030</v>
      </c>
      <c r="G530" s="2">
        <v>0.25</v>
      </c>
      <c r="H530" s="2" t="s">
        <v>2924</v>
      </c>
      <c r="I530" s="21">
        <v>42004.333333333328</v>
      </c>
      <c r="J530" s="2" t="s">
        <v>1030</v>
      </c>
      <c r="K530" s="21">
        <v>40512.333333333336</v>
      </c>
      <c r="L530" s="2" t="s">
        <v>1102</v>
      </c>
      <c r="M530" s="21">
        <v>40602.333333333336</v>
      </c>
      <c r="N530" s="2">
        <v>1</v>
      </c>
      <c r="P530" s="2" t="s">
        <v>816</v>
      </c>
      <c r="Q530" s="2" t="s">
        <v>912</v>
      </c>
      <c r="R530" s="2" t="s">
        <v>903</v>
      </c>
      <c r="S530" s="2" t="s">
        <v>843</v>
      </c>
      <c r="T530" s="2" t="str">
        <f t="shared" si="32"/>
        <v/>
      </c>
      <c r="U530" s="2" t="s">
        <v>1030</v>
      </c>
      <c r="V530" s="2" t="str">
        <f t="shared" si="33"/>
        <v/>
      </c>
      <c r="W530" s="2" t="s">
        <v>1030</v>
      </c>
      <c r="X530" s="2" t="str">
        <f t="shared" si="34"/>
        <v/>
      </c>
      <c r="Y530" s="2" t="s">
        <v>1030</v>
      </c>
      <c r="Z530" s="2" t="str">
        <f t="shared" si="35"/>
        <v/>
      </c>
      <c r="AA530" s="2" t="s">
        <v>1030</v>
      </c>
    </row>
    <row r="531" spans="1:27" hidden="1" x14ac:dyDescent="0.25">
      <c r="A531" s="2" t="s">
        <v>2925</v>
      </c>
      <c r="B531" s="2" t="s">
        <v>1524</v>
      </c>
      <c r="C531" s="2" t="s">
        <v>2926</v>
      </c>
      <c r="D531" s="2">
        <v>2</v>
      </c>
      <c r="E531" s="2" t="s">
        <v>1030</v>
      </c>
      <c r="F531" s="2" t="s">
        <v>1030</v>
      </c>
      <c r="G531" s="2">
        <v>2</v>
      </c>
      <c r="H531" s="2" t="s">
        <v>2927</v>
      </c>
      <c r="I531" s="21">
        <v>42704.333333333328</v>
      </c>
      <c r="J531" s="2" t="s">
        <v>819</v>
      </c>
      <c r="K531" s="21">
        <v>41212.291666666664</v>
      </c>
      <c r="L531" s="2" t="s">
        <v>794</v>
      </c>
      <c r="M531" s="21">
        <v>37438.291666666664</v>
      </c>
      <c r="N531" s="2">
        <v>2</v>
      </c>
      <c r="O531" s="2">
        <v>120000</v>
      </c>
      <c r="P531" s="2" t="s">
        <v>795</v>
      </c>
      <c r="Q531" s="2" t="s">
        <v>1524</v>
      </c>
      <c r="R531" s="2" t="s">
        <v>1525</v>
      </c>
      <c r="S531" s="2" t="s">
        <v>2928</v>
      </c>
      <c r="T531" s="2" t="str">
        <f t="shared" si="32"/>
        <v/>
      </c>
      <c r="U531" s="2" t="s">
        <v>1030</v>
      </c>
      <c r="V531" s="2" t="str">
        <f t="shared" si="33"/>
        <v/>
      </c>
      <c r="W531" s="2" t="s">
        <v>1030</v>
      </c>
      <c r="X531" s="2" t="str">
        <f t="shared" si="34"/>
        <v/>
      </c>
      <c r="Y531" s="2" t="s">
        <v>1030</v>
      </c>
      <c r="Z531" s="2" t="str">
        <f t="shared" si="35"/>
        <v/>
      </c>
      <c r="AA531" s="2" t="s">
        <v>1030</v>
      </c>
    </row>
    <row r="532" spans="1:27" hidden="1" x14ac:dyDescent="0.25">
      <c r="A532" s="2" t="s">
        <v>240</v>
      </c>
      <c r="B532" s="2" t="s">
        <v>1365</v>
      </c>
      <c r="C532" s="2" t="s">
        <v>239</v>
      </c>
      <c r="D532" s="2">
        <v>3</v>
      </c>
      <c r="E532" s="2">
        <v>1</v>
      </c>
      <c r="F532" s="2">
        <v>3</v>
      </c>
      <c r="G532" s="2" t="s">
        <v>1030</v>
      </c>
      <c r="H532" s="2" t="s">
        <v>973</v>
      </c>
      <c r="I532" s="21">
        <v>43252.291666666672</v>
      </c>
      <c r="J532" s="2" t="s">
        <v>847</v>
      </c>
      <c r="K532" s="21">
        <v>43241.291666666672</v>
      </c>
      <c r="L532" s="2" t="s">
        <v>794</v>
      </c>
      <c r="M532" s="21">
        <v>37257.333333333336</v>
      </c>
      <c r="N532" s="2">
        <v>1</v>
      </c>
      <c r="O532" s="2">
        <v>165000</v>
      </c>
      <c r="P532" s="2" t="s">
        <v>795</v>
      </c>
      <c r="Q532" s="2" t="s">
        <v>1592</v>
      </c>
      <c r="R532" s="2" t="s">
        <v>810</v>
      </c>
      <c r="S532" s="2" t="s">
        <v>801</v>
      </c>
      <c r="T532" s="2" t="str">
        <f t="shared" si="32"/>
        <v/>
      </c>
      <c r="U532" s="2" t="s">
        <v>1030</v>
      </c>
      <c r="V532" s="2" t="str">
        <f t="shared" si="33"/>
        <v/>
      </c>
      <c r="W532" s="2" t="s">
        <v>1030</v>
      </c>
      <c r="X532" s="2" t="str">
        <f t="shared" si="34"/>
        <v/>
      </c>
      <c r="Y532" s="2" t="s">
        <v>1030</v>
      </c>
      <c r="Z532" s="2" t="str">
        <f t="shared" si="35"/>
        <v/>
      </c>
      <c r="AA532" s="2" t="s">
        <v>1030</v>
      </c>
    </row>
    <row r="533" spans="1:27" hidden="1" x14ac:dyDescent="0.25">
      <c r="A533" s="2" t="s">
        <v>312</v>
      </c>
      <c r="B533" s="2" t="s">
        <v>812</v>
      </c>
      <c r="C533" s="2" t="s">
        <v>311</v>
      </c>
      <c r="D533" s="2">
        <v>5</v>
      </c>
      <c r="E533" s="2">
        <v>1</v>
      </c>
      <c r="F533" s="2">
        <v>5</v>
      </c>
      <c r="G533" s="2" t="s">
        <v>1030</v>
      </c>
      <c r="H533" s="2" t="s">
        <v>974</v>
      </c>
      <c r="I533" s="21">
        <v>43235.291666666672</v>
      </c>
      <c r="J533" s="2" t="s">
        <v>889</v>
      </c>
      <c r="K533" s="21">
        <v>43167.333333333328</v>
      </c>
      <c r="L533" s="2" t="s">
        <v>794</v>
      </c>
      <c r="N533" s="2">
        <v>0</v>
      </c>
      <c r="O533" s="2">
        <v>0</v>
      </c>
      <c r="P533" s="2" t="s">
        <v>816</v>
      </c>
      <c r="Q533" s="2" t="s">
        <v>812</v>
      </c>
      <c r="R533" s="2" t="s">
        <v>810</v>
      </c>
      <c r="S533" s="2" t="s">
        <v>843</v>
      </c>
      <c r="T533" s="2" t="str">
        <f t="shared" si="32"/>
        <v/>
      </c>
      <c r="U533" s="2" t="s">
        <v>1030</v>
      </c>
      <c r="V533" s="2" t="str">
        <f t="shared" si="33"/>
        <v/>
      </c>
      <c r="W533" s="2" t="s">
        <v>1030</v>
      </c>
      <c r="X533" s="2" t="str">
        <f t="shared" si="34"/>
        <v/>
      </c>
      <c r="Y533" s="2" t="s">
        <v>1030</v>
      </c>
      <c r="Z533" s="2" t="str">
        <f t="shared" si="35"/>
        <v/>
      </c>
      <c r="AA533" s="2" t="s">
        <v>1030</v>
      </c>
    </row>
    <row r="534" spans="1:27" hidden="1" x14ac:dyDescent="0.25">
      <c r="A534" s="2" t="s">
        <v>2929</v>
      </c>
      <c r="B534" s="2" t="s">
        <v>2125</v>
      </c>
      <c r="C534" s="2" t="s">
        <v>2930</v>
      </c>
      <c r="D534" s="2">
        <v>2</v>
      </c>
      <c r="E534" s="2">
        <v>1</v>
      </c>
      <c r="F534" s="2">
        <v>2</v>
      </c>
      <c r="G534" s="2" t="s">
        <v>1030</v>
      </c>
      <c r="H534" s="2" t="s">
        <v>2931</v>
      </c>
      <c r="I534" s="21">
        <v>41851.291666666664</v>
      </c>
      <c r="J534" s="2" t="s">
        <v>793</v>
      </c>
      <c r="K534" s="21">
        <v>41838.291666666664</v>
      </c>
      <c r="L534" s="2" t="s">
        <v>1102</v>
      </c>
      <c r="M534" s="21">
        <v>41640.333333333336</v>
      </c>
      <c r="N534" s="2">
        <v>4</v>
      </c>
      <c r="O534" s="2">
        <v>30000</v>
      </c>
      <c r="P534" s="2" t="s">
        <v>824</v>
      </c>
      <c r="Q534" s="2" t="s">
        <v>2125</v>
      </c>
      <c r="R534" s="2" t="s">
        <v>1030</v>
      </c>
      <c r="S534" s="2" t="s">
        <v>2932</v>
      </c>
      <c r="T534" s="2" t="str">
        <f t="shared" si="32"/>
        <v/>
      </c>
      <c r="U534" s="2" t="s">
        <v>1030</v>
      </c>
      <c r="V534" s="2" t="str">
        <f t="shared" si="33"/>
        <v/>
      </c>
      <c r="W534" s="2" t="s">
        <v>1030</v>
      </c>
      <c r="X534" s="2" t="str">
        <f t="shared" si="34"/>
        <v/>
      </c>
      <c r="Y534" s="2" t="s">
        <v>1030</v>
      </c>
      <c r="Z534" s="2" t="str">
        <f t="shared" si="35"/>
        <v/>
      </c>
      <c r="AA534" s="2" t="s">
        <v>1030</v>
      </c>
    </row>
    <row r="535" spans="1:27" hidden="1" x14ac:dyDescent="0.25">
      <c r="A535" s="2" t="s">
        <v>2933</v>
      </c>
      <c r="B535" s="2" t="s">
        <v>1601</v>
      </c>
      <c r="C535" s="2" t="s">
        <v>2934</v>
      </c>
      <c r="D535" s="2">
        <v>1.75</v>
      </c>
      <c r="E535" s="2" t="s">
        <v>1030</v>
      </c>
      <c r="F535" s="2" t="s">
        <v>1030</v>
      </c>
      <c r="G535" s="2">
        <v>1.75</v>
      </c>
      <c r="H535" s="2" t="s">
        <v>2935</v>
      </c>
      <c r="I535" s="21">
        <v>42171.291666666672</v>
      </c>
      <c r="J535" s="2" t="s">
        <v>793</v>
      </c>
      <c r="K535" s="21">
        <v>40644.291666666664</v>
      </c>
      <c r="L535" s="2" t="s">
        <v>1102</v>
      </c>
      <c r="M535" s="21">
        <v>40391.291666666664</v>
      </c>
      <c r="N535" s="2">
        <v>0</v>
      </c>
      <c r="P535" s="2" t="s">
        <v>824</v>
      </c>
      <c r="Q535" s="2" t="s">
        <v>1601</v>
      </c>
      <c r="R535" s="2" t="s">
        <v>903</v>
      </c>
      <c r="S535" s="2" t="s">
        <v>916</v>
      </c>
      <c r="T535" s="2" t="str">
        <f t="shared" si="32"/>
        <v/>
      </c>
      <c r="U535" s="2" t="s">
        <v>1030</v>
      </c>
      <c r="V535" s="2" t="str">
        <f t="shared" si="33"/>
        <v/>
      </c>
      <c r="W535" s="2" t="s">
        <v>1030</v>
      </c>
      <c r="X535" s="2" t="str">
        <f t="shared" si="34"/>
        <v/>
      </c>
      <c r="Y535" s="2" t="s">
        <v>1030</v>
      </c>
      <c r="Z535" s="2" t="str">
        <f t="shared" si="35"/>
        <v/>
      </c>
      <c r="AA535" s="2" t="s">
        <v>1030</v>
      </c>
    </row>
    <row r="536" spans="1:27" hidden="1" x14ac:dyDescent="0.25">
      <c r="A536" s="2" t="s">
        <v>110</v>
      </c>
      <c r="B536" s="2" t="s">
        <v>804</v>
      </c>
      <c r="C536" s="2" t="s">
        <v>109</v>
      </c>
      <c r="D536" s="2">
        <v>11.75</v>
      </c>
      <c r="E536" s="2">
        <v>1</v>
      </c>
      <c r="F536" s="2">
        <v>11.75</v>
      </c>
      <c r="G536" s="2" t="s">
        <v>1030</v>
      </c>
      <c r="H536" s="2" t="s">
        <v>975</v>
      </c>
      <c r="I536" s="21">
        <v>43273.291666666672</v>
      </c>
      <c r="J536" s="2" t="s">
        <v>847</v>
      </c>
      <c r="K536" s="21">
        <v>42976.291666666672</v>
      </c>
      <c r="L536" s="2" t="s">
        <v>794</v>
      </c>
      <c r="N536" s="2">
        <v>1</v>
      </c>
      <c r="O536" s="2">
        <v>0</v>
      </c>
      <c r="P536" s="2" t="s">
        <v>816</v>
      </c>
      <c r="Q536" s="2" t="s">
        <v>804</v>
      </c>
      <c r="R536" s="2" t="s">
        <v>797</v>
      </c>
      <c r="S536" s="2" t="s">
        <v>976</v>
      </c>
      <c r="T536" s="2" t="str">
        <f t="shared" si="32"/>
        <v/>
      </c>
      <c r="U536" s="2" t="s">
        <v>1030</v>
      </c>
      <c r="V536" s="2" t="str">
        <f t="shared" si="33"/>
        <v/>
      </c>
      <c r="W536" s="2" t="s">
        <v>1030</v>
      </c>
      <c r="X536" s="2" t="str">
        <f t="shared" si="34"/>
        <v/>
      </c>
      <c r="Y536" s="2" t="s">
        <v>1030</v>
      </c>
      <c r="Z536" s="2" t="str">
        <f t="shared" si="35"/>
        <v/>
      </c>
      <c r="AA536" s="2" t="s">
        <v>1030</v>
      </c>
    </row>
    <row r="537" spans="1:27" hidden="1" x14ac:dyDescent="0.25">
      <c r="A537" s="2" t="s">
        <v>2936</v>
      </c>
      <c r="B537" s="2" t="s">
        <v>822</v>
      </c>
      <c r="C537" s="2" t="s">
        <v>2937</v>
      </c>
      <c r="D537" s="2">
        <v>3.5</v>
      </c>
      <c r="E537" s="2">
        <v>1</v>
      </c>
      <c r="F537" s="2">
        <v>3.5</v>
      </c>
      <c r="G537" s="2" t="s">
        <v>1030</v>
      </c>
      <c r="H537" s="2" t="s">
        <v>2938</v>
      </c>
      <c r="I537" s="21">
        <v>42744.333333333328</v>
      </c>
      <c r="J537" s="2" t="s">
        <v>793</v>
      </c>
      <c r="K537" s="21">
        <v>42720.333333333328</v>
      </c>
      <c r="L537" s="2" t="s">
        <v>1102</v>
      </c>
      <c r="N537" s="2">
        <v>0</v>
      </c>
      <c r="O537" s="2">
        <v>0</v>
      </c>
      <c r="P537" s="2" t="s">
        <v>816</v>
      </c>
      <c r="Q537" s="2" t="s">
        <v>822</v>
      </c>
      <c r="R537" s="2" t="s">
        <v>797</v>
      </c>
      <c r="S537" s="2" t="s">
        <v>801</v>
      </c>
      <c r="T537" s="2" t="str">
        <f t="shared" si="32"/>
        <v/>
      </c>
      <c r="U537" s="2" t="s">
        <v>1030</v>
      </c>
      <c r="V537" s="2" t="str">
        <f t="shared" si="33"/>
        <v/>
      </c>
      <c r="W537" s="2" t="s">
        <v>1030</v>
      </c>
      <c r="X537" s="2" t="str">
        <f t="shared" si="34"/>
        <v/>
      </c>
      <c r="Y537" s="2" t="s">
        <v>1030</v>
      </c>
      <c r="Z537" s="2" t="str">
        <f t="shared" si="35"/>
        <v/>
      </c>
      <c r="AA537" s="2" t="s">
        <v>1030</v>
      </c>
    </row>
    <row r="538" spans="1:27" hidden="1" x14ac:dyDescent="0.25">
      <c r="A538" s="2" t="s">
        <v>350</v>
      </c>
      <c r="B538" s="2" t="s">
        <v>812</v>
      </c>
      <c r="C538" s="2" t="s">
        <v>349</v>
      </c>
      <c r="D538" s="2">
        <v>5.5</v>
      </c>
      <c r="E538" s="2">
        <v>1</v>
      </c>
      <c r="F538" s="2">
        <v>5.5</v>
      </c>
      <c r="G538" s="2" t="s">
        <v>1030</v>
      </c>
      <c r="H538" s="2" t="s">
        <v>977</v>
      </c>
      <c r="I538" s="21">
        <v>43235.291666666672</v>
      </c>
      <c r="J538" s="2" t="s">
        <v>978</v>
      </c>
      <c r="K538" s="21">
        <v>43171.291666666672</v>
      </c>
      <c r="L538" s="2" t="s">
        <v>794</v>
      </c>
      <c r="N538" s="2">
        <v>1</v>
      </c>
      <c r="O538" s="2">
        <v>0</v>
      </c>
      <c r="P538" s="2" t="s">
        <v>816</v>
      </c>
      <c r="Q538" s="2" t="s">
        <v>812</v>
      </c>
      <c r="R538" s="2" t="s">
        <v>810</v>
      </c>
      <c r="S538" s="2" t="s">
        <v>979</v>
      </c>
      <c r="T538" s="2" t="str">
        <f t="shared" si="32"/>
        <v/>
      </c>
      <c r="U538" s="2" t="s">
        <v>1030</v>
      </c>
      <c r="V538" s="2" t="str">
        <f t="shared" si="33"/>
        <v/>
      </c>
      <c r="W538" s="2" t="s">
        <v>1030</v>
      </c>
      <c r="X538" s="2" t="str">
        <f t="shared" si="34"/>
        <v/>
      </c>
      <c r="Y538" s="2" t="s">
        <v>1030</v>
      </c>
      <c r="Z538" s="2" t="str">
        <f t="shared" si="35"/>
        <v/>
      </c>
      <c r="AA538" s="2" t="s">
        <v>1030</v>
      </c>
    </row>
    <row r="539" spans="1:27" hidden="1" x14ac:dyDescent="0.25">
      <c r="A539" s="2" t="s">
        <v>2939</v>
      </c>
      <c r="B539" s="2" t="s">
        <v>796</v>
      </c>
      <c r="C539" s="2" t="s">
        <v>2940</v>
      </c>
      <c r="D539" s="2">
        <v>3.75</v>
      </c>
      <c r="E539" s="2">
        <v>1</v>
      </c>
      <c r="F539" s="2">
        <v>3.75</v>
      </c>
      <c r="G539" s="2" t="s">
        <v>1030</v>
      </c>
      <c r="H539" s="2" t="s">
        <v>2941</v>
      </c>
      <c r="I539" s="21">
        <v>42107.291666666672</v>
      </c>
      <c r="J539" s="2" t="s">
        <v>847</v>
      </c>
      <c r="K539" s="21">
        <v>42090.291666666672</v>
      </c>
      <c r="L539" s="2" t="s">
        <v>1102</v>
      </c>
      <c r="M539" s="21">
        <v>42107.291666666672</v>
      </c>
      <c r="N539" s="2">
        <v>0</v>
      </c>
      <c r="O539" s="2">
        <v>0</v>
      </c>
      <c r="P539" s="2" t="s">
        <v>816</v>
      </c>
      <c r="Q539" s="2" t="s">
        <v>796</v>
      </c>
      <c r="R539" s="2" t="s">
        <v>797</v>
      </c>
      <c r="S539" s="2" t="s">
        <v>798</v>
      </c>
      <c r="T539" s="2" t="str">
        <f t="shared" si="32"/>
        <v/>
      </c>
      <c r="U539" s="2" t="s">
        <v>1030</v>
      </c>
      <c r="V539" s="2" t="str">
        <f t="shared" si="33"/>
        <v>Pat Sweeney</v>
      </c>
      <c r="W539" s="2">
        <v>1</v>
      </c>
      <c r="X539" s="2" t="str">
        <f t="shared" si="34"/>
        <v/>
      </c>
      <c r="Y539" s="2" t="s">
        <v>1030</v>
      </c>
      <c r="Z539" s="2" t="str">
        <f t="shared" si="35"/>
        <v/>
      </c>
      <c r="AA539" s="2" t="s">
        <v>1030</v>
      </c>
    </row>
    <row r="540" spans="1:27" hidden="1" x14ac:dyDescent="0.25">
      <c r="A540" s="2" t="s">
        <v>2942</v>
      </c>
      <c r="B540" s="2" t="s">
        <v>822</v>
      </c>
      <c r="C540" s="2" t="s">
        <v>2943</v>
      </c>
      <c r="D540" s="2">
        <v>3</v>
      </c>
      <c r="E540" s="2">
        <v>1</v>
      </c>
      <c r="F540" s="2">
        <v>3</v>
      </c>
      <c r="G540" s="2" t="s">
        <v>1030</v>
      </c>
      <c r="H540" s="2" t="s">
        <v>2944</v>
      </c>
      <c r="I540" s="21">
        <v>42821.291666666672</v>
      </c>
      <c r="J540" s="2" t="s">
        <v>847</v>
      </c>
      <c r="K540" s="21">
        <v>42483.291666666672</v>
      </c>
      <c r="L540" s="2" t="s">
        <v>794</v>
      </c>
      <c r="M540" s="21">
        <v>42375.333333333328</v>
      </c>
      <c r="N540" s="2">
        <v>2</v>
      </c>
      <c r="O540" s="2">
        <v>0</v>
      </c>
      <c r="P540" s="2" t="s">
        <v>824</v>
      </c>
      <c r="Q540" s="2" t="s">
        <v>822</v>
      </c>
      <c r="R540" s="2" t="s">
        <v>1285</v>
      </c>
      <c r="S540" s="2" t="s">
        <v>820</v>
      </c>
      <c r="T540" s="2" t="str">
        <f t="shared" si="32"/>
        <v/>
      </c>
      <c r="U540" s="2" t="s">
        <v>1030</v>
      </c>
      <c r="V540" s="2" t="str">
        <f t="shared" si="33"/>
        <v/>
      </c>
      <c r="W540" s="2" t="s">
        <v>1030</v>
      </c>
      <c r="X540" s="2" t="str">
        <f t="shared" si="34"/>
        <v/>
      </c>
      <c r="Y540" s="2" t="s">
        <v>1030</v>
      </c>
      <c r="Z540" s="2" t="str">
        <f t="shared" si="35"/>
        <v/>
      </c>
      <c r="AA540" s="2" t="s">
        <v>1030</v>
      </c>
    </row>
    <row r="541" spans="1:27" x14ac:dyDescent="0.25">
      <c r="A541" s="2" t="s">
        <v>2945</v>
      </c>
      <c r="B541" s="2" t="s">
        <v>1367</v>
      </c>
      <c r="C541" s="2" t="s">
        <v>2946</v>
      </c>
      <c r="D541" s="2">
        <v>5.5</v>
      </c>
      <c r="E541" s="2" t="s">
        <v>1030</v>
      </c>
      <c r="F541" s="2" t="s">
        <v>1030</v>
      </c>
      <c r="G541" s="2">
        <v>5.5</v>
      </c>
      <c r="H541" s="2" t="s">
        <v>2947</v>
      </c>
      <c r="I541" s="21">
        <v>43041.291666666672</v>
      </c>
      <c r="J541" s="2" t="s">
        <v>819</v>
      </c>
      <c r="K541" s="21">
        <v>42762.333333333328</v>
      </c>
      <c r="L541" s="2" t="s">
        <v>794</v>
      </c>
      <c r="M541" s="21">
        <v>42738.333333333328</v>
      </c>
      <c r="N541" s="2">
        <v>8</v>
      </c>
      <c r="O541" s="2">
        <v>0</v>
      </c>
      <c r="P541" s="2" t="s">
        <v>824</v>
      </c>
      <c r="Q541" s="2" t="s">
        <v>1593</v>
      </c>
      <c r="R541" s="2" t="s">
        <v>797</v>
      </c>
      <c r="S541" s="2" t="s">
        <v>820</v>
      </c>
      <c r="T541" s="2" t="str">
        <f t="shared" si="32"/>
        <v/>
      </c>
      <c r="U541" s="2" t="s">
        <v>1030</v>
      </c>
      <c r="V541" s="2" t="str">
        <f t="shared" si="33"/>
        <v/>
      </c>
      <c r="W541" s="2" t="s">
        <v>1030</v>
      </c>
      <c r="X541" s="2" t="str">
        <f t="shared" si="34"/>
        <v/>
      </c>
      <c r="Y541" s="2" t="s">
        <v>1030</v>
      </c>
      <c r="Z541" s="2" t="str">
        <f t="shared" si="35"/>
        <v/>
      </c>
      <c r="AA541" s="2" t="s">
        <v>1030</v>
      </c>
    </row>
    <row r="542" spans="1:27" hidden="1" x14ac:dyDescent="0.25">
      <c r="A542" s="2" t="s">
        <v>2948</v>
      </c>
      <c r="B542" s="2" t="s">
        <v>1659</v>
      </c>
      <c r="C542" s="2" t="s">
        <v>2949</v>
      </c>
      <c r="D542" s="2">
        <v>0.25</v>
      </c>
      <c r="E542" s="2" t="s">
        <v>1030</v>
      </c>
      <c r="F542" s="2" t="s">
        <v>1030</v>
      </c>
      <c r="G542" s="2">
        <v>0.25</v>
      </c>
      <c r="H542" s="2" t="s">
        <v>2950</v>
      </c>
      <c r="I542" s="21">
        <v>41718.291666666664</v>
      </c>
      <c r="J542" s="2" t="s">
        <v>1163</v>
      </c>
      <c r="K542" s="21">
        <v>41218.333333333336</v>
      </c>
      <c r="L542" s="2" t="s">
        <v>1102</v>
      </c>
      <c r="M542" s="21">
        <v>41153.291666666664</v>
      </c>
      <c r="N542" s="2">
        <v>2</v>
      </c>
      <c r="P542" s="2" t="s">
        <v>824</v>
      </c>
      <c r="Q542" s="2" t="s">
        <v>1659</v>
      </c>
      <c r="R542" s="2" t="s">
        <v>830</v>
      </c>
      <c r="S542" s="2" t="s">
        <v>849</v>
      </c>
      <c r="T542" s="2" t="str">
        <f t="shared" si="32"/>
        <v/>
      </c>
      <c r="U542" s="2" t="s">
        <v>1030</v>
      </c>
      <c r="V542" s="2" t="str">
        <f t="shared" si="33"/>
        <v/>
      </c>
      <c r="W542" s="2" t="s">
        <v>1030</v>
      </c>
      <c r="X542" s="2" t="str">
        <f t="shared" si="34"/>
        <v/>
      </c>
      <c r="Y542" s="2" t="s">
        <v>1030</v>
      </c>
      <c r="Z542" s="2" t="str">
        <f t="shared" si="35"/>
        <v/>
      </c>
      <c r="AA542" s="2" t="s">
        <v>1030</v>
      </c>
    </row>
    <row r="543" spans="1:27" hidden="1" x14ac:dyDescent="0.25">
      <c r="A543" s="2" t="s">
        <v>2951</v>
      </c>
      <c r="B543" s="2" t="s">
        <v>1613</v>
      </c>
      <c r="C543" s="2" t="s">
        <v>2952</v>
      </c>
      <c r="D543" s="2">
        <v>1.300000011920929</v>
      </c>
      <c r="E543" s="2" t="s">
        <v>1030</v>
      </c>
      <c r="F543" s="2" t="s">
        <v>1030</v>
      </c>
      <c r="G543" s="2">
        <v>1.300000011920929</v>
      </c>
      <c r="H543" s="2" t="s">
        <v>2953</v>
      </c>
      <c r="I543" s="21">
        <v>41675.333333333336</v>
      </c>
      <c r="J543" s="2" t="s">
        <v>800</v>
      </c>
      <c r="K543" s="21">
        <v>41281.333333333336</v>
      </c>
      <c r="L543" s="2" t="s">
        <v>1102</v>
      </c>
      <c r="M543" s="21">
        <v>41059.291666666664</v>
      </c>
      <c r="N543" s="2">
        <v>0</v>
      </c>
      <c r="O543" s="2">
        <v>20000</v>
      </c>
      <c r="P543" s="2" t="s">
        <v>824</v>
      </c>
      <c r="Q543" s="2" t="s">
        <v>1613</v>
      </c>
      <c r="R543" s="2" t="s">
        <v>937</v>
      </c>
      <c r="S543" s="2" t="s">
        <v>2932</v>
      </c>
      <c r="T543" s="2" t="str">
        <f t="shared" si="32"/>
        <v/>
      </c>
      <c r="U543" s="2" t="s">
        <v>1030</v>
      </c>
      <c r="V543" s="2" t="str">
        <f t="shared" si="33"/>
        <v/>
      </c>
      <c r="W543" s="2" t="s">
        <v>1030</v>
      </c>
      <c r="X543" s="2" t="str">
        <f t="shared" si="34"/>
        <v/>
      </c>
      <c r="Y543" s="2" t="s">
        <v>1030</v>
      </c>
      <c r="Z543" s="2" t="str">
        <f t="shared" si="35"/>
        <v/>
      </c>
      <c r="AA543" s="2" t="s">
        <v>1030</v>
      </c>
    </row>
    <row r="544" spans="1:27" hidden="1" x14ac:dyDescent="0.25">
      <c r="A544" s="2" t="s">
        <v>2954</v>
      </c>
      <c r="B544" s="2" t="s">
        <v>2955</v>
      </c>
      <c r="C544" s="2" t="s">
        <v>2956</v>
      </c>
      <c r="D544" s="2">
        <v>5</v>
      </c>
      <c r="E544" s="2">
        <v>1</v>
      </c>
      <c r="F544" s="2">
        <v>5</v>
      </c>
      <c r="G544" s="2" t="s">
        <v>1030</v>
      </c>
      <c r="H544" s="2" t="s">
        <v>2957</v>
      </c>
      <c r="I544" s="21">
        <v>42704.333333333328</v>
      </c>
      <c r="J544" s="2" t="s">
        <v>847</v>
      </c>
      <c r="K544" s="21">
        <v>42628.291666666672</v>
      </c>
      <c r="L544" s="2" t="s">
        <v>794</v>
      </c>
      <c r="N544" s="2">
        <v>0</v>
      </c>
      <c r="O544" s="2">
        <v>0</v>
      </c>
      <c r="P544" s="2" t="s">
        <v>816</v>
      </c>
      <c r="Q544" s="2" t="s">
        <v>2955</v>
      </c>
      <c r="R544" s="2" t="s">
        <v>805</v>
      </c>
      <c r="S544" s="2" t="s">
        <v>2958</v>
      </c>
      <c r="T544" s="2" t="str">
        <f t="shared" si="32"/>
        <v/>
      </c>
      <c r="U544" s="2" t="s">
        <v>1030</v>
      </c>
      <c r="V544" s="2" t="str">
        <f t="shared" si="33"/>
        <v/>
      </c>
      <c r="W544" s="2" t="s">
        <v>1030</v>
      </c>
      <c r="X544" s="2" t="str">
        <f t="shared" si="34"/>
        <v/>
      </c>
      <c r="Y544" s="2" t="s">
        <v>1030</v>
      </c>
      <c r="Z544" s="2" t="str">
        <f t="shared" si="35"/>
        <v/>
      </c>
      <c r="AA544" s="2" t="s">
        <v>1030</v>
      </c>
    </row>
    <row r="545" spans="1:27" hidden="1" x14ac:dyDescent="0.25">
      <c r="A545" s="2" t="s">
        <v>2959</v>
      </c>
      <c r="B545" s="2" t="s">
        <v>2125</v>
      </c>
      <c r="C545" s="2" t="s">
        <v>2960</v>
      </c>
      <c r="D545" s="2">
        <v>6</v>
      </c>
      <c r="E545" s="2">
        <v>1</v>
      </c>
      <c r="F545" s="2">
        <v>6</v>
      </c>
      <c r="G545" s="2" t="s">
        <v>1030</v>
      </c>
      <c r="H545" s="2" t="s">
        <v>2961</v>
      </c>
      <c r="I545" s="21">
        <v>42249.291666666672</v>
      </c>
      <c r="J545" s="2" t="s">
        <v>803</v>
      </c>
      <c r="K545" s="21">
        <v>42152.291666666672</v>
      </c>
      <c r="L545" s="2" t="s">
        <v>1102</v>
      </c>
      <c r="M545" s="21">
        <v>40544.333333333336</v>
      </c>
      <c r="N545" s="2">
        <v>0</v>
      </c>
      <c r="O545" s="2">
        <v>0</v>
      </c>
      <c r="P545" s="2" t="s">
        <v>795</v>
      </c>
      <c r="Q545" s="2" t="s">
        <v>2125</v>
      </c>
      <c r="R545" s="2" t="s">
        <v>813</v>
      </c>
      <c r="S545" s="2" t="s">
        <v>820</v>
      </c>
      <c r="T545" s="2" t="str">
        <f t="shared" si="32"/>
        <v/>
      </c>
      <c r="U545" s="2" t="s">
        <v>1030</v>
      </c>
      <c r="V545" s="2" t="str">
        <f t="shared" si="33"/>
        <v/>
      </c>
      <c r="W545" s="2" t="s">
        <v>1030</v>
      </c>
      <c r="X545" s="2" t="str">
        <f t="shared" si="34"/>
        <v/>
      </c>
      <c r="Y545" s="2" t="s">
        <v>1030</v>
      </c>
      <c r="Z545" s="2" t="str">
        <f t="shared" si="35"/>
        <v/>
      </c>
      <c r="AA545" s="2" t="s">
        <v>1030</v>
      </c>
    </row>
    <row r="546" spans="1:27" hidden="1" x14ac:dyDescent="0.25">
      <c r="A546" s="2" t="s">
        <v>2962</v>
      </c>
      <c r="B546" s="2" t="s">
        <v>874</v>
      </c>
      <c r="C546" s="2" t="s">
        <v>2963</v>
      </c>
      <c r="D546" s="2">
        <v>11.5</v>
      </c>
      <c r="E546" s="2" t="s">
        <v>1030</v>
      </c>
      <c r="F546" s="2" t="s">
        <v>1030</v>
      </c>
      <c r="G546" s="2">
        <v>11.5</v>
      </c>
      <c r="H546" s="2" t="s">
        <v>2964</v>
      </c>
      <c r="I546" s="21">
        <v>42473.291666666672</v>
      </c>
      <c r="J546" s="2" t="s">
        <v>859</v>
      </c>
      <c r="K546" s="21">
        <v>40606.333333333336</v>
      </c>
      <c r="L546" s="2" t="s">
        <v>794</v>
      </c>
      <c r="M546" s="21">
        <v>39448.333333333336</v>
      </c>
      <c r="N546" s="2">
        <v>6</v>
      </c>
      <c r="O546" s="2">
        <v>650000</v>
      </c>
      <c r="P546" s="2" t="s">
        <v>795</v>
      </c>
      <c r="Q546" s="2" t="s">
        <v>874</v>
      </c>
      <c r="R546" s="2" t="s">
        <v>1026</v>
      </c>
      <c r="S546" s="2" t="s">
        <v>831</v>
      </c>
      <c r="T546" s="2" t="str">
        <f t="shared" si="32"/>
        <v/>
      </c>
      <c r="U546" s="2" t="s">
        <v>1030</v>
      </c>
      <c r="V546" s="2" t="str">
        <f t="shared" si="33"/>
        <v/>
      </c>
      <c r="W546" s="2" t="s">
        <v>1030</v>
      </c>
      <c r="X546" s="2" t="str">
        <f t="shared" si="34"/>
        <v>Rose Obetz</v>
      </c>
      <c r="Y546" s="2">
        <v>6</v>
      </c>
      <c r="Z546" s="2" t="str">
        <f t="shared" si="35"/>
        <v>Rose Obetz</v>
      </c>
      <c r="AA546" s="2">
        <v>650000</v>
      </c>
    </row>
    <row r="547" spans="1:27" hidden="1" x14ac:dyDescent="0.25">
      <c r="A547" s="2" t="s">
        <v>2965</v>
      </c>
      <c r="B547" s="2" t="s">
        <v>885</v>
      </c>
      <c r="C547" s="2" t="s">
        <v>2966</v>
      </c>
      <c r="D547" s="2">
        <v>1</v>
      </c>
      <c r="E547" s="2">
        <v>1</v>
      </c>
      <c r="F547" s="2">
        <v>1</v>
      </c>
      <c r="G547" s="2" t="s">
        <v>1030</v>
      </c>
      <c r="H547" s="2" t="s">
        <v>2967</v>
      </c>
      <c r="I547" s="21">
        <v>42765.333333333328</v>
      </c>
      <c r="J547" s="2" t="s">
        <v>819</v>
      </c>
      <c r="K547" s="21">
        <v>42765.333333333328</v>
      </c>
      <c r="L547" s="2" t="s">
        <v>794</v>
      </c>
      <c r="N547" s="2">
        <v>0</v>
      </c>
      <c r="O547" s="2">
        <v>0</v>
      </c>
      <c r="P547" s="2" t="s">
        <v>816</v>
      </c>
      <c r="Q547" s="2" t="s">
        <v>885</v>
      </c>
      <c r="R547" s="2" t="s">
        <v>797</v>
      </c>
      <c r="S547" s="2" t="s">
        <v>853</v>
      </c>
      <c r="T547" s="2" t="str">
        <f t="shared" si="32"/>
        <v/>
      </c>
      <c r="U547" s="2" t="s">
        <v>1030</v>
      </c>
      <c r="V547" s="2" t="str">
        <f t="shared" si="33"/>
        <v/>
      </c>
      <c r="W547" s="2" t="s">
        <v>1030</v>
      </c>
      <c r="X547" s="2" t="str">
        <f t="shared" si="34"/>
        <v/>
      </c>
      <c r="Y547" s="2" t="s">
        <v>1030</v>
      </c>
      <c r="Z547" s="2" t="str">
        <f t="shared" si="35"/>
        <v/>
      </c>
      <c r="AA547" s="2" t="s">
        <v>1030</v>
      </c>
    </row>
    <row r="548" spans="1:27" hidden="1" x14ac:dyDescent="0.25">
      <c r="A548" s="2" t="s">
        <v>2968</v>
      </c>
      <c r="B548" s="2" t="s">
        <v>874</v>
      </c>
      <c r="C548" s="2" t="s">
        <v>2969</v>
      </c>
      <c r="D548" s="2">
        <v>7.5</v>
      </c>
      <c r="E548" s="2" t="s">
        <v>1030</v>
      </c>
      <c r="F548" s="2" t="s">
        <v>1030</v>
      </c>
      <c r="G548" s="2">
        <v>7.5</v>
      </c>
      <c r="H548" s="2" t="s">
        <v>2970</v>
      </c>
      <c r="I548" s="21">
        <v>42989.291666666672</v>
      </c>
      <c r="J548" s="2" t="s">
        <v>840</v>
      </c>
      <c r="K548" s="21">
        <v>42760.333333333328</v>
      </c>
      <c r="L548" s="2" t="s">
        <v>794</v>
      </c>
      <c r="M548" s="21">
        <v>41133.291666666664</v>
      </c>
      <c r="N548" s="2">
        <v>1</v>
      </c>
      <c r="O548" s="2">
        <v>9000</v>
      </c>
      <c r="P548" s="2" t="s">
        <v>795</v>
      </c>
      <c r="Q548" s="2" t="s">
        <v>874</v>
      </c>
      <c r="R548" s="2" t="s">
        <v>797</v>
      </c>
      <c r="S548" s="2" t="s">
        <v>831</v>
      </c>
      <c r="T548" s="2" t="str">
        <f t="shared" si="32"/>
        <v/>
      </c>
      <c r="U548" s="2" t="s">
        <v>1030</v>
      </c>
      <c r="V548" s="2" t="str">
        <f t="shared" si="33"/>
        <v/>
      </c>
      <c r="W548" s="2" t="s">
        <v>1030</v>
      </c>
      <c r="X548" s="2" t="str">
        <f t="shared" si="34"/>
        <v/>
      </c>
      <c r="Y548" s="2" t="s">
        <v>1030</v>
      </c>
      <c r="Z548" s="2" t="str">
        <f t="shared" si="35"/>
        <v>Rose Obetz</v>
      </c>
      <c r="AA548" s="2">
        <v>9000</v>
      </c>
    </row>
    <row r="549" spans="1:27" hidden="1" x14ac:dyDescent="0.25">
      <c r="A549" s="2" t="s">
        <v>1416</v>
      </c>
      <c r="B549" s="2" t="s">
        <v>809</v>
      </c>
      <c r="C549" s="2" t="s">
        <v>1415</v>
      </c>
      <c r="D549" s="2">
        <v>33.33299994468689</v>
      </c>
      <c r="E549" s="2">
        <v>1</v>
      </c>
      <c r="F549" s="2">
        <v>33.33299994468689</v>
      </c>
      <c r="G549" s="2" t="s">
        <v>1030</v>
      </c>
      <c r="H549" s="2" t="s">
        <v>1495</v>
      </c>
      <c r="I549" s="21">
        <v>43308.291666666672</v>
      </c>
      <c r="J549" s="2" t="s">
        <v>859</v>
      </c>
      <c r="K549" s="21">
        <v>42801.333333333328</v>
      </c>
      <c r="L549" s="2" t="s">
        <v>794</v>
      </c>
      <c r="M549" s="21">
        <v>33604.333333333336</v>
      </c>
      <c r="N549" s="2">
        <v>1</v>
      </c>
      <c r="O549" s="2">
        <v>2000000</v>
      </c>
      <c r="P549" s="2" t="s">
        <v>795</v>
      </c>
      <c r="Q549" s="2" t="s">
        <v>809</v>
      </c>
      <c r="R549" s="2" t="s">
        <v>857</v>
      </c>
      <c r="S549" s="2" t="s">
        <v>843</v>
      </c>
      <c r="T549" s="2" t="str">
        <f t="shared" si="32"/>
        <v/>
      </c>
      <c r="U549" s="2" t="s">
        <v>1030</v>
      </c>
      <c r="V549" s="2" t="str">
        <f t="shared" si="33"/>
        <v/>
      </c>
      <c r="W549" s="2" t="s">
        <v>1030</v>
      </c>
      <c r="X549" s="2" t="str">
        <f t="shared" si="34"/>
        <v/>
      </c>
      <c r="Y549" s="2" t="s">
        <v>1030</v>
      </c>
      <c r="Z549" s="2" t="str">
        <f t="shared" si="35"/>
        <v/>
      </c>
      <c r="AA549" s="2" t="s">
        <v>1030</v>
      </c>
    </row>
    <row r="550" spans="1:27" hidden="1" x14ac:dyDescent="0.25">
      <c r="A550" s="2" t="s">
        <v>2971</v>
      </c>
      <c r="B550" s="2" t="s">
        <v>2972</v>
      </c>
      <c r="C550" s="2" t="s">
        <v>2973</v>
      </c>
      <c r="D550" s="2">
        <v>2.5</v>
      </c>
      <c r="E550" s="2" t="s">
        <v>1030</v>
      </c>
      <c r="F550" s="2" t="s">
        <v>1030</v>
      </c>
      <c r="G550" s="2">
        <v>2.5</v>
      </c>
      <c r="H550" s="2" t="s">
        <v>2974</v>
      </c>
      <c r="I550" s="21">
        <v>42432.333333333328</v>
      </c>
      <c r="J550" s="2" t="s">
        <v>808</v>
      </c>
      <c r="K550" s="21">
        <v>42418.333333333328</v>
      </c>
      <c r="L550" s="2" t="s">
        <v>794</v>
      </c>
      <c r="M550" s="21">
        <v>42188.291666666672</v>
      </c>
      <c r="N550" s="2">
        <v>2</v>
      </c>
      <c r="O550" s="2">
        <v>70000</v>
      </c>
      <c r="P550" s="2" t="s">
        <v>824</v>
      </c>
      <c r="Q550" s="2" t="s">
        <v>2972</v>
      </c>
      <c r="R550" s="2" t="s">
        <v>813</v>
      </c>
      <c r="S550" s="2" t="s">
        <v>853</v>
      </c>
      <c r="T550" s="2" t="str">
        <f t="shared" si="32"/>
        <v/>
      </c>
      <c r="U550" s="2" t="s">
        <v>1030</v>
      </c>
      <c r="V550" s="2" t="str">
        <f t="shared" si="33"/>
        <v/>
      </c>
      <c r="W550" s="2" t="s">
        <v>1030</v>
      </c>
      <c r="X550" s="2" t="str">
        <f t="shared" si="34"/>
        <v/>
      </c>
      <c r="Y550" s="2" t="s">
        <v>1030</v>
      </c>
      <c r="Z550" s="2" t="str">
        <f t="shared" si="35"/>
        <v/>
      </c>
      <c r="AA550" s="2" t="s">
        <v>1030</v>
      </c>
    </row>
    <row r="551" spans="1:27" hidden="1" x14ac:dyDescent="0.25">
      <c r="A551" s="2" t="s">
        <v>2975</v>
      </c>
      <c r="B551" s="2" t="s">
        <v>848</v>
      </c>
      <c r="C551" s="2" t="s">
        <v>2976</v>
      </c>
      <c r="D551" s="2">
        <v>8.5</v>
      </c>
      <c r="E551" s="2">
        <v>1</v>
      </c>
      <c r="F551" s="2">
        <v>8.5</v>
      </c>
      <c r="G551" s="2" t="s">
        <v>1030</v>
      </c>
      <c r="H551" s="2" t="s">
        <v>2977</v>
      </c>
      <c r="I551" s="21">
        <v>42903.291666666672</v>
      </c>
      <c r="J551" s="2" t="s">
        <v>884</v>
      </c>
      <c r="K551" s="21">
        <v>42891.291666666672</v>
      </c>
      <c r="L551" s="2" t="s">
        <v>794</v>
      </c>
      <c r="M551" s="21">
        <v>42615.291666666672</v>
      </c>
      <c r="N551" s="2">
        <v>1</v>
      </c>
      <c r="O551" s="2">
        <v>50000</v>
      </c>
      <c r="P551" s="2" t="s">
        <v>824</v>
      </c>
      <c r="Q551" s="2" t="s">
        <v>848</v>
      </c>
      <c r="R551" s="2" t="s">
        <v>797</v>
      </c>
      <c r="S551" s="2" t="s">
        <v>817</v>
      </c>
      <c r="T551" s="2" t="str">
        <f t="shared" si="32"/>
        <v/>
      </c>
      <c r="U551" s="2" t="s">
        <v>1030</v>
      </c>
      <c r="V551" s="2" t="str">
        <f t="shared" si="33"/>
        <v/>
      </c>
      <c r="W551" s="2" t="s">
        <v>1030</v>
      </c>
      <c r="X551" s="2" t="str">
        <f t="shared" si="34"/>
        <v/>
      </c>
      <c r="Y551" s="2" t="s">
        <v>1030</v>
      </c>
      <c r="Z551" s="2" t="str">
        <f t="shared" si="35"/>
        <v/>
      </c>
      <c r="AA551" s="2" t="s">
        <v>1030</v>
      </c>
    </row>
    <row r="552" spans="1:27" hidden="1" x14ac:dyDescent="0.25">
      <c r="A552" s="2" t="s">
        <v>2978</v>
      </c>
      <c r="B552" s="2" t="s">
        <v>885</v>
      </c>
      <c r="C552" s="2" t="s">
        <v>2979</v>
      </c>
      <c r="D552" s="2">
        <v>20.25</v>
      </c>
      <c r="E552" s="2">
        <v>1</v>
      </c>
      <c r="F552" s="2">
        <v>20.25</v>
      </c>
      <c r="G552" s="2" t="s">
        <v>1030</v>
      </c>
      <c r="H552" s="2" t="s">
        <v>2980</v>
      </c>
      <c r="I552" s="21">
        <v>42666.291666666672</v>
      </c>
      <c r="J552" s="2" t="s">
        <v>808</v>
      </c>
      <c r="K552" s="21">
        <v>42590.291666666672</v>
      </c>
      <c r="L552" s="2" t="s">
        <v>794</v>
      </c>
      <c r="M552" s="21">
        <v>42660.291666666672</v>
      </c>
      <c r="N552" s="2">
        <v>0</v>
      </c>
      <c r="O552" s="2">
        <v>0</v>
      </c>
      <c r="P552" s="2" t="s">
        <v>816</v>
      </c>
      <c r="Q552" s="2" t="s">
        <v>885</v>
      </c>
      <c r="R552" s="2" t="s">
        <v>797</v>
      </c>
      <c r="S552" s="2" t="s">
        <v>831</v>
      </c>
      <c r="T552" s="2" t="str">
        <f t="shared" si="32"/>
        <v/>
      </c>
      <c r="U552" s="2" t="s">
        <v>1030</v>
      </c>
      <c r="V552" s="2" t="str">
        <f t="shared" si="33"/>
        <v>Alondra Gaytan</v>
      </c>
      <c r="W552" s="2">
        <v>1</v>
      </c>
      <c r="X552" s="2" t="str">
        <f t="shared" si="34"/>
        <v/>
      </c>
      <c r="Y552" s="2" t="s">
        <v>1030</v>
      </c>
      <c r="Z552" s="2" t="str">
        <f t="shared" si="35"/>
        <v/>
      </c>
      <c r="AA552" s="2" t="s">
        <v>1030</v>
      </c>
    </row>
    <row r="553" spans="1:27" hidden="1" x14ac:dyDescent="0.25">
      <c r="A553" s="2" t="s">
        <v>592</v>
      </c>
      <c r="B553" s="2" t="s">
        <v>848</v>
      </c>
      <c r="C553" s="2" t="s">
        <v>591</v>
      </c>
      <c r="D553" s="2">
        <v>18</v>
      </c>
      <c r="E553" s="2">
        <v>1</v>
      </c>
      <c r="F553" s="2">
        <v>18</v>
      </c>
      <c r="G553" s="2" t="s">
        <v>1030</v>
      </c>
      <c r="H553" s="2" t="s">
        <v>980</v>
      </c>
      <c r="I553" s="21">
        <v>43325.291666666672</v>
      </c>
      <c r="J553" s="2" t="s">
        <v>803</v>
      </c>
      <c r="K553" s="21">
        <v>43180.291666666672</v>
      </c>
      <c r="L553" s="2" t="s">
        <v>794</v>
      </c>
      <c r="M553" s="21">
        <v>43297.291666666672</v>
      </c>
      <c r="N553" s="2">
        <v>1</v>
      </c>
      <c r="O553" s="2">
        <v>0</v>
      </c>
      <c r="P553" s="2" t="s">
        <v>816</v>
      </c>
      <c r="Q553" s="2" t="s">
        <v>848</v>
      </c>
      <c r="R553" s="2" t="s">
        <v>797</v>
      </c>
      <c r="S553" s="2" t="s">
        <v>849</v>
      </c>
      <c r="T553" s="2" t="str">
        <f t="shared" si="32"/>
        <v>Gonzalo Fernandez</v>
      </c>
      <c r="U553" s="2">
        <v>10000</v>
      </c>
      <c r="V553" s="2" t="str">
        <f t="shared" si="33"/>
        <v>Gonzalo Fernandez</v>
      </c>
      <c r="W553" s="2">
        <v>1</v>
      </c>
      <c r="X553" s="2" t="str">
        <f t="shared" si="34"/>
        <v>Gonzalo Fernandez</v>
      </c>
      <c r="Y553" s="2">
        <v>1</v>
      </c>
      <c r="Z553" s="2" t="str">
        <f t="shared" si="35"/>
        <v/>
      </c>
      <c r="AA553" s="2" t="s">
        <v>1030</v>
      </c>
    </row>
    <row r="554" spans="1:27" hidden="1" x14ac:dyDescent="0.25">
      <c r="A554" s="2" t="s">
        <v>2981</v>
      </c>
      <c r="B554" s="2" t="s">
        <v>885</v>
      </c>
      <c r="C554" s="2" t="s">
        <v>2982</v>
      </c>
      <c r="D554" s="2">
        <v>1.3333333432674408</v>
      </c>
      <c r="E554" s="2">
        <v>1</v>
      </c>
      <c r="F554" s="2">
        <v>1.3333333432674408</v>
      </c>
      <c r="G554" s="2" t="s">
        <v>1030</v>
      </c>
      <c r="H554" s="2" t="s">
        <v>2983</v>
      </c>
      <c r="I554" s="21">
        <v>42605.291666666672</v>
      </c>
      <c r="J554" s="2" t="s">
        <v>819</v>
      </c>
      <c r="K554" s="21">
        <v>42605.291666666672</v>
      </c>
      <c r="L554" s="2" t="s">
        <v>794</v>
      </c>
      <c r="N554" s="2">
        <v>0</v>
      </c>
      <c r="O554" s="2">
        <v>0</v>
      </c>
      <c r="P554" s="2" t="s">
        <v>816</v>
      </c>
      <c r="Q554" s="2" t="s">
        <v>885</v>
      </c>
      <c r="R554" s="2" t="s">
        <v>797</v>
      </c>
      <c r="S554" s="2" t="s">
        <v>958</v>
      </c>
      <c r="T554" s="2" t="str">
        <f t="shared" si="32"/>
        <v/>
      </c>
      <c r="U554" s="2" t="s">
        <v>1030</v>
      </c>
      <c r="V554" s="2" t="str">
        <f t="shared" si="33"/>
        <v/>
      </c>
      <c r="W554" s="2" t="s">
        <v>1030</v>
      </c>
      <c r="X554" s="2" t="str">
        <f t="shared" si="34"/>
        <v/>
      </c>
      <c r="Y554" s="2" t="s">
        <v>1030</v>
      </c>
      <c r="Z554" s="2" t="str">
        <f t="shared" si="35"/>
        <v/>
      </c>
      <c r="AA554" s="2" t="s">
        <v>1030</v>
      </c>
    </row>
    <row r="555" spans="1:27" hidden="1" x14ac:dyDescent="0.25">
      <c r="A555" s="2" t="s">
        <v>2984</v>
      </c>
      <c r="B555" s="2" t="s">
        <v>1652</v>
      </c>
      <c r="C555" s="2" t="s">
        <v>2985</v>
      </c>
      <c r="D555" s="2">
        <v>3</v>
      </c>
      <c r="E555" s="2">
        <v>1</v>
      </c>
      <c r="F555" s="2">
        <v>3</v>
      </c>
      <c r="G555" s="2" t="s">
        <v>1030</v>
      </c>
      <c r="H555" s="2" t="s">
        <v>2986</v>
      </c>
      <c r="I555" s="21">
        <v>42535.291666666672</v>
      </c>
      <c r="J555" s="2" t="s">
        <v>800</v>
      </c>
      <c r="K555" s="21">
        <v>41950.333333333336</v>
      </c>
      <c r="L555" s="2" t="s">
        <v>794</v>
      </c>
      <c r="M555" s="21">
        <v>42535.291666666672</v>
      </c>
      <c r="N555" s="2">
        <v>1</v>
      </c>
      <c r="O555" s="2">
        <v>0</v>
      </c>
      <c r="P555" s="2" t="s">
        <v>824</v>
      </c>
      <c r="Q555" s="2" t="s">
        <v>1652</v>
      </c>
      <c r="R555" s="2" t="s">
        <v>797</v>
      </c>
      <c r="S555" s="2" t="s">
        <v>831</v>
      </c>
      <c r="T555" s="2" t="str">
        <f t="shared" si="32"/>
        <v/>
      </c>
      <c r="U555" s="2" t="s">
        <v>1030</v>
      </c>
      <c r="V555" s="2" t="str">
        <f t="shared" si="33"/>
        <v>David Standen</v>
      </c>
      <c r="W555" s="2">
        <v>1</v>
      </c>
      <c r="X555" s="2" t="str">
        <f t="shared" si="34"/>
        <v>David Standen</v>
      </c>
      <c r="Y555" s="2">
        <v>1</v>
      </c>
      <c r="Z555" s="2" t="str">
        <f t="shared" si="35"/>
        <v/>
      </c>
      <c r="AA555" s="2" t="s">
        <v>1030</v>
      </c>
    </row>
    <row r="556" spans="1:27" hidden="1" x14ac:dyDescent="0.25">
      <c r="A556" s="2" t="s">
        <v>516</v>
      </c>
      <c r="B556" s="2" t="s">
        <v>1365</v>
      </c>
      <c r="C556" s="2" t="s">
        <v>515</v>
      </c>
      <c r="D556" s="2">
        <v>3.25</v>
      </c>
      <c r="E556" s="2">
        <v>1</v>
      </c>
      <c r="F556" s="2">
        <v>3.25</v>
      </c>
      <c r="G556" s="2" t="s">
        <v>1030</v>
      </c>
      <c r="H556" s="2" t="s">
        <v>981</v>
      </c>
      <c r="I556" s="21">
        <v>43235.291666666672</v>
      </c>
      <c r="J556" s="2" t="s">
        <v>800</v>
      </c>
      <c r="K556" s="21">
        <v>43102.333333333328</v>
      </c>
      <c r="L556" s="2" t="s">
        <v>794</v>
      </c>
      <c r="M556" s="21">
        <v>43001.291666666672</v>
      </c>
      <c r="N556" s="2">
        <v>1</v>
      </c>
      <c r="O556" s="2">
        <v>24481</v>
      </c>
      <c r="P556" s="2" t="s">
        <v>824</v>
      </c>
      <c r="Q556" s="2" t="s">
        <v>1592</v>
      </c>
      <c r="R556" s="2" t="s">
        <v>810</v>
      </c>
      <c r="S556" s="2" t="s">
        <v>845</v>
      </c>
      <c r="T556" s="2" t="str">
        <f t="shared" si="32"/>
        <v/>
      </c>
      <c r="U556" s="2" t="s">
        <v>1030</v>
      </c>
      <c r="V556" s="2" t="str">
        <f t="shared" si="33"/>
        <v/>
      </c>
      <c r="W556" s="2" t="s">
        <v>1030</v>
      </c>
      <c r="X556" s="2" t="str">
        <f t="shared" si="34"/>
        <v/>
      </c>
      <c r="Y556" s="2" t="s">
        <v>1030</v>
      </c>
      <c r="Z556" s="2" t="str">
        <f t="shared" si="35"/>
        <v/>
      </c>
      <c r="AA556" s="2" t="s">
        <v>1030</v>
      </c>
    </row>
    <row r="557" spans="1:27" hidden="1" x14ac:dyDescent="0.25">
      <c r="A557" s="2" t="s">
        <v>326</v>
      </c>
      <c r="B557" s="2" t="s">
        <v>822</v>
      </c>
      <c r="C557" s="2" t="s">
        <v>325</v>
      </c>
      <c r="D557" s="2">
        <v>3</v>
      </c>
      <c r="E557" s="2">
        <v>1</v>
      </c>
      <c r="F557" s="2">
        <v>3</v>
      </c>
      <c r="G557" s="2" t="s">
        <v>1030</v>
      </c>
      <c r="H557" s="2" t="s">
        <v>982</v>
      </c>
      <c r="I557" s="21">
        <v>43235.291666666672</v>
      </c>
      <c r="J557" s="2" t="s">
        <v>840</v>
      </c>
      <c r="K557" s="21">
        <v>43131.333333333328</v>
      </c>
      <c r="L557" s="2" t="s">
        <v>794</v>
      </c>
      <c r="M557" s="21">
        <v>42737.333333333328</v>
      </c>
      <c r="N557" s="2">
        <v>1</v>
      </c>
      <c r="O557" s="2">
        <v>10000</v>
      </c>
      <c r="P557" s="2" t="s">
        <v>795</v>
      </c>
      <c r="Q557" s="2" t="s">
        <v>822</v>
      </c>
      <c r="R557" s="2" t="s">
        <v>810</v>
      </c>
      <c r="S557" s="2" t="s">
        <v>831</v>
      </c>
      <c r="T557" s="2" t="str">
        <f t="shared" si="32"/>
        <v/>
      </c>
      <c r="U557" s="2" t="s">
        <v>1030</v>
      </c>
      <c r="V557" s="2" t="str">
        <f t="shared" si="33"/>
        <v/>
      </c>
      <c r="W557" s="2" t="s">
        <v>1030</v>
      </c>
      <c r="X557" s="2" t="str">
        <f t="shared" si="34"/>
        <v/>
      </c>
      <c r="Y557" s="2" t="s">
        <v>1030</v>
      </c>
      <c r="Z557" s="2" t="str">
        <f t="shared" si="35"/>
        <v/>
      </c>
      <c r="AA557" s="2" t="s">
        <v>1030</v>
      </c>
    </row>
    <row r="558" spans="1:27" hidden="1" x14ac:dyDescent="0.25">
      <c r="A558" s="2" t="s">
        <v>2987</v>
      </c>
      <c r="B558" s="2" t="s">
        <v>796</v>
      </c>
      <c r="C558" s="2" t="s">
        <v>2988</v>
      </c>
      <c r="D558" s="2">
        <v>2</v>
      </c>
      <c r="E558" s="2">
        <v>1</v>
      </c>
      <c r="F558" s="2">
        <v>2</v>
      </c>
      <c r="G558" s="2" t="s">
        <v>1030</v>
      </c>
      <c r="H558" s="2" t="s">
        <v>2989</v>
      </c>
      <c r="I558" s="21">
        <v>41841.291666666664</v>
      </c>
      <c r="J558" s="2" t="s">
        <v>819</v>
      </c>
      <c r="K558" s="21">
        <v>41841.291666666664</v>
      </c>
      <c r="L558" s="2" t="s">
        <v>1102</v>
      </c>
      <c r="M558" s="21">
        <v>34516.291666666664</v>
      </c>
      <c r="N558" s="2">
        <v>1</v>
      </c>
      <c r="O558" s="2">
        <v>0</v>
      </c>
      <c r="P558" s="2" t="s">
        <v>795</v>
      </c>
      <c r="Q558" s="2" t="s">
        <v>796</v>
      </c>
      <c r="R558" s="2" t="s">
        <v>1030</v>
      </c>
      <c r="S558" s="2" t="s">
        <v>801</v>
      </c>
      <c r="T558" s="2" t="str">
        <f t="shared" si="32"/>
        <v/>
      </c>
      <c r="U558" s="2" t="s">
        <v>1030</v>
      </c>
      <c r="V558" s="2" t="str">
        <f t="shared" si="33"/>
        <v/>
      </c>
      <c r="W558" s="2" t="s">
        <v>1030</v>
      </c>
      <c r="X558" s="2" t="str">
        <f t="shared" si="34"/>
        <v/>
      </c>
      <c r="Y558" s="2" t="s">
        <v>1030</v>
      </c>
      <c r="Z558" s="2" t="str">
        <f t="shared" si="35"/>
        <v/>
      </c>
      <c r="AA558" s="2" t="s">
        <v>1030</v>
      </c>
    </row>
    <row r="559" spans="1:27" hidden="1" x14ac:dyDescent="0.25">
      <c r="A559" s="2" t="s">
        <v>2990</v>
      </c>
      <c r="B559" s="2" t="s">
        <v>2991</v>
      </c>
      <c r="C559" s="2" t="s">
        <v>2992</v>
      </c>
      <c r="D559" s="2">
        <v>2</v>
      </c>
      <c r="E559" s="2" t="s">
        <v>1030</v>
      </c>
      <c r="F559" s="2" t="s">
        <v>1030</v>
      </c>
      <c r="G559" s="2">
        <v>2</v>
      </c>
      <c r="H559" s="2" t="s">
        <v>2993</v>
      </c>
      <c r="I559" s="21">
        <v>42704.333333333328</v>
      </c>
      <c r="J559" s="2" t="s">
        <v>847</v>
      </c>
      <c r="K559" s="21">
        <v>41375.291666666664</v>
      </c>
      <c r="L559" s="2" t="s">
        <v>794</v>
      </c>
      <c r="N559" s="2">
        <v>1</v>
      </c>
      <c r="P559" s="2" t="s">
        <v>816</v>
      </c>
      <c r="Q559" s="2" t="s">
        <v>2991</v>
      </c>
      <c r="R559" s="2" t="s">
        <v>797</v>
      </c>
      <c r="S559" s="2" t="s">
        <v>913</v>
      </c>
      <c r="T559" s="2" t="str">
        <f t="shared" si="32"/>
        <v/>
      </c>
      <c r="U559" s="2" t="s">
        <v>1030</v>
      </c>
      <c r="V559" s="2" t="str">
        <f t="shared" si="33"/>
        <v/>
      </c>
      <c r="W559" s="2" t="s">
        <v>1030</v>
      </c>
      <c r="X559" s="2" t="str">
        <f t="shared" si="34"/>
        <v/>
      </c>
      <c r="Y559" s="2" t="s">
        <v>1030</v>
      </c>
      <c r="Z559" s="2" t="str">
        <f t="shared" si="35"/>
        <v/>
      </c>
      <c r="AA559" s="2" t="s">
        <v>1030</v>
      </c>
    </row>
    <row r="560" spans="1:27" hidden="1" x14ac:dyDescent="0.25">
      <c r="A560" s="2" t="s">
        <v>2994</v>
      </c>
      <c r="B560" s="2" t="s">
        <v>1261</v>
      </c>
      <c r="C560" s="2" t="s">
        <v>2995</v>
      </c>
      <c r="D560" s="2">
        <v>20.25</v>
      </c>
      <c r="E560" s="2">
        <v>1</v>
      </c>
      <c r="F560" s="2">
        <v>20.25</v>
      </c>
      <c r="G560" s="2" t="s">
        <v>1030</v>
      </c>
      <c r="H560" s="2" t="s">
        <v>985</v>
      </c>
      <c r="I560" s="21">
        <v>42892.291666666672</v>
      </c>
      <c r="J560" s="2" t="s">
        <v>1005</v>
      </c>
      <c r="K560" s="21">
        <v>42468.291666666672</v>
      </c>
      <c r="L560" s="2" t="s">
        <v>794</v>
      </c>
      <c r="M560" s="21">
        <v>32143.333333333332</v>
      </c>
      <c r="N560" s="2">
        <v>9</v>
      </c>
      <c r="O560" s="2">
        <v>1000000</v>
      </c>
      <c r="P560" s="2" t="s">
        <v>795</v>
      </c>
      <c r="Q560" s="2" t="s">
        <v>1261</v>
      </c>
      <c r="R560" s="2" t="s">
        <v>830</v>
      </c>
      <c r="S560" s="2" t="s">
        <v>831</v>
      </c>
      <c r="T560" s="2" t="str">
        <f t="shared" si="32"/>
        <v/>
      </c>
      <c r="U560" s="2" t="s">
        <v>1030</v>
      </c>
      <c r="V560" s="2" t="str">
        <f t="shared" si="33"/>
        <v/>
      </c>
      <c r="W560" s="2" t="s">
        <v>1030</v>
      </c>
      <c r="X560" s="2" t="str">
        <f t="shared" si="34"/>
        <v/>
      </c>
      <c r="Y560" s="2" t="s">
        <v>1030</v>
      </c>
      <c r="Z560" s="2" t="str">
        <f t="shared" si="35"/>
        <v/>
      </c>
      <c r="AA560" s="2" t="s">
        <v>1030</v>
      </c>
    </row>
    <row r="561" spans="1:27" hidden="1" x14ac:dyDescent="0.25">
      <c r="A561" s="2" t="s">
        <v>2996</v>
      </c>
      <c r="B561" s="2" t="s">
        <v>912</v>
      </c>
      <c r="C561" s="2" t="s">
        <v>2997</v>
      </c>
      <c r="D561" s="2">
        <v>3.25</v>
      </c>
      <c r="E561" s="2">
        <v>1</v>
      </c>
      <c r="F561" s="2">
        <v>3.25</v>
      </c>
      <c r="G561" s="2" t="s">
        <v>1030</v>
      </c>
      <c r="H561" s="2" t="s">
        <v>2998</v>
      </c>
      <c r="I561" s="21">
        <v>42712.333333333328</v>
      </c>
      <c r="J561" s="2" t="s">
        <v>847</v>
      </c>
      <c r="K561" s="21">
        <v>42696.333333333328</v>
      </c>
      <c r="L561" s="2" t="s">
        <v>794</v>
      </c>
      <c r="M561" s="21">
        <v>42507.291666666672</v>
      </c>
      <c r="N561" s="2">
        <v>2</v>
      </c>
      <c r="O561" s="2">
        <v>100000</v>
      </c>
      <c r="P561" s="2" t="s">
        <v>824</v>
      </c>
      <c r="Q561" s="2" t="s">
        <v>912</v>
      </c>
      <c r="R561" s="2" t="s">
        <v>836</v>
      </c>
      <c r="S561" s="2" t="s">
        <v>869</v>
      </c>
      <c r="T561" s="2" t="str">
        <f t="shared" si="32"/>
        <v/>
      </c>
      <c r="U561" s="2" t="s">
        <v>1030</v>
      </c>
      <c r="V561" s="2" t="str">
        <f t="shared" si="33"/>
        <v/>
      </c>
      <c r="W561" s="2" t="s">
        <v>1030</v>
      </c>
      <c r="X561" s="2" t="str">
        <f t="shared" si="34"/>
        <v/>
      </c>
      <c r="Y561" s="2" t="s">
        <v>1030</v>
      </c>
      <c r="Z561" s="2" t="str">
        <f t="shared" si="35"/>
        <v/>
      </c>
      <c r="AA561" s="2" t="s">
        <v>1030</v>
      </c>
    </row>
    <row r="562" spans="1:27" hidden="1" x14ac:dyDescent="0.25">
      <c r="A562" s="2" t="s">
        <v>708</v>
      </c>
      <c r="B562" s="2" t="s">
        <v>812</v>
      </c>
      <c r="C562" s="2" t="s">
        <v>707</v>
      </c>
      <c r="D562" s="2">
        <v>5.6669999957084656</v>
      </c>
      <c r="E562" s="2">
        <v>1</v>
      </c>
      <c r="F562" s="2">
        <v>5.6669999957084656</v>
      </c>
      <c r="G562" s="2" t="s">
        <v>1030</v>
      </c>
      <c r="H562" s="2" t="s">
        <v>983</v>
      </c>
      <c r="I562" s="21">
        <v>43166.333333333328</v>
      </c>
      <c r="J562" s="2" t="s">
        <v>984</v>
      </c>
      <c r="K562" s="21">
        <v>43145.333333333328</v>
      </c>
      <c r="L562" s="2" t="s">
        <v>794</v>
      </c>
      <c r="M562" s="21">
        <v>41640.333333333336</v>
      </c>
      <c r="N562" s="2">
        <v>5</v>
      </c>
      <c r="O562" s="2">
        <v>0</v>
      </c>
      <c r="P562" s="2" t="s">
        <v>795</v>
      </c>
      <c r="Q562" s="2" t="s">
        <v>812</v>
      </c>
      <c r="R562" s="2" t="s">
        <v>810</v>
      </c>
      <c r="S562" s="2" t="s">
        <v>853</v>
      </c>
      <c r="T562" s="2" t="str">
        <f t="shared" si="32"/>
        <v/>
      </c>
      <c r="U562" s="2" t="s">
        <v>1030</v>
      </c>
      <c r="V562" s="2" t="str">
        <f t="shared" si="33"/>
        <v/>
      </c>
      <c r="W562" s="2" t="s">
        <v>1030</v>
      </c>
      <c r="X562" s="2" t="str">
        <f t="shared" si="34"/>
        <v/>
      </c>
      <c r="Y562" s="2" t="s">
        <v>1030</v>
      </c>
      <c r="Z562" s="2" t="str">
        <f t="shared" si="35"/>
        <v/>
      </c>
      <c r="AA562" s="2" t="s">
        <v>1030</v>
      </c>
    </row>
    <row r="563" spans="1:27" hidden="1" x14ac:dyDescent="0.25">
      <c r="A563" s="2" t="s">
        <v>636</v>
      </c>
      <c r="B563" s="2" t="s">
        <v>822</v>
      </c>
      <c r="C563" s="2" t="s">
        <v>635</v>
      </c>
      <c r="D563" s="2">
        <v>8.75</v>
      </c>
      <c r="E563" s="2">
        <v>1</v>
      </c>
      <c r="F563" s="2">
        <v>8.75</v>
      </c>
      <c r="G563" s="2" t="s">
        <v>1030</v>
      </c>
      <c r="H563" s="2" t="s">
        <v>985</v>
      </c>
      <c r="I563" s="21">
        <v>43193.291666666672</v>
      </c>
      <c r="J563" s="2" t="s">
        <v>793</v>
      </c>
      <c r="K563" s="21">
        <v>42898.291666666672</v>
      </c>
      <c r="L563" s="2" t="s">
        <v>794</v>
      </c>
      <c r="M563" s="21">
        <v>42537.291666666672</v>
      </c>
      <c r="N563" s="2">
        <v>2</v>
      </c>
      <c r="O563" s="2">
        <v>0</v>
      </c>
      <c r="P563" s="2" t="s">
        <v>795</v>
      </c>
      <c r="Q563" s="2" t="s">
        <v>822</v>
      </c>
      <c r="R563" s="2" t="s">
        <v>805</v>
      </c>
      <c r="S563" s="2" t="s">
        <v>831</v>
      </c>
      <c r="T563" s="2" t="str">
        <f t="shared" si="32"/>
        <v/>
      </c>
      <c r="U563" s="2" t="s">
        <v>1030</v>
      </c>
      <c r="V563" s="2" t="str">
        <f t="shared" si="33"/>
        <v/>
      </c>
      <c r="W563" s="2" t="s">
        <v>1030</v>
      </c>
      <c r="X563" s="2" t="str">
        <f t="shared" si="34"/>
        <v>Sylvia Martini</v>
      </c>
      <c r="Y563" s="2">
        <v>2</v>
      </c>
      <c r="Z563" s="2" t="str">
        <f t="shared" si="35"/>
        <v/>
      </c>
      <c r="AA563" s="2" t="s">
        <v>1030</v>
      </c>
    </row>
    <row r="564" spans="1:27" hidden="1" x14ac:dyDescent="0.25">
      <c r="A564" s="2" t="s">
        <v>2999</v>
      </c>
      <c r="B564" s="2" t="s">
        <v>822</v>
      </c>
      <c r="C564" s="2" t="s">
        <v>3000</v>
      </c>
      <c r="D564" s="2">
        <v>28.33299994468689</v>
      </c>
      <c r="E564" s="2" t="s">
        <v>1030</v>
      </c>
      <c r="F564" s="2" t="s">
        <v>1030</v>
      </c>
      <c r="G564" s="2">
        <v>28.33299994468689</v>
      </c>
      <c r="H564" s="2" t="s">
        <v>3001</v>
      </c>
      <c r="I564" s="21">
        <v>42403.333333333328</v>
      </c>
      <c r="J564" s="2" t="s">
        <v>847</v>
      </c>
      <c r="K564" s="21">
        <v>40700.291666666664</v>
      </c>
      <c r="L564" s="2" t="s">
        <v>794</v>
      </c>
      <c r="M564" s="21">
        <v>41681.333333333336</v>
      </c>
      <c r="N564" s="2">
        <v>0</v>
      </c>
      <c r="O564" s="2">
        <v>1660</v>
      </c>
      <c r="P564" s="2" t="s">
        <v>816</v>
      </c>
      <c r="Q564" s="2" t="s">
        <v>822</v>
      </c>
      <c r="R564" s="2" t="s">
        <v>1013</v>
      </c>
      <c r="S564" s="2" t="s">
        <v>1015</v>
      </c>
      <c r="T564" s="2" t="str">
        <f t="shared" si="32"/>
        <v>Sylvia Martini</v>
      </c>
      <c r="U564" s="2">
        <v>40000</v>
      </c>
      <c r="V564" s="2" t="str">
        <f t="shared" si="33"/>
        <v>Sylvia Martini</v>
      </c>
      <c r="W564" s="2">
        <v>1</v>
      </c>
      <c r="X564" s="2" t="str">
        <f t="shared" si="34"/>
        <v/>
      </c>
      <c r="Y564" s="2" t="s">
        <v>1030</v>
      </c>
      <c r="Z564" s="2" t="str">
        <f t="shared" si="35"/>
        <v>Sylvia Martini</v>
      </c>
      <c r="AA564" s="2">
        <v>1660</v>
      </c>
    </row>
    <row r="565" spans="1:27" hidden="1" x14ac:dyDescent="0.25">
      <c r="A565" s="2" t="s">
        <v>3002</v>
      </c>
      <c r="B565" s="2" t="s">
        <v>812</v>
      </c>
      <c r="C565" s="2" t="s">
        <v>3003</v>
      </c>
      <c r="D565" s="2">
        <v>7</v>
      </c>
      <c r="E565" s="2">
        <v>1</v>
      </c>
      <c r="F565" s="2">
        <v>7</v>
      </c>
      <c r="G565" s="2" t="s">
        <v>1030</v>
      </c>
      <c r="H565" s="2" t="s">
        <v>3004</v>
      </c>
      <c r="I565" s="21">
        <v>42754.333333333328</v>
      </c>
      <c r="J565" s="2" t="s">
        <v>800</v>
      </c>
      <c r="K565" s="21">
        <v>42678.291666666672</v>
      </c>
      <c r="L565" s="2" t="s">
        <v>794</v>
      </c>
      <c r="N565" s="2">
        <v>0</v>
      </c>
      <c r="O565" s="2">
        <v>0</v>
      </c>
      <c r="P565" s="2" t="s">
        <v>816</v>
      </c>
      <c r="Q565" s="2" t="s">
        <v>812</v>
      </c>
      <c r="R565" s="2" t="s">
        <v>842</v>
      </c>
      <c r="S565" s="2" t="s">
        <v>853</v>
      </c>
      <c r="T565" s="2" t="str">
        <f t="shared" si="32"/>
        <v/>
      </c>
      <c r="U565" s="2" t="s">
        <v>1030</v>
      </c>
      <c r="V565" s="2" t="str">
        <f t="shared" si="33"/>
        <v/>
      </c>
      <c r="W565" s="2" t="s">
        <v>1030</v>
      </c>
      <c r="X565" s="2" t="str">
        <f t="shared" si="34"/>
        <v/>
      </c>
      <c r="Y565" s="2" t="s">
        <v>1030</v>
      </c>
      <c r="Z565" s="2" t="str">
        <f t="shared" si="35"/>
        <v/>
      </c>
      <c r="AA565" s="2" t="s">
        <v>1030</v>
      </c>
    </row>
    <row r="566" spans="1:27" hidden="1" x14ac:dyDescent="0.25">
      <c r="A566" s="2" t="s">
        <v>254</v>
      </c>
      <c r="B566" s="2" t="s">
        <v>822</v>
      </c>
      <c r="C566" s="2" t="s">
        <v>253</v>
      </c>
      <c r="D566" s="2">
        <v>9.6670000553131104</v>
      </c>
      <c r="E566" s="2">
        <v>1</v>
      </c>
      <c r="F566" s="2">
        <v>9.6670000553131104</v>
      </c>
      <c r="G566" s="2" t="s">
        <v>1030</v>
      </c>
      <c r="H566" s="2" t="s">
        <v>986</v>
      </c>
      <c r="I566" s="21">
        <v>43304.291666666672</v>
      </c>
      <c r="J566" s="2" t="s">
        <v>840</v>
      </c>
      <c r="K566" s="21">
        <v>43066.333333333328</v>
      </c>
      <c r="L566" s="2" t="s">
        <v>794</v>
      </c>
      <c r="M566" s="21">
        <v>43103.333333333328</v>
      </c>
      <c r="N566" s="2">
        <v>0</v>
      </c>
      <c r="O566" s="2">
        <v>0</v>
      </c>
      <c r="P566" s="2" t="s">
        <v>816</v>
      </c>
      <c r="Q566" s="2" t="s">
        <v>822</v>
      </c>
      <c r="R566" s="2" t="s">
        <v>866</v>
      </c>
      <c r="S566" s="2" t="s">
        <v>845</v>
      </c>
      <c r="T566" s="2" t="str">
        <f t="shared" si="32"/>
        <v/>
      </c>
      <c r="U566" s="2" t="s">
        <v>1030</v>
      </c>
      <c r="V566" s="2" t="str">
        <f t="shared" si="33"/>
        <v>Sylvia Martini</v>
      </c>
      <c r="W566" s="2">
        <v>1</v>
      </c>
      <c r="X566" s="2" t="str">
        <f t="shared" si="34"/>
        <v/>
      </c>
      <c r="Y566" s="2" t="s">
        <v>1030</v>
      </c>
      <c r="Z566" s="2" t="str">
        <f t="shared" si="35"/>
        <v/>
      </c>
      <c r="AA566" s="2" t="s">
        <v>1030</v>
      </c>
    </row>
    <row r="567" spans="1:27" hidden="1" x14ac:dyDescent="0.25">
      <c r="A567" s="2" t="s">
        <v>3005</v>
      </c>
      <c r="B567" s="2" t="s">
        <v>885</v>
      </c>
      <c r="C567" s="2" t="s">
        <v>3006</v>
      </c>
      <c r="D567" s="2">
        <v>2.5</v>
      </c>
      <c r="E567" s="2">
        <v>1</v>
      </c>
      <c r="F567" s="2">
        <v>2.5</v>
      </c>
      <c r="G567" s="2" t="s">
        <v>1030</v>
      </c>
      <c r="H567" s="2" t="s">
        <v>3007</v>
      </c>
      <c r="I567" s="21">
        <v>42620.291666666672</v>
      </c>
      <c r="J567" s="2" t="s">
        <v>793</v>
      </c>
      <c r="K567" s="21">
        <v>42619.291666666672</v>
      </c>
      <c r="L567" s="2" t="s">
        <v>794</v>
      </c>
      <c r="N567" s="2">
        <v>0</v>
      </c>
      <c r="O567" s="2">
        <v>0</v>
      </c>
      <c r="P567" s="2" t="s">
        <v>816</v>
      </c>
      <c r="Q567" s="2" t="s">
        <v>885</v>
      </c>
      <c r="R567" s="2" t="s">
        <v>830</v>
      </c>
      <c r="S567" s="2" t="s">
        <v>801</v>
      </c>
      <c r="T567" s="2" t="str">
        <f t="shared" si="32"/>
        <v/>
      </c>
      <c r="U567" s="2" t="s">
        <v>1030</v>
      </c>
      <c r="V567" s="2" t="str">
        <f t="shared" si="33"/>
        <v/>
      </c>
      <c r="W567" s="2" t="s">
        <v>1030</v>
      </c>
      <c r="X567" s="2" t="str">
        <f t="shared" si="34"/>
        <v/>
      </c>
      <c r="Y567" s="2" t="s">
        <v>1030</v>
      </c>
      <c r="Z567" s="2" t="str">
        <f t="shared" si="35"/>
        <v/>
      </c>
      <c r="AA567" s="2" t="s">
        <v>1030</v>
      </c>
    </row>
    <row r="568" spans="1:27" hidden="1" x14ac:dyDescent="0.25">
      <c r="A568" s="2" t="s">
        <v>3008</v>
      </c>
      <c r="B568" s="2" t="s">
        <v>874</v>
      </c>
      <c r="C568" s="2" t="s">
        <v>3009</v>
      </c>
      <c r="D568" s="2">
        <v>35.25</v>
      </c>
      <c r="E568" s="2">
        <v>1</v>
      </c>
      <c r="F568" s="2">
        <v>35.25</v>
      </c>
      <c r="G568" s="2" t="s">
        <v>1030</v>
      </c>
      <c r="H568" s="2" t="s">
        <v>3010</v>
      </c>
      <c r="I568" s="21">
        <v>42934.291666666672</v>
      </c>
      <c r="J568" s="2" t="s">
        <v>847</v>
      </c>
      <c r="K568" s="21">
        <v>42563.291666666672</v>
      </c>
      <c r="L568" s="2" t="s">
        <v>794</v>
      </c>
      <c r="N568" s="2">
        <v>0</v>
      </c>
      <c r="O568" s="2">
        <v>0</v>
      </c>
      <c r="P568" s="2" t="s">
        <v>816</v>
      </c>
      <c r="Q568" s="2" t="s">
        <v>874</v>
      </c>
      <c r="R568" s="2" t="s">
        <v>797</v>
      </c>
      <c r="S568" s="2" t="s">
        <v>801</v>
      </c>
      <c r="T568" s="2" t="str">
        <f t="shared" si="32"/>
        <v/>
      </c>
      <c r="U568" s="2" t="s">
        <v>1030</v>
      </c>
      <c r="V568" s="2" t="str">
        <f t="shared" si="33"/>
        <v/>
      </c>
      <c r="W568" s="2" t="s">
        <v>1030</v>
      </c>
      <c r="X568" s="2" t="str">
        <f t="shared" si="34"/>
        <v/>
      </c>
      <c r="Y568" s="2" t="s">
        <v>1030</v>
      </c>
      <c r="Z568" s="2" t="str">
        <f t="shared" si="35"/>
        <v/>
      </c>
      <c r="AA568" s="2" t="s">
        <v>1030</v>
      </c>
    </row>
    <row r="569" spans="1:27" hidden="1" x14ac:dyDescent="0.25">
      <c r="A569" s="2" t="s">
        <v>3011</v>
      </c>
      <c r="B569" s="2" t="s">
        <v>1659</v>
      </c>
      <c r="C569" s="2" t="s">
        <v>3012</v>
      </c>
      <c r="D569" s="2">
        <v>2.5833333358168602</v>
      </c>
      <c r="E569" s="2" t="s">
        <v>1030</v>
      </c>
      <c r="F569" s="2" t="s">
        <v>1030</v>
      </c>
      <c r="G569" s="2">
        <v>2.5833333358168602</v>
      </c>
      <c r="H569" s="2" t="s">
        <v>3013</v>
      </c>
      <c r="I569" s="21">
        <v>41795.291666666664</v>
      </c>
      <c r="J569" s="2" t="s">
        <v>840</v>
      </c>
      <c r="K569" s="21">
        <v>41025.291666666664</v>
      </c>
      <c r="L569" s="2" t="s">
        <v>1102</v>
      </c>
      <c r="M569" s="21">
        <v>34578.291666666664</v>
      </c>
      <c r="N569" s="2">
        <v>1</v>
      </c>
      <c r="O569" s="2">
        <v>7000</v>
      </c>
      <c r="P569" s="2" t="s">
        <v>795</v>
      </c>
      <c r="Q569" s="2" t="s">
        <v>1659</v>
      </c>
      <c r="R569" s="2" t="s">
        <v>922</v>
      </c>
      <c r="S569" s="2" t="s">
        <v>958</v>
      </c>
      <c r="T569" s="2" t="str">
        <f t="shared" si="32"/>
        <v/>
      </c>
      <c r="U569" s="2" t="s">
        <v>1030</v>
      </c>
      <c r="V569" s="2" t="str">
        <f t="shared" si="33"/>
        <v/>
      </c>
      <c r="W569" s="2" t="s">
        <v>1030</v>
      </c>
      <c r="X569" s="2" t="str">
        <f t="shared" si="34"/>
        <v/>
      </c>
      <c r="Y569" s="2" t="s">
        <v>1030</v>
      </c>
      <c r="Z569" s="2" t="str">
        <f t="shared" si="35"/>
        <v>Mary Anne Rooney</v>
      </c>
      <c r="AA569" s="2">
        <v>7000</v>
      </c>
    </row>
    <row r="570" spans="1:27" hidden="1" x14ac:dyDescent="0.25">
      <c r="A570" s="2" t="s">
        <v>1456</v>
      </c>
      <c r="B570" s="2" t="s">
        <v>1497</v>
      </c>
      <c r="C570" s="2" t="s">
        <v>1455</v>
      </c>
      <c r="D570" s="2">
        <v>1</v>
      </c>
      <c r="E570" s="2" t="s">
        <v>1030</v>
      </c>
      <c r="F570" s="2" t="s">
        <v>1030</v>
      </c>
      <c r="G570" s="2">
        <v>1</v>
      </c>
      <c r="H570" s="2" t="s">
        <v>1496</v>
      </c>
      <c r="I570" s="21">
        <v>43294.291666666672</v>
      </c>
      <c r="J570" s="2" t="s">
        <v>819</v>
      </c>
      <c r="K570" s="21">
        <v>43010.291666666672</v>
      </c>
      <c r="L570" s="2" t="s">
        <v>794</v>
      </c>
      <c r="M570" s="21">
        <v>43269.291666666672</v>
      </c>
      <c r="N570" s="2">
        <v>1</v>
      </c>
      <c r="O570" s="2">
        <v>0</v>
      </c>
      <c r="P570" s="2" t="s">
        <v>816</v>
      </c>
      <c r="Q570" s="2" t="s">
        <v>1497</v>
      </c>
      <c r="R570" s="2" t="s">
        <v>1493</v>
      </c>
      <c r="S570" s="2" t="s">
        <v>1498</v>
      </c>
      <c r="T570" s="2" t="str">
        <f t="shared" si="32"/>
        <v/>
      </c>
      <c r="U570" s="2" t="s">
        <v>1030</v>
      </c>
      <c r="V570" s="2" t="str">
        <f t="shared" si="33"/>
        <v/>
      </c>
      <c r="W570" s="2" t="s">
        <v>1030</v>
      </c>
      <c r="X570" s="2" t="str">
        <f t="shared" si="34"/>
        <v/>
      </c>
      <c r="Y570" s="2" t="s">
        <v>1030</v>
      </c>
      <c r="Z570" s="2" t="str">
        <f t="shared" si="35"/>
        <v/>
      </c>
      <c r="AA570" s="2" t="s">
        <v>1030</v>
      </c>
    </row>
    <row r="571" spans="1:27" hidden="1" x14ac:dyDescent="0.25">
      <c r="A571" s="2" t="s">
        <v>3014</v>
      </c>
      <c r="B571" s="2" t="s">
        <v>2520</v>
      </c>
      <c r="C571" s="2" t="s">
        <v>3015</v>
      </c>
      <c r="D571" s="2">
        <v>2.5</v>
      </c>
      <c r="E571" s="2">
        <v>1</v>
      </c>
      <c r="F571" s="2">
        <v>2.5</v>
      </c>
      <c r="G571" s="2" t="s">
        <v>1030</v>
      </c>
      <c r="H571" s="2" t="s">
        <v>3016</v>
      </c>
      <c r="I571" s="21">
        <v>41824.291666666664</v>
      </c>
      <c r="J571" s="2" t="s">
        <v>907</v>
      </c>
      <c r="K571" s="21">
        <v>41821.291666666664</v>
      </c>
      <c r="L571" s="2" t="s">
        <v>1102</v>
      </c>
      <c r="N571" s="2">
        <v>0</v>
      </c>
      <c r="O571" s="2">
        <v>0</v>
      </c>
      <c r="P571" s="2" t="s">
        <v>816</v>
      </c>
      <c r="Q571" s="2" t="s">
        <v>2520</v>
      </c>
      <c r="R571" s="2" t="s">
        <v>1030</v>
      </c>
      <c r="S571" s="2" t="s">
        <v>3017</v>
      </c>
      <c r="T571" s="2" t="str">
        <f t="shared" si="32"/>
        <v/>
      </c>
      <c r="U571" s="2" t="s">
        <v>1030</v>
      </c>
      <c r="V571" s="2" t="str">
        <f t="shared" si="33"/>
        <v/>
      </c>
      <c r="W571" s="2" t="s">
        <v>1030</v>
      </c>
      <c r="X571" s="2" t="str">
        <f t="shared" si="34"/>
        <v/>
      </c>
      <c r="Y571" s="2" t="s">
        <v>1030</v>
      </c>
      <c r="Z571" s="2" t="str">
        <f t="shared" si="35"/>
        <v/>
      </c>
      <c r="AA571" s="2" t="s">
        <v>1030</v>
      </c>
    </row>
    <row r="572" spans="1:27" hidden="1" x14ac:dyDescent="0.25">
      <c r="A572" s="2" t="s">
        <v>3018</v>
      </c>
      <c r="B572" s="2" t="s">
        <v>848</v>
      </c>
      <c r="C572" s="2" t="s">
        <v>3019</v>
      </c>
      <c r="D572" s="2">
        <v>7.25</v>
      </c>
      <c r="E572" s="2">
        <v>1</v>
      </c>
      <c r="F572" s="2">
        <v>7.25</v>
      </c>
      <c r="G572" s="2" t="s">
        <v>1030</v>
      </c>
      <c r="H572" s="2" t="s">
        <v>3020</v>
      </c>
      <c r="I572" s="21">
        <v>42919.291666666672</v>
      </c>
      <c r="J572" s="2" t="s">
        <v>800</v>
      </c>
      <c r="K572" s="21">
        <v>42585.291666666672</v>
      </c>
      <c r="L572" s="2" t="s">
        <v>794</v>
      </c>
      <c r="M572" s="21">
        <v>42522.291666666672</v>
      </c>
      <c r="N572" s="2">
        <v>0</v>
      </c>
      <c r="O572" s="2">
        <v>0</v>
      </c>
      <c r="P572" s="2" t="s">
        <v>816</v>
      </c>
      <c r="Q572" s="2" t="s">
        <v>848</v>
      </c>
      <c r="R572" s="2" t="s">
        <v>797</v>
      </c>
      <c r="S572" s="2" t="s">
        <v>853</v>
      </c>
      <c r="T572" s="2" t="str">
        <f t="shared" si="32"/>
        <v/>
      </c>
      <c r="U572" s="2" t="s">
        <v>1030</v>
      </c>
      <c r="V572" s="2" t="str">
        <f t="shared" si="33"/>
        <v/>
      </c>
      <c r="W572" s="2" t="s">
        <v>1030</v>
      </c>
      <c r="X572" s="2" t="str">
        <f t="shared" si="34"/>
        <v/>
      </c>
      <c r="Y572" s="2" t="s">
        <v>1030</v>
      </c>
      <c r="Z572" s="2" t="str">
        <f t="shared" si="35"/>
        <v/>
      </c>
      <c r="AA572" s="2" t="s">
        <v>1030</v>
      </c>
    </row>
    <row r="573" spans="1:27" hidden="1" x14ac:dyDescent="0.25">
      <c r="A573" s="2" t="s">
        <v>106</v>
      </c>
      <c r="B573" s="2" t="s">
        <v>912</v>
      </c>
      <c r="C573" s="2" t="s">
        <v>105</v>
      </c>
      <c r="D573" s="2">
        <v>3.5</v>
      </c>
      <c r="E573" s="2">
        <v>1</v>
      </c>
      <c r="F573" s="2">
        <v>3.5</v>
      </c>
      <c r="G573" s="2" t="s">
        <v>1030</v>
      </c>
      <c r="H573" s="2" t="s">
        <v>987</v>
      </c>
      <c r="I573" s="21">
        <v>43275.291666666672</v>
      </c>
      <c r="J573" s="2" t="s">
        <v>884</v>
      </c>
      <c r="K573" s="21">
        <v>43102.333333333328</v>
      </c>
      <c r="L573" s="2" t="s">
        <v>794</v>
      </c>
      <c r="M573" s="21">
        <v>43091.333333333328</v>
      </c>
      <c r="N573" s="2">
        <v>0</v>
      </c>
      <c r="O573" s="2">
        <v>0</v>
      </c>
      <c r="P573" s="2" t="s">
        <v>824</v>
      </c>
      <c r="Q573" s="2" t="s">
        <v>912</v>
      </c>
      <c r="R573" s="2" t="s">
        <v>810</v>
      </c>
      <c r="S573" s="2" t="s">
        <v>894</v>
      </c>
      <c r="T573" s="2" t="str">
        <f t="shared" si="32"/>
        <v/>
      </c>
      <c r="U573" s="2" t="s">
        <v>1030</v>
      </c>
      <c r="V573" s="2" t="str">
        <f t="shared" si="33"/>
        <v/>
      </c>
      <c r="W573" s="2" t="s">
        <v>1030</v>
      </c>
      <c r="X573" s="2" t="str">
        <f t="shared" si="34"/>
        <v/>
      </c>
      <c r="Y573" s="2" t="s">
        <v>1030</v>
      </c>
      <c r="Z573" s="2" t="str">
        <f t="shared" si="35"/>
        <v/>
      </c>
      <c r="AA573" s="2" t="s">
        <v>1030</v>
      </c>
    </row>
    <row r="574" spans="1:27" hidden="1" x14ac:dyDescent="0.25">
      <c r="A574" s="2" t="s">
        <v>386</v>
      </c>
      <c r="B574" s="2" t="s">
        <v>812</v>
      </c>
      <c r="C574" s="2" t="s">
        <v>385</v>
      </c>
      <c r="D574" s="2">
        <v>4.25</v>
      </c>
      <c r="E574" s="2">
        <v>1</v>
      </c>
      <c r="F574" s="2">
        <v>4.25</v>
      </c>
      <c r="G574" s="2" t="s">
        <v>1030</v>
      </c>
      <c r="H574" s="2" t="s">
        <v>988</v>
      </c>
      <c r="I574" s="21">
        <v>43235.291666666672</v>
      </c>
      <c r="J574" s="2" t="s">
        <v>884</v>
      </c>
      <c r="K574" s="21">
        <v>43152.333333333328</v>
      </c>
      <c r="L574" s="2" t="s">
        <v>794</v>
      </c>
      <c r="M574" s="21">
        <v>39448.333333333336</v>
      </c>
      <c r="N574" s="2">
        <v>1</v>
      </c>
      <c r="O574" s="2">
        <v>0</v>
      </c>
      <c r="P574" s="2" t="s">
        <v>795</v>
      </c>
      <c r="Q574" s="2" t="s">
        <v>812</v>
      </c>
      <c r="R574" s="2" t="s">
        <v>810</v>
      </c>
      <c r="S574" s="2" t="s">
        <v>849</v>
      </c>
      <c r="T574" s="2" t="str">
        <f t="shared" si="32"/>
        <v/>
      </c>
      <c r="U574" s="2" t="s">
        <v>1030</v>
      </c>
      <c r="V574" s="2" t="str">
        <f t="shared" si="33"/>
        <v/>
      </c>
      <c r="W574" s="2" t="s">
        <v>1030</v>
      </c>
      <c r="X574" s="2" t="str">
        <f t="shared" si="34"/>
        <v/>
      </c>
      <c r="Y574" s="2" t="s">
        <v>1030</v>
      </c>
      <c r="Z574" s="2" t="str">
        <f t="shared" si="35"/>
        <v/>
      </c>
      <c r="AA574" s="2" t="s">
        <v>1030</v>
      </c>
    </row>
    <row r="575" spans="1:27" hidden="1" x14ac:dyDescent="0.25">
      <c r="A575" s="2" t="s">
        <v>3021</v>
      </c>
      <c r="B575" s="2" t="s">
        <v>1063</v>
      </c>
      <c r="C575" s="2" t="s">
        <v>3022</v>
      </c>
      <c r="D575" s="2">
        <v>10.5</v>
      </c>
      <c r="E575" s="2">
        <v>1</v>
      </c>
      <c r="F575" s="2">
        <v>10.5</v>
      </c>
      <c r="G575" s="2" t="s">
        <v>1030</v>
      </c>
      <c r="H575" s="2" t="s">
        <v>3023</v>
      </c>
      <c r="I575" s="21">
        <v>42256.291666666672</v>
      </c>
      <c r="J575" s="2" t="s">
        <v>861</v>
      </c>
      <c r="K575" s="21">
        <v>41871.291666666664</v>
      </c>
      <c r="L575" s="2" t="s">
        <v>1102</v>
      </c>
      <c r="N575" s="2">
        <v>0</v>
      </c>
      <c r="O575" s="2">
        <v>0</v>
      </c>
      <c r="P575" s="2" t="s">
        <v>816</v>
      </c>
      <c r="Q575" s="2" t="s">
        <v>1063</v>
      </c>
      <c r="R575" s="2" t="s">
        <v>805</v>
      </c>
      <c r="S575" s="2" t="s">
        <v>831</v>
      </c>
      <c r="T575" s="2" t="str">
        <f t="shared" si="32"/>
        <v/>
      </c>
      <c r="U575" s="2" t="s">
        <v>1030</v>
      </c>
      <c r="V575" s="2" t="str">
        <f t="shared" si="33"/>
        <v/>
      </c>
      <c r="W575" s="2" t="s">
        <v>1030</v>
      </c>
      <c r="X575" s="2" t="str">
        <f t="shared" si="34"/>
        <v/>
      </c>
      <c r="Y575" s="2" t="s">
        <v>1030</v>
      </c>
      <c r="Z575" s="2" t="str">
        <f t="shared" si="35"/>
        <v/>
      </c>
      <c r="AA575" s="2" t="s">
        <v>1030</v>
      </c>
    </row>
    <row r="576" spans="1:27" hidden="1" x14ac:dyDescent="0.25">
      <c r="A576" s="2" t="s">
        <v>3024</v>
      </c>
      <c r="B576" s="2" t="s">
        <v>822</v>
      </c>
      <c r="C576" s="2" t="s">
        <v>3025</v>
      </c>
      <c r="D576" s="2">
        <v>13.25</v>
      </c>
      <c r="E576" s="2">
        <v>1</v>
      </c>
      <c r="F576" s="2">
        <v>13.25</v>
      </c>
      <c r="G576" s="2" t="s">
        <v>1030</v>
      </c>
      <c r="H576" s="2" t="s">
        <v>3026</v>
      </c>
      <c r="I576" s="21">
        <v>43066.333333333328</v>
      </c>
      <c r="J576" s="2" t="s">
        <v>1005</v>
      </c>
      <c r="K576" s="21">
        <v>42599.291666666672</v>
      </c>
      <c r="L576" s="2" t="s">
        <v>794</v>
      </c>
      <c r="M576" s="21">
        <v>34912.291666666664</v>
      </c>
      <c r="N576" s="2">
        <v>3</v>
      </c>
      <c r="O576" s="2">
        <v>0</v>
      </c>
      <c r="P576" s="2" t="s">
        <v>795</v>
      </c>
      <c r="Q576" s="2" t="s">
        <v>822</v>
      </c>
      <c r="R576" s="2" t="s">
        <v>813</v>
      </c>
      <c r="S576" s="2" t="s">
        <v>3027</v>
      </c>
      <c r="T576" s="2" t="str">
        <f t="shared" si="32"/>
        <v/>
      </c>
      <c r="U576" s="2" t="s">
        <v>1030</v>
      </c>
      <c r="V576" s="2" t="str">
        <f t="shared" si="33"/>
        <v/>
      </c>
      <c r="W576" s="2" t="s">
        <v>1030</v>
      </c>
      <c r="X576" s="2" t="str">
        <f t="shared" si="34"/>
        <v/>
      </c>
      <c r="Y576" s="2" t="s">
        <v>1030</v>
      </c>
      <c r="Z576" s="2" t="str">
        <f t="shared" si="35"/>
        <v/>
      </c>
      <c r="AA576" s="2" t="s">
        <v>1030</v>
      </c>
    </row>
    <row r="577" spans="1:27" hidden="1" x14ac:dyDescent="0.25">
      <c r="A577" s="2" t="s">
        <v>3028</v>
      </c>
      <c r="B577" s="2" t="s">
        <v>1365</v>
      </c>
      <c r="C577" s="2" t="s">
        <v>3029</v>
      </c>
      <c r="D577" s="2">
        <v>0.75</v>
      </c>
      <c r="E577" s="2">
        <v>1</v>
      </c>
      <c r="F577" s="2">
        <v>0.75</v>
      </c>
      <c r="G577" s="2" t="s">
        <v>1030</v>
      </c>
      <c r="H577" s="2" t="s">
        <v>3030</v>
      </c>
      <c r="I577" s="21">
        <v>42622.291666666672</v>
      </c>
      <c r="J577" s="2" t="s">
        <v>840</v>
      </c>
      <c r="K577" s="21">
        <v>42620.291666666672</v>
      </c>
      <c r="L577" s="2" t="s">
        <v>794</v>
      </c>
      <c r="M577" s="21">
        <v>41487.291666666664</v>
      </c>
      <c r="N577" s="2">
        <v>1</v>
      </c>
      <c r="O577" s="2">
        <v>350000</v>
      </c>
      <c r="P577" s="2" t="s">
        <v>795</v>
      </c>
      <c r="Q577" s="2" t="s">
        <v>1592</v>
      </c>
      <c r="R577" s="2" t="s">
        <v>810</v>
      </c>
      <c r="S577" s="2" t="s">
        <v>869</v>
      </c>
      <c r="T577" s="2" t="str">
        <f t="shared" si="32"/>
        <v/>
      </c>
      <c r="U577" s="2" t="s">
        <v>1030</v>
      </c>
      <c r="V577" s="2" t="str">
        <f t="shared" si="33"/>
        <v/>
      </c>
      <c r="W577" s="2" t="s">
        <v>1030</v>
      </c>
      <c r="X577" s="2" t="str">
        <f t="shared" si="34"/>
        <v/>
      </c>
      <c r="Y577" s="2" t="s">
        <v>1030</v>
      </c>
      <c r="Z577" s="2" t="str">
        <f t="shared" si="35"/>
        <v/>
      </c>
      <c r="AA577" s="2" t="s">
        <v>1030</v>
      </c>
    </row>
    <row r="578" spans="1:27" hidden="1" x14ac:dyDescent="0.25">
      <c r="A578" s="2" t="s">
        <v>3031</v>
      </c>
      <c r="B578" s="2" t="s">
        <v>1030</v>
      </c>
      <c r="C578" s="2" t="s">
        <v>3032</v>
      </c>
      <c r="D578" s="2">
        <v>1</v>
      </c>
      <c r="E578" s="2">
        <v>1</v>
      </c>
      <c r="F578" s="2">
        <v>1</v>
      </c>
      <c r="G578" s="2" t="s">
        <v>1030</v>
      </c>
      <c r="H578" s="2" t="s">
        <v>3033</v>
      </c>
      <c r="I578" s="21">
        <v>42271.291666666672</v>
      </c>
      <c r="J578" s="2" t="s">
        <v>840</v>
      </c>
      <c r="K578" s="21">
        <v>38911.291666666664</v>
      </c>
      <c r="L578" s="2" t="s">
        <v>1102</v>
      </c>
      <c r="M578" s="21">
        <v>29952.333333333332</v>
      </c>
      <c r="N578" s="2">
        <v>1</v>
      </c>
      <c r="O578" s="2">
        <v>0</v>
      </c>
      <c r="P578" s="2" t="s">
        <v>795</v>
      </c>
      <c r="Q578" s="2" t="s">
        <v>1030</v>
      </c>
      <c r="R578" s="2" t="s">
        <v>2612</v>
      </c>
      <c r="S578" s="2" t="s">
        <v>831</v>
      </c>
      <c r="T578" s="2" t="str">
        <f t="shared" si="32"/>
        <v/>
      </c>
      <c r="U578" s="2" t="s">
        <v>1030</v>
      </c>
      <c r="V578" s="2" t="str">
        <f t="shared" si="33"/>
        <v/>
      </c>
      <c r="W578" s="2" t="s">
        <v>1030</v>
      </c>
      <c r="X578" s="2" t="str">
        <f t="shared" si="34"/>
        <v/>
      </c>
      <c r="Y578" s="2" t="s">
        <v>1030</v>
      </c>
      <c r="Z578" s="2" t="str">
        <f t="shared" si="35"/>
        <v/>
      </c>
      <c r="AA578" s="2" t="s">
        <v>1030</v>
      </c>
    </row>
    <row r="579" spans="1:27" hidden="1" x14ac:dyDescent="0.25">
      <c r="A579" s="2" t="s">
        <v>3034</v>
      </c>
      <c r="B579" s="2" t="s">
        <v>1030</v>
      </c>
      <c r="C579" s="2" t="s">
        <v>3035</v>
      </c>
      <c r="D579" s="2">
        <v>10.25</v>
      </c>
      <c r="E579" s="2" t="s">
        <v>1030</v>
      </c>
      <c r="F579" s="2" t="s">
        <v>1030</v>
      </c>
      <c r="G579" s="2">
        <v>10.25</v>
      </c>
      <c r="H579" s="2" t="s">
        <v>3033</v>
      </c>
      <c r="I579" s="21">
        <v>42290.291666666672</v>
      </c>
      <c r="J579" s="2" t="s">
        <v>793</v>
      </c>
      <c r="K579" s="21">
        <v>37406.291666666664</v>
      </c>
      <c r="L579" s="2" t="s">
        <v>794</v>
      </c>
      <c r="M579" s="21">
        <v>30000.333333333332</v>
      </c>
      <c r="N579" s="2">
        <v>1</v>
      </c>
      <c r="O579" s="2">
        <v>0</v>
      </c>
      <c r="P579" s="2" t="s">
        <v>1030</v>
      </c>
      <c r="Q579" s="2" t="s">
        <v>1030</v>
      </c>
      <c r="R579" s="2" t="s">
        <v>1030</v>
      </c>
      <c r="S579" s="2" t="s">
        <v>1776</v>
      </c>
      <c r="T579" s="2" t="str">
        <f t="shared" ref="T579:T642" si="36">IF(U579&lt;&gt;"",B579,"")</f>
        <v/>
      </c>
      <c r="U579" s="2" t="s">
        <v>1030</v>
      </c>
      <c r="V579" s="2" t="str">
        <f t="shared" ref="V579:V642" si="37">IF(W579&lt;&gt;"",B579,"")</f>
        <v/>
      </c>
      <c r="W579" s="2" t="s">
        <v>1030</v>
      </c>
      <c r="X579" s="2" t="str">
        <f t="shared" ref="X579:X642" si="38">IF(Y579&lt;&gt;"",B579,"")</f>
        <v/>
      </c>
      <c r="Y579" s="2" t="s">
        <v>1030</v>
      </c>
      <c r="Z579" s="2" t="str">
        <f t="shared" ref="Z579:Z642" si="39">IF(AA579&lt;&gt;"",B579,"")</f>
        <v/>
      </c>
      <c r="AA579" s="2" t="s">
        <v>1030</v>
      </c>
    </row>
    <row r="580" spans="1:27" hidden="1" x14ac:dyDescent="0.25">
      <c r="A580" s="2" t="s">
        <v>3036</v>
      </c>
      <c r="B580" s="2" t="s">
        <v>812</v>
      </c>
      <c r="C580" s="2" t="s">
        <v>3037</v>
      </c>
      <c r="D580" s="2">
        <v>13</v>
      </c>
      <c r="E580" s="2">
        <v>1</v>
      </c>
      <c r="F580" s="2">
        <v>13</v>
      </c>
      <c r="G580" s="2" t="s">
        <v>1030</v>
      </c>
      <c r="H580" s="2" t="s">
        <v>3038</v>
      </c>
      <c r="I580" s="21">
        <v>43088.333333333328</v>
      </c>
      <c r="J580" s="2" t="s">
        <v>840</v>
      </c>
      <c r="K580" s="21">
        <v>41782.291666666664</v>
      </c>
      <c r="L580" s="2" t="s">
        <v>794</v>
      </c>
      <c r="M580" s="21">
        <v>42200.291666666672</v>
      </c>
      <c r="N580" s="2">
        <v>1</v>
      </c>
      <c r="O580" s="2">
        <v>81000</v>
      </c>
      <c r="P580" s="2" t="s">
        <v>795</v>
      </c>
      <c r="Q580" s="2" t="s">
        <v>812</v>
      </c>
      <c r="R580" s="2" t="s">
        <v>810</v>
      </c>
      <c r="S580" s="2" t="s">
        <v>845</v>
      </c>
      <c r="T580" s="2" t="str">
        <f t="shared" si="36"/>
        <v/>
      </c>
      <c r="U580" s="2" t="s">
        <v>1030</v>
      </c>
      <c r="V580" s="2" t="str">
        <f t="shared" si="37"/>
        <v/>
      </c>
      <c r="W580" s="2" t="s">
        <v>1030</v>
      </c>
      <c r="X580" s="2" t="str">
        <f t="shared" si="38"/>
        <v/>
      </c>
      <c r="Y580" s="2" t="s">
        <v>1030</v>
      </c>
      <c r="Z580" s="2" t="str">
        <f t="shared" si="39"/>
        <v/>
      </c>
      <c r="AA580" s="2" t="s">
        <v>1030</v>
      </c>
    </row>
    <row r="581" spans="1:27" hidden="1" x14ac:dyDescent="0.25">
      <c r="A581" s="2" t="s">
        <v>396</v>
      </c>
      <c r="B581" s="2" t="s">
        <v>812</v>
      </c>
      <c r="C581" s="2" t="s">
        <v>395</v>
      </c>
      <c r="D581" s="2">
        <v>4.75</v>
      </c>
      <c r="E581" s="2">
        <v>1</v>
      </c>
      <c r="F581" s="2">
        <v>4.75</v>
      </c>
      <c r="G581" s="2" t="s">
        <v>1030</v>
      </c>
      <c r="H581" s="2" t="s">
        <v>989</v>
      </c>
      <c r="I581" s="21">
        <v>43235.291666666672</v>
      </c>
      <c r="J581" s="2" t="s">
        <v>861</v>
      </c>
      <c r="K581" s="21">
        <v>43167.333333333328</v>
      </c>
      <c r="L581" s="2" t="s">
        <v>794</v>
      </c>
      <c r="M581" s="21">
        <v>43010.291666666672</v>
      </c>
      <c r="N581" s="2">
        <v>1</v>
      </c>
      <c r="O581" s="2">
        <v>40000</v>
      </c>
      <c r="P581" s="2" t="s">
        <v>824</v>
      </c>
      <c r="Q581" s="2" t="s">
        <v>812</v>
      </c>
      <c r="R581" s="2" t="s">
        <v>810</v>
      </c>
      <c r="S581" s="2" t="s">
        <v>820</v>
      </c>
      <c r="T581" s="2" t="str">
        <f t="shared" si="36"/>
        <v/>
      </c>
      <c r="U581" s="2" t="s">
        <v>1030</v>
      </c>
      <c r="V581" s="2" t="str">
        <f t="shared" si="37"/>
        <v/>
      </c>
      <c r="W581" s="2" t="s">
        <v>1030</v>
      </c>
      <c r="X581" s="2" t="str">
        <f t="shared" si="38"/>
        <v/>
      </c>
      <c r="Y581" s="2" t="s">
        <v>1030</v>
      </c>
      <c r="Z581" s="2" t="str">
        <f t="shared" si="39"/>
        <v/>
      </c>
      <c r="AA581" s="2" t="s">
        <v>1030</v>
      </c>
    </row>
    <row r="582" spans="1:27" hidden="1" x14ac:dyDescent="0.25">
      <c r="A582" s="2" t="s">
        <v>1464</v>
      </c>
      <c r="B582" s="2" t="s">
        <v>885</v>
      </c>
      <c r="C582" s="2" t="s">
        <v>1463</v>
      </c>
      <c r="D582" s="2">
        <v>1</v>
      </c>
      <c r="E582" s="2">
        <v>1</v>
      </c>
      <c r="F582" s="2">
        <v>1</v>
      </c>
      <c r="G582" s="2" t="s">
        <v>1030</v>
      </c>
      <c r="H582" s="2" t="s">
        <v>1499</v>
      </c>
      <c r="I582" s="21">
        <v>43291.291666666672</v>
      </c>
      <c r="J582" s="2" t="s">
        <v>876</v>
      </c>
      <c r="K582" s="21">
        <v>43280.291666666672</v>
      </c>
      <c r="L582" s="2" t="s">
        <v>794</v>
      </c>
      <c r="M582" s="21">
        <v>39965.291666666664</v>
      </c>
      <c r="N582" s="2">
        <v>1</v>
      </c>
      <c r="O582" s="2">
        <v>400000</v>
      </c>
      <c r="P582" s="2" t="s">
        <v>795</v>
      </c>
      <c r="Q582" s="2" t="s">
        <v>885</v>
      </c>
      <c r="R582" s="2" t="s">
        <v>937</v>
      </c>
      <c r="S582" s="2" t="s">
        <v>820</v>
      </c>
      <c r="T582" s="2" t="str">
        <f t="shared" si="36"/>
        <v/>
      </c>
      <c r="U582" s="2" t="s">
        <v>1030</v>
      </c>
      <c r="V582" s="2" t="str">
        <f t="shared" si="37"/>
        <v/>
      </c>
      <c r="W582" s="2" t="s">
        <v>1030</v>
      </c>
      <c r="X582" s="2" t="str">
        <f t="shared" si="38"/>
        <v/>
      </c>
      <c r="Y582" s="2" t="s">
        <v>1030</v>
      </c>
      <c r="Z582" s="2" t="str">
        <f t="shared" si="39"/>
        <v/>
      </c>
      <c r="AA582" s="2" t="s">
        <v>1030</v>
      </c>
    </row>
    <row r="583" spans="1:27" hidden="1" x14ac:dyDescent="0.25">
      <c r="A583" s="2" t="s">
        <v>3039</v>
      </c>
      <c r="B583" s="2" t="s">
        <v>1261</v>
      </c>
      <c r="C583" s="2" t="s">
        <v>3040</v>
      </c>
      <c r="D583" s="2">
        <v>3.5</v>
      </c>
      <c r="E583" s="2" t="s">
        <v>1030</v>
      </c>
      <c r="F583" s="2" t="s">
        <v>1030</v>
      </c>
      <c r="G583" s="2">
        <v>3.5</v>
      </c>
      <c r="H583" s="2" t="s">
        <v>3041</v>
      </c>
      <c r="I583" s="21">
        <v>41876.291666666664</v>
      </c>
      <c r="J583" s="2" t="s">
        <v>884</v>
      </c>
      <c r="K583" s="21">
        <v>40758.291666666664</v>
      </c>
      <c r="L583" s="2" t="s">
        <v>1102</v>
      </c>
      <c r="M583" s="21">
        <v>29799.291666666668</v>
      </c>
      <c r="N583" s="2">
        <v>2</v>
      </c>
      <c r="O583" s="2">
        <v>300000</v>
      </c>
      <c r="P583" s="2" t="s">
        <v>795</v>
      </c>
      <c r="Q583" s="2" t="s">
        <v>1261</v>
      </c>
      <c r="R583" s="2" t="s">
        <v>810</v>
      </c>
      <c r="S583" s="2" t="s">
        <v>843</v>
      </c>
      <c r="T583" s="2" t="str">
        <f t="shared" si="36"/>
        <v/>
      </c>
      <c r="U583" s="2" t="s">
        <v>1030</v>
      </c>
      <c r="V583" s="2" t="str">
        <f t="shared" si="37"/>
        <v/>
      </c>
      <c r="W583" s="2" t="s">
        <v>1030</v>
      </c>
      <c r="X583" s="2" t="str">
        <f t="shared" si="38"/>
        <v/>
      </c>
      <c r="Y583" s="2" t="s">
        <v>1030</v>
      </c>
      <c r="Z583" s="2" t="str">
        <f t="shared" si="39"/>
        <v/>
      </c>
      <c r="AA583" s="2" t="s">
        <v>1030</v>
      </c>
    </row>
    <row r="584" spans="1:27" hidden="1" x14ac:dyDescent="0.25">
      <c r="A584" s="2" t="s">
        <v>3042</v>
      </c>
      <c r="B584" s="2" t="s">
        <v>848</v>
      </c>
      <c r="C584" s="2" t="s">
        <v>3043</v>
      </c>
      <c r="D584" s="2">
        <v>0.5</v>
      </c>
      <c r="E584" s="2">
        <v>1</v>
      </c>
      <c r="F584" s="2">
        <v>0.5</v>
      </c>
      <c r="G584" s="2" t="s">
        <v>1030</v>
      </c>
      <c r="H584" s="2" t="s">
        <v>3044</v>
      </c>
      <c r="I584" s="21">
        <v>42041.333333333328</v>
      </c>
      <c r="J584" s="2" t="s">
        <v>840</v>
      </c>
      <c r="K584" s="21">
        <v>41995.333333333328</v>
      </c>
      <c r="L584" s="2" t="s">
        <v>1102</v>
      </c>
      <c r="N584" s="2">
        <v>0</v>
      </c>
      <c r="O584" s="2">
        <v>0</v>
      </c>
      <c r="P584" s="2" t="s">
        <v>816</v>
      </c>
      <c r="Q584" s="2" t="s">
        <v>848</v>
      </c>
      <c r="R584" s="2" t="s">
        <v>937</v>
      </c>
      <c r="S584" s="2" t="s">
        <v>853</v>
      </c>
      <c r="T584" s="2" t="str">
        <f t="shared" si="36"/>
        <v/>
      </c>
      <c r="U584" s="2" t="s">
        <v>1030</v>
      </c>
      <c r="V584" s="2" t="str">
        <f t="shared" si="37"/>
        <v/>
      </c>
      <c r="W584" s="2" t="s">
        <v>1030</v>
      </c>
      <c r="X584" s="2" t="str">
        <f t="shared" si="38"/>
        <v/>
      </c>
      <c r="Y584" s="2" t="s">
        <v>1030</v>
      </c>
      <c r="Z584" s="2" t="str">
        <f t="shared" si="39"/>
        <v/>
      </c>
      <c r="AA584" s="2" t="s">
        <v>1030</v>
      </c>
    </row>
    <row r="585" spans="1:27" hidden="1" x14ac:dyDescent="0.25">
      <c r="A585" s="2" t="s">
        <v>3045</v>
      </c>
      <c r="B585" s="2" t="s">
        <v>835</v>
      </c>
      <c r="C585" s="2" t="s">
        <v>3046</v>
      </c>
      <c r="D585" s="2">
        <v>5</v>
      </c>
      <c r="E585" s="2">
        <v>1</v>
      </c>
      <c r="F585" s="2">
        <v>5</v>
      </c>
      <c r="G585" s="2" t="s">
        <v>1030</v>
      </c>
      <c r="H585" s="2" t="s">
        <v>3047</v>
      </c>
      <c r="I585" s="21">
        <v>42493.291666666672</v>
      </c>
      <c r="J585" s="2" t="s">
        <v>803</v>
      </c>
      <c r="K585" s="21">
        <v>42436.333333333328</v>
      </c>
      <c r="L585" s="2" t="s">
        <v>794</v>
      </c>
      <c r="M585" s="21">
        <v>42479.291666666672</v>
      </c>
      <c r="N585" s="2">
        <v>0</v>
      </c>
      <c r="O585" s="2">
        <v>40000</v>
      </c>
      <c r="P585" s="2" t="s">
        <v>816</v>
      </c>
      <c r="Q585" s="2" t="s">
        <v>835</v>
      </c>
      <c r="R585" s="2" t="s">
        <v>836</v>
      </c>
      <c r="S585" s="2" t="s">
        <v>820</v>
      </c>
      <c r="T585" s="2" t="str">
        <f t="shared" si="36"/>
        <v/>
      </c>
      <c r="U585" s="2" t="s">
        <v>1030</v>
      </c>
      <c r="V585" s="2" t="str">
        <f t="shared" si="37"/>
        <v>Julie Samson</v>
      </c>
      <c r="W585" s="2">
        <v>1</v>
      </c>
      <c r="X585" s="2" t="str">
        <f t="shared" si="38"/>
        <v/>
      </c>
      <c r="Y585" s="2" t="s">
        <v>1030</v>
      </c>
      <c r="Z585" s="2" t="str">
        <f t="shared" si="39"/>
        <v>Julie Samson</v>
      </c>
      <c r="AA585" s="2">
        <v>40000</v>
      </c>
    </row>
    <row r="586" spans="1:27" hidden="1" x14ac:dyDescent="0.25">
      <c r="A586" s="2" t="s">
        <v>1434</v>
      </c>
      <c r="B586" s="2" t="s">
        <v>885</v>
      </c>
      <c r="C586" s="2" t="s">
        <v>1433</v>
      </c>
      <c r="D586" s="2">
        <v>3.5</v>
      </c>
      <c r="E586" s="2">
        <v>1</v>
      </c>
      <c r="F586" s="2">
        <v>3.5</v>
      </c>
      <c r="G586" s="2" t="s">
        <v>1030</v>
      </c>
      <c r="H586" s="2" t="s">
        <v>1500</v>
      </c>
      <c r="I586" s="21">
        <v>43304.291666666672</v>
      </c>
      <c r="J586" s="2" t="s">
        <v>1030</v>
      </c>
      <c r="K586" s="21">
        <v>43298.291666666672</v>
      </c>
      <c r="L586" s="2" t="s">
        <v>794</v>
      </c>
      <c r="N586" s="2">
        <v>0</v>
      </c>
      <c r="O586" s="2">
        <v>0</v>
      </c>
      <c r="P586" s="2" t="s">
        <v>816</v>
      </c>
      <c r="Q586" s="2" t="s">
        <v>885</v>
      </c>
      <c r="R586" s="2" t="s">
        <v>857</v>
      </c>
      <c r="S586" s="2" t="s">
        <v>801</v>
      </c>
      <c r="T586" s="2" t="str">
        <f t="shared" si="36"/>
        <v/>
      </c>
      <c r="U586" s="2" t="s">
        <v>1030</v>
      </c>
      <c r="V586" s="2" t="str">
        <f t="shared" si="37"/>
        <v/>
      </c>
      <c r="W586" s="2" t="s">
        <v>1030</v>
      </c>
      <c r="X586" s="2" t="str">
        <f t="shared" si="38"/>
        <v/>
      </c>
      <c r="Y586" s="2" t="s">
        <v>1030</v>
      </c>
      <c r="Z586" s="2" t="str">
        <f t="shared" si="39"/>
        <v/>
      </c>
      <c r="AA586" s="2" t="s">
        <v>1030</v>
      </c>
    </row>
    <row r="587" spans="1:27" hidden="1" x14ac:dyDescent="0.25">
      <c r="A587" s="2" t="s">
        <v>3048</v>
      </c>
      <c r="B587" s="2" t="s">
        <v>835</v>
      </c>
      <c r="C587" s="2" t="s">
        <v>3049</v>
      </c>
      <c r="D587" s="2">
        <v>5</v>
      </c>
      <c r="E587" s="2">
        <v>1</v>
      </c>
      <c r="F587" s="2">
        <v>5</v>
      </c>
      <c r="G587" s="2" t="s">
        <v>1030</v>
      </c>
      <c r="H587" s="2" t="s">
        <v>3050</v>
      </c>
      <c r="I587" s="21">
        <v>42416.333333333328</v>
      </c>
      <c r="J587" s="2" t="s">
        <v>793</v>
      </c>
      <c r="K587" s="21">
        <v>42388.333333333328</v>
      </c>
      <c r="L587" s="2" t="s">
        <v>794</v>
      </c>
      <c r="M587" s="21">
        <v>42390.333333333328</v>
      </c>
      <c r="N587" s="2">
        <v>0</v>
      </c>
      <c r="O587" s="2">
        <v>0</v>
      </c>
      <c r="P587" s="2" t="s">
        <v>816</v>
      </c>
      <c r="Q587" s="2" t="s">
        <v>835</v>
      </c>
      <c r="R587" s="2" t="s">
        <v>937</v>
      </c>
      <c r="S587" s="2" t="s">
        <v>820</v>
      </c>
      <c r="T587" s="2" t="str">
        <f t="shared" si="36"/>
        <v/>
      </c>
      <c r="U587" s="2" t="s">
        <v>1030</v>
      </c>
      <c r="V587" s="2" t="str">
        <f t="shared" si="37"/>
        <v>Julie Samson</v>
      </c>
      <c r="W587" s="2">
        <v>1</v>
      </c>
      <c r="X587" s="2" t="str">
        <f t="shared" si="38"/>
        <v/>
      </c>
      <c r="Y587" s="2" t="s">
        <v>1030</v>
      </c>
      <c r="Z587" s="2" t="str">
        <f t="shared" si="39"/>
        <v/>
      </c>
      <c r="AA587" s="2" t="s">
        <v>1030</v>
      </c>
    </row>
    <row r="588" spans="1:27" hidden="1" x14ac:dyDescent="0.25">
      <c r="A588" s="2" t="s">
        <v>3051</v>
      </c>
      <c r="B588" s="2" t="s">
        <v>848</v>
      </c>
      <c r="C588" s="2" t="s">
        <v>3052</v>
      </c>
      <c r="D588" s="2">
        <v>42.75</v>
      </c>
      <c r="E588" s="2">
        <v>1</v>
      </c>
      <c r="F588" s="2">
        <v>42.75</v>
      </c>
      <c r="G588" s="2" t="s">
        <v>1030</v>
      </c>
      <c r="H588" s="2" t="s">
        <v>3053</v>
      </c>
      <c r="I588" s="21">
        <v>42793.333333333328</v>
      </c>
      <c r="J588" s="2" t="s">
        <v>793</v>
      </c>
      <c r="K588" s="21">
        <v>41886.291666666664</v>
      </c>
      <c r="L588" s="2" t="s">
        <v>794</v>
      </c>
      <c r="M588" s="21">
        <v>38353.333333333336</v>
      </c>
      <c r="N588" s="2">
        <v>15</v>
      </c>
      <c r="O588" s="2">
        <v>0</v>
      </c>
      <c r="P588" s="2" t="s">
        <v>795</v>
      </c>
      <c r="Q588" s="2" t="s">
        <v>848</v>
      </c>
      <c r="R588" s="2" t="s">
        <v>797</v>
      </c>
      <c r="S588" s="2" t="s">
        <v>798</v>
      </c>
      <c r="T588" s="2" t="str">
        <f t="shared" si="36"/>
        <v/>
      </c>
      <c r="U588" s="2" t="s">
        <v>1030</v>
      </c>
      <c r="V588" s="2" t="str">
        <f t="shared" si="37"/>
        <v/>
      </c>
      <c r="W588" s="2" t="s">
        <v>1030</v>
      </c>
      <c r="X588" s="2" t="str">
        <f t="shared" si="38"/>
        <v/>
      </c>
      <c r="Y588" s="2" t="s">
        <v>1030</v>
      </c>
      <c r="Z588" s="2" t="str">
        <f t="shared" si="39"/>
        <v/>
      </c>
      <c r="AA588" s="2" t="s">
        <v>1030</v>
      </c>
    </row>
    <row r="589" spans="1:27" hidden="1" x14ac:dyDescent="0.25">
      <c r="A589" s="2" t="s">
        <v>682</v>
      </c>
      <c r="B589" s="2" t="s">
        <v>822</v>
      </c>
      <c r="C589" s="2" t="s">
        <v>681</v>
      </c>
      <c r="D589" s="2">
        <v>5</v>
      </c>
      <c r="E589" s="2">
        <v>1</v>
      </c>
      <c r="F589" s="2">
        <v>5</v>
      </c>
      <c r="G589" s="2" t="s">
        <v>1030</v>
      </c>
      <c r="H589" s="2" t="s">
        <v>990</v>
      </c>
      <c r="I589" s="21">
        <v>43179.291666666672</v>
      </c>
      <c r="J589" s="2" t="s">
        <v>800</v>
      </c>
      <c r="K589" s="21">
        <v>43125.333333333328</v>
      </c>
      <c r="L589" s="2" t="s">
        <v>794</v>
      </c>
      <c r="M589" s="21">
        <v>42005.333333333328</v>
      </c>
      <c r="N589" s="2">
        <v>3</v>
      </c>
      <c r="O589" s="2">
        <v>200000</v>
      </c>
      <c r="P589" s="2" t="s">
        <v>795</v>
      </c>
      <c r="Q589" s="2" t="s">
        <v>822</v>
      </c>
      <c r="R589" s="2" t="s">
        <v>827</v>
      </c>
      <c r="S589" s="2" t="s">
        <v>991</v>
      </c>
      <c r="T589" s="2" t="str">
        <f t="shared" si="36"/>
        <v/>
      </c>
      <c r="U589" s="2" t="s">
        <v>1030</v>
      </c>
      <c r="V589" s="2" t="str">
        <f t="shared" si="37"/>
        <v/>
      </c>
      <c r="W589" s="2" t="s">
        <v>1030</v>
      </c>
      <c r="X589" s="2" t="str">
        <f t="shared" si="38"/>
        <v/>
      </c>
      <c r="Y589" s="2" t="s">
        <v>1030</v>
      </c>
      <c r="Z589" s="2" t="str">
        <f t="shared" si="39"/>
        <v/>
      </c>
      <c r="AA589" s="2" t="s">
        <v>1030</v>
      </c>
    </row>
    <row r="590" spans="1:27" hidden="1" x14ac:dyDescent="0.25">
      <c r="A590" s="2" t="s">
        <v>3054</v>
      </c>
      <c r="B590" s="2" t="s">
        <v>1659</v>
      </c>
      <c r="C590" s="2" t="s">
        <v>3055</v>
      </c>
      <c r="D590" s="2">
        <v>0.25</v>
      </c>
      <c r="E590" s="2" t="s">
        <v>1030</v>
      </c>
      <c r="F590" s="2" t="s">
        <v>1030</v>
      </c>
      <c r="G590" s="2">
        <v>0.25</v>
      </c>
      <c r="H590" s="2" t="s">
        <v>3056</v>
      </c>
      <c r="I590" s="21">
        <v>41718.291666666664</v>
      </c>
      <c r="J590" s="2" t="s">
        <v>793</v>
      </c>
      <c r="K590" s="21">
        <v>40940.333333333336</v>
      </c>
      <c r="L590" s="2" t="s">
        <v>1102</v>
      </c>
      <c r="M590" s="21">
        <v>40179.333333333336</v>
      </c>
      <c r="N590" s="2">
        <v>1</v>
      </c>
      <c r="P590" s="2" t="s">
        <v>795</v>
      </c>
      <c r="Q590" s="2" t="s">
        <v>1659</v>
      </c>
      <c r="R590" s="2" t="s">
        <v>810</v>
      </c>
      <c r="S590" s="2" t="s">
        <v>3057</v>
      </c>
      <c r="T590" s="2" t="str">
        <f t="shared" si="36"/>
        <v/>
      </c>
      <c r="U590" s="2" t="s">
        <v>1030</v>
      </c>
      <c r="V590" s="2" t="str">
        <f t="shared" si="37"/>
        <v/>
      </c>
      <c r="W590" s="2" t="s">
        <v>1030</v>
      </c>
      <c r="X590" s="2" t="str">
        <f t="shared" si="38"/>
        <v/>
      </c>
      <c r="Y590" s="2" t="s">
        <v>1030</v>
      </c>
      <c r="Z590" s="2" t="str">
        <f t="shared" si="39"/>
        <v/>
      </c>
      <c r="AA590" s="2" t="s">
        <v>1030</v>
      </c>
    </row>
    <row r="591" spans="1:27" hidden="1" x14ac:dyDescent="0.25">
      <c r="A591" s="2" t="s">
        <v>1414</v>
      </c>
      <c r="B591" s="2" t="s">
        <v>885</v>
      </c>
      <c r="C591" s="2" t="s">
        <v>1413</v>
      </c>
      <c r="D591" s="2">
        <v>3.5</v>
      </c>
      <c r="E591" s="2">
        <v>1</v>
      </c>
      <c r="F591" s="2">
        <v>3.5</v>
      </c>
      <c r="G591" s="2" t="s">
        <v>1030</v>
      </c>
      <c r="H591" s="2" t="s">
        <v>1501</v>
      </c>
      <c r="I591" s="21">
        <v>43313.291666666672</v>
      </c>
      <c r="J591" s="2" t="s">
        <v>1030</v>
      </c>
      <c r="K591" s="21">
        <v>43301.291666666672</v>
      </c>
      <c r="L591" s="2" t="s">
        <v>794</v>
      </c>
      <c r="N591" s="2">
        <v>0</v>
      </c>
      <c r="O591" s="2">
        <v>0</v>
      </c>
      <c r="P591" s="2" t="s">
        <v>816</v>
      </c>
      <c r="Q591" s="2" t="s">
        <v>885</v>
      </c>
      <c r="R591" s="2" t="s">
        <v>830</v>
      </c>
      <c r="S591" s="2" t="s">
        <v>853</v>
      </c>
      <c r="T591" s="2" t="str">
        <f t="shared" si="36"/>
        <v/>
      </c>
      <c r="U591" s="2" t="s">
        <v>1030</v>
      </c>
      <c r="V591" s="2" t="str">
        <f t="shared" si="37"/>
        <v/>
      </c>
      <c r="W591" s="2" t="s">
        <v>1030</v>
      </c>
      <c r="X591" s="2" t="str">
        <f t="shared" si="38"/>
        <v/>
      </c>
      <c r="Y591" s="2" t="s">
        <v>1030</v>
      </c>
      <c r="Z591" s="2" t="str">
        <f t="shared" si="39"/>
        <v/>
      </c>
      <c r="AA591" s="2" t="s">
        <v>1030</v>
      </c>
    </row>
    <row r="592" spans="1:27" hidden="1" x14ac:dyDescent="0.25">
      <c r="A592" s="2" t="s">
        <v>366</v>
      </c>
      <c r="B592" s="2" t="s">
        <v>1365</v>
      </c>
      <c r="C592" s="2" t="s">
        <v>365</v>
      </c>
      <c r="D592" s="2">
        <v>10.166666626930237</v>
      </c>
      <c r="E592" s="2">
        <v>1</v>
      </c>
      <c r="F592" s="2">
        <v>10.166666626930237</v>
      </c>
      <c r="G592" s="2" t="s">
        <v>1030</v>
      </c>
      <c r="H592" s="2" t="s">
        <v>992</v>
      </c>
      <c r="I592" s="21">
        <v>43235.291666666672</v>
      </c>
      <c r="J592" s="2" t="s">
        <v>808</v>
      </c>
      <c r="K592" s="21">
        <v>43073.333333333328</v>
      </c>
      <c r="L592" s="2" t="s">
        <v>794</v>
      </c>
      <c r="M592" s="21">
        <v>42931.291666666672</v>
      </c>
      <c r="N592" s="2">
        <v>3</v>
      </c>
      <c r="O592" s="2">
        <v>0</v>
      </c>
      <c r="P592" s="2" t="s">
        <v>824</v>
      </c>
      <c r="Q592" s="2" t="s">
        <v>1592</v>
      </c>
      <c r="R592" s="2" t="s">
        <v>852</v>
      </c>
      <c r="S592" s="2" t="s">
        <v>801</v>
      </c>
      <c r="T592" s="2" t="str">
        <f t="shared" si="36"/>
        <v/>
      </c>
      <c r="U592" s="2" t="s">
        <v>1030</v>
      </c>
      <c r="V592" s="2" t="str">
        <f t="shared" si="37"/>
        <v/>
      </c>
      <c r="W592" s="2" t="s">
        <v>1030</v>
      </c>
      <c r="X592" s="2" t="str">
        <f t="shared" si="38"/>
        <v/>
      </c>
      <c r="Y592" s="2" t="s">
        <v>1030</v>
      </c>
      <c r="Z592" s="2" t="str">
        <f t="shared" si="39"/>
        <v/>
      </c>
      <c r="AA592" s="2" t="s">
        <v>1030</v>
      </c>
    </row>
    <row r="593" spans="1:27" hidden="1" x14ac:dyDescent="0.25">
      <c r="A593" s="2" t="s">
        <v>354</v>
      </c>
      <c r="B593" s="2" t="s">
        <v>1365</v>
      </c>
      <c r="C593" s="2" t="s">
        <v>353</v>
      </c>
      <c r="D593" s="2">
        <v>4.25</v>
      </c>
      <c r="E593" s="2">
        <v>1</v>
      </c>
      <c r="F593" s="2">
        <v>4.25</v>
      </c>
      <c r="G593" s="2" t="s">
        <v>1030</v>
      </c>
      <c r="H593" s="2" t="s">
        <v>993</v>
      </c>
      <c r="I593" s="21">
        <v>43235.291666666672</v>
      </c>
      <c r="J593" s="2" t="s">
        <v>840</v>
      </c>
      <c r="K593" s="21">
        <v>43136.333333333328</v>
      </c>
      <c r="L593" s="2" t="s">
        <v>794</v>
      </c>
      <c r="M593" s="21">
        <v>42065.333333333328</v>
      </c>
      <c r="N593" s="2">
        <v>1</v>
      </c>
      <c r="O593" s="2">
        <v>85000</v>
      </c>
      <c r="P593" s="2" t="s">
        <v>795</v>
      </c>
      <c r="Q593" s="2" t="s">
        <v>1592</v>
      </c>
      <c r="R593" s="2" t="s">
        <v>810</v>
      </c>
      <c r="S593" s="2" t="s">
        <v>801</v>
      </c>
      <c r="T593" s="2" t="str">
        <f t="shared" si="36"/>
        <v/>
      </c>
      <c r="U593" s="2" t="s">
        <v>1030</v>
      </c>
      <c r="V593" s="2" t="str">
        <f t="shared" si="37"/>
        <v/>
      </c>
      <c r="W593" s="2" t="s">
        <v>1030</v>
      </c>
      <c r="X593" s="2" t="str">
        <f t="shared" si="38"/>
        <v/>
      </c>
      <c r="Y593" s="2" t="s">
        <v>1030</v>
      </c>
      <c r="Z593" s="2" t="str">
        <f t="shared" si="39"/>
        <v/>
      </c>
      <c r="AA593" s="2" t="s">
        <v>1030</v>
      </c>
    </row>
    <row r="594" spans="1:27" hidden="1" x14ac:dyDescent="0.25">
      <c r="A594" s="2" t="s">
        <v>3058</v>
      </c>
      <c r="B594" s="2" t="s">
        <v>848</v>
      </c>
      <c r="C594" s="2" t="s">
        <v>3059</v>
      </c>
      <c r="D594" s="2">
        <v>13.25</v>
      </c>
      <c r="E594" s="2" t="s">
        <v>1030</v>
      </c>
      <c r="F594" s="2" t="s">
        <v>1030</v>
      </c>
      <c r="G594" s="2">
        <v>13.25</v>
      </c>
      <c r="H594" s="2" t="s">
        <v>3060</v>
      </c>
      <c r="I594" s="21">
        <v>42346.333333333328</v>
      </c>
      <c r="J594" s="2" t="s">
        <v>819</v>
      </c>
      <c r="K594" s="21">
        <v>41688.333333333336</v>
      </c>
      <c r="L594" s="2" t="s">
        <v>1102</v>
      </c>
      <c r="N594" s="2">
        <v>0</v>
      </c>
      <c r="O594" s="2">
        <v>0</v>
      </c>
      <c r="P594" s="2" t="s">
        <v>816</v>
      </c>
      <c r="Q594" s="2" t="s">
        <v>848</v>
      </c>
      <c r="R594" s="2" t="s">
        <v>1030</v>
      </c>
      <c r="S594" s="2" t="s">
        <v>853</v>
      </c>
      <c r="T594" s="2" t="str">
        <f t="shared" si="36"/>
        <v/>
      </c>
      <c r="U594" s="2" t="s">
        <v>1030</v>
      </c>
      <c r="V594" s="2" t="str">
        <f t="shared" si="37"/>
        <v/>
      </c>
      <c r="W594" s="2" t="s">
        <v>1030</v>
      </c>
      <c r="X594" s="2" t="str">
        <f t="shared" si="38"/>
        <v/>
      </c>
      <c r="Y594" s="2" t="s">
        <v>1030</v>
      </c>
      <c r="Z594" s="2" t="str">
        <f t="shared" si="39"/>
        <v/>
      </c>
      <c r="AA594" s="2" t="s">
        <v>1030</v>
      </c>
    </row>
    <row r="595" spans="1:27" hidden="1" x14ac:dyDescent="0.25">
      <c r="A595" s="2" t="s">
        <v>22</v>
      </c>
      <c r="B595" s="2" t="s">
        <v>912</v>
      </c>
      <c r="C595" s="2" t="s">
        <v>20</v>
      </c>
      <c r="D595" s="2">
        <v>13</v>
      </c>
      <c r="E595" s="2">
        <v>1</v>
      </c>
      <c r="F595" s="2">
        <v>13</v>
      </c>
      <c r="G595" s="2" t="s">
        <v>1030</v>
      </c>
      <c r="H595" s="2" t="s">
        <v>994</v>
      </c>
      <c r="I595" s="21">
        <v>43301.291666666672</v>
      </c>
      <c r="J595" s="2" t="s">
        <v>847</v>
      </c>
      <c r="K595" s="21">
        <v>42906.291666666672</v>
      </c>
      <c r="L595" s="2" t="s">
        <v>794</v>
      </c>
      <c r="M595" s="21">
        <v>37257.333333333336</v>
      </c>
      <c r="N595" s="2">
        <v>7</v>
      </c>
      <c r="O595" s="2">
        <v>4880000</v>
      </c>
      <c r="P595" s="2" t="s">
        <v>795</v>
      </c>
      <c r="Q595" s="2" t="s">
        <v>912</v>
      </c>
      <c r="R595" s="2" t="s">
        <v>810</v>
      </c>
      <c r="S595" s="2" t="s">
        <v>831</v>
      </c>
      <c r="T595" s="2" t="str">
        <f t="shared" si="36"/>
        <v/>
      </c>
      <c r="U595" s="2" t="s">
        <v>1030</v>
      </c>
      <c r="V595" s="2" t="str">
        <f t="shared" si="37"/>
        <v/>
      </c>
      <c r="W595" s="2" t="s">
        <v>1030</v>
      </c>
      <c r="X595" s="2" t="str">
        <f t="shared" si="38"/>
        <v/>
      </c>
      <c r="Y595" s="2" t="s">
        <v>1030</v>
      </c>
      <c r="Z595" s="2" t="str">
        <f t="shared" si="39"/>
        <v/>
      </c>
      <c r="AA595" s="2" t="s">
        <v>1030</v>
      </c>
    </row>
    <row r="596" spans="1:27" hidden="1" x14ac:dyDescent="0.25">
      <c r="A596" s="2" t="s">
        <v>3061</v>
      </c>
      <c r="B596" s="2" t="s">
        <v>848</v>
      </c>
      <c r="C596" s="2" t="s">
        <v>3062</v>
      </c>
      <c r="D596" s="2">
        <v>8.5</v>
      </c>
      <c r="E596" s="2">
        <v>1</v>
      </c>
      <c r="F596" s="2">
        <v>8.5</v>
      </c>
      <c r="G596" s="2" t="s">
        <v>1030</v>
      </c>
      <c r="H596" s="2" t="s">
        <v>3063</v>
      </c>
      <c r="I596" s="21">
        <v>42255.291666666672</v>
      </c>
      <c r="J596" s="2" t="s">
        <v>884</v>
      </c>
      <c r="K596" s="21">
        <v>42065.333333333328</v>
      </c>
      <c r="L596" s="2" t="s">
        <v>1102</v>
      </c>
      <c r="M596" s="21">
        <v>40003.291666666664</v>
      </c>
      <c r="N596" s="2">
        <v>0</v>
      </c>
      <c r="O596" s="2">
        <v>100000</v>
      </c>
      <c r="P596" s="2" t="s">
        <v>795</v>
      </c>
      <c r="Q596" s="2" t="s">
        <v>848</v>
      </c>
      <c r="R596" s="2" t="s">
        <v>830</v>
      </c>
      <c r="S596" s="2" t="s">
        <v>1007</v>
      </c>
      <c r="T596" s="2" t="str">
        <f t="shared" si="36"/>
        <v/>
      </c>
      <c r="U596" s="2" t="s">
        <v>1030</v>
      </c>
      <c r="V596" s="2" t="str">
        <f t="shared" si="37"/>
        <v/>
      </c>
      <c r="W596" s="2" t="s">
        <v>1030</v>
      </c>
      <c r="X596" s="2" t="str">
        <f t="shared" si="38"/>
        <v/>
      </c>
      <c r="Y596" s="2" t="s">
        <v>1030</v>
      </c>
      <c r="Z596" s="2" t="str">
        <f t="shared" si="39"/>
        <v/>
      </c>
      <c r="AA596" s="2" t="s">
        <v>1030</v>
      </c>
    </row>
    <row r="597" spans="1:27" x14ac:dyDescent="0.25">
      <c r="A597" s="2" t="s">
        <v>3064</v>
      </c>
      <c r="B597" s="2" t="s">
        <v>1367</v>
      </c>
      <c r="C597" s="2" t="s">
        <v>3065</v>
      </c>
      <c r="D597" s="2">
        <v>13.75</v>
      </c>
      <c r="E597" s="2">
        <v>1</v>
      </c>
      <c r="F597" s="2">
        <v>13.75</v>
      </c>
      <c r="G597" s="2" t="s">
        <v>1030</v>
      </c>
      <c r="H597" s="2" t="s">
        <v>3066</v>
      </c>
      <c r="I597" s="21">
        <v>43039.291666666672</v>
      </c>
      <c r="J597" s="2" t="s">
        <v>808</v>
      </c>
      <c r="K597" s="21">
        <v>42591.291666666672</v>
      </c>
      <c r="L597" s="2" t="s">
        <v>794</v>
      </c>
      <c r="M597" s="21">
        <v>42690.333333333328</v>
      </c>
      <c r="N597" s="2">
        <v>0</v>
      </c>
      <c r="O597" s="2">
        <v>21000</v>
      </c>
      <c r="P597" s="2" t="s">
        <v>816</v>
      </c>
      <c r="Q597" s="2" t="s">
        <v>1593</v>
      </c>
      <c r="R597" s="2" t="s">
        <v>797</v>
      </c>
      <c r="S597" s="2" t="s">
        <v>801</v>
      </c>
      <c r="T597" s="2" t="str">
        <f t="shared" si="36"/>
        <v/>
      </c>
      <c r="U597" s="2" t="s">
        <v>1030</v>
      </c>
      <c r="V597" s="2" t="str">
        <f t="shared" si="37"/>
        <v>Eric J. Zackrison</v>
      </c>
      <c r="W597" s="2">
        <v>1</v>
      </c>
      <c r="X597" s="2" t="str">
        <f t="shared" si="38"/>
        <v/>
      </c>
      <c r="Y597" s="2" t="s">
        <v>1030</v>
      </c>
      <c r="Z597" s="2" t="str">
        <f t="shared" si="39"/>
        <v/>
      </c>
      <c r="AA597" s="2" t="s">
        <v>1030</v>
      </c>
    </row>
    <row r="598" spans="1:27" hidden="1" x14ac:dyDescent="0.25">
      <c r="A598" s="2" t="s">
        <v>3067</v>
      </c>
      <c r="B598" s="2" t="s">
        <v>874</v>
      </c>
      <c r="C598" s="2" t="s">
        <v>3068</v>
      </c>
      <c r="D598" s="2">
        <v>12.75</v>
      </c>
      <c r="E598" s="2" t="s">
        <v>1030</v>
      </c>
      <c r="F598" s="2" t="s">
        <v>1030</v>
      </c>
      <c r="G598" s="2">
        <v>12.75</v>
      </c>
      <c r="H598" s="2" t="s">
        <v>3069</v>
      </c>
      <c r="I598" s="21">
        <v>41915.291666666664</v>
      </c>
      <c r="J598" s="2" t="s">
        <v>819</v>
      </c>
      <c r="K598" s="21">
        <v>41619.333333333336</v>
      </c>
      <c r="L598" s="2" t="s">
        <v>1102</v>
      </c>
      <c r="M598" s="21">
        <v>41749.291666666664</v>
      </c>
      <c r="N598" s="2">
        <v>1</v>
      </c>
      <c r="O598" s="2">
        <v>3000</v>
      </c>
      <c r="P598" s="2" t="s">
        <v>816</v>
      </c>
      <c r="Q598" s="2" t="s">
        <v>874</v>
      </c>
      <c r="R598" s="2" t="s">
        <v>922</v>
      </c>
      <c r="S598" s="2" t="s">
        <v>831</v>
      </c>
      <c r="T598" s="2" t="str">
        <f t="shared" si="36"/>
        <v>Rose Obetz</v>
      </c>
      <c r="U598" s="2">
        <v>2500</v>
      </c>
      <c r="V598" s="2" t="str">
        <f t="shared" si="37"/>
        <v>Rose Obetz</v>
      </c>
      <c r="W598" s="2">
        <v>0</v>
      </c>
      <c r="X598" s="2" t="str">
        <f t="shared" si="38"/>
        <v>Rose Obetz</v>
      </c>
      <c r="Y598" s="2">
        <v>1</v>
      </c>
      <c r="Z598" s="2" t="str">
        <f t="shared" si="39"/>
        <v>Rose Obetz</v>
      </c>
      <c r="AA598" s="2">
        <v>3000</v>
      </c>
    </row>
    <row r="599" spans="1:27" hidden="1" x14ac:dyDescent="0.25">
      <c r="A599" s="2" t="s">
        <v>3070</v>
      </c>
      <c r="B599" s="2" t="s">
        <v>1659</v>
      </c>
      <c r="C599" s="2" t="s">
        <v>3071</v>
      </c>
      <c r="D599" s="2">
        <v>0.25</v>
      </c>
      <c r="E599" s="2" t="s">
        <v>1030</v>
      </c>
      <c r="F599" s="2" t="s">
        <v>1030</v>
      </c>
      <c r="G599" s="2">
        <v>0.25</v>
      </c>
      <c r="H599" s="2" t="s">
        <v>3072</v>
      </c>
      <c r="I599" s="21">
        <v>41718.291666666664</v>
      </c>
      <c r="J599" s="2" t="s">
        <v>819</v>
      </c>
      <c r="K599" s="21">
        <v>40700.291666666664</v>
      </c>
      <c r="L599" s="2" t="s">
        <v>1102</v>
      </c>
      <c r="M599" s="21">
        <v>36966.333333333336</v>
      </c>
      <c r="P599" s="2" t="s">
        <v>795</v>
      </c>
      <c r="Q599" s="2" t="s">
        <v>1659</v>
      </c>
      <c r="R599" s="2" t="s">
        <v>797</v>
      </c>
      <c r="S599" s="2" t="s">
        <v>843</v>
      </c>
      <c r="T599" s="2" t="str">
        <f t="shared" si="36"/>
        <v/>
      </c>
      <c r="U599" s="2" t="s">
        <v>1030</v>
      </c>
      <c r="V599" s="2" t="str">
        <f t="shared" si="37"/>
        <v/>
      </c>
      <c r="W599" s="2" t="s">
        <v>1030</v>
      </c>
      <c r="X599" s="2" t="str">
        <f t="shared" si="38"/>
        <v/>
      </c>
      <c r="Y599" s="2" t="s">
        <v>1030</v>
      </c>
      <c r="Z599" s="2" t="str">
        <f t="shared" si="39"/>
        <v/>
      </c>
      <c r="AA599" s="2" t="s">
        <v>1030</v>
      </c>
    </row>
    <row r="600" spans="1:27" hidden="1" x14ac:dyDescent="0.25">
      <c r="A600" s="2" t="s">
        <v>3073</v>
      </c>
      <c r="B600" s="2" t="s">
        <v>912</v>
      </c>
      <c r="C600" s="2" t="s">
        <v>3074</v>
      </c>
      <c r="D600" s="2">
        <v>0.5</v>
      </c>
      <c r="E600" s="2">
        <v>1</v>
      </c>
      <c r="F600" s="2">
        <v>0.5</v>
      </c>
      <c r="G600" s="2" t="s">
        <v>1030</v>
      </c>
      <c r="H600" s="2" t="s">
        <v>3075</v>
      </c>
      <c r="I600" s="21">
        <v>42545.291666666672</v>
      </c>
      <c r="J600" s="2" t="s">
        <v>1030</v>
      </c>
      <c r="K600" s="21">
        <v>42544.291666666672</v>
      </c>
      <c r="L600" s="2" t="s">
        <v>794</v>
      </c>
      <c r="N600" s="2">
        <v>0</v>
      </c>
      <c r="O600" s="2">
        <v>0</v>
      </c>
      <c r="P600" s="2" t="s">
        <v>816</v>
      </c>
      <c r="Q600" s="2" t="s">
        <v>912</v>
      </c>
      <c r="R600" s="2" t="s">
        <v>797</v>
      </c>
      <c r="S600" s="2" t="s">
        <v>820</v>
      </c>
      <c r="T600" s="2" t="str">
        <f t="shared" si="36"/>
        <v/>
      </c>
      <c r="U600" s="2" t="s">
        <v>1030</v>
      </c>
      <c r="V600" s="2" t="str">
        <f t="shared" si="37"/>
        <v/>
      </c>
      <c r="W600" s="2" t="s">
        <v>1030</v>
      </c>
      <c r="X600" s="2" t="str">
        <f t="shared" si="38"/>
        <v/>
      </c>
      <c r="Y600" s="2" t="s">
        <v>1030</v>
      </c>
      <c r="Z600" s="2" t="str">
        <f t="shared" si="39"/>
        <v/>
      </c>
      <c r="AA600" s="2" t="s">
        <v>1030</v>
      </c>
    </row>
    <row r="601" spans="1:27" hidden="1" x14ac:dyDescent="0.25">
      <c r="A601" s="2" t="s">
        <v>3076</v>
      </c>
      <c r="B601" s="2" t="s">
        <v>885</v>
      </c>
      <c r="C601" s="2" t="s">
        <v>3077</v>
      </c>
      <c r="D601" s="2">
        <v>2</v>
      </c>
      <c r="E601" s="2">
        <v>1</v>
      </c>
      <c r="F601" s="2">
        <v>2</v>
      </c>
      <c r="G601" s="2" t="s">
        <v>1030</v>
      </c>
      <c r="H601" s="2" t="s">
        <v>3078</v>
      </c>
      <c r="I601" s="21">
        <v>42283.291666666672</v>
      </c>
      <c r="J601" s="2" t="s">
        <v>803</v>
      </c>
      <c r="K601" s="21">
        <v>42257.291666666672</v>
      </c>
      <c r="L601" s="2" t="s">
        <v>1102</v>
      </c>
      <c r="M601" s="21">
        <v>42283.291666666672</v>
      </c>
      <c r="N601" s="2">
        <v>1</v>
      </c>
      <c r="O601" s="2">
        <v>0</v>
      </c>
      <c r="P601" s="2" t="s">
        <v>824</v>
      </c>
      <c r="Q601" s="2" t="s">
        <v>885</v>
      </c>
      <c r="R601" s="2" t="s">
        <v>922</v>
      </c>
      <c r="S601" s="2" t="s">
        <v>820</v>
      </c>
      <c r="T601" s="2" t="str">
        <f t="shared" si="36"/>
        <v/>
      </c>
      <c r="U601" s="2" t="s">
        <v>1030</v>
      </c>
      <c r="V601" s="2" t="str">
        <f t="shared" si="37"/>
        <v>Alondra Gaytan</v>
      </c>
      <c r="W601" s="2">
        <v>1</v>
      </c>
      <c r="X601" s="2" t="str">
        <f t="shared" si="38"/>
        <v/>
      </c>
      <c r="Y601" s="2" t="s">
        <v>1030</v>
      </c>
      <c r="Z601" s="2" t="str">
        <f t="shared" si="39"/>
        <v/>
      </c>
      <c r="AA601" s="2" t="s">
        <v>1030</v>
      </c>
    </row>
    <row r="602" spans="1:27" hidden="1" x14ac:dyDescent="0.25">
      <c r="A602" s="2" t="s">
        <v>3079</v>
      </c>
      <c r="B602" s="2" t="s">
        <v>1613</v>
      </c>
      <c r="C602" s="2" t="s">
        <v>3080</v>
      </c>
      <c r="D602" s="2">
        <v>11.5</v>
      </c>
      <c r="E602" s="2">
        <v>1</v>
      </c>
      <c r="F602" s="2">
        <v>11.5</v>
      </c>
      <c r="G602" s="2" t="s">
        <v>1030</v>
      </c>
      <c r="H602" s="2" t="s">
        <v>3081</v>
      </c>
      <c r="I602" s="21">
        <v>42545.291666666672</v>
      </c>
      <c r="J602" s="2" t="s">
        <v>861</v>
      </c>
      <c r="K602" s="21">
        <v>41795.291666666664</v>
      </c>
      <c r="L602" s="2" t="s">
        <v>794</v>
      </c>
      <c r="M602" s="21">
        <v>42545.291666666672</v>
      </c>
      <c r="N602" s="2">
        <v>0</v>
      </c>
      <c r="O602" s="2">
        <v>145.27600000000001</v>
      </c>
      <c r="P602" s="2" t="s">
        <v>816</v>
      </c>
      <c r="Q602" s="2" t="s">
        <v>1613</v>
      </c>
      <c r="R602" s="2" t="s">
        <v>810</v>
      </c>
      <c r="S602" s="2" t="s">
        <v>820</v>
      </c>
      <c r="T602" s="2" t="str">
        <f t="shared" si="36"/>
        <v/>
      </c>
      <c r="U602" s="2" t="s">
        <v>1030</v>
      </c>
      <c r="V602" s="2" t="str">
        <f t="shared" si="37"/>
        <v>Jason Ham</v>
      </c>
      <c r="W602" s="2">
        <v>1</v>
      </c>
      <c r="X602" s="2" t="str">
        <f t="shared" si="38"/>
        <v/>
      </c>
      <c r="Y602" s="2" t="s">
        <v>1030</v>
      </c>
      <c r="Z602" s="2" t="str">
        <f t="shared" si="39"/>
        <v>Jason Ham</v>
      </c>
      <c r="AA602" s="2">
        <v>145276</v>
      </c>
    </row>
    <row r="603" spans="1:27" hidden="1" x14ac:dyDescent="0.25">
      <c r="A603" s="2" t="s">
        <v>3082</v>
      </c>
      <c r="B603" s="2" t="s">
        <v>1063</v>
      </c>
      <c r="C603" s="2" t="s">
        <v>3083</v>
      </c>
      <c r="D603" s="2">
        <v>3.5500000007450581</v>
      </c>
      <c r="E603" s="2">
        <v>1</v>
      </c>
      <c r="F603" s="2">
        <v>3.5500000007450581</v>
      </c>
      <c r="G603" s="2" t="s">
        <v>1030</v>
      </c>
      <c r="H603" s="2" t="s">
        <v>3084</v>
      </c>
      <c r="I603" s="21">
        <v>41974.333333333328</v>
      </c>
      <c r="J603" s="2" t="s">
        <v>793</v>
      </c>
      <c r="K603" s="21">
        <v>41891.291666666664</v>
      </c>
      <c r="L603" s="2" t="s">
        <v>1102</v>
      </c>
      <c r="M603" s="21">
        <v>41275.333333333336</v>
      </c>
      <c r="N603" s="2">
        <v>0</v>
      </c>
      <c r="O603" s="2">
        <v>15000</v>
      </c>
      <c r="P603" s="2" t="s">
        <v>795</v>
      </c>
      <c r="Q603" s="2" t="s">
        <v>1063</v>
      </c>
      <c r="R603" s="2" t="s">
        <v>1030</v>
      </c>
      <c r="S603" s="2" t="s">
        <v>801</v>
      </c>
      <c r="T603" s="2" t="str">
        <f t="shared" si="36"/>
        <v/>
      </c>
      <c r="U603" s="2" t="s">
        <v>1030</v>
      </c>
      <c r="V603" s="2" t="str">
        <f t="shared" si="37"/>
        <v/>
      </c>
      <c r="W603" s="2" t="s">
        <v>1030</v>
      </c>
      <c r="X603" s="2" t="str">
        <f t="shared" si="38"/>
        <v/>
      </c>
      <c r="Y603" s="2" t="s">
        <v>1030</v>
      </c>
      <c r="Z603" s="2" t="str">
        <f t="shared" si="39"/>
        <v/>
      </c>
      <c r="AA603" s="2" t="s">
        <v>1030</v>
      </c>
    </row>
    <row r="604" spans="1:27" hidden="1" x14ac:dyDescent="0.25">
      <c r="A604" s="2" t="s">
        <v>3085</v>
      </c>
      <c r="B604" s="2" t="s">
        <v>796</v>
      </c>
      <c r="C604" s="2" t="s">
        <v>3086</v>
      </c>
      <c r="D604" s="2">
        <v>5.25</v>
      </c>
      <c r="E604" s="2">
        <v>1</v>
      </c>
      <c r="F604" s="2">
        <v>5.25</v>
      </c>
      <c r="G604" s="2" t="s">
        <v>1030</v>
      </c>
      <c r="H604" s="2" t="s">
        <v>3087</v>
      </c>
      <c r="I604" s="21">
        <v>42255.291666666672</v>
      </c>
      <c r="J604" s="2" t="s">
        <v>808</v>
      </c>
      <c r="K604" s="21">
        <v>41845.291666666664</v>
      </c>
      <c r="L604" s="2" t="s">
        <v>1102</v>
      </c>
      <c r="M604" s="21">
        <v>41760.291666666664</v>
      </c>
      <c r="N604" s="2">
        <v>0</v>
      </c>
      <c r="O604" s="2">
        <v>0</v>
      </c>
      <c r="P604" s="2" t="s">
        <v>824</v>
      </c>
      <c r="Q604" s="2" t="s">
        <v>796</v>
      </c>
      <c r="R604" s="2" t="s">
        <v>1030</v>
      </c>
      <c r="S604" s="2" t="s">
        <v>831</v>
      </c>
      <c r="T604" s="2" t="str">
        <f t="shared" si="36"/>
        <v/>
      </c>
      <c r="U604" s="2" t="s">
        <v>1030</v>
      </c>
      <c r="V604" s="2" t="str">
        <f t="shared" si="37"/>
        <v/>
      </c>
      <c r="W604" s="2" t="s">
        <v>1030</v>
      </c>
      <c r="X604" s="2" t="str">
        <f t="shared" si="38"/>
        <v/>
      </c>
      <c r="Y604" s="2" t="s">
        <v>1030</v>
      </c>
      <c r="Z604" s="2" t="str">
        <f t="shared" si="39"/>
        <v/>
      </c>
      <c r="AA604" s="2" t="s">
        <v>1030</v>
      </c>
    </row>
    <row r="605" spans="1:27" hidden="1" x14ac:dyDescent="0.25">
      <c r="A605" s="2" t="s">
        <v>3088</v>
      </c>
      <c r="B605" s="2" t="s">
        <v>1368</v>
      </c>
      <c r="C605" s="2" t="s">
        <v>3089</v>
      </c>
      <c r="D605" s="2">
        <v>45.5</v>
      </c>
      <c r="E605" s="2" t="s">
        <v>1030</v>
      </c>
      <c r="F605" s="2" t="s">
        <v>1030</v>
      </c>
      <c r="G605" s="2">
        <v>45.5</v>
      </c>
      <c r="H605" s="2" t="s">
        <v>3090</v>
      </c>
      <c r="I605" s="21">
        <v>43070.333333333328</v>
      </c>
      <c r="J605" s="2" t="s">
        <v>819</v>
      </c>
      <c r="K605" s="21">
        <v>40919.333333333336</v>
      </c>
      <c r="L605" s="2" t="s">
        <v>794</v>
      </c>
      <c r="M605" s="21">
        <v>39814.333333333336</v>
      </c>
      <c r="N605" s="2">
        <v>4</v>
      </c>
      <c r="O605" s="2">
        <v>90000</v>
      </c>
      <c r="P605" s="2" t="s">
        <v>795</v>
      </c>
      <c r="Q605" s="2" t="s">
        <v>1617</v>
      </c>
      <c r="R605" s="2" t="s">
        <v>810</v>
      </c>
      <c r="S605" s="2" t="s">
        <v>853</v>
      </c>
      <c r="T605" s="2" t="str">
        <f t="shared" si="36"/>
        <v>Matthew T. McConville</v>
      </c>
      <c r="U605" s="2">
        <v>35000</v>
      </c>
      <c r="V605" s="2" t="str">
        <f t="shared" si="37"/>
        <v/>
      </c>
      <c r="W605" s="2" t="s">
        <v>1030</v>
      </c>
      <c r="X605" s="2" t="str">
        <f t="shared" si="38"/>
        <v>Matthew T. McConville</v>
      </c>
      <c r="Y605" s="2">
        <v>4</v>
      </c>
      <c r="Z605" s="2" t="str">
        <f t="shared" si="39"/>
        <v>Matthew T. McConville</v>
      </c>
      <c r="AA605" s="2">
        <v>90000</v>
      </c>
    </row>
    <row r="606" spans="1:27" hidden="1" x14ac:dyDescent="0.25">
      <c r="A606" s="2" t="s">
        <v>3091</v>
      </c>
      <c r="B606" s="2" t="s">
        <v>1659</v>
      </c>
      <c r="C606" s="2" t="s">
        <v>3092</v>
      </c>
      <c r="D606" s="2">
        <v>0.3333333358168602</v>
      </c>
      <c r="E606" s="2" t="s">
        <v>1030</v>
      </c>
      <c r="F606" s="2" t="s">
        <v>1030</v>
      </c>
      <c r="G606" s="2">
        <v>0.3333333358168602</v>
      </c>
      <c r="H606" s="2" t="s">
        <v>3093</v>
      </c>
      <c r="I606" s="21">
        <v>41736.291666666664</v>
      </c>
      <c r="J606" s="2" t="s">
        <v>793</v>
      </c>
      <c r="K606" s="21">
        <v>40668.291666666664</v>
      </c>
      <c r="L606" s="2" t="s">
        <v>1102</v>
      </c>
      <c r="M606" s="21">
        <v>38596.291666666664</v>
      </c>
      <c r="N606" s="2">
        <v>3</v>
      </c>
      <c r="O606" s="2">
        <v>100000</v>
      </c>
      <c r="P606" s="2" t="s">
        <v>795</v>
      </c>
      <c r="Q606" s="2" t="s">
        <v>1659</v>
      </c>
      <c r="R606" s="2" t="s">
        <v>903</v>
      </c>
      <c r="S606" s="2" t="s">
        <v>801</v>
      </c>
      <c r="T606" s="2" t="str">
        <f t="shared" si="36"/>
        <v/>
      </c>
      <c r="U606" s="2" t="s">
        <v>1030</v>
      </c>
      <c r="V606" s="2" t="str">
        <f t="shared" si="37"/>
        <v/>
      </c>
      <c r="W606" s="2" t="s">
        <v>1030</v>
      </c>
      <c r="X606" s="2" t="str">
        <f t="shared" si="38"/>
        <v/>
      </c>
      <c r="Y606" s="2" t="s">
        <v>1030</v>
      </c>
      <c r="Z606" s="2" t="str">
        <f t="shared" si="39"/>
        <v/>
      </c>
      <c r="AA606" s="2" t="s">
        <v>1030</v>
      </c>
    </row>
    <row r="607" spans="1:27" hidden="1" x14ac:dyDescent="0.25">
      <c r="A607" s="2" t="s">
        <v>3094</v>
      </c>
      <c r="B607" s="2" t="s">
        <v>885</v>
      </c>
      <c r="C607" s="2" t="s">
        <v>3095</v>
      </c>
      <c r="D607" s="2">
        <v>1</v>
      </c>
      <c r="E607" s="2">
        <v>1</v>
      </c>
      <c r="F607" s="2">
        <v>1</v>
      </c>
      <c r="G607" s="2" t="s">
        <v>1030</v>
      </c>
      <c r="H607" s="2" t="s">
        <v>3096</v>
      </c>
      <c r="I607" s="21">
        <v>42094.291666666672</v>
      </c>
      <c r="J607" s="2" t="s">
        <v>803</v>
      </c>
      <c r="K607" s="21">
        <v>42087.291666666672</v>
      </c>
      <c r="L607" s="2" t="s">
        <v>1102</v>
      </c>
      <c r="N607" s="2">
        <v>0</v>
      </c>
      <c r="O607" s="2">
        <v>0</v>
      </c>
      <c r="P607" s="2" t="s">
        <v>816</v>
      </c>
      <c r="Q607" s="2" t="s">
        <v>885</v>
      </c>
      <c r="R607" s="2" t="s">
        <v>797</v>
      </c>
      <c r="S607" s="2" t="s">
        <v>820</v>
      </c>
      <c r="T607" s="2" t="str">
        <f t="shared" si="36"/>
        <v/>
      </c>
      <c r="U607" s="2" t="s">
        <v>1030</v>
      </c>
      <c r="V607" s="2" t="str">
        <f t="shared" si="37"/>
        <v/>
      </c>
      <c r="W607" s="2" t="s">
        <v>1030</v>
      </c>
      <c r="X607" s="2" t="str">
        <f t="shared" si="38"/>
        <v/>
      </c>
      <c r="Y607" s="2" t="s">
        <v>1030</v>
      </c>
      <c r="Z607" s="2" t="str">
        <f t="shared" si="39"/>
        <v/>
      </c>
      <c r="AA607" s="2" t="s">
        <v>1030</v>
      </c>
    </row>
    <row r="608" spans="1:27" hidden="1" x14ac:dyDescent="0.25">
      <c r="A608" s="2" t="s">
        <v>3097</v>
      </c>
      <c r="B608" s="2" t="s">
        <v>1368</v>
      </c>
      <c r="C608" s="2" t="s">
        <v>3098</v>
      </c>
      <c r="D608" s="2">
        <v>7.5</v>
      </c>
      <c r="E608" s="2" t="s">
        <v>1030</v>
      </c>
      <c r="F608" s="2" t="s">
        <v>1030</v>
      </c>
      <c r="G608" s="2">
        <v>7.5</v>
      </c>
      <c r="H608" s="2" t="s">
        <v>3099</v>
      </c>
      <c r="I608" s="21">
        <v>42515.291666666672</v>
      </c>
      <c r="J608" s="2" t="s">
        <v>840</v>
      </c>
      <c r="K608" s="21">
        <v>42443.291666666672</v>
      </c>
      <c r="L608" s="2" t="s">
        <v>794</v>
      </c>
      <c r="M608" s="21">
        <v>42515.291666666672</v>
      </c>
      <c r="N608" s="2">
        <v>2</v>
      </c>
      <c r="O608" s="2">
        <v>720</v>
      </c>
      <c r="P608" s="2" t="s">
        <v>824</v>
      </c>
      <c r="Q608" s="2" t="s">
        <v>1617</v>
      </c>
      <c r="R608" s="2" t="s">
        <v>813</v>
      </c>
      <c r="S608" s="2" t="s">
        <v>853</v>
      </c>
      <c r="T608" s="2" t="str">
        <f t="shared" si="36"/>
        <v>Matthew T. McConville</v>
      </c>
      <c r="U608" s="2">
        <v>5500</v>
      </c>
      <c r="V608" s="2" t="str">
        <f t="shared" si="37"/>
        <v>Matthew T. McConville</v>
      </c>
      <c r="W608" s="2">
        <v>1</v>
      </c>
      <c r="X608" s="2" t="str">
        <f t="shared" si="38"/>
        <v/>
      </c>
      <c r="Y608" s="2" t="s">
        <v>1030</v>
      </c>
      <c r="Z608" s="2" t="str">
        <f t="shared" si="39"/>
        <v>Matthew T. McConville</v>
      </c>
      <c r="AA608" s="2">
        <v>720</v>
      </c>
    </row>
    <row r="609" spans="1:27" hidden="1" x14ac:dyDescent="0.25">
      <c r="A609" s="2" t="s">
        <v>3100</v>
      </c>
      <c r="B609" s="2" t="s">
        <v>912</v>
      </c>
      <c r="C609" s="2" t="s">
        <v>3101</v>
      </c>
      <c r="D609" s="2">
        <v>47.25</v>
      </c>
      <c r="E609" s="2">
        <v>1</v>
      </c>
      <c r="F609" s="2">
        <v>47.25</v>
      </c>
      <c r="G609" s="2" t="s">
        <v>1030</v>
      </c>
      <c r="H609" s="2" t="s">
        <v>3102</v>
      </c>
      <c r="I609" s="21">
        <v>42948.291666666672</v>
      </c>
      <c r="J609" s="2" t="s">
        <v>847</v>
      </c>
      <c r="K609" s="21">
        <v>42635.291666666672</v>
      </c>
      <c r="L609" s="2" t="s">
        <v>794</v>
      </c>
      <c r="M609" s="21">
        <v>36586.333333333336</v>
      </c>
      <c r="N609" s="2">
        <v>22</v>
      </c>
      <c r="O609" s="2">
        <v>30000000</v>
      </c>
      <c r="P609" s="2" t="s">
        <v>795</v>
      </c>
      <c r="Q609" s="2" t="s">
        <v>912</v>
      </c>
      <c r="R609" s="2" t="s">
        <v>797</v>
      </c>
      <c r="S609" s="2" t="s">
        <v>867</v>
      </c>
      <c r="T609" s="2" t="str">
        <f t="shared" si="36"/>
        <v/>
      </c>
      <c r="U609" s="2" t="s">
        <v>1030</v>
      </c>
      <c r="V609" s="2" t="str">
        <f t="shared" si="37"/>
        <v/>
      </c>
      <c r="W609" s="2" t="s">
        <v>1030</v>
      </c>
      <c r="X609" s="2" t="str">
        <f t="shared" si="38"/>
        <v/>
      </c>
      <c r="Y609" s="2" t="s">
        <v>1030</v>
      </c>
      <c r="Z609" s="2" t="str">
        <f t="shared" si="39"/>
        <v/>
      </c>
      <c r="AA609" s="2" t="s">
        <v>1030</v>
      </c>
    </row>
    <row r="610" spans="1:27" hidden="1" x14ac:dyDescent="0.25">
      <c r="A610" s="2" t="s">
        <v>3103</v>
      </c>
      <c r="B610" s="2" t="s">
        <v>835</v>
      </c>
      <c r="C610" s="2" t="s">
        <v>3104</v>
      </c>
      <c r="D610" s="2">
        <v>5</v>
      </c>
      <c r="E610" s="2">
        <v>1</v>
      </c>
      <c r="F610" s="2">
        <v>5</v>
      </c>
      <c r="G610" s="2" t="s">
        <v>1030</v>
      </c>
      <c r="H610" s="2" t="s">
        <v>3105</v>
      </c>
      <c r="I610" s="21">
        <v>42492.291666666672</v>
      </c>
      <c r="J610" s="2" t="s">
        <v>819</v>
      </c>
      <c r="K610" s="21">
        <v>42436.333333333328</v>
      </c>
      <c r="L610" s="2" t="s">
        <v>794</v>
      </c>
      <c r="M610" s="21">
        <v>42485.291666666672</v>
      </c>
      <c r="N610" s="2">
        <v>0</v>
      </c>
      <c r="O610" s="2">
        <v>0</v>
      </c>
      <c r="P610" s="2" t="s">
        <v>816</v>
      </c>
      <c r="Q610" s="2" t="s">
        <v>835</v>
      </c>
      <c r="R610" s="2" t="s">
        <v>836</v>
      </c>
      <c r="S610" s="2" t="s">
        <v>916</v>
      </c>
      <c r="T610" s="2" t="str">
        <f t="shared" si="36"/>
        <v/>
      </c>
      <c r="U610" s="2" t="s">
        <v>1030</v>
      </c>
      <c r="V610" s="2" t="str">
        <f t="shared" si="37"/>
        <v>Julie Samson</v>
      </c>
      <c r="W610" s="2">
        <v>1</v>
      </c>
      <c r="X610" s="2" t="str">
        <f t="shared" si="38"/>
        <v/>
      </c>
      <c r="Y610" s="2" t="s">
        <v>1030</v>
      </c>
      <c r="Z610" s="2" t="str">
        <f t="shared" si="39"/>
        <v/>
      </c>
      <c r="AA610" s="2" t="s">
        <v>1030</v>
      </c>
    </row>
    <row r="611" spans="1:27" hidden="1" x14ac:dyDescent="0.25">
      <c r="A611" s="2" t="s">
        <v>3106</v>
      </c>
      <c r="B611" s="2" t="s">
        <v>935</v>
      </c>
      <c r="C611" s="2" t="s">
        <v>3107</v>
      </c>
      <c r="D611" s="2">
        <v>6</v>
      </c>
      <c r="E611" s="2">
        <v>1</v>
      </c>
      <c r="F611" s="2">
        <v>6</v>
      </c>
      <c r="G611" s="2" t="s">
        <v>1030</v>
      </c>
      <c r="H611" s="2" t="s">
        <v>3108</v>
      </c>
      <c r="I611" s="21">
        <v>43066.333333333328</v>
      </c>
      <c r="J611" s="2" t="s">
        <v>847</v>
      </c>
      <c r="K611" s="21">
        <v>42891.291666666672</v>
      </c>
      <c r="L611" s="2" t="s">
        <v>794</v>
      </c>
      <c r="M611" s="21">
        <v>32203.333333333332</v>
      </c>
      <c r="N611" s="2">
        <v>4</v>
      </c>
      <c r="O611" s="2">
        <v>1500000</v>
      </c>
      <c r="P611" s="2" t="s">
        <v>795</v>
      </c>
      <c r="Q611" s="2" t="s">
        <v>935</v>
      </c>
      <c r="R611" s="2" t="s">
        <v>797</v>
      </c>
      <c r="S611" s="2" t="s">
        <v>898</v>
      </c>
      <c r="T611" s="2" t="str">
        <f t="shared" si="36"/>
        <v/>
      </c>
      <c r="U611" s="2" t="s">
        <v>1030</v>
      </c>
      <c r="V611" s="2" t="str">
        <f t="shared" si="37"/>
        <v/>
      </c>
      <c r="W611" s="2" t="s">
        <v>1030</v>
      </c>
      <c r="X611" s="2" t="str">
        <f t="shared" si="38"/>
        <v/>
      </c>
      <c r="Y611" s="2" t="s">
        <v>1030</v>
      </c>
      <c r="Z611" s="2" t="str">
        <f t="shared" si="39"/>
        <v/>
      </c>
      <c r="AA611" s="2" t="s">
        <v>1030</v>
      </c>
    </row>
    <row r="612" spans="1:27" hidden="1" x14ac:dyDescent="0.25">
      <c r="A612" s="2" t="s">
        <v>573</v>
      </c>
      <c r="B612" s="2" t="s">
        <v>835</v>
      </c>
      <c r="C612" s="2" t="s">
        <v>572</v>
      </c>
      <c r="D612" s="2">
        <v>6.5</v>
      </c>
      <c r="E612" s="2">
        <v>1</v>
      </c>
      <c r="F612" s="2">
        <v>6.5</v>
      </c>
      <c r="G612" s="2" t="s">
        <v>1030</v>
      </c>
      <c r="H612" s="2" t="s">
        <v>995</v>
      </c>
      <c r="I612" s="21">
        <v>43224.291666666672</v>
      </c>
      <c r="J612" s="2" t="s">
        <v>793</v>
      </c>
      <c r="K612" s="21">
        <v>43026.291666666672</v>
      </c>
      <c r="L612" s="2" t="s">
        <v>794</v>
      </c>
      <c r="M612" s="21">
        <v>43104.333333333328</v>
      </c>
      <c r="N612" s="2">
        <v>1</v>
      </c>
      <c r="O612" s="2">
        <v>0</v>
      </c>
      <c r="P612" s="2" t="s">
        <v>816</v>
      </c>
      <c r="Q612" s="2" t="s">
        <v>835</v>
      </c>
      <c r="R612" s="2" t="s">
        <v>836</v>
      </c>
      <c r="S612" s="2" t="s">
        <v>996</v>
      </c>
      <c r="T612" s="2" t="str">
        <f t="shared" si="36"/>
        <v/>
      </c>
      <c r="U612" s="2" t="s">
        <v>1030</v>
      </c>
      <c r="V612" s="2" t="str">
        <f t="shared" si="37"/>
        <v>Julie Samson</v>
      </c>
      <c r="W612" s="2">
        <v>1</v>
      </c>
      <c r="X612" s="2" t="str">
        <f t="shared" si="38"/>
        <v>Julie Samson</v>
      </c>
      <c r="Y612" s="2">
        <v>1</v>
      </c>
      <c r="Z612" s="2" t="str">
        <f t="shared" si="39"/>
        <v/>
      </c>
      <c r="AA612" s="2" t="s">
        <v>1030</v>
      </c>
    </row>
    <row r="613" spans="1:27" hidden="1" x14ac:dyDescent="0.25">
      <c r="A613" s="2" t="s">
        <v>3109</v>
      </c>
      <c r="B613" s="2" t="s">
        <v>809</v>
      </c>
      <c r="C613" s="2" t="s">
        <v>3110</v>
      </c>
      <c r="D613" s="2">
        <v>17.33299994468689</v>
      </c>
      <c r="E613" s="2">
        <v>1</v>
      </c>
      <c r="F613" s="2">
        <v>17.33299994468689</v>
      </c>
      <c r="G613" s="2" t="s">
        <v>1030</v>
      </c>
      <c r="H613" s="2" t="s">
        <v>3111</v>
      </c>
      <c r="I613" s="21">
        <v>42331.333333333328</v>
      </c>
      <c r="J613" s="2" t="s">
        <v>884</v>
      </c>
      <c r="K613" s="21">
        <v>41890.291666666664</v>
      </c>
      <c r="L613" s="2" t="s">
        <v>1102</v>
      </c>
      <c r="M613" s="21">
        <v>42005.333333333328</v>
      </c>
      <c r="N613" s="2">
        <v>0</v>
      </c>
      <c r="O613" s="2">
        <v>12000</v>
      </c>
      <c r="P613" s="2" t="s">
        <v>795</v>
      </c>
      <c r="Q613" s="2" t="s">
        <v>809</v>
      </c>
      <c r="R613" s="2" t="s">
        <v>805</v>
      </c>
      <c r="S613" s="2" t="s">
        <v>820</v>
      </c>
      <c r="T613" s="2" t="str">
        <f t="shared" si="36"/>
        <v/>
      </c>
      <c r="U613" s="2" t="s">
        <v>1030</v>
      </c>
      <c r="V613" s="2" t="str">
        <f t="shared" si="37"/>
        <v>Clare Briglio</v>
      </c>
      <c r="W613" s="2">
        <v>1</v>
      </c>
      <c r="X613" s="2" t="str">
        <f t="shared" si="38"/>
        <v/>
      </c>
      <c r="Y613" s="2" t="s">
        <v>1030</v>
      </c>
      <c r="Z613" s="2" t="str">
        <f t="shared" si="39"/>
        <v>Clare Briglio</v>
      </c>
      <c r="AA613" s="2">
        <v>12000</v>
      </c>
    </row>
    <row r="614" spans="1:27" hidden="1" x14ac:dyDescent="0.25">
      <c r="A614" s="2" t="s">
        <v>3112</v>
      </c>
      <c r="B614" s="2" t="s">
        <v>848</v>
      </c>
      <c r="C614" s="2" t="s">
        <v>3113</v>
      </c>
      <c r="D614" s="2">
        <v>8.75</v>
      </c>
      <c r="E614" s="2">
        <v>1</v>
      </c>
      <c r="F614" s="2">
        <v>8.75</v>
      </c>
      <c r="G614" s="2" t="s">
        <v>1030</v>
      </c>
      <c r="H614" s="2" t="s">
        <v>3114</v>
      </c>
      <c r="I614" s="21">
        <v>42249.291666666672</v>
      </c>
      <c r="J614" s="2" t="s">
        <v>1030</v>
      </c>
      <c r="K614" s="21">
        <v>42132.291666666672</v>
      </c>
      <c r="L614" s="2" t="s">
        <v>1102</v>
      </c>
      <c r="N614" s="2">
        <v>0</v>
      </c>
      <c r="O614" s="2">
        <v>0</v>
      </c>
      <c r="P614" s="2" t="s">
        <v>816</v>
      </c>
      <c r="Q614" s="2" t="s">
        <v>848</v>
      </c>
      <c r="R614" s="2" t="s">
        <v>937</v>
      </c>
      <c r="S614" s="2" t="s">
        <v>801</v>
      </c>
      <c r="T614" s="2" t="str">
        <f t="shared" si="36"/>
        <v/>
      </c>
      <c r="U614" s="2" t="s">
        <v>1030</v>
      </c>
      <c r="V614" s="2" t="str">
        <f t="shared" si="37"/>
        <v/>
      </c>
      <c r="W614" s="2" t="s">
        <v>1030</v>
      </c>
      <c r="X614" s="2" t="str">
        <f t="shared" si="38"/>
        <v/>
      </c>
      <c r="Y614" s="2" t="s">
        <v>1030</v>
      </c>
      <c r="Z614" s="2" t="str">
        <f t="shared" si="39"/>
        <v/>
      </c>
      <c r="AA614" s="2" t="s">
        <v>1030</v>
      </c>
    </row>
    <row r="615" spans="1:27" hidden="1" x14ac:dyDescent="0.25">
      <c r="A615" s="2" t="s">
        <v>3115</v>
      </c>
      <c r="B615" s="2" t="s">
        <v>812</v>
      </c>
      <c r="C615" s="2" t="s">
        <v>3116</v>
      </c>
      <c r="D615" s="2">
        <v>6.3333333432674408</v>
      </c>
      <c r="E615" s="2">
        <v>1</v>
      </c>
      <c r="F615" s="2">
        <v>6.3333333432674408</v>
      </c>
      <c r="G615" s="2" t="s">
        <v>1030</v>
      </c>
      <c r="H615" s="2" t="s">
        <v>3117</v>
      </c>
      <c r="I615" s="21">
        <v>42255.291666666672</v>
      </c>
      <c r="J615" s="2" t="s">
        <v>889</v>
      </c>
      <c r="K615" s="21">
        <v>42093.291666666672</v>
      </c>
      <c r="L615" s="2" t="s">
        <v>1102</v>
      </c>
      <c r="M615" s="21">
        <v>42200.291666666672</v>
      </c>
      <c r="N615" s="2">
        <v>0</v>
      </c>
      <c r="O615" s="2">
        <v>0</v>
      </c>
      <c r="P615" s="2" t="s">
        <v>824</v>
      </c>
      <c r="Q615" s="2" t="s">
        <v>812</v>
      </c>
      <c r="R615" s="2" t="s">
        <v>830</v>
      </c>
      <c r="S615" s="2" t="s">
        <v>3118</v>
      </c>
      <c r="T615" s="2" t="str">
        <f t="shared" si="36"/>
        <v/>
      </c>
      <c r="U615" s="2" t="s">
        <v>1030</v>
      </c>
      <c r="V615" s="2" t="str">
        <f t="shared" si="37"/>
        <v>Bill Bartels</v>
      </c>
      <c r="W615" s="2">
        <v>1</v>
      </c>
      <c r="X615" s="2" t="str">
        <f t="shared" si="38"/>
        <v/>
      </c>
      <c r="Y615" s="2" t="s">
        <v>1030</v>
      </c>
      <c r="Z615" s="2" t="str">
        <f t="shared" si="39"/>
        <v/>
      </c>
      <c r="AA615" s="2" t="s">
        <v>1030</v>
      </c>
    </row>
    <row r="616" spans="1:27" hidden="1" x14ac:dyDescent="0.25">
      <c r="A616" s="2" t="s">
        <v>3119</v>
      </c>
      <c r="B616" s="2" t="s">
        <v>1368</v>
      </c>
      <c r="C616" s="2" t="s">
        <v>3120</v>
      </c>
      <c r="D616" s="2">
        <v>1</v>
      </c>
      <c r="E616" s="2">
        <v>1</v>
      </c>
      <c r="F616" s="2">
        <v>1</v>
      </c>
      <c r="G616" s="2" t="s">
        <v>1030</v>
      </c>
      <c r="H616" s="2" t="s">
        <v>3121</v>
      </c>
      <c r="I616" s="21">
        <v>41765.291666666664</v>
      </c>
      <c r="J616" s="2" t="s">
        <v>840</v>
      </c>
      <c r="K616" s="21">
        <v>41765.291666666664</v>
      </c>
      <c r="L616" s="2" t="s">
        <v>1102</v>
      </c>
      <c r="N616" s="2">
        <v>5</v>
      </c>
      <c r="P616" s="2" t="s">
        <v>816</v>
      </c>
      <c r="Q616" s="2" t="s">
        <v>1617</v>
      </c>
      <c r="R616" s="2" t="s">
        <v>813</v>
      </c>
      <c r="S616" s="2" t="s">
        <v>798</v>
      </c>
      <c r="T616" s="2" t="str">
        <f t="shared" si="36"/>
        <v/>
      </c>
      <c r="U616" s="2" t="s">
        <v>1030</v>
      </c>
      <c r="V616" s="2" t="str">
        <f t="shared" si="37"/>
        <v/>
      </c>
      <c r="W616" s="2" t="s">
        <v>1030</v>
      </c>
      <c r="X616" s="2" t="str">
        <f t="shared" si="38"/>
        <v/>
      </c>
      <c r="Y616" s="2" t="s">
        <v>1030</v>
      </c>
      <c r="Z616" s="2" t="str">
        <f t="shared" si="39"/>
        <v/>
      </c>
      <c r="AA616" s="2" t="s">
        <v>1030</v>
      </c>
    </row>
    <row r="617" spans="1:27" hidden="1" x14ac:dyDescent="0.25">
      <c r="A617" s="2" t="s">
        <v>3122</v>
      </c>
      <c r="B617" s="2" t="s">
        <v>812</v>
      </c>
      <c r="C617" s="2" t="s">
        <v>3123</v>
      </c>
      <c r="D617" s="2">
        <v>1</v>
      </c>
      <c r="E617" s="2">
        <v>1</v>
      </c>
      <c r="F617" s="2">
        <v>1</v>
      </c>
      <c r="G617" s="2" t="s">
        <v>1030</v>
      </c>
      <c r="H617" s="2" t="s">
        <v>3124</v>
      </c>
      <c r="I617" s="21">
        <v>43053.333333333328</v>
      </c>
      <c r="J617" s="2" t="s">
        <v>793</v>
      </c>
      <c r="K617" s="21">
        <v>43053.333333333328</v>
      </c>
      <c r="L617" s="2" t="s">
        <v>794</v>
      </c>
      <c r="M617" s="21">
        <v>30987.333333333332</v>
      </c>
      <c r="N617" s="2">
        <v>1</v>
      </c>
      <c r="O617" s="2">
        <v>130000</v>
      </c>
      <c r="P617" s="2" t="s">
        <v>795</v>
      </c>
      <c r="Q617" s="2" t="s">
        <v>812</v>
      </c>
      <c r="R617" s="2" t="s">
        <v>810</v>
      </c>
      <c r="S617" s="2" t="s">
        <v>831</v>
      </c>
      <c r="T617" s="2" t="str">
        <f t="shared" si="36"/>
        <v/>
      </c>
      <c r="U617" s="2" t="s">
        <v>1030</v>
      </c>
      <c r="V617" s="2" t="str">
        <f t="shared" si="37"/>
        <v/>
      </c>
      <c r="W617" s="2" t="s">
        <v>1030</v>
      </c>
      <c r="X617" s="2" t="str">
        <f t="shared" si="38"/>
        <v/>
      </c>
      <c r="Y617" s="2" t="s">
        <v>1030</v>
      </c>
      <c r="Z617" s="2" t="str">
        <f t="shared" si="39"/>
        <v/>
      </c>
      <c r="AA617" s="2" t="s">
        <v>1030</v>
      </c>
    </row>
    <row r="618" spans="1:27" hidden="1" x14ac:dyDescent="0.25">
      <c r="A618" s="2" t="s">
        <v>3125</v>
      </c>
      <c r="B618" s="2" t="s">
        <v>874</v>
      </c>
      <c r="C618" s="2" t="s">
        <v>3126</v>
      </c>
      <c r="D618" s="2">
        <v>14.166333258152008</v>
      </c>
      <c r="E618" s="2">
        <v>1</v>
      </c>
      <c r="F618" s="2">
        <v>14.166333258152008</v>
      </c>
      <c r="G618" s="2" t="s">
        <v>1030</v>
      </c>
      <c r="H618" s="2" t="s">
        <v>3127</v>
      </c>
      <c r="I618" s="21">
        <v>42206.291666666672</v>
      </c>
      <c r="J618" s="2" t="s">
        <v>803</v>
      </c>
      <c r="K618" s="21">
        <v>42013.333333333328</v>
      </c>
      <c r="L618" s="2" t="s">
        <v>1102</v>
      </c>
      <c r="M618" s="21">
        <v>41759.291666666664</v>
      </c>
      <c r="N618" s="2">
        <v>1</v>
      </c>
      <c r="O618" s="2">
        <v>15000</v>
      </c>
      <c r="P618" s="2" t="s">
        <v>824</v>
      </c>
      <c r="Q618" s="2" t="s">
        <v>874</v>
      </c>
      <c r="R618" s="2" t="s">
        <v>937</v>
      </c>
      <c r="S618" s="2" t="s">
        <v>849</v>
      </c>
      <c r="T618" s="2" t="str">
        <f t="shared" si="36"/>
        <v/>
      </c>
      <c r="U618" s="2" t="s">
        <v>1030</v>
      </c>
      <c r="V618" s="2" t="str">
        <f t="shared" si="37"/>
        <v/>
      </c>
      <c r="W618" s="2" t="s">
        <v>1030</v>
      </c>
      <c r="X618" s="2" t="str">
        <f t="shared" si="38"/>
        <v/>
      </c>
      <c r="Y618" s="2" t="s">
        <v>1030</v>
      </c>
      <c r="Z618" s="2" t="str">
        <f t="shared" si="39"/>
        <v>Rose Obetz</v>
      </c>
      <c r="AA618" s="2">
        <v>15000</v>
      </c>
    </row>
    <row r="619" spans="1:27" hidden="1" x14ac:dyDescent="0.25">
      <c r="A619" s="2" t="s">
        <v>3128</v>
      </c>
      <c r="B619" s="2" t="s">
        <v>885</v>
      </c>
      <c r="C619" s="2" t="s">
        <v>3129</v>
      </c>
      <c r="D619" s="2">
        <v>3.75</v>
      </c>
      <c r="E619" s="2">
        <v>1</v>
      </c>
      <c r="F619" s="2">
        <v>3.75</v>
      </c>
      <c r="G619" s="2" t="s">
        <v>1030</v>
      </c>
      <c r="H619" s="2" t="s">
        <v>3130</v>
      </c>
      <c r="I619" s="21">
        <v>42723.333333333328</v>
      </c>
      <c r="J619" s="2" t="s">
        <v>884</v>
      </c>
      <c r="K619" s="21">
        <v>42706.333333333328</v>
      </c>
      <c r="L619" s="2" t="s">
        <v>794</v>
      </c>
      <c r="M619" s="21">
        <v>40179.333333333336</v>
      </c>
      <c r="N619" s="2">
        <v>1</v>
      </c>
      <c r="O619" s="2">
        <v>0</v>
      </c>
      <c r="P619" s="2" t="s">
        <v>795</v>
      </c>
      <c r="Q619" s="2" t="s">
        <v>885</v>
      </c>
      <c r="R619" s="2" t="s">
        <v>797</v>
      </c>
      <c r="S619" s="2" t="s">
        <v>849</v>
      </c>
      <c r="T619" s="2" t="str">
        <f t="shared" si="36"/>
        <v/>
      </c>
      <c r="U619" s="2" t="s">
        <v>1030</v>
      </c>
      <c r="V619" s="2" t="str">
        <f t="shared" si="37"/>
        <v/>
      </c>
      <c r="W619" s="2" t="s">
        <v>1030</v>
      </c>
      <c r="X619" s="2" t="str">
        <f t="shared" si="38"/>
        <v/>
      </c>
      <c r="Y619" s="2" t="s">
        <v>1030</v>
      </c>
      <c r="Z619" s="2" t="str">
        <f t="shared" si="39"/>
        <v/>
      </c>
      <c r="AA619" s="2" t="s">
        <v>1030</v>
      </c>
    </row>
    <row r="620" spans="1:27" hidden="1" x14ac:dyDescent="0.25">
      <c r="A620" s="2" t="s">
        <v>588</v>
      </c>
      <c r="B620" s="2" t="s">
        <v>1365</v>
      </c>
      <c r="C620" s="2" t="s">
        <v>587</v>
      </c>
      <c r="D620" s="2">
        <v>5</v>
      </c>
      <c r="E620" s="2">
        <v>1</v>
      </c>
      <c r="F620" s="2">
        <v>5</v>
      </c>
      <c r="G620" s="2" t="s">
        <v>1030</v>
      </c>
      <c r="H620" s="2" t="s">
        <v>997</v>
      </c>
      <c r="I620" s="21">
        <v>43217.291666666672</v>
      </c>
      <c r="J620" s="2" t="s">
        <v>861</v>
      </c>
      <c r="K620" s="21">
        <v>43117.333333333328</v>
      </c>
      <c r="L620" s="2" t="s">
        <v>794</v>
      </c>
      <c r="M620" s="21">
        <v>40562.333333333336</v>
      </c>
      <c r="N620" s="2">
        <v>2</v>
      </c>
      <c r="O620" s="2">
        <v>30000</v>
      </c>
      <c r="P620" s="2" t="s">
        <v>795</v>
      </c>
      <c r="Q620" s="2" t="s">
        <v>1592</v>
      </c>
      <c r="R620" s="2" t="s">
        <v>813</v>
      </c>
      <c r="S620" s="2" t="s">
        <v>820</v>
      </c>
      <c r="T620" s="2" t="str">
        <f t="shared" si="36"/>
        <v/>
      </c>
      <c r="U620" s="2" t="s">
        <v>1030</v>
      </c>
      <c r="V620" s="2" t="str">
        <f t="shared" si="37"/>
        <v/>
      </c>
      <c r="W620" s="2" t="s">
        <v>1030</v>
      </c>
      <c r="X620" s="2" t="str">
        <f t="shared" si="38"/>
        <v/>
      </c>
      <c r="Y620" s="2" t="s">
        <v>1030</v>
      </c>
      <c r="Z620" s="2" t="str">
        <f t="shared" si="39"/>
        <v/>
      </c>
      <c r="AA620" s="2" t="s">
        <v>1030</v>
      </c>
    </row>
    <row r="621" spans="1:27" hidden="1" x14ac:dyDescent="0.25">
      <c r="A621" s="2" t="s">
        <v>3131</v>
      </c>
      <c r="B621" s="2" t="s">
        <v>809</v>
      </c>
      <c r="C621" s="2" t="s">
        <v>3132</v>
      </c>
      <c r="D621" s="2">
        <v>6.75</v>
      </c>
      <c r="E621" s="2">
        <v>1</v>
      </c>
      <c r="F621" s="2">
        <v>6.75</v>
      </c>
      <c r="G621" s="2" t="s">
        <v>1030</v>
      </c>
      <c r="H621" s="2" t="s">
        <v>3133</v>
      </c>
      <c r="I621" s="21">
        <v>42062.333333333328</v>
      </c>
      <c r="J621" s="2" t="s">
        <v>1480</v>
      </c>
      <c r="K621" s="21">
        <v>41736.291666666664</v>
      </c>
      <c r="L621" s="2" t="s">
        <v>1102</v>
      </c>
      <c r="M621" s="21">
        <v>41738.291666666664</v>
      </c>
      <c r="N621" s="2">
        <v>1</v>
      </c>
      <c r="O621" s="2">
        <v>6000</v>
      </c>
      <c r="P621" s="2" t="s">
        <v>816</v>
      </c>
      <c r="Q621" s="2" t="s">
        <v>809</v>
      </c>
      <c r="R621" s="2" t="s">
        <v>810</v>
      </c>
      <c r="S621" s="2" t="s">
        <v>845</v>
      </c>
      <c r="T621" s="2" t="str">
        <f t="shared" si="36"/>
        <v>Clare Briglio</v>
      </c>
      <c r="U621" s="2">
        <v>2500</v>
      </c>
      <c r="V621" s="2" t="str">
        <f t="shared" si="37"/>
        <v>Clare Briglio</v>
      </c>
      <c r="W621" s="2">
        <v>1</v>
      </c>
      <c r="X621" s="2" t="str">
        <f t="shared" si="38"/>
        <v>Clare Briglio</v>
      </c>
      <c r="Y621" s="2">
        <v>1</v>
      </c>
      <c r="Z621" s="2" t="str">
        <f t="shared" si="39"/>
        <v>Clare Briglio</v>
      </c>
      <c r="AA621" s="2">
        <v>6000</v>
      </c>
    </row>
    <row r="622" spans="1:27" hidden="1" x14ac:dyDescent="0.25">
      <c r="A622" s="2" t="s">
        <v>3134</v>
      </c>
      <c r="B622" s="2" t="s">
        <v>874</v>
      </c>
      <c r="C622" s="2" t="s">
        <v>3135</v>
      </c>
      <c r="D622" s="2">
        <v>35.75</v>
      </c>
      <c r="E622" s="2" t="s">
        <v>1030</v>
      </c>
      <c r="F622" s="2" t="s">
        <v>1030</v>
      </c>
      <c r="G622" s="2">
        <v>35.75</v>
      </c>
      <c r="H622" s="2" t="s">
        <v>3136</v>
      </c>
      <c r="I622" s="21">
        <v>43326.291666666672</v>
      </c>
      <c r="J622" s="2" t="s">
        <v>859</v>
      </c>
      <c r="K622" s="21">
        <v>40389.291666666664</v>
      </c>
      <c r="L622" s="2" t="s">
        <v>794</v>
      </c>
      <c r="M622" s="21">
        <v>40179.333333333336</v>
      </c>
      <c r="N622" s="2">
        <v>0</v>
      </c>
      <c r="O622" s="2">
        <v>1160000</v>
      </c>
      <c r="P622" s="2" t="s">
        <v>795</v>
      </c>
      <c r="Q622" s="2" t="s">
        <v>874</v>
      </c>
      <c r="R622" s="2" t="s">
        <v>1026</v>
      </c>
      <c r="S622" s="2" t="s">
        <v>801</v>
      </c>
      <c r="T622" s="2" t="str">
        <f t="shared" si="36"/>
        <v/>
      </c>
      <c r="U622" s="2" t="s">
        <v>1030</v>
      </c>
      <c r="V622" s="2" t="str">
        <f t="shared" si="37"/>
        <v/>
      </c>
      <c r="W622" s="2" t="s">
        <v>1030</v>
      </c>
      <c r="X622" s="2" t="str">
        <f t="shared" si="38"/>
        <v/>
      </c>
      <c r="Y622" s="2" t="s">
        <v>1030</v>
      </c>
      <c r="Z622" s="2" t="str">
        <f t="shared" si="39"/>
        <v/>
      </c>
      <c r="AA622" s="2" t="s">
        <v>1030</v>
      </c>
    </row>
    <row r="623" spans="1:27" x14ac:dyDescent="0.25">
      <c r="A623" s="2" t="s">
        <v>3137</v>
      </c>
      <c r="B623" s="2" t="s">
        <v>1367</v>
      </c>
      <c r="C623" s="2" t="s">
        <v>3138</v>
      </c>
      <c r="D623" s="2">
        <v>5.25</v>
      </c>
      <c r="E623" s="2" t="s">
        <v>1030</v>
      </c>
      <c r="F623" s="2" t="s">
        <v>1030</v>
      </c>
      <c r="G623" s="2">
        <v>5.25</v>
      </c>
      <c r="H623" s="2" t="s">
        <v>3139</v>
      </c>
      <c r="I623" s="21">
        <v>42836.291666666672</v>
      </c>
      <c r="J623" s="2" t="s">
        <v>884</v>
      </c>
      <c r="K623" s="21">
        <v>42732.333333333328</v>
      </c>
      <c r="L623" s="2" t="s">
        <v>794</v>
      </c>
      <c r="M623" s="21">
        <v>42522.291666666672</v>
      </c>
      <c r="N623" s="2">
        <v>1</v>
      </c>
      <c r="O623" s="2">
        <v>4000</v>
      </c>
      <c r="P623" s="2" t="s">
        <v>824</v>
      </c>
      <c r="Q623" s="2" t="s">
        <v>1593</v>
      </c>
      <c r="R623" s="2" t="s">
        <v>797</v>
      </c>
      <c r="S623" s="2" t="s">
        <v>820</v>
      </c>
      <c r="T623" s="2" t="str">
        <f t="shared" si="36"/>
        <v/>
      </c>
      <c r="U623" s="2" t="s">
        <v>1030</v>
      </c>
      <c r="V623" s="2" t="str">
        <f t="shared" si="37"/>
        <v/>
      </c>
      <c r="W623" s="2" t="s">
        <v>1030</v>
      </c>
      <c r="X623" s="2" t="str">
        <f t="shared" si="38"/>
        <v/>
      </c>
      <c r="Y623" s="2" t="s">
        <v>1030</v>
      </c>
      <c r="Z623" s="2" t="str">
        <f t="shared" si="39"/>
        <v/>
      </c>
      <c r="AA623" s="2" t="s">
        <v>1030</v>
      </c>
    </row>
    <row r="624" spans="1:27" hidden="1" x14ac:dyDescent="0.25">
      <c r="A624" s="2" t="s">
        <v>3140</v>
      </c>
      <c r="B624" s="2" t="s">
        <v>812</v>
      </c>
      <c r="C624" s="2" t="s">
        <v>3141</v>
      </c>
      <c r="D624" s="2">
        <v>2.5</v>
      </c>
      <c r="E624" s="2">
        <v>1</v>
      </c>
      <c r="F624" s="2">
        <v>2.5</v>
      </c>
      <c r="G624" s="2" t="s">
        <v>1030</v>
      </c>
      <c r="H624" s="2" t="s">
        <v>3142</v>
      </c>
      <c r="I624" s="21">
        <v>42870.291666666672</v>
      </c>
      <c r="J624" s="2" t="s">
        <v>876</v>
      </c>
      <c r="K624" s="21">
        <v>42856.291666666672</v>
      </c>
      <c r="L624" s="2" t="s">
        <v>794</v>
      </c>
      <c r="N624" s="2">
        <v>1</v>
      </c>
      <c r="O624" s="2">
        <v>0</v>
      </c>
      <c r="P624" s="2" t="s">
        <v>816</v>
      </c>
      <c r="Q624" s="2" t="s">
        <v>812</v>
      </c>
      <c r="R624" s="2" t="s">
        <v>810</v>
      </c>
      <c r="S624" s="2" t="s">
        <v>798</v>
      </c>
      <c r="T624" s="2" t="str">
        <f t="shared" si="36"/>
        <v/>
      </c>
      <c r="U624" s="2" t="s">
        <v>1030</v>
      </c>
      <c r="V624" s="2" t="str">
        <f t="shared" si="37"/>
        <v/>
      </c>
      <c r="W624" s="2" t="s">
        <v>1030</v>
      </c>
      <c r="X624" s="2" t="str">
        <f t="shared" si="38"/>
        <v/>
      </c>
      <c r="Y624" s="2" t="s">
        <v>1030</v>
      </c>
      <c r="Z624" s="2" t="str">
        <f t="shared" si="39"/>
        <v/>
      </c>
      <c r="AA624" s="2" t="s">
        <v>1030</v>
      </c>
    </row>
    <row r="625" spans="1:27" hidden="1" x14ac:dyDescent="0.25">
      <c r="A625" s="2" t="s">
        <v>3143</v>
      </c>
      <c r="B625" s="2" t="s">
        <v>885</v>
      </c>
      <c r="C625" s="2" t="s">
        <v>3144</v>
      </c>
      <c r="D625" s="2">
        <v>1</v>
      </c>
      <c r="E625" s="2">
        <v>1</v>
      </c>
      <c r="F625" s="2">
        <v>1</v>
      </c>
      <c r="G625" s="2" t="s">
        <v>1030</v>
      </c>
      <c r="H625" s="2" t="s">
        <v>3145</v>
      </c>
      <c r="I625" s="21">
        <v>42474.291666666672</v>
      </c>
      <c r="J625" s="2" t="s">
        <v>840</v>
      </c>
      <c r="K625" s="21">
        <v>42467.291666666672</v>
      </c>
      <c r="L625" s="2" t="s">
        <v>794</v>
      </c>
      <c r="M625" s="21">
        <v>42466.291666666672</v>
      </c>
      <c r="N625" s="2">
        <v>0</v>
      </c>
      <c r="O625" s="2">
        <v>0</v>
      </c>
      <c r="P625" s="2" t="s">
        <v>824</v>
      </c>
      <c r="Q625" s="2" t="s">
        <v>885</v>
      </c>
      <c r="R625" s="2" t="s">
        <v>797</v>
      </c>
      <c r="S625" s="2" t="s">
        <v>958</v>
      </c>
      <c r="T625" s="2" t="str">
        <f t="shared" si="36"/>
        <v/>
      </c>
      <c r="U625" s="2" t="s">
        <v>1030</v>
      </c>
      <c r="V625" s="2" t="str">
        <f t="shared" si="37"/>
        <v/>
      </c>
      <c r="W625" s="2" t="s">
        <v>1030</v>
      </c>
      <c r="X625" s="2" t="str">
        <f t="shared" si="38"/>
        <v/>
      </c>
      <c r="Y625" s="2" t="s">
        <v>1030</v>
      </c>
      <c r="Z625" s="2" t="str">
        <f t="shared" si="39"/>
        <v/>
      </c>
      <c r="AA625" s="2" t="s">
        <v>1030</v>
      </c>
    </row>
    <row r="626" spans="1:27" hidden="1" x14ac:dyDescent="0.25">
      <c r="A626" s="2" t="s">
        <v>3146</v>
      </c>
      <c r="B626" s="2" t="s">
        <v>812</v>
      </c>
      <c r="C626" s="2" t="s">
        <v>3147</v>
      </c>
      <c r="D626" s="2">
        <v>33.25</v>
      </c>
      <c r="E626" s="2">
        <v>1</v>
      </c>
      <c r="F626" s="2">
        <v>33.25</v>
      </c>
      <c r="G626" s="2" t="s">
        <v>1030</v>
      </c>
      <c r="H626" s="2" t="s">
        <v>3148</v>
      </c>
      <c r="I626" s="21">
        <v>42913.291666666672</v>
      </c>
      <c r="J626" s="2" t="s">
        <v>889</v>
      </c>
      <c r="K626" s="21">
        <v>42048.333333333328</v>
      </c>
      <c r="L626" s="2" t="s">
        <v>794</v>
      </c>
      <c r="M626" s="21">
        <v>41985.333333333328</v>
      </c>
      <c r="N626" s="2">
        <v>0</v>
      </c>
      <c r="O626" s="2">
        <v>0</v>
      </c>
      <c r="P626" s="2" t="s">
        <v>824</v>
      </c>
      <c r="Q626" s="2" t="s">
        <v>812</v>
      </c>
      <c r="R626" s="2" t="s">
        <v>810</v>
      </c>
      <c r="S626" s="2" t="s">
        <v>1146</v>
      </c>
      <c r="T626" s="2" t="str">
        <f t="shared" si="36"/>
        <v>Bill Bartels</v>
      </c>
      <c r="U626" s="2">
        <v>4800000</v>
      </c>
      <c r="V626" s="2" t="str">
        <f t="shared" si="37"/>
        <v/>
      </c>
      <c r="W626" s="2" t="s">
        <v>1030</v>
      </c>
      <c r="X626" s="2" t="str">
        <f t="shared" si="38"/>
        <v/>
      </c>
      <c r="Y626" s="2" t="s">
        <v>1030</v>
      </c>
      <c r="Z626" s="2" t="str">
        <f t="shared" si="39"/>
        <v/>
      </c>
      <c r="AA626" s="2" t="s">
        <v>1030</v>
      </c>
    </row>
    <row r="627" spans="1:27" x14ac:dyDescent="0.25">
      <c r="A627" s="2" t="s">
        <v>1395</v>
      </c>
      <c r="B627" s="2" t="s">
        <v>1367</v>
      </c>
      <c r="C627" s="2" t="s">
        <v>1394</v>
      </c>
      <c r="D627" s="2">
        <v>27.166666626930237</v>
      </c>
      <c r="E627" s="2">
        <v>1</v>
      </c>
      <c r="F627" s="2">
        <v>27.166666626930237</v>
      </c>
      <c r="G627" s="2" t="s">
        <v>1030</v>
      </c>
      <c r="H627" s="2" t="s">
        <v>1502</v>
      </c>
      <c r="I627" s="21">
        <v>43298.291666666672</v>
      </c>
      <c r="J627" s="2" t="s">
        <v>808</v>
      </c>
      <c r="K627" s="21">
        <v>42545.291666666672</v>
      </c>
      <c r="L627" s="2" t="s">
        <v>794</v>
      </c>
      <c r="M627" s="21">
        <v>42690.333333333328</v>
      </c>
      <c r="N627" s="2">
        <v>10</v>
      </c>
      <c r="O627" s="2">
        <v>1400000</v>
      </c>
      <c r="P627" s="2" t="s">
        <v>816</v>
      </c>
      <c r="Q627" s="2" t="s">
        <v>1593</v>
      </c>
      <c r="R627" s="2" t="s">
        <v>937</v>
      </c>
      <c r="S627" s="2" t="s">
        <v>801</v>
      </c>
      <c r="T627" s="2" t="str">
        <f t="shared" si="36"/>
        <v/>
      </c>
      <c r="U627" s="2" t="s">
        <v>1030</v>
      </c>
      <c r="V627" s="2" t="str">
        <f t="shared" si="37"/>
        <v>Eric J. Zackrison</v>
      </c>
      <c r="W627" s="2">
        <v>1</v>
      </c>
      <c r="X627" s="2" t="str">
        <f t="shared" si="38"/>
        <v>Eric J. Zackrison</v>
      </c>
      <c r="Y627" s="2">
        <v>10</v>
      </c>
      <c r="Z627" s="2" t="str">
        <f t="shared" si="39"/>
        <v>Eric J. Zackrison</v>
      </c>
      <c r="AA627" s="2">
        <v>1400000</v>
      </c>
    </row>
    <row r="628" spans="1:27" hidden="1" x14ac:dyDescent="0.25">
      <c r="A628" s="2" t="s">
        <v>1422</v>
      </c>
      <c r="B628" s="2" t="s">
        <v>885</v>
      </c>
      <c r="C628" s="2" t="s">
        <v>1421</v>
      </c>
      <c r="D628" s="2">
        <v>4.75</v>
      </c>
      <c r="E628" s="2">
        <v>1</v>
      </c>
      <c r="F628" s="2">
        <v>4.75</v>
      </c>
      <c r="G628" s="2" t="s">
        <v>1030</v>
      </c>
      <c r="H628" s="2" t="s">
        <v>1503</v>
      </c>
      <c r="I628" s="21">
        <v>43307.291666666672</v>
      </c>
      <c r="J628" s="2" t="s">
        <v>800</v>
      </c>
      <c r="K628" s="21">
        <v>43304.291666666672</v>
      </c>
      <c r="L628" s="2" t="s">
        <v>794</v>
      </c>
      <c r="M628" s="21">
        <v>42005.333333333328</v>
      </c>
      <c r="N628" s="2">
        <v>0</v>
      </c>
      <c r="O628" s="2">
        <v>160000</v>
      </c>
      <c r="P628" s="2" t="s">
        <v>795</v>
      </c>
      <c r="Q628" s="2" t="s">
        <v>885</v>
      </c>
      <c r="R628" s="2" t="s">
        <v>1504</v>
      </c>
      <c r="S628" s="2" t="s">
        <v>853</v>
      </c>
      <c r="T628" s="2" t="str">
        <f t="shared" si="36"/>
        <v/>
      </c>
      <c r="U628" s="2" t="s">
        <v>1030</v>
      </c>
      <c r="V628" s="2" t="str">
        <f t="shared" si="37"/>
        <v/>
      </c>
      <c r="W628" s="2" t="s">
        <v>1030</v>
      </c>
      <c r="X628" s="2" t="str">
        <f t="shared" si="38"/>
        <v/>
      </c>
      <c r="Y628" s="2" t="s">
        <v>1030</v>
      </c>
      <c r="Z628" s="2" t="str">
        <f t="shared" si="39"/>
        <v/>
      </c>
      <c r="AA628" s="2" t="s">
        <v>1030</v>
      </c>
    </row>
    <row r="629" spans="1:27" hidden="1" x14ac:dyDescent="0.25">
      <c r="A629" s="2" t="s">
        <v>1566</v>
      </c>
      <c r="B629" s="2" t="s">
        <v>912</v>
      </c>
      <c r="C629" s="2" t="s">
        <v>1567</v>
      </c>
      <c r="D629" s="2">
        <v>9.5</v>
      </c>
      <c r="E629" s="2" t="s">
        <v>1030</v>
      </c>
      <c r="F629" s="2" t="s">
        <v>1030</v>
      </c>
      <c r="G629" s="2">
        <v>9.5</v>
      </c>
      <c r="H629" s="2" t="s">
        <v>998</v>
      </c>
      <c r="I629" s="21">
        <v>43290.291666666672</v>
      </c>
      <c r="J629" s="2" t="s">
        <v>793</v>
      </c>
      <c r="K629" s="21">
        <v>42584.291666666672</v>
      </c>
      <c r="L629" s="2" t="s">
        <v>794</v>
      </c>
      <c r="M629" s="21">
        <v>43283.291666666672</v>
      </c>
      <c r="N629" s="2">
        <v>0</v>
      </c>
      <c r="O629" s="2">
        <v>0</v>
      </c>
      <c r="P629" s="2" t="s">
        <v>816</v>
      </c>
      <c r="Q629" s="2" t="s">
        <v>912</v>
      </c>
      <c r="R629" s="2" t="s">
        <v>797</v>
      </c>
      <c r="S629" s="2" t="s">
        <v>958</v>
      </c>
      <c r="T629" s="2" t="str">
        <f t="shared" si="36"/>
        <v/>
      </c>
      <c r="U629" s="2" t="s">
        <v>1030</v>
      </c>
      <c r="V629" s="2" t="str">
        <f t="shared" si="37"/>
        <v>Ray Bowman</v>
      </c>
      <c r="W629" s="2">
        <v>1</v>
      </c>
      <c r="X629" s="2" t="str">
        <f t="shared" si="38"/>
        <v/>
      </c>
      <c r="Y629" s="2" t="s">
        <v>1030</v>
      </c>
      <c r="Z629" s="2" t="str">
        <f t="shared" si="39"/>
        <v/>
      </c>
      <c r="AA629" s="2" t="s">
        <v>1030</v>
      </c>
    </row>
    <row r="630" spans="1:27" hidden="1" x14ac:dyDescent="0.25">
      <c r="A630" s="2" t="s">
        <v>3149</v>
      </c>
      <c r="B630" s="2" t="s">
        <v>874</v>
      </c>
      <c r="C630" s="2" t="s">
        <v>3150</v>
      </c>
      <c r="D630" s="2">
        <v>2.25</v>
      </c>
      <c r="E630" s="2" t="s">
        <v>1030</v>
      </c>
      <c r="F630" s="2" t="s">
        <v>1030</v>
      </c>
      <c r="G630" s="2">
        <v>2.25</v>
      </c>
      <c r="H630" s="2" t="s">
        <v>3151</v>
      </c>
      <c r="I630" s="21">
        <v>41689.333333333336</v>
      </c>
      <c r="J630" s="2" t="s">
        <v>884</v>
      </c>
      <c r="K630" s="21">
        <v>41428.291666666664</v>
      </c>
      <c r="L630" s="2" t="s">
        <v>1102</v>
      </c>
      <c r="M630" s="21">
        <v>41365.291666666664</v>
      </c>
      <c r="N630" s="2">
        <v>1</v>
      </c>
      <c r="O630" s="2">
        <v>30400</v>
      </c>
      <c r="P630" s="2" t="s">
        <v>824</v>
      </c>
      <c r="Q630" s="2" t="s">
        <v>874</v>
      </c>
      <c r="R630" s="2" t="s">
        <v>797</v>
      </c>
      <c r="S630" s="2" t="s">
        <v>801</v>
      </c>
      <c r="T630" s="2" t="str">
        <f t="shared" si="36"/>
        <v/>
      </c>
      <c r="U630" s="2" t="s">
        <v>1030</v>
      </c>
      <c r="V630" s="2" t="str">
        <f t="shared" si="37"/>
        <v/>
      </c>
      <c r="W630" s="2" t="s">
        <v>1030</v>
      </c>
      <c r="X630" s="2" t="str">
        <f t="shared" si="38"/>
        <v/>
      </c>
      <c r="Y630" s="2" t="s">
        <v>1030</v>
      </c>
      <c r="Z630" s="2" t="str">
        <f t="shared" si="39"/>
        <v>Rose Obetz</v>
      </c>
      <c r="AA630" s="2">
        <v>30400</v>
      </c>
    </row>
    <row r="631" spans="1:27" hidden="1" x14ac:dyDescent="0.25">
      <c r="A631" s="2" t="s">
        <v>372</v>
      </c>
      <c r="B631" s="2" t="s">
        <v>812</v>
      </c>
      <c r="C631" s="2" t="s">
        <v>371</v>
      </c>
      <c r="D631" s="2">
        <v>3</v>
      </c>
      <c r="E631" s="2">
        <v>1</v>
      </c>
      <c r="F631" s="2">
        <v>3</v>
      </c>
      <c r="G631" s="2" t="s">
        <v>1030</v>
      </c>
      <c r="H631" s="2" t="s">
        <v>999</v>
      </c>
      <c r="I631" s="21">
        <v>43235.291666666672</v>
      </c>
      <c r="J631" s="2" t="s">
        <v>861</v>
      </c>
      <c r="K631" s="21">
        <v>43131.333333333328</v>
      </c>
      <c r="L631" s="2" t="s">
        <v>794</v>
      </c>
      <c r="M631" s="21">
        <v>43131.333333333328</v>
      </c>
      <c r="N631" s="2">
        <v>1</v>
      </c>
      <c r="O631" s="2">
        <v>0</v>
      </c>
      <c r="P631" s="2" t="s">
        <v>824</v>
      </c>
      <c r="Q631" s="2" t="s">
        <v>812</v>
      </c>
      <c r="R631" s="2" t="s">
        <v>830</v>
      </c>
      <c r="S631" s="2" t="s">
        <v>831</v>
      </c>
      <c r="T631" s="2" t="str">
        <f t="shared" si="36"/>
        <v/>
      </c>
      <c r="U631" s="2" t="s">
        <v>1030</v>
      </c>
      <c r="V631" s="2" t="str">
        <f t="shared" si="37"/>
        <v/>
      </c>
      <c r="W631" s="2" t="s">
        <v>1030</v>
      </c>
      <c r="X631" s="2" t="str">
        <f t="shared" si="38"/>
        <v/>
      </c>
      <c r="Y631" s="2" t="s">
        <v>1030</v>
      </c>
      <c r="Z631" s="2" t="str">
        <f t="shared" si="39"/>
        <v/>
      </c>
      <c r="AA631" s="2" t="s">
        <v>1030</v>
      </c>
    </row>
    <row r="632" spans="1:27" hidden="1" x14ac:dyDescent="0.25">
      <c r="A632" s="2" t="s">
        <v>3152</v>
      </c>
      <c r="B632" s="2" t="s">
        <v>1042</v>
      </c>
      <c r="C632" s="2" t="s">
        <v>3153</v>
      </c>
      <c r="D632" s="2">
        <v>5</v>
      </c>
      <c r="E632" s="2" t="s">
        <v>1030</v>
      </c>
      <c r="F632" s="2" t="s">
        <v>1030</v>
      </c>
      <c r="G632" s="2">
        <v>5</v>
      </c>
      <c r="H632" s="2" t="s">
        <v>3154</v>
      </c>
      <c r="I632" s="21">
        <v>43041.291666666672</v>
      </c>
      <c r="J632" s="2" t="s">
        <v>793</v>
      </c>
      <c r="K632" s="21">
        <v>40840.291666666664</v>
      </c>
      <c r="L632" s="2" t="s">
        <v>794</v>
      </c>
      <c r="M632" s="21">
        <v>39668.291666666664</v>
      </c>
      <c r="O632" s="2">
        <v>350000</v>
      </c>
      <c r="P632" s="2" t="s">
        <v>795</v>
      </c>
      <c r="Q632" s="2" t="s">
        <v>1042</v>
      </c>
      <c r="R632" s="2" t="s">
        <v>903</v>
      </c>
      <c r="S632" s="2" t="s">
        <v>801</v>
      </c>
      <c r="T632" s="2" t="str">
        <f t="shared" si="36"/>
        <v/>
      </c>
      <c r="U632" s="2" t="s">
        <v>1030</v>
      </c>
      <c r="V632" s="2" t="str">
        <f t="shared" si="37"/>
        <v/>
      </c>
      <c r="W632" s="2" t="s">
        <v>1030</v>
      </c>
      <c r="X632" s="2" t="str">
        <f t="shared" si="38"/>
        <v/>
      </c>
      <c r="Y632" s="2" t="s">
        <v>1030</v>
      </c>
      <c r="Z632" s="2" t="str">
        <f t="shared" si="39"/>
        <v>Dean Dela Cruz</v>
      </c>
      <c r="AA632" s="2">
        <v>350000</v>
      </c>
    </row>
    <row r="633" spans="1:27" hidden="1" x14ac:dyDescent="0.25">
      <c r="A633" s="2" t="s">
        <v>3155</v>
      </c>
      <c r="B633" s="2" t="s">
        <v>1659</v>
      </c>
      <c r="C633" s="2" t="s">
        <v>3156</v>
      </c>
      <c r="D633" s="2">
        <v>2.5833333358168602</v>
      </c>
      <c r="E633" s="2" t="s">
        <v>1030</v>
      </c>
      <c r="F633" s="2" t="s">
        <v>1030</v>
      </c>
      <c r="G633" s="2">
        <v>2.5833333358168602</v>
      </c>
      <c r="H633" s="2" t="s">
        <v>3157</v>
      </c>
      <c r="I633" s="21">
        <v>41736.291666666664</v>
      </c>
      <c r="J633" s="2" t="s">
        <v>819</v>
      </c>
      <c r="K633" s="21">
        <v>40828.291666666664</v>
      </c>
      <c r="L633" s="2" t="s">
        <v>1102</v>
      </c>
      <c r="M633" s="21">
        <v>37245.333333333336</v>
      </c>
      <c r="N633" s="2">
        <v>20</v>
      </c>
      <c r="P633" s="2" t="s">
        <v>795</v>
      </c>
      <c r="Q633" s="2" t="s">
        <v>1659</v>
      </c>
      <c r="R633" s="2" t="s">
        <v>852</v>
      </c>
      <c r="S633" s="2" t="s">
        <v>801</v>
      </c>
      <c r="T633" s="2" t="str">
        <f t="shared" si="36"/>
        <v/>
      </c>
      <c r="U633" s="2" t="s">
        <v>1030</v>
      </c>
      <c r="V633" s="2" t="str">
        <f t="shared" si="37"/>
        <v/>
      </c>
      <c r="W633" s="2" t="s">
        <v>1030</v>
      </c>
      <c r="X633" s="2" t="str">
        <f t="shared" si="38"/>
        <v/>
      </c>
      <c r="Y633" s="2" t="s">
        <v>1030</v>
      </c>
      <c r="Z633" s="2" t="str">
        <f t="shared" si="39"/>
        <v/>
      </c>
      <c r="AA633" s="2" t="s">
        <v>1030</v>
      </c>
    </row>
    <row r="634" spans="1:27" hidden="1" x14ac:dyDescent="0.25">
      <c r="A634" s="2" t="s">
        <v>196</v>
      </c>
      <c r="B634" s="2" t="s">
        <v>822</v>
      </c>
      <c r="C634" s="2" t="s">
        <v>195</v>
      </c>
      <c r="D634" s="2">
        <v>5</v>
      </c>
      <c r="E634" s="2">
        <v>1</v>
      </c>
      <c r="F634" s="2">
        <v>5</v>
      </c>
      <c r="G634" s="2" t="s">
        <v>1030</v>
      </c>
      <c r="H634" s="2" t="s">
        <v>1000</v>
      </c>
      <c r="I634" s="21">
        <v>43326.291666666672</v>
      </c>
      <c r="J634" s="2" t="s">
        <v>819</v>
      </c>
      <c r="K634" s="21">
        <v>43245.291666666672</v>
      </c>
      <c r="L634" s="2" t="s">
        <v>794</v>
      </c>
      <c r="N634" s="2">
        <v>0</v>
      </c>
      <c r="O634" s="2">
        <v>0</v>
      </c>
      <c r="P634" s="2" t="s">
        <v>816</v>
      </c>
      <c r="Q634" s="2" t="s">
        <v>822</v>
      </c>
      <c r="R634" s="2" t="s">
        <v>810</v>
      </c>
      <c r="S634" s="2" t="s">
        <v>853</v>
      </c>
      <c r="T634" s="2" t="str">
        <f t="shared" si="36"/>
        <v/>
      </c>
      <c r="U634" s="2" t="s">
        <v>1030</v>
      </c>
      <c r="V634" s="2" t="str">
        <f t="shared" si="37"/>
        <v/>
      </c>
      <c r="W634" s="2" t="s">
        <v>1030</v>
      </c>
      <c r="X634" s="2" t="str">
        <f t="shared" si="38"/>
        <v/>
      </c>
      <c r="Y634" s="2" t="s">
        <v>1030</v>
      </c>
      <c r="Z634" s="2" t="str">
        <f t="shared" si="39"/>
        <v/>
      </c>
      <c r="AA634" s="2" t="s">
        <v>1030</v>
      </c>
    </row>
    <row r="635" spans="1:27" hidden="1" x14ac:dyDescent="0.25">
      <c r="A635" s="2" t="s">
        <v>3158</v>
      </c>
      <c r="B635" s="2" t="s">
        <v>1613</v>
      </c>
      <c r="C635" s="2" t="s">
        <v>3159</v>
      </c>
      <c r="D635" s="2">
        <v>3</v>
      </c>
      <c r="E635" s="2">
        <v>1</v>
      </c>
      <c r="F635" s="2">
        <v>3</v>
      </c>
      <c r="G635" s="2" t="s">
        <v>1030</v>
      </c>
      <c r="H635" s="2" t="s">
        <v>3160</v>
      </c>
      <c r="I635" s="21">
        <v>41751.291666666664</v>
      </c>
      <c r="J635" s="2" t="s">
        <v>889</v>
      </c>
      <c r="K635" s="21">
        <v>41746.291666666664</v>
      </c>
      <c r="L635" s="2" t="s">
        <v>1102</v>
      </c>
      <c r="M635" s="21">
        <v>30317.333333333332</v>
      </c>
      <c r="N635" s="2">
        <v>2</v>
      </c>
      <c r="P635" s="2" t="s">
        <v>795</v>
      </c>
      <c r="Q635" s="2" t="s">
        <v>1613</v>
      </c>
      <c r="R635" s="2" t="s">
        <v>1504</v>
      </c>
      <c r="S635" s="2" t="s">
        <v>979</v>
      </c>
      <c r="T635" s="2" t="str">
        <f t="shared" si="36"/>
        <v/>
      </c>
      <c r="U635" s="2" t="s">
        <v>1030</v>
      </c>
      <c r="V635" s="2" t="str">
        <f t="shared" si="37"/>
        <v/>
      </c>
      <c r="W635" s="2" t="s">
        <v>1030</v>
      </c>
      <c r="X635" s="2" t="str">
        <f t="shared" si="38"/>
        <v/>
      </c>
      <c r="Y635" s="2" t="s">
        <v>1030</v>
      </c>
      <c r="Z635" s="2" t="str">
        <f t="shared" si="39"/>
        <v/>
      </c>
      <c r="AA635" s="2" t="s">
        <v>1030</v>
      </c>
    </row>
    <row r="636" spans="1:27" hidden="1" x14ac:dyDescent="0.25">
      <c r="A636" s="2" t="s">
        <v>638</v>
      </c>
      <c r="B636" s="2" t="s">
        <v>848</v>
      </c>
      <c r="C636" s="2" t="s">
        <v>637</v>
      </c>
      <c r="D636" s="2">
        <v>35.75</v>
      </c>
      <c r="E636" s="2">
        <v>1</v>
      </c>
      <c r="F636" s="2">
        <v>35.75</v>
      </c>
      <c r="G636" s="2" t="s">
        <v>1030</v>
      </c>
      <c r="H636" s="2" t="s">
        <v>1001</v>
      </c>
      <c r="I636" s="21">
        <v>43192.291666666672</v>
      </c>
      <c r="J636" s="2" t="s">
        <v>808</v>
      </c>
      <c r="K636" s="21">
        <v>42822.291666666672</v>
      </c>
      <c r="L636" s="2" t="s">
        <v>794</v>
      </c>
      <c r="M636" s="21">
        <v>43192.291666666672</v>
      </c>
      <c r="N636" s="2">
        <v>0</v>
      </c>
      <c r="O636" s="2">
        <v>0</v>
      </c>
      <c r="P636" s="2" t="s">
        <v>816</v>
      </c>
      <c r="Q636" s="2" t="s">
        <v>848</v>
      </c>
      <c r="R636" s="2" t="s">
        <v>852</v>
      </c>
      <c r="S636" s="2" t="s">
        <v>801</v>
      </c>
      <c r="T636" s="2" t="str">
        <f t="shared" si="36"/>
        <v/>
      </c>
      <c r="U636" s="2" t="s">
        <v>1030</v>
      </c>
      <c r="V636" s="2" t="str">
        <f t="shared" si="37"/>
        <v>Gonzalo Fernandez</v>
      </c>
      <c r="W636" s="2">
        <v>1</v>
      </c>
      <c r="X636" s="2" t="str">
        <f t="shared" si="38"/>
        <v/>
      </c>
      <c r="Y636" s="2" t="s">
        <v>1030</v>
      </c>
      <c r="Z636" s="2" t="str">
        <f t="shared" si="39"/>
        <v/>
      </c>
      <c r="AA636" s="2" t="s">
        <v>1030</v>
      </c>
    </row>
    <row r="637" spans="1:27" hidden="1" x14ac:dyDescent="0.25">
      <c r="A637" s="2" t="s">
        <v>650</v>
      </c>
      <c r="B637" s="2" t="s">
        <v>835</v>
      </c>
      <c r="C637" s="2" t="s">
        <v>649</v>
      </c>
      <c r="D637" s="2">
        <v>5.25</v>
      </c>
      <c r="E637" s="2">
        <v>1</v>
      </c>
      <c r="F637" s="2">
        <v>5.25</v>
      </c>
      <c r="G637" s="2" t="s">
        <v>1030</v>
      </c>
      <c r="H637" s="2" t="s">
        <v>1002</v>
      </c>
      <c r="I637" s="21">
        <v>43191.291666666672</v>
      </c>
      <c r="J637" s="2" t="s">
        <v>819</v>
      </c>
      <c r="K637" s="21">
        <v>43026.291666666672</v>
      </c>
      <c r="L637" s="2" t="s">
        <v>794</v>
      </c>
      <c r="M637" s="21">
        <v>43104.333333333328</v>
      </c>
      <c r="N637" s="2">
        <v>1</v>
      </c>
      <c r="O637" s="2">
        <v>0</v>
      </c>
      <c r="P637" s="2" t="s">
        <v>816</v>
      </c>
      <c r="Q637" s="2" t="s">
        <v>835</v>
      </c>
      <c r="R637" s="2" t="s">
        <v>836</v>
      </c>
      <c r="S637" s="2" t="s">
        <v>820</v>
      </c>
      <c r="T637" s="2" t="str">
        <f t="shared" si="36"/>
        <v/>
      </c>
      <c r="U637" s="2" t="s">
        <v>1030</v>
      </c>
      <c r="V637" s="2" t="str">
        <f t="shared" si="37"/>
        <v>Julie Samson</v>
      </c>
      <c r="W637" s="2">
        <v>1</v>
      </c>
      <c r="X637" s="2" t="str">
        <f t="shared" si="38"/>
        <v>Julie Samson</v>
      </c>
      <c r="Y637" s="2">
        <v>1</v>
      </c>
      <c r="Z637" s="2" t="str">
        <f t="shared" si="39"/>
        <v/>
      </c>
      <c r="AA637" s="2" t="s">
        <v>1030</v>
      </c>
    </row>
    <row r="638" spans="1:27" hidden="1" x14ac:dyDescent="0.25">
      <c r="A638" s="2" t="s">
        <v>157</v>
      </c>
      <c r="B638" s="2" t="s">
        <v>809</v>
      </c>
      <c r="C638" s="2" t="s">
        <v>156</v>
      </c>
      <c r="D638" s="2">
        <v>17.833333402872086</v>
      </c>
      <c r="E638" s="2">
        <v>1</v>
      </c>
      <c r="F638" s="2">
        <v>17.833333402872086</v>
      </c>
      <c r="G638" s="2" t="s">
        <v>1030</v>
      </c>
      <c r="H638" s="2" t="s">
        <v>1003</v>
      </c>
      <c r="I638" s="21">
        <v>43269.291666666672</v>
      </c>
      <c r="J638" s="2" t="s">
        <v>884</v>
      </c>
      <c r="K638" s="21">
        <v>42037.333333333328</v>
      </c>
      <c r="L638" s="2" t="s">
        <v>794</v>
      </c>
      <c r="M638" s="21">
        <v>42061.333333333328</v>
      </c>
      <c r="N638" s="2">
        <v>0</v>
      </c>
      <c r="O638" s="2">
        <v>5772</v>
      </c>
      <c r="P638" s="2" t="s">
        <v>816</v>
      </c>
      <c r="Q638" s="2" t="s">
        <v>809</v>
      </c>
      <c r="R638" s="2" t="s">
        <v>937</v>
      </c>
      <c r="S638" s="2" t="s">
        <v>801</v>
      </c>
      <c r="T638" s="2" t="str">
        <f t="shared" si="36"/>
        <v>Clare Briglio</v>
      </c>
      <c r="U638" s="2">
        <v>5000</v>
      </c>
      <c r="V638" s="2" t="str">
        <f t="shared" si="37"/>
        <v>Clare Briglio</v>
      </c>
      <c r="W638" s="2">
        <v>1</v>
      </c>
      <c r="X638" s="2" t="str">
        <f t="shared" si="38"/>
        <v/>
      </c>
      <c r="Y638" s="2" t="s">
        <v>1030</v>
      </c>
      <c r="Z638" s="2" t="str">
        <f t="shared" si="39"/>
        <v>Clare Briglio</v>
      </c>
      <c r="AA638" s="2">
        <v>5772</v>
      </c>
    </row>
    <row r="639" spans="1:27" hidden="1" x14ac:dyDescent="0.25">
      <c r="A639" s="2" t="s">
        <v>1347</v>
      </c>
      <c r="B639" s="2" t="s">
        <v>809</v>
      </c>
      <c r="C639" s="2" t="s">
        <v>1346</v>
      </c>
      <c r="D639" s="2">
        <v>5.5</v>
      </c>
      <c r="E639" s="2">
        <v>1</v>
      </c>
      <c r="F639" s="2">
        <v>5.5</v>
      </c>
      <c r="G639" s="2" t="s">
        <v>1030</v>
      </c>
      <c r="H639" s="2" t="s">
        <v>3161</v>
      </c>
      <c r="I639" s="21">
        <v>43055.333333333328</v>
      </c>
      <c r="J639" s="2" t="s">
        <v>800</v>
      </c>
      <c r="K639" s="21">
        <v>43026.291666666672</v>
      </c>
      <c r="L639" s="2" t="s">
        <v>794</v>
      </c>
      <c r="M639" s="21">
        <v>42491.291666666672</v>
      </c>
      <c r="N639" s="2">
        <v>0</v>
      </c>
      <c r="O639" s="2">
        <v>37000</v>
      </c>
      <c r="P639" s="2" t="s">
        <v>795</v>
      </c>
      <c r="Q639" s="2" t="s">
        <v>809</v>
      </c>
      <c r="R639" s="2" t="s">
        <v>810</v>
      </c>
      <c r="S639" s="2" t="s">
        <v>801</v>
      </c>
      <c r="T639" s="2" t="str">
        <f t="shared" si="36"/>
        <v/>
      </c>
      <c r="U639" s="2" t="s">
        <v>1030</v>
      </c>
      <c r="V639" s="2" t="str">
        <f t="shared" si="37"/>
        <v/>
      </c>
      <c r="W639" s="2" t="s">
        <v>1030</v>
      </c>
      <c r="X639" s="2" t="str">
        <f t="shared" si="38"/>
        <v/>
      </c>
      <c r="Y639" s="2" t="s">
        <v>1030</v>
      </c>
      <c r="Z639" s="2" t="str">
        <f t="shared" si="39"/>
        <v>Clare Briglio</v>
      </c>
      <c r="AA639" s="2">
        <v>37000</v>
      </c>
    </row>
    <row r="640" spans="1:27" hidden="1" x14ac:dyDescent="0.25">
      <c r="A640" s="2" t="s">
        <v>3162</v>
      </c>
      <c r="B640" s="2" t="s">
        <v>796</v>
      </c>
      <c r="C640" s="2" t="s">
        <v>3163</v>
      </c>
      <c r="D640" s="2">
        <v>1</v>
      </c>
      <c r="E640" s="2" t="s">
        <v>1030</v>
      </c>
      <c r="F640" s="2" t="s">
        <v>1030</v>
      </c>
      <c r="G640" s="2">
        <v>1</v>
      </c>
      <c r="H640" s="2" t="s">
        <v>3164</v>
      </c>
      <c r="I640" s="21">
        <v>41645.333333333336</v>
      </c>
      <c r="J640" s="2" t="s">
        <v>800</v>
      </c>
      <c r="K640" s="21">
        <v>40897.333333333336</v>
      </c>
      <c r="L640" s="2" t="s">
        <v>1102</v>
      </c>
      <c r="M640" s="21">
        <v>40969.333333333336</v>
      </c>
      <c r="N640" s="2">
        <v>2</v>
      </c>
      <c r="P640" s="2" t="s">
        <v>816</v>
      </c>
      <c r="Q640" s="2" t="s">
        <v>796</v>
      </c>
      <c r="R640" s="2" t="s">
        <v>903</v>
      </c>
      <c r="S640" s="2" t="s">
        <v>817</v>
      </c>
      <c r="T640" s="2" t="str">
        <f t="shared" si="36"/>
        <v/>
      </c>
      <c r="U640" s="2" t="s">
        <v>1030</v>
      </c>
      <c r="V640" s="2" t="str">
        <f t="shared" si="37"/>
        <v/>
      </c>
      <c r="W640" s="2" t="s">
        <v>1030</v>
      </c>
      <c r="X640" s="2" t="str">
        <f t="shared" si="38"/>
        <v/>
      </c>
      <c r="Y640" s="2" t="s">
        <v>1030</v>
      </c>
      <c r="Z640" s="2" t="str">
        <f t="shared" si="39"/>
        <v/>
      </c>
      <c r="AA640" s="2" t="s">
        <v>1030</v>
      </c>
    </row>
    <row r="641" spans="1:27" hidden="1" x14ac:dyDescent="0.25">
      <c r="A641" s="2" t="s">
        <v>3165</v>
      </c>
      <c r="B641" s="2" t="s">
        <v>885</v>
      </c>
      <c r="C641" s="2" t="s">
        <v>3166</v>
      </c>
      <c r="D641" s="2">
        <v>1</v>
      </c>
      <c r="E641" s="2">
        <v>1</v>
      </c>
      <c r="F641" s="2">
        <v>1</v>
      </c>
      <c r="G641" s="2" t="s">
        <v>1030</v>
      </c>
      <c r="H641" s="2" t="s">
        <v>3167</v>
      </c>
      <c r="I641" s="21">
        <v>42060.333333333328</v>
      </c>
      <c r="J641" s="2" t="s">
        <v>884</v>
      </c>
      <c r="K641" s="21">
        <v>42055.333333333328</v>
      </c>
      <c r="L641" s="2" t="s">
        <v>1102</v>
      </c>
      <c r="M641" s="21">
        <v>41883.291666666664</v>
      </c>
      <c r="N641" s="2">
        <v>3</v>
      </c>
      <c r="O641" s="2">
        <v>0</v>
      </c>
      <c r="P641" s="2" t="s">
        <v>824</v>
      </c>
      <c r="Q641" s="2" t="s">
        <v>885</v>
      </c>
      <c r="R641" s="2" t="s">
        <v>810</v>
      </c>
      <c r="S641" s="2" t="s">
        <v>801</v>
      </c>
      <c r="T641" s="2" t="str">
        <f t="shared" si="36"/>
        <v/>
      </c>
      <c r="U641" s="2" t="s">
        <v>1030</v>
      </c>
      <c r="V641" s="2" t="str">
        <f t="shared" si="37"/>
        <v/>
      </c>
      <c r="W641" s="2" t="s">
        <v>1030</v>
      </c>
      <c r="X641" s="2" t="str">
        <f t="shared" si="38"/>
        <v/>
      </c>
      <c r="Y641" s="2" t="s">
        <v>1030</v>
      </c>
      <c r="Z641" s="2" t="str">
        <f t="shared" si="39"/>
        <v/>
      </c>
      <c r="AA641" s="2" t="s">
        <v>1030</v>
      </c>
    </row>
    <row r="642" spans="1:27" hidden="1" x14ac:dyDescent="0.25">
      <c r="A642" s="2" t="s">
        <v>3168</v>
      </c>
      <c r="B642" s="2" t="s">
        <v>882</v>
      </c>
      <c r="C642" s="2" t="s">
        <v>3169</v>
      </c>
      <c r="D642" s="2">
        <v>12</v>
      </c>
      <c r="E642" s="2">
        <v>1</v>
      </c>
      <c r="F642" s="2">
        <v>12</v>
      </c>
      <c r="G642" s="2" t="s">
        <v>1030</v>
      </c>
      <c r="H642" s="2" t="s">
        <v>3170</v>
      </c>
      <c r="I642" s="21">
        <v>41974.333333333328</v>
      </c>
      <c r="J642" s="2" t="s">
        <v>819</v>
      </c>
      <c r="K642" s="21">
        <v>41761.291666666664</v>
      </c>
      <c r="L642" s="2" t="s">
        <v>794</v>
      </c>
      <c r="M642" s="21">
        <v>41963.333333333328</v>
      </c>
      <c r="N642" s="2">
        <v>1</v>
      </c>
      <c r="O642" s="2">
        <v>10000</v>
      </c>
      <c r="P642" s="2" t="s">
        <v>816</v>
      </c>
      <c r="Q642" s="2" t="s">
        <v>882</v>
      </c>
      <c r="R642" s="2" t="s">
        <v>1504</v>
      </c>
      <c r="S642" s="2" t="s">
        <v>820</v>
      </c>
      <c r="T642" s="2" t="str">
        <f t="shared" si="36"/>
        <v>Michael Kauffman</v>
      </c>
      <c r="U642" s="2">
        <v>5035</v>
      </c>
      <c r="V642" s="2" t="str">
        <f t="shared" si="37"/>
        <v>Michael Kauffman</v>
      </c>
      <c r="W642" s="2">
        <v>1</v>
      </c>
      <c r="X642" s="2" t="str">
        <f t="shared" si="38"/>
        <v>Michael Kauffman</v>
      </c>
      <c r="Y642" s="2">
        <v>1</v>
      </c>
      <c r="Z642" s="2" t="str">
        <f t="shared" si="39"/>
        <v>Michael Kauffman</v>
      </c>
      <c r="AA642" s="2">
        <v>10000</v>
      </c>
    </row>
    <row r="643" spans="1:27" hidden="1" x14ac:dyDescent="0.25">
      <c r="A643" s="2" t="s">
        <v>3171</v>
      </c>
      <c r="B643" s="2" t="s">
        <v>848</v>
      </c>
      <c r="C643" s="2" t="s">
        <v>3172</v>
      </c>
      <c r="D643" s="2">
        <v>21.5</v>
      </c>
      <c r="E643" s="2" t="s">
        <v>1030</v>
      </c>
      <c r="F643" s="2" t="s">
        <v>1030</v>
      </c>
      <c r="G643" s="2">
        <v>21.5</v>
      </c>
      <c r="H643" s="2" t="s">
        <v>3173</v>
      </c>
      <c r="I643" s="21">
        <v>43041.291666666672</v>
      </c>
      <c r="J643" s="2" t="s">
        <v>808</v>
      </c>
      <c r="K643" s="21">
        <v>42228.291666666672</v>
      </c>
      <c r="L643" s="2" t="s">
        <v>794</v>
      </c>
      <c r="M643" s="21">
        <v>42139.291666666672</v>
      </c>
      <c r="N643" s="2">
        <v>2</v>
      </c>
      <c r="O643" s="2">
        <v>20000</v>
      </c>
      <c r="P643" s="2" t="s">
        <v>824</v>
      </c>
      <c r="Q643" s="2" t="s">
        <v>848</v>
      </c>
      <c r="R643" s="2" t="s">
        <v>810</v>
      </c>
      <c r="S643" s="2" t="s">
        <v>979</v>
      </c>
      <c r="T643" s="2" t="str">
        <f t="shared" ref="T643:T706" si="40">IF(U643&lt;&gt;"",B643,"")</f>
        <v/>
      </c>
      <c r="U643" s="2" t="s">
        <v>1030</v>
      </c>
      <c r="V643" s="2" t="str">
        <f t="shared" ref="V643:V706" si="41">IF(W643&lt;&gt;"",B643,"")</f>
        <v/>
      </c>
      <c r="W643" s="2" t="s">
        <v>1030</v>
      </c>
      <c r="X643" s="2" t="str">
        <f t="shared" ref="X643:X706" si="42">IF(Y643&lt;&gt;"",B643,"")</f>
        <v>Gonzalo Fernandez</v>
      </c>
      <c r="Y643" s="2">
        <v>2</v>
      </c>
      <c r="Z643" s="2" t="str">
        <f t="shared" ref="Z643:Z706" si="43">IF(AA643&lt;&gt;"",B643,"")</f>
        <v>Gonzalo Fernandez</v>
      </c>
      <c r="AA643" s="2">
        <v>20000</v>
      </c>
    </row>
    <row r="644" spans="1:27" hidden="1" x14ac:dyDescent="0.25">
      <c r="A644" s="2" t="s">
        <v>384</v>
      </c>
      <c r="B644" s="2" t="s">
        <v>1365</v>
      </c>
      <c r="C644" s="2" t="s">
        <v>383</v>
      </c>
      <c r="D644" s="2">
        <v>6</v>
      </c>
      <c r="E644" s="2">
        <v>1</v>
      </c>
      <c r="F644" s="2">
        <v>6</v>
      </c>
      <c r="G644" s="2" t="s">
        <v>1030</v>
      </c>
      <c r="H644" s="2" t="s">
        <v>1004</v>
      </c>
      <c r="I644" s="21">
        <v>43241.291666666672</v>
      </c>
      <c r="J644" s="2" t="s">
        <v>1005</v>
      </c>
      <c r="K644" s="21">
        <v>43140.333333333328</v>
      </c>
      <c r="L644" s="2" t="s">
        <v>794</v>
      </c>
      <c r="M644" s="21">
        <v>41848.291666666664</v>
      </c>
      <c r="N644" s="2">
        <v>5</v>
      </c>
      <c r="O644" s="2">
        <v>1190000</v>
      </c>
      <c r="P644" s="2" t="s">
        <v>795</v>
      </c>
      <c r="Q644" s="2" t="s">
        <v>1592</v>
      </c>
      <c r="R644" s="2" t="s">
        <v>842</v>
      </c>
      <c r="S644" s="2" t="s">
        <v>798</v>
      </c>
      <c r="T644" s="2" t="str">
        <f t="shared" si="40"/>
        <v>Anthony C. Elliott</v>
      </c>
      <c r="U644" s="2">
        <v>205000</v>
      </c>
      <c r="V644" s="2" t="str">
        <f t="shared" si="41"/>
        <v/>
      </c>
      <c r="W644" s="2" t="s">
        <v>1030</v>
      </c>
      <c r="X644" s="2" t="str">
        <f t="shared" si="42"/>
        <v/>
      </c>
      <c r="Y644" s="2" t="s">
        <v>1030</v>
      </c>
      <c r="Z644" s="2" t="str">
        <f t="shared" si="43"/>
        <v/>
      </c>
      <c r="AA644" s="2" t="s">
        <v>1030</v>
      </c>
    </row>
    <row r="645" spans="1:27" hidden="1" x14ac:dyDescent="0.25">
      <c r="A645" s="2" t="s">
        <v>460</v>
      </c>
      <c r="B645" s="2" t="s">
        <v>912</v>
      </c>
      <c r="C645" s="2" t="s">
        <v>459</v>
      </c>
      <c r="D645" s="2">
        <v>3</v>
      </c>
      <c r="E645" s="2">
        <v>1</v>
      </c>
      <c r="F645" s="2">
        <v>3</v>
      </c>
      <c r="G645" s="2" t="s">
        <v>1030</v>
      </c>
      <c r="H645" s="2" t="s">
        <v>1006</v>
      </c>
      <c r="I645" s="21">
        <v>43235.291666666672</v>
      </c>
      <c r="J645" s="2" t="s">
        <v>907</v>
      </c>
      <c r="K645" s="21">
        <v>43189.291666666672</v>
      </c>
      <c r="L645" s="2" t="s">
        <v>794</v>
      </c>
      <c r="M645" s="21">
        <v>41277.333333333336</v>
      </c>
      <c r="N645" s="2">
        <v>6</v>
      </c>
      <c r="O645" s="2">
        <v>3000000</v>
      </c>
      <c r="P645" s="2" t="s">
        <v>795</v>
      </c>
      <c r="Q645" s="2" t="s">
        <v>912</v>
      </c>
      <c r="R645" s="2" t="s">
        <v>797</v>
      </c>
      <c r="S645" s="2" t="s">
        <v>1007</v>
      </c>
      <c r="T645" s="2" t="str">
        <f t="shared" si="40"/>
        <v/>
      </c>
      <c r="U645" s="2" t="s">
        <v>1030</v>
      </c>
      <c r="V645" s="2" t="str">
        <f t="shared" si="41"/>
        <v/>
      </c>
      <c r="W645" s="2" t="s">
        <v>1030</v>
      </c>
      <c r="X645" s="2" t="str">
        <f t="shared" si="42"/>
        <v/>
      </c>
      <c r="Y645" s="2" t="s">
        <v>1030</v>
      </c>
      <c r="Z645" s="2" t="str">
        <f t="shared" si="43"/>
        <v/>
      </c>
      <c r="AA645" s="2" t="s">
        <v>1030</v>
      </c>
    </row>
    <row r="646" spans="1:27" hidden="1" x14ac:dyDescent="0.25">
      <c r="A646" s="2" t="s">
        <v>3174</v>
      </c>
      <c r="B646" s="2" t="s">
        <v>848</v>
      </c>
      <c r="C646" s="2" t="s">
        <v>3175</v>
      </c>
      <c r="D646" s="2">
        <v>2.75</v>
      </c>
      <c r="E646" s="2">
        <v>1</v>
      </c>
      <c r="F646" s="2">
        <v>2.75</v>
      </c>
      <c r="G646" s="2" t="s">
        <v>1030</v>
      </c>
      <c r="H646" s="2" t="s">
        <v>3176</v>
      </c>
      <c r="I646" s="21">
        <v>41884.291666666664</v>
      </c>
      <c r="J646" s="2" t="s">
        <v>876</v>
      </c>
      <c r="K646" s="21">
        <v>41880.291666666664</v>
      </c>
      <c r="L646" s="2" t="s">
        <v>1102</v>
      </c>
      <c r="M646" s="21">
        <v>37438.291666666664</v>
      </c>
      <c r="N646" s="2">
        <v>0</v>
      </c>
      <c r="O646" s="2">
        <v>0</v>
      </c>
      <c r="P646" s="2" t="s">
        <v>795</v>
      </c>
      <c r="Q646" s="2" t="s">
        <v>848</v>
      </c>
      <c r="R646" s="2" t="s">
        <v>1052</v>
      </c>
      <c r="S646" s="2" t="s">
        <v>817</v>
      </c>
      <c r="T646" s="2" t="str">
        <f t="shared" si="40"/>
        <v/>
      </c>
      <c r="U646" s="2" t="s">
        <v>1030</v>
      </c>
      <c r="V646" s="2" t="str">
        <f t="shared" si="41"/>
        <v/>
      </c>
      <c r="W646" s="2" t="s">
        <v>1030</v>
      </c>
      <c r="X646" s="2" t="str">
        <f t="shared" si="42"/>
        <v/>
      </c>
      <c r="Y646" s="2" t="s">
        <v>1030</v>
      </c>
      <c r="Z646" s="2" t="str">
        <f t="shared" si="43"/>
        <v/>
      </c>
      <c r="AA646" s="2" t="s">
        <v>1030</v>
      </c>
    </row>
    <row r="647" spans="1:27" hidden="1" x14ac:dyDescent="0.25">
      <c r="A647" s="2" t="s">
        <v>266</v>
      </c>
      <c r="B647" s="2" t="s">
        <v>848</v>
      </c>
      <c r="C647" s="2" t="s">
        <v>265</v>
      </c>
      <c r="D647" s="2">
        <v>12.75</v>
      </c>
      <c r="E647" s="2">
        <v>1</v>
      </c>
      <c r="F647" s="2">
        <v>12.75</v>
      </c>
      <c r="G647" s="2" t="s">
        <v>1030</v>
      </c>
      <c r="H647" s="2" t="s">
        <v>1008</v>
      </c>
      <c r="I647" s="21">
        <v>43244.291666666672</v>
      </c>
      <c r="J647" s="2" t="s">
        <v>808</v>
      </c>
      <c r="K647" s="21">
        <v>43004.291666666672</v>
      </c>
      <c r="L647" s="2" t="s">
        <v>794</v>
      </c>
      <c r="N647" s="2">
        <v>0</v>
      </c>
      <c r="O647" s="2">
        <v>0</v>
      </c>
      <c r="P647" s="2" t="s">
        <v>816</v>
      </c>
      <c r="Q647" s="2" t="s">
        <v>848</v>
      </c>
      <c r="R647" s="2" t="s">
        <v>797</v>
      </c>
      <c r="S647" s="2" t="s">
        <v>853</v>
      </c>
      <c r="T647" s="2" t="str">
        <f t="shared" si="40"/>
        <v/>
      </c>
      <c r="U647" s="2" t="s">
        <v>1030</v>
      </c>
      <c r="V647" s="2" t="str">
        <f t="shared" si="41"/>
        <v/>
      </c>
      <c r="W647" s="2" t="s">
        <v>1030</v>
      </c>
      <c r="X647" s="2" t="str">
        <f t="shared" si="42"/>
        <v/>
      </c>
      <c r="Y647" s="2" t="s">
        <v>1030</v>
      </c>
      <c r="Z647" s="2" t="str">
        <f t="shared" si="43"/>
        <v/>
      </c>
      <c r="AA647" s="2" t="s">
        <v>1030</v>
      </c>
    </row>
    <row r="648" spans="1:27" hidden="1" x14ac:dyDescent="0.25">
      <c r="A648" s="2" t="s">
        <v>1398</v>
      </c>
      <c r="B648" s="2" t="s">
        <v>812</v>
      </c>
      <c r="C648" s="2" t="s">
        <v>1397</v>
      </c>
      <c r="D648" s="2">
        <v>1.75</v>
      </c>
      <c r="E648" s="2">
        <v>1</v>
      </c>
      <c r="F648" s="2">
        <v>1.75</v>
      </c>
      <c r="G648" s="2" t="s">
        <v>1030</v>
      </c>
      <c r="H648" s="2" t="s">
        <v>1505</v>
      </c>
      <c r="I648" s="21">
        <v>43313.291666666672</v>
      </c>
      <c r="J648" s="2" t="s">
        <v>1480</v>
      </c>
      <c r="K648" s="21">
        <v>43312.291666666672</v>
      </c>
      <c r="L648" s="2" t="s">
        <v>794</v>
      </c>
      <c r="M648" s="21">
        <v>43283.291666666672</v>
      </c>
      <c r="N648" s="2">
        <v>1</v>
      </c>
      <c r="O648" s="2">
        <v>0</v>
      </c>
      <c r="P648" s="2" t="s">
        <v>824</v>
      </c>
      <c r="Q648" s="2" t="s">
        <v>812</v>
      </c>
      <c r="R648" s="2" t="s">
        <v>830</v>
      </c>
      <c r="S648" s="2" t="s">
        <v>801</v>
      </c>
      <c r="T648" s="2" t="str">
        <f t="shared" si="40"/>
        <v/>
      </c>
      <c r="U648" s="2" t="s">
        <v>1030</v>
      </c>
      <c r="V648" s="2" t="str">
        <f t="shared" si="41"/>
        <v/>
      </c>
      <c r="W648" s="2" t="s">
        <v>1030</v>
      </c>
      <c r="X648" s="2" t="str">
        <f t="shared" si="42"/>
        <v>Bill Bartels</v>
      </c>
      <c r="Y648" s="2">
        <v>1</v>
      </c>
      <c r="Z648" s="2" t="str">
        <f t="shared" si="43"/>
        <v/>
      </c>
      <c r="AA648" s="2" t="s">
        <v>1030</v>
      </c>
    </row>
    <row r="649" spans="1:27" hidden="1" x14ac:dyDescent="0.25">
      <c r="A649" s="2" t="s">
        <v>3177</v>
      </c>
      <c r="B649" s="2" t="s">
        <v>885</v>
      </c>
      <c r="C649" s="2" t="s">
        <v>3178</v>
      </c>
      <c r="D649" s="2">
        <v>2.75</v>
      </c>
      <c r="E649" s="2" t="s">
        <v>1030</v>
      </c>
      <c r="F649" s="2" t="s">
        <v>1030</v>
      </c>
      <c r="G649" s="2">
        <v>2.75</v>
      </c>
      <c r="H649" s="2" t="s">
        <v>3179</v>
      </c>
      <c r="I649" s="21">
        <v>42705.333333333328</v>
      </c>
      <c r="J649" s="2" t="s">
        <v>847</v>
      </c>
      <c r="K649" s="21">
        <v>42625.291666666672</v>
      </c>
      <c r="L649" s="2" t="s">
        <v>794</v>
      </c>
      <c r="N649" s="2">
        <v>0</v>
      </c>
      <c r="O649" s="2">
        <v>0</v>
      </c>
      <c r="P649" s="2" t="s">
        <v>816</v>
      </c>
      <c r="Q649" s="2" t="s">
        <v>885</v>
      </c>
      <c r="R649" s="2" t="s">
        <v>797</v>
      </c>
      <c r="S649" s="2" t="s">
        <v>958</v>
      </c>
      <c r="T649" s="2" t="str">
        <f t="shared" si="40"/>
        <v/>
      </c>
      <c r="U649" s="2" t="s">
        <v>1030</v>
      </c>
      <c r="V649" s="2" t="str">
        <f t="shared" si="41"/>
        <v/>
      </c>
      <c r="W649" s="2" t="s">
        <v>1030</v>
      </c>
      <c r="X649" s="2" t="str">
        <f t="shared" si="42"/>
        <v/>
      </c>
      <c r="Y649" s="2" t="s">
        <v>1030</v>
      </c>
      <c r="Z649" s="2" t="str">
        <f t="shared" si="43"/>
        <v/>
      </c>
      <c r="AA649" s="2" t="s">
        <v>1030</v>
      </c>
    </row>
    <row r="650" spans="1:27" hidden="1" x14ac:dyDescent="0.25">
      <c r="A650" s="2" t="s">
        <v>3180</v>
      </c>
      <c r="B650" s="2" t="s">
        <v>1063</v>
      </c>
      <c r="C650" s="2" t="s">
        <v>3181</v>
      </c>
      <c r="D650" s="2">
        <v>1.25</v>
      </c>
      <c r="E650" s="2">
        <v>1</v>
      </c>
      <c r="F650" s="2">
        <v>1.25</v>
      </c>
      <c r="G650" s="2" t="s">
        <v>1030</v>
      </c>
      <c r="H650" s="2" t="s">
        <v>3182</v>
      </c>
      <c r="I650" s="21">
        <v>41877.291666666664</v>
      </c>
      <c r="J650" s="2" t="s">
        <v>803</v>
      </c>
      <c r="K650" s="21">
        <v>41863.291666666664</v>
      </c>
      <c r="L650" s="2" t="s">
        <v>1102</v>
      </c>
      <c r="N650" s="2">
        <v>0</v>
      </c>
      <c r="O650" s="2">
        <v>0</v>
      </c>
      <c r="P650" s="2" t="s">
        <v>816</v>
      </c>
      <c r="Q650" s="2" t="s">
        <v>1063</v>
      </c>
      <c r="R650" s="2" t="s">
        <v>797</v>
      </c>
      <c r="S650" s="2" t="s">
        <v>831</v>
      </c>
      <c r="T650" s="2" t="str">
        <f t="shared" si="40"/>
        <v/>
      </c>
      <c r="U650" s="2" t="s">
        <v>1030</v>
      </c>
      <c r="V650" s="2" t="str">
        <f t="shared" si="41"/>
        <v/>
      </c>
      <c r="W650" s="2" t="s">
        <v>1030</v>
      </c>
      <c r="X650" s="2" t="str">
        <f t="shared" si="42"/>
        <v/>
      </c>
      <c r="Y650" s="2" t="s">
        <v>1030</v>
      </c>
      <c r="Z650" s="2" t="str">
        <f t="shared" si="43"/>
        <v/>
      </c>
      <c r="AA650" s="2" t="s">
        <v>1030</v>
      </c>
    </row>
    <row r="651" spans="1:27" hidden="1" x14ac:dyDescent="0.25">
      <c r="A651" s="2" t="s">
        <v>3183</v>
      </c>
      <c r="B651" s="2" t="s">
        <v>912</v>
      </c>
      <c r="C651" s="2" t="s">
        <v>3184</v>
      </c>
      <c r="D651" s="2">
        <v>6.9330000877380371</v>
      </c>
      <c r="E651" s="2">
        <v>1</v>
      </c>
      <c r="F651" s="2">
        <v>6.9330000877380371</v>
      </c>
      <c r="G651" s="2" t="s">
        <v>1030</v>
      </c>
      <c r="H651" s="2" t="s">
        <v>3185</v>
      </c>
      <c r="I651" s="21">
        <v>42346.333333333328</v>
      </c>
      <c r="J651" s="2" t="s">
        <v>847</v>
      </c>
      <c r="K651" s="21">
        <v>42346.333333333328</v>
      </c>
      <c r="L651" s="2" t="s">
        <v>1102</v>
      </c>
      <c r="N651" s="2">
        <v>0</v>
      </c>
      <c r="O651" s="2">
        <v>0</v>
      </c>
      <c r="P651" s="2" t="s">
        <v>816</v>
      </c>
      <c r="Q651" s="2" t="s">
        <v>912</v>
      </c>
      <c r="R651" s="2" t="s">
        <v>797</v>
      </c>
      <c r="S651" s="2" t="s">
        <v>3186</v>
      </c>
      <c r="T651" s="2" t="str">
        <f t="shared" si="40"/>
        <v/>
      </c>
      <c r="U651" s="2" t="s">
        <v>1030</v>
      </c>
      <c r="V651" s="2" t="str">
        <f t="shared" si="41"/>
        <v/>
      </c>
      <c r="W651" s="2" t="s">
        <v>1030</v>
      </c>
      <c r="X651" s="2" t="str">
        <f t="shared" si="42"/>
        <v/>
      </c>
      <c r="Y651" s="2" t="s">
        <v>1030</v>
      </c>
      <c r="Z651" s="2" t="str">
        <f t="shared" si="43"/>
        <v/>
      </c>
      <c r="AA651" s="2" t="s">
        <v>1030</v>
      </c>
    </row>
    <row r="652" spans="1:27" hidden="1" x14ac:dyDescent="0.25">
      <c r="A652" s="2" t="s">
        <v>3187</v>
      </c>
      <c r="B652" s="2" t="s">
        <v>1613</v>
      </c>
      <c r="C652" s="2" t="s">
        <v>3188</v>
      </c>
      <c r="D652" s="2">
        <v>25.083333343267441</v>
      </c>
      <c r="E652" s="2">
        <v>1</v>
      </c>
      <c r="F652" s="2">
        <v>25.083333343267441</v>
      </c>
      <c r="G652" s="2" t="s">
        <v>1030</v>
      </c>
      <c r="H652" s="2" t="s">
        <v>3189</v>
      </c>
      <c r="I652" s="21">
        <v>43045.333333333328</v>
      </c>
      <c r="J652" s="2" t="s">
        <v>876</v>
      </c>
      <c r="K652" s="21">
        <v>41793.291666666664</v>
      </c>
      <c r="L652" s="2" t="s">
        <v>794</v>
      </c>
      <c r="M652" s="21">
        <v>42005.333333333328</v>
      </c>
      <c r="N652" s="2">
        <v>1</v>
      </c>
      <c r="P652" s="2" t="s">
        <v>816</v>
      </c>
      <c r="Q652" s="2" t="s">
        <v>1613</v>
      </c>
      <c r="R652" s="2" t="s">
        <v>836</v>
      </c>
      <c r="S652" s="2" t="s">
        <v>3057</v>
      </c>
      <c r="T652" s="2" t="str">
        <f t="shared" si="40"/>
        <v>Jason Ham</v>
      </c>
      <c r="U652" s="2">
        <v>85000</v>
      </c>
      <c r="V652" s="2" t="str">
        <f t="shared" si="41"/>
        <v>Jason Ham</v>
      </c>
      <c r="W652" s="2">
        <v>1</v>
      </c>
      <c r="X652" s="2" t="str">
        <f t="shared" si="42"/>
        <v>Jason Ham</v>
      </c>
      <c r="Y652" s="2">
        <v>1</v>
      </c>
      <c r="Z652" s="2" t="str">
        <f t="shared" si="43"/>
        <v/>
      </c>
      <c r="AA652" s="2" t="s">
        <v>1030</v>
      </c>
    </row>
    <row r="653" spans="1:27" hidden="1" x14ac:dyDescent="0.25">
      <c r="A653" s="2" t="s">
        <v>3190</v>
      </c>
      <c r="B653" s="2" t="s">
        <v>796</v>
      </c>
      <c r="C653" s="2" t="s">
        <v>3191</v>
      </c>
      <c r="D653" s="2">
        <v>2</v>
      </c>
      <c r="E653" s="2">
        <v>1</v>
      </c>
      <c r="F653" s="2">
        <v>2</v>
      </c>
      <c r="G653" s="2" t="s">
        <v>1030</v>
      </c>
      <c r="H653" s="2" t="s">
        <v>3192</v>
      </c>
      <c r="I653" s="21">
        <v>41731.291666666664</v>
      </c>
      <c r="J653" s="2" t="s">
        <v>819</v>
      </c>
      <c r="K653" s="21">
        <v>41731.291666666664</v>
      </c>
      <c r="L653" s="2" t="s">
        <v>1102</v>
      </c>
      <c r="P653" s="2" t="s">
        <v>816</v>
      </c>
      <c r="Q653" s="2" t="s">
        <v>796</v>
      </c>
      <c r="R653" s="2" t="s">
        <v>813</v>
      </c>
      <c r="S653" s="2" t="s">
        <v>869</v>
      </c>
      <c r="T653" s="2" t="str">
        <f t="shared" si="40"/>
        <v/>
      </c>
      <c r="U653" s="2" t="s">
        <v>1030</v>
      </c>
      <c r="V653" s="2" t="str">
        <f t="shared" si="41"/>
        <v/>
      </c>
      <c r="W653" s="2" t="s">
        <v>1030</v>
      </c>
      <c r="X653" s="2" t="str">
        <f t="shared" si="42"/>
        <v/>
      </c>
      <c r="Y653" s="2" t="s">
        <v>1030</v>
      </c>
      <c r="Z653" s="2" t="str">
        <f t="shared" si="43"/>
        <v/>
      </c>
      <c r="AA653" s="2" t="s">
        <v>1030</v>
      </c>
    </row>
    <row r="654" spans="1:27" hidden="1" x14ac:dyDescent="0.25">
      <c r="A654" s="2" t="s">
        <v>3193</v>
      </c>
      <c r="B654" s="2" t="s">
        <v>835</v>
      </c>
      <c r="C654" s="2" t="s">
        <v>3194</v>
      </c>
      <c r="D654" s="2">
        <v>5</v>
      </c>
      <c r="E654" s="2">
        <v>1</v>
      </c>
      <c r="F654" s="2">
        <v>5</v>
      </c>
      <c r="G654" s="2" t="s">
        <v>1030</v>
      </c>
      <c r="H654" s="2" t="s">
        <v>3195</v>
      </c>
      <c r="I654" s="21">
        <v>43039.291666666672</v>
      </c>
      <c r="J654" s="2" t="s">
        <v>819</v>
      </c>
      <c r="K654" s="21">
        <v>42649.291666666672</v>
      </c>
      <c r="L654" s="2" t="s">
        <v>794</v>
      </c>
      <c r="M654" s="21">
        <v>42762.333333333328</v>
      </c>
      <c r="N654" s="2">
        <v>1</v>
      </c>
      <c r="O654" s="2">
        <v>0</v>
      </c>
      <c r="P654" s="2" t="s">
        <v>816</v>
      </c>
      <c r="Q654" s="2" t="s">
        <v>835</v>
      </c>
      <c r="R654" s="2" t="s">
        <v>836</v>
      </c>
      <c r="S654" s="2" t="s">
        <v>916</v>
      </c>
      <c r="T654" s="2" t="str">
        <f t="shared" si="40"/>
        <v/>
      </c>
      <c r="U654" s="2" t="s">
        <v>1030</v>
      </c>
      <c r="V654" s="2" t="str">
        <f t="shared" si="41"/>
        <v>Julie Samson</v>
      </c>
      <c r="W654" s="2">
        <v>1</v>
      </c>
      <c r="X654" s="2" t="str">
        <f t="shared" si="42"/>
        <v>Julie Samson</v>
      </c>
      <c r="Y654" s="2">
        <v>1</v>
      </c>
      <c r="Z654" s="2" t="str">
        <f t="shared" si="43"/>
        <v/>
      </c>
      <c r="AA654" s="2" t="s">
        <v>1030</v>
      </c>
    </row>
    <row r="655" spans="1:27" hidden="1" x14ac:dyDescent="0.25">
      <c r="A655" s="2" t="s">
        <v>3196</v>
      </c>
      <c r="B655" s="2" t="s">
        <v>885</v>
      </c>
      <c r="C655" s="2" t="s">
        <v>3197</v>
      </c>
      <c r="D655" s="2">
        <v>1</v>
      </c>
      <c r="E655" s="2">
        <v>1</v>
      </c>
      <c r="F655" s="2">
        <v>1</v>
      </c>
      <c r="G655" s="2" t="s">
        <v>1030</v>
      </c>
      <c r="H655" s="2" t="s">
        <v>3198</v>
      </c>
      <c r="I655" s="21">
        <v>42053.333333333328</v>
      </c>
      <c r="J655" s="2" t="s">
        <v>884</v>
      </c>
      <c r="K655" s="21">
        <v>42053.333333333328</v>
      </c>
      <c r="L655" s="2" t="s">
        <v>1102</v>
      </c>
      <c r="M655" s="21">
        <v>39994.291666666664</v>
      </c>
      <c r="N655" s="2">
        <v>1</v>
      </c>
      <c r="O655" s="2">
        <v>0</v>
      </c>
      <c r="P655" s="2" t="s">
        <v>795</v>
      </c>
      <c r="Q655" s="2" t="s">
        <v>885</v>
      </c>
      <c r="R655" s="2" t="s">
        <v>1026</v>
      </c>
      <c r="S655" s="2" t="s">
        <v>853</v>
      </c>
      <c r="T655" s="2" t="str">
        <f t="shared" si="40"/>
        <v/>
      </c>
      <c r="U655" s="2" t="s">
        <v>1030</v>
      </c>
      <c r="V655" s="2" t="str">
        <f t="shared" si="41"/>
        <v/>
      </c>
      <c r="W655" s="2" t="s">
        <v>1030</v>
      </c>
      <c r="X655" s="2" t="str">
        <f t="shared" si="42"/>
        <v/>
      </c>
      <c r="Y655" s="2" t="s">
        <v>1030</v>
      </c>
      <c r="Z655" s="2" t="str">
        <f t="shared" si="43"/>
        <v/>
      </c>
      <c r="AA655" s="2" t="s">
        <v>1030</v>
      </c>
    </row>
    <row r="656" spans="1:27" hidden="1" x14ac:dyDescent="0.25">
      <c r="A656" s="2" t="s">
        <v>358</v>
      </c>
      <c r="B656" s="2" t="s">
        <v>909</v>
      </c>
      <c r="C656" s="2" t="s">
        <v>357</v>
      </c>
      <c r="D656" s="2">
        <v>19</v>
      </c>
      <c r="E656" s="2">
        <v>1</v>
      </c>
      <c r="F656" s="2">
        <v>19</v>
      </c>
      <c r="G656" s="2" t="s">
        <v>1030</v>
      </c>
      <c r="H656" s="2" t="s">
        <v>1009</v>
      </c>
      <c r="I656" s="21">
        <v>43305.291666666672</v>
      </c>
      <c r="J656" s="2" t="s">
        <v>889</v>
      </c>
      <c r="K656" s="21">
        <v>42426.333333333328</v>
      </c>
      <c r="L656" s="2" t="s">
        <v>794</v>
      </c>
      <c r="M656" s="21">
        <v>42370.333333333328</v>
      </c>
      <c r="N656" s="2">
        <v>1</v>
      </c>
      <c r="O656" s="2">
        <v>0</v>
      </c>
      <c r="P656" s="2" t="s">
        <v>824</v>
      </c>
      <c r="Q656" s="2" t="s">
        <v>909</v>
      </c>
      <c r="R656" s="2" t="s">
        <v>813</v>
      </c>
      <c r="S656" s="2" t="s">
        <v>849</v>
      </c>
      <c r="T656" s="2" t="str">
        <f t="shared" si="40"/>
        <v/>
      </c>
      <c r="U656" s="2" t="s">
        <v>1030</v>
      </c>
      <c r="V656" s="2" t="str">
        <f t="shared" si="41"/>
        <v/>
      </c>
      <c r="W656" s="2" t="s">
        <v>1030</v>
      </c>
      <c r="X656" s="2" t="str">
        <f t="shared" si="42"/>
        <v/>
      </c>
      <c r="Y656" s="2" t="s">
        <v>1030</v>
      </c>
      <c r="Z656" s="2" t="str">
        <f t="shared" si="43"/>
        <v/>
      </c>
      <c r="AA656" s="2" t="s">
        <v>1030</v>
      </c>
    </row>
    <row r="657" spans="1:27" hidden="1" x14ac:dyDescent="0.25">
      <c r="A657" s="2" t="s">
        <v>3199</v>
      </c>
      <c r="B657" s="2" t="s">
        <v>804</v>
      </c>
      <c r="C657" s="2" t="s">
        <v>3200</v>
      </c>
      <c r="D657" s="2">
        <v>5</v>
      </c>
      <c r="E657" s="2">
        <v>1</v>
      </c>
      <c r="F657" s="2">
        <v>5</v>
      </c>
      <c r="G657" s="2" t="s">
        <v>1030</v>
      </c>
      <c r="H657" s="2" t="s">
        <v>3201</v>
      </c>
      <c r="I657" s="21">
        <v>42704.333333333328</v>
      </c>
      <c r="J657" s="2" t="s">
        <v>793</v>
      </c>
      <c r="K657" s="21">
        <v>42662.291666666672</v>
      </c>
      <c r="L657" s="2" t="s">
        <v>794</v>
      </c>
      <c r="M657" s="21">
        <v>41275.333333333336</v>
      </c>
      <c r="N657" s="2">
        <v>1</v>
      </c>
      <c r="O657" s="2">
        <v>40000</v>
      </c>
      <c r="P657" s="2" t="s">
        <v>795</v>
      </c>
      <c r="Q657" s="2" t="s">
        <v>804</v>
      </c>
      <c r="R657" s="2" t="s">
        <v>813</v>
      </c>
      <c r="S657" s="2" t="s">
        <v>913</v>
      </c>
      <c r="T657" s="2" t="str">
        <f t="shared" si="40"/>
        <v/>
      </c>
      <c r="U657" s="2" t="s">
        <v>1030</v>
      </c>
      <c r="V657" s="2" t="str">
        <f t="shared" si="41"/>
        <v/>
      </c>
      <c r="W657" s="2" t="s">
        <v>1030</v>
      </c>
      <c r="X657" s="2" t="str">
        <f t="shared" si="42"/>
        <v/>
      </c>
      <c r="Y657" s="2" t="s">
        <v>1030</v>
      </c>
      <c r="Z657" s="2" t="str">
        <f t="shared" si="43"/>
        <v/>
      </c>
      <c r="AA657" s="2" t="s">
        <v>1030</v>
      </c>
    </row>
    <row r="658" spans="1:27" hidden="1" x14ac:dyDescent="0.25">
      <c r="A658" s="2" t="s">
        <v>3202</v>
      </c>
      <c r="B658" s="2" t="s">
        <v>809</v>
      </c>
      <c r="C658" s="2" t="s">
        <v>3203</v>
      </c>
      <c r="D658" s="2">
        <v>7.25</v>
      </c>
      <c r="E658" s="2" t="s">
        <v>1030</v>
      </c>
      <c r="F658" s="2" t="s">
        <v>1030</v>
      </c>
      <c r="G658" s="2">
        <v>7.25</v>
      </c>
      <c r="H658" s="2" t="s">
        <v>3204</v>
      </c>
      <c r="I658" s="21">
        <v>42629.291666666672</v>
      </c>
      <c r="J658" s="2" t="s">
        <v>808</v>
      </c>
      <c r="K658" s="21">
        <v>41284.333333333336</v>
      </c>
      <c r="L658" s="2" t="s">
        <v>794</v>
      </c>
      <c r="M658" s="21">
        <v>39937.291666666664</v>
      </c>
      <c r="N658" s="2">
        <v>10</v>
      </c>
      <c r="O658" s="2">
        <v>1000000</v>
      </c>
      <c r="P658" s="2" t="s">
        <v>795</v>
      </c>
      <c r="Q658" s="2" t="s">
        <v>809</v>
      </c>
      <c r="R658" s="2" t="s">
        <v>922</v>
      </c>
      <c r="S658" s="2" t="s">
        <v>817</v>
      </c>
      <c r="T658" s="2" t="str">
        <f t="shared" si="40"/>
        <v/>
      </c>
      <c r="U658" s="2" t="s">
        <v>1030</v>
      </c>
      <c r="V658" s="2" t="str">
        <f t="shared" si="41"/>
        <v/>
      </c>
      <c r="W658" s="2" t="s">
        <v>1030</v>
      </c>
      <c r="X658" s="2" t="str">
        <f t="shared" si="42"/>
        <v>Clare Briglio</v>
      </c>
      <c r="Y658" s="2">
        <v>10</v>
      </c>
      <c r="Z658" s="2" t="str">
        <f t="shared" si="43"/>
        <v>Clare Briglio</v>
      </c>
      <c r="AA658" s="2">
        <v>1000000</v>
      </c>
    </row>
    <row r="659" spans="1:27" hidden="1" x14ac:dyDescent="0.25">
      <c r="A659" s="2" t="s">
        <v>3205</v>
      </c>
      <c r="B659" s="2" t="s">
        <v>885</v>
      </c>
      <c r="C659" s="2" t="s">
        <v>3206</v>
      </c>
      <c r="D659" s="2">
        <v>5.5</v>
      </c>
      <c r="E659" s="2">
        <v>1</v>
      </c>
      <c r="F659" s="2">
        <v>5.5</v>
      </c>
      <c r="G659" s="2" t="s">
        <v>1030</v>
      </c>
      <c r="H659" s="2" t="s">
        <v>3207</v>
      </c>
      <c r="I659" s="21">
        <v>42703.333333333328</v>
      </c>
      <c r="J659" s="2" t="s">
        <v>800</v>
      </c>
      <c r="K659" s="21">
        <v>42417.333333333328</v>
      </c>
      <c r="L659" s="2" t="s">
        <v>794</v>
      </c>
      <c r="M659" s="21">
        <v>42408.333333333328</v>
      </c>
      <c r="N659" s="2">
        <v>0</v>
      </c>
      <c r="O659" s="2">
        <v>0</v>
      </c>
      <c r="P659" s="2" t="s">
        <v>824</v>
      </c>
      <c r="Q659" s="2" t="s">
        <v>885</v>
      </c>
      <c r="R659" s="2" t="s">
        <v>797</v>
      </c>
      <c r="S659" s="2" t="s">
        <v>801</v>
      </c>
      <c r="T659" s="2" t="str">
        <f t="shared" si="40"/>
        <v/>
      </c>
      <c r="U659" s="2" t="s">
        <v>1030</v>
      </c>
      <c r="V659" s="2" t="str">
        <f t="shared" si="41"/>
        <v/>
      </c>
      <c r="W659" s="2" t="s">
        <v>1030</v>
      </c>
      <c r="X659" s="2" t="str">
        <f t="shared" si="42"/>
        <v/>
      </c>
      <c r="Y659" s="2" t="s">
        <v>1030</v>
      </c>
      <c r="Z659" s="2" t="str">
        <f t="shared" si="43"/>
        <v/>
      </c>
      <c r="AA659" s="2" t="s">
        <v>1030</v>
      </c>
    </row>
    <row r="660" spans="1:27" hidden="1" x14ac:dyDescent="0.25">
      <c r="A660" s="2" t="s">
        <v>1375</v>
      </c>
      <c r="B660" s="2" t="s">
        <v>1261</v>
      </c>
      <c r="C660" s="2" t="s">
        <v>1374</v>
      </c>
      <c r="D660" s="2">
        <v>52.25</v>
      </c>
      <c r="E660" s="2" t="s">
        <v>1030</v>
      </c>
      <c r="F660" s="2" t="s">
        <v>1030</v>
      </c>
      <c r="G660" s="2">
        <v>52.25</v>
      </c>
      <c r="H660" s="2" t="s">
        <v>1506</v>
      </c>
      <c r="I660" s="21">
        <v>43286.291666666672</v>
      </c>
      <c r="J660" s="2" t="s">
        <v>819</v>
      </c>
      <c r="K660" s="21">
        <v>35753.333333333336</v>
      </c>
      <c r="L660" s="2" t="s">
        <v>794</v>
      </c>
      <c r="M660" s="21">
        <v>33033.291666666664</v>
      </c>
      <c r="N660" s="2">
        <v>10</v>
      </c>
      <c r="O660" s="2">
        <v>4000000</v>
      </c>
      <c r="P660" s="2" t="s">
        <v>795</v>
      </c>
      <c r="Q660" s="2" t="s">
        <v>1261</v>
      </c>
      <c r="R660" s="2" t="s">
        <v>866</v>
      </c>
      <c r="S660" s="2" t="s">
        <v>831</v>
      </c>
      <c r="T660" s="2" t="str">
        <f t="shared" si="40"/>
        <v>Carlos Conejo</v>
      </c>
      <c r="U660" s="2">
        <v>1000000</v>
      </c>
      <c r="V660" s="2" t="str">
        <f t="shared" si="41"/>
        <v/>
      </c>
      <c r="W660" s="2" t="s">
        <v>1030</v>
      </c>
      <c r="X660" s="2" t="str">
        <f t="shared" si="42"/>
        <v>Carlos Conejo</v>
      </c>
      <c r="Y660" s="2">
        <v>70</v>
      </c>
      <c r="Z660" s="2" t="str">
        <f t="shared" si="43"/>
        <v>Carlos Conejo</v>
      </c>
      <c r="AA660" s="2">
        <v>10000000</v>
      </c>
    </row>
    <row r="661" spans="1:27" hidden="1" x14ac:dyDescent="0.25">
      <c r="A661" s="2" t="s">
        <v>3208</v>
      </c>
      <c r="B661" s="2" t="s">
        <v>3209</v>
      </c>
      <c r="C661" s="2" t="s">
        <v>3210</v>
      </c>
      <c r="D661" s="2">
        <v>2</v>
      </c>
      <c r="E661" s="2" t="s">
        <v>1030</v>
      </c>
      <c r="F661" s="2" t="s">
        <v>1030</v>
      </c>
      <c r="G661" s="2">
        <v>2</v>
      </c>
      <c r="H661" s="2" t="s">
        <v>3211</v>
      </c>
      <c r="I661" s="21">
        <v>43171.291666666672</v>
      </c>
      <c r="J661" s="2" t="s">
        <v>793</v>
      </c>
      <c r="K661" s="21">
        <v>42759.333333333328</v>
      </c>
      <c r="L661" s="2" t="s">
        <v>794</v>
      </c>
      <c r="M661" s="21">
        <v>42858.291666666672</v>
      </c>
      <c r="N661" s="2">
        <v>1</v>
      </c>
      <c r="O661" s="2">
        <v>0</v>
      </c>
      <c r="P661" s="2" t="s">
        <v>816</v>
      </c>
      <c r="Q661" s="2" t="s">
        <v>3209</v>
      </c>
      <c r="R661" s="2" t="s">
        <v>830</v>
      </c>
      <c r="S661" s="2" t="s">
        <v>913</v>
      </c>
      <c r="T661" s="2" t="str">
        <f t="shared" si="40"/>
        <v/>
      </c>
      <c r="U661" s="2" t="s">
        <v>1030</v>
      </c>
      <c r="V661" s="2" t="str">
        <f t="shared" si="41"/>
        <v/>
      </c>
      <c r="W661" s="2" t="s">
        <v>1030</v>
      </c>
      <c r="X661" s="2" t="str">
        <f t="shared" si="42"/>
        <v/>
      </c>
      <c r="Y661" s="2" t="s">
        <v>1030</v>
      </c>
      <c r="Z661" s="2" t="str">
        <f t="shared" si="43"/>
        <v/>
      </c>
      <c r="AA661" s="2" t="s">
        <v>1030</v>
      </c>
    </row>
    <row r="662" spans="1:27" hidden="1" x14ac:dyDescent="0.25">
      <c r="A662" s="2" t="s">
        <v>3212</v>
      </c>
      <c r="B662" s="2" t="s">
        <v>1368</v>
      </c>
      <c r="C662" s="2" t="s">
        <v>3213</v>
      </c>
      <c r="D662" s="2">
        <v>10.41666667163372</v>
      </c>
      <c r="E662" s="2">
        <v>1</v>
      </c>
      <c r="F662" s="2">
        <v>10.41666667163372</v>
      </c>
      <c r="G662" s="2" t="s">
        <v>1030</v>
      </c>
      <c r="H662" s="2" t="s">
        <v>3214</v>
      </c>
      <c r="I662" s="21">
        <v>42662.291666666672</v>
      </c>
      <c r="J662" s="2" t="s">
        <v>819</v>
      </c>
      <c r="K662" s="21">
        <v>42586.291666666672</v>
      </c>
      <c r="L662" s="2" t="s">
        <v>794</v>
      </c>
      <c r="M662" s="21">
        <v>39448.333333333336</v>
      </c>
      <c r="N662" s="2">
        <v>8</v>
      </c>
      <c r="O662" s="2">
        <v>500000</v>
      </c>
      <c r="P662" s="2" t="s">
        <v>795</v>
      </c>
      <c r="Q662" s="2" t="s">
        <v>1617</v>
      </c>
      <c r="R662" s="2" t="s">
        <v>810</v>
      </c>
      <c r="S662" s="2" t="s">
        <v>853</v>
      </c>
      <c r="T662" s="2" t="str">
        <f t="shared" si="40"/>
        <v/>
      </c>
      <c r="U662" s="2" t="s">
        <v>1030</v>
      </c>
      <c r="V662" s="2" t="str">
        <f t="shared" si="41"/>
        <v/>
      </c>
      <c r="W662" s="2" t="s">
        <v>1030</v>
      </c>
      <c r="X662" s="2" t="str">
        <f t="shared" si="42"/>
        <v/>
      </c>
      <c r="Y662" s="2" t="s">
        <v>1030</v>
      </c>
      <c r="Z662" s="2" t="str">
        <f t="shared" si="43"/>
        <v/>
      </c>
      <c r="AA662" s="2" t="s">
        <v>1030</v>
      </c>
    </row>
    <row r="663" spans="1:27" hidden="1" x14ac:dyDescent="0.25">
      <c r="A663" s="2" t="s">
        <v>3215</v>
      </c>
      <c r="B663" s="2" t="s">
        <v>885</v>
      </c>
      <c r="C663" s="2" t="s">
        <v>3216</v>
      </c>
      <c r="D663" s="2">
        <v>1</v>
      </c>
      <c r="E663" s="2">
        <v>1</v>
      </c>
      <c r="F663" s="2">
        <v>1</v>
      </c>
      <c r="G663" s="2" t="s">
        <v>1030</v>
      </c>
      <c r="H663" s="2" t="s">
        <v>3217</v>
      </c>
      <c r="I663" s="21">
        <v>42109.291666666672</v>
      </c>
      <c r="J663" s="2" t="s">
        <v>952</v>
      </c>
      <c r="K663" s="21">
        <v>42103.291666666672</v>
      </c>
      <c r="L663" s="2" t="s">
        <v>1102</v>
      </c>
      <c r="N663" s="2">
        <v>0</v>
      </c>
      <c r="O663" s="2">
        <v>0</v>
      </c>
      <c r="P663" s="2" t="s">
        <v>816</v>
      </c>
      <c r="Q663" s="2" t="s">
        <v>885</v>
      </c>
      <c r="R663" s="2" t="s">
        <v>852</v>
      </c>
      <c r="S663" s="2" t="s">
        <v>1765</v>
      </c>
      <c r="T663" s="2" t="str">
        <f t="shared" si="40"/>
        <v/>
      </c>
      <c r="U663" s="2" t="s">
        <v>1030</v>
      </c>
      <c r="V663" s="2" t="str">
        <f t="shared" si="41"/>
        <v/>
      </c>
      <c r="W663" s="2" t="s">
        <v>1030</v>
      </c>
      <c r="X663" s="2" t="str">
        <f t="shared" si="42"/>
        <v/>
      </c>
      <c r="Y663" s="2" t="s">
        <v>1030</v>
      </c>
      <c r="Z663" s="2" t="str">
        <f t="shared" si="43"/>
        <v/>
      </c>
      <c r="AA663" s="2" t="s">
        <v>1030</v>
      </c>
    </row>
    <row r="664" spans="1:27" hidden="1" x14ac:dyDescent="0.25">
      <c r="A664" s="2" t="s">
        <v>3218</v>
      </c>
      <c r="B664" s="2" t="s">
        <v>1063</v>
      </c>
      <c r="C664" s="2" t="s">
        <v>3219</v>
      </c>
      <c r="D664" s="2">
        <v>1.75</v>
      </c>
      <c r="E664" s="2">
        <v>1</v>
      </c>
      <c r="F664" s="2">
        <v>1.75</v>
      </c>
      <c r="G664" s="2" t="s">
        <v>1030</v>
      </c>
      <c r="H664" s="2" t="s">
        <v>3220</v>
      </c>
      <c r="I664" s="21">
        <v>41926.291666666664</v>
      </c>
      <c r="J664" s="2" t="s">
        <v>861</v>
      </c>
      <c r="K664" s="21">
        <v>41918.291666666664</v>
      </c>
      <c r="L664" s="2" t="s">
        <v>1102</v>
      </c>
      <c r="N664" s="2">
        <v>0</v>
      </c>
      <c r="O664" s="2">
        <v>0</v>
      </c>
      <c r="P664" s="2" t="s">
        <v>816</v>
      </c>
      <c r="Q664" s="2" t="s">
        <v>1063</v>
      </c>
      <c r="R664" s="2" t="s">
        <v>797</v>
      </c>
      <c r="S664" s="2" t="s">
        <v>801</v>
      </c>
      <c r="T664" s="2" t="str">
        <f t="shared" si="40"/>
        <v/>
      </c>
      <c r="U664" s="2" t="s">
        <v>1030</v>
      </c>
      <c r="V664" s="2" t="str">
        <f t="shared" si="41"/>
        <v/>
      </c>
      <c r="W664" s="2" t="s">
        <v>1030</v>
      </c>
      <c r="X664" s="2" t="str">
        <f t="shared" si="42"/>
        <v/>
      </c>
      <c r="Y664" s="2" t="s">
        <v>1030</v>
      </c>
      <c r="Z664" s="2" t="str">
        <f t="shared" si="43"/>
        <v/>
      </c>
      <c r="AA664" s="2" t="s">
        <v>1030</v>
      </c>
    </row>
    <row r="665" spans="1:27" hidden="1" x14ac:dyDescent="0.25">
      <c r="A665" s="2" t="s">
        <v>3221</v>
      </c>
      <c r="B665" s="2" t="s">
        <v>833</v>
      </c>
      <c r="C665" s="2" t="s">
        <v>3222</v>
      </c>
      <c r="D665" s="2">
        <v>4.8500000014901161</v>
      </c>
      <c r="E665" s="2">
        <v>1</v>
      </c>
      <c r="F665" s="2">
        <v>4.8500000014901161</v>
      </c>
      <c r="G665" s="2" t="s">
        <v>1030</v>
      </c>
      <c r="H665" s="2" t="s">
        <v>3223</v>
      </c>
      <c r="I665" s="21">
        <v>43089.333333333328</v>
      </c>
      <c r="J665" s="2" t="s">
        <v>952</v>
      </c>
      <c r="K665" s="21">
        <v>43082.333333333328</v>
      </c>
      <c r="L665" s="2" t="s">
        <v>794</v>
      </c>
      <c r="M665" s="21">
        <v>28825.333333333332</v>
      </c>
      <c r="N665" s="2">
        <v>0</v>
      </c>
      <c r="O665" s="2">
        <v>0</v>
      </c>
      <c r="P665" s="2" t="s">
        <v>795</v>
      </c>
      <c r="Q665" s="2" t="s">
        <v>833</v>
      </c>
      <c r="R665" s="2" t="s">
        <v>810</v>
      </c>
      <c r="S665" s="2" t="s">
        <v>801</v>
      </c>
      <c r="T665" s="2" t="str">
        <f t="shared" si="40"/>
        <v/>
      </c>
      <c r="U665" s="2" t="s">
        <v>1030</v>
      </c>
      <c r="V665" s="2" t="str">
        <f t="shared" si="41"/>
        <v/>
      </c>
      <c r="W665" s="2" t="s">
        <v>1030</v>
      </c>
      <c r="X665" s="2" t="str">
        <f t="shared" si="42"/>
        <v/>
      </c>
      <c r="Y665" s="2" t="s">
        <v>1030</v>
      </c>
      <c r="Z665" s="2" t="str">
        <f t="shared" si="43"/>
        <v/>
      </c>
      <c r="AA665" s="2" t="s">
        <v>1030</v>
      </c>
    </row>
    <row r="666" spans="1:27" hidden="1" x14ac:dyDescent="0.25">
      <c r="A666" s="2" t="s">
        <v>3224</v>
      </c>
      <c r="B666" s="2" t="s">
        <v>885</v>
      </c>
      <c r="C666" s="2" t="s">
        <v>3225</v>
      </c>
      <c r="D666" s="2">
        <v>6</v>
      </c>
      <c r="E666" s="2">
        <v>1</v>
      </c>
      <c r="F666" s="2">
        <v>6</v>
      </c>
      <c r="G666" s="2" t="s">
        <v>1030</v>
      </c>
      <c r="H666" s="2" t="s">
        <v>3226</v>
      </c>
      <c r="I666" s="21">
        <v>42703.333333333328</v>
      </c>
      <c r="J666" s="2" t="s">
        <v>876</v>
      </c>
      <c r="K666" s="21">
        <v>42436.333333333328</v>
      </c>
      <c r="L666" s="2" t="s">
        <v>794</v>
      </c>
      <c r="M666" s="21">
        <v>42156.291666666672</v>
      </c>
      <c r="N666" s="2">
        <v>1</v>
      </c>
      <c r="O666" s="2">
        <v>150000</v>
      </c>
      <c r="P666" s="2" t="s">
        <v>824</v>
      </c>
      <c r="Q666" s="2" t="s">
        <v>885</v>
      </c>
      <c r="R666" s="2" t="s">
        <v>810</v>
      </c>
      <c r="S666" s="2" t="s">
        <v>853</v>
      </c>
      <c r="T666" s="2" t="str">
        <f t="shared" si="40"/>
        <v/>
      </c>
      <c r="U666" s="2" t="s">
        <v>1030</v>
      </c>
      <c r="V666" s="2" t="str">
        <f t="shared" si="41"/>
        <v/>
      </c>
      <c r="W666" s="2" t="s">
        <v>1030</v>
      </c>
      <c r="X666" s="2" t="str">
        <f t="shared" si="42"/>
        <v/>
      </c>
      <c r="Y666" s="2" t="s">
        <v>1030</v>
      </c>
      <c r="Z666" s="2" t="str">
        <f t="shared" si="43"/>
        <v/>
      </c>
      <c r="AA666" s="2" t="s">
        <v>1030</v>
      </c>
    </row>
    <row r="667" spans="1:27" hidden="1" x14ac:dyDescent="0.25">
      <c r="A667" s="2" t="s">
        <v>3227</v>
      </c>
      <c r="B667" s="2" t="s">
        <v>874</v>
      </c>
      <c r="C667" s="2" t="s">
        <v>3228</v>
      </c>
      <c r="D667" s="2">
        <v>9</v>
      </c>
      <c r="E667" s="2" t="s">
        <v>1030</v>
      </c>
      <c r="F667" s="2" t="s">
        <v>1030</v>
      </c>
      <c r="G667" s="2">
        <v>9</v>
      </c>
      <c r="H667" s="2" t="s">
        <v>3229</v>
      </c>
      <c r="I667" s="21">
        <v>42089.291666666672</v>
      </c>
      <c r="J667" s="2" t="s">
        <v>808</v>
      </c>
      <c r="K667" s="21">
        <v>41088.291666666664</v>
      </c>
      <c r="L667" s="2" t="s">
        <v>1102</v>
      </c>
      <c r="M667" s="21">
        <v>40801.291666666664</v>
      </c>
      <c r="N667" s="2">
        <v>0</v>
      </c>
      <c r="O667" s="2">
        <v>100000</v>
      </c>
      <c r="P667" s="2" t="s">
        <v>824</v>
      </c>
      <c r="Q667" s="2" t="s">
        <v>874</v>
      </c>
      <c r="R667" s="2" t="s">
        <v>810</v>
      </c>
      <c r="S667" s="2" t="s">
        <v>801</v>
      </c>
      <c r="T667" s="2" t="str">
        <f t="shared" si="40"/>
        <v/>
      </c>
      <c r="U667" s="2" t="s">
        <v>1030</v>
      </c>
      <c r="V667" s="2" t="str">
        <f t="shared" si="41"/>
        <v/>
      </c>
      <c r="W667" s="2" t="s">
        <v>1030</v>
      </c>
      <c r="X667" s="2" t="str">
        <f t="shared" si="42"/>
        <v/>
      </c>
      <c r="Y667" s="2" t="s">
        <v>1030</v>
      </c>
      <c r="Z667" s="2" t="str">
        <f t="shared" si="43"/>
        <v>Rose Obetz</v>
      </c>
      <c r="AA667" s="2">
        <v>100000</v>
      </c>
    </row>
    <row r="668" spans="1:27" hidden="1" x14ac:dyDescent="0.25">
      <c r="A668" s="2" t="s">
        <v>3230</v>
      </c>
      <c r="B668" s="2" t="s">
        <v>912</v>
      </c>
      <c r="C668" s="2" t="s">
        <v>3231</v>
      </c>
      <c r="D668" s="2">
        <v>0.5</v>
      </c>
      <c r="E668" s="2">
        <v>1</v>
      </c>
      <c r="F668" s="2">
        <v>0.5</v>
      </c>
      <c r="G668" s="2" t="s">
        <v>1030</v>
      </c>
      <c r="H668" s="2" t="s">
        <v>3232</v>
      </c>
      <c r="I668" s="21">
        <v>42657.291666666672</v>
      </c>
      <c r="J668" s="2" t="s">
        <v>793</v>
      </c>
      <c r="K668" s="21">
        <v>42656.291666666672</v>
      </c>
      <c r="L668" s="2" t="s">
        <v>794</v>
      </c>
      <c r="M668" s="21">
        <v>42370.333333333328</v>
      </c>
      <c r="N668" s="2">
        <v>0</v>
      </c>
      <c r="O668" s="2">
        <v>500</v>
      </c>
      <c r="P668" s="2" t="s">
        <v>824</v>
      </c>
      <c r="Q668" s="2" t="s">
        <v>912</v>
      </c>
      <c r="R668" s="2" t="s">
        <v>797</v>
      </c>
      <c r="S668" s="2" t="s">
        <v>820</v>
      </c>
      <c r="T668" s="2" t="str">
        <f t="shared" si="40"/>
        <v/>
      </c>
      <c r="U668" s="2" t="s">
        <v>1030</v>
      </c>
      <c r="V668" s="2" t="str">
        <f t="shared" si="41"/>
        <v/>
      </c>
      <c r="W668" s="2" t="s">
        <v>1030</v>
      </c>
      <c r="X668" s="2" t="str">
        <f t="shared" si="42"/>
        <v/>
      </c>
      <c r="Y668" s="2" t="s">
        <v>1030</v>
      </c>
      <c r="Z668" s="2" t="str">
        <f t="shared" si="43"/>
        <v/>
      </c>
      <c r="AA668" s="2" t="s">
        <v>1030</v>
      </c>
    </row>
    <row r="669" spans="1:27" hidden="1" x14ac:dyDescent="0.25">
      <c r="A669" s="2" t="s">
        <v>368</v>
      </c>
      <c r="B669" s="2" t="s">
        <v>1365</v>
      </c>
      <c r="C669" s="2" t="s">
        <v>367</v>
      </c>
      <c r="D669" s="2">
        <v>4.25</v>
      </c>
      <c r="E669" s="2">
        <v>1</v>
      </c>
      <c r="F669" s="2">
        <v>4.25</v>
      </c>
      <c r="G669" s="2" t="s">
        <v>1030</v>
      </c>
      <c r="H669" s="2" t="s">
        <v>1010</v>
      </c>
      <c r="I669" s="21">
        <v>43235.291666666672</v>
      </c>
      <c r="J669" s="2" t="s">
        <v>800</v>
      </c>
      <c r="K669" s="21">
        <v>43142.333333333328</v>
      </c>
      <c r="L669" s="2" t="s">
        <v>794</v>
      </c>
      <c r="N669" s="2">
        <v>0</v>
      </c>
      <c r="O669" s="2">
        <v>0</v>
      </c>
      <c r="P669" s="2" t="s">
        <v>816</v>
      </c>
      <c r="Q669" s="2" t="s">
        <v>1592</v>
      </c>
      <c r="R669" s="2" t="s">
        <v>872</v>
      </c>
      <c r="S669" s="2" t="s">
        <v>894</v>
      </c>
      <c r="T669" s="2" t="str">
        <f t="shared" si="40"/>
        <v/>
      </c>
      <c r="U669" s="2" t="s">
        <v>1030</v>
      </c>
      <c r="V669" s="2" t="str">
        <f t="shared" si="41"/>
        <v/>
      </c>
      <c r="W669" s="2" t="s">
        <v>1030</v>
      </c>
      <c r="X669" s="2" t="str">
        <f t="shared" si="42"/>
        <v/>
      </c>
      <c r="Y669" s="2" t="s">
        <v>1030</v>
      </c>
      <c r="Z669" s="2" t="str">
        <f t="shared" si="43"/>
        <v/>
      </c>
      <c r="AA669" s="2" t="s">
        <v>1030</v>
      </c>
    </row>
    <row r="670" spans="1:27" hidden="1" x14ac:dyDescent="0.25">
      <c r="A670" s="2" t="s">
        <v>382</v>
      </c>
      <c r="B670" s="2" t="s">
        <v>912</v>
      </c>
      <c r="C670" s="2" t="s">
        <v>381</v>
      </c>
      <c r="D670" s="2">
        <v>3</v>
      </c>
      <c r="E670" s="2">
        <v>1</v>
      </c>
      <c r="F670" s="2">
        <v>3</v>
      </c>
      <c r="G670" s="2" t="s">
        <v>1030</v>
      </c>
      <c r="H670" s="2" t="s">
        <v>1011</v>
      </c>
      <c r="I670" s="21">
        <v>43235.291666666672</v>
      </c>
      <c r="J670" s="2" t="s">
        <v>884</v>
      </c>
      <c r="K670" s="21">
        <v>43185.291666666672</v>
      </c>
      <c r="L670" s="2" t="s">
        <v>794</v>
      </c>
      <c r="N670" s="2">
        <v>0</v>
      </c>
      <c r="O670" s="2">
        <v>0</v>
      </c>
      <c r="P670" s="2" t="s">
        <v>816</v>
      </c>
      <c r="Q670" s="2" t="s">
        <v>912</v>
      </c>
      <c r="R670" s="2" t="s">
        <v>830</v>
      </c>
      <c r="S670" s="2" t="s">
        <v>916</v>
      </c>
      <c r="T670" s="2" t="str">
        <f t="shared" si="40"/>
        <v/>
      </c>
      <c r="U670" s="2" t="s">
        <v>1030</v>
      </c>
      <c r="V670" s="2" t="str">
        <f t="shared" si="41"/>
        <v/>
      </c>
      <c r="W670" s="2" t="s">
        <v>1030</v>
      </c>
      <c r="X670" s="2" t="str">
        <f t="shared" si="42"/>
        <v/>
      </c>
      <c r="Y670" s="2" t="s">
        <v>1030</v>
      </c>
      <c r="Z670" s="2" t="str">
        <f t="shared" si="43"/>
        <v/>
      </c>
      <c r="AA670" s="2" t="s">
        <v>1030</v>
      </c>
    </row>
    <row r="671" spans="1:27" hidden="1" x14ac:dyDescent="0.25">
      <c r="A671" s="2" t="s">
        <v>3233</v>
      </c>
      <c r="B671" s="2" t="s">
        <v>812</v>
      </c>
      <c r="C671" s="2" t="s">
        <v>3234</v>
      </c>
      <c r="D671" s="2">
        <v>5.25</v>
      </c>
      <c r="E671" s="2">
        <v>1</v>
      </c>
      <c r="F671" s="2">
        <v>5.25</v>
      </c>
      <c r="G671" s="2" t="s">
        <v>1030</v>
      </c>
      <c r="H671" s="2" t="s">
        <v>3235</v>
      </c>
      <c r="I671" s="21">
        <v>42557.291666666672</v>
      </c>
      <c r="J671" s="2" t="s">
        <v>889</v>
      </c>
      <c r="K671" s="21">
        <v>42404.333333333328</v>
      </c>
      <c r="L671" s="2" t="s">
        <v>794</v>
      </c>
      <c r="M671" s="21">
        <v>42291.291666666672</v>
      </c>
      <c r="N671" s="2">
        <v>3</v>
      </c>
      <c r="O671" s="2">
        <v>0</v>
      </c>
      <c r="P671" s="2" t="s">
        <v>824</v>
      </c>
      <c r="Q671" s="2" t="s">
        <v>812</v>
      </c>
      <c r="R671" s="2" t="s">
        <v>797</v>
      </c>
      <c r="S671" s="2" t="s">
        <v>3236</v>
      </c>
      <c r="T671" s="2" t="str">
        <f t="shared" si="40"/>
        <v/>
      </c>
      <c r="U671" s="2" t="s">
        <v>1030</v>
      </c>
      <c r="V671" s="2" t="str">
        <f t="shared" si="41"/>
        <v/>
      </c>
      <c r="W671" s="2" t="s">
        <v>1030</v>
      </c>
      <c r="X671" s="2" t="str">
        <f t="shared" si="42"/>
        <v/>
      </c>
      <c r="Y671" s="2" t="s">
        <v>1030</v>
      </c>
      <c r="Z671" s="2" t="str">
        <f t="shared" si="43"/>
        <v/>
      </c>
      <c r="AA671" s="2" t="s">
        <v>1030</v>
      </c>
    </row>
    <row r="672" spans="1:27" hidden="1" x14ac:dyDescent="0.25">
      <c r="A672" s="2" t="s">
        <v>3237</v>
      </c>
      <c r="B672" s="2" t="s">
        <v>1368</v>
      </c>
      <c r="C672" s="2" t="s">
        <v>3238</v>
      </c>
      <c r="D672" s="2">
        <v>5.5</v>
      </c>
      <c r="E672" s="2">
        <v>1</v>
      </c>
      <c r="F672" s="2">
        <v>5.5</v>
      </c>
      <c r="G672" s="2" t="s">
        <v>1030</v>
      </c>
      <c r="H672" s="2" t="s">
        <v>3239</v>
      </c>
      <c r="I672" s="21">
        <v>42409.333333333328</v>
      </c>
      <c r="J672" s="2" t="s">
        <v>793</v>
      </c>
      <c r="K672" s="21">
        <v>42320.333333333328</v>
      </c>
      <c r="L672" s="2" t="s">
        <v>794</v>
      </c>
      <c r="M672" s="21">
        <v>34351.333333333336</v>
      </c>
      <c r="N672" s="2">
        <v>1</v>
      </c>
      <c r="O672" s="2">
        <v>1372400</v>
      </c>
      <c r="P672" s="2" t="s">
        <v>795</v>
      </c>
      <c r="Q672" s="2" t="s">
        <v>1617</v>
      </c>
      <c r="R672" s="2" t="s">
        <v>937</v>
      </c>
      <c r="S672" s="2" t="s">
        <v>904</v>
      </c>
      <c r="T672" s="2" t="str">
        <f t="shared" si="40"/>
        <v/>
      </c>
      <c r="U672" s="2" t="s">
        <v>1030</v>
      </c>
      <c r="V672" s="2" t="str">
        <f t="shared" si="41"/>
        <v/>
      </c>
      <c r="W672" s="2" t="s">
        <v>1030</v>
      </c>
      <c r="X672" s="2" t="str">
        <f t="shared" si="42"/>
        <v/>
      </c>
      <c r="Y672" s="2" t="s">
        <v>1030</v>
      </c>
      <c r="Z672" s="2" t="str">
        <f t="shared" si="43"/>
        <v/>
      </c>
      <c r="AA672" s="2" t="s">
        <v>1030</v>
      </c>
    </row>
    <row r="673" spans="1:27" hidden="1" x14ac:dyDescent="0.25">
      <c r="A673" s="2" t="s">
        <v>3240</v>
      </c>
      <c r="B673" s="2" t="s">
        <v>1063</v>
      </c>
      <c r="C673" s="2" t="s">
        <v>3241</v>
      </c>
      <c r="D673" s="2">
        <v>13.75</v>
      </c>
      <c r="E673" s="2">
        <v>1</v>
      </c>
      <c r="F673" s="2">
        <v>13.75</v>
      </c>
      <c r="G673" s="2" t="s">
        <v>1030</v>
      </c>
      <c r="H673" s="2" t="s">
        <v>3242</v>
      </c>
      <c r="I673" s="21">
        <v>42338.333333333328</v>
      </c>
      <c r="J673" s="2" t="s">
        <v>819</v>
      </c>
      <c r="K673" s="21">
        <v>41872.291666666664</v>
      </c>
      <c r="L673" s="2" t="s">
        <v>1102</v>
      </c>
      <c r="M673" s="21">
        <v>41275.333333333336</v>
      </c>
      <c r="N673" s="2">
        <v>2</v>
      </c>
      <c r="O673" s="2">
        <v>135000</v>
      </c>
      <c r="P673" s="2" t="s">
        <v>795</v>
      </c>
      <c r="Q673" s="2" t="s">
        <v>1063</v>
      </c>
      <c r="R673" s="2" t="s">
        <v>1030</v>
      </c>
      <c r="S673" s="2" t="s">
        <v>853</v>
      </c>
      <c r="T673" s="2" t="str">
        <f t="shared" si="40"/>
        <v/>
      </c>
      <c r="U673" s="2" t="s">
        <v>1030</v>
      </c>
      <c r="V673" s="2" t="str">
        <f t="shared" si="41"/>
        <v/>
      </c>
      <c r="W673" s="2" t="s">
        <v>1030</v>
      </c>
      <c r="X673" s="2" t="str">
        <f t="shared" si="42"/>
        <v>Georg Winkler</v>
      </c>
      <c r="Y673" s="2">
        <v>2</v>
      </c>
      <c r="Z673" s="2" t="str">
        <f t="shared" si="43"/>
        <v>Georg Winkler</v>
      </c>
      <c r="AA673" s="2">
        <v>135000</v>
      </c>
    </row>
    <row r="674" spans="1:27" hidden="1" x14ac:dyDescent="0.25">
      <c r="A674" s="2" t="s">
        <v>3243</v>
      </c>
      <c r="B674" s="2" t="s">
        <v>1659</v>
      </c>
      <c r="C674" s="2" t="s">
        <v>3244</v>
      </c>
      <c r="D674" s="2">
        <v>0.25</v>
      </c>
      <c r="E674" s="2" t="s">
        <v>1030</v>
      </c>
      <c r="F674" s="2" t="s">
        <v>1030</v>
      </c>
      <c r="G674" s="2">
        <v>0.25</v>
      </c>
      <c r="H674" s="2" t="s">
        <v>3245</v>
      </c>
      <c r="I674" s="21">
        <v>41718.291666666664</v>
      </c>
      <c r="J674" s="2" t="s">
        <v>819</v>
      </c>
      <c r="K674" s="21">
        <v>41129.291666666664</v>
      </c>
      <c r="L674" s="2" t="s">
        <v>1102</v>
      </c>
      <c r="M674" s="21">
        <v>36008.291666666664</v>
      </c>
      <c r="N674" s="2">
        <v>30</v>
      </c>
      <c r="P674" s="2" t="s">
        <v>795</v>
      </c>
      <c r="Q674" s="2" t="s">
        <v>1659</v>
      </c>
      <c r="R674" s="2" t="s">
        <v>810</v>
      </c>
      <c r="S674" s="2" t="s">
        <v>820</v>
      </c>
      <c r="T674" s="2" t="str">
        <f t="shared" si="40"/>
        <v/>
      </c>
      <c r="U674" s="2" t="s">
        <v>1030</v>
      </c>
      <c r="V674" s="2" t="str">
        <f t="shared" si="41"/>
        <v/>
      </c>
      <c r="W674" s="2" t="s">
        <v>1030</v>
      </c>
      <c r="X674" s="2" t="str">
        <f t="shared" si="42"/>
        <v/>
      </c>
      <c r="Y674" s="2" t="s">
        <v>1030</v>
      </c>
      <c r="Z674" s="2" t="str">
        <f t="shared" si="43"/>
        <v/>
      </c>
      <c r="AA674" s="2" t="s">
        <v>1030</v>
      </c>
    </row>
    <row r="675" spans="1:27" hidden="1" x14ac:dyDescent="0.25">
      <c r="A675" s="2" t="s">
        <v>3246</v>
      </c>
      <c r="B675" s="2" t="s">
        <v>3247</v>
      </c>
      <c r="C675" s="2" t="s">
        <v>3248</v>
      </c>
      <c r="D675" s="2">
        <v>5.25</v>
      </c>
      <c r="E675" s="2">
        <v>1</v>
      </c>
      <c r="F675" s="2">
        <v>5.25</v>
      </c>
      <c r="G675" s="2" t="s">
        <v>1030</v>
      </c>
      <c r="H675" s="2" t="s">
        <v>3249</v>
      </c>
      <c r="I675" s="21">
        <v>43066.333333333328</v>
      </c>
      <c r="J675" s="2" t="s">
        <v>793</v>
      </c>
      <c r="K675" s="21">
        <v>42800.333333333328</v>
      </c>
      <c r="L675" s="2" t="s">
        <v>794</v>
      </c>
      <c r="M675" s="21">
        <v>33604.333333333336</v>
      </c>
      <c r="N675" s="2">
        <v>11</v>
      </c>
      <c r="O675" s="2">
        <v>2000000</v>
      </c>
      <c r="P675" s="2" t="s">
        <v>795</v>
      </c>
      <c r="Q675" s="2" t="s">
        <v>3247</v>
      </c>
      <c r="R675" s="2" t="s">
        <v>797</v>
      </c>
      <c r="S675" s="2" t="s">
        <v>3250</v>
      </c>
      <c r="T675" s="2" t="str">
        <f t="shared" si="40"/>
        <v/>
      </c>
      <c r="U675" s="2" t="s">
        <v>1030</v>
      </c>
      <c r="V675" s="2" t="str">
        <f t="shared" si="41"/>
        <v/>
      </c>
      <c r="W675" s="2" t="s">
        <v>1030</v>
      </c>
      <c r="X675" s="2" t="str">
        <f t="shared" si="42"/>
        <v/>
      </c>
      <c r="Y675" s="2" t="s">
        <v>1030</v>
      </c>
      <c r="Z675" s="2" t="str">
        <f t="shared" si="43"/>
        <v/>
      </c>
      <c r="AA675" s="2" t="s">
        <v>1030</v>
      </c>
    </row>
    <row r="676" spans="1:27" hidden="1" x14ac:dyDescent="0.25">
      <c r="A676" s="2" t="s">
        <v>91</v>
      </c>
      <c r="B676" s="2" t="s">
        <v>855</v>
      </c>
      <c r="C676" s="2" t="s">
        <v>88</v>
      </c>
      <c r="D676" s="2">
        <v>56</v>
      </c>
      <c r="E676" s="2" t="s">
        <v>1030</v>
      </c>
      <c r="F676" s="2" t="s">
        <v>1030</v>
      </c>
      <c r="G676" s="2">
        <v>56</v>
      </c>
      <c r="H676" s="2" t="s">
        <v>1012</v>
      </c>
      <c r="I676" s="21">
        <v>43321.291666666672</v>
      </c>
      <c r="J676" s="2" t="s">
        <v>800</v>
      </c>
      <c r="K676" s="21">
        <v>42716.333333333328</v>
      </c>
      <c r="L676" s="2" t="s">
        <v>794</v>
      </c>
      <c r="M676" s="21">
        <v>42716.333333333328</v>
      </c>
      <c r="N676" s="2">
        <v>1</v>
      </c>
      <c r="O676" s="2">
        <v>0</v>
      </c>
      <c r="P676" s="2" t="s">
        <v>824</v>
      </c>
      <c r="Q676" s="2" t="s">
        <v>855</v>
      </c>
      <c r="R676" s="2" t="s">
        <v>1013</v>
      </c>
      <c r="S676" s="2" t="s">
        <v>801</v>
      </c>
      <c r="T676" s="2" t="str">
        <f t="shared" si="40"/>
        <v/>
      </c>
      <c r="U676" s="2" t="s">
        <v>1030</v>
      </c>
      <c r="V676" s="2" t="str">
        <f t="shared" si="41"/>
        <v/>
      </c>
      <c r="W676" s="2" t="s">
        <v>1030</v>
      </c>
      <c r="X676" s="2" t="str">
        <f t="shared" si="42"/>
        <v/>
      </c>
      <c r="Y676" s="2" t="s">
        <v>1030</v>
      </c>
      <c r="Z676" s="2" t="str">
        <f t="shared" si="43"/>
        <v>Louis Izzo</v>
      </c>
      <c r="AA676" s="2">
        <v>400</v>
      </c>
    </row>
    <row r="677" spans="1:27" hidden="1" x14ac:dyDescent="0.25">
      <c r="A677" s="2" t="s">
        <v>3251</v>
      </c>
      <c r="B677" s="2" t="s">
        <v>1659</v>
      </c>
      <c r="C677" s="2" t="s">
        <v>3252</v>
      </c>
      <c r="D677" s="2">
        <v>5</v>
      </c>
      <c r="E677" s="2">
        <v>1</v>
      </c>
      <c r="F677" s="2">
        <v>5</v>
      </c>
      <c r="G677" s="2" t="s">
        <v>1030</v>
      </c>
      <c r="H677" s="2" t="s">
        <v>3253</v>
      </c>
      <c r="I677" s="21">
        <v>41752.291666666664</v>
      </c>
      <c r="J677" s="2" t="s">
        <v>907</v>
      </c>
      <c r="K677" s="21">
        <v>41654.333333333336</v>
      </c>
      <c r="L677" s="2" t="s">
        <v>1102</v>
      </c>
      <c r="M677" s="21">
        <v>41752.291666666664</v>
      </c>
      <c r="N677" s="2">
        <v>2</v>
      </c>
      <c r="O677" s="2">
        <v>0</v>
      </c>
      <c r="P677" s="2" t="s">
        <v>795</v>
      </c>
      <c r="Q677" s="2" t="s">
        <v>1659</v>
      </c>
      <c r="R677" s="2" t="s">
        <v>797</v>
      </c>
      <c r="S677" s="2" t="s">
        <v>916</v>
      </c>
      <c r="T677" s="2" t="str">
        <f t="shared" si="40"/>
        <v/>
      </c>
      <c r="U677" s="2" t="s">
        <v>1030</v>
      </c>
      <c r="V677" s="2" t="str">
        <f t="shared" si="41"/>
        <v>Mary Anne Rooney</v>
      </c>
      <c r="W677" s="2">
        <v>1</v>
      </c>
      <c r="X677" s="2" t="str">
        <f t="shared" si="42"/>
        <v>Mary Anne Rooney</v>
      </c>
      <c r="Y677" s="2">
        <v>2</v>
      </c>
      <c r="Z677" s="2" t="str">
        <f t="shared" si="43"/>
        <v/>
      </c>
      <c r="AA677" s="2" t="s">
        <v>1030</v>
      </c>
    </row>
    <row r="678" spans="1:27" hidden="1" x14ac:dyDescent="0.25">
      <c r="A678" s="2" t="s">
        <v>430</v>
      </c>
      <c r="B678" s="2" t="s">
        <v>912</v>
      </c>
      <c r="C678" s="2" t="s">
        <v>429</v>
      </c>
      <c r="D678" s="2">
        <v>3</v>
      </c>
      <c r="E678" s="2">
        <v>1</v>
      </c>
      <c r="F678" s="2">
        <v>3</v>
      </c>
      <c r="G678" s="2" t="s">
        <v>1030</v>
      </c>
      <c r="H678" s="2" t="s">
        <v>1014</v>
      </c>
      <c r="I678" s="21">
        <v>43235.291666666672</v>
      </c>
      <c r="J678" s="2" t="s">
        <v>978</v>
      </c>
      <c r="K678" s="21">
        <v>43195.291666666672</v>
      </c>
      <c r="L678" s="2" t="s">
        <v>794</v>
      </c>
      <c r="M678" s="21">
        <v>42244.291666666672</v>
      </c>
      <c r="N678" s="2">
        <v>2</v>
      </c>
      <c r="O678" s="2">
        <v>0</v>
      </c>
      <c r="P678" s="2" t="s">
        <v>795</v>
      </c>
      <c r="Q678" s="2" t="s">
        <v>912</v>
      </c>
      <c r="R678" s="2" t="s">
        <v>797</v>
      </c>
      <c r="S678" s="2" t="s">
        <v>1015</v>
      </c>
      <c r="T678" s="2" t="str">
        <f t="shared" si="40"/>
        <v/>
      </c>
      <c r="U678" s="2" t="s">
        <v>1030</v>
      </c>
      <c r="V678" s="2" t="str">
        <f t="shared" si="41"/>
        <v/>
      </c>
      <c r="W678" s="2" t="s">
        <v>1030</v>
      </c>
      <c r="X678" s="2" t="str">
        <f t="shared" si="42"/>
        <v/>
      </c>
      <c r="Y678" s="2" t="s">
        <v>1030</v>
      </c>
      <c r="Z678" s="2" t="str">
        <f t="shared" si="43"/>
        <v/>
      </c>
      <c r="AA678" s="2" t="s">
        <v>1030</v>
      </c>
    </row>
    <row r="679" spans="1:27" hidden="1" x14ac:dyDescent="0.25">
      <c r="A679" s="2" t="s">
        <v>3254</v>
      </c>
      <c r="B679" s="2" t="s">
        <v>848</v>
      </c>
      <c r="C679" s="2" t="s">
        <v>3255</v>
      </c>
      <c r="D679" s="2">
        <v>6</v>
      </c>
      <c r="E679" s="2">
        <v>1</v>
      </c>
      <c r="F679" s="2">
        <v>6</v>
      </c>
      <c r="G679" s="2" t="s">
        <v>1030</v>
      </c>
      <c r="H679" s="2" t="s">
        <v>3256</v>
      </c>
      <c r="I679" s="21">
        <v>42703.333333333328</v>
      </c>
      <c r="J679" s="2" t="s">
        <v>840</v>
      </c>
      <c r="K679" s="21">
        <v>42636.291666666672</v>
      </c>
      <c r="L679" s="2" t="s">
        <v>794</v>
      </c>
      <c r="M679" s="21">
        <v>42491.291666666672</v>
      </c>
      <c r="N679" s="2">
        <v>1</v>
      </c>
      <c r="O679" s="2">
        <v>6000</v>
      </c>
      <c r="P679" s="2" t="s">
        <v>824</v>
      </c>
      <c r="Q679" s="2" t="s">
        <v>848</v>
      </c>
      <c r="R679" s="2" t="s">
        <v>1030</v>
      </c>
      <c r="S679" s="2" t="s">
        <v>853</v>
      </c>
      <c r="T679" s="2" t="str">
        <f t="shared" si="40"/>
        <v/>
      </c>
      <c r="U679" s="2" t="s">
        <v>1030</v>
      </c>
      <c r="V679" s="2" t="str">
        <f t="shared" si="41"/>
        <v/>
      </c>
      <c r="W679" s="2" t="s">
        <v>1030</v>
      </c>
      <c r="X679" s="2" t="str">
        <f t="shared" si="42"/>
        <v/>
      </c>
      <c r="Y679" s="2" t="s">
        <v>1030</v>
      </c>
      <c r="Z679" s="2" t="str">
        <f t="shared" si="43"/>
        <v/>
      </c>
      <c r="AA679" s="2" t="s">
        <v>1030</v>
      </c>
    </row>
    <row r="680" spans="1:27" hidden="1" x14ac:dyDescent="0.25">
      <c r="A680" s="2" t="s">
        <v>3257</v>
      </c>
      <c r="B680" s="2" t="s">
        <v>912</v>
      </c>
      <c r="C680" s="2" t="s">
        <v>3258</v>
      </c>
      <c r="D680" s="2">
        <v>1</v>
      </c>
      <c r="E680" s="2">
        <v>1</v>
      </c>
      <c r="F680" s="2">
        <v>1</v>
      </c>
      <c r="G680" s="2" t="s">
        <v>1030</v>
      </c>
      <c r="H680" s="2" t="s">
        <v>3259</v>
      </c>
      <c r="I680" s="21">
        <v>42282.291666666672</v>
      </c>
      <c r="J680" s="2" t="s">
        <v>793</v>
      </c>
      <c r="K680" s="21">
        <v>42282.291666666672</v>
      </c>
      <c r="L680" s="2" t="s">
        <v>1102</v>
      </c>
      <c r="M680" s="21">
        <v>41050.291666666664</v>
      </c>
      <c r="N680" s="2">
        <v>1</v>
      </c>
      <c r="O680" s="2">
        <v>0</v>
      </c>
      <c r="P680" s="2" t="s">
        <v>795</v>
      </c>
      <c r="Q680" s="2" t="s">
        <v>912</v>
      </c>
      <c r="R680" s="2" t="s">
        <v>810</v>
      </c>
      <c r="S680" s="2" t="s">
        <v>1255</v>
      </c>
      <c r="T680" s="2" t="str">
        <f t="shared" si="40"/>
        <v/>
      </c>
      <c r="U680" s="2" t="s">
        <v>1030</v>
      </c>
      <c r="V680" s="2" t="str">
        <f t="shared" si="41"/>
        <v/>
      </c>
      <c r="W680" s="2" t="s">
        <v>1030</v>
      </c>
      <c r="X680" s="2" t="str">
        <f t="shared" si="42"/>
        <v/>
      </c>
      <c r="Y680" s="2" t="s">
        <v>1030</v>
      </c>
      <c r="Z680" s="2" t="str">
        <f t="shared" si="43"/>
        <v/>
      </c>
      <c r="AA680" s="2" t="s">
        <v>1030</v>
      </c>
    </row>
    <row r="681" spans="1:27" hidden="1" x14ac:dyDescent="0.25">
      <c r="A681" s="2" t="s">
        <v>3260</v>
      </c>
      <c r="B681" s="2" t="s">
        <v>1659</v>
      </c>
      <c r="C681" s="2" t="s">
        <v>3261</v>
      </c>
      <c r="D681" s="2">
        <v>5.5</v>
      </c>
      <c r="E681" s="2" t="s">
        <v>1030</v>
      </c>
      <c r="F681" s="2" t="s">
        <v>1030</v>
      </c>
      <c r="G681" s="2">
        <v>5.5</v>
      </c>
      <c r="H681" s="2" t="s">
        <v>3262</v>
      </c>
      <c r="I681" s="21">
        <v>41815.291666666664</v>
      </c>
      <c r="J681" s="2" t="s">
        <v>859</v>
      </c>
      <c r="K681" s="21">
        <v>41345.291666666664</v>
      </c>
      <c r="L681" s="2" t="s">
        <v>1102</v>
      </c>
      <c r="M681" s="21">
        <v>31472.333333333332</v>
      </c>
      <c r="N681" s="2">
        <v>4</v>
      </c>
      <c r="P681" s="2" t="s">
        <v>795</v>
      </c>
      <c r="Q681" s="2" t="s">
        <v>1659</v>
      </c>
      <c r="R681" s="2" t="s">
        <v>797</v>
      </c>
      <c r="S681" s="2" t="s">
        <v>853</v>
      </c>
      <c r="T681" s="2" t="str">
        <f t="shared" si="40"/>
        <v/>
      </c>
      <c r="U681" s="2" t="s">
        <v>1030</v>
      </c>
      <c r="V681" s="2" t="str">
        <f t="shared" si="41"/>
        <v/>
      </c>
      <c r="W681" s="2" t="s">
        <v>1030</v>
      </c>
      <c r="X681" s="2" t="str">
        <f t="shared" si="42"/>
        <v/>
      </c>
      <c r="Y681" s="2" t="s">
        <v>1030</v>
      </c>
      <c r="Z681" s="2" t="str">
        <f t="shared" si="43"/>
        <v/>
      </c>
      <c r="AA681" s="2" t="s">
        <v>1030</v>
      </c>
    </row>
    <row r="682" spans="1:27" hidden="1" x14ac:dyDescent="0.25">
      <c r="A682" s="2" t="s">
        <v>667</v>
      </c>
      <c r="B682" s="2" t="s">
        <v>1365</v>
      </c>
      <c r="C682" s="2" t="s">
        <v>666</v>
      </c>
      <c r="D682" s="2">
        <v>47.25</v>
      </c>
      <c r="E682" s="2" t="s">
        <v>1030</v>
      </c>
      <c r="F682" s="2" t="s">
        <v>1030</v>
      </c>
      <c r="G682" s="2">
        <v>47.25</v>
      </c>
      <c r="H682" s="2" t="s">
        <v>1016</v>
      </c>
      <c r="I682" s="21">
        <v>43298.291666666672</v>
      </c>
      <c r="J682" s="2" t="s">
        <v>819</v>
      </c>
      <c r="K682" s="21">
        <v>41345.291666666664</v>
      </c>
      <c r="L682" s="2" t="s">
        <v>794</v>
      </c>
      <c r="M682" s="21">
        <v>30648.333333333332</v>
      </c>
      <c r="N682" s="2">
        <v>22</v>
      </c>
      <c r="O682" s="2">
        <v>1800000</v>
      </c>
      <c r="P682" s="2" t="s">
        <v>795</v>
      </c>
      <c r="Q682" s="2" t="s">
        <v>1592</v>
      </c>
      <c r="R682" s="2" t="s">
        <v>797</v>
      </c>
      <c r="S682" s="2" t="s">
        <v>801</v>
      </c>
      <c r="T682" s="2" t="str">
        <f t="shared" si="40"/>
        <v/>
      </c>
      <c r="U682" s="2" t="s">
        <v>1030</v>
      </c>
      <c r="V682" s="2" t="str">
        <f t="shared" si="41"/>
        <v/>
      </c>
      <c r="W682" s="2" t="s">
        <v>1030</v>
      </c>
      <c r="X682" s="2" t="str">
        <f t="shared" si="42"/>
        <v/>
      </c>
      <c r="Y682" s="2" t="s">
        <v>1030</v>
      </c>
      <c r="Z682" s="2" t="str">
        <f t="shared" si="43"/>
        <v>Anthony C. Elliott</v>
      </c>
      <c r="AA682" s="2">
        <v>1800000</v>
      </c>
    </row>
    <row r="683" spans="1:27" hidden="1" x14ac:dyDescent="0.25">
      <c r="A683" s="2" t="s">
        <v>3263</v>
      </c>
      <c r="B683" s="2" t="s">
        <v>912</v>
      </c>
      <c r="C683" s="2" t="s">
        <v>3264</v>
      </c>
      <c r="D683" s="2">
        <v>2</v>
      </c>
      <c r="E683" s="2">
        <v>1</v>
      </c>
      <c r="F683" s="2">
        <v>2</v>
      </c>
      <c r="G683" s="2" t="s">
        <v>1030</v>
      </c>
      <c r="H683" s="2" t="s">
        <v>3265</v>
      </c>
      <c r="I683" s="21">
        <v>42558.291666666672</v>
      </c>
      <c r="J683" s="2" t="s">
        <v>800</v>
      </c>
      <c r="K683" s="21">
        <v>42282.291666666672</v>
      </c>
      <c r="L683" s="2" t="s">
        <v>794</v>
      </c>
      <c r="M683" s="21">
        <v>31868.333333333332</v>
      </c>
      <c r="N683" s="2">
        <v>0</v>
      </c>
      <c r="O683" s="2">
        <v>0</v>
      </c>
      <c r="P683" s="2" t="s">
        <v>795</v>
      </c>
      <c r="Q683" s="2" t="s">
        <v>912</v>
      </c>
      <c r="R683" s="2" t="s">
        <v>830</v>
      </c>
      <c r="S683" s="2" t="s">
        <v>831</v>
      </c>
      <c r="T683" s="2" t="str">
        <f t="shared" si="40"/>
        <v/>
      </c>
      <c r="U683" s="2" t="s">
        <v>1030</v>
      </c>
      <c r="V683" s="2" t="str">
        <f t="shared" si="41"/>
        <v/>
      </c>
      <c r="W683" s="2" t="s">
        <v>1030</v>
      </c>
      <c r="X683" s="2" t="str">
        <f t="shared" si="42"/>
        <v/>
      </c>
      <c r="Y683" s="2" t="s">
        <v>1030</v>
      </c>
      <c r="Z683" s="2" t="str">
        <f t="shared" si="43"/>
        <v/>
      </c>
      <c r="AA683" s="2" t="s">
        <v>1030</v>
      </c>
    </row>
    <row r="684" spans="1:27" hidden="1" x14ac:dyDescent="0.25">
      <c r="A684" s="2" t="s">
        <v>3266</v>
      </c>
      <c r="B684" s="2" t="s">
        <v>882</v>
      </c>
      <c r="C684" s="2" t="s">
        <v>3267</v>
      </c>
      <c r="D684" s="2">
        <v>2.25</v>
      </c>
      <c r="E684" s="2">
        <v>1</v>
      </c>
      <c r="F684" s="2">
        <v>2.25</v>
      </c>
      <c r="G684" s="2" t="s">
        <v>1030</v>
      </c>
      <c r="H684" s="2" t="s">
        <v>3268</v>
      </c>
      <c r="I684" s="21">
        <v>42611.291666666672</v>
      </c>
      <c r="J684" s="2" t="s">
        <v>819</v>
      </c>
      <c r="K684" s="21">
        <v>42576.291666666672</v>
      </c>
      <c r="L684" s="2" t="s">
        <v>794</v>
      </c>
      <c r="M684" s="21">
        <v>39630.291666666664</v>
      </c>
      <c r="N684" s="2">
        <v>1</v>
      </c>
      <c r="O684" s="2">
        <v>70000</v>
      </c>
      <c r="P684" s="2" t="s">
        <v>795</v>
      </c>
      <c r="Q684" s="2" t="s">
        <v>882</v>
      </c>
      <c r="R684" s="2" t="s">
        <v>797</v>
      </c>
      <c r="S684" s="2" t="s">
        <v>916</v>
      </c>
      <c r="T684" s="2" t="str">
        <f t="shared" si="40"/>
        <v/>
      </c>
      <c r="U684" s="2" t="s">
        <v>1030</v>
      </c>
      <c r="V684" s="2" t="str">
        <f t="shared" si="41"/>
        <v/>
      </c>
      <c r="W684" s="2" t="s">
        <v>1030</v>
      </c>
      <c r="X684" s="2" t="str">
        <f t="shared" si="42"/>
        <v/>
      </c>
      <c r="Y684" s="2" t="s">
        <v>1030</v>
      </c>
      <c r="Z684" s="2" t="str">
        <f t="shared" si="43"/>
        <v/>
      </c>
      <c r="AA684" s="2" t="s">
        <v>1030</v>
      </c>
    </row>
    <row r="685" spans="1:27" hidden="1" x14ac:dyDescent="0.25">
      <c r="A685" s="2" t="s">
        <v>3269</v>
      </c>
      <c r="B685" s="2" t="s">
        <v>848</v>
      </c>
      <c r="C685" s="2" t="s">
        <v>3270</v>
      </c>
      <c r="D685" s="2">
        <v>6.5</v>
      </c>
      <c r="E685" s="2">
        <v>1</v>
      </c>
      <c r="F685" s="2">
        <v>6.5</v>
      </c>
      <c r="G685" s="2" t="s">
        <v>1030</v>
      </c>
      <c r="H685" s="2" t="s">
        <v>3271</v>
      </c>
      <c r="I685" s="21">
        <v>43042.291666666672</v>
      </c>
      <c r="J685" s="2" t="s">
        <v>847</v>
      </c>
      <c r="K685" s="21">
        <v>43004.291666666672</v>
      </c>
      <c r="L685" s="2" t="s">
        <v>794</v>
      </c>
      <c r="M685" s="21">
        <v>39083.333333333336</v>
      </c>
      <c r="N685" s="2">
        <v>2</v>
      </c>
      <c r="O685" s="2">
        <v>1200000</v>
      </c>
      <c r="P685" s="2" t="s">
        <v>795</v>
      </c>
      <c r="Q685" s="2" t="s">
        <v>848</v>
      </c>
      <c r="R685" s="2" t="s">
        <v>810</v>
      </c>
      <c r="S685" s="2" t="s">
        <v>853</v>
      </c>
      <c r="T685" s="2" t="str">
        <f t="shared" si="40"/>
        <v/>
      </c>
      <c r="U685" s="2" t="s">
        <v>1030</v>
      </c>
      <c r="V685" s="2" t="str">
        <f t="shared" si="41"/>
        <v/>
      </c>
      <c r="W685" s="2" t="s">
        <v>1030</v>
      </c>
      <c r="X685" s="2" t="str">
        <f t="shared" si="42"/>
        <v/>
      </c>
      <c r="Y685" s="2" t="s">
        <v>1030</v>
      </c>
      <c r="Z685" s="2" t="str">
        <f t="shared" si="43"/>
        <v/>
      </c>
      <c r="AA685" s="2" t="s">
        <v>1030</v>
      </c>
    </row>
    <row r="686" spans="1:27" hidden="1" x14ac:dyDescent="0.25">
      <c r="A686" s="2" t="s">
        <v>3272</v>
      </c>
      <c r="B686" s="2" t="s">
        <v>812</v>
      </c>
      <c r="C686" s="2" t="s">
        <v>3273</v>
      </c>
      <c r="D686" s="2">
        <v>2.25</v>
      </c>
      <c r="E686" s="2" t="s">
        <v>1030</v>
      </c>
      <c r="F686" s="2" t="s">
        <v>1030</v>
      </c>
      <c r="G686" s="2">
        <v>2.25</v>
      </c>
      <c r="H686" s="2" t="s">
        <v>3274</v>
      </c>
      <c r="I686" s="21">
        <v>42025.333333333328</v>
      </c>
      <c r="J686" s="2" t="s">
        <v>952</v>
      </c>
      <c r="K686" s="21">
        <v>41346.291666666664</v>
      </c>
      <c r="L686" s="2" t="s">
        <v>1102</v>
      </c>
      <c r="M686" s="21">
        <v>41275.333333333336</v>
      </c>
      <c r="N686" s="2">
        <v>1</v>
      </c>
      <c r="P686" s="2" t="s">
        <v>824</v>
      </c>
      <c r="Q686" s="2" t="s">
        <v>812</v>
      </c>
      <c r="R686" s="2" t="s">
        <v>836</v>
      </c>
      <c r="S686" s="2" t="s">
        <v>801</v>
      </c>
      <c r="T686" s="2" t="str">
        <f t="shared" si="40"/>
        <v>Bill Bartels</v>
      </c>
      <c r="U686" s="2">
        <v>10000</v>
      </c>
      <c r="V686" s="2" t="str">
        <f t="shared" si="41"/>
        <v/>
      </c>
      <c r="W686" s="2" t="s">
        <v>1030</v>
      </c>
      <c r="X686" s="2" t="str">
        <f t="shared" si="42"/>
        <v/>
      </c>
      <c r="Y686" s="2" t="s">
        <v>1030</v>
      </c>
      <c r="Z686" s="2" t="str">
        <f t="shared" si="43"/>
        <v/>
      </c>
      <c r="AA686" s="2" t="s">
        <v>1030</v>
      </c>
    </row>
    <row r="687" spans="1:27" hidden="1" x14ac:dyDescent="0.25">
      <c r="A687" s="2" t="s">
        <v>3275</v>
      </c>
      <c r="B687" s="2" t="s">
        <v>885</v>
      </c>
      <c r="C687" s="2" t="s">
        <v>3276</v>
      </c>
      <c r="D687" s="2">
        <v>6.2496666759252548</v>
      </c>
      <c r="E687" s="2">
        <v>1</v>
      </c>
      <c r="F687" s="2">
        <v>6.2496666759252548</v>
      </c>
      <c r="G687" s="2" t="s">
        <v>1030</v>
      </c>
      <c r="H687" s="2" t="s">
        <v>3277</v>
      </c>
      <c r="I687" s="21">
        <v>42704.333333333328</v>
      </c>
      <c r="J687" s="2" t="s">
        <v>800</v>
      </c>
      <c r="K687" s="21">
        <v>42447.291666666672</v>
      </c>
      <c r="L687" s="2" t="s">
        <v>794</v>
      </c>
      <c r="M687" s="21">
        <v>42454.291666666672</v>
      </c>
      <c r="N687" s="2">
        <v>0</v>
      </c>
      <c r="O687" s="2">
        <v>0</v>
      </c>
      <c r="P687" s="2" t="s">
        <v>816</v>
      </c>
      <c r="Q687" s="2" t="s">
        <v>885</v>
      </c>
      <c r="R687" s="2" t="s">
        <v>797</v>
      </c>
      <c r="S687" s="2" t="s">
        <v>831</v>
      </c>
      <c r="T687" s="2" t="str">
        <f t="shared" si="40"/>
        <v/>
      </c>
      <c r="U687" s="2" t="s">
        <v>1030</v>
      </c>
      <c r="V687" s="2" t="str">
        <f t="shared" si="41"/>
        <v>Alondra Gaytan</v>
      </c>
      <c r="W687" s="2">
        <v>1</v>
      </c>
      <c r="X687" s="2" t="str">
        <f t="shared" si="42"/>
        <v/>
      </c>
      <c r="Y687" s="2" t="s">
        <v>1030</v>
      </c>
      <c r="Z687" s="2" t="str">
        <f t="shared" si="43"/>
        <v/>
      </c>
      <c r="AA687" s="2" t="s">
        <v>1030</v>
      </c>
    </row>
    <row r="688" spans="1:27" hidden="1" x14ac:dyDescent="0.25">
      <c r="A688" s="2" t="s">
        <v>3278</v>
      </c>
      <c r="B688" s="2" t="s">
        <v>912</v>
      </c>
      <c r="C688" s="2" t="s">
        <v>3279</v>
      </c>
      <c r="D688" s="2">
        <v>6.5</v>
      </c>
      <c r="E688" s="2" t="s">
        <v>1030</v>
      </c>
      <c r="F688" s="2" t="s">
        <v>1030</v>
      </c>
      <c r="G688" s="2">
        <v>6.5</v>
      </c>
      <c r="H688" s="2" t="s">
        <v>3280</v>
      </c>
      <c r="I688" s="21">
        <v>42704.333333333328</v>
      </c>
      <c r="J688" s="2" t="s">
        <v>808</v>
      </c>
      <c r="K688" s="21">
        <v>42656.291666666672</v>
      </c>
      <c r="L688" s="2" t="s">
        <v>794</v>
      </c>
      <c r="M688" s="21">
        <v>42461.291666666672</v>
      </c>
      <c r="N688" s="2">
        <v>3</v>
      </c>
      <c r="O688" s="2">
        <v>500000</v>
      </c>
      <c r="P688" s="2" t="s">
        <v>824</v>
      </c>
      <c r="Q688" s="2" t="s">
        <v>912</v>
      </c>
      <c r="R688" s="2" t="s">
        <v>3281</v>
      </c>
      <c r="S688" s="2" t="s">
        <v>831</v>
      </c>
      <c r="T688" s="2" t="str">
        <f t="shared" si="40"/>
        <v/>
      </c>
      <c r="U688" s="2" t="s">
        <v>1030</v>
      </c>
      <c r="V688" s="2" t="str">
        <f t="shared" si="41"/>
        <v/>
      </c>
      <c r="W688" s="2" t="s">
        <v>1030</v>
      </c>
      <c r="X688" s="2" t="str">
        <f t="shared" si="42"/>
        <v/>
      </c>
      <c r="Y688" s="2" t="s">
        <v>1030</v>
      </c>
      <c r="Z688" s="2" t="str">
        <f t="shared" si="43"/>
        <v/>
      </c>
      <c r="AA688" s="2" t="s">
        <v>1030</v>
      </c>
    </row>
    <row r="689" spans="1:27" hidden="1" x14ac:dyDescent="0.25">
      <c r="A689" s="2" t="s">
        <v>3282</v>
      </c>
      <c r="B689" s="2" t="s">
        <v>796</v>
      </c>
      <c r="C689" s="2" t="s">
        <v>3283</v>
      </c>
      <c r="D689" s="2">
        <v>16.25</v>
      </c>
      <c r="E689" s="2" t="s">
        <v>1030</v>
      </c>
      <c r="F689" s="2" t="s">
        <v>1030</v>
      </c>
      <c r="G689" s="2">
        <v>16.25</v>
      </c>
      <c r="H689" s="2" t="s">
        <v>1274</v>
      </c>
      <c r="I689" s="21">
        <v>42325.333333333328</v>
      </c>
      <c r="J689" s="2" t="s">
        <v>949</v>
      </c>
      <c r="K689" s="21">
        <v>40092.291666666664</v>
      </c>
      <c r="L689" s="2" t="s">
        <v>1102</v>
      </c>
      <c r="M689" s="21">
        <v>39845.333333333336</v>
      </c>
      <c r="N689" s="2">
        <v>0</v>
      </c>
      <c r="O689" s="2">
        <v>60000</v>
      </c>
      <c r="P689" s="2" t="s">
        <v>824</v>
      </c>
      <c r="Q689" s="2" t="s">
        <v>796</v>
      </c>
      <c r="R689" s="2" t="s">
        <v>903</v>
      </c>
      <c r="S689" s="2" t="s">
        <v>801</v>
      </c>
      <c r="T689" s="2" t="str">
        <f t="shared" si="40"/>
        <v/>
      </c>
      <c r="U689" s="2" t="s">
        <v>1030</v>
      </c>
      <c r="V689" s="2" t="str">
        <f t="shared" si="41"/>
        <v/>
      </c>
      <c r="W689" s="2" t="s">
        <v>1030</v>
      </c>
      <c r="X689" s="2" t="str">
        <f t="shared" si="42"/>
        <v/>
      </c>
      <c r="Y689" s="2" t="s">
        <v>1030</v>
      </c>
      <c r="Z689" s="2" t="str">
        <f t="shared" si="43"/>
        <v>Pat Sweeney</v>
      </c>
      <c r="AA689" s="2">
        <v>60000</v>
      </c>
    </row>
    <row r="690" spans="1:27" hidden="1" x14ac:dyDescent="0.25">
      <c r="A690" s="2" t="s">
        <v>3284</v>
      </c>
      <c r="B690" s="2" t="s">
        <v>804</v>
      </c>
      <c r="C690" s="2" t="s">
        <v>3285</v>
      </c>
      <c r="D690" s="2">
        <v>8.75</v>
      </c>
      <c r="E690" s="2">
        <v>1</v>
      </c>
      <c r="F690" s="2">
        <v>8.75</v>
      </c>
      <c r="G690" s="2" t="s">
        <v>1030</v>
      </c>
      <c r="H690" s="2" t="s">
        <v>3286</v>
      </c>
      <c r="I690" s="21">
        <v>42692.333333333328</v>
      </c>
      <c r="J690" s="2" t="s">
        <v>840</v>
      </c>
      <c r="K690" s="21">
        <v>42570.291666666672</v>
      </c>
      <c r="L690" s="2" t="s">
        <v>794</v>
      </c>
      <c r="N690" s="2">
        <v>0</v>
      </c>
      <c r="O690" s="2">
        <v>0</v>
      </c>
      <c r="P690" s="2" t="s">
        <v>816</v>
      </c>
      <c r="Q690" s="2" t="s">
        <v>804</v>
      </c>
      <c r="R690" s="2" t="s">
        <v>866</v>
      </c>
      <c r="S690" s="2" t="s">
        <v>3287</v>
      </c>
      <c r="T690" s="2" t="str">
        <f t="shared" si="40"/>
        <v/>
      </c>
      <c r="U690" s="2" t="s">
        <v>1030</v>
      </c>
      <c r="V690" s="2" t="str">
        <f t="shared" si="41"/>
        <v/>
      </c>
      <c r="W690" s="2" t="s">
        <v>1030</v>
      </c>
      <c r="X690" s="2" t="str">
        <f t="shared" si="42"/>
        <v/>
      </c>
      <c r="Y690" s="2" t="s">
        <v>1030</v>
      </c>
      <c r="Z690" s="2" t="str">
        <f t="shared" si="43"/>
        <v/>
      </c>
      <c r="AA690" s="2" t="s">
        <v>1030</v>
      </c>
    </row>
    <row r="691" spans="1:27" hidden="1" x14ac:dyDescent="0.25">
      <c r="A691" s="2" t="s">
        <v>3288</v>
      </c>
      <c r="B691" s="2" t="s">
        <v>2972</v>
      </c>
      <c r="C691" s="2" t="s">
        <v>3289</v>
      </c>
      <c r="D691" s="2">
        <v>2.75</v>
      </c>
      <c r="E691" s="2">
        <v>1</v>
      </c>
      <c r="F691" s="2">
        <v>2.75</v>
      </c>
      <c r="G691" s="2" t="s">
        <v>1030</v>
      </c>
      <c r="H691" s="2" t="s">
        <v>3290</v>
      </c>
      <c r="I691" s="21">
        <v>42417.333333333328</v>
      </c>
      <c r="J691" s="2" t="s">
        <v>793</v>
      </c>
      <c r="K691" s="21">
        <v>42376.333333333328</v>
      </c>
      <c r="L691" s="2" t="s">
        <v>794</v>
      </c>
      <c r="M691" s="21">
        <v>40179.333333333336</v>
      </c>
      <c r="N691" s="2">
        <v>2</v>
      </c>
      <c r="O691" s="2">
        <v>300000</v>
      </c>
      <c r="P691" s="2" t="s">
        <v>795</v>
      </c>
      <c r="Q691" s="2" t="s">
        <v>2972</v>
      </c>
      <c r="R691" s="2" t="s">
        <v>810</v>
      </c>
      <c r="S691" s="2" t="s">
        <v>853</v>
      </c>
      <c r="T691" s="2" t="str">
        <f t="shared" si="40"/>
        <v/>
      </c>
      <c r="U691" s="2" t="s">
        <v>1030</v>
      </c>
      <c r="V691" s="2" t="str">
        <f t="shared" si="41"/>
        <v/>
      </c>
      <c r="W691" s="2" t="s">
        <v>1030</v>
      </c>
      <c r="X691" s="2" t="str">
        <f t="shared" si="42"/>
        <v/>
      </c>
      <c r="Y691" s="2" t="s">
        <v>1030</v>
      </c>
      <c r="Z691" s="2" t="str">
        <f t="shared" si="43"/>
        <v/>
      </c>
      <c r="AA691" s="2" t="s">
        <v>1030</v>
      </c>
    </row>
    <row r="692" spans="1:27" hidden="1" x14ac:dyDescent="0.25">
      <c r="A692" s="2" t="s">
        <v>3291</v>
      </c>
      <c r="B692" s="2" t="s">
        <v>809</v>
      </c>
      <c r="C692" s="2" t="s">
        <v>3292</v>
      </c>
      <c r="D692" s="2">
        <v>12.300000011920929</v>
      </c>
      <c r="E692" s="2">
        <v>1</v>
      </c>
      <c r="F692" s="2">
        <v>12.300000011920929</v>
      </c>
      <c r="G692" s="2" t="s">
        <v>1030</v>
      </c>
      <c r="H692" s="2" t="s">
        <v>3293</v>
      </c>
      <c r="I692" s="21">
        <v>41954.333333333328</v>
      </c>
      <c r="J692" s="2" t="s">
        <v>884</v>
      </c>
      <c r="K692" s="21">
        <v>41646.333333333336</v>
      </c>
      <c r="L692" s="2" t="s">
        <v>1102</v>
      </c>
      <c r="M692" s="21">
        <v>41647.333333333336</v>
      </c>
      <c r="O692" s="2">
        <v>45000</v>
      </c>
      <c r="P692" s="2" t="s">
        <v>816</v>
      </c>
      <c r="Q692" s="2" t="s">
        <v>809</v>
      </c>
      <c r="R692" s="2" t="s">
        <v>810</v>
      </c>
      <c r="S692" s="2" t="s">
        <v>801</v>
      </c>
      <c r="T692" s="2" t="str">
        <f t="shared" si="40"/>
        <v>Clare Briglio</v>
      </c>
      <c r="U692" s="2">
        <v>15000</v>
      </c>
      <c r="V692" s="2" t="str">
        <f t="shared" si="41"/>
        <v>Clare Briglio</v>
      </c>
      <c r="W692" s="2">
        <v>1</v>
      </c>
      <c r="X692" s="2" t="str">
        <f t="shared" si="42"/>
        <v/>
      </c>
      <c r="Y692" s="2" t="s">
        <v>1030</v>
      </c>
      <c r="Z692" s="2" t="str">
        <f t="shared" si="43"/>
        <v>Clare Briglio</v>
      </c>
      <c r="AA692" s="2">
        <v>48000</v>
      </c>
    </row>
    <row r="693" spans="1:27" hidden="1" x14ac:dyDescent="0.25">
      <c r="A693" s="2" t="s">
        <v>3294</v>
      </c>
      <c r="B693" s="2" t="s">
        <v>912</v>
      </c>
      <c r="C693" s="2" t="s">
        <v>3295</v>
      </c>
      <c r="D693" s="2">
        <v>6.25</v>
      </c>
      <c r="E693" s="2">
        <v>1</v>
      </c>
      <c r="F693" s="2">
        <v>6.25</v>
      </c>
      <c r="G693" s="2" t="s">
        <v>1030</v>
      </c>
      <c r="H693" s="2" t="s">
        <v>3296</v>
      </c>
      <c r="I693" s="21">
        <v>42629.291666666672</v>
      </c>
      <c r="J693" s="2" t="s">
        <v>907</v>
      </c>
      <c r="K693" s="21">
        <v>42625.291666666672</v>
      </c>
      <c r="L693" s="2" t="s">
        <v>794</v>
      </c>
      <c r="M693" s="21">
        <v>41709.291666666664</v>
      </c>
      <c r="N693" s="2">
        <v>1</v>
      </c>
      <c r="O693" s="2">
        <v>0</v>
      </c>
      <c r="P693" s="2" t="s">
        <v>795</v>
      </c>
      <c r="Q693" s="2" t="s">
        <v>912</v>
      </c>
      <c r="R693" s="2" t="s">
        <v>797</v>
      </c>
      <c r="S693" s="2" t="s">
        <v>849</v>
      </c>
      <c r="T693" s="2" t="str">
        <f t="shared" si="40"/>
        <v/>
      </c>
      <c r="U693" s="2" t="s">
        <v>1030</v>
      </c>
      <c r="V693" s="2" t="str">
        <f t="shared" si="41"/>
        <v/>
      </c>
      <c r="W693" s="2" t="s">
        <v>1030</v>
      </c>
      <c r="X693" s="2" t="str">
        <f t="shared" si="42"/>
        <v/>
      </c>
      <c r="Y693" s="2" t="s">
        <v>1030</v>
      </c>
      <c r="Z693" s="2" t="str">
        <f t="shared" si="43"/>
        <v/>
      </c>
      <c r="AA693" s="2" t="s">
        <v>1030</v>
      </c>
    </row>
    <row r="694" spans="1:27" hidden="1" x14ac:dyDescent="0.25">
      <c r="A694" s="2" t="s">
        <v>25</v>
      </c>
      <c r="B694" s="2" t="s">
        <v>1365</v>
      </c>
      <c r="C694" s="2" t="s">
        <v>24</v>
      </c>
      <c r="D694" s="2">
        <v>5.5</v>
      </c>
      <c r="E694" s="2">
        <v>1</v>
      </c>
      <c r="F694" s="2">
        <v>5.5</v>
      </c>
      <c r="G694" s="2" t="s">
        <v>1030</v>
      </c>
      <c r="H694" s="2" t="s">
        <v>1017</v>
      </c>
      <c r="I694" s="21">
        <v>43283.291666666672</v>
      </c>
      <c r="J694" s="2" t="s">
        <v>808</v>
      </c>
      <c r="K694" s="21">
        <v>43102.333333333328</v>
      </c>
      <c r="L694" s="2" t="s">
        <v>794</v>
      </c>
      <c r="M694" s="21">
        <v>41634.333333333336</v>
      </c>
      <c r="N694" s="2">
        <v>2</v>
      </c>
      <c r="O694" s="2">
        <v>400000</v>
      </c>
      <c r="P694" s="2" t="s">
        <v>795</v>
      </c>
      <c r="Q694" s="2" t="s">
        <v>1592</v>
      </c>
      <c r="R694" s="2" t="s">
        <v>797</v>
      </c>
      <c r="S694" s="2" t="s">
        <v>801</v>
      </c>
      <c r="T694" s="2" t="str">
        <f t="shared" si="40"/>
        <v/>
      </c>
      <c r="U694" s="2" t="s">
        <v>1030</v>
      </c>
      <c r="V694" s="2" t="str">
        <f t="shared" si="41"/>
        <v/>
      </c>
      <c r="W694" s="2" t="s">
        <v>1030</v>
      </c>
      <c r="X694" s="2" t="str">
        <f t="shared" si="42"/>
        <v/>
      </c>
      <c r="Y694" s="2" t="s">
        <v>1030</v>
      </c>
      <c r="Z694" s="2" t="str">
        <f t="shared" si="43"/>
        <v/>
      </c>
      <c r="AA694" s="2" t="s">
        <v>1030</v>
      </c>
    </row>
    <row r="695" spans="1:27" hidden="1" x14ac:dyDescent="0.25">
      <c r="A695" s="2" t="s">
        <v>3297</v>
      </c>
      <c r="B695" s="2" t="s">
        <v>848</v>
      </c>
      <c r="C695" s="2" t="s">
        <v>3298</v>
      </c>
      <c r="D695" s="2">
        <v>6.5</v>
      </c>
      <c r="E695" s="2">
        <v>1</v>
      </c>
      <c r="F695" s="2">
        <v>6.5</v>
      </c>
      <c r="G695" s="2" t="s">
        <v>1030</v>
      </c>
      <c r="H695" s="2" t="s">
        <v>3299</v>
      </c>
      <c r="I695" s="21">
        <v>43066.333333333328</v>
      </c>
      <c r="J695" s="2" t="s">
        <v>884</v>
      </c>
      <c r="K695" s="21">
        <v>42843.291666666672</v>
      </c>
      <c r="L695" s="2" t="s">
        <v>794</v>
      </c>
      <c r="M695" s="21">
        <v>42843.291666666672</v>
      </c>
      <c r="N695" s="2">
        <v>0</v>
      </c>
      <c r="O695" s="2">
        <v>0</v>
      </c>
      <c r="P695" s="2" t="s">
        <v>824</v>
      </c>
      <c r="Q695" s="2" t="s">
        <v>848</v>
      </c>
      <c r="R695" s="2" t="s">
        <v>797</v>
      </c>
      <c r="S695" s="2" t="s">
        <v>801</v>
      </c>
      <c r="T695" s="2" t="str">
        <f t="shared" si="40"/>
        <v/>
      </c>
      <c r="U695" s="2" t="s">
        <v>1030</v>
      </c>
      <c r="V695" s="2" t="str">
        <f t="shared" si="41"/>
        <v/>
      </c>
      <c r="W695" s="2" t="s">
        <v>1030</v>
      </c>
      <c r="X695" s="2" t="str">
        <f t="shared" si="42"/>
        <v/>
      </c>
      <c r="Y695" s="2" t="s">
        <v>1030</v>
      </c>
      <c r="Z695" s="2" t="str">
        <f t="shared" si="43"/>
        <v/>
      </c>
      <c r="AA695" s="2" t="s">
        <v>1030</v>
      </c>
    </row>
    <row r="696" spans="1:27" hidden="1" x14ac:dyDescent="0.25">
      <c r="A696" s="2" t="s">
        <v>3300</v>
      </c>
      <c r="B696" s="2" t="s">
        <v>1613</v>
      </c>
      <c r="C696" s="2" t="s">
        <v>3301</v>
      </c>
      <c r="D696" s="2">
        <v>7</v>
      </c>
      <c r="E696" s="2">
        <v>1</v>
      </c>
      <c r="F696" s="2">
        <v>7</v>
      </c>
      <c r="G696" s="2" t="s">
        <v>1030</v>
      </c>
      <c r="H696" s="2" t="s">
        <v>3302</v>
      </c>
      <c r="I696" s="21">
        <v>43070.333333333328</v>
      </c>
      <c r="J696" s="2" t="s">
        <v>793</v>
      </c>
      <c r="K696" s="21">
        <v>41456.291666666664</v>
      </c>
      <c r="L696" s="2" t="s">
        <v>794</v>
      </c>
      <c r="M696" s="21">
        <v>41472.291666666664</v>
      </c>
      <c r="N696" s="2">
        <v>0</v>
      </c>
      <c r="O696" s="2">
        <v>140000</v>
      </c>
      <c r="P696" s="2" t="s">
        <v>795</v>
      </c>
      <c r="Q696" s="2" t="s">
        <v>1613</v>
      </c>
      <c r="R696" s="2" t="s">
        <v>797</v>
      </c>
      <c r="S696" s="2" t="s">
        <v>3303</v>
      </c>
      <c r="T696" s="2" t="str">
        <f t="shared" si="40"/>
        <v/>
      </c>
      <c r="U696" s="2" t="s">
        <v>1030</v>
      </c>
      <c r="V696" s="2" t="str">
        <f t="shared" si="41"/>
        <v/>
      </c>
      <c r="W696" s="2" t="s">
        <v>1030</v>
      </c>
      <c r="X696" s="2" t="str">
        <f t="shared" si="42"/>
        <v/>
      </c>
      <c r="Y696" s="2" t="s">
        <v>1030</v>
      </c>
      <c r="Z696" s="2" t="str">
        <f t="shared" si="43"/>
        <v>Jason Ham</v>
      </c>
      <c r="AA696" s="2">
        <v>140000</v>
      </c>
    </row>
    <row r="697" spans="1:27" hidden="1" x14ac:dyDescent="0.25">
      <c r="A697" s="2" t="s">
        <v>3304</v>
      </c>
      <c r="B697" s="2" t="s">
        <v>848</v>
      </c>
      <c r="C697" s="2" t="s">
        <v>3305</v>
      </c>
      <c r="D697" s="2">
        <v>5.5</v>
      </c>
      <c r="E697" s="2" t="s">
        <v>1030</v>
      </c>
      <c r="F697" s="2" t="s">
        <v>1030</v>
      </c>
      <c r="G697" s="2">
        <v>5.5</v>
      </c>
      <c r="H697" s="2" t="s">
        <v>3306</v>
      </c>
      <c r="I697" s="21">
        <v>43041.291666666672</v>
      </c>
      <c r="J697" s="2" t="s">
        <v>859</v>
      </c>
      <c r="K697" s="21">
        <v>40576.333333333336</v>
      </c>
      <c r="L697" s="2" t="s">
        <v>794</v>
      </c>
      <c r="M697" s="21">
        <v>40448.291666666664</v>
      </c>
      <c r="N697" s="2">
        <v>1</v>
      </c>
      <c r="O697" s="2">
        <v>162000</v>
      </c>
      <c r="P697" s="2" t="s">
        <v>795</v>
      </c>
      <c r="Q697" s="2" t="s">
        <v>848</v>
      </c>
      <c r="R697" s="2" t="s">
        <v>810</v>
      </c>
      <c r="S697" s="2" t="s">
        <v>817</v>
      </c>
      <c r="T697" s="2" t="str">
        <f t="shared" si="40"/>
        <v/>
      </c>
      <c r="U697" s="2" t="s">
        <v>1030</v>
      </c>
      <c r="V697" s="2" t="str">
        <f t="shared" si="41"/>
        <v/>
      </c>
      <c r="W697" s="2" t="s">
        <v>1030</v>
      </c>
      <c r="X697" s="2" t="str">
        <f t="shared" si="42"/>
        <v>Gonzalo Fernandez</v>
      </c>
      <c r="Y697" s="2">
        <v>1</v>
      </c>
      <c r="Z697" s="2" t="str">
        <f t="shared" si="43"/>
        <v>Gonzalo Fernandez</v>
      </c>
      <c r="AA697" s="2">
        <v>162000</v>
      </c>
    </row>
    <row r="698" spans="1:27" hidden="1" x14ac:dyDescent="0.25">
      <c r="A698" s="2" t="s">
        <v>3307</v>
      </c>
      <c r="B698" s="2" t="s">
        <v>822</v>
      </c>
      <c r="C698" s="2" t="s">
        <v>3308</v>
      </c>
      <c r="D698" s="2">
        <v>6</v>
      </c>
      <c r="E698" s="2">
        <v>1</v>
      </c>
      <c r="F698" s="2">
        <v>6</v>
      </c>
      <c r="G698" s="2" t="s">
        <v>1030</v>
      </c>
      <c r="H698" s="2" t="s">
        <v>3309</v>
      </c>
      <c r="I698" s="21">
        <v>43070.333333333328</v>
      </c>
      <c r="J698" s="2" t="s">
        <v>884</v>
      </c>
      <c r="K698" s="21">
        <v>42829.291666666672</v>
      </c>
      <c r="L698" s="2" t="s">
        <v>794</v>
      </c>
      <c r="N698" s="2">
        <v>0</v>
      </c>
      <c r="O698" s="2">
        <v>0</v>
      </c>
      <c r="P698" s="2" t="s">
        <v>816</v>
      </c>
      <c r="Q698" s="2" t="s">
        <v>822</v>
      </c>
      <c r="R698" s="2" t="s">
        <v>830</v>
      </c>
      <c r="S698" s="2" t="s">
        <v>853</v>
      </c>
      <c r="T698" s="2" t="str">
        <f t="shared" si="40"/>
        <v/>
      </c>
      <c r="U698" s="2" t="s">
        <v>1030</v>
      </c>
      <c r="V698" s="2" t="str">
        <f t="shared" si="41"/>
        <v/>
      </c>
      <c r="W698" s="2" t="s">
        <v>1030</v>
      </c>
      <c r="X698" s="2" t="str">
        <f t="shared" si="42"/>
        <v/>
      </c>
      <c r="Y698" s="2" t="s">
        <v>1030</v>
      </c>
      <c r="Z698" s="2" t="str">
        <f t="shared" si="43"/>
        <v/>
      </c>
      <c r="AA698" s="2" t="s">
        <v>1030</v>
      </c>
    </row>
    <row r="699" spans="1:27" hidden="1" x14ac:dyDescent="0.25">
      <c r="A699" s="2" t="s">
        <v>704</v>
      </c>
      <c r="B699" s="2" t="s">
        <v>804</v>
      </c>
      <c r="C699" s="2" t="s">
        <v>703</v>
      </c>
      <c r="D699" s="2">
        <v>12.75</v>
      </c>
      <c r="E699" s="2">
        <v>1</v>
      </c>
      <c r="F699" s="2">
        <v>12.75</v>
      </c>
      <c r="G699" s="2" t="s">
        <v>1030</v>
      </c>
      <c r="H699" s="2" t="s">
        <v>1018</v>
      </c>
      <c r="I699" s="21">
        <v>43168.333333333328</v>
      </c>
      <c r="J699" s="2" t="s">
        <v>800</v>
      </c>
      <c r="K699" s="21">
        <v>42514.291666666672</v>
      </c>
      <c r="L699" s="2" t="s">
        <v>794</v>
      </c>
      <c r="M699" s="21">
        <v>28976.291666666668</v>
      </c>
      <c r="N699" s="2">
        <v>4</v>
      </c>
      <c r="O699" s="2">
        <v>0</v>
      </c>
      <c r="P699" s="2" t="s">
        <v>795</v>
      </c>
      <c r="Q699" s="2" t="s">
        <v>804</v>
      </c>
      <c r="R699" s="2" t="s">
        <v>797</v>
      </c>
      <c r="S699" s="2" t="s">
        <v>1019</v>
      </c>
      <c r="T699" s="2" t="str">
        <f t="shared" si="40"/>
        <v/>
      </c>
      <c r="U699" s="2" t="s">
        <v>1030</v>
      </c>
      <c r="V699" s="2" t="str">
        <f t="shared" si="41"/>
        <v/>
      </c>
      <c r="W699" s="2" t="s">
        <v>1030</v>
      </c>
      <c r="X699" s="2" t="str">
        <f t="shared" si="42"/>
        <v/>
      </c>
      <c r="Y699" s="2" t="s">
        <v>1030</v>
      </c>
      <c r="Z699" s="2" t="str">
        <f t="shared" si="43"/>
        <v/>
      </c>
      <c r="AA699" s="2" t="s">
        <v>1030</v>
      </c>
    </row>
    <row r="700" spans="1:27" hidden="1" x14ac:dyDescent="0.25">
      <c r="A700" s="2" t="s">
        <v>412</v>
      </c>
      <c r="B700" s="2" t="s">
        <v>812</v>
      </c>
      <c r="C700" s="2" t="s">
        <v>411</v>
      </c>
      <c r="D700" s="2">
        <v>3</v>
      </c>
      <c r="E700" s="2">
        <v>1</v>
      </c>
      <c r="F700" s="2">
        <v>3</v>
      </c>
      <c r="G700" s="2" t="s">
        <v>1030</v>
      </c>
      <c r="H700" s="2" t="s">
        <v>1020</v>
      </c>
      <c r="I700" s="21">
        <v>43235.291666666672</v>
      </c>
      <c r="J700" s="2" t="s">
        <v>819</v>
      </c>
      <c r="K700" s="21">
        <v>43222.291666666672</v>
      </c>
      <c r="L700" s="2" t="s">
        <v>794</v>
      </c>
      <c r="M700" s="21">
        <v>42339.333333333328</v>
      </c>
      <c r="N700" s="2">
        <v>2</v>
      </c>
      <c r="O700" s="2">
        <v>180000</v>
      </c>
      <c r="P700" s="2" t="s">
        <v>795</v>
      </c>
      <c r="Q700" s="2" t="s">
        <v>812</v>
      </c>
      <c r="R700" s="2" t="s">
        <v>797</v>
      </c>
      <c r="S700" s="2" t="s">
        <v>831</v>
      </c>
      <c r="T700" s="2" t="str">
        <f t="shared" si="40"/>
        <v/>
      </c>
      <c r="U700" s="2" t="s">
        <v>1030</v>
      </c>
      <c r="V700" s="2" t="str">
        <f t="shared" si="41"/>
        <v/>
      </c>
      <c r="W700" s="2" t="s">
        <v>1030</v>
      </c>
      <c r="X700" s="2" t="str">
        <f t="shared" si="42"/>
        <v/>
      </c>
      <c r="Y700" s="2" t="s">
        <v>1030</v>
      </c>
      <c r="Z700" s="2" t="str">
        <f t="shared" si="43"/>
        <v/>
      </c>
      <c r="AA700" s="2" t="s">
        <v>1030</v>
      </c>
    </row>
    <row r="701" spans="1:27" hidden="1" x14ac:dyDescent="0.25">
      <c r="A701" s="2" t="s">
        <v>3310</v>
      </c>
      <c r="B701" s="2" t="s">
        <v>912</v>
      </c>
      <c r="C701" s="2" t="s">
        <v>3311</v>
      </c>
      <c r="D701" s="2">
        <v>17.75</v>
      </c>
      <c r="E701" s="2" t="s">
        <v>1030</v>
      </c>
      <c r="F701" s="2" t="s">
        <v>1030</v>
      </c>
      <c r="G701" s="2">
        <v>17.75</v>
      </c>
      <c r="H701" s="2" t="s">
        <v>3312</v>
      </c>
      <c r="I701" s="21">
        <v>42766.333333333328</v>
      </c>
      <c r="J701" s="2" t="s">
        <v>861</v>
      </c>
      <c r="K701" s="21">
        <v>42752.333333333328</v>
      </c>
      <c r="L701" s="2" t="s">
        <v>794</v>
      </c>
      <c r="M701" s="21">
        <v>36586.333333333336</v>
      </c>
      <c r="N701" s="2">
        <v>9</v>
      </c>
      <c r="O701" s="2">
        <v>1400000</v>
      </c>
      <c r="P701" s="2" t="s">
        <v>795</v>
      </c>
      <c r="Q701" s="2" t="s">
        <v>912</v>
      </c>
      <c r="R701" s="2" t="s">
        <v>797</v>
      </c>
      <c r="S701" s="2" t="s">
        <v>831</v>
      </c>
      <c r="T701" s="2" t="str">
        <f t="shared" si="40"/>
        <v/>
      </c>
      <c r="U701" s="2" t="s">
        <v>1030</v>
      </c>
      <c r="V701" s="2" t="str">
        <f t="shared" si="41"/>
        <v/>
      </c>
      <c r="W701" s="2" t="s">
        <v>1030</v>
      </c>
      <c r="X701" s="2" t="str">
        <f t="shared" si="42"/>
        <v/>
      </c>
      <c r="Y701" s="2" t="s">
        <v>1030</v>
      </c>
      <c r="Z701" s="2" t="str">
        <f t="shared" si="43"/>
        <v/>
      </c>
      <c r="AA701" s="2" t="s">
        <v>1030</v>
      </c>
    </row>
    <row r="702" spans="1:27" hidden="1" x14ac:dyDescent="0.25">
      <c r="A702" s="2" t="s">
        <v>149</v>
      </c>
      <c r="B702" s="2" t="s">
        <v>812</v>
      </c>
      <c r="C702" s="2" t="s">
        <v>147</v>
      </c>
      <c r="D702" s="2">
        <v>23.000333398580551</v>
      </c>
      <c r="E702" s="2">
        <v>1</v>
      </c>
      <c r="F702" s="2">
        <v>23.000333398580551</v>
      </c>
      <c r="G702" s="2" t="s">
        <v>1030</v>
      </c>
      <c r="H702" s="2" t="s">
        <v>1021</v>
      </c>
      <c r="I702" s="21">
        <v>43269.291666666672</v>
      </c>
      <c r="J702" s="2" t="s">
        <v>793</v>
      </c>
      <c r="K702" s="21">
        <v>41984.333333333328</v>
      </c>
      <c r="L702" s="2" t="s">
        <v>794</v>
      </c>
      <c r="M702" s="21">
        <v>42200.291666666672</v>
      </c>
      <c r="N702" s="2">
        <v>2</v>
      </c>
      <c r="O702" s="2">
        <v>7500</v>
      </c>
      <c r="P702" s="2" t="s">
        <v>824</v>
      </c>
      <c r="Q702" s="2" t="s">
        <v>812</v>
      </c>
      <c r="R702" s="2" t="s">
        <v>810</v>
      </c>
      <c r="S702" s="2" t="s">
        <v>831</v>
      </c>
      <c r="T702" s="2" t="str">
        <f t="shared" si="40"/>
        <v>Bill Bartels</v>
      </c>
      <c r="U702" s="2">
        <v>250000</v>
      </c>
      <c r="V702" s="2" t="str">
        <f t="shared" si="41"/>
        <v>Bill Bartels</v>
      </c>
      <c r="W702" s="2">
        <v>1</v>
      </c>
      <c r="X702" s="2" t="str">
        <f t="shared" si="42"/>
        <v>Bill Bartels</v>
      </c>
      <c r="Y702" s="2">
        <v>2</v>
      </c>
      <c r="Z702" s="2" t="str">
        <f t="shared" si="43"/>
        <v>Bill Bartels</v>
      </c>
      <c r="AA702" s="2">
        <v>7500</v>
      </c>
    </row>
    <row r="703" spans="1:27" hidden="1" x14ac:dyDescent="0.25">
      <c r="A703" s="2" t="s">
        <v>732</v>
      </c>
      <c r="B703" s="2" t="s">
        <v>882</v>
      </c>
      <c r="C703" s="2" t="s">
        <v>731</v>
      </c>
      <c r="D703" s="2">
        <v>22.08299994468689</v>
      </c>
      <c r="E703" s="2">
        <v>1</v>
      </c>
      <c r="F703" s="2">
        <v>22.08299994468689</v>
      </c>
      <c r="G703" s="2" t="s">
        <v>1030</v>
      </c>
      <c r="H703" s="2" t="s">
        <v>1022</v>
      </c>
      <c r="I703" s="21">
        <v>43153.333333333328</v>
      </c>
      <c r="J703" s="2" t="s">
        <v>819</v>
      </c>
      <c r="K703" s="21">
        <v>42790.333333333328</v>
      </c>
      <c r="L703" s="2" t="s">
        <v>794</v>
      </c>
      <c r="M703" s="21">
        <v>43104.333333333328</v>
      </c>
      <c r="N703" s="2">
        <v>1</v>
      </c>
      <c r="O703" s="2">
        <v>0</v>
      </c>
      <c r="P703" s="2" t="s">
        <v>816</v>
      </c>
      <c r="Q703" s="2" t="s">
        <v>882</v>
      </c>
      <c r="R703" s="2" t="s">
        <v>797</v>
      </c>
      <c r="S703" s="2" t="s">
        <v>820</v>
      </c>
      <c r="T703" s="2" t="str">
        <f t="shared" si="40"/>
        <v/>
      </c>
      <c r="U703" s="2" t="s">
        <v>1030</v>
      </c>
      <c r="V703" s="2" t="str">
        <f t="shared" si="41"/>
        <v>Michael Kauffman</v>
      </c>
      <c r="W703" s="2">
        <v>1</v>
      </c>
      <c r="X703" s="2" t="str">
        <f t="shared" si="42"/>
        <v>Michael Kauffman</v>
      </c>
      <c r="Y703" s="2">
        <v>1</v>
      </c>
      <c r="Z703" s="2" t="str">
        <f t="shared" si="43"/>
        <v/>
      </c>
      <c r="AA703" s="2" t="s">
        <v>1030</v>
      </c>
    </row>
    <row r="704" spans="1:27" hidden="1" x14ac:dyDescent="0.25">
      <c r="A704" s="2" t="s">
        <v>3313</v>
      </c>
      <c r="B704" s="2" t="s">
        <v>2285</v>
      </c>
      <c r="C704" s="2" t="s">
        <v>3314</v>
      </c>
      <c r="D704" s="2">
        <v>3.25</v>
      </c>
      <c r="E704" s="2">
        <v>1</v>
      </c>
      <c r="F704" s="2">
        <v>3.25</v>
      </c>
      <c r="G704" s="2" t="s">
        <v>1030</v>
      </c>
      <c r="H704" s="2" t="s">
        <v>3315</v>
      </c>
      <c r="I704" s="21">
        <v>42451.291666666672</v>
      </c>
      <c r="J704" s="2" t="s">
        <v>800</v>
      </c>
      <c r="K704" s="21">
        <v>42417.333333333328</v>
      </c>
      <c r="L704" s="2" t="s">
        <v>794</v>
      </c>
      <c r="N704" s="2">
        <v>0</v>
      </c>
      <c r="O704" s="2">
        <v>0</v>
      </c>
      <c r="P704" s="2" t="s">
        <v>816</v>
      </c>
      <c r="Q704" s="2" t="s">
        <v>2285</v>
      </c>
      <c r="R704" s="2" t="s">
        <v>797</v>
      </c>
      <c r="S704" s="2" t="s">
        <v>2288</v>
      </c>
      <c r="T704" s="2" t="str">
        <f t="shared" si="40"/>
        <v/>
      </c>
      <c r="U704" s="2" t="s">
        <v>1030</v>
      </c>
      <c r="V704" s="2" t="str">
        <f t="shared" si="41"/>
        <v/>
      </c>
      <c r="W704" s="2" t="s">
        <v>1030</v>
      </c>
      <c r="X704" s="2" t="str">
        <f t="shared" si="42"/>
        <v/>
      </c>
      <c r="Y704" s="2" t="s">
        <v>1030</v>
      </c>
      <c r="Z704" s="2" t="str">
        <f t="shared" si="43"/>
        <v/>
      </c>
      <c r="AA704" s="2" t="s">
        <v>1030</v>
      </c>
    </row>
    <row r="705" spans="1:27" hidden="1" x14ac:dyDescent="0.25">
      <c r="A705" s="2" t="s">
        <v>3316</v>
      </c>
      <c r="B705" s="2" t="s">
        <v>796</v>
      </c>
      <c r="C705" s="2" t="s">
        <v>3317</v>
      </c>
      <c r="D705" s="2">
        <v>1</v>
      </c>
      <c r="E705" s="2">
        <v>1</v>
      </c>
      <c r="F705" s="2">
        <v>1</v>
      </c>
      <c r="G705" s="2" t="s">
        <v>1030</v>
      </c>
      <c r="H705" s="2" t="s">
        <v>3318</v>
      </c>
      <c r="I705" s="21">
        <v>41995.333333333328</v>
      </c>
      <c r="J705" s="2" t="s">
        <v>907</v>
      </c>
      <c r="K705" s="21">
        <v>41995.333333333328</v>
      </c>
      <c r="L705" s="2" t="s">
        <v>1102</v>
      </c>
      <c r="N705" s="2">
        <v>0</v>
      </c>
      <c r="O705" s="2">
        <v>0</v>
      </c>
      <c r="P705" s="2" t="s">
        <v>816</v>
      </c>
      <c r="Q705" s="2" t="s">
        <v>796</v>
      </c>
      <c r="R705" s="2" t="s">
        <v>797</v>
      </c>
      <c r="S705" s="2" t="s">
        <v>916</v>
      </c>
      <c r="T705" s="2" t="str">
        <f t="shared" si="40"/>
        <v/>
      </c>
      <c r="U705" s="2" t="s">
        <v>1030</v>
      </c>
      <c r="V705" s="2" t="str">
        <f t="shared" si="41"/>
        <v/>
      </c>
      <c r="W705" s="2" t="s">
        <v>1030</v>
      </c>
      <c r="X705" s="2" t="str">
        <f t="shared" si="42"/>
        <v/>
      </c>
      <c r="Y705" s="2" t="s">
        <v>1030</v>
      </c>
      <c r="Z705" s="2" t="str">
        <f t="shared" si="43"/>
        <v/>
      </c>
      <c r="AA705" s="2" t="s">
        <v>1030</v>
      </c>
    </row>
    <row r="706" spans="1:27" hidden="1" x14ac:dyDescent="0.25">
      <c r="A706" s="2" t="s">
        <v>3319</v>
      </c>
      <c r="B706" s="2" t="s">
        <v>848</v>
      </c>
      <c r="C706" s="2" t="s">
        <v>3320</v>
      </c>
      <c r="D706" s="2">
        <v>6.5</v>
      </c>
      <c r="E706" s="2" t="s">
        <v>1030</v>
      </c>
      <c r="F706" s="2" t="s">
        <v>1030</v>
      </c>
      <c r="G706" s="2">
        <v>6.5</v>
      </c>
      <c r="H706" s="2" t="s">
        <v>3321</v>
      </c>
      <c r="I706" s="21">
        <v>42471.291666666672</v>
      </c>
      <c r="J706" s="2" t="s">
        <v>907</v>
      </c>
      <c r="K706" s="21">
        <v>42453.291666666672</v>
      </c>
      <c r="L706" s="2" t="s">
        <v>794</v>
      </c>
      <c r="M706" s="21">
        <v>35431.333333333336</v>
      </c>
      <c r="N706" s="2">
        <v>10</v>
      </c>
      <c r="O706" s="2">
        <v>0</v>
      </c>
      <c r="P706" s="2" t="s">
        <v>795</v>
      </c>
      <c r="Q706" s="2" t="s">
        <v>848</v>
      </c>
      <c r="R706" s="2" t="s">
        <v>810</v>
      </c>
      <c r="S706" s="2" t="s">
        <v>867</v>
      </c>
      <c r="T706" s="2" t="str">
        <f t="shared" si="40"/>
        <v/>
      </c>
      <c r="U706" s="2" t="s">
        <v>1030</v>
      </c>
      <c r="V706" s="2" t="str">
        <f t="shared" si="41"/>
        <v/>
      </c>
      <c r="W706" s="2" t="s">
        <v>1030</v>
      </c>
      <c r="X706" s="2" t="str">
        <f t="shared" si="42"/>
        <v/>
      </c>
      <c r="Y706" s="2" t="s">
        <v>1030</v>
      </c>
      <c r="Z706" s="2" t="str">
        <f t="shared" si="43"/>
        <v/>
      </c>
      <c r="AA706" s="2" t="s">
        <v>1030</v>
      </c>
    </row>
    <row r="707" spans="1:27" hidden="1" x14ac:dyDescent="0.25">
      <c r="A707" s="2" t="s">
        <v>1410</v>
      </c>
      <c r="B707" s="2" t="s">
        <v>885</v>
      </c>
      <c r="C707" s="2" t="s">
        <v>1409</v>
      </c>
      <c r="D707" s="2">
        <v>4.5</v>
      </c>
      <c r="E707" s="2">
        <v>1</v>
      </c>
      <c r="F707" s="2">
        <v>4.5</v>
      </c>
      <c r="G707" s="2" t="s">
        <v>1030</v>
      </c>
      <c r="H707" s="2" t="s">
        <v>1507</v>
      </c>
      <c r="I707" s="21">
        <v>43318.291666666672</v>
      </c>
      <c r="J707" s="2" t="s">
        <v>819</v>
      </c>
      <c r="K707" s="21">
        <v>43311.291666666672</v>
      </c>
      <c r="L707" s="2" t="s">
        <v>794</v>
      </c>
      <c r="M707" s="21">
        <v>30864.291666666668</v>
      </c>
      <c r="N707" s="2">
        <v>2</v>
      </c>
      <c r="O707" s="2">
        <v>0</v>
      </c>
      <c r="P707" s="2" t="s">
        <v>795</v>
      </c>
      <c r="Q707" s="2" t="s">
        <v>885</v>
      </c>
      <c r="R707" s="2" t="s">
        <v>797</v>
      </c>
      <c r="S707" s="2" t="s">
        <v>979</v>
      </c>
      <c r="T707" s="2" t="str">
        <f t="shared" ref="T707:T770" si="44">IF(U707&lt;&gt;"",B707,"")</f>
        <v/>
      </c>
      <c r="U707" s="2" t="s">
        <v>1030</v>
      </c>
      <c r="V707" s="2" t="str">
        <f t="shared" ref="V707:V770" si="45">IF(W707&lt;&gt;"",B707,"")</f>
        <v/>
      </c>
      <c r="W707" s="2" t="s">
        <v>1030</v>
      </c>
      <c r="X707" s="2" t="str">
        <f t="shared" ref="X707:X770" si="46">IF(Y707&lt;&gt;"",B707,"")</f>
        <v/>
      </c>
      <c r="Y707" s="2" t="s">
        <v>1030</v>
      </c>
      <c r="Z707" s="2" t="str">
        <f t="shared" ref="Z707:Z770" si="47">IF(AA707&lt;&gt;"",B707,"")</f>
        <v/>
      </c>
      <c r="AA707" s="2" t="s">
        <v>1030</v>
      </c>
    </row>
    <row r="708" spans="1:27" hidden="1" x14ac:dyDescent="0.25">
      <c r="A708" s="2" t="s">
        <v>3322</v>
      </c>
      <c r="B708" s="2" t="s">
        <v>2520</v>
      </c>
      <c r="C708" s="2" t="s">
        <v>3323</v>
      </c>
      <c r="D708" s="2">
        <v>5.75</v>
      </c>
      <c r="E708" s="2" t="s">
        <v>1030</v>
      </c>
      <c r="F708" s="2" t="s">
        <v>1030</v>
      </c>
      <c r="G708" s="2">
        <v>5.75</v>
      </c>
      <c r="H708" s="2" t="s">
        <v>3324</v>
      </c>
      <c r="I708" s="21">
        <v>41928.291666666664</v>
      </c>
      <c r="J708" s="2" t="s">
        <v>949</v>
      </c>
      <c r="K708" s="21">
        <v>41550.291666666664</v>
      </c>
      <c r="L708" s="2" t="s">
        <v>1102</v>
      </c>
      <c r="M708" s="21">
        <v>41523.291666666664</v>
      </c>
      <c r="N708" s="2">
        <v>0</v>
      </c>
      <c r="O708" s="2">
        <v>0</v>
      </c>
      <c r="P708" s="2" t="s">
        <v>824</v>
      </c>
      <c r="Q708" s="2" t="s">
        <v>2520</v>
      </c>
      <c r="R708" s="2" t="s">
        <v>810</v>
      </c>
      <c r="S708" s="2" t="s">
        <v>820</v>
      </c>
      <c r="T708" s="2" t="str">
        <f t="shared" si="44"/>
        <v/>
      </c>
      <c r="U708" s="2" t="s">
        <v>1030</v>
      </c>
      <c r="V708" s="2" t="str">
        <f t="shared" si="45"/>
        <v/>
      </c>
      <c r="W708" s="2" t="s">
        <v>1030</v>
      </c>
      <c r="X708" s="2" t="str">
        <f t="shared" si="46"/>
        <v/>
      </c>
      <c r="Y708" s="2" t="s">
        <v>1030</v>
      </c>
      <c r="Z708" s="2" t="str">
        <f t="shared" si="47"/>
        <v/>
      </c>
      <c r="AA708" s="2" t="s">
        <v>1030</v>
      </c>
    </row>
    <row r="709" spans="1:27" hidden="1" x14ac:dyDescent="0.25">
      <c r="A709" s="2" t="s">
        <v>182</v>
      </c>
      <c r="B709" s="2" t="s">
        <v>1365</v>
      </c>
      <c r="C709" s="2" t="s">
        <v>181</v>
      </c>
      <c r="D709" s="2">
        <v>5.75</v>
      </c>
      <c r="E709" s="2">
        <v>1</v>
      </c>
      <c r="F709" s="2">
        <v>5.75</v>
      </c>
      <c r="G709" s="2" t="s">
        <v>1030</v>
      </c>
      <c r="H709" s="2" t="s">
        <v>1023</v>
      </c>
      <c r="I709" s="21">
        <v>43263.291666666672</v>
      </c>
      <c r="J709" s="2" t="s">
        <v>889</v>
      </c>
      <c r="K709" s="21">
        <v>43161.333333333328</v>
      </c>
      <c r="L709" s="2" t="s">
        <v>794</v>
      </c>
      <c r="M709" s="21">
        <v>41275.333333333336</v>
      </c>
      <c r="N709" s="2">
        <v>1</v>
      </c>
      <c r="O709" s="2">
        <v>700000</v>
      </c>
      <c r="P709" s="2" t="s">
        <v>795</v>
      </c>
      <c r="Q709" s="2" t="s">
        <v>1592</v>
      </c>
      <c r="R709" s="2" t="s">
        <v>797</v>
      </c>
      <c r="S709" s="2" t="s">
        <v>801</v>
      </c>
      <c r="T709" s="2" t="str">
        <f t="shared" si="44"/>
        <v/>
      </c>
      <c r="U709" s="2" t="s">
        <v>1030</v>
      </c>
      <c r="V709" s="2" t="str">
        <f t="shared" si="45"/>
        <v/>
      </c>
      <c r="W709" s="2" t="s">
        <v>1030</v>
      </c>
      <c r="X709" s="2" t="str">
        <f t="shared" si="46"/>
        <v/>
      </c>
      <c r="Y709" s="2" t="s">
        <v>1030</v>
      </c>
      <c r="Z709" s="2" t="str">
        <f t="shared" si="47"/>
        <v/>
      </c>
      <c r="AA709" s="2" t="s">
        <v>1030</v>
      </c>
    </row>
    <row r="710" spans="1:27" hidden="1" x14ac:dyDescent="0.25">
      <c r="A710" s="2" t="s">
        <v>3325</v>
      </c>
      <c r="B710" s="2" t="s">
        <v>1659</v>
      </c>
      <c r="C710" s="2" t="s">
        <v>3326</v>
      </c>
      <c r="D710" s="2">
        <v>2</v>
      </c>
      <c r="E710" s="2">
        <v>1</v>
      </c>
      <c r="F710" s="2">
        <v>2</v>
      </c>
      <c r="G710" s="2" t="s">
        <v>1030</v>
      </c>
      <c r="H710" s="2" t="s">
        <v>3327</v>
      </c>
      <c r="I710" s="21">
        <v>41688.333333333336</v>
      </c>
      <c r="J710" s="2" t="s">
        <v>1030</v>
      </c>
      <c r="K710" s="21">
        <v>41688.333333333336</v>
      </c>
      <c r="L710" s="2" t="s">
        <v>1102</v>
      </c>
      <c r="P710" s="2" t="s">
        <v>816</v>
      </c>
      <c r="Q710" s="2" t="s">
        <v>1659</v>
      </c>
      <c r="R710" s="2" t="s">
        <v>830</v>
      </c>
      <c r="S710" s="2" t="s">
        <v>853</v>
      </c>
      <c r="T710" s="2" t="str">
        <f t="shared" si="44"/>
        <v/>
      </c>
      <c r="U710" s="2" t="s">
        <v>1030</v>
      </c>
      <c r="V710" s="2" t="str">
        <f t="shared" si="45"/>
        <v/>
      </c>
      <c r="W710" s="2" t="s">
        <v>1030</v>
      </c>
      <c r="X710" s="2" t="str">
        <f t="shared" si="46"/>
        <v/>
      </c>
      <c r="Y710" s="2" t="s">
        <v>1030</v>
      </c>
      <c r="Z710" s="2" t="str">
        <f t="shared" si="47"/>
        <v/>
      </c>
      <c r="AA710" s="2" t="s">
        <v>1030</v>
      </c>
    </row>
    <row r="711" spans="1:27" hidden="1" x14ac:dyDescent="0.25">
      <c r="A711" s="2" t="s">
        <v>3328</v>
      </c>
      <c r="B711" s="2" t="s">
        <v>1261</v>
      </c>
      <c r="C711" s="2" t="s">
        <v>3329</v>
      </c>
      <c r="D711" s="2">
        <v>1</v>
      </c>
      <c r="E711" s="2" t="s">
        <v>1030</v>
      </c>
      <c r="F711" s="2" t="s">
        <v>1030</v>
      </c>
      <c r="G711" s="2">
        <v>1</v>
      </c>
      <c r="H711" s="2" t="s">
        <v>3330</v>
      </c>
      <c r="I711" s="21">
        <v>42822.291666666672</v>
      </c>
      <c r="J711" s="2" t="s">
        <v>793</v>
      </c>
      <c r="K711" s="21">
        <v>41843.291666666664</v>
      </c>
      <c r="L711" s="2" t="s">
        <v>794</v>
      </c>
      <c r="M711" s="21">
        <v>29952.333333333332</v>
      </c>
      <c r="N711" s="2">
        <v>8</v>
      </c>
      <c r="O711" s="2">
        <v>550000</v>
      </c>
      <c r="P711" s="2" t="s">
        <v>795</v>
      </c>
      <c r="Q711" s="2" t="s">
        <v>1261</v>
      </c>
      <c r="R711" s="2" t="s">
        <v>1030</v>
      </c>
      <c r="S711" s="2" t="s">
        <v>801</v>
      </c>
      <c r="T711" s="2" t="str">
        <f t="shared" si="44"/>
        <v/>
      </c>
      <c r="U711" s="2" t="s">
        <v>1030</v>
      </c>
      <c r="V711" s="2" t="str">
        <f t="shared" si="45"/>
        <v/>
      </c>
      <c r="W711" s="2" t="s">
        <v>1030</v>
      </c>
      <c r="X711" s="2" t="str">
        <f t="shared" si="46"/>
        <v/>
      </c>
      <c r="Y711" s="2" t="s">
        <v>1030</v>
      </c>
      <c r="Z711" s="2" t="str">
        <f t="shared" si="47"/>
        <v/>
      </c>
      <c r="AA711" s="2" t="s">
        <v>1030</v>
      </c>
    </row>
    <row r="712" spans="1:27" hidden="1" x14ac:dyDescent="0.25">
      <c r="A712" s="2" t="s">
        <v>3331</v>
      </c>
      <c r="B712" s="2" t="s">
        <v>885</v>
      </c>
      <c r="C712" s="2" t="s">
        <v>3332</v>
      </c>
      <c r="D712" s="2">
        <v>1</v>
      </c>
      <c r="E712" s="2">
        <v>1</v>
      </c>
      <c r="F712" s="2">
        <v>1</v>
      </c>
      <c r="G712" s="2" t="s">
        <v>1030</v>
      </c>
      <c r="H712" s="2" t="s">
        <v>3333</v>
      </c>
      <c r="I712" s="21">
        <v>42095.291666666672</v>
      </c>
      <c r="J712" s="2" t="s">
        <v>800</v>
      </c>
      <c r="K712" s="21">
        <v>42093.291666666672</v>
      </c>
      <c r="L712" s="2" t="s">
        <v>1102</v>
      </c>
      <c r="N712" s="2">
        <v>0</v>
      </c>
      <c r="O712" s="2">
        <v>0</v>
      </c>
      <c r="P712" s="2" t="s">
        <v>816</v>
      </c>
      <c r="Q712" s="2" t="s">
        <v>885</v>
      </c>
      <c r="R712" s="2" t="s">
        <v>937</v>
      </c>
      <c r="S712" s="2" t="s">
        <v>849</v>
      </c>
      <c r="T712" s="2" t="str">
        <f t="shared" si="44"/>
        <v/>
      </c>
      <c r="U712" s="2" t="s">
        <v>1030</v>
      </c>
      <c r="V712" s="2" t="str">
        <f t="shared" si="45"/>
        <v/>
      </c>
      <c r="W712" s="2" t="s">
        <v>1030</v>
      </c>
      <c r="X712" s="2" t="str">
        <f t="shared" si="46"/>
        <v/>
      </c>
      <c r="Y712" s="2" t="s">
        <v>1030</v>
      </c>
      <c r="Z712" s="2" t="str">
        <f t="shared" si="47"/>
        <v/>
      </c>
      <c r="AA712" s="2" t="s">
        <v>1030</v>
      </c>
    </row>
    <row r="713" spans="1:27" x14ac:dyDescent="0.25">
      <c r="A713" s="2" t="s">
        <v>3334</v>
      </c>
      <c r="B713" s="2" t="s">
        <v>1367</v>
      </c>
      <c r="C713" s="2" t="s">
        <v>3335</v>
      </c>
      <c r="D713" s="2">
        <v>6.25</v>
      </c>
      <c r="E713" s="2">
        <v>1</v>
      </c>
      <c r="F713" s="2">
        <v>6.25</v>
      </c>
      <c r="G713" s="2" t="s">
        <v>1030</v>
      </c>
      <c r="H713" s="2" t="s">
        <v>3336</v>
      </c>
      <c r="I713" s="21">
        <v>42585.291666666672</v>
      </c>
      <c r="J713" s="2" t="s">
        <v>884</v>
      </c>
      <c r="K713" s="21">
        <v>42487.291666666672</v>
      </c>
      <c r="L713" s="2" t="s">
        <v>794</v>
      </c>
      <c r="M713" s="21">
        <v>42015.333333333328</v>
      </c>
      <c r="N713" s="2">
        <v>1</v>
      </c>
      <c r="O713" s="2">
        <v>35000</v>
      </c>
      <c r="P713" s="2" t="s">
        <v>795</v>
      </c>
      <c r="Q713" s="2" t="s">
        <v>1593</v>
      </c>
      <c r="R713" s="2" t="s">
        <v>842</v>
      </c>
      <c r="S713" s="2" t="s">
        <v>1255</v>
      </c>
      <c r="T713" s="2" t="str">
        <f t="shared" si="44"/>
        <v/>
      </c>
      <c r="U713" s="2" t="s">
        <v>1030</v>
      </c>
      <c r="V713" s="2" t="str">
        <f t="shared" si="45"/>
        <v/>
      </c>
      <c r="W713" s="2" t="s">
        <v>1030</v>
      </c>
      <c r="X713" s="2" t="str">
        <f t="shared" si="46"/>
        <v/>
      </c>
      <c r="Y713" s="2" t="s">
        <v>1030</v>
      </c>
      <c r="Z713" s="2" t="str">
        <f t="shared" si="47"/>
        <v/>
      </c>
      <c r="AA713" s="2" t="s">
        <v>1030</v>
      </c>
    </row>
    <row r="714" spans="1:27" hidden="1" x14ac:dyDescent="0.25">
      <c r="A714" s="2" t="s">
        <v>3337</v>
      </c>
      <c r="B714" s="2" t="s">
        <v>848</v>
      </c>
      <c r="C714" s="2" t="s">
        <v>3338</v>
      </c>
      <c r="D714" s="2">
        <v>7</v>
      </c>
      <c r="E714" s="2">
        <v>1</v>
      </c>
      <c r="F714" s="2">
        <v>7</v>
      </c>
      <c r="G714" s="2" t="s">
        <v>1030</v>
      </c>
      <c r="H714" s="2" t="s">
        <v>3339</v>
      </c>
      <c r="I714" s="21">
        <v>43055.333333333328</v>
      </c>
      <c r="J714" s="2" t="s">
        <v>808</v>
      </c>
      <c r="K714" s="21">
        <v>41796.291666666664</v>
      </c>
      <c r="L714" s="2" t="s">
        <v>794</v>
      </c>
      <c r="N714" s="2">
        <v>0</v>
      </c>
      <c r="O714" s="2">
        <v>0</v>
      </c>
      <c r="P714" s="2" t="s">
        <v>816</v>
      </c>
      <c r="Q714" s="2" t="s">
        <v>848</v>
      </c>
      <c r="R714" s="2" t="s">
        <v>1262</v>
      </c>
      <c r="S714" s="2" t="s">
        <v>853</v>
      </c>
      <c r="T714" s="2" t="str">
        <f t="shared" si="44"/>
        <v/>
      </c>
      <c r="U714" s="2" t="s">
        <v>1030</v>
      </c>
      <c r="V714" s="2" t="str">
        <f t="shared" si="45"/>
        <v/>
      </c>
      <c r="W714" s="2" t="s">
        <v>1030</v>
      </c>
      <c r="X714" s="2" t="str">
        <f t="shared" si="46"/>
        <v/>
      </c>
      <c r="Y714" s="2" t="s">
        <v>1030</v>
      </c>
      <c r="Z714" s="2" t="str">
        <f t="shared" si="47"/>
        <v/>
      </c>
      <c r="AA714" s="2" t="s">
        <v>1030</v>
      </c>
    </row>
    <row r="715" spans="1:27" hidden="1" x14ac:dyDescent="0.25">
      <c r="A715" s="2" t="s">
        <v>3340</v>
      </c>
      <c r="B715" s="2" t="s">
        <v>1659</v>
      </c>
      <c r="C715" s="2" t="s">
        <v>3341</v>
      </c>
      <c r="D715" s="2">
        <v>1.3333333358168602</v>
      </c>
      <c r="E715" s="2" t="s">
        <v>1030</v>
      </c>
      <c r="F715" s="2" t="s">
        <v>1030</v>
      </c>
      <c r="G715" s="2">
        <v>1.3333333358168602</v>
      </c>
      <c r="H715" s="2" t="s">
        <v>3342</v>
      </c>
      <c r="I715" s="21">
        <v>41995.333333333328</v>
      </c>
      <c r="J715" s="2" t="s">
        <v>793</v>
      </c>
      <c r="K715" s="21">
        <v>41002.291666666664</v>
      </c>
      <c r="L715" s="2" t="s">
        <v>1102</v>
      </c>
      <c r="M715" s="21">
        <v>28581.333333333332</v>
      </c>
      <c r="N715" s="2">
        <v>30</v>
      </c>
      <c r="P715" s="2" t="s">
        <v>795</v>
      </c>
      <c r="Q715" s="2" t="s">
        <v>1659</v>
      </c>
      <c r="R715" s="2" t="s">
        <v>797</v>
      </c>
      <c r="S715" s="2" t="s">
        <v>814</v>
      </c>
      <c r="T715" s="2" t="str">
        <f t="shared" si="44"/>
        <v/>
      </c>
      <c r="U715" s="2" t="s">
        <v>1030</v>
      </c>
      <c r="V715" s="2" t="str">
        <f t="shared" si="45"/>
        <v/>
      </c>
      <c r="W715" s="2" t="s">
        <v>1030</v>
      </c>
      <c r="X715" s="2" t="str">
        <f t="shared" si="46"/>
        <v/>
      </c>
      <c r="Y715" s="2" t="s">
        <v>1030</v>
      </c>
      <c r="Z715" s="2" t="str">
        <f t="shared" si="47"/>
        <v/>
      </c>
      <c r="AA715" s="2" t="s">
        <v>1030</v>
      </c>
    </row>
    <row r="716" spans="1:27" hidden="1" x14ac:dyDescent="0.25">
      <c r="A716" s="2" t="s">
        <v>3343</v>
      </c>
      <c r="B716" s="2" t="s">
        <v>1365</v>
      </c>
      <c r="C716" s="2" t="s">
        <v>3344</v>
      </c>
      <c r="D716" s="2">
        <v>5.25</v>
      </c>
      <c r="E716" s="2">
        <v>1</v>
      </c>
      <c r="F716" s="2">
        <v>5.25</v>
      </c>
      <c r="G716" s="2" t="s">
        <v>1030</v>
      </c>
      <c r="H716" s="2" t="s">
        <v>3345</v>
      </c>
      <c r="I716" s="21">
        <v>43097.333333333328</v>
      </c>
      <c r="J716" s="2" t="s">
        <v>861</v>
      </c>
      <c r="K716" s="21">
        <v>43083.333333333328</v>
      </c>
      <c r="L716" s="2" t="s">
        <v>794</v>
      </c>
      <c r="M716" s="21">
        <v>40179.333333333336</v>
      </c>
      <c r="N716" s="2">
        <v>6</v>
      </c>
      <c r="O716" s="2">
        <v>2000000</v>
      </c>
      <c r="P716" s="2" t="s">
        <v>795</v>
      </c>
      <c r="Q716" s="2" t="s">
        <v>1592</v>
      </c>
      <c r="R716" s="2" t="s">
        <v>922</v>
      </c>
      <c r="S716" s="2" t="s">
        <v>845</v>
      </c>
      <c r="T716" s="2" t="str">
        <f t="shared" si="44"/>
        <v/>
      </c>
      <c r="U716" s="2" t="s">
        <v>1030</v>
      </c>
      <c r="V716" s="2" t="str">
        <f t="shared" si="45"/>
        <v/>
      </c>
      <c r="W716" s="2" t="s">
        <v>1030</v>
      </c>
      <c r="X716" s="2" t="str">
        <f t="shared" si="46"/>
        <v/>
      </c>
      <c r="Y716" s="2" t="s">
        <v>1030</v>
      </c>
      <c r="Z716" s="2" t="str">
        <f t="shared" si="47"/>
        <v/>
      </c>
      <c r="AA716" s="2" t="s">
        <v>1030</v>
      </c>
    </row>
    <row r="717" spans="1:27" hidden="1" x14ac:dyDescent="0.25">
      <c r="A717" s="2" t="s">
        <v>3346</v>
      </c>
      <c r="B717" s="2" t="s">
        <v>885</v>
      </c>
      <c r="C717" s="2" t="s">
        <v>3347</v>
      </c>
      <c r="D717" s="2">
        <v>1</v>
      </c>
      <c r="E717" s="2">
        <v>1</v>
      </c>
      <c r="F717" s="2">
        <v>1</v>
      </c>
      <c r="G717" s="2" t="s">
        <v>1030</v>
      </c>
      <c r="H717" s="2" t="s">
        <v>3348</v>
      </c>
      <c r="I717" s="21">
        <v>42292.291666666672</v>
      </c>
      <c r="J717" s="2" t="s">
        <v>819</v>
      </c>
      <c r="K717" s="21">
        <v>42102.291666666672</v>
      </c>
      <c r="L717" s="2" t="s">
        <v>1102</v>
      </c>
      <c r="M717" s="21">
        <v>41873.291666666664</v>
      </c>
      <c r="N717" s="2">
        <v>0</v>
      </c>
      <c r="O717" s="2">
        <v>0</v>
      </c>
      <c r="P717" s="2" t="s">
        <v>824</v>
      </c>
      <c r="Q717" s="2" t="s">
        <v>885</v>
      </c>
      <c r="R717" s="2" t="s">
        <v>797</v>
      </c>
      <c r="S717" s="2" t="s">
        <v>916</v>
      </c>
      <c r="T717" s="2" t="str">
        <f t="shared" si="44"/>
        <v/>
      </c>
      <c r="U717" s="2" t="s">
        <v>1030</v>
      </c>
      <c r="V717" s="2" t="str">
        <f t="shared" si="45"/>
        <v/>
      </c>
      <c r="W717" s="2" t="s">
        <v>1030</v>
      </c>
      <c r="X717" s="2" t="str">
        <f t="shared" si="46"/>
        <v/>
      </c>
      <c r="Y717" s="2" t="s">
        <v>1030</v>
      </c>
      <c r="Z717" s="2" t="str">
        <f t="shared" si="47"/>
        <v/>
      </c>
      <c r="AA717" s="2" t="s">
        <v>1030</v>
      </c>
    </row>
    <row r="718" spans="1:27" hidden="1" x14ac:dyDescent="0.25">
      <c r="A718" s="2" t="s">
        <v>3349</v>
      </c>
      <c r="B718" s="2" t="s">
        <v>3247</v>
      </c>
      <c r="C718" s="2" t="s">
        <v>3350</v>
      </c>
      <c r="D718" s="2">
        <v>2</v>
      </c>
      <c r="E718" s="2">
        <v>1</v>
      </c>
      <c r="F718" s="2">
        <v>2</v>
      </c>
      <c r="G718" s="2" t="s">
        <v>1030</v>
      </c>
      <c r="H718" s="2" t="s">
        <v>3351</v>
      </c>
      <c r="I718" s="21">
        <v>42720.333333333328</v>
      </c>
      <c r="J718" s="2" t="s">
        <v>793</v>
      </c>
      <c r="K718" s="21">
        <v>42720.333333333328</v>
      </c>
      <c r="L718" s="2" t="s">
        <v>794</v>
      </c>
      <c r="M718" s="21">
        <v>29952.333333333332</v>
      </c>
      <c r="N718" s="2">
        <v>5</v>
      </c>
      <c r="O718" s="2">
        <v>0</v>
      </c>
      <c r="P718" s="2" t="s">
        <v>795</v>
      </c>
      <c r="Q718" s="2" t="s">
        <v>3247</v>
      </c>
      <c r="R718" s="2" t="s">
        <v>797</v>
      </c>
      <c r="S718" s="2" t="s">
        <v>996</v>
      </c>
      <c r="T718" s="2" t="str">
        <f t="shared" si="44"/>
        <v/>
      </c>
      <c r="U718" s="2" t="s">
        <v>1030</v>
      </c>
      <c r="V718" s="2" t="str">
        <f t="shared" si="45"/>
        <v/>
      </c>
      <c r="W718" s="2" t="s">
        <v>1030</v>
      </c>
      <c r="X718" s="2" t="str">
        <f t="shared" si="46"/>
        <v/>
      </c>
      <c r="Y718" s="2" t="s">
        <v>1030</v>
      </c>
      <c r="Z718" s="2" t="str">
        <f t="shared" si="47"/>
        <v/>
      </c>
      <c r="AA718" s="2" t="s">
        <v>1030</v>
      </c>
    </row>
    <row r="719" spans="1:27" hidden="1" x14ac:dyDescent="0.25">
      <c r="A719" s="2" t="s">
        <v>3352</v>
      </c>
      <c r="B719" s="2" t="s">
        <v>796</v>
      </c>
      <c r="C719" s="2" t="s">
        <v>3353</v>
      </c>
      <c r="D719" s="2">
        <v>2</v>
      </c>
      <c r="E719" s="2">
        <v>1</v>
      </c>
      <c r="F719" s="2">
        <v>2</v>
      </c>
      <c r="G719" s="2" t="s">
        <v>1030</v>
      </c>
      <c r="H719" s="2" t="s">
        <v>3354</v>
      </c>
      <c r="I719" s="21">
        <v>41641.333333333336</v>
      </c>
      <c r="J719" s="2" t="s">
        <v>819</v>
      </c>
      <c r="K719" s="21">
        <v>41624.333333333336</v>
      </c>
      <c r="L719" s="2" t="s">
        <v>1102</v>
      </c>
      <c r="M719" s="21">
        <v>32478.333333333332</v>
      </c>
      <c r="N719" s="2">
        <v>10</v>
      </c>
      <c r="O719" s="2">
        <v>1000000</v>
      </c>
      <c r="P719" s="2" t="s">
        <v>795</v>
      </c>
      <c r="Q719" s="2" t="s">
        <v>796</v>
      </c>
      <c r="R719" s="2" t="s">
        <v>805</v>
      </c>
      <c r="S719" s="2" t="s">
        <v>801</v>
      </c>
      <c r="T719" s="2" t="str">
        <f t="shared" si="44"/>
        <v/>
      </c>
      <c r="U719" s="2" t="s">
        <v>1030</v>
      </c>
      <c r="V719" s="2" t="str">
        <f t="shared" si="45"/>
        <v/>
      </c>
      <c r="W719" s="2" t="s">
        <v>1030</v>
      </c>
      <c r="X719" s="2" t="str">
        <f t="shared" si="46"/>
        <v/>
      </c>
      <c r="Y719" s="2" t="s">
        <v>1030</v>
      </c>
      <c r="Z719" s="2" t="str">
        <f t="shared" si="47"/>
        <v/>
      </c>
      <c r="AA719" s="2" t="s">
        <v>1030</v>
      </c>
    </row>
    <row r="720" spans="1:27" hidden="1" x14ac:dyDescent="0.25">
      <c r="A720" s="2" t="s">
        <v>3355</v>
      </c>
      <c r="B720" s="2" t="s">
        <v>3356</v>
      </c>
      <c r="C720" s="2" t="s">
        <v>3357</v>
      </c>
      <c r="D720" s="2">
        <v>2</v>
      </c>
      <c r="E720" s="2" t="s">
        <v>1030</v>
      </c>
      <c r="F720" s="2" t="s">
        <v>1030</v>
      </c>
      <c r="G720" s="2">
        <v>2</v>
      </c>
      <c r="H720" s="2" t="s">
        <v>3358</v>
      </c>
      <c r="I720" s="21">
        <v>42704.333333333328</v>
      </c>
      <c r="J720" s="2" t="s">
        <v>840</v>
      </c>
      <c r="K720" s="21">
        <v>41658.333333333336</v>
      </c>
      <c r="L720" s="2" t="s">
        <v>794</v>
      </c>
      <c r="N720" s="2">
        <v>0</v>
      </c>
      <c r="O720" s="2">
        <v>0</v>
      </c>
      <c r="P720" s="2" t="s">
        <v>816</v>
      </c>
      <c r="Q720" s="2" t="s">
        <v>3356</v>
      </c>
      <c r="R720" s="2" t="s">
        <v>1030</v>
      </c>
      <c r="S720" s="2" t="s">
        <v>1166</v>
      </c>
      <c r="T720" s="2" t="str">
        <f t="shared" si="44"/>
        <v/>
      </c>
      <c r="U720" s="2" t="s">
        <v>1030</v>
      </c>
      <c r="V720" s="2" t="str">
        <f t="shared" si="45"/>
        <v/>
      </c>
      <c r="W720" s="2" t="s">
        <v>1030</v>
      </c>
      <c r="X720" s="2" t="str">
        <f t="shared" si="46"/>
        <v/>
      </c>
      <c r="Y720" s="2" t="s">
        <v>1030</v>
      </c>
      <c r="Z720" s="2" t="str">
        <f t="shared" si="47"/>
        <v/>
      </c>
      <c r="AA720" s="2" t="s">
        <v>1030</v>
      </c>
    </row>
    <row r="721" spans="1:27" hidden="1" x14ac:dyDescent="0.25">
      <c r="A721" s="2" t="s">
        <v>3359</v>
      </c>
      <c r="B721" s="2" t="s">
        <v>912</v>
      </c>
      <c r="C721" s="2" t="s">
        <v>3360</v>
      </c>
      <c r="D721" s="2">
        <v>0.5</v>
      </c>
      <c r="E721" s="2">
        <v>1</v>
      </c>
      <c r="F721" s="2">
        <v>0.5</v>
      </c>
      <c r="G721" s="2" t="s">
        <v>1030</v>
      </c>
      <c r="H721" s="2" t="s">
        <v>3361</v>
      </c>
      <c r="I721" s="21">
        <v>42635.291666666672</v>
      </c>
      <c r="J721" s="2" t="s">
        <v>907</v>
      </c>
      <c r="K721" s="21">
        <v>42635.291666666672</v>
      </c>
      <c r="L721" s="2" t="s">
        <v>794</v>
      </c>
      <c r="N721" s="2">
        <v>0</v>
      </c>
      <c r="O721" s="2">
        <v>0</v>
      </c>
      <c r="P721" s="2" t="s">
        <v>816</v>
      </c>
      <c r="Q721" s="2" t="s">
        <v>912</v>
      </c>
      <c r="R721" s="2" t="s">
        <v>797</v>
      </c>
      <c r="S721" s="2" t="s">
        <v>820</v>
      </c>
      <c r="T721" s="2" t="str">
        <f t="shared" si="44"/>
        <v/>
      </c>
      <c r="U721" s="2" t="s">
        <v>1030</v>
      </c>
      <c r="V721" s="2" t="str">
        <f t="shared" si="45"/>
        <v/>
      </c>
      <c r="W721" s="2" t="s">
        <v>1030</v>
      </c>
      <c r="X721" s="2" t="str">
        <f t="shared" si="46"/>
        <v/>
      </c>
      <c r="Y721" s="2" t="s">
        <v>1030</v>
      </c>
      <c r="Z721" s="2" t="str">
        <f t="shared" si="47"/>
        <v/>
      </c>
      <c r="AA721" s="2" t="s">
        <v>1030</v>
      </c>
    </row>
    <row r="722" spans="1:27" hidden="1" x14ac:dyDescent="0.25">
      <c r="A722" s="2" t="s">
        <v>3362</v>
      </c>
      <c r="B722" s="2" t="s">
        <v>796</v>
      </c>
      <c r="C722" s="2" t="s">
        <v>3363</v>
      </c>
      <c r="D722" s="2">
        <v>2.5</v>
      </c>
      <c r="E722" s="2">
        <v>1</v>
      </c>
      <c r="F722" s="2">
        <v>2.5</v>
      </c>
      <c r="G722" s="2" t="s">
        <v>1030</v>
      </c>
      <c r="H722" s="2" t="s">
        <v>3364</v>
      </c>
      <c r="I722" s="21">
        <v>42187.291666666672</v>
      </c>
      <c r="J722" s="2" t="s">
        <v>800</v>
      </c>
      <c r="K722" s="21">
        <v>42184.291666666672</v>
      </c>
      <c r="L722" s="2" t="s">
        <v>1102</v>
      </c>
      <c r="N722" s="2">
        <v>0</v>
      </c>
      <c r="O722" s="2">
        <v>0</v>
      </c>
      <c r="P722" s="2" t="s">
        <v>816</v>
      </c>
      <c r="Q722" s="2" t="s">
        <v>796</v>
      </c>
      <c r="R722" s="2" t="s">
        <v>830</v>
      </c>
      <c r="S722" s="2" t="s">
        <v>831</v>
      </c>
      <c r="T722" s="2" t="str">
        <f t="shared" si="44"/>
        <v/>
      </c>
      <c r="U722" s="2" t="s">
        <v>1030</v>
      </c>
      <c r="V722" s="2" t="str">
        <f t="shared" si="45"/>
        <v/>
      </c>
      <c r="W722" s="2" t="s">
        <v>1030</v>
      </c>
      <c r="X722" s="2" t="str">
        <f t="shared" si="46"/>
        <v/>
      </c>
      <c r="Y722" s="2" t="s">
        <v>1030</v>
      </c>
      <c r="Z722" s="2" t="str">
        <f t="shared" si="47"/>
        <v/>
      </c>
      <c r="AA722" s="2" t="s">
        <v>1030</v>
      </c>
    </row>
    <row r="723" spans="1:27" hidden="1" x14ac:dyDescent="0.25">
      <c r="A723" s="2" t="s">
        <v>3365</v>
      </c>
      <c r="B723" s="2" t="s">
        <v>848</v>
      </c>
      <c r="C723" s="2" t="s">
        <v>3366</v>
      </c>
      <c r="D723" s="2">
        <v>8</v>
      </c>
      <c r="E723" s="2">
        <v>1</v>
      </c>
      <c r="F723" s="2">
        <v>8</v>
      </c>
      <c r="G723" s="2" t="s">
        <v>1030</v>
      </c>
      <c r="H723" s="2" t="s">
        <v>3367</v>
      </c>
      <c r="I723" s="21">
        <v>42485.291666666672</v>
      </c>
      <c r="J723" s="2" t="s">
        <v>808</v>
      </c>
      <c r="K723" s="21">
        <v>42467.291666666672</v>
      </c>
      <c r="L723" s="2" t="s">
        <v>794</v>
      </c>
      <c r="N723" s="2">
        <v>0</v>
      </c>
      <c r="O723" s="2">
        <v>0</v>
      </c>
      <c r="P723" s="2" t="s">
        <v>816</v>
      </c>
      <c r="Q723" s="2" t="s">
        <v>848</v>
      </c>
      <c r="R723" s="2" t="s">
        <v>842</v>
      </c>
      <c r="S723" s="2" t="s">
        <v>801</v>
      </c>
      <c r="T723" s="2" t="str">
        <f t="shared" si="44"/>
        <v/>
      </c>
      <c r="U723" s="2" t="s">
        <v>1030</v>
      </c>
      <c r="V723" s="2" t="str">
        <f t="shared" si="45"/>
        <v/>
      </c>
      <c r="W723" s="2" t="s">
        <v>1030</v>
      </c>
      <c r="X723" s="2" t="str">
        <f t="shared" si="46"/>
        <v/>
      </c>
      <c r="Y723" s="2" t="s">
        <v>1030</v>
      </c>
      <c r="Z723" s="2" t="str">
        <f t="shared" si="47"/>
        <v/>
      </c>
      <c r="AA723" s="2" t="s">
        <v>1030</v>
      </c>
    </row>
    <row r="724" spans="1:27" hidden="1" x14ac:dyDescent="0.25">
      <c r="A724" s="2" t="s">
        <v>3368</v>
      </c>
      <c r="B724" s="2" t="s">
        <v>882</v>
      </c>
      <c r="C724" s="2" t="s">
        <v>3369</v>
      </c>
      <c r="D724" s="2">
        <v>7</v>
      </c>
      <c r="E724" s="2">
        <v>1</v>
      </c>
      <c r="F724" s="2">
        <v>7</v>
      </c>
      <c r="G724" s="2" t="s">
        <v>1030</v>
      </c>
      <c r="H724" s="2" t="s">
        <v>3370</v>
      </c>
      <c r="I724" s="21">
        <v>42656.291666666672</v>
      </c>
      <c r="J724" s="2" t="s">
        <v>1480</v>
      </c>
      <c r="K724" s="21">
        <v>42497.291666666672</v>
      </c>
      <c r="L724" s="2" t="s">
        <v>794</v>
      </c>
      <c r="M724" s="21">
        <v>42468.291666666672</v>
      </c>
      <c r="N724" s="2">
        <v>0</v>
      </c>
      <c r="O724" s="2">
        <v>0</v>
      </c>
      <c r="P724" s="2" t="s">
        <v>824</v>
      </c>
      <c r="Q724" s="2" t="s">
        <v>882</v>
      </c>
      <c r="R724" s="2" t="s">
        <v>813</v>
      </c>
      <c r="S724" s="2" t="s">
        <v>820</v>
      </c>
      <c r="T724" s="2" t="str">
        <f t="shared" si="44"/>
        <v/>
      </c>
      <c r="U724" s="2" t="s">
        <v>1030</v>
      </c>
      <c r="V724" s="2" t="str">
        <f t="shared" si="45"/>
        <v/>
      </c>
      <c r="W724" s="2" t="s">
        <v>1030</v>
      </c>
      <c r="X724" s="2" t="str">
        <f t="shared" si="46"/>
        <v/>
      </c>
      <c r="Y724" s="2" t="s">
        <v>1030</v>
      </c>
      <c r="Z724" s="2" t="str">
        <f t="shared" si="47"/>
        <v/>
      </c>
      <c r="AA724" s="2" t="s">
        <v>1030</v>
      </c>
    </row>
    <row r="725" spans="1:27" hidden="1" x14ac:dyDescent="0.25">
      <c r="A725" s="2" t="s">
        <v>1469</v>
      </c>
      <c r="B725" s="2" t="s">
        <v>885</v>
      </c>
      <c r="C725" s="2" t="s">
        <v>1468</v>
      </c>
      <c r="D725" s="2">
        <v>1.75</v>
      </c>
      <c r="E725" s="2">
        <v>1</v>
      </c>
      <c r="F725" s="2">
        <v>1.75</v>
      </c>
      <c r="G725" s="2" t="s">
        <v>1030</v>
      </c>
      <c r="H725" s="2" t="s">
        <v>1508</v>
      </c>
      <c r="I725" s="21">
        <v>43312.291666666672</v>
      </c>
      <c r="J725" s="2" t="s">
        <v>840</v>
      </c>
      <c r="K725" s="21">
        <v>43290.291666666672</v>
      </c>
      <c r="L725" s="2" t="s">
        <v>794</v>
      </c>
      <c r="M725" s="21">
        <v>42309.291666666672</v>
      </c>
      <c r="N725" s="2">
        <v>2</v>
      </c>
      <c r="O725" s="2">
        <v>30000</v>
      </c>
      <c r="P725" s="2" t="s">
        <v>795</v>
      </c>
      <c r="Q725" s="2" t="s">
        <v>885</v>
      </c>
      <c r="R725" s="2" t="s">
        <v>810</v>
      </c>
      <c r="S725" s="2" t="s">
        <v>820</v>
      </c>
      <c r="T725" s="2" t="str">
        <f t="shared" si="44"/>
        <v/>
      </c>
      <c r="U725" s="2" t="s">
        <v>1030</v>
      </c>
      <c r="V725" s="2" t="str">
        <f t="shared" si="45"/>
        <v/>
      </c>
      <c r="W725" s="2" t="s">
        <v>1030</v>
      </c>
      <c r="X725" s="2" t="str">
        <f t="shared" si="46"/>
        <v/>
      </c>
      <c r="Y725" s="2" t="s">
        <v>1030</v>
      </c>
      <c r="Z725" s="2" t="str">
        <f t="shared" si="47"/>
        <v/>
      </c>
      <c r="AA725" s="2" t="s">
        <v>1030</v>
      </c>
    </row>
    <row r="726" spans="1:27" hidden="1" x14ac:dyDescent="0.25">
      <c r="A726" s="2" t="s">
        <v>3371</v>
      </c>
      <c r="B726" s="2" t="s">
        <v>809</v>
      </c>
      <c r="C726" s="2" t="s">
        <v>3372</v>
      </c>
      <c r="D726" s="2">
        <v>7.5</v>
      </c>
      <c r="E726" s="2">
        <v>1</v>
      </c>
      <c r="F726" s="2">
        <v>7.5</v>
      </c>
      <c r="G726" s="2" t="s">
        <v>1030</v>
      </c>
      <c r="H726" s="2" t="s">
        <v>3373</v>
      </c>
      <c r="I726" s="21">
        <v>42566.291666666672</v>
      </c>
      <c r="J726" s="2" t="s">
        <v>952</v>
      </c>
      <c r="K726" s="21">
        <v>42446.291666666672</v>
      </c>
      <c r="L726" s="2" t="s">
        <v>794</v>
      </c>
      <c r="M726" s="21">
        <v>42489.291666666672</v>
      </c>
      <c r="N726" s="2">
        <v>1</v>
      </c>
      <c r="O726" s="2">
        <v>0</v>
      </c>
      <c r="P726" s="2" t="s">
        <v>824</v>
      </c>
      <c r="Q726" s="2" t="s">
        <v>809</v>
      </c>
      <c r="R726" s="2" t="s">
        <v>937</v>
      </c>
      <c r="S726" s="2" t="s">
        <v>801</v>
      </c>
      <c r="T726" s="2" t="str">
        <f t="shared" si="44"/>
        <v/>
      </c>
      <c r="U726" s="2" t="s">
        <v>1030</v>
      </c>
      <c r="V726" s="2" t="str">
        <f t="shared" si="45"/>
        <v>Clare Briglio</v>
      </c>
      <c r="W726" s="2">
        <v>1</v>
      </c>
      <c r="X726" s="2" t="str">
        <f t="shared" si="46"/>
        <v>Clare Briglio</v>
      </c>
      <c r="Y726" s="2">
        <v>1</v>
      </c>
      <c r="Z726" s="2" t="str">
        <f t="shared" si="47"/>
        <v/>
      </c>
      <c r="AA726" s="2" t="s">
        <v>1030</v>
      </c>
    </row>
    <row r="727" spans="1:27" hidden="1" x14ac:dyDescent="0.25">
      <c r="A727" s="2" t="s">
        <v>3374</v>
      </c>
      <c r="B727" s="2" t="s">
        <v>848</v>
      </c>
      <c r="C727" s="2" t="s">
        <v>3375</v>
      </c>
      <c r="D727" s="2">
        <v>6.25</v>
      </c>
      <c r="E727" s="2">
        <v>1</v>
      </c>
      <c r="F727" s="2">
        <v>6.25</v>
      </c>
      <c r="G727" s="2" t="s">
        <v>1030</v>
      </c>
      <c r="H727" s="2" t="s">
        <v>3376</v>
      </c>
      <c r="I727" s="21">
        <v>43042.291666666672</v>
      </c>
      <c r="J727" s="2" t="s">
        <v>819</v>
      </c>
      <c r="K727" s="21">
        <v>42921.291666666672</v>
      </c>
      <c r="L727" s="2" t="s">
        <v>794</v>
      </c>
      <c r="M727" s="21">
        <v>42866.291666666672</v>
      </c>
      <c r="N727" s="2">
        <v>2</v>
      </c>
      <c r="O727" s="2">
        <v>30</v>
      </c>
      <c r="P727" s="2" t="s">
        <v>824</v>
      </c>
      <c r="Q727" s="2" t="s">
        <v>848</v>
      </c>
      <c r="R727" s="2" t="s">
        <v>797</v>
      </c>
      <c r="S727" s="2" t="s">
        <v>801</v>
      </c>
      <c r="T727" s="2" t="str">
        <f t="shared" si="44"/>
        <v/>
      </c>
      <c r="U727" s="2" t="s">
        <v>1030</v>
      </c>
      <c r="V727" s="2" t="str">
        <f t="shared" si="45"/>
        <v/>
      </c>
      <c r="W727" s="2" t="s">
        <v>1030</v>
      </c>
      <c r="X727" s="2" t="str">
        <f t="shared" si="46"/>
        <v/>
      </c>
      <c r="Y727" s="2" t="s">
        <v>1030</v>
      </c>
      <c r="Z727" s="2" t="str">
        <f t="shared" si="47"/>
        <v/>
      </c>
      <c r="AA727" s="2" t="s">
        <v>1030</v>
      </c>
    </row>
    <row r="728" spans="1:27" hidden="1" x14ac:dyDescent="0.25">
      <c r="A728" s="2" t="s">
        <v>3377</v>
      </c>
      <c r="B728" s="2" t="s">
        <v>885</v>
      </c>
      <c r="C728" s="2" t="s">
        <v>3378</v>
      </c>
      <c r="D728" s="2">
        <v>6</v>
      </c>
      <c r="E728" s="2">
        <v>1</v>
      </c>
      <c r="F728" s="2">
        <v>6</v>
      </c>
      <c r="G728" s="2" t="s">
        <v>1030</v>
      </c>
      <c r="H728" s="2" t="s">
        <v>3379</v>
      </c>
      <c r="I728" s="21">
        <v>43328.291666666672</v>
      </c>
      <c r="J728" s="2" t="s">
        <v>800</v>
      </c>
      <c r="K728" s="21">
        <v>43328.291666666672</v>
      </c>
      <c r="L728" s="2" t="s">
        <v>794</v>
      </c>
      <c r="N728" s="2">
        <v>0</v>
      </c>
      <c r="O728" s="2">
        <v>0</v>
      </c>
      <c r="P728" s="2" t="s">
        <v>816</v>
      </c>
      <c r="Q728" s="2" t="s">
        <v>885</v>
      </c>
      <c r="R728" s="2" t="s">
        <v>937</v>
      </c>
      <c r="S728" s="2" t="s">
        <v>867</v>
      </c>
      <c r="T728" s="2" t="str">
        <f t="shared" si="44"/>
        <v/>
      </c>
      <c r="U728" s="2" t="s">
        <v>1030</v>
      </c>
      <c r="V728" s="2" t="str">
        <f t="shared" si="45"/>
        <v/>
      </c>
      <c r="W728" s="2" t="s">
        <v>1030</v>
      </c>
      <c r="X728" s="2" t="str">
        <f t="shared" si="46"/>
        <v/>
      </c>
      <c r="Y728" s="2" t="s">
        <v>1030</v>
      </c>
      <c r="Z728" s="2" t="str">
        <f t="shared" si="47"/>
        <v/>
      </c>
      <c r="AA728" s="2" t="s">
        <v>1030</v>
      </c>
    </row>
    <row r="729" spans="1:27" hidden="1" x14ac:dyDescent="0.25">
      <c r="A729" s="2" t="s">
        <v>1393</v>
      </c>
      <c r="B729" s="2" t="s">
        <v>1365</v>
      </c>
      <c r="C729" s="2" t="s">
        <v>1392</v>
      </c>
      <c r="D729" s="2">
        <v>23.916999995708466</v>
      </c>
      <c r="E729" s="2">
        <v>1</v>
      </c>
      <c r="F729" s="2">
        <v>23.916999995708466</v>
      </c>
      <c r="G729" s="2" t="s">
        <v>1030</v>
      </c>
      <c r="H729" s="2" t="s">
        <v>3380</v>
      </c>
      <c r="I729" s="21">
        <v>43034.291666666672</v>
      </c>
      <c r="J729" s="2" t="s">
        <v>861</v>
      </c>
      <c r="K729" s="21">
        <v>42864.291666666672</v>
      </c>
      <c r="L729" s="2" t="s">
        <v>794</v>
      </c>
      <c r="M729" s="21">
        <v>37627.333333333336</v>
      </c>
      <c r="N729" s="2">
        <v>2</v>
      </c>
      <c r="O729" s="2">
        <v>400000</v>
      </c>
      <c r="P729" s="2" t="s">
        <v>795</v>
      </c>
      <c r="Q729" s="2" t="s">
        <v>1592</v>
      </c>
      <c r="R729" s="2" t="s">
        <v>937</v>
      </c>
      <c r="S729" s="2" t="s">
        <v>831</v>
      </c>
      <c r="T729" s="2" t="str">
        <f t="shared" si="44"/>
        <v/>
      </c>
      <c r="U729" s="2" t="s">
        <v>1030</v>
      </c>
      <c r="V729" s="2" t="str">
        <f t="shared" si="45"/>
        <v/>
      </c>
      <c r="W729" s="2" t="s">
        <v>1030</v>
      </c>
      <c r="X729" s="2" t="str">
        <f t="shared" si="46"/>
        <v/>
      </c>
      <c r="Y729" s="2" t="s">
        <v>1030</v>
      </c>
      <c r="Z729" s="2" t="str">
        <f t="shared" si="47"/>
        <v/>
      </c>
      <c r="AA729" s="2" t="s">
        <v>1030</v>
      </c>
    </row>
    <row r="730" spans="1:27" hidden="1" x14ac:dyDescent="0.25">
      <c r="A730" s="2" t="s">
        <v>3381</v>
      </c>
      <c r="B730" s="2" t="s">
        <v>835</v>
      </c>
      <c r="C730" s="2" t="s">
        <v>3382</v>
      </c>
      <c r="D730" s="2">
        <v>5</v>
      </c>
      <c r="E730" s="2">
        <v>1</v>
      </c>
      <c r="F730" s="2">
        <v>5</v>
      </c>
      <c r="G730" s="2" t="s">
        <v>1030</v>
      </c>
      <c r="H730" s="2" t="s">
        <v>3383</v>
      </c>
      <c r="I730" s="21">
        <v>43039.291666666672</v>
      </c>
      <c r="J730" s="2" t="s">
        <v>884</v>
      </c>
      <c r="K730" s="21">
        <v>42649.291666666672</v>
      </c>
      <c r="L730" s="2" t="s">
        <v>794</v>
      </c>
      <c r="M730" s="21">
        <v>42762.333333333328</v>
      </c>
      <c r="N730" s="2">
        <v>1</v>
      </c>
      <c r="O730" s="2">
        <v>0</v>
      </c>
      <c r="P730" s="2" t="s">
        <v>816</v>
      </c>
      <c r="Q730" s="2" t="s">
        <v>835</v>
      </c>
      <c r="R730" s="2" t="s">
        <v>836</v>
      </c>
      <c r="S730" s="2" t="s">
        <v>845</v>
      </c>
      <c r="T730" s="2" t="str">
        <f t="shared" si="44"/>
        <v/>
      </c>
      <c r="U730" s="2" t="s">
        <v>1030</v>
      </c>
      <c r="V730" s="2" t="str">
        <f t="shared" si="45"/>
        <v>Julie Samson</v>
      </c>
      <c r="W730" s="2">
        <v>1</v>
      </c>
      <c r="X730" s="2" t="str">
        <f t="shared" si="46"/>
        <v>Julie Samson</v>
      </c>
      <c r="Y730" s="2">
        <v>1</v>
      </c>
      <c r="Z730" s="2" t="str">
        <f t="shared" si="47"/>
        <v/>
      </c>
      <c r="AA730" s="2" t="s">
        <v>1030</v>
      </c>
    </row>
    <row r="731" spans="1:27" hidden="1" x14ac:dyDescent="0.25">
      <c r="A731" s="2" t="s">
        <v>3384</v>
      </c>
      <c r="B731" s="2" t="s">
        <v>812</v>
      </c>
      <c r="C731" s="2" t="s">
        <v>3385</v>
      </c>
      <c r="D731" s="2">
        <v>6</v>
      </c>
      <c r="E731" s="2">
        <v>1</v>
      </c>
      <c r="F731" s="2">
        <v>6</v>
      </c>
      <c r="G731" s="2" t="s">
        <v>1030</v>
      </c>
      <c r="H731" s="2" t="s">
        <v>3386</v>
      </c>
      <c r="I731" s="21">
        <v>43070.333333333328</v>
      </c>
      <c r="J731" s="2" t="s">
        <v>800</v>
      </c>
      <c r="K731" s="21">
        <v>42898.291666666672</v>
      </c>
      <c r="L731" s="2" t="s">
        <v>794</v>
      </c>
      <c r="M731" s="21">
        <v>42175.291666666672</v>
      </c>
      <c r="N731" s="2">
        <v>1</v>
      </c>
      <c r="O731" s="2">
        <v>170000</v>
      </c>
      <c r="P731" s="2" t="s">
        <v>795</v>
      </c>
      <c r="Q731" s="2" t="s">
        <v>812</v>
      </c>
      <c r="R731" s="2" t="s">
        <v>797</v>
      </c>
      <c r="S731" s="2" t="s">
        <v>979</v>
      </c>
      <c r="T731" s="2" t="str">
        <f t="shared" si="44"/>
        <v/>
      </c>
      <c r="U731" s="2" t="s">
        <v>1030</v>
      </c>
      <c r="V731" s="2" t="str">
        <f t="shared" si="45"/>
        <v/>
      </c>
      <c r="W731" s="2" t="s">
        <v>1030</v>
      </c>
      <c r="X731" s="2" t="str">
        <f t="shared" si="46"/>
        <v/>
      </c>
      <c r="Y731" s="2" t="s">
        <v>1030</v>
      </c>
      <c r="Z731" s="2" t="str">
        <f t="shared" si="47"/>
        <v/>
      </c>
      <c r="AA731" s="2" t="s">
        <v>1030</v>
      </c>
    </row>
    <row r="732" spans="1:27" hidden="1" x14ac:dyDescent="0.25">
      <c r="A732" s="2" t="s">
        <v>3387</v>
      </c>
      <c r="B732" s="2" t="s">
        <v>874</v>
      </c>
      <c r="C732" s="2" t="s">
        <v>3388</v>
      </c>
      <c r="D732" s="2">
        <v>0.5</v>
      </c>
      <c r="E732" s="2" t="s">
        <v>1030</v>
      </c>
      <c r="F732" s="2" t="s">
        <v>1030</v>
      </c>
      <c r="G732" s="2">
        <v>0.5</v>
      </c>
      <c r="H732" s="2" t="s">
        <v>3389</v>
      </c>
      <c r="I732" s="21">
        <v>41659.333333333336</v>
      </c>
      <c r="J732" s="2" t="s">
        <v>800</v>
      </c>
      <c r="K732" s="21">
        <v>41282.333333333336</v>
      </c>
      <c r="L732" s="2" t="s">
        <v>1102</v>
      </c>
      <c r="M732" s="21">
        <v>40544.333333333336</v>
      </c>
      <c r="N732" s="2">
        <v>1</v>
      </c>
      <c r="O732" s="2">
        <v>15000</v>
      </c>
      <c r="P732" s="2" t="s">
        <v>795</v>
      </c>
      <c r="Q732" s="2" t="s">
        <v>874</v>
      </c>
      <c r="R732" s="2" t="s">
        <v>810</v>
      </c>
      <c r="S732" s="2" t="s">
        <v>801</v>
      </c>
      <c r="T732" s="2" t="str">
        <f t="shared" si="44"/>
        <v/>
      </c>
      <c r="U732" s="2" t="s">
        <v>1030</v>
      </c>
      <c r="V732" s="2" t="str">
        <f t="shared" si="45"/>
        <v/>
      </c>
      <c r="W732" s="2" t="s">
        <v>1030</v>
      </c>
      <c r="X732" s="2" t="str">
        <f t="shared" si="46"/>
        <v/>
      </c>
      <c r="Y732" s="2" t="s">
        <v>1030</v>
      </c>
      <c r="Z732" s="2" t="str">
        <f t="shared" si="47"/>
        <v/>
      </c>
      <c r="AA732" s="2" t="s">
        <v>1030</v>
      </c>
    </row>
    <row r="733" spans="1:27" hidden="1" x14ac:dyDescent="0.25">
      <c r="A733" s="2" t="s">
        <v>398</v>
      </c>
      <c r="B733" s="2" t="s">
        <v>882</v>
      </c>
      <c r="C733" s="2" t="s">
        <v>397</v>
      </c>
      <c r="D733" s="2">
        <v>5.25</v>
      </c>
      <c r="E733" s="2">
        <v>1</v>
      </c>
      <c r="F733" s="2">
        <v>5.25</v>
      </c>
      <c r="G733" s="2" t="s">
        <v>1030</v>
      </c>
      <c r="H733" s="2" t="s">
        <v>1024</v>
      </c>
      <c r="I733" s="21">
        <v>43308.291666666672</v>
      </c>
      <c r="J733" s="2" t="s">
        <v>793</v>
      </c>
      <c r="K733" s="21">
        <v>43133.333333333328</v>
      </c>
      <c r="L733" s="2" t="s">
        <v>794</v>
      </c>
      <c r="N733" s="2">
        <v>0</v>
      </c>
      <c r="O733" s="2">
        <v>0</v>
      </c>
      <c r="P733" s="2" t="s">
        <v>816</v>
      </c>
      <c r="Q733" s="2" t="s">
        <v>882</v>
      </c>
      <c r="R733" s="2" t="s">
        <v>797</v>
      </c>
      <c r="S733" s="2" t="s">
        <v>820</v>
      </c>
      <c r="T733" s="2" t="str">
        <f t="shared" si="44"/>
        <v/>
      </c>
      <c r="U733" s="2" t="s">
        <v>1030</v>
      </c>
      <c r="V733" s="2" t="str">
        <f t="shared" si="45"/>
        <v/>
      </c>
      <c r="W733" s="2" t="s">
        <v>1030</v>
      </c>
      <c r="X733" s="2" t="str">
        <f t="shared" si="46"/>
        <v/>
      </c>
      <c r="Y733" s="2" t="s">
        <v>1030</v>
      </c>
      <c r="Z733" s="2" t="str">
        <f t="shared" si="47"/>
        <v/>
      </c>
      <c r="AA733" s="2" t="s">
        <v>1030</v>
      </c>
    </row>
    <row r="734" spans="1:27" hidden="1" x14ac:dyDescent="0.25">
      <c r="A734" s="2" t="s">
        <v>3390</v>
      </c>
      <c r="B734" s="2" t="s">
        <v>855</v>
      </c>
      <c r="C734" s="2" t="s">
        <v>3391</v>
      </c>
      <c r="D734" s="2">
        <v>9.5</v>
      </c>
      <c r="E734" s="2">
        <v>1</v>
      </c>
      <c r="F734" s="2">
        <v>9.5</v>
      </c>
      <c r="G734" s="2" t="s">
        <v>1030</v>
      </c>
      <c r="H734" s="2" t="s">
        <v>834</v>
      </c>
      <c r="I734" s="21">
        <v>42181.291666666672</v>
      </c>
      <c r="J734" s="2" t="s">
        <v>884</v>
      </c>
      <c r="K734" s="21">
        <v>42116.291666666672</v>
      </c>
      <c r="L734" s="2" t="s">
        <v>1102</v>
      </c>
      <c r="N734" s="2">
        <v>0</v>
      </c>
      <c r="O734" s="2">
        <v>0</v>
      </c>
      <c r="P734" s="2" t="s">
        <v>816</v>
      </c>
      <c r="Q734" s="2" t="s">
        <v>855</v>
      </c>
      <c r="R734" s="2" t="s">
        <v>937</v>
      </c>
      <c r="S734" s="2" t="s">
        <v>820</v>
      </c>
      <c r="T734" s="2" t="str">
        <f t="shared" si="44"/>
        <v/>
      </c>
      <c r="U734" s="2" t="s">
        <v>1030</v>
      </c>
      <c r="V734" s="2" t="str">
        <f t="shared" si="45"/>
        <v/>
      </c>
      <c r="W734" s="2" t="s">
        <v>1030</v>
      </c>
      <c r="X734" s="2" t="str">
        <f t="shared" si="46"/>
        <v/>
      </c>
      <c r="Y734" s="2" t="s">
        <v>1030</v>
      </c>
      <c r="Z734" s="2" t="str">
        <f t="shared" si="47"/>
        <v/>
      </c>
      <c r="AA734" s="2" t="s">
        <v>1030</v>
      </c>
    </row>
    <row r="735" spans="1:27" hidden="1" x14ac:dyDescent="0.25">
      <c r="A735" s="2" t="s">
        <v>3392</v>
      </c>
      <c r="B735" s="2" t="s">
        <v>1613</v>
      </c>
      <c r="C735" s="2" t="s">
        <v>3393</v>
      </c>
      <c r="D735" s="2">
        <v>6.199999988079071</v>
      </c>
      <c r="E735" s="2">
        <v>1</v>
      </c>
      <c r="F735" s="2">
        <v>6.199999988079071</v>
      </c>
      <c r="G735" s="2" t="s">
        <v>1030</v>
      </c>
      <c r="H735" s="2" t="s">
        <v>3394</v>
      </c>
      <c r="I735" s="21">
        <v>41775.291666666664</v>
      </c>
      <c r="J735" s="2" t="s">
        <v>840</v>
      </c>
      <c r="K735" s="21">
        <v>41695.333333333336</v>
      </c>
      <c r="L735" s="2" t="s">
        <v>1102</v>
      </c>
      <c r="M735" s="21">
        <v>41580.291666666664</v>
      </c>
      <c r="N735" s="2">
        <v>4</v>
      </c>
      <c r="P735" s="2" t="s">
        <v>824</v>
      </c>
      <c r="Q735" s="2" t="s">
        <v>1613</v>
      </c>
      <c r="R735" s="2" t="s">
        <v>842</v>
      </c>
      <c r="S735" s="2" t="s">
        <v>1259</v>
      </c>
      <c r="T735" s="2" t="str">
        <f t="shared" si="44"/>
        <v/>
      </c>
      <c r="U735" s="2" t="s">
        <v>1030</v>
      </c>
      <c r="V735" s="2" t="str">
        <f t="shared" si="45"/>
        <v/>
      </c>
      <c r="W735" s="2" t="s">
        <v>1030</v>
      </c>
      <c r="X735" s="2" t="str">
        <f t="shared" si="46"/>
        <v/>
      </c>
      <c r="Y735" s="2" t="s">
        <v>1030</v>
      </c>
      <c r="Z735" s="2" t="str">
        <f t="shared" si="47"/>
        <v/>
      </c>
      <c r="AA735" s="2" t="s">
        <v>1030</v>
      </c>
    </row>
    <row r="736" spans="1:27" hidden="1" x14ac:dyDescent="0.25">
      <c r="A736" s="2" t="s">
        <v>3395</v>
      </c>
      <c r="B736" s="2" t="s">
        <v>835</v>
      </c>
      <c r="C736" s="2" t="s">
        <v>3396</v>
      </c>
      <c r="D736" s="2">
        <v>2</v>
      </c>
      <c r="E736" s="2">
        <v>1</v>
      </c>
      <c r="F736" s="2">
        <v>2</v>
      </c>
      <c r="G736" s="2" t="s">
        <v>1030</v>
      </c>
      <c r="H736" s="2" t="s">
        <v>3397</v>
      </c>
      <c r="I736" s="21">
        <v>41821.291666666664</v>
      </c>
      <c r="J736" s="2" t="s">
        <v>808</v>
      </c>
      <c r="K736" s="21">
        <v>41806.291666666664</v>
      </c>
      <c r="L736" s="2" t="s">
        <v>1102</v>
      </c>
      <c r="M736" s="21">
        <v>41821.291666666664</v>
      </c>
      <c r="N736" s="2">
        <v>0</v>
      </c>
      <c r="O736" s="2">
        <v>0</v>
      </c>
      <c r="P736" s="2" t="s">
        <v>816</v>
      </c>
      <c r="Q736" s="2" t="s">
        <v>835</v>
      </c>
      <c r="R736" s="2" t="s">
        <v>830</v>
      </c>
      <c r="S736" s="2" t="s">
        <v>820</v>
      </c>
      <c r="T736" s="2" t="str">
        <f t="shared" si="44"/>
        <v/>
      </c>
      <c r="U736" s="2" t="s">
        <v>1030</v>
      </c>
      <c r="V736" s="2" t="str">
        <f t="shared" si="45"/>
        <v>Julie Samson</v>
      </c>
      <c r="W736" s="2">
        <v>1</v>
      </c>
      <c r="X736" s="2" t="str">
        <f t="shared" si="46"/>
        <v/>
      </c>
      <c r="Y736" s="2" t="s">
        <v>1030</v>
      </c>
      <c r="Z736" s="2" t="str">
        <f t="shared" si="47"/>
        <v/>
      </c>
      <c r="AA736" s="2" t="s">
        <v>1030</v>
      </c>
    </row>
    <row r="737" spans="1:27" hidden="1" x14ac:dyDescent="0.25">
      <c r="A737" s="2" t="s">
        <v>3398</v>
      </c>
      <c r="B737" s="2" t="s">
        <v>1365</v>
      </c>
      <c r="C737" s="2" t="s">
        <v>3399</v>
      </c>
      <c r="D737" s="2">
        <v>6.25</v>
      </c>
      <c r="E737" s="2">
        <v>1</v>
      </c>
      <c r="F737" s="2">
        <v>6.25</v>
      </c>
      <c r="G737" s="2" t="s">
        <v>1030</v>
      </c>
      <c r="H737" s="2" t="s">
        <v>3400</v>
      </c>
      <c r="I737" s="21">
        <v>42696.333333333328</v>
      </c>
      <c r="J737" s="2" t="s">
        <v>840</v>
      </c>
      <c r="K737" s="21">
        <v>42597.291666666672</v>
      </c>
      <c r="L737" s="2" t="s">
        <v>794</v>
      </c>
      <c r="N737" s="2">
        <v>0</v>
      </c>
      <c r="O737" s="2">
        <v>0</v>
      </c>
      <c r="P737" s="2" t="s">
        <v>816</v>
      </c>
      <c r="Q737" s="2" t="s">
        <v>1592</v>
      </c>
      <c r="R737" s="2" t="s">
        <v>797</v>
      </c>
      <c r="S737" s="2" t="s">
        <v>867</v>
      </c>
      <c r="T737" s="2" t="str">
        <f t="shared" si="44"/>
        <v/>
      </c>
      <c r="U737" s="2" t="s">
        <v>1030</v>
      </c>
      <c r="V737" s="2" t="str">
        <f t="shared" si="45"/>
        <v/>
      </c>
      <c r="W737" s="2" t="s">
        <v>1030</v>
      </c>
      <c r="X737" s="2" t="str">
        <f t="shared" si="46"/>
        <v/>
      </c>
      <c r="Y737" s="2" t="s">
        <v>1030</v>
      </c>
      <c r="Z737" s="2" t="str">
        <f t="shared" si="47"/>
        <v/>
      </c>
      <c r="AA737" s="2" t="s">
        <v>1030</v>
      </c>
    </row>
    <row r="738" spans="1:27" hidden="1" x14ac:dyDescent="0.25">
      <c r="A738" s="2" t="s">
        <v>3401</v>
      </c>
      <c r="B738" s="2" t="s">
        <v>921</v>
      </c>
      <c r="C738" s="2" t="s">
        <v>3402</v>
      </c>
      <c r="D738" s="2">
        <v>4</v>
      </c>
      <c r="E738" s="2">
        <v>1</v>
      </c>
      <c r="F738" s="2">
        <v>4</v>
      </c>
      <c r="G738" s="2" t="s">
        <v>1030</v>
      </c>
      <c r="H738" s="2" t="s">
        <v>3403</v>
      </c>
      <c r="I738" s="21">
        <v>41962.333333333328</v>
      </c>
      <c r="J738" s="2" t="s">
        <v>861</v>
      </c>
      <c r="K738" s="21">
        <v>41953.333333333328</v>
      </c>
      <c r="L738" s="2" t="s">
        <v>1102</v>
      </c>
      <c r="M738" s="21">
        <v>37120.291666666664</v>
      </c>
      <c r="N738" s="2">
        <v>5</v>
      </c>
      <c r="O738" s="2">
        <v>615000</v>
      </c>
      <c r="P738" s="2" t="s">
        <v>795</v>
      </c>
      <c r="Q738" s="2" t="s">
        <v>921</v>
      </c>
      <c r="R738" s="2" t="s">
        <v>1030</v>
      </c>
      <c r="S738" s="2" t="s">
        <v>843</v>
      </c>
      <c r="T738" s="2" t="str">
        <f t="shared" si="44"/>
        <v/>
      </c>
      <c r="U738" s="2" t="s">
        <v>1030</v>
      </c>
      <c r="V738" s="2" t="str">
        <f t="shared" si="45"/>
        <v/>
      </c>
      <c r="W738" s="2" t="s">
        <v>1030</v>
      </c>
      <c r="X738" s="2" t="str">
        <f t="shared" si="46"/>
        <v/>
      </c>
      <c r="Y738" s="2" t="s">
        <v>1030</v>
      </c>
      <c r="Z738" s="2" t="str">
        <f t="shared" si="47"/>
        <v/>
      </c>
      <c r="AA738" s="2" t="s">
        <v>1030</v>
      </c>
    </row>
    <row r="739" spans="1:27" hidden="1" x14ac:dyDescent="0.25">
      <c r="A739" s="2" t="s">
        <v>3404</v>
      </c>
      <c r="B739" s="2" t="s">
        <v>1261</v>
      </c>
      <c r="C739" s="2" t="s">
        <v>3405</v>
      </c>
      <c r="D739" s="2">
        <v>1</v>
      </c>
      <c r="E739" s="2" t="s">
        <v>1030</v>
      </c>
      <c r="F739" s="2" t="s">
        <v>1030</v>
      </c>
      <c r="G739" s="2">
        <v>1</v>
      </c>
      <c r="H739" s="2" t="s">
        <v>3406</v>
      </c>
      <c r="I739" s="21">
        <v>42355.333333333328</v>
      </c>
      <c r="J739" s="2" t="s">
        <v>793</v>
      </c>
      <c r="K739" s="21">
        <v>40898.333333333336</v>
      </c>
      <c r="L739" s="2" t="s">
        <v>1102</v>
      </c>
      <c r="M739" s="21">
        <v>2822.3333333333321</v>
      </c>
      <c r="N739" s="2">
        <v>16</v>
      </c>
      <c r="O739" s="2">
        <v>1500000</v>
      </c>
      <c r="P739" s="2" t="s">
        <v>795</v>
      </c>
      <c r="Q739" s="2" t="s">
        <v>1261</v>
      </c>
      <c r="R739" s="2" t="s">
        <v>903</v>
      </c>
      <c r="S739" s="2" t="s">
        <v>801</v>
      </c>
      <c r="T739" s="2" t="str">
        <f t="shared" si="44"/>
        <v/>
      </c>
      <c r="U739" s="2" t="s">
        <v>1030</v>
      </c>
      <c r="V739" s="2" t="str">
        <f t="shared" si="45"/>
        <v/>
      </c>
      <c r="W739" s="2" t="s">
        <v>1030</v>
      </c>
      <c r="X739" s="2" t="str">
        <f t="shared" si="46"/>
        <v/>
      </c>
      <c r="Y739" s="2" t="s">
        <v>1030</v>
      </c>
      <c r="Z739" s="2" t="str">
        <f t="shared" si="47"/>
        <v/>
      </c>
      <c r="AA739" s="2" t="s">
        <v>1030</v>
      </c>
    </row>
    <row r="740" spans="1:27" hidden="1" x14ac:dyDescent="0.25">
      <c r="A740" s="2" t="s">
        <v>3407</v>
      </c>
      <c r="B740" s="2" t="s">
        <v>796</v>
      </c>
      <c r="C740" s="2" t="s">
        <v>3408</v>
      </c>
      <c r="D740" s="2">
        <v>5.75</v>
      </c>
      <c r="E740" s="2">
        <v>1</v>
      </c>
      <c r="F740" s="2">
        <v>5.75</v>
      </c>
      <c r="G740" s="2" t="s">
        <v>1030</v>
      </c>
      <c r="H740" s="2" t="s">
        <v>3409</v>
      </c>
      <c r="I740" s="21">
        <v>41676.333333333336</v>
      </c>
      <c r="J740" s="2" t="s">
        <v>1153</v>
      </c>
      <c r="K740" s="21">
        <v>41670.333333333336</v>
      </c>
      <c r="L740" s="2" t="s">
        <v>1102</v>
      </c>
      <c r="P740" s="2" t="s">
        <v>816</v>
      </c>
      <c r="Q740" s="2" t="s">
        <v>796</v>
      </c>
      <c r="R740" s="2" t="s">
        <v>1030</v>
      </c>
      <c r="S740" s="2" t="s">
        <v>869</v>
      </c>
      <c r="T740" s="2" t="str">
        <f t="shared" si="44"/>
        <v/>
      </c>
      <c r="U740" s="2" t="s">
        <v>1030</v>
      </c>
      <c r="V740" s="2" t="str">
        <f t="shared" si="45"/>
        <v/>
      </c>
      <c r="W740" s="2" t="s">
        <v>1030</v>
      </c>
      <c r="X740" s="2" t="str">
        <f t="shared" si="46"/>
        <v/>
      </c>
      <c r="Y740" s="2" t="s">
        <v>1030</v>
      </c>
      <c r="Z740" s="2" t="str">
        <f t="shared" si="47"/>
        <v/>
      </c>
      <c r="AA740" s="2" t="s">
        <v>1030</v>
      </c>
    </row>
    <row r="741" spans="1:27" hidden="1" x14ac:dyDescent="0.25">
      <c r="A741" s="2" t="s">
        <v>3410</v>
      </c>
      <c r="B741" s="2" t="s">
        <v>1613</v>
      </c>
      <c r="C741" s="2" t="s">
        <v>3411</v>
      </c>
      <c r="D741" s="2">
        <v>9.0830000042915344</v>
      </c>
      <c r="E741" s="2" t="s">
        <v>1030</v>
      </c>
      <c r="F741" s="2" t="s">
        <v>1030</v>
      </c>
      <c r="G741" s="2">
        <v>9.0830000042915344</v>
      </c>
      <c r="H741" s="2" t="s">
        <v>3412</v>
      </c>
      <c r="I741" s="21">
        <v>42706.333333333328</v>
      </c>
      <c r="J741" s="2" t="s">
        <v>819</v>
      </c>
      <c r="K741" s="21">
        <v>41466.291666666664</v>
      </c>
      <c r="L741" s="2" t="s">
        <v>794</v>
      </c>
      <c r="M741" s="21">
        <v>40546.333333333336</v>
      </c>
      <c r="N741" s="2">
        <v>3</v>
      </c>
      <c r="O741" s="2">
        <v>200000</v>
      </c>
      <c r="P741" s="2" t="s">
        <v>795</v>
      </c>
      <c r="Q741" s="2" t="s">
        <v>1613</v>
      </c>
      <c r="R741" s="2" t="s">
        <v>852</v>
      </c>
      <c r="S741" s="2" t="s">
        <v>801</v>
      </c>
      <c r="T741" s="2" t="str">
        <f t="shared" si="44"/>
        <v/>
      </c>
      <c r="U741" s="2" t="s">
        <v>1030</v>
      </c>
      <c r="V741" s="2" t="str">
        <f t="shared" si="45"/>
        <v/>
      </c>
      <c r="W741" s="2" t="s">
        <v>1030</v>
      </c>
      <c r="X741" s="2" t="str">
        <f t="shared" si="46"/>
        <v/>
      </c>
      <c r="Y741" s="2" t="s">
        <v>1030</v>
      </c>
      <c r="Z741" s="2" t="str">
        <f t="shared" si="47"/>
        <v/>
      </c>
      <c r="AA741" s="2" t="s">
        <v>1030</v>
      </c>
    </row>
    <row r="742" spans="1:27" hidden="1" x14ac:dyDescent="0.25">
      <c r="A742" s="2" t="s">
        <v>3413</v>
      </c>
      <c r="B742" s="2" t="s">
        <v>1613</v>
      </c>
      <c r="C742" s="2" t="s">
        <v>3414</v>
      </c>
      <c r="D742" s="2">
        <v>1.75</v>
      </c>
      <c r="E742" s="2">
        <v>1</v>
      </c>
      <c r="F742" s="2">
        <v>1.75</v>
      </c>
      <c r="G742" s="2" t="s">
        <v>1030</v>
      </c>
      <c r="H742" s="2" t="s">
        <v>3415</v>
      </c>
      <c r="I742" s="21">
        <v>41768.291666666664</v>
      </c>
      <c r="J742" s="2" t="s">
        <v>819</v>
      </c>
      <c r="K742" s="21">
        <v>41767.291666666664</v>
      </c>
      <c r="L742" s="2" t="s">
        <v>794</v>
      </c>
      <c r="P742" s="2" t="s">
        <v>816</v>
      </c>
      <c r="Q742" s="2" t="s">
        <v>1613</v>
      </c>
      <c r="R742" s="2" t="s">
        <v>797</v>
      </c>
      <c r="S742" s="2" t="s">
        <v>958</v>
      </c>
      <c r="T742" s="2" t="str">
        <f t="shared" si="44"/>
        <v/>
      </c>
      <c r="U742" s="2" t="s">
        <v>1030</v>
      </c>
      <c r="V742" s="2" t="str">
        <f t="shared" si="45"/>
        <v/>
      </c>
      <c r="W742" s="2" t="s">
        <v>1030</v>
      </c>
      <c r="X742" s="2" t="str">
        <f t="shared" si="46"/>
        <v/>
      </c>
      <c r="Y742" s="2" t="s">
        <v>1030</v>
      </c>
      <c r="Z742" s="2" t="str">
        <f t="shared" si="47"/>
        <v/>
      </c>
      <c r="AA742" s="2" t="s">
        <v>1030</v>
      </c>
    </row>
    <row r="743" spans="1:27" hidden="1" x14ac:dyDescent="0.25">
      <c r="A743" s="2" t="s">
        <v>690</v>
      </c>
      <c r="B743" s="2" t="s">
        <v>812</v>
      </c>
      <c r="C743" s="2" t="s">
        <v>689</v>
      </c>
      <c r="D743" s="2">
        <v>2.25</v>
      </c>
      <c r="E743" s="2">
        <v>1</v>
      </c>
      <c r="F743" s="2">
        <v>2.25</v>
      </c>
      <c r="G743" s="2" t="s">
        <v>1030</v>
      </c>
      <c r="H743" s="2" t="s">
        <v>1027</v>
      </c>
      <c r="I743" s="21">
        <v>43173.291666666672</v>
      </c>
      <c r="J743" s="2" t="s">
        <v>793</v>
      </c>
      <c r="K743" s="21">
        <v>43171.291666666672</v>
      </c>
      <c r="L743" s="2" t="s">
        <v>794</v>
      </c>
      <c r="M743" s="21">
        <v>42887.291666666672</v>
      </c>
      <c r="N743" s="2">
        <v>1</v>
      </c>
      <c r="O743" s="2">
        <v>0</v>
      </c>
      <c r="P743" s="2" t="s">
        <v>824</v>
      </c>
      <c r="Q743" s="2" t="s">
        <v>812</v>
      </c>
      <c r="R743" s="2" t="s">
        <v>810</v>
      </c>
      <c r="S743" s="2" t="s">
        <v>958</v>
      </c>
      <c r="T743" s="2" t="str">
        <f t="shared" si="44"/>
        <v/>
      </c>
      <c r="U743" s="2" t="s">
        <v>1030</v>
      </c>
      <c r="V743" s="2" t="str">
        <f t="shared" si="45"/>
        <v/>
      </c>
      <c r="W743" s="2" t="s">
        <v>1030</v>
      </c>
      <c r="X743" s="2" t="str">
        <f t="shared" si="46"/>
        <v/>
      </c>
      <c r="Y743" s="2" t="s">
        <v>1030</v>
      </c>
      <c r="Z743" s="2" t="str">
        <f t="shared" si="47"/>
        <v/>
      </c>
      <c r="AA743" s="2" t="s">
        <v>1030</v>
      </c>
    </row>
    <row r="744" spans="1:27" hidden="1" x14ac:dyDescent="0.25">
      <c r="A744" s="2" t="s">
        <v>3416</v>
      </c>
      <c r="B744" s="2" t="s">
        <v>1659</v>
      </c>
      <c r="C744" s="2" t="s">
        <v>3417</v>
      </c>
      <c r="D744" s="2">
        <v>0.25</v>
      </c>
      <c r="E744" s="2" t="s">
        <v>1030</v>
      </c>
      <c r="F744" s="2" t="s">
        <v>1030</v>
      </c>
      <c r="G744" s="2">
        <v>0.25</v>
      </c>
      <c r="H744" s="2" t="s">
        <v>3418</v>
      </c>
      <c r="I744" s="21">
        <v>41718.291666666664</v>
      </c>
      <c r="J744" s="2" t="s">
        <v>793</v>
      </c>
      <c r="K744" s="21">
        <v>40731.291666666664</v>
      </c>
      <c r="L744" s="2" t="s">
        <v>1102</v>
      </c>
      <c r="M744" s="21">
        <v>26846.291666666668</v>
      </c>
      <c r="N744" s="2">
        <v>12</v>
      </c>
      <c r="O744" s="2">
        <v>885232</v>
      </c>
      <c r="P744" s="2" t="s">
        <v>795</v>
      </c>
      <c r="Q744" s="2" t="s">
        <v>1659</v>
      </c>
      <c r="R744" s="2" t="s">
        <v>797</v>
      </c>
      <c r="S744" s="2" t="s">
        <v>853</v>
      </c>
      <c r="T744" s="2" t="str">
        <f t="shared" si="44"/>
        <v/>
      </c>
      <c r="U744" s="2" t="s">
        <v>1030</v>
      </c>
      <c r="V744" s="2" t="str">
        <f t="shared" si="45"/>
        <v/>
      </c>
      <c r="W744" s="2" t="s">
        <v>1030</v>
      </c>
      <c r="X744" s="2" t="str">
        <f t="shared" si="46"/>
        <v/>
      </c>
      <c r="Y744" s="2" t="s">
        <v>1030</v>
      </c>
      <c r="Z744" s="2" t="str">
        <f t="shared" si="47"/>
        <v/>
      </c>
      <c r="AA744" s="2" t="s">
        <v>1030</v>
      </c>
    </row>
    <row r="745" spans="1:27" hidden="1" x14ac:dyDescent="0.25">
      <c r="A745" s="2" t="s">
        <v>466</v>
      </c>
      <c r="B745" s="2" t="s">
        <v>912</v>
      </c>
      <c r="C745" s="2" t="s">
        <v>465</v>
      </c>
      <c r="D745" s="2">
        <v>3</v>
      </c>
      <c r="E745" s="2">
        <v>1</v>
      </c>
      <c r="F745" s="2">
        <v>3</v>
      </c>
      <c r="G745" s="2" t="s">
        <v>1030</v>
      </c>
      <c r="H745" s="2" t="s">
        <v>1028</v>
      </c>
      <c r="I745" s="21">
        <v>43235.291666666672</v>
      </c>
      <c r="J745" s="2" t="s">
        <v>889</v>
      </c>
      <c r="K745" s="21">
        <v>43106.333333333328</v>
      </c>
      <c r="L745" s="2" t="s">
        <v>794</v>
      </c>
      <c r="M745" s="21">
        <v>33970.333333333336</v>
      </c>
      <c r="N745" s="2">
        <v>3</v>
      </c>
      <c r="O745" s="2">
        <v>500000</v>
      </c>
      <c r="P745" s="2" t="s">
        <v>795</v>
      </c>
      <c r="Q745" s="2" t="s">
        <v>912</v>
      </c>
      <c r="R745" s="2" t="s">
        <v>842</v>
      </c>
      <c r="S745" s="2" t="s">
        <v>996</v>
      </c>
      <c r="T745" s="2" t="str">
        <f t="shared" si="44"/>
        <v/>
      </c>
      <c r="U745" s="2" t="s">
        <v>1030</v>
      </c>
      <c r="V745" s="2" t="str">
        <f t="shared" si="45"/>
        <v/>
      </c>
      <c r="W745" s="2" t="s">
        <v>1030</v>
      </c>
      <c r="X745" s="2" t="str">
        <f t="shared" si="46"/>
        <v/>
      </c>
      <c r="Y745" s="2" t="s">
        <v>1030</v>
      </c>
      <c r="Z745" s="2" t="str">
        <f t="shared" si="47"/>
        <v/>
      </c>
      <c r="AA745" s="2" t="s">
        <v>1030</v>
      </c>
    </row>
    <row r="746" spans="1:27" hidden="1" x14ac:dyDescent="0.25">
      <c r="A746" s="2" t="s">
        <v>3419</v>
      </c>
      <c r="B746" s="2" t="s">
        <v>912</v>
      </c>
      <c r="C746" s="2" t="s">
        <v>3420</v>
      </c>
      <c r="D746" s="2">
        <v>7.5</v>
      </c>
      <c r="E746" s="2" t="s">
        <v>1030</v>
      </c>
      <c r="F746" s="2" t="s">
        <v>1030</v>
      </c>
      <c r="G746" s="2">
        <v>7.5</v>
      </c>
      <c r="H746" s="2" t="s">
        <v>3421</v>
      </c>
      <c r="I746" s="21">
        <v>42204.291666666672</v>
      </c>
      <c r="J746" s="2" t="s">
        <v>952</v>
      </c>
      <c r="K746" s="21">
        <v>40694.291666666664</v>
      </c>
      <c r="L746" s="2" t="s">
        <v>1102</v>
      </c>
      <c r="M746" s="21">
        <v>41234.333333333336</v>
      </c>
      <c r="N746" s="2">
        <v>3</v>
      </c>
      <c r="P746" s="2" t="s">
        <v>816</v>
      </c>
      <c r="Q746" s="2" t="s">
        <v>912</v>
      </c>
      <c r="R746" s="2" t="s">
        <v>1030</v>
      </c>
      <c r="S746" s="2" t="s">
        <v>801</v>
      </c>
      <c r="T746" s="2" t="str">
        <f t="shared" si="44"/>
        <v/>
      </c>
      <c r="U746" s="2" t="s">
        <v>1030</v>
      </c>
      <c r="V746" s="2" t="str">
        <f t="shared" si="45"/>
        <v/>
      </c>
      <c r="W746" s="2" t="s">
        <v>1030</v>
      </c>
      <c r="X746" s="2" t="str">
        <f t="shared" si="46"/>
        <v/>
      </c>
      <c r="Y746" s="2" t="s">
        <v>1030</v>
      </c>
      <c r="Z746" s="2" t="str">
        <f t="shared" si="47"/>
        <v/>
      </c>
      <c r="AA746" s="2" t="s">
        <v>1030</v>
      </c>
    </row>
    <row r="747" spans="1:27" hidden="1" x14ac:dyDescent="0.25">
      <c r="A747" s="2" t="s">
        <v>131</v>
      </c>
      <c r="B747" s="2" t="s">
        <v>874</v>
      </c>
      <c r="C747" s="2" t="s">
        <v>130</v>
      </c>
      <c r="D747" s="2">
        <v>4.5</v>
      </c>
      <c r="E747" s="2">
        <v>1</v>
      </c>
      <c r="F747" s="2">
        <v>4.5</v>
      </c>
      <c r="G747" s="2" t="s">
        <v>1030</v>
      </c>
      <c r="H747" s="2" t="s">
        <v>1029</v>
      </c>
      <c r="I747" s="21">
        <v>43272.291666666672</v>
      </c>
      <c r="J747" s="2" t="s">
        <v>1030</v>
      </c>
      <c r="K747" s="21">
        <v>43245.291666666672</v>
      </c>
      <c r="L747" s="2" t="s">
        <v>794</v>
      </c>
      <c r="N747" s="2">
        <v>0</v>
      </c>
      <c r="O747" s="2">
        <v>0</v>
      </c>
      <c r="P747" s="2" t="s">
        <v>816</v>
      </c>
      <c r="Q747" s="2" t="s">
        <v>874</v>
      </c>
      <c r="R747" s="2" t="s">
        <v>805</v>
      </c>
      <c r="S747" s="2" t="s">
        <v>1031</v>
      </c>
      <c r="T747" s="2" t="str">
        <f t="shared" si="44"/>
        <v/>
      </c>
      <c r="U747" s="2" t="s">
        <v>1030</v>
      </c>
      <c r="V747" s="2" t="str">
        <f t="shared" si="45"/>
        <v/>
      </c>
      <c r="W747" s="2" t="s">
        <v>1030</v>
      </c>
      <c r="X747" s="2" t="str">
        <f t="shared" si="46"/>
        <v/>
      </c>
      <c r="Y747" s="2" t="s">
        <v>1030</v>
      </c>
      <c r="Z747" s="2" t="str">
        <f t="shared" si="47"/>
        <v/>
      </c>
      <c r="AA747" s="2" t="s">
        <v>1030</v>
      </c>
    </row>
    <row r="748" spans="1:27" hidden="1" x14ac:dyDescent="0.25">
      <c r="A748" s="2" t="s">
        <v>3422</v>
      </c>
      <c r="B748" s="2" t="s">
        <v>912</v>
      </c>
      <c r="C748" s="2" t="s">
        <v>3423</v>
      </c>
      <c r="D748" s="2">
        <v>2</v>
      </c>
      <c r="E748" s="2" t="s">
        <v>1030</v>
      </c>
      <c r="F748" s="2" t="s">
        <v>1030</v>
      </c>
      <c r="G748" s="2">
        <v>2</v>
      </c>
      <c r="H748" s="2" t="s">
        <v>3424</v>
      </c>
      <c r="I748" s="21">
        <v>42968.291666666672</v>
      </c>
      <c r="J748" s="2" t="s">
        <v>1153</v>
      </c>
      <c r="K748" s="21">
        <v>42959.291666666672</v>
      </c>
      <c r="L748" s="2" t="s">
        <v>794</v>
      </c>
      <c r="M748" s="21">
        <v>42955.291666666672</v>
      </c>
      <c r="N748" s="2">
        <v>3</v>
      </c>
      <c r="O748" s="2">
        <v>0</v>
      </c>
      <c r="P748" s="2" t="s">
        <v>824</v>
      </c>
      <c r="Q748" s="2" t="s">
        <v>912</v>
      </c>
      <c r="R748" s="2" t="s">
        <v>857</v>
      </c>
      <c r="S748" s="2" t="s">
        <v>898</v>
      </c>
      <c r="T748" s="2" t="str">
        <f t="shared" si="44"/>
        <v/>
      </c>
      <c r="U748" s="2" t="s">
        <v>1030</v>
      </c>
      <c r="V748" s="2" t="str">
        <f t="shared" si="45"/>
        <v/>
      </c>
      <c r="W748" s="2" t="s">
        <v>1030</v>
      </c>
      <c r="X748" s="2" t="str">
        <f t="shared" si="46"/>
        <v/>
      </c>
      <c r="Y748" s="2" t="s">
        <v>1030</v>
      </c>
      <c r="Z748" s="2" t="str">
        <f t="shared" si="47"/>
        <v/>
      </c>
      <c r="AA748" s="2" t="s">
        <v>1030</v>
      </c>
    </row>
    <row r="749" spans="1:27" hidden="1" x14ac:dyDescent="0.25">
      <c r="A749" s="2" t="s">
        <v>3425</v>
      </c>
      <c r="B749" s="2" t="s">
        <v>1750</v>
      </c>
      <c r="C749" s="2" t="s">
        <v>3426</v>
      </c>
      <c r="D749" s="2">
        <v>1</v>
      </c>
      <c r="E749" s="2" t="s">
        <v>1030</v>
      </c>
      <c r="F749" s="2" t="s">
        <v>1030</v>
      </c>
      <c r="G749" s="2">
        <v>1</v>
      </c>
      <c r="H749" s="2" t="s">
        <v>3427</v>
      </c>
      <c r="I749" s="21">
        <v>41662.333333333336</v>
      </c>
      <c r="J749" s="2" t="s">
        <v>861</v>
      </c>
      <c r="K749" s="21">
        <v>41568.291666666664</v>
      </c>
      <c r="L749" s="2" t="s">
        <v>1102</v>
      </c>
      <c r="M749" s="21">
        <v>41660.333333333336</v>
      </c>
      <c r="N749" s="2">
        <v>1</v>
      </c>
      <c r="P749" s="2" t="s">
        <v>816</v>
      </c>
      <c r="Q749" s="2" t="s">
        <v>1750</v>
      </c>
      <c r="R749" s="2" t="s">
        <v>1030</v>
      </c>
      <c r="S749" s="2" t="s">
        <v>820</v>
      </c>
      <c r="T749" s="2" t="str">
        <f t="shared" si="44"/>
        <v/>
      </c>
      <c r="U749" s="2" t="s">
        <v>1030</v>
      </c>
      <c r="V749" s="2" t="str">
        <f t="shared" si="45"/>
        <v>David Pollock</v>
      </c>
      <c r="W749" s="2">
        <v>1</v>
      </c>
      <c r="X749" s="2" t="str">
        <f t="shared" si="46"/>
        <v>David Pollock</v>
      </c>
      <c r="Y749" s="2">
        <v>1</v>
      </c>
      <c r="Z749" s="2" t="str">
        <f t="shared" si="47"/>
        <v/>
      </c>
      <c r="AA749" s="2" t="s">
        <v>1030</v>
      </c>
    </row>
    <row r="750" spans="1:27" hidden="1" x14ac:dyDescent="0.25">
      <c r="A750" s="2" t="s">
        <v>3428</v>
      </c>
      <c r="B750" s="2" t="s">
        <v>1601</v>
      </c>
      <c r="C750" s="2" t="s">
        <v>3429</v>
      </c>
      <c r="D750" s="2">
        <v>12.75</v>
      </c>
      <c r="E750" s="2">
        <v>1</v>
      </c>
      <c r="F750" s="2">
        <v>12.75</v>
      </c>
      <c r="G750" s="2" t="s">
        <v>1030</v>
      </c>
      <c r="H750" s="2" t="s">
        <v>3430</v>
      </c>
      <c r="I750" s="21">
        <v>41999.333333333328</v>
      </c>
      <c r="J750" s="2" t="s">
        <v>819</v>
      </c>
      <c r="K750" s="21">
        <v>41661.333333333336</v>
      </c>
      <c r="L750" s="2" t="s">
        <v>1102</v>
      </c>
      <c r="M750" s="21">
        <v>41851.291666666664</v>
      </c>
      <c r="N750" s="2">
        <v>1</v>
      </c>
      <c r="O750" s="2">
        <v>0</v>
      </c>
      <c r="P750" s="2" t="s">
        <v>816</v>
      </c>
      <c r="Q750" s="2" t="s">
        <v>1601</v>
      </c>
      <c r="R750" s="2" t="s">
        <v>1030</v>
      </c>
      <c r="S750" s="2" t="s">
        <v>820</v>
      </c>
      <c r="T750" s="2" t="str">
        <f t="shared" si="44"/>
        <v>Melissa Moreno</v>
      </c>
      <c r="U750" s="2">
        <v>14000</v>
      </c>
      <c r="V750" s="2" t="str">
        <f t="shared" si="45"/>
        <v>Melissa Moreno</v>
      </c>
      <c r="W750" s="2">
        <v>1</v>
      </c>
      <c r="X750" s="2" t="str">
        <f t="shared" si="46"/>
        <v>Melissa Moreno</v>
      </c>
      <c r="Y750" s="2">
        <v>1</v>
      </c>
      <c r="Z750" s="2" t="str">
        <f t="shared" si="47"/>
        <v/>
      </c>
      <c r="AA750" s="2" t="s">
        <v>1030</v>
      </c>
    </row>
    <row r="751" spans="1:27" hidden="1" x14ac:dyDescent="0.25">
      <c r="A751" s="2" t="s">
        <v>3431</v>
      </c>
      <c r="B751" s="2" t="s">
        <v>812</v>
      </c>
      <c r="C751" s="2" t="s">
        <v>3432</v>
      </c>
      <c r="D751" s="2">
        <v>1</v>
      </c>
      <c r="E751" s="2">
        <v>1</v>
      </c>
      <c r="F751" s="2">
        <v>1</v>
      </c>
      <c r="G751" s="2" t="s">
        <v>1030</v>
      </c>
      <c r="H751" s="2" t="s">
        <v>3433</v>
      </c>
      <c r="I751" s="21">
        <v>42891.291666666672</v>
      </c>
      <c r="J751" s="2" t="s">
        <v>808</v>
      </c>
      <c r="K751" s="21">
        <v>42891.291666666672</v>
      </c>
      <c r="L751" s="2" t="s">
        <v>794</v>
      </c>
      <c r="N751" s="2">
        <v>0</v>
      </c>
      <c r="O751" s="2">
        <v>0</v>
      </c>
      <c r="P751" s="2" t="s">
        <v>816</v>
      </c>
      <c r="Q751" s="2" t="s">
        <v>812</v>
      </c>
      <c r="R751" s="2" t="s">
        <v>813</v>
      </c>
      <c r="S751" s="2" t="s">
        <v>853</v>
      </c>
      <c r="T751" s="2" t="str">
        <f t="shared" si="44"/>
        <v/>
      </c>
      <c r="U751" s="2" t="s">
        <v>1030</v>
      </c>
      <c r="V751" s="2" t="str">
        <f t="shared" si="45"/>
        <v/>
      </c>
      <c r="W751" s="2" t="s">
        <v>1030</v>
      </c>
      <c r="X751" s="2" t="str">
        <f t="shared" si="46"/>
        <v/>
      </c>
      <c r="Y751" s="2" t="s">
        <v>1030</v>
      </c>
      <c r="Z751" s="2" t="str">
        <f t="shared" si="47"/>
        <v/>
      </c>
      <c r="AA751" s="2" t="s">
        <v>1030</v>
      </c>
    </row>
    <row r="752" spans="1:27" hidden="1" x14ac:dyDescent="0.25">
      <c r="A752" s="2" t="s">
        <v>3434</v>
      </c>
      <c r="B752" s="2" t="s">
        <v>874</v>
      </c>
      <c r="C752" s="2" t="s">
        <v>3435</v>
      </c>
      <c r="D752" s="2">
        <v>10.25</v>
      </c>
      <c r="E752" s="2">
        <v>1</v>
      </c>
      <c r="F752" s="2">
        <v>10.25</v>
      </c>
      <c r="G752" s="2" t="s">
        <v>1030</v>
      </c>
      <c r="H752" s="2" t="s">
        <v>3436</v>
      </c>
      <c r="I752" s="21">
        <v>42579.291666666672</v>
      </c>
      <c r="J752" s="2" t="s">
        <v>819</v>
      </c>
      <c r="K752" s="21">
        <v>42104.291666666672</v>
      </c>
      <c r="L752" s="2" t="s">
        <v>794</v>
      </c>
      <c r="M752" s="21">
        <v>41129.291666666664</v>
      </c>
      <c r="N752" s="2">
        <v>2</v>
      </c>
      <c r="O752" s="2">
        <v>0</v>
      </c>
      <c r="P752" s="2" t="s">
        <v>795</v>
      </c>
      <c r="Q752" s="2" t="s">
        <v>874</v>
      </c>
      <c r="R752" s="2" t="s">
        <v>810</v>
      </c>
      <c r="S752" s="2" t="s">
        <v>898</v>
      </c>
      <c r="T752" s="2" t="str">
        <f t="shared" si="44"/>
        <v/>
      </c>
      <c r="U752" s="2" t="s">
        <v>1030</v>
      </c>
      <c r="V752" s="2" t="str">
        <f t="shared" si="45"/>
        <v/>
      </c>
      <c r="W752" s="2" t="s">
        <v>1030</v>
      </c>
      <c r="X752" s="2" t="str">
        <f t="shared" si="46"/>
        <v/>
      </c>
      <c r="Y752" s="2" t="s">
        <v>1030</v>
      </c>
      <c r="Z752" s="2" t="str">
        <f t="shared" si="47"/>
        <v/>
      </c>
      <c r="AA752" s="2" t="s">
        <v>1030</v>
      </c>
    </row>
    <row r="753" spans="1:27" hidden="1" x14ac:dyDescent="0.25">
      <c r="A753" s="2" t="s">
        <v>1400</v>
      </c>
      <c r="B753" s="2" t="s">
        <v>822</v>
      </c>
      <c r="C753" s="2" t="s">
        <v>1399</v>
      </c>
      <c r="D753" s="2">
        <v>5.25</v>
      </c>
      <c r="E753" s="2">
        <v>1</v>
      </c>
      <c r="F753" s="2">
        <v>5.25</v>
      </c>
      <c r="G753" s="2" t="s">
        <v>1030</v>
      </c>
      <c r="H753" s="2" t="s">
        <v>1509</v>
      </c>
      <c r="I753" s="21">
        <v>43328.291666666672</v>
      </c>
      <c r="J753" s="2" t="s">
        <v>1030</v>
      </c>
      <c r="K753" s="21">
        <v>43305.291666666672</v>
      </c>
      <c r="L753" s="2" t="s">
        <v>794</v>
      </c>
      <c r="M753" s="21">
        <v>43328.291666666672</v>
      </c>
      <c r="N753" s="2">
        <v>0</v>
      </c>
      <c r="O753" s="2">
        <v>0</v>
      </c>
      <c r="P753" s="2" t="s">
        <v>816</v>
      </c>
      <c r="Q753" s="2" t="s">
        <v>822</v>
      </c>
      <c r="R753" s="2" t="s">
        <v>810</v>
      </c>
      <c r="S753" s="2" t="s">
        <v>849</v>
      </c>
      <c r="T753" s="2" t="str">
        <f t="shared" si="44"/>
        <v>Sylvia Martini</v>
      </c>
      <c r="U753" s="2">
        <v>244</v>
      </c>
      <c r="V753" s="2" t="str">
        <f t="shared" si="45"/>
        <v>Sylvia Martini</v>
      </c>
      <c r="W753" s="2">
        <v>1</v>
      </c>
      <c r="X753" s="2" t="str">
        <f t="shared" si="46"/>
        <v/>
      </c>
      <c r="Y753" s="2" t="s">
        <v>1030</v>
      </c>
      <c r="Z753" s="2" t="str">
        <f t="shared" si="47"/>
        <v/>
      </c>
      <c r="AA753" s="2" t="s">
        <v>1030</v>
      </c>
    </row>
    <row r="754" spans="1:27" hidden="1" x14ac:dyDescent="0.25">
      <c r="A754" s="2" t="s">
        <v>434</v>
      </c>
      <c r="B754" s="2" t="s">
        <v>912</v>
      </c>
      <c r="C754" s="2" t="s">
        <v>433</v>
      </c>
      <c r="D754" s="2">
        <v>3</v>
      </c>
      <c r="E754" s="2">
        <v>1</v>
      </c>
      <c r="F754" s="2">
        <v>3</v>
      </c>
      <c r="G754" s="2" t="s">
        <v>1030</v>
      </c>
      <c r="H754" s="2" t="s">
        <v>1032</v>
      </c>
      <c r="I754" s="21">
        <v>43235.291666666672</v>
      </c>
      <c r="J754" s="2" t="s">
        <v>808</v>
      </c>
      <c r="K754" s="21">
        <v>43116.333333333328</v>
      </c>
      <c r="L754" s="2" t="s">
        <v>794</v>
      </c>
      <c r="M754" s="21">
        <v>41279.333333333336</v>
      </c>
      <c r="N754" s="2">
        <v>12</v>
      </c>
      <c r="O754" s="2">
        <v>1305000</v>
      </c>
      <c r="P754" s="2" t="s">
        <v>795</v>
      </c>
      <c r="Q754" s="2" t="s">
        <v>912</v>
      </c>
      <c r="R754" s="2" t="s">
        <v>903</v>
      </c>
      <c r="S754" s="2" t="s">
        <v>820</v>
      </c>
      <c r="T754" s="2" t="str">
        <f t="shared" si="44"/>
        <v/>
      </c>
      <c r="U754" s="2" t="s">
        <v>1030</v>
      </c>
      <c r="V754" s="2" t="str">
        <f t="shared" si="45"/>
        <v/>
      </c>
      <c r="W754" s="2" t="s">
        <v>1030</v>
      </c>
      <c r="X754" s="2" t="str">
        <f t="shared" si="46"/>
        <v/>
      </c>
      <c r="Y754" s="2" t="s">
        <v>1030</v>
      </c>
      <c r="Z754" s="2" t="str">
        <f t="shared" si="47"/>
        <v/>
      </c>
      <c r="AA754" s="2" t="s">
        <v>1030</v>
      </c>
    </row>
    <row r="755" spans="1:27" hidden="1" x14ac:dyDescent="0.25">
      <c r="A755" s="2" t="s">
        <v>631</v>
      </c>
      <c r="B755" s="2" t="s">
        <v>822</v>
      </c>
      <c r="C755" s="2" t="s">
        <v>630</v>
      </c>
      <c r="D755" s="2">
        <v>5.25</v>
      </c>
      <c r="E755" s="2">
        <v>1</v>
      </c>
      <c r="F755" s="2">
        <v>5.25</v>
      </c>
      <c r="G755" s="2" t="s">
        <v>1030</v>
      </c>
      <c r="H755" s="2" t="s">
        <v>1033</v>
      </c>
      <c r="I755" s="21">
        <v>43194.291666666672</v>
      </c>
      <c r="J755" s="2" t="s">
        <v>907</v>
      </c>
      <c r="K755" s="21">
        <v>43124.333333333328</v>
      </c>
      <c r="L755" s="2" t="s">
        <v>794</v>
      </c>
      <c r="M755" s="21">
        <v>43124.333333333328</v>
      </c>
      <c r="N755" s="2">
        <v>0</v>
      </c>
      <c r="O755" s="2">
        <v>0</v>
      </c>
      <c r="P755" s="2" t="s">
        <v>824</v>
      </c>
      <c r="Q755" s="2" t="s">
        <v>822</v>
      </c>
      <c r="R755" s="2" t="s">
        <v>937</v>
      </c>
      <c r="S755" s="2" t="s">
        <v>867</v>
      </c>
      <c r="T755" s="2" t="str">
        <f t="shared" si="44"/>
        <v/>
      </c>
      <c r="U755" s="2" t="s">
        <v>1030</v>
      </c>
      <c r="V755" s="2" t="str">
        <f t="shared" si="45"/>
        <v/>
      </c>
      <c r="W755" s="2" t="s">
        <v>1030</v>
      </c>
      <c r="X755" s="2" t="str">
        <f t="shared" si="46"/>
        <v/>
      </c>
      <c r="Y755" s="2" t="s">
        <v>1030</v>
      </c>
      <c r="Z755" s="2" t="str">
        <f t="shared" si="47"/>
        <v/>
      </c>
      <c r="AA755" s="2" t="s">
        <v>1030</v>
      </c>
    </row>
    <row r="756" spans="1:27" hidden="1" x14ac:dyDescent="0.25">
      <c r="A756" s="2" t="s">
        <v>3437</v>
      </c>
      <c r="B756" s="2" t="s">
        <v>796</v>
      </c>
      <c r="C756" s="2" t="s">
        <v>3438</v>
      </c>
      <c r="D756" s="2">
        <v>2</v>
      </c>
      <c r="E756" s="2" t="s">
        <v>1030</v>
      </c>
      <c r="F756" s="2" t="s">
        <v>1030</v>
      </c>
      <c r="G756" s="2">
        <v>2</v>
      </c>
      <c r="H756" s="2" t="s">
        <v>3439</v>
      </c>
      <c r="I756" s="21">
        <v>41863.291666666664</v>
      </c>
      <c r="J756" s="2" t="s">
        <v>819</v>
      </c>
      <c r="K756" s="21">
        <v>40813.291666666664</v>
      </c>
      <c r="L756" s="2" t="s">
        <v>1102</v>
      </c>
      <c r="M756" s="21">
        <v>39326.291666666664</v>
      </c>
      <c r="N756" s="2">
        <v>1</v>
      </c>
      <c r="O756" s="2">
        <v>60000</v>
      </c>
      <c r="P756" s="2" t="s">
        <v>795</v>
      </c>
      <c r="Q756" s="2" t="s">
        <v>796</v>
      </c>
      <c r="R756" s="2" t="s">
        <v>830</v>
      </c>
      <c r="S756" s="2" t="s">
        <v>831</v>
      </c>
      <c r="T756" s="2" t="str">
        <f t="shared" si="44"/>
        <v/>
      </c>
      <c r="U756" s="2" t="s">
        <v>1030</v>
      </c>
      <c r="V756" s="2" t="str">
        <f t="shared" si="45"/>
        <v/>
      </c>
      <c r="W756" s="2" t="s">
        <v>1030</v>
      </c>
      <c r="X756" s="2" t="str">
        <f t="shared" si="46"/>
        <v/>
      </c>
      <c r="Y756" s="2" t="s">
        <v>1030</v>
      </c>
      <c r="Z756" s="2" t="str">
        <f t="shared" si="47"/>
        <v/>
      </c>
      <c r="AA756" s="2" t="s">
        <v>1030</v>
      </c>
    </row>
    <row r="757" spans="1:27" hidden="1" x14ac:dyDescent="0.25">
      <c r="A757" s="2" t="s">
        <v>3440</v>
      </c>
      <c r="B757" s="2" t="s">
        <v>812</v>
      </c>
      <c r="C757" s="2" t="s">
        <v>3441</v>
      </c>
      <c r="D757" s="2">
        <v>5.5</v>
      </c>
      <c r="E757" s="2">
        <v>1</v>
      </c>
      <c r="F757" s="2">
        <v>5.5</v>
      </c>
      <c r="G757" s="2" t="s">
        <v>1030</v>
      </c>
      <c r="H757" s="2" t="s">
        <v>3442</v>
      </c>
      <c r="I757" s="21">
        <v>43066.333333333328</v>
      </c>
      <c r="J757" s="2" t="s">
        <v>884</v>
      </c>
      <c r="K757" s="21">
        <v>42754.333333333328</v>
      </c>
      <c r="L757" s="2" t="s">
        <v>794</v>
      </c>
      <c r="N757" s="2">
        <v>0</v>
      </c>
      <c r="O757" s="2">
        <v>0</v>
      </c>
      <c r="P757" s="2" t="s">
        <v>816</v>
      </c>
      <c r="Q757" s="2" t="s">
        <v>812</v>
      </c>
      <c r="R757" s="2" t="s">
        <v>797</v>
      </c>
      <c r="S757" s="2" t="s">
        <v>820</v>
      </c>
      <c r="T757" s="2" t="str">
        <f t="shared" si="44"/>
        <v/>
      </c>
      <c r="U757" s="2" t="s">
        <v>1030</v>
      </c>
      <c r="V757" s="2" t="str">
        <f t="shared" si="45"/>
        <v/>
      </c>
      <c r="W757" s="2" t="s">
        <v>1030</v>
      </c>
      <c r="X757" s="2" t="str">
        <f t="shared" si="46"/>
        <v/>
      </c>
      <c r="Y757" s="2" t="s">
        <v>1030</v>
      </c>
      <c r="Z757" s="2" t="str">
        <f t="shared" si="47"/>
        <v/>
      </c>
      <c r="AA757" s="2" t="s">
        <v>1030</v>
      </c>
    </row>
    <row r="758" spans="1:27" hidden="1" x14ac:dyDescent="0.25">
      <c r="A758" s="2" t="s">
        <v>3443</v>
      </c>
      <c r="B758" s="2" t="s">
        <v>812</v>
      </c>
      <c r="C758" s="2" t="s">
        <v>3444</v>
      </c>
      <c r="D758" s="2">
        <v>1</v>
      </c>
      <c r="E758" s="2">
        <v>1</v>
      </c>
      <c r="F758" s="2">
        <v>1</v>
      </c>
      <c r="G758" s="2" t="s">
        <v>1030</v>
      </c>
      <c r="H758" s="2" t="s">
        <v>3445</v>
      </c>
      <c r="I758" s="21">
        <v>43028.291666666672</v>
      </c>
      <c r="J758" s="2" t="s">
        <v>803</v>
      </c>
      <c r="K758" s="21">
        <v>43028.291666666672</v>
      </c>
      <c r="L758" s="2" t="s">
        <v>794</v>
      </c>
      <c r="N758" s="2">
        <v>0</v>
      </c>
      <c r="O758" s="2">
        <v>0</v>
      </c>
      <c r="P758" s="2" t="s">
        <v>816</v>
      </c>
      <c r="Q758" s="2" t="s">
        <v>812</v>
      </c>
      <c r="R758" s="2" t="s">
        <v>810</v>
      </c>
      <c r="S758" s="2" t="s">
        <v>801</v>
      </c>
      <c r="T758" s="2" t="str">
        <f t="shared" si="44"/>
        <v/>
      </c>
      <c r="U758" s="2" t="s">
        <v>1030</v>
      </c>
      <c r="V758" s="2" t="str">
        <f t="shared" si="45"/>
        <v/>
      </c>
      <c r="W758" s="2" t="s">
        <v>1030</v>
      </c>
      <c r="X758" s="2" t="str">
        <f t="shared" si="46"/>
        <v/>
      </c>
      <c r="Y758" s="2" t="s">
        <v>1030</v>
      </c>
      <c r="Z758" s="2" t="str">
        <f t="shared" si="47"/>
        <v/>
      </c>
      <c r="AA758" s="2" t="s">
        <v>1030</v>
      </c>
    </row>
    <row r="759" spans="1:27" hidden="1" x14ac:dyDescent="0.25">
      <c r="A759" s="2" t="s">
        <v>1326</v>
      </c>
      <c r="B759" s="2" t="s">
        <v>874</v>
      </c>
      <c r="C759" s="2" t="s">
        <v>1325</v>
      </c>
      <c r="D759" s="2">
        <v>12.75</v>
      </c>
      <c r="E759" s="2">
        <v>1</v>
      </c>
      <c r="F759" s="2">
        <v>12.75</v>
      </c>
      <c r="G759" s="2" t="s">
        <v>1030</v>
      </c>
      <c r="H759" s="2" t="s">
        <v>3446</v>
      </c>
      <c r="I759" s="21">
        <v>43067.333333333328</v>
      </c>
      <c r="J759" s="2" t="s">
        <v>819</v>
      </c>
      <c r="K759" s="21">
        <v>43013.291666666672</v>
      </c>
      <c r="L759" s="2" t="s">
        <v>794</v>
      </c>
      <c r="M759" s="21">
        <v>38504.291666666664</v>
      </c>
      <c r="N759" s="2">
        <v>3</v>
      </c>
      <c r="O759" s="2">
        <v>224415</v>
      </c>
      <c r="P759" s="2" t="s">
        <v>795</v>
      </c>
      <c r="Q759" s="2" t="s">
        <v>874</v>
      </c>
      <c r="R759" s="2" t="s">
        <v>810</v>
      </c>
      <c r="S759" s="2" t="s">
        <v>801</v>
      </c>
      <c r="T759" s="2" t="str">
        <f t="shared" si="44"/>
        <v/>
      </c>
      <c r="U759" s="2" t="s">
        <v>1030</v>
      </c>
      <c r="V759" s="2" t="str">
        <f t="shared" si="45"/>
        <v/>
      </c>
      <c r="W759" s="2" t="s">
        <v>1030</v>
      </c>
      <c r="X759" s="2" t="str">
        <f t="shared" si="46"/>
        <v>Rose Obetz</v>
      </c>
      <c r="Y759" s="2">
        <v>0</v>
      </c>
      <c r="Z759" s="2" t="str">
        <f t="shared" si="47"/>
        <v>Rose Obetz</v>
      </c>
      <c r="AA759" s="2">
        <v>224415</v>
      </c>
    </row>
    <row r="760" spans="1:27" hidden="1" x14ac:dyDescent="0.25">
      <c r="A760" s="2" t="s">
        <v>3447</v>
      </c>
      <c r="B760" s="2" t="s">
        <v>809</v>
      </c>
      <c r="C760" s="2" t="s">
        <v>3448</v>
      </c>
      <c r="D760" s="2">
        <v>7.75</v>
      </c>
      <c r="E760" s="2">
        <v>1</v>
      </c>
      <c r="F760" s="2">
        <v>7.75</v>
      </c>
      <c r="G760" s="2" t="s">
        <v>1030</v>
      </c>
      <c r="H760" s="2" t="s">
        <v>3449</v>
      </c>
      <c r="I760" s="21">
        <v>42864.291666666672</v>
      </c>
      <c r="J760" s="2" t="s">
        <v>819</v>
      </c>
      <c r="K760" s="21">
        <v>42306.291666666672</v>
      </c>
      <c r="L760" s="2" t="s">
        <v>794</v>
      </c>
      <c r="M760" s="21">
        <v>42314.333333333328</v>
      </c>
      <c r="N760" s="2">
        <v>4</v>
      </c>
      <c r="O760" s="2">
        <v>0</v>
      </c>
      <c r="P760" s="2" t="s">
        <v>824</v>
      </c>
      <c r="Q760" s="2" t="s">
        <v>809</v>
      </c>
      <c r="R760" s="2" t="s">
        <v>866</v>
      </c>
      <c r="S760" s="2" t="s">
        <v>801</v>
      </c>
      <c r="T760" s="2" t="str">
        <f t="shared" si="44"/>
        <v/>
      </c>
      <c r="U760" s="2" t="s">
        <v>1030</v>
      </c>
      <c r="V760" s="2" t="str">
        <f t="shared" si="45"/>
        <v>Clare Briglio</v>
      </c>
      <c r="W760" s="2">
        <v>1</v>
      </c>
      <c r="X760" s="2" t="str">
        <f t="shared" si="46"/>
        <v/>
      </c>
      <c r="Y760" s="2" t="s">
        <v>1030</v>
      </c>
      <c r="Z760" s="2" t="str">
        <f t="shared" si="47"/>
        <v/>
      </c>
      <c r="AA760" s="2" t="s">
        <v>1030</v>
      </c>
    </row>
    <row r="761" spans="1:27" hidden="1" x14ac:dyDescent="0.25">
      <c r="A761" s="2" t="s">
        <v>184</v>
      </c>
      <c r="B761" s="2" t="s">
        <v>812</v>
      </c>
      <c r="C761" s="2" t="s">
        <v>183</v>
      </c>
      <c r="D761" s="2">
        <v>11.75</v>
      </c>
      <c r="E761" s="2">
        <v>1</v>
      </c>
      <c r="F761" s="2">
        <v>11.75</v>
      </c>
      <c r="G761" s="2" t="s">
        <v>1030</v>
      </c>
      <c r="H761" s="2" t="s">
        <v>1034</v>
      </c>
      <c r="I761" s="21">
        <v>43272.291666666672</v>
      </c>
      <c r="J761" s="2" t="s">
        <v>859</v>
      </c>
      <c r="K761" s="21">
        <v>43180.291666666672</v>
      </c>
      <c r="L761" s="2" t="s">
        <v>794</v>
      </c>
      <c r="M761" s="21">
        <v>42144.291666666672</v>
      </c>
      <c r="N761" s="2">
        <v>10</v>
      </c>
      <c r="O761" s="2">
        <v>75000</v>
      </c>
      <c r="P761" s="2" t="s">
        <v>795</v>
      </c>
      <c r="Q761" s="2" t="s">
        <v>812</v>
      </c>
      <c r="R761" s="2" t="s">
        <v>810</v>
      </c>
      <c r="S761" s="2" t="s">
        <v>849</v>
      </c>
      <c r="T761" s="2" t="str">
        <f t="shared" si="44"/>
        <v/>
      </c>
      <c r="U761" s="2" t="s">
        <v>1030</v>
      </c>
      <c r="V761" s="2" t="str">
        <f t="shared" si="45"/>
        <v/>
      </c>
      <c r="W761" s="2" t="s">
        <v>1030</v>
      </c>
      <c r="X761" s="2" t="str">
        <f t="shared" si="46"/>
        <v>Bill Bartels</v>
      </c>
      <c r="Y761" s="2">
        <v>10</v>
      </c>
      <c r="Z761" s="2" t="str">
        <f t="shared" si="47"/>
        <v>Bill Bartels</v>
      </c>
      <c r="AA761" s="2">
        <v>75000</v>
      </c>
    </row>
    <row r="762" spans="1:27" hidden="1" x14ac:dyDescent="0.25">
      <c r="A762" s="2" t="s">
        <v>3450</v>
      </c>
      <c r="B762" s="2" t="s">
        <v>1030</v>
      </c>
      <c r="C762" s="2" t="s">
        <v>3451</v>
      </c>
      <c r="D762" s="2">
        <v>2.75</v>
      </c>
      <c r="E762" s="2" t="s">
        <v>1030</v>
      </c>
      <c r="F762" s="2" t="s">
        <v>1030</v>
      </c>
      <c r="G762" s="2">
        <v>2.75</v>
      </c>
      <c r="H762" s="2" t="s">
        <v>3452</v>
      </c>
      <c r="I762" s="21">
        <v>42081.291666666672</v>
      </c>
      <c r="J762" s="2" t="s">
        <v>884</v>
      </c>
      <c r="K762" s="21">
        <v>39183.291666666664</v>
      </c>
      <c r="L762" s="2" t="s">
        <v>1102</v>
      </c>
      <c r="M762" s="21">
        <v>38047.333333333336</v>
      </c>
      <c r="N762" s="2">
        <v>1</v>
      </c>
      <c r="P762" s="2" t="s">
        <v>795</v>
      </c>
      <c r="Q762" s="2" t="s">
        <v>1030</v>
      </c>
      <c r="R762" s="2" t="s">
        <v>903</v>
      </c>
      <c r="S762" s="2" t="s">
        <v>831</v>
      </c>
      <c r="T762" s="2" t="str">
        <f t="shared" si="44"/>
        <v/>
      </c>
      <c r="U762" s="2" t="s">
        <v>1030</v>
      </c>
      <c r="V762" s="2" t="str">
        <f t="shared" si="45"/>
        <v/>
      </c>
      <c r="W762" s="2" t="s">
        <v>1030</v>
      </c>
      <c r="X762" s="2" t="str">
        <f t="shared" si="46"/>
        <v/>
      </c>
      <c r="Y762" s="2" t="s">
        <v>1030</v>
      </c>
      <c r="Z762" s="2" t="str">
        <f t="shared" si="47"/>
        <v/>
      </c>
      <c r="AA762" s="2" t="s">
        <v>1030</v>
      </c>
    </row>
    <row r="763" spans="1:27" hidden="1" x14ac:dyDescent="0.25">
      <c r="A763" s="2" t="s">
        <v>3453</v>
      </c>
      <c r="B763" s="2" t="s">
        <v>2595</v>
      </c>
      <c r="C763" s="2" t="s">
        <v>3454</v>
      </c>
      <c r="D763" s="2">
        <v>2.75</v>
      </c>
      <c r="E763" s="2" t="s">
        <v>1030</v>
      </c>
      <c r="F763" s="2" t="s">
        <v>1030</v>
      </c>
      <c r="G763" s="2">
        <v>2.75</v>
      </c>
      <c r="H763" s="2" t="s">
        <v>3455</v>
      </c>
      <c r="I763" s="21">
        <v>42681.333333333328</v>
      </c>
      <c r="J763" s="2" t="s">
        <v>884</v>
      </c>
      <c r="K763" s="21">
        <v>41723.291666666664</v>
      </c>
      <c r="L763" s="2" t="s">
        <v>794</v>
      </c>
      <c r="M763" s="21">
        <v>40469.291666666664</v>
      </c>
      <c r="N763" s="2">
        <v>4</v>
      </c>
      <c r="O763" s="2">
        <v>0</v>
      </c>
      <c r="P763" s="2" t="s">
        <v>795</v>
      </c>
      <c r="Q763" s="2" t="s">
        <v>2595</v>
      </c>
      <c r="R763" s="2" t="s">
        <v>1030</v>
      </c>
      <c r="S763" s="2" t="s">
        <v>913</v>
      </c>
      <c r="T763" s="2" t="str">
        <f t="shared" si="44"/>
        <v/>
      </c>
      <c r="U763" s="2" t="s">
        <v>1030</v>
      </c>
      <c r="V763" s="2" t="str">
        <f t="shared" si="45"/>
        <v/>
      </c>
      <c r="W763" s="2" t="s">
        <v>1030</v>
      </c>
      <c r="X763" s="2" t="str">
        <f t="shared" si="46"/>
        <v/>
      </c>
      <c r="Y763" s="2" t="s">
        <v>1030</v>
      </c>
      <c r="Z763" s="2" t="str">
        <f t="shared" si="47"/>
        <v/>
      </c>
      <c r="AA763" s="2" t="s">
        <v>1030</v>
      </c>
    </row>
    <row r="764" spans="1:27" hidden="1" x14ac:dyDescent="0.25">
      <c r="A764" s="2" t="s">
        <v>3456</v>
      </c>
      <c r="B764" s="2" t="s">
        <v>912</v>
      </c>
      <c r="C764" s="2" t="s">
        <v>3457</v>
      </c>
      <c r="D764" s="2">
        <v>8.75</v>
      </c>
      <c r="E764" s="2">
        <v>1</v>
      </c>
      <c r="F764" s="2">
        <v>8.75</v>
      </c>
      <c r="G764" s="2" t="s">
        <v>1030</v>
      </c>
      <c r="H764" s="2" t="s">
        <v>3458</v>
      </c>
      <c r="I764" s="21">
        <v>42676.291666666672</v>
      </c>
      <c r="J764" s="2" t="s">
        <v>840</v>
      </c>
      <c r="K764" s="21">
        <v>42654.291666666672</v>
      </c>
      <c r="L764" s="2" t="s">
        <v>794</v>
      </c>
      <c r="M764" s="21">
        <v>40469.291666666664</v>
      </c>
      <c r="N764" s="2">
        <v>0</v>
      </c>
      <c r="O764" s="2">
        <v>0</v>
      </c>
      <c r="P764" s="2" t="s">
        <v>795</v>
      </c>
      <c r="Q764" s="2" t="s">
        <v>912</v>
      </c>
      <c r="R764" s="2" t="s">
        <v>797</v>
      </c>
      <c r="S764" s="2" t="s">
        <v>913</v>
      </c>
      <c r="T764" s="2" t="str">
        <f t="shared" si="44"/>
        <v/>
      </c>
      <c r="U764" s="2" t="s">
        <v>1030</v>
      </c>
      <c r="V764" s="2" t="str">
        <f t="shared" si="45"/>
        <v/>
      </c>
      <c r="W764" s="2" t="s">
        <v>1030</v>
      </c>
      <c r="X764" s="2" t="str">
        <f t="shared" si="46"/>
        <v/>
      </c>
      <c r="Y764" s="2" t="s">
        <v>1030</v>
      </c>
      <c r="Z764" s="2" t="str">
        <f t="shared" si="47"/>
        <v/>
      </c>
      <c r="AA764" s="2" t="s">
        <v>1030</v>
      </c>
    </row>
    <row r="765" spans="1:27" hidden="1" x14ac:dyDescent="0.25">
      <c r="A765" s="2" t="s">
        <v>3459</v>
      </c>
      <c r="B765" s="2" t="s">
        <v>1659</v>
      </c>
      <c r="C765" s="2" t="s">
        <v>3460</v>
      </c>
      <c r="D765" s="2">
        <v>0.25</v>
      </c>
      <c r="E765" s="2" t="s">
        <v>1030</v>
      </c>
      <c r="F765" s="2" t="s">
        <v>1030</v>
      </c>
      <c r="G765" s="2">
        <v>0.25</v>
      </c>
      <c r="H765" s="2" t="s">
        <v>3461</v>
      </c>
      <c r="I765" s="21">
        <v>41718.291666666664</v>
      </c>
      <c r="J765" s="2" t="s">
        <v>876</v>
      </c>
      <c r="K765" s="21">
        <v>41284.333333333336</v>
      </c>
      <c r="L765" s="2" t="s">
        <v>1102</v>
      </c>
      <c r="M765" s="21">
        <v>39387.291666666664</v>
      </c>
      <c r="N765" s="2">
        <v>2</v>
      </c>
      <c r="P765" s="2" t="s">
        <v>795</v>
      </c>
      <c r="Q765" s="2" t="s">
        <v>1659</v>
      </c>
      <c r="R765" s="2" t="s">
        <v>810</v>
      </c>
      <c r="S765" s="2" t="s">
        <v>853</v>
      </c>
      <c r="T765" s="2" t="str">
        <f t="shared" si="44"/>
        <v/>
      </c>
      <c r="U765" s="2" t="s">
        <v>1030</v>
      </c>
      <c r="V765" s="2" t="str">
        <f t="shared" si="45"/>
        <v/>
      </c>
      <c r="W765" s="2" t="s">
        <v>1030</v>
      </c>
      <c r="X765" s="2" t="str">
        <f t="shared" si="46"/>
        <v/>
      </c>
      <c r="Y765" s="2" t="s">
        <v>1030</v>
      </c>
      <c r="Z765" s="2" t="str">
        <f t="shared" si="47"/>
        <v/>
      </c>
      <c r="AA765" s="2" t="s">
        <v>1030</v>
      </c>
    </row>
    <row r="766" spans="1:27" hidden="1" x14ac:dyDescent="0.25">
      <c r="A766" s="2" t="s">
        <v>584</v>
      </c>
      <c r="B766" s="2" t="s">
        <v>855</v>
      </c>
      <c r="C766" s="2" t="s">
        <v>583</v>
      </c>
      <c r="D766" s="2">
        <v>30.75</v>
      </c>
      <c r="E766" s="2">
        <v>1</v>
      </c>
      <c r="F766" s="2">
        <v>30.75</v>
      </c>
      <c r="G766" s="2" t="s">
        <v>1030</v>
      </c>
      <c r="H766" s="2" t="s">
        <v>1035</v>
      </c>
      <c r="I766" s="21">
        <v>43312.291666666672</v>
      </c>
      <c r="J766" s="2" t="s">
        <v>793</v>
      </c>
      <c r="K766" s="21">
        <v>42586.291666666672</v>
      </c>
      <c r="L766" s="2" t="s">
        <v>794</v>
      </c>
      <c r="M766" s="21">
        <v>40179.333333333336</v>
      </c>
      <c r="N766" s="2">
        <v>1</v>
      </c>
      <c r="O766" s="2">
        <v>119100</v>
      </c>
      <c r="P766" s="2" t="s">
        <v>795</v>
      </c>
      <c r="Q766" s="2" t="s">
        <v>855</v>
      </c>
      <c r="R766" s="2" t="s">
        <v>797</v>
      </c>
      <c r="S766" s="2" t="s">
        <v>820</v>
      </c>
      <c r="T766" s="2" t="str">
        <f t="shared" si="44"/>
        <v/>
      </c>
      <c r="U766" s="2" t="s">
        <v>1030</v>
      </c>
      <c r="V766" s="2" t="str">
        <f t="shared" si="45"/>
        <v/>
      </c>
      <c r="W766" s="2" t="s">
        <v>1030</v>
      </c>
      <c r="X766" s="2" t="str">
        <f t="shared" si="46"/>
        <v>Louis Izzo</v>
      </c>
      <c r="Y766" s="2">
        <v>4</v>
      </c>
      <c r="Z766" s="2" t="str">
        <f t="shared" si="47"/>
        <v>Louis Izzo</v>
      </c>
      <c r="AA766" s="2">
        <v>119100</v>
      </c>
    </row>
    <row r="767" spans="1:27" hidden="1" x14ac:dyDescent="0.25">
      <c r="A767" s="2" t="s">
        <v>34</v>
      </c>
      <c r="B767" s="2" t="s">
        <v>848</v>
      </c>
      <c r="C767" s="2" t="s">
        <v>33</v>
      </c>
      <c r="D767" s="2">
        <v>156.33299994468689</v>
      </c>
      <c r="E767" s="2">
        <v>1</v>
      </c>
      <c r="F767" s="2">
        <v>156.33299994468689</v>
      </c>
      <c r="G767" s="2" t="s">
        <v>1030</v>
      </c>
      <c r="H767" s="2" t="s">
        <v>1036</v>
      </c>
      <c r="I767" s="21">
        <v>43280.291666666672</v>
      </c>
      <c r="J767" s="2" t="s">
        <v>840</v>
      </c>
      <c r="K767" s="21">
        <v>42411.333333333328</v>
      </c>
      <c r="L767" s="2" t="s">
        <v>794</v>
      </c>
      <c r="M767" s="21">
        <v>31594.291666666668</v>
      </c>
      <c r="N767" s="2">
        <v>3</v>
      </c>
      <c r="O767" s="2">
        <v>800000</v>
      </c>
      <c r="P767" s="2" t="s">
        <v>795</v>
      </c>
      <c r="Q767" s="2" t="s">
        <v>848</v>
      </c>
      <c r="R767" s="2" t="s">
        <v>810</v>
      </c>
      <c r="S767" s="2" t="s">
        <v>853</v>
      </c>
      <c r="T767" s="2" t="str">
        <f t="shared" si="44"/>
        <v/>
      </c>
      <c r="U767" s="2" t="s">
        <v>1030</v>
      </c>
      <c r="V767" s="2" t="str">
        <f t="shared" si="45"/>
        <v/>
      </c>
      <c r="W767" s="2" t="s">
        <v>1030</v>
      </c>
      <c r="X767" s="2" t="str">
        <f t="shared" si="46"/>
        <v>Gonzalo Fernandez</v>
      </c>
      <c r="Y767" s="2">
        <v>13</v>
      </c>
      <c r="Z767" s="2" t="str">
        <f t="shared" si="47"/>
        <v/>
      </c>
      <c r="AA767" s="2" t="s">
        <v>1030</v>
      </c>
    </row>
    <row r="768" spans="1:27" hidden="1" x14ac:dyDescent="0.25">
      <c r="A768" s="2" t="s">
        <v>698</v>
      </c>
      <c r="B768" s="2" t="s">
        <v>919</v>
      </c>
      <c r="C768" s="2" t="s">
        <v>697</v>
      </c>
      <c r="D768" s="2">
        <v>1</v>
      </c>
      <c r="E768" s="2">
        <v>1</v>
      </c>
      <c r="F768" s="2">
        <v>1</v>
      </c>
      <c r="G768" s="2" t="s">
        <v>1030</v>
      </c>
      <c r="H768" s="2" t="s">
        <v>1037</v>
      </c>
      <c r="I768" s="21">
        <v>43173.291666666672</v>
      </c>
      <c r="J768" s="2" t="s">
        <v>793</v>
      </c>
      <c r="K768" s="21">
        <v>43171.291666666672</v>
      </c>
      <c r="L768" s="2" t="s">
        <v>794</v>
      </c>
      <c r="N768" s="2">
        <v>1</v>
      </c>
      <c r="O768" s="2">
        <v>0</v>
      </c>
      <c r="P768" s="2" t="s">
        <v>816</v>
      </c>
      <c r="Q768" s="2" t="s">
        <v>919</v>
      </c>
      <c r="R768" s="2" t="s">
        <v>810</v>
      </c>
      <c r="S768" s="2" t="s">
        <v>1038</v>
      </c>
      <c r="T768" s="2" t="str">
        <f t="shared" si="44"/>
        <v/>
      </c>
      <c r="U768" s="2" t="s">
        <v>1030</v>
      </c>
      <c r="V768" s="2" t="str">
        <f t="shared" si="45"/>
        <v/>
      </c>
      <c r="W768" s="2" t="s">
        <v>1030</v>
      </c>
      <c r="X768" s="2" t="str">
        <f t="shared" si="46"/>
        <v/>
      </c>
      <c r="Y768" s="2" t="s">
        <v>1030</v>
      </c>
      <c r="Z768" s="2" t="str">
        <f t="shared" si="47"/>
        <v/>
      </c>
      <c r="AA768" s="2" t="s">
        <v>1030</v>
      </c>
    </row>
    <row r="769" spans="1:27" hidden="1" x14ac:dyDescent="0.25">
      <c r="A769" s="2" t="s">
        <v>3462</v>
      </c>
      <c r="B769" s="2" t="s">
        <v>822</v>
      </c>
      <c r="C769" s="2" t="s">
        <v>3463</v>
      </c>
      <c r="D769" s="2">
        <v>1.25</v>
      </c>
      <c r="E769" s="2" t="s">
        <v>1030</v>
      </c>
      <c r="F769" s="2" t="s">
        <v>1030</v>
      </c>
      <c r="G769" s="2">
        <v>1.25</v>
      </c>
      <c r="H769" s="2" t="s">
        <v>3464</v>
      </c>
      <c r="I769" s="21">
        <v>42075.291666666672</v>
      </c>
      <c r="J769" s="2" t="s">
        <v>803</v>
      </c>
      <c r="K769" s="21">
        <v>40772.291666666664</v>
      </c>
      <c r="L769" s="2" t="s">
        <v>1102</v>
      </c>
      <c r="P769" s="2" t="s">
        <v>816</v>
      </c>
      <c r="Q769" s="2" t="s">
        <v>822</v>
      </c>
      <c r="R769" s="2" t="s">
        <v>836</v>
      </c>
      <c r="S769" s="2" t="s">
        <v>820</v>
      </c>
      <c r="T769" s="2" t="str">
        <f t="shared" si="44"/>
        <v/>
      </c>
      <c r="U769" s="2" t="s">
        <v>1030</v>
      </c>
      <c r="V769" s="2" t="str">
        <f t="shared" si="45"/>
        <v/>
      </c>
      <c r="W769" s="2" t="s">
        <v>1030</v>
      </c>
      <c r="X769" s="2" t="str">
        <f t="shared" si="46"/>
        <v/>
      </c>
      <c r="Y769" s="2" t="s">
        <v>1030</v>
      </c>
      <c r="Z769" s="2" t="str">
        <f t="shared" si="47"/>
        <v/>
      </c>
      <c r="AA769" s="2" t="s">
        <v>1030</v>
      </c>
    </row>
    <row r="770" spans="1:27" hidden="1" x14ac:dyDescent="0.25">
      <c r="A770" s="2" t="s">
        <v>3465</v>
      </c>
      <c r="B770" s="2" t="s">
        <v>796</v>
      </c>
      <c r="C770" s="2" t="s">
        <v>3466</v>
      </c>
      <c r="D770" s="2">
        <v>7.5</v>
      </c>
      <c r="E770" s="2">
        <v>1</v>
      </c>
      <c r="F770" s="2">
        <v>7.5</v>
      </c>
      <c r="G770" s="2" t="s">
        <v>1030</v>
      </c>
      <c r="H770" s="2" t="s">
        <v>3467</v>
      </c>
      <c r="I770" s="21">
        <v>41872.291666666664</v>
      </c>
      <c r="J770" s="2" t="s">
        <v>793</v>
      </c>
      <c r="K770" s="21">
        <v>41663.333333333336</v>
      </c>
      <c r="L770" s="2" t="s">
        <v>1102</v>
      </c>
      <c r="M770" s="21">
        <v>40544.333333333336</v>
      </c>
      <c r="N770" s="2">
        <v>3</v>
      </c>
      <c r="O770" s="2">
        <v>60000</v>
      </c>
      <c r="P770" s="2" t="s">
        <v>795</v>
      </c>
      <c r="Q770" s="2" t="s">
        <v>796</v>
      </c>
      <c r="R770" s="2" t="s">
        <v>797</v>
      </c>
      <c r="S770" s="2" t="s">
        <v>801</v>
      </c>
      <c r="T770" s="2" t="str">
        <f t="shared" si="44"/>
        <v>Pat Sweeney</v>
      </c>
      <c r="U770" s="2">
        <v>50000</v>
      </c>
      <c r="V770" s="2" t="str">
        <f t="shared" si="45"/>
        <v/>
      </c>
      <c r="W770" s="2" t="s">
        <v>1030</v>
      </c>
      <c r="X770" s="2" t="str">
        <f t="shared" si="46"/>
        <v/>
      </c>
      <c r="Y770" s="2" t="s">
        <v>1030</v>
      </c>
      <c r="Z770" s="2" t="str">
        <f t="shared" si="47"/>
        <v/>
      </c>
      <c r="AA770" s="2" t="s">
        <v>1030</v>
      </c>
    </row>
    <row r="771" spans="1:27" hidden="1" x14ac:dyDescent="0.25">
      <c r="A771" s="2" t="s">
        <v>3468</v>
      </c>
      <c r="B771" s="2" t="s">
        <v>796</v>
      </c>
      <c r="C771" s="2" t="s">
        <v>3469</v>
      </c>
      <c r="D771" s="2">
        <v>2.75</v>
      </c>
      <c r="E771" s="2" t="s">
        <v>1030</v>
      </c>
      <c r="F771" s="2" t="s">
        <v>1030</v>
      </c>
      <c r="G771" s="2">
        <v>2.75</v>
      </c>
      <c r="H771" s="2" t="s">
        <v>3470</v>
      </c>
      <c r="I771" s="21">
        <v>42075.291666666672</v>
      </c>
      <c r="J771" s="2" t="s">
        <v>793</v>
      </c>
      <c r="K771" s="21">
        <v>41585.333333333336</v>
      </c>
      <c r="L771" s="2" t="s">
        <v>1102</v>
      </c>
      <c r="M771" s="21">
        <v>40848.291666666664</v>
      </c>
      <c r="N771" s="2">
        <v>1</v>
      </c>
      <c r="O771" s="2">
        <v>100000</v>
      </c>
      <c r="P771" s="2" t="s">
        <v>795</v>
      </c>
      <c r="Q771" s="2" t="s">
        <v>796</v>
      </c>
      <c r="R771" s="2" t="s">
        <v>1030</v>
      </c>
      <c r="S771" s="2" t="s">
        <v>801</v>
      </c>
      <c r="T771" s="2" t="str">
        <f t="shared" ref="T771:T834" si="48">IF(U771&lt;&gt;"",B771,"")</f>
        <v/>
      </c>
      <c r="U771" s="2" t="s">
        <v>1030</v>
      </c>
      <c r="V771" s="2" t="str">
        <f t="shared" ref="V771:V834" si="49">IF(W771&lt;&gt;"",B771,"")</f>
        <v/>
      </c>
      <c r="W771" s="2" t="s">
        <v>1030</v>
      </c>
      <c r="X771" s="2" t="str">
        <f t="shared" ref="X771:X834" si="50">IF(Y771&lt;&gt;"",B771,"")</f>
        <v/>
      </c>
      <c r="Y771" s="2" t="s">
        <v>1030</v>
      </c>
      <c r="Z771" s="2" t="str">
        <f t="shared" ref="Z771:Z834" si="51">IF(AA771&lt;&gt;"",B771,"")</f>
        <v/>
      </c>
      <c r="AA771" s="2" t="s">
        <v>1030</v>
      </c>
    </row>
    <row r="772" spans="1:27" hidden="1" x14ac:dyDescent="0.25">
      <c r="A772" s="2" t="s">
        <v>3471</v>
      </c>
      <c r="B772" s="2" t="s">
        <v>796</v>
      </c>
      <c r="C772" s="2" t="s">
        <v>3472</v>
      </c>
      <c r="D772" s="2">
        <v>5.75</v>
      </c>
      <c r="E772" s="2">
        <v>1</v>
      </c>
      <c r="F772" s="2">
        <v>5.75</v>
      </c>
      <c r="G772" s="2" t="s">
        <v>1030</v>
      </c>
      <c r="H772" s="2" t="s">
        <v>3473</v>
      </c>
      <c r="I772" s="21">
        <v>41739.291666666664</v>
      </c>
      <c r="J772" s="2" t="s">
        <v>819</v>
      </c>
      <c r="K772" s="21">
        <v>41722.291666666664</v>
      </c>
      <c r="L772" s="2" t="s">
        <v>1102</v>
      </c>
      <c r="P772" s="2" t="s">
        <v>816</v>
      </c>
      <c r="Q772" s="2" t="s">
        <v>796</v>
      </c>
      <c r="R772" s="2" t="s">
        <v>864</v>
      </c>
      <c r="S772" s="2" t="s">
        <v>801</v>
      </c>
      <c r="T772" s="2" t="str">
        <f t="shared" si="48"/>
        <v/>
      </c>
      <c r="U772" s="2" t="s">
        <v>1030</v>
      </c>
      <c r="V772" s="2" t="str">
        <f t="shared" si="49"/>
        <v/>
      </c>
      <c r="W772" s="2" t="s">
        <v>1030</v>
      </c>
      <c r="X772" s="2" t="str">
        <f t="shared" si="50"/>
        <v/>
      </c>
      <c r="Y772" s="2" t="s">
        <v>1030</v>
      </c>
      <c r="Z772" s="2" t="str">
        <f t="shared" si="51"/>
        <v/>
      </c>
      <c r="AA772" s="2" t="s">
        <v>1030</v>
      </c>
    </row>
    <row r="773" spans="1:27" hidden="1" x14ac:dyDescent="0.25">
      <c r="A773" s="2" t="s">
        <v>3474</v>
      </c>
      <c r="B773" s="2" t="s">
        <v>912</v>
      </c>
      <c r="C773" s="2" t="s">
        <v>3475</v>
      </c>
      <c r="D773" s="2">
        <v>6</v>
      </c>
      <c r="E773" s="2">
        <v>1</v>
      </c>
      <c r="F773" s="2">
        <v>6</v>
      </c>
      <c r="G773" s="2" t="s">
        <v>1030</v>
      </c>
      <c r="H773" s="2" t="s">
        <v>3476</v>
      </c>
      <c r="I773" s="21">
        <v>42794.333333333328</v>
      </c>
      <c r="J773" s="2" t="s">
        <v>803</v>
      </c>
      <c r="K773" s="21">
        <v>42787.333333333328</v>
      </c>
      <c r="L773" s="2" t="s">
        <v>794</v>
      </c>
      <c r="M773" s="21">
        <v>42727.333333333328</v>
      </c>
      <c r="N773" s="2">
        <v>0</v>
      </c>
      <c r="O773" s="2">
        <v>30</v>
      </c>
      <c r="P773" s="2" t="s">
        <v>824</v>
      </c>
      <c r="Q773" s="2" t="s">
        <v>912</v>
      </c>
      <c r="R773" s="2" t="s">
        <v>830</v>
      </c>
      <c r="S773" s="2" t="s">
        <v>843</v>
      </c>
      <c r="T773" s="2" t="str">
        <f t="shared" si="48"/>
        <v/>
      </c>
      <c r="U773" s="2" t="s">
        <v>1030</v>
      </c>
      <c r="V773" s="2" t="str">
        <f t="shared" si="49"/>
        <v/>
      </c>
      <c r="W773" s="2" t="s">
        <v>1030</v>
      </c>
      <c r="X773" s="2" t="str">
        <f t="shared" si="50"/>
        <v/>
      </c>
      <c r="Y773" s="2" t="s">
        <v>1030</v>
      </c>
      <c r="Z773" s="2" t="str">
        <f t="shared" si="51"/>
        <v/>
      </c>
      <c r="AA773" s="2" t="s">
        <v>1030</v>
      </c>
    </row>
    <row r="774" spans="1:27" hidden="1" x14ac:dyDescent="0.25">
      <c r="A774" s="2" t="s">
        <v>3477</v>
      </c>
      <c r="B774" s="2" t="s">
        <v>809</v>
      </c>
      <c r="C774" s="2" t="s">
        <v>3478</v>
      </c>
      <c r="D774" s="2">
        <v>6.0830000042915344</v>
      </c>
      <c r="E774" s="2">
        <v>1</v>
      </c>
      <c r="F774" s="2">
        <v>6.0830000042915344</v>
      </c>
      <c r="G774" s="2" t="s">
        <v>1030</v>
      </c>
      <c r="H774" s="2" t="s">
        <v>3479</v>
      </c>
      <c r="I774" s="21">
        <v>41934.291666666664</v>
      </c>
      <c r="J774" s="2" t="s">
        <v>803</v>
      </c>
      <c r="K774" s="21">
        <v>41765.291666666664</v>
      </c>
      <c r="L774" s="2" t="s">
        <v>1102</v>
      </c>
      <c r="M774" s="21">
        <v>41767.291666666664</v>
      </c>
      <c r="N774" s="2">
        <v>1</v>
      </c>
      <c r="O774" s="2">
        <v>12000</v>
      </c>
      <c r="P774" s="2" t="s">
        <v>816</v>
      </c>
      <c r="Q774" s="2" t="s">
        <v>809</v>
      </c>
      <c r="R774" s="2" t="s">
        <v>813</v>
      </c>
      <c r="S774" s="2" t="s">
        <v>801</v>
      </c>
      <c r="T774" s="2" t="str">
        <f t="shared" si="48"/>
        <v>Clare Briglio</v>
      </c>
      <c r="U774" s="2">
        <v>500</v>
      </c>
      <c r="V774" s="2" t="str">
        <f t="shared" si="49"/>
        <v>Clare Briglio</v>
      </c>
      <c r="W774" s="2">
        <v>1</v>
      </c>
      <c r="X774" s="2" t="str">
        <f t="shared" si="50"/>
        <v>Clare Briglio</v>
      </c>
      <c r="Y774" s="2">
        <v>1</v>
      </c>
      <c r="Z774" s="2" t="str">
        <f t="shared" si="51"/>
        <v>Clare Briglio</v>
      </c>
      <c r="AA774" s="2">
        <v>12000</v>
      </c>
    </row>
    <row r="775" spans="1:27" hidden="1" x14ac:dyDescent="0.25">
      <c r="A775" s="2" t="s">
        <v>3480</v>
      </c>
      <c r="B775" s="2" t="s">
        <v>1750</v>
      </c>
      <c r="C775" s="2" t="s">
        <v>3481</v>
      </c>
      <c r="D775" s="2">
        <v>2.25</v>
      </c>
      <c r="E775" s="2" t="s">
        <v>1030</v>
      </c>
      <c r="F775" s="2" t="s">
        <v>1030</v>
      </c>
      <c r="G775" s="2">
        <v>2.25</v>
      </c>
      <c r="H775" s="2" t="s">
        <v>3482</v>
      </c>
      <c r="I775" s="21">
        <v>41647.333333333336</v>
      </c>
      <c r="J775" s="2" t="s">
        <v>800</v>
      </c>
      <c r="K775" s="21">
        <v>41563.291666666664</v>
      </c>
      <c r="L775" s="2" t="s">
        <v>1102</v>
      </c>
      <c r="M775" s="21">
        <v>41658.333333333336</v>
      </c>
      <c r="O775" s="2">
        <v>300</v>
      </c>
      <c r="P775" s="2" t="s">
        <v>816</v>
      </c>
      <c r="Q775" s="2" t="s">
        <v>1750</v>
      </c>
      <c r="R775" s="2" t="s">
        <v>1030</v>
      </c>
      <c r="S775" s="2" t="s">
        <v>820</v>
      </c>
      <c r="T775" s="2" t="str">
        <f t="shared" si="48"/>
        <v>David Pollock</v>
      </c>
      <c r="U775" s="2">
        <v>25000</v>
      </c>
      <c r="V775" s="2" t="str">
        <f t="shared" si="49"/>
        <v>David Pollock</v>
      </c>
      <c r="W775" s="2">
        <v>1</v>
      </c>
      <c r="X775" s="2" t="str">
        <f t="shared" si="50"/>
        <v/>
      </c>
      <c r="Y775" s="2" t="s">
        <v>1030</v>
      </c>
      <c r="Z775" s="2" t="str">
        <f t="shared" si="51"/>
        <v>David Pollock</v>
      </c>
      <c r="AA775" s="2">
        <v>300</v>
      </c>
    </row>
    <row r="776" spans="1:27" hidden="1" x14ac:dyDescent="0.25">
      <c r="A776" s="2" t="s">
        <v>3483</v>
      </c>
      <c r="B776" s="2" t="s">
        <v>1840</v>
      </c>
      <c r="C776" s="2" t="s">
        <v>3484</v>
      </c>
      <c r="D776" s="2">
        <v>2.25</v>
      </c>
      <c r="E776" s="2">
        <v>1</v>
      </c>
      <c r="F776" s="2">
        <v>2.25</v>
      </c>
      <c r="G776" s="2" t="s">
        <v>1030</v>
      </c>
      <c r="H776" s="2" t="s">
        <v>3485</v>
      </c>
      <c r="I776" s="21">
        <v>42542.291666666672</v>
      </c>
      <c r="J776" s="2" t="s">
        <v>819</v>
      </c>
      <c r="K776" s="21">
        <v>41872.291666666664</v>
      </c>
      <c r="L776" s="2" t="s">
        <v>794</v>
      </c>
      <c r="P776" s="2" t="s">
        <v>816</v>
      </c>
      <c r="Q776" s="2" t="s">
        <v>1840</v>
      </c>
      <c r="R776" s="2" t="s">
        <v>830</v>
      </c>
      <c r="S776" s="2" t="s">
        <v>955</v>
      </c>
      <c r="T776" s="2" t="str">
        <f t="shared" si="48"/>
        <v/>
      </c>
      <c r="U776" s="2" t="s">
        <v>1030</v>
      </c>
      <c r="V776" s="2" t="str">
        <f t="shared" si="49"/>
        <v/>
      </c>
      <c r="W776" s="2" t="s">
        <v>1030</v>
      </c>
      <c r="X776" s="2" t="str">
        <f t="shared" si="50"/>
        <v/>
      </c>
      <c r="Y776" s="2" t="s">
        <v>1030</v>
      </c>
      <c r="Z776" s="2" t="str">
        <f t="shared" si="51"/>
        <v/>
      </c>
      <c r="AA776" s="2" t="s">
        <v>1030</v>
      </c>
    </row>
    <row r="777" spans="1:27" hidden="1" x14ac:dyDescent="0.25">
      <c r="A777" s="2" t="s">
        <v>3486</v>
      </c>
      <c r="B777" s="2" t="s">
        <v>912</v>
      </c>
      <c r="C777" s="2" t="s">
        <v>3487</v>
      </c>
      <c r="D777" s="2">
        <v>1.5</v>
      </c>
      <c r="E777" s="2">
        <v>1</v>
      </c>
      <c r="F777" s="2">
        <v>1.5</v>
      </c>
      <c r="G777" s="2" t="s">
        <v>1030</v>
      </c>
      <c r="H777" s="2" t="s">
        <v>3488</v>
      </c>
      <c r="I777" s="21">
        <v>42762.333333333328</v>
      </c>
      <c r="J777" s="2" t="s">
        <v>819</v>
      </c>
      <c r="K777" s="21">
        <v>42762.333333333328</v>
      </c>
      <c r="L777" s="2" t="s">
        <v>794</v>
      </c>
      <c r="M777" s="21">
        <v>35551.291666666664</v>
      </c>
      <c r="N777" s="2">
        <v>9</v>
      </c>
      <c r="O777" s="2">
        <v>1800000</v>
      </c>
      <c r="P777" s="2" t="s">
        <v>795</v>
      </c>
      <c r="Q777" s="2" t="s">
        <v>912</v>
      </c>
      <c r="R777" s="2" t="s">
        <v>797</v>
      </c>
      <c r="S777" s="2" t="s">
        <v>831</v>
      </c>
      <c r="T777" s="2" t="str">
        <f t="shared" si="48"/>
        <v/>
      </c>
      <c r="U777" s="2" t="s">
        <v>1030</v>
      </c>
      <c r="V777" s="2" t="str">
        <f t="shared" si="49"/>
        <v/>
      </c>
      <c r="W777" s="2" t="s">
        <v>1030</v>
      </c>
      <c r="X777" s="2" t="str">
        <f t="shared" si="50"/>
        <v/>
      </c>
      <c r="Y777" s="2" t="s">
        <v>1030</v>
      </c>
      <c r="Z777" s="2" t="str">
        <f t="shared" si="51"/>
        <v/>
      </c>
      <c r="AA777" s="2" t="s">
        <v>1030</v>
      </c>
    </row>
    <row r="778" spans="1:27" hidden="1" x14ac:dyDescent="0.25">
      <c r="A778" s="2" t="s">
        <v>528</v>
      </c>
      <c r="B778" s="2" t="s">
        <v>1365</v>
      </c>
      <c r="C778" s="2" t="s">
        <v>527</v>
      </c>
      <c r="D778" s="2">
        <v>4.5</v>
      </c>
      <c r="E778" s="2">
        <v>1</v>
      </c>
      <c r="F778" s="2">
        <v>4.5</v>
      </c>
      <c r="G778" s="2" t="s">
        <v>1030</v>
      </c>
      <c r="H778" s="2" t="s">
        <v>1039</v>
      </c>
      <c r="I778" s="21">
        <v>43299.291666666672</v>
      </c>
      <c r="J778" s="2" t="s">
        <v>800</v>
      </c>
      <c r="K778" s="21">
        <v>43144.333333333328</v>
      </c>
      <c r="L778" s="2" t="s">
        <v>794</v>
      </c>
      <c r="M778" s="21">
        <v>40940.333333333336</v>
      </c>
      <c r="N778" s="2">
        <v>1</v>
      </c>
      <c r="O778" s="2">
        <v>0</v>
      </c>
      <c r="P778" s="2" t="s">
        <v>795</v>
      </c>
      <c r="Q778" s="2" t="s">
        <v>1592</v>
      </c>
      <c r="R778" s="2" t="s">
        <v>830</v>
      </c>
      <c r="S778" s="2" t="s">
        <v>853</v>
      </c>
      <c r="T778" s="2" t="str">
        <f t="shared" si="48"/>
        <v/>
      </c>
      <c r="U778" s="2" t="s">
        <v>1030</v>
      </c>
      <c r="V778" s="2" t="str">
        <f t="shared" si="49"/>
        <v/>
      </c>
      <c r="W778" s="2" t="s">
        <v>1030</v>
      </c>
      <c r="X778" s="2" t="str">
        <f t="shared" si="50"/>
        <v/>
      </c>
      <c r="Y778" s="2" t="s">
        <v>1030</v>
      </c>
      <c r="Z778" s="2" t="str">
        <f t="shared" si="51"/>
        <v/>
      </c>
      <c r="AA778" s="2" t="s">
        <v>1030</v>
      </c>
    </row>
    <row r="779" spans="1:27" hidden="1" x14ac:dyDescent="0.25">
      <c r="A779" s="2" t="s">
        <v>3489</v>
      </c>
      <c r="B779" s="2" t="s">
        <v>848</v>
      </c>
      <c r="C779" s="2" t="s">
        <v>3490</v>
      </c>
      <c r="D779" s="2">
        <v>17</v>
      </c>
      <c r="E779" s="2">
        <v>1</v>
      </c>
      <c r="F779" s="2">
        <v>17</v>
      </c>
      <c r="G779" s="2" t="s">
        <v>1030</v>
      </c>
      <c r="H779" s="2" t="s">
        <v>3491</v>
      </c>
      <c r="I779" s="21">
        <v>42618.291666666672</v>
      </c>
      <c r="J779" s="2" t="s">
        <v>984</v>
      </c>
      <c r="K779" s="21">
        <v>42577.291666666672</v>
      </c>
      <c r="L779" s="2" t="s">
        <v>794</v>
      </c>
      <c r="M779" s="21">
        <v>40360.291666666664</v>
      </c>
      <c r="N779" s="2">
        <v>43</v>
      </c>
      <c r="O779" s="2">
        <v>2900000</v>
      </c>
      <c r="P779" s="2" t="s">
        <v>795</v>
      </c>
      <c r="Q779" s="2" t="s">
        <v>848</v>
      </c>
      <c r="R779" s="2" t="s">
        <v>797</v>
      </c>
      <c r="S779" s="2" t="s">
        <v>843</v>
      </c>
      <c r="T779" s="2" t="str">
        <f t="shared" si="48"/>
        <v/>
      </c>
      <c r="U779" s="2" t="s">
        <v>1030</v>
      </c>
      <c r="V779" s="2" t="str">
        <f t="shared" si="49"/>
        <v/>
      </c>
      <c r="W779" s="2" t="s">
        <v>1030</v>
      </c>
      <c r="X779" s="2" t="str">
        <f t="shared" si="50"/>
        <v/>
      </c>
      <c r="Y779" s="2" t="s">
        <v>1030</v>
      </c>
      <c r="Z779" s="2" t="str">
        <f t="shared" si="51"/>
        <v/>
      </c>
      <c r="AA779" s="2" t="s">
        <v>1030</v>
      </c>
    </row>
    <row r="780" spans="1:27" hidden="1" x14ac:dyDescent="0.25">
      <c r="A780" s="2" t="s">
        <v>3492</v>
      </c>
      <c r="B780" s="2" t="s">
        <v>882</v>
      </c>
      <c r="C780" s="2" t="s">
        <v>3493</v>
      </c>
      <c r="D780" s="2">
        <v>8.9000000059604645</v>
      </c>
      <c r="E780" s="2" t="s">
        <v>1030</v>
      </c>
      <c r="F780" s="2" t="s">
        <v>1030</v>
      </c>
      <c r="G780" s="2">
        <v>8.9000000059604645</v>
      </c>
      <c r="H780" s="2" t="s">
        <v>3494</v>
      </c>
      <c r="I780" s="21">
        <v>42905.291666666672</v>
      </c>
      <c r="J780" s="2" t="s">
        <v>840</v>
      </c>
      <c r="K780" s="21">
        <v>40332.291666666664</v>
      </c>
      <c r="L780" s="2" t="s">
        <v>794</v>
      </c>
      <c r="M780" s="21">
        <v>41100.291666666664</v>
      </c>
      <c r="N780" s="2">
        <v>1</v>
      </c>
      <c r="P780" s="2" t="s">
        <v>816</v>
      </c>
      <c r="Q780" s="2" t="s">
        <v>882</v>
      </c>
      <c r="R780" s="2" t="s">
        <v>836</v>
      </c>
      <c r="S780" s="2" t="s">
        <v>916</v>
      </c>
      <c r="T780" s="2" t="str">
        <f t="shared" si="48"/>
        <v/>
      </c>
      <c r="U780" s="2" t="s">
        <v>1030</v>
      </c>
      <c r="V780" s="2" t="str">
        <f t="shared" si="49"/>
        <v/>
      </c>
      <c r="W780" s="2" t="s">
        <v>1030</v>
      </c>
      <c r="X780" s="2" t="str">
        <f t="shared" si="50"/>
        <v/>
      </c>
      <c r="Y780" s="2" t="s">
        <v>1030</v>
      </c>
      <c r="Z780" s="2" t="str">
        <f t="shared" si="51"/>
        <v/>
      </c>
      <c r="AA780" s="2" t="s">
        <v>1030</v>
      </c>
    </row>
    <row r="781" spans="1:27" hidden="1" x14ac:dyDescent="0.25">
      <c r="A781" s="2" t="s">
        <v>3495</v>
      </c>
      <c r="B781" s="2" t="s">
        <v>1063</v>
      </c>
      <c r="C781" s="2" t="s">
        <v>3496</v>
      </c>
      <c r="D781" s="2">
        <v>12.75</v>
      </c>
      <c r="E781" s="2">
        <v>1</v>
      </c>
      <c r="F781" s="2">
        <v>12.75</v>
      </c>
      <c r="G781" s="2" t="s">
        <v>1030</v>
      </c>
      <c r="H781" s="2" t="s">
        <v>3497</v>
      </c>
      <c r="I781" s="21">
        <v>42255.291666666672</v>
      </c>
      <c r="J781" s="2" t="s">
        <v>808</v>
      </c>
      <c r="K781" s="21">
        <v>41885.291666666664</v>
      </c>
      <c r="L781" s="2" t="s">
        <v>1102</v>
      </c>
      <c r="M781" s="21">
        <v>40238.333333333336</v>
      </c>
      <c r="N781" s="2">
        <v>1</v>
      </c>
      <c r="O781" s="2">
        <v>60000</v>
      </c>
      <c r="P781" s="2" t="s">
        <v>795</v>
      </c>
      <c r="Q781" s="2" t="s">
        <v>1063</v>
      </c>
      <c r="R781" s="2" t="s">
        <v>797</v>
      </c>
      <c r="S781" s="2" t="s">
        <v>853</v>
      </c>
      <c r="T781" s="2" t="str">
        <f t="shared" si="48"/>
        <v/>
      </c>
      <c r="U781" s="2" t="s">
        <v>1030</v>
      </c>
      <c r="V781" s="2" t="str">
        <f t="shared" si="49"/>
        <v/>
      </c>
      <c r="W781" s="2" t="s">
        <v>1030</v>
      </c>
      <c r="X781" s="2" t="str">
        <f t="shared" si="50"/>
        <v/>
      </c>
      <c r="Y781" s="2" t="s">
        <v>1030</v>
      </c>
      <c r="Z781" s="2" t="str">
        <f t="shared" si="51"/>
        <v/>
      </c>
      <c r="AA781" s="2" t="s">
        <v>1030</v>
      </c>
    </row>
    <row r="782" spans="1:27" hidden="1" x14ac:dyDescent="0.25">
      <c r="A782" s="2" t="s">
        <v>3498</v>
      </c>
      <c r="B782" s="2" t="s">
        <v>1659</v>
      </c>
      <c r="C782" s="2" t="s">
        <v>3499</v>
      </c>
      <c r="D782" s="2">
        <v>0.25</v>
      </c>
      <c r="E782" s="2" t="s">
        <v>1030</v>
      </c>
      <c r="F782" s="2" t="s">
        <v>1030</v>
      </c>
      <c r="G782" s="2">
        <v>0.25</v>
      </c>
      <c r="H782" s="2" t="s">
        <v>3500</v>
      </c>
      <c r="I782" s="21">
        <v>41718.291666666664</v>
      </c>
      <c r="J782" s="2" t="s">
        <v>793</v>
      </c>
      <c r="K782" s="21">
        <v>40668.291666666664</v>
      </c>
      <c r="L782" s="2" t="s">
        <v>1102</v>
      </c>
      <c r="M782" s="21">
        <v>36281.291666666664</v>
      </c>
      <c r="N782" s="2">
        <v>15</v>
      </c>
      <c r="P782" s="2" t="s">
        <v>795</v>
      </c>
      <c r="Q782" s="2" t="s">
        <v>1659</v>
      </c>
      <c r="R782" s="2" t="s">
        <v>810</v>
      </c>
      <c r="S782" s="2" t="s">
        <v>869</v>
      </c>
      <c r="T782" s="2" t="str">
        <f t="shared" si="48"/>
        <v/>
      </c>
      <c r="U782" s="2" t="s">
        <v>1030</v>
      </c>
      <c r="V782" s="2" t="str">
        <f t="shared" si="49"/>
        <v/>
      </c>
      <c r="W782" s="2" t="s">
        <v>1030</v>
      </c>
      <c r="X782" s="2" t="str">
        <f t="shared" si="50"/>
        <v/>
      </c>
      <c r="Y782" s="2" t="s">
        <v>1030</v>
      </c>
      <c r="Z782" s="2" t="str">
        <f t="shared" si="51"/>
        <v/>
      </c>
      <c r="AA782" s="2" t="s">
        <v>1030</v>
      </c>
    </row>
    <row r="783" spans="1:27" hidden="1" x14ac:dyDescent="0.25">
      <c r="A783" s="2" t="s">
        <v>3501</v>
      </c>
      <c r="B783" s="2" t="s">
        <v>885</v>
      </c>
      <c r="C783" s="2" t="s">
        <v>3502</v>
      </c>
      <c r="D783" s="2">
        <v>1</v>
      </c>
      <c r="E783" s="2">
        <v>1</v>
      </c>
      <c r="F783" s="2">
        <v>1</v>
      </c>
      <c r="G783" s="2" t="s">
        <v>1030</v>
      </c>
      <c r="H783" s="2" t="s">
        <v>3503</v>
      </c>
      <c r="I783" s="21">
        <v>42173.291666666672</v>
      </c>
      <c r="J783" s="2" t="s">
        <v>840</v>
      </c>
      <c r="K783" s="21">
        <v>42167.291666666672</v>
      </c>
      <c r="L783" s="2" t="s">
        <v>1102</v>
      </c>
      <c r="M783" s="21">
        <v>41821.291666666664</v>
      </c>
      <c r="N783" s="2">
        <v>1</v>
      </c>
      <c r="O783" s="2">
        <v>0</v>
      </c>
      <c r="P783" s="2" t="s">
        <v>824</v>
      </c>
      <c r="Q783" s="2" t="s">
        <v>885</v>
      </c>
      <c r="R783" s="2" t="s">
        <v>937</v>
      </c>
      <c r="S783" s="2" t="s">
        <v>831</v>
      </c>
      <c r="T783" s="2" t="str">
        <f t="shared" si="48"/>
        <v/>
      </c>
      <c r="U783" s="2" t="s">
        <v>1030</v>
      </c>
      <c r="V783" s="2" t="str">
        <f t="shared" si="49"/>
        <v/>
      </c>
      <c r="W783" s="2" t="s">
        <v>1030</v>
      </c>
      <c r="X783" s="2" t="str">
        <f t="shared" si="50"/>
        <v/>
      </c>
      <c r="Y783" s="2" t="s">
        <v>1030</v>
      </c>
      <c r="Z783" s="2" t="str">
        <f t="shared" si="51"/>
        <v/>
      </c>
      <c r="AA783" s="2" t="s">
        <v>1030</v>
      </c>
    </row>
    <row r="784" spans="1:27" hidden="1" x14ac:dyDescent="0.25">
      <c r="A784" s="2" t="s">
        <v>3504</v>
      </c>
      <c r="B784" s="2" t="s">
        <v>855</v>
      </c>
      <c r="C784" s="2" t="s">
        <v>3505</v>
      </c>
      <c r="D784" s="2">
        <v>5</v>
      </c>
      <c r="E784" s="2">
        <v>1</v>
      </c>
      <c r="F784" s="2">
        <v>5</v>
      </c>
      <c r="G784" s="2" t="s">
        <v>1030</v>
      </c>
      <c r="H784" s="2" t="s">
        <v>3506</v>
      </c>
      <c r="I784" s="21">
        <v>43042.291666666672</v>
      </c>
      <c r="J784" s="2" t="s">
        <v>907</v>
      </c>
      <c r="K784" s="21">
        <v>42907.291666666672</v>
      </c>
      <c r="L784" s="2" t="s">
        <v>794</v>
      </c>
      <c r="M784" s="21">
        <v>42826.291666666672</v>
      </c>
      <c r="N784" s="2">
        <v>0</v>
      </c>
      <c r="O784" s="2">
        <v>0</v>
      </c>
      <c r="P784" s="2" t="s">
        <v>824</v>
      </c>
      <c r="Q784" s="2" t="s">
        <v>855</v>
      </c>
      <c r="R784" s="2" t="s">
        <v>937</v>
      </c>
      <c r="S784" s="2" t="s">
        <v>820</v>
      </c>
      <c r="T784" s="2" t="str">
        <f t="shared" si="48"/>
        <v/>
      </c>
      <c r="U784" s="2" t="s">
        <v>1030</v>
      </c>
      <c r="V784" s="2" t="str">
        <f t="shared" si="49"/>
        <v/>
      </c>
      <c r="W784" s="2" t="s">
        <v>1030</v>
      </c>
      <c r="X784" s="2" t="str">
        <f t="shared" si="50"/>
        <v/>
      </c>
      <c r="Y784" s="2" t="s">
        <v>1030</v>
      </c>
      <c r="Z784" s="2" t="str">
        <f t="shared" si="51"/>
        <v/>
      </c>
      <c r="AA784" s="2" t="s">
        <v>1030</v>
      </c>
    </row>
    <row r="785" spans="1:27" hidden="1" x14ac:dyDescent="0.25">
      <c r="A785" s="2" t="s">
        <v>3507</v>
      </c>
      <c r="B785" s="2" t="s">
        <v>921</v>
      </c>
      <c r="C785" s="2" t="s">
        <v>3508</v>
      </c>
      <c r="D785" s="2">
        <v>1.5</v>
      </c>
      <c r="E785" s="2">
        <v>1</v>
      </c>
      <c r="F785" s="2">
        <v>1.5</v>
      </c>
      <c r="G785" s="2" t="s">
        <v>1030</v>
      </c>
      <c r="H785" s="2" t="s">
        <v>3509</v>
      </c>
      <c r="I785" s="21">
        <v>42599.291666666672</v>
      </c>
      <c r="J785" s="2" t="s">
        <v>819</v>
      </c>
      <c r="K785" s="21">
        <v>42599.291666666672</v>
      </c>
      <c r="L785" s="2" t="s">
        <v>794</v>
      </c>
      <c r="M785" s="21">
        <v>38718.333333333336</v>
      </c>
      <c r="N785" s="2">
        <v>0</v>
      </c>
      <c r="O785" s="2">
        <v>0</v>
      </c>
      <c r="P785" s="2" t="s">
        <v>795</v>
      </c>
      <c r="Q785" s="2" t="s">
        <v>921</v>
      </c>
      <c r="R785" s="2" t="s">
        <v>797</v>
      </c>
      <c r="S785" s="2" t="s">
        <v>801</v>
      </c>
      <c r="T785" s="2" t="str">
        <f t="shared" si="48"/>
        <v/>
      </c>
      <c r="U785" s="2" t="s">
        <v>1030</v>
      </c>
      <c r="V785" s="2" t="str">
        <f t="shared" si="49"/>
        <v/>
      </c>
      <c r="W785" s="2" t="s">
        <v>1030</v>
      </c>
      <c r="X785" s="2" t="str">
        <f t="shared" si="50"/>
        <v/>
      </c>
      <c r="Y785" s="2" t="s">
        <v>1030</v>
      </c>
      <c r="Z785" s="2" t="str">
        <f t="shared" si="51"/>
        <v/>
      </c>
      <c r="AA785" s="2" t="s">
        <v>1030</v>
      </c>
    </row>
    <row r="786" spans="1:27" hidden="1" x14ac:dyDescent="0.25">
      <c r="A786" s="2" t="s">
        <v>776</v>
      </c>
      <c r="B786" s="2" t="s">
        <v>882</v>
      </c>
      <c r="C786" s="2" t="s">
        <v>775</v>
      </c>
      <c r="D786" s="2">
        <v>12.266666667535901</v>
      </c>
      <c r="E786" s="2">
        <v>1</v>
      </c>
      <c r="F786" s="2">
        <v>12.266666667535901</v>
      </c>
      <c r="G786" s="2" t="s">
        <v>1030</v>
      </c>
      <c r="H786" s="2" t="s">
        <v>1040</v>
      </c>
      <c r="I786" s="21">
        <v>43109.333333333328</v>
      </c>
      <c r="J786" s="2" t="s">
        <v>793</v>
      </c>
      <c r="K786" s="21">
        <v>42929.291666666672</v>
      </c>
      <c r="L786" s="2" t="s">
        <v>794</v>
      </c>
      <c r="M786" s="21">
        <v>42125.291666666672</v>
      </c>
      <c r="N786" s="2">
        <v>1</v>
      </c>
      <c r="O786" s="2">
        <v>0</v>
      </c>
      <c r="P786" s="2" t="s">
        <v>795</v>
      </c>
      <c r="Q786" s="2" t="s">
        <v>882</v>
      </c>
      <c r="R786" s="2" t="s">
        <v>830</v>
      </c>
      <c r="S786" s="2" t="s">
        <v>916</v>
      </c>
      <c r="T786" s="2" t="str">
        <f t="shared" si="48"/>
        <v/>
      </c>
      <c r="U786" s="2" t="s">
        <v>1030</v>
      </c>
      <c r="V786" s="2" t="str">
        <f t="shared" si="49"/>
        <v/>
      </c>
      <c r="W786" s="2" t="s">
        <v>1030</v>
      </c>
      <c r="X786" s="2" t="str">
        <f t="shared" si="50"/>
        <v/>
      </c>
      <c r="Y786" s="2" t="s">
        <v>1030</v>
      </c>
      <c r="Z786" s="2" t="str">
        <f t="shared" si="51"/>
        <v/>
      </c>
      <c r="AA786" s="2" t="s">
        <v>1030</v>
      </c>
    </row>
    <row r="787" spans="1:27" hidden="1" x14ac:dyDescent="0.25">
      <c r="A787" s="2" t="s">
        <v>3510</v>
      </c>
      <c r="B787" s="2" t="s">
        <v>848</v>
      </c>
      <c r="C787" s="2" t="s">
        <v>3511</v>
      </c>
      <c r="D787" s="2">
        <v>6.5</v>
      </c>
      <c r="E787" s="2">
        <v>1</v>
      </c>
      <c r="F787" s="2">
        <v>6.5</v>
      </c>
      <c r="G787" s="2" t="s">
        <v>1030</v>
      </c>
      <c r="H787" s="2" t="s">
        <v>3512</v>
      </c>
      <c r="I787" s="21">
        <v>43041.291666666672</v>
      </c>
      <c r="J787" s="2" t="s">
        <v>847</v>
      </c>
      <c r="K787" s="21">
        <v>42774.333333333328</v>
      </c>
      <c r="L787" s="2" t="s">
        <v>794</v>
      </c>
      <c r="N787" s="2">
        <v>0</v>
      </c>
      <c r="O787" s="2">
        <v>0</v>
      </c>
      <c r="P787" s="2" t="s">
        <v>816</v>
      </c>
      <c r="Q787" s="2" t="s">
        <v>848</v>
      </c>
      <c r="R787" s="2" t="s">
        <v>797</v>
      </c>
      <c r="S787" s="2" t="s">
        <v>894</v>
      </c>
      <c r="T787" s="2" t="str">
        <f t="shared" si="48"/>
        <v/>
      </c>
      <c r="U787" s="2" t="s">
        <v>1030</v>
      </c>
      <c r="V787" s="2" t="str">
        <f t="shared" si="49"/>
        <v/>
      </c>
      <c r="W787" s="2" t="s">
        <v>1030</v>
      </c>
      <c r="X787" s="2" t="str">
        <f t="shared" si="50"/>
        <v/>
      </c>
      <c r="Y787" s="2" t="s">
        <v>1030</v>
      </c>
      <c r="Z787" s="2" t="str">
        <f t="shared" si="51"/>
        <v/>
      </c>
      <c r="AA787" s="2" t="s">
        <v>1030</v>
      </c>
    </row>
    <row r="788" spans="1:27" hidden="1" x14ac:dyDescent="0.25">
      <c r="A788" s="2" t="s">
        <v>3513</v>
      </c>
      <c r="B788" s="2" t="s">
        <v>912</v>
      </c>
      <c r="C788" s="2" t="s">
        <v>3514</v>
      </c>
      <c r="D788" s="2">
        <v>7</v>
      </c>
      <c r="E788" s="2" t="s">
        <v>1030</v>
      </c>
      <c r="F788" s="2" t="s">
        <v>1030</v>
      </c>
      <c r="G788" s="2">
        <v>7</v>
      </c>
      <c r="H788" s="2" t="s">
        <v>3515</v>
      </c>
      <c r="I788" s="21">
        <v>42580.291666666672</v>
      </c>
      <c r="J788" s="2" t="s">
        <v>2149</v>
      </c>
      <c r="K788" s="21">
        <v>41101.291666666664</v>
      </c>
      <c r="L788" s="2" t="s">
        <v>1102</v>
      </c>
      <c r="M788" s="21">
        <v>38009.333333333336</v>
      </c>
      <c r="N788" s="2">
        <v>1</v>
      </c>
      <c r="O788" s="2">
        <v>40000</v>
      </c>
      <c r="P788" s="2" t="s">
        <v>795</v>
      </c>
      <c r="Q788" s="2" t="s">
        <v>912</v>
      </c>
      <c r="R788" s="2" t="s">
        <v>2909</v>
      </c>
      <c r="S788" s="2" t="s">
        <v>831</v>
      </c>
      <c r="T788" s="2" t="str">
        <f t="shared" si="48"/>
        <v/>
      </c>
      <c r="U788" s="2" t="s">
        <v>1030</v>
      </c>
      <c r="V788" s="2" t="str">
        <f t="shared" si="49"/>
        <v/>
      </c>
      <c r="W788" s="2" t="s">
        <v>1030</v>
      </c>
      <c r="X788" s="2" t="str">
        <f t="shared" si="50"/>
        <v/>
      </c>
      <c r="Y788" s="2" t="s">
        <v>1030</v>
      </c>
      <c r="Z788" s="2" t="str">
        <f t="shared" si="51"/>
        <v/>
      </c>
      <c r="AA788" s="2" t="s">
        <v>1030</v>
      </c>
    </row>
    <row r="789" spans="1:27" hidden="1" x14ac:dyDescent="0.25">
      <c r="A789" s="2" t="s">
        <v>3516</v>
      </c>
      <c r="B789" s="2" t="s">
        <v>885</v>
      </c>
      <c r="C789" s="2" t="s">
        <v>3517</v>
      </c>
      <c r="D789" s="2">
        <v>5.5</v>
      </c>
      <c r="E789" s="2">
        <v>1</v>
      </c>
      <c r="F789" s="2">
        <v>5.5</v>
      </c>
      <c r="G789" s="2" t="s">
        <v>1030</v>
      </c>
      <c r="H789" s="2" t="s">
        <v>3518</v>
      </c>
      <c r="I789" s="21">
        <v>43042.291666666672</v>
      </c>
      <c r="J789" s="2" t="s">
        <v>847</v>
      </c>
      <c r="K789" s="21">
        <v>42801.333333333328</v>
      </c>
      <c r="L789" s="2" t="s">
        <v>794</v>
      </c>
      <c r="N789" s="2">
        <v>0</v>
      </c>
      <c r="O789" s="2">
        <v>0</v>
      </c>
      <c r="P789" s="2" t="s">
        <v>816</v>
      </c>
      <c r="Q789" s="2" t="s">
        <v>885</v>
      </c>
      <c r="R789" s="2" t="s">
        <v>810</v>
      </c>
      <c r="S789" s="2" t="s">
        <v>849</v>
      </c>
      <c r="T789" s="2" t="str">
        <f t="shared" si="48"/>
        <v/>
      </c>
      <c r="U789" s="2" t="s">
        <v>1030</v>
      </c>
      <c r="V789" s="2" t="str">
        <f t="shared" si="49"/>
        <v/>
      </c>
      <c r="W789" s="2" t="s">
        <v>1030</v>
      </c>
      <c r="X789" s="2" t="str">
        <f t="shared" si="50"/>
        <v/>
      </c>
      <c r="Y789" s="2" t="s">
        <v>1030</v>
      </c>
      <c r="Z789" s="2" t="str">
        <f t="shared" si="51"/>
        <v/>
      </c>
      <c r="AA789" s="2" t="s">
        <v>1030</v>
      </c>
    </row>
    <row r="790" spans="1:27" hidden="1" x14ac:dyDescent="0.25">
      <c r="A790" s="2" t="s">
        <v>3519</v>
      </c>
      <c r="B790" s="2" t="s">
        <v>912</v>
      </c>
      <c r="C790" s="2" t="s">
        <v>3520</v>
      </c>
      <c r="D790" s="2">
        <v>0.5</v>
      </c>
      <c r="E790" s="2">
        <v>1</v>
      </c>
      <c r="F790" s="2">
        <v>0.5</v>
      </c>
      <c r="G790" s="2" t="s">
        <v>1030</v>
      </c>
      <c r="H790" s="2" t="s">
        <v>3521</v>
      </c>
      <c r="I790" s="21">
        <v>42558.291666666672</v>
      </c>
      <c r="J790" s="2" t="s">
        <v>800</v>
      </c>
      <c r="K790" s="21">
        <v>42558.291666666672</v>
      </c>
      <c r="L790" s="2" t="s">
        <v>794</v>
      </c>
      <c r="M790" s="21">
        <v>42522.291666666672</v>
      </c>
      <c r="N790" s="2">
        <v>1</v>
      </c>
      <c r="O790" s="2">
        <v>0</v>
      </c>
      <c r="P790" s="2" t="s">
        <v>824</v>
      </c>
      <c r="Q790" s="2" t="s">
        <v>912</v>
      </c>
      <c r="R790" s="2" t="s">
        <v>866</v>
      </c>
      <c r="S790" s="2" t="s">
        <v>831</v>
      </c>
      <c r="T790" s="2" t="str">
        <f t="shared" si="48"/>
        <v/>
      </c>
      <c r="U790" s="2" t="s">
        <v>1030</v>
      </c>
      <c r="V790" s="2" t="str">
        <f t="shared" si="49"/>
        <v/>
      </c>
      <c r="W790" s="2" t="s">
        <v>1030</v>
      </c>
      <c r="X790" s="2" t="str">
        <f t="shared" si="50"/>
        <v/>
      </c>
      <c r="Y790" s="2" t="s">
        <v>1030</v>
      </c>
      <c r="Z790" s="2" t="str">
        <f t="shared" si="51"/>
        <v/>
      </c>
      <c r="AA790" s="2" t="s">
        <v>1030</v>
      </c>
    </row>
    <row r="791" spans="1:27" hidden="1" x14ac:dyDescent="0.25">
      <c r="A791" s="2" t="s">
        <v>3522</v>
      </c>
      <c r="B791" s="2" t="s">
        <v>874</v>
      </c>
      <c r="C791" s="2" t="s">
        <v>3523</v>
      </c>
      <c r="D791" s="2">
        <v>9.5</v>
      </c>
      <c r="E791" s="2">
        <v>1</v>
      </c>
      <c r="F791" s="2">
        <v>9.5</v>
      </c>
      <c r="G791" s="2" t="s">
        <v>1030</v>
      </c>
      <c r="H791" s="2" t="s">
        <v>3524</v>
      </c>
      <c r="I791" s="21">
        <v>42550.291666666672</v>
      </c>
      <c r="J791" s="2" t="s">
        <v>793</v>
      </c>
      <c r="K791" s="21">
        <v>42488.291666666672</v>
      </c>
      <c r="L791" s="2" t="s">
        <v>794</v>
      </c>
      <c r="M791" s="21">
        <v>38488.291666666664</v>
      </c>
      <c r="N791" s="2">
        <v>2</v>
      </c>
      <c r="O791" s="2">
        <v>67539</v>
      </c>
      <c r="P791" s="2" t="s">
        <v>795</v>
      </c>
      <c r="Q791" s="2" t="s">
        <v>874</v>
      </c>
      <c r="R791" s="2" t="s">
        <v>1026</v>
      </c>
      <c r="S791" s="2" t="s">
        <v>867</v>
      </c>
      <c r="T791" s="2" t="str">
        <f t="shared" si="48"/>
        <v/>
      </c>
      <c r="U791" s="2" t="s">
        <v>1030</v>
      </c>
      <c r="V791" s="2" t="str">
        <f t="shared" si="49"/>
        <v/>
      </c>
      <c r="W791" s="2" t="s">
        <v>1030</v>
      </c>
      <c r="X791" s="2" t="str">
        <f t="shared" si="50"/>
        <v/>
      </c>
      <c r="Y791" s="2" t="s">
        <v>1030</v>
      </c>
      <c r="Z791" s="2" t="str">
        <f t="shared" si="51"/>
        <v/>
      </c>
      <c r="AA791" s="2" t="s">
        <v>1030</v>
      </c>
    </row>
    <row r="792" spans="1:27" hidden="1" x14ac:dyDescent="0.25">
      <c r="A792" s="2" t="s">
        <v>3525</v>
      </c>
      <c r="B792" s="2" t="s">
        <v>812</v>
      </c>
      <c r="C792" s="2" t="s">
        <v>3526</v>
      </c>
      <c r="D792" s="2">
        <v>2.5</v>
      </c>
      <c r="E792" s="2">
        <v>1</v>
      </c>
      <c r="F792" s="2">
        <v>2.5</v>
      </c>
      <c r="G792" s="2" t="s">
        <v>1030</v>
      </c>
      <c r="H792" s="2" t="s">
        <v>3527</v>
      </c>
      <c r="I792" s="21">
        <v>42026.333333333328</v>
      </c>
      <c r="J792" s="2" t="s">
        <v>884</v>
      </c>
      <c r="K792" s="21">
        <v>41995.333333333328</v>
      </c>
      <c r="L792" s="2" t="s">
        <v>794</v>
      </c>
      <c r="M792" s="21">
        <v>40242.333333333336</v>
      </c>
      <c r="N792" s="2">
        <v>4</v>
      </c>
      <c r="O792" s="2">
        <v>0</v>
      </c>
      <c r="P792" s="2" t="s">
        <v>795</v>
      </c>
      <c r="Q792" s="2" t="s">
        <v>812</v>
      </c>
      <c r="R792" s="2" t="s">
        <v>830</v>
      </c>
      <c r="S792" s="2" t="s">
        <v>853</v>
      </c>
      <c r="T792" s="2" t="str">
        <f t="shared" si="48"/>
        <v/>
      </c>
      <c r="U792" s="2" t="s">
        <v>1030</v>
      </c>
      <c r="V792" s="2" t="str">
        <f t="shared" si="49"/>
        <v/>
      </c>
      <c r="W792" s="2" t="s">
        <v>1030</v>
      </c>
      <c r="X792" s="2" t="str">
        <f t="shared" si="50"/>
        <v>Bill Bartels</v>
      </c>
      <c r="Y792" s="2">
        <v>6</v>
      </c>
      <c r="Z792" s="2" t="str">
        <f t="shared" si="51"/>
        <v/>
      </c>
      <c r="AA792" s="2" t="s">
        <v>1030</v>
      </c>
    </row>
    <row r="793" spans="1:27" hidden="1" x14ac:dyDescent="0.25">
      <c r="A793" s="2" t="s">
        <v>3528</v>
      </c>
      <c r="B793" s="2" t="s">
        <v>1659</v>
      </c>
      <c r="C793" s="2" t="s">
        <v>3529</v>
      </c>
      <c r="D793" s="2">
        <v>0.3333333358168602</v>
      </c>
      <c r="E793" s="2" t="s">
        <v>1030</v>
      </c>
      <c r="F793" s="2" t="s">
        <v>1030</v>
      </c>
      <c r="G793" s="2">
        <v>0.3333333358168602</v>
      </c>
      <c r="H793" s="2" t="s">
        <v>3530</v>
      </c>
      <c r="I793" s="21">
        <v>41736.291666666664</v>
      </c>
      <c r="J793" s="2" t="s">
        <v>793</v>
      </c>
      <c r="K793" s="21">
        <v>38336.333333333336</v>
      </c>
      <c r="L793" s="2" t="s">
        <v>794</v>
      </c>
      <c r="M793" s="21">
        <v>29221.333333333332</v>
      </c>
      <c r="N793" s="2">
        <v>7</v>
      </c>
      <c r="P793" s="2" t="s">
        <v>795</v>
      </c>
      <c r="Q793" s="2" t="s">
        <v>1659</v>
      </c>
      <c r="R793" s="2" t="s">
        <v>810</v>
      </c>
      <c r="S793" s="2" t="s">
        <v>801</v>
      </c>
      <c r="T793" s="2" t="str">
        <f t="shared" si="48"/>
        <v/>
      </c>
      <c r="U793" s="2" t="s">
        <v>1030</v>
      </c>
      <c r="V793" s="2" t="str">
        <f t="shared" si="49"/>
        <v/>
      </c>
      <c r="W793" s="2" t="s">
        <v>1030</v>
      </c>
      <c r="X793" s="2" t="str">
        <f t="shared" si="50"/>
        <v/>
      </c>
      <c r="Y793" s="2" t="s">
        <v>1030</v>
      </c>
      <c r="Z793" s="2" t="str">
        <f t="shared" si="51"/>
        <v/>
      </c>
      <c r="AA793" s="2" t="s">
        <v>1030</v>
      </c>
    </row>
    <row r="794" spans="1:27" hidden="1" x14ac:dyDescent="0.25">
      <c r="A794" s="2" t="s">
        <v>3531</v>
      </c>
      <c r="B794" s="2" t="s">
        <v>885</v>
      </c>
      <c r="C794" s="2" t="s">
        <v>3532</v>
      </c>
      <c r="D794" s="2">
        <v>1</v>
      </c>
      <c r="E794" s="2">
        <v>1</v>
      </c>
      <c r="F794" s="2">
        <v>1</v>
      </c>
      <c r="G794" s="2" t="s">
        <v>1030</v>
      </c>
      <c r="H794" s="2" t="s">
        <v>3533</v>
      </c>
      <c r="I794" s="21">
        <v>42815.291666666672</v>
      </c>
      <c r="J794" s="2" t="s">
        <v>1005</v>
      </c>
      <c r="K794" s="21">
        <v>42305.291666666672</v>
      </c>
      <c r="L794" s="2" t="s">
        <v>794</v>
      </c>
      <c r="M794" s="21">
        <v>41133.291666666664</v>
      </c>
      <c r="N794" s="2">
        <v>1</v>
      </c>
      <c r="O794" s="2">
        <v>0</v>
      </c>
      <c r="P794" s="2" t="s">
        <v>795</v>
      </c>
      <c r="Q794" s="2" t="s">
        <v>885</v>
      </c>
      <c r="R794" s="2" t="s">
        <v>830</v>
      </c>
      <c r="S794" s="2" t="s">
        <v>1007</v>
      </c>
      <c r="T794" s="2" t="str">
        <f t="shared" si="48"/>
        <v/>
      </c>
      <c r="U794" s="2" t="s">
        <v>1030</v>
      </c>
      <c r="V794" s="2" t="str">
        <f t="shared" si="49"/>
        <v/>
      </c>
      <c r="W794" s="2" t="s">
        <v>1030</v>
      </c>
      <c r="X794" s="2" t="str">
        <f t="shared" si="50"/>
        <v/>
      </c>
      <c r="Y794" s="2" t="s">
        <v>1030</v>
      </c>
      <c r="Z794" s="2" t="str">
        <f t="shared" si="51"/>
        <v/>
      </c>
      <c r="AA794" s="2" t="s">
        <v>1030</v>
      </c>
    </row>
    <row r="795" spans="1:27" hidden="1" x14ac:dyDescent="0.25">
      <c r="A795" s="2" t="s">
        <v>702</v>
      </c>
      <c r="B795" s="2" t="s">
        <v>1042</v>
      </c>
      <c r="C795" s="2" t="s">
        <v>701</v>
      </c>
      <c r="D795" s="2">
        <v>9.5</v>
      </c>
      <c r="E795" s="2">
        <v>1</v>
      </c>
      <c r="F795" s="2">
        <v>9.5</v>
      </c>
      <c r="G795" s="2" t="s">
        <v>1030</v>
      </c>
      <c r="H795" s="2" t="s">
        <v>1041</v>
      </c>
      <c r="I795" s="21">
        <v>43168.333333333328</v>
      </c>
      <c r="J795" s="2" t="s">
        <v>984</v>
      </c>
      <c r="K795" s="21">
        <v>43132.333333333328</v>
      </c>
      <c r="L795" s="2" t="s">
        <v>794</v>
      </c>
      <c r="M795" s="21">
        <v>37622.333333333336</v>
      </c>
      <c r="N795" s="2">
        <v>15</v>
      </c>
      <c r="O795" s="2">
        <v>0</v>
      </c>
      <c r="P795" s="2" t="s">
        <v>795</v>
      </c>
      <c r="Q795" s="2" t="s">
        <v>1042</v>
      </c>
      <c r="R795" s="2" t="s">
        <v>810</v>
      </c>
      <c r="S795" s="2" t="s">
        <v>801</v>
      </c>
      <c r="T795" s="2" t="str">
        <f t="shared" si="48"/>
        <v/>
      </c>
      <c r="U795" s="2" t="s">
        <v>1030</v>
      </c>
      <c r="V795" s="2" t="str">
        <f t="shared" si="49"/>
        <v/>
      </c>
      <c r="W795" s="2" t="s">
        <v>1030</v>
      </c>
      <c r="X795" s="2" t="str">
        <f t="shared" si="50"/>
        <v/>
      </c>
      <c r="Y795" s="2" t="s">
        <v>1030</v>
      </c>
      <c r="Z795" s="2" t="str">
        <f t="shared" si="51"/>
        <v/>
      </c>
      <c r="AA795" s="2" t="s">
        <v>1030</v>
      </c>
    </row>
    <row r="796" spans="1:27" hidden="1" x14ac:dyDescent="0.25">
      <c r="A796" s="2" t="s">
        <v>3534</v>
      </c>
      <c r="B796" s="2" t="s">
        <v>809</v>
      </c>
      <c r="C796" s="2" t="s">
        <v>3535</v>
      </c>
      <c r="D796" s="2">
        <v>2.5829999446868896</v>
      </c>
      <c r="E796" s="2">
        <v>1</v>
      </c>
      <c r="F796" s="2">
        <v>2.5829999446868896</v>
      </c>
      <c r="G796" s="2" t="s">
        <v>1030</v>
      </c>
      <c r="H796" s="2" t="s">
        <v>3536</v>
      </c>
      <c r="I796" s="21">
        <v>42811.291666666672</v>
      </c>
      <c r="J796" s="2" t="s">
        <v>803</v>
      </c>
      <c r="K796" s="21">
        <v>42803.333333333328</v>
      </c>
      <c r="L796" s="2" t="s">
        <v>794</v>
      </c>
      <c r="M796" s="21">
        <v>40101.291666666664</v>
      </c>
      <c r="N796" s="2">
        <v>6</v>
      </c>
      <c r="O796" s="2">
        <v>1300000</v>
      </c>
      <c r="P796" s="2" t="s">
        <v>795</v>
      </c>
      <c r="Q796" s="2" t="s">
        <v>809</v>
      </c>
      <c r="R796" s="2" t="s">
        <v>797</v>
      </c>
      <c r="S796" s="2" t="s">
        <v>845</v>
      </c>
      <c r="T796" s="2" t="str">
        <f t="shared" si="48"/>
        <v/>
      </c>
      <c r="U796" s="2" t="s">
        <v>1030</v>
      </c>
      <c r="V796" s="2" t="str">
        <f t="shared" si="49"/>
        <v/>
      </c>
      <c r="W796" s="2" t="s">
        <v>1030</v>
      </c>
      <c r="X796" s="2" t="str">
        <f t="shared" si="50"/>
        <v/>
      </c>
      <c r="Y796" s="2" t="s">
        <v>1030</v>
      </c>
      <c r="Z796" s="2" t="str">
        <f t="shared" si="51"/>
        <v/>
      </c>
      <c r="AA796" s="2" t="s">
        <v>1030</v>
      </c>
    </row>
    <row r="797" spans="1:27" hidden="1" x14ac:dyDescent="0.25">
      <c r="A797" s="2" t="s">
        <v>3537</v>
      </c>
      <c r="B797" s="2" t="s">
        <v>912</v>
      </c>
      <c r="C797" s="2" t="s">
        <v>3538</v>
      </c>
      <c r="D797" s="2">
        <v>0.25</v>
      </c>
      <c r="E797" s="2" t="s">
        <v>1030</v>
      </c>
      <c r="F797" s="2" t="s">
        <v>1030</v>
      </c>
      <c r="G797" s="2">
        <v>0.25</v>
      </c>
      <c r="H797" s="2" t="s">
        <v>1274</v>
      </c>
      <c r="I797" s="21">
        <v>42626.291666666672</v>
      </c>
      <c r="J797" s="2" t="s">
        <v>793</v>
      </c>
      <c r="K797" s="21">
        <v>41039.291666666664</v>
      </c>
      <c r="L797" s="2" t="s">
        <v>794</v>
      </c>
      <c r="M797" s="21">
        <v>41346.291666666664</v>
      </c>
      <c r="P797" s="2" t="s">
        <v>816</v>
      </c>
      <c r="Q797" s="2" t="s">
        <v>912</v>
      </c>
      <c r="R797" s="2" t="s">
        <v>903</v>
      </c>
      <c r="S797" s="2" t="s">
        <v>867</v>
      </c>
      <c r="T797" s="2" t="str">
        <f t="shared" si="48"/>
        <v/>
      </c>
      <c r="U797" s="2" t="s">
        <v>1030</v>
      </c>
      <c r="V797" s="2" t="str">
        <f t="shared" si="49"/>
        <v/>
      </c>
      <c r="W797" s="2" t="s">
        <v>1030</v>
      </c>
      <c r="X797" s="2" t="str">
        <f t="shared" si="50"/>
        <v/>
      </c>
      <c r="Y797" s="2" t="s">
        <v>1030</v>
      </c>
      <c r="Z797" s="2" t="str">
        <f t="shared" si="51"/>
        <v/>
      </c>
      <c r="AA797" s="2" t="s">
        <v>1030</v>
      </c>
    </row>
    <row r="798" spans="1:27" hidden="1" x14ac:dyDescent="0.25">
      <c r="A798" s="2" t="s">
        <v>1424</v>
      </c>
      <c r="B798" s="2" t="s">
        <v>812</v>
      </c>
      <c r="C798" s="2" t="s">
        <v>1423</v>
      </c>
      <c r="D798" s="2">
        <v>4.75</v>
      </c>
      <c r="E798" s="2">
        <v>1</v>
      </c>
      <c r="F798" s="2">
        <v>4.75</v>
      </c>
      <c r="G798" s="2" t="s">
        <v>1030</v>
      </c>
      <c r="H798" s="2" t="s">
        <v>1510</v>
      </c>
      <c r="I798" s="21">
        <v>43306.291666666672</v>
      </c>
      <c r="J798" s="2" t="s">
        <v>847</v>
      </c>
      <c r="K798" s="21">
        <v>43290.291666666672</v>
      </c>
      <c r="L798" s="2" t="s">
        <v>794</v>
      </c>
      <c r="M798" s="21">
        <v>36528.333333333336</v>
      </c>
      <c r="N798" s="2">
        <v>2</v>
      </c>
      <c r="O798" s="2">
        <v>700000</v>
      </c>
      <c r="P798" s="2" t="s">
        <v>795</v>
      </c>
      <c r="Q798" s="2" t="s">
        <v>812</v>
      </c>
      <c r="R798" s="2" t="s">
        <v>810</v>
      </c>
      <c r="S798" s="2" t="s">
        <v>831</v>
      </c>
      <c r="T798" s="2" t="str">
        <f t="shared" si="48"/>
        <v/>
      </c>
      <c r="U798" s="2" t="s">
        <v>1030</v>
      </c>
      <c r="V798" s="2" t="str">
        <f t="shared" si="49"/>
        <v/>
      </c>
      <c r="W798" s="2" t="s">
        <v>1030</v>
      </c>
      <c r="X798" s="2" t="str">
        <f t="shared" si="50"/>
        <v/>
      </c>
      <c r="Y798" s="2" t="s">
        <v>1030</v>
      </c>
      <c r="Z798" s="2" t="str">
        <f t="shared" si="51"/>
        <v/>
      </c>
      <c r="AA798" s="2" t="s">
        <v>1030</v>
      </c>
    </row>
    <row r="799" spans="1:27" hidden="1" x14ac:dyDescent="0.25">
      <c r="A799" s="2" t="s">
        <v>3539</v>
      </c>
      <c r="B799" s="2" t="s">
        <v>1659</v>
      </c>
      <c r="C799" s="2" t="s">
        <v>3540</v>
      </c>
      <c r="D799" s="2">
        <v>0.25</v>
      </c>
      <c r="E799" s="2" t="s">
        <v>1030</v>
      </c>
      <c r="F799" s="2" t="s">
        <v>1030</v>
      </c>
      <c r="G799" s="2">
        <v>0.25</v>
      </c>
      <c r="H799" s="2" t="s">
        <v>3541</v>
      </c>
      <c r="I799" s="21">
        <v>41718.291666666664</v>
      </c>
      <c r="J799" s="2" t="s">
        <v>793</v>
      </c>
      <c r="K799" s="21">
        <v>41200.291666666664</v>
      </c>
      <c r="L799" s="2" t="s">
        <v>1102</v>
      </c>
      <c r="M799" s="21">
        <v>37530.291666666664</v>
      </c>
      <c r="N799" s="2">
        <v>2</v>
      </c>
      <c r="O799" s="2">
        <v>2000000</v>
      </c>
      <c r="P799" s="2" t="s">
        <v>795</v>
      </c>
      <c r="Q799" s="2" t="s">
        <v>1659</v>
      </c>
      <c r="R799" s="2" t="s">
        <v>903</v>
      </c>
      <c r="S799" s="2" t="s">
        <v>831</v>
      </c>
      <c r="T799" s="2" t="str">
        <f t="shared" si="48"/>
        <v/>
      </c>
      <c r="U799" s="2" t="s">
        <v>1030</v>
      </c>
      <c r="V799" s="2" t="str">
        <f t="shared" si="49"/>
        <v/>
      </c>
      <c r="W799" s="2" t="s">
        <v>1030</v>
      </c>
      <c r="X799" s="2" t="str">
        <f t="shared" si="50"/>
        <v/>
      </c>
      <c r="Y799" s="2" t="s">
        <v>1030</v>
      </c>
      <c r="Z799" s="2" t="str">
        <f t="shared" si="51"/>
        <v/>
      </c>
      <c r="AA799" s="2" t="s">
        <v>1030</v>
      </c>
    </row>
    <row r="800" spans="1:27" hidden="1" x14ac:dyDescent="0.25">
      <c r="A800" s="2" t="s">
        <v>3542</v>
      </c>
      <c r="B800" s="2" t="s">
        <v>1030</v>
      </c>
      <c r="C800" s="2" t="s">
        <v>3543</v>
      </c>
      <c r="D800" s="2">
        <v>1.75</v>
      </c>
      <c r="E800" s="2" t="s">
        <v>1030</v>
      </c>
      <c r="F800" s="2" t="s">
        <v>1030</v>
      </c>
      <c r="G800" s="2">
        <v>1.75</v>
      </c>
      <c r="H800" s="2" t="s">
        <v>3544</v>
      </c>
      <c r="I800" s="21">
        <v>41835.291666666664</v>
      </c>
      <c r="J800" s="2" t="s">
        <v>884</v>
      </c>
      <c r="K800" s="21">
        <v>39219.291666666664</v>
      </c>
      <c r="L800" s="2" t="s">
        <v>1102</v>
      </c>
      <c r="M800" s="21">
        <v>39142.333333333336</v>
      </c>
      <c r="P800" s="2" t="s">
        <v>824</v>
      </c>
      <c r="Q800" s="2" t="s">
        <v>1030</v>
      </c>
      <c r="R800" s="2" t="s">
        <v>797</v>
      </c>
      <c r="S800" s="2" t="s">
        <v>801</v>
      </c>
      <c r="T800" s="2" t="str">
        <f t="shared" si="48"/>
        <v/>
      </c>
      <c r="U800" s="2" t="s">
        <v>1030</v>
      </c>
      <c r="V800" s="2" t="str">
        <f t="shared" si="49"/>
        <v/>
      </c>
      <c r="W800" s="2" t="s">
        <v>1030</v>
      </c>
      <c r="X800" s="2" t="str">
        <f t="shared" si="50"/>
        <v/>
      </c>
      <c r="Y800" s="2" t="s">
        <v>1030</v>
      </c>
      <c r="Z800" s="2" t="str">
        <f t="shared" si="51"/>
        <v/>
      </c>
      <c r="AA800" s="2" t="s">
        <v>1030</v>
      </c>
    </row>
    <row r="801" spans="1:27" hidden="1" x14ac:dyDescent="0.25">
      <c r="A801" s="2" t="s">
        <v>3545</v>
      </c>
      <c r="B801" s="2" t="s">
        <v>1659</v>
      </c>
      <c r="C801" s="2" t="s">
        <v>3546</v>
      </c>
      <c r="D801" s="2">
        <v>8.3333335816860199E-2</v>
      </c>
      <c r="E801" s="2" t="s">
        <v>1030</v>
      </c>
      <c r="F801" s="2" t="s">
        <v>1030</v>
      </c>
      <c r="G801" s="2">
        <v>8.3333335816860199E-2</v>
      </c>
      <c r="H801" s="2" t="s">
        <v>3547</v>
      </c>
      <c r="I801" s="21">
        <v>41736.291666666664</v>
      </c>
      <c r="J801" s="2" t="s">
        <v>800</v>
      </c>
      <c r="K801" s="21">
        <v>40883.333333333336</v>
      </c>
      <c r="L801" s="2" t="s">
        <v>1102</v>
      </c>
      <c r="M801" s="21">
        <v>29100.291666666668</v>
      </c>
      <c r="N801" s="2">
        <v>1</v>
      </c>
      <c r="P801" s="2" t="s">
        <v>795</v>
      </c>
      <c r="Q801" s="2" t="s">
        <v>1659</v>
      </c>
      <c r="R801" s="2" t="s">
        <v>810</v>
      </c>
      <c r="S801" s="2" t="s">
        <v>831</v>
      </c>
      <c r="T801" s="2" t="str">
        <f t="shared" si="48"/>
        <v/>
      </c>
      <c r="U801" s="2" t="s">
        <v>1030</v>
      </c>
      <c r="V801" s="2" t="str">
        <f t="shared" si="49"/>
        <v/>
      </c>
      <c r="W801" s="2" t="s">
        <v>1030</v>
      </c>
      <c r="X801" s="2" t="str">
        <f t="shared" si="50"/>
        <v/>
      </c>
      <c r="Y801" s="2" t="s">
        <v>1030</v>
      </c>
      <c r="Z801" s="2" t="str">
        <f t="shared" si="51"/>
        <v/>
      </c>
      <c r="AA801" s="2" t="s">
        <v>1030</v>
      </c>
    </row>
    <row r="802" spans="1:27" hidden="1" x14ac:dyDescent="0.25">
      <c r="A802" s="2" t="s">
        <v>3548</v>
      </c>
      <c r="B802" s="2" t="s">
        <v>804</v>
      </c>
      <c r="C802" s="2" t="s">
        <v>3549</v>
      </c>
      <c r="D802" s="2">
        <v>11.5</v>
      </c>
      <c r="E802" s="2">
        <v>1</v>
      </c>
      <c r="F802" s="2">
        <v>11.5</v>
      </c>
      <c r="G802" s="2" t="s">
        <v>1030</v>
      </c>
      <c r="H802" s="2" t="s">
        <v>3550</v>
      </c>
      <c r="I802" s="21">
        <v>42962.291666666672</v>
      </c>
      <c r="J802" s="2" t="s">
        <v>793</v>
      </c>
      <c r="K802" s="21">
        <v>42909.291666666672</v>
      </c>
      <c r="L802" s="2" t="s">
        <v>794</v>
      </c>
      <c r="M802" s="21">
        <v>39120.333333333336</v>
      </c>
      <c r="N802" s="2">
        <v>6</v>
      </c>
      <c r="O802" s="2">
        <v>1600000</v>
      </c>
      <c r="P802" s="2" t="s">
        <v>795</v>
      </c>
      <c r="Q802" s="2" t="s">
        <v>804</v>
      </c>
      <c r="R802" s="2" t="s">
        <v>797</v>
      </c>
      <c r="S802" s="2" t="s">
        <v>3551</v>
      </c>
      <c r="T802" s="2" t="str">
        <f t="shared" si="48"/>
        <v/>
      </c>
      <c r="U802" s="2" t="s">
        <v>1030</v>
      </c>
      <c r="V802" s="2" t="str">
        <f t="shared" si="49"/>
        <v/>
      </c>
      <c r="W802" s="2" t="s">
        <v>1030</v>
      </c>
      <c r="X802" s="2" t="str">
        <f t="shared" si="50"/>
        <v/>
      </c>
      <c r="Y802" s="2" t="s">
        <v>1030</v>
      </c>
      <c r="Z802" s="2" t="str">
        <f t="shared" si="51"/>
        <v/>
      </c>
      <c r="AA802" s="2" t="s">
        <v>1030</v>
      </c>
    </row>
    <row r="803" spans="1:27" hidden="1" x14ac:dyDescent="0.25">
      <c r="A803" s="2" t="s">
        <v>378</v>
      </c>
      <c r="B803" s="2" t="s">
        <v>874</v>
      </c>
      <c r="C803" s="2" t="s">
        <v>377</v>
      </c>
      <c r="D803" s="2">
        <v>37.75</v>
      </c>
      <c r="E803" s="2">
        <v>1</v>
      </c>
      <c r="F803" s="2">
        <v>37.75</v>
      </c>
      <c r="G803" s="2" t="s">
        <v>1030</v>
      </c>
      <c r="H803" s="2" t="s">
        <v>1043</v>
      </c>
      <c r="I803" s="21">
        <v>43305.291666666672</v>
      </c>
      <c r="J803" s="2" t="s">
        <v>884</v>
      </c>
      <c r="K803" s="21">
        <v>42584.291666666672</v>
      </c>
      <c r="L803" s="2" t="s">
        <v>794</v>
      </c>
      <c r="M803" s="21">
        <v>42947.291666666672</v>
      </c>
      <c r="N803" s="2">
        <v>0</v>
      </c>
      <c r="O803" s="2">
        <v>500</v>
      </c>
      <c r="P803" s="2" t="s">
        <v>816</v>
      </c>
      <c r="Q803" s="2" t="s">
        <v>874</v>
      </c>
      <c r="R803" s="2" t="s">
        <v>797</v>
      </c>
      <c r="S803" s="2" t="s">
        <v>979</v>
      </c>
      <c r="T803" s="2" t="str">
        <f t="shared" si="48"/>
        <v>Rose Obetz</v>
      </c>
      <c r="U803" s="2">
        <v>10000</v>
      </c>
      <c r="V803" s="2" t="str">
        <f t="shared" si="49"/>
        <v>Rose Obetz</v>
      </c>
      <c r="W803" s="2">
        <v>1</v>
      </c>
      <c r="X803" s="2" t="str">
        <f t="shared" si="50"/>
        <v>Rose Obetz</v>
      </c>
      <c r="Y803" s="2">
        <v>0</v>
      </c>
      <c r="Z803" s="2" t="str">
        <f t="shared" si="51"/>
        <v>Rose Obetz</v>
      </c>
      <c r="AA803" s="2">
        <v>500</v>
      </c>
    </row>
    <row r="804" spans="1:27" hidden="1" x14ac:dyDescent="0.25">
      <c r="A804" s="2" t="s">
        <v>3552</v>
      </c>
      <c r="B804" s="2" t="s">
        <v>882</v>
      </c>
      <c r="C804" s="2" t="s">
        <v>3553</v>
      </c>
      <c r="D804" s="2">
        <v>5.5</v>
      </c>
      <c r="E804" s="2">
        <v>1</v>
      </c>
      <c r="F804" s="2">
        <v>5.5</v>
      </c>
      <c r="G804" s="2" t="s">
        <v>1030</v>
      </c>
      <c r="H804" s="2" t="s">
        <v>3554</v>
      </c>
      <c r="I804" s="21">
        <v>41803.291666666664</v>
      </c>
      <c r="J804" s="2" t="s">
        <v>840</v>
      </c>
      <c r="K804" s="21">
        <v>41757.291666666664</v>
      </c>
      <c r="L804" s="2" t="s">
        <v>1102</v>
      </c>
      <c r="M804" s="21">
        <v>41640.333333333336</v>
      </c>
      <c r="N804" s="2">
        <v>1</v>
      </c>
      <c r="O804" s="2">
        <v>32000</v>
      </c>
      <c r="P804" s="2" t="s">
        <v>824</v>
      </c>
      <c r="Q804" s="2" t="s">
        <v>882</v>
      </c>
      <c r="R804" s="2" t="s">
        <v>813</v>
      </c>
      <c r="S804" s="2" t="s">
        <v>820</v>
      </c>
      <c r="T804" s="2" t="str">
        <f t="shared" si="48"/>
        <v/>
      </c>
      <c r="U804" s="2" t="s">
        <v>1030</v>
      </c>
      <c r="V804" s="2" t="str">
        <f t="shared" si="49"/>
        <v/>
      </c>
      <c r="W804" s="2" t="s">
        <v>1030</v>
      </c>
      <c r="X804" s="2" t="str">
        <f t="shared" si="50"/>
        <v/>
      </c>
      <c r="Y804" s="2" t="s">
        <v>1030</v>
      </c>
      <c r="Z804" s="2" t="str">
        <f t="shared" si="51"/>
        <v/>
      </c>
      <c r="AA804" s="2" t="s">
        <v>1030</v>
      </c>
    </row>
    <row r="805" spans="1:27" hidden="1" x14ac:dyDescent="0.25">
      <c r="A805" s="2" t="s">
        <v>3555</v>
      </c>
      <c r="B805" s="2" t="s">
        <v>812</v>
      </c>
      <c r="C805" s="2" t="s">
        <v>3556</v>
      </c>
      <c r="D805" s="2">
        <v>5.25</v>
      </c>
      <c r="E805" s="2">
        <v>1</v>
      </c>
      <c r="F805" s="2">
        <v>5.25</v>
      </c>
      <c r="G805" s="2" t="s">
        <v>1030</v>
      </c>
      <c r="H805" s="2" t="s">
        <v>3557</v>
      </c>
      <c r="I805" s="21">
        <v>43052.333333333328</v>
      </c>
      <c r="J805" s="2" t="s">
        <v>819</v>
      </c>
      <c r="K805" s="21">
        <v>42674.291666666672</v>
      </c>
      <c r="L805" s="2" t="s">
        <v>794</v>
      </c>
      <c r="N805" s="2">
        <v>0</v>
      </c>
      <c r="O805" s="2">
        <v>0</v>
      </c>
      <c r="P805" s="2" t="s">
        <v>816</v>
      </c>
      <c r="Q805" s="2" t="s">
        <v>812</v>
      </c>
      <c r="R805" s="2" t="s">
        <v>797</v>
      </c>
      <c r="S805" s="2" t="s">
        <v>831</v>
      </c>
      <c r="T805" s="2" t="str">
        <f t="shared" si="48"/>
        <v/>
      </c>
      <c r="U805" s="2" t="s">
        <v>1030</v>
      </c>
      <c r="V805" s="2" t="str">
        <f t="shared" si="49"/>
        <v/>
      </c>
      <c r="W805" s="2" t="s">
        <v>1030</v>
      </c>
      <c r="X805" s="2" t="str">
        <f t="shared" si="50"/>
        <v/>
      </c>
      <c r="Y805" s="2" t="s">
        <v>1030</v>
      </c>
      <c r="Z805" s="2" t="str">
        <f t="shared" si="51"/>
        <v/>
      </c>
      <c r="AA805" s="2" t="s">
        <v>1030</v>
      </c>
    </row>
    <row r="806" spans="1:27" hidden="1" x14ac:dyDescent="0.25">
      <c r="A806" s="2" t="s">
        <v>3558</v>
      </c>
      <c r="B806" s="2" t="s">
        <v>885</v>
      </c>
      <c r="C806" s="2" t="s">
        <v>3559</v>
      </c>
      <c r="D806" s="2">
        <v>2.25</v>
      </c>
      <c r="E806" s="2">
        <v>1</v>
      </c>
      <c r="F806" s="2">
        <v>2.25</v>
      </c>
      <c r="G806" s="2" t="s">
        <v>1030</v>
      </c>
      <c r="H806" s="2" t="s">
        <v>3560</v>
      </c>
      <c r="I806" s="21">
        <v>42331.333333333328</v>
      </c>
      <c r="J806" s="2" t="s">
        <v>884</v>
      </c>
      <c r="K806" s="21">
        <v>42321.333333333328</v>
      </c>
      <c r="L806" s="2" t="s">
        <v>1102</v>
      </c>
      <c r="N806" s="2">
        <v>0</v>
      </c>
      <c r="O806" s="2">
        <v>0</v>
      </c>
      <c r="P806" s="2" t="s">
        <v>816</v>
      </c>
      <c r="Q806" s="2" t="s">
        <v>885</v>
      </c>
      <c r="R806" s="2" t="s">
        <v>813</v>
      </c>
      <c r="S806" s="2" t="s">
        <v>845</v>
      </c>
      <c r="T806" s="2" t="str">
        <f t="shared" si="48"/>
        <v/>
      </c>
      <c r="U806" s="2" t="s">
        <v>1030</v>
      </c>
      <c r="V806" s="2" t="str">
        <f t="shared" si="49"/>
        <v/>
      </c>
      <c r="W806" s="2" t="s">
        <v>1030</v>
      </c>
      <c r="X806" s="2" t="str">
        <f t="shared" si="50"/>
        <v/>
      </c>
      <c r="Y806" s="2" t="s">
        <v>1030</v>
      </c>
      <c r="Z806" s="2" t="str">
        <f t="shared" si="51"/>
        <v/>
      </c>
      <c r="AA806" s="2" t="s">
        <v>1030</v>
      </c>
    </row>
    <row r="807" spans="1:27" hidden="1" x14ac:dyDescent="0.25">
      <c r="A807" s="2" t="s">
        <v>3561</v>
      </c>
      <c r="B807" s="2" t="s">
        <v>809</v>
      </c>
      <c r="C807" s="2" t="s">
        <v>3562</v>
      </c>
      <c r="D807" s="2">
        <v>10.75</v>
      </c>
      <c r="E807" s="2">
        <v>1</v>
      </c>
      <c r="F807" s="2">
        <v>10.75</v>
      </c>
      <c r="G807" s="2" t="s">
        <v>1030</v>
      </c>
      <c r="H807" s="2" t="s">
        <v>3563</v>
      </c>
      <c r="I807" s="21">
        <v>43026.291666666672</v>
      </c>
      <c r="J807" s="2" t="s">
        <v>800</v>
      </c>
      <c r="K807" s="21">
        <v>42819.291666666672</v>
      </c>
      <c r="L807" s="2" t="s">
        <v>794</v>
      </c>
      <c r="M807" s="21">
        <v>41407.291666666664</v>
      </c>
      <c r="N807" s="2">
        <v>1</v>
      </c>
      <c r="O807" s="2">
        <v>0</v>
      </c>
      <c r="P807" s="2" t="s">
        <v>795</v>
      </c>
      <c r="Q807" s="2" t="s">
        <v>809</v>
      </c>
      <c r="R807" s="2" t="s">
        <v>797</v>
      </c>
      <c r="S807" s="2" t="s">
        <v>916</v>
      </c>
      <c r="T807" s="2" t="str">
        <f t="shared" si="48"/>
        <v/>
      </c>
      <c r="U807" s="2" t="s">
        <v>1030</v>
      </c>
      <c r="V807" s="2" t="str">
        <f t="shared" si="49"/>
        <v/>
      </c>
      <c r="W807" s="2" t="s">
        <v>1030</v>
      </c>
      <c r="X807" s="2" t="str">
        <f t="shared" si="50"/>
        <v/>
      </c>
      <c r="Y807" s="2" t="s">
        <v>1030</v>
      </c>
      <c r="Z807" s="2" t="str">
        <f t="shared" si="51"/>
        <v/>
      </c>
      <c r="AA807" s="2" t="s">
        <v>1030</v>
      </c>
    </row>
    <row r="808" spans="1:27" hidden="1" x14ac:dyDescent="0.25">
      <c r="A808" s="2" t="s">
        <v>390</v>
      </c>
      <c r="B808" s="2" t="s">
        <v>1365</v>
      </c>
      <c r="C808" s="2" t="s">
        <v>389</v>
      </c>
      <c r="D808" s="2">
        <v>3</v>
      </c>
      <c r="E808" s="2">
        <v>1</v>
      </c>
      <c r="F808" s="2">
        <v>3</v>
      </c>
      <c r="G808" s="2" t="s">
        <v>1030</v>
      </c>
      <c r="H808" s="2" t="s">
        <v>1044</v>
      </c>
      <c r="I808" s="21">
        <v>43235.291666666672</v>
      </c>
      <c r="J808" s="2" t="s">
        <v>884</v>
      </c>
      <c r="K808" s="21">
        <v>43194.291666666672</v>
      </c>
      <c r="L808" s="2" t="s">
        <v>794</v>
      </c>
      <c r="M808" s="21">
        <v>43174.291666666672</v>
      </c>
      <c r="N808" s="2">
        <v>1</v>
      </c>
      <c r="O808" s="2">
        <v>250000</v>
      </c>
      <c r="P808" s="2" t="s">
        <v>824</v>
      </c>
      <c r="Q808" s="2" t="s">
        <v>1592</v>
      </c>
      <c r="R808" s="2" t="s">
        <v>1026</v>
      </c>
      <c r="S808" s="2" t="s">
        <v>916</v>
      </c>
      <c r="T808" s="2" t="str">
        <f t="shared" si="48"/>
        <v/>
      </c>
      <c r="U808" s="2" t="s">
        <v>1030</v>
      </c>
      <c r="V808" s="2" t="str">
        <f t="shared" si="49"/>
        <v/>
      </c>
      <c r="W808" s="2" t="s">
        <v>1030</v>
      </c>
      <c r="X808" s="2" t="str">
        <f t="shared" si="50"/>
        <v/>
      </c>
      <c r="Y808" s="2" t="s">
        <v>1030</v>
      </c>
      <c r="Z808" s="2" t="str">
        <f t="shared" si="51"/>
        <v/>
      </c>
      <c r="AA808" s="2" t="s">
        <v>1030</v>
      </c>
    </row>
    <row r="809" spans="1:27" hidden="1" x14ac:dyDescent="0.25">
      <c r="A809" s="2" t="s">
        <v>3564</v>
      </c>
      <c r="B809" s="2" t="s">
        <v>848</v>
      </c>
      <c r="C809" s="2" t="s">
        <v>3565</v>
      </c>
      <c r="D809" s="2">
        <v>6.5</v>
      </c>
      <c r="E809" s="2" t="s">
        <v>1030</v>
      </c>
      <c r="F809" s="2" t="s">
        <v>1030</v>
      </c>
      <c r="G809" s="2">
        <v>6.5</v>
      </c>
      <c r="H809" s="2" t="s">
        <v>3566</v>
      </c>
      <c r="I809" s="21">
        <v>42542.291666666672</v>
      </c>
      <c r="J809" s="2" t="s">
        <v>876</v>
      </c>
      <c r="K809" s="21">
        <v>42110.291666666672</v>
      </c>
      <c r="L809" s="2" t="s">
        <v>794</v>
      </c>
      <c r="M809" s="21">
        <v>42263.291666666672</v>
      </c>
      <c r="N809" s="2">
        <v>1</v>
      </c>
      <c r="O809" s="2">
        <v>0</v>
      </c>
      <c r="P809" s="2" t="s">
        <v>824</v>
      </c>
      <c r="Q809" s="2" t="s">
        <v>848</v>
      </c>
      <c r="R809" s="2" t="s">
        <v>797</v>
      </c>
      <c r="S809" s="2" t="s">
        <v>853</v>
      </c>
      <c r="T809" s="2" t="str">
        <f t="shared" si="48"/>
        <v/>
      </c>
      <c r="U809" s="2" t="s">
        <v>1030</v>
      </c>
      <c r="V809" s="2" t="str">
        <f t="shared" si="49"/>
        <v>Gonzalo Fernandez</v>
      </c>
      <c r="W809" s="2">
        <v>1</v>
      </c>
      <c r="X809" s="2" t="str">
        <f t="shared" si="50"/>
        <v>Gonzalo Fernandez</v>
      </c>
      <c r="Y809" s="2">
        <v>1</v>
      </c>
      <c r="Z809" s="2" t="str">
        <f t="shared" si="51"/>
        <v/>
      </c>
      <c r="AA809" s="2" t="s">
        <v>1030</v>
      </c>
    </row>
    <row r="810" spans="1:27" hidden="1" x14ac:dyDescent="0.25">
      <c r="A810" s="2" t="s">
        <v>3567</v>
      </c>
      <c r="B810" s="2" t="s">
        <v>885</v>
      </c>
      <c r="C810" s="2" t="s">
        <v>3568</v>
      </c>
      <c r="D810" s="2">
        <v>6.1669999957084656</v>
      </c>
      <c r="E810" s="2">
        <v>1</v>
      </c>
      <c r="F810" s="2">
        <v>6.1669999957084656</v>
      </c>
      <c r="G810" s="2" t="s">
        <v>1030</v>
      </c>
      <c r="H810" s="2" t="s">
        <v>3569</v>
      </c>
      <c r="I810" s="21">
        <v>43066.333333333328</v>
      </c>
      <c r="J810" s="2" t="s">
        <v>819</v>
      </c>
      <c r="K810" s="21">
        <v>42716.333333333328</v>
      </c>
      <c r="L810" s="2" t="s">
        <v>794</v>
      </c>
      <c r="M810" s="21">
        <v>42912.291666666672</v>
      </c>
      <c r="N810" s="2">
        <v>0</v>
      </c>
      <c r="O810" s="2">
        <v>0</v>
      </c>
      <c r="P810" s="2" t="s">
        <v>816</v>
      </c>
      <c r="Q810" s="2" t="s">
        <v>885</v>
      </c>
      <c r="R810" s="2" t="s">
        <v>797</v>
      </c>
      <c r="S810" s="2" t="s">
        <v>853</v>
      </c>
      <c r="T810" s="2" t="str">
        <f t="shared" si="48"/>
        <v/>
      </c>
      <c r="U810" s="2" t="s">
        <v>1030</v>
      </c>
      <c r="V810" s="2" t="str">
        <f t="shared" si="49"/>
        <v>Alondra Gaytan</v>
      </c>
      <c r="W810" s="2">
        <v>1</v>
      </c>
      <c r="X810" s="2" t="str">
        <f t="shared" si="50"/>
        <v/>
      </c>
      <c r="Y810" s="2" t="s">
        <v>1030</v>
      </c>
      <c r="Z810" s="2" t="str">
        <f t="shared" si="51"/>
        <v/>
      </c>
      <c r="AA810" s="2" t="s">
        <v>1030</v>
      </c>
    </row>
    <row r="811" spans="1:27" hidden="1" x14ac:dyDescent="0.25">
      <c r="A811" s="2" t="s">
        <v>112</v>
      </c>
      <c r="B811" s="2" t="s">
        <v>812</v>
      </c>
      <c r="C811" s="2" t="s">
        <v>111</v>
      </c>
      <c r="D811" s="2">
        <v>3.5</v>
      </c>
      <c r="E811" s="2">
        <v>1</v>
      </c>
      <c r="F811" s="2">
        <v>3.5</v>
      </c>
      <c r="G811" s="2" t="s">
        <v>1030</v>
      </c>
      <c r="H811" s="2" t="s">
        <v>1045</v>
      </c>
      <c r="I811" s="21">
        <v>43280.291666666672</v>
      </c>
      <c r="J811" s="2" t="s">
        <v>884</v>
      </c>
      <c r="K811" s="21">
        <v>43271.291666666672</v>
      </c>
      <c r="L811" s="2" t="s">
        <v>794</v>
      </c>
      <c r="M811" s="21">
        <v>41887.291666666664</v>
      </c>
      <c r="N811" s="2">
        <v>0</v>
      </c>
      <c r="O811" s="2">
        <v>0</v>
      </c>
      <c r="P811" s="2" t="s">
        <v>795</v>
      </c>
      <c r="Q811" s="2" t="s">
        <v>812</v>
      </c>
      <c r="R811" s="2" t="s">
        <v>857</v>
      </c>
      <c r="S811" s="2" t="s">
        <v>896</v>
      </c>
      <c r="T811" s="2" t="str">
        <f t="shared" si="48"/>
        <v/>
      </c>
      <c r="U811" s="2" t="s">
        <v>1030</v>
      </c>
      <c r="V811" s="2" t="str">
        <f t="shared" si="49"/>
        <v/>
      </c>
      <c r="W811" s="2" t="s">
        <v>1030</v>
      </c>
      <c r="X811" s="2" t="str">
        <f t="shared" si="50"/>
        <v/>
      </c>
      <c r="Y811" s="2" t="s">
        <v>1030</v>
      </c>
      <c r="Z811" s="2" t="str">
        <f t="shared" si="51"/>
        <v/>
      </c>
      <c r="AA811" s="2" t="s">
        <v>1030</v>
      </c>
    </row>
    <row r="812" spans="1:27" hidden="1" x14ac:dyDescent="0.25">
      <c r="A812" s="2" t="s">
        <v>3570</v>
      </c>
      <c r="B812" s="2" t="s">
        <v>3571</v>
      </c>
      <c r="C812" s="2" t="s">
        <v>3572</v>
      </c>
      <c r="D812" s="2">
        <v>22.5</v>
      </c>
      <c r="E812" s="2" t="s">
        <v>1030</v>
      </c>
      <c r="F812" s="2" t="s">
        <v>1030</v>
      </c>
      <c r="G812" s="2">
        <v>22.5</v>
      </c>
      <c r="H812" s="2" t="s">
        <v>3573</v>
      </c>
      <c r="I812" s="21">
        <v>42072.291666666672</v>
      </c>
      <c r="J812" s="2" t="s">
        <v>859</v>
      </c>
      <c r="K812" s="21">
        <v>40563.333333333336</v>
      </c>
      <c r="L812" s="2" t="s">
        <v>1102</v>
      </c>
      <c r="M812" s="21">
        <v>39539.291666666664</v>
      </c>
      <c r="N812" s="2">
        <v>6</v>
      </c>
      <c r="O812" s="2">
        <v>320000</v>
      </c>
      <c r="P812" s="2" t="s">
        <v>795</v>
      </c>
      <c r="Q812" s="2" t="s">
        <v>3571</v>
      </c>
      <c r="R812" s="2" t="s">
        <v>866</v>
      </c>
      <c r="S812" s="2" t="s">
        <v>801</v>
      </c>
      <c r="T812" s="2" t="str">
        <f t="shared" si="48"/>
        <v>Daniel J  Hancuff</v>
      </c>
      <c r="U812" s="2">
        <v>100000</v>
      </c>
      <c r="V812" s="2" t="str">
        <f t="shared" si="49"/>
        <v/>
      </c>
      <c r="W812" s="2" t="s">
        <v>1030</v>
      </c>
      <c r="X812" s="2" t="str">
        <f t="shared" si="50"/>
        <v/>
      </c>
      <c r="Y812" s="2" t="s">
        <v>1030</v>
      </c>
      <c r="Z812" s="2" t="str">
        <f t="shared" si="51"/>
        <v/>
      </c>
      <c r="AA812" s="2" t="s">
        <v>1030</v>
      </c>
    </row>
    <row r="813" spans="1:27" hidden="1" x14ac:dyDescent="0.25">
      <c r="A813" s="2" t="s">
        <v>3574</v>
      </c>
      <c r="B813" s="2" t="s">
        <v>882</v>
      </c>
      <c r="C813" s="2" t="s">
        <v>3575</v>
      </c>
      <c r="D813" s="2">
        <v>29.75</v>
      </c>
      <c r="E813" s="2">
        <v>1</v>
      </c>
      <c r="F813" s="2">
        <v>29.75</v>
      </c>
      <c r="G813" s="2" t="s">
        <v>1030</v>
      </c>
      <c r="H813" s="2" t="s">
        <v>3576</v>
      </c>
      <c r="I813" s="21">
        <v>43056.333333333328</v>
      </c>
      <c r="J813" s="2" t="s">
        <v>840</v>
      </c>
      <c r="K813" s="21">
        <v>41684.333333333336</v>
      </c>
      <c r="L813" s="2" t="s">
        <v>794</v>
      </c>
      <c r="M813" s="21">
        <v>43027.291666666672</v>
      </c>
      <c r="N813" s="2">
        <v>0</v>
      </c>
      <c r="O813" s="2">
        <v>0</v>
      </c>
      <c r="P813" s="2" t="s">
        <v>816</v>
      </c>
      <c r="Q813" s="2" t="s">
        <v>882</v>
      </c>
      <c r="R813" s="2" t="s">
        <v>1052</v>
      </c>
      <c r="S813" s="2" t="s">
        <v>916</v>
      </c>
      <c r="T813" s="2" t="str">
        <f t="shared" si="48"/>
        <v/>
      </c>
      <c r="U813" s="2" t="s">
        <v>1030</v>
      </c>
      <c r="V813" s="2" t="str">
        <f t="shared" si="49"/>
        <v>Michael Kauffman</v>
      </c>
      <c r="W813" s="2">
        <v>1</v>
      </c>
      <c r="X813" s="2" t="str">
        <f t="shared" si="50"/>
        <v/>
      </c>
      <c r="Y813" s="2" t="s">
        <v>1030</v>
      </c>
      <c r="Z813" s="2" t="str">
        <f t="shared" si="51"/>
        <v>Michael Kauffman</v>
      </c>
      <c r="AA813" s="2">
        <v>1785</v>
      </c>
    </row>
    <row r="814" spans="1:27" hidden="1" x14ac:dyDescent="0.25">
      <c r="A814" s="2" t="s">
        <v>3577</v>
      </c>
      <c r="B814" s="2" t="s">
        <v>912</v>
      </c>
      <c r="C814" s="2" t="s">
        <v>3578</v>
      </c>
      <c r="D814" s="2">
        <v>1</v>
      </c>
      <c r="E814" s="2">
        <v>1</v>
      </c>
      <c r="F814" s="2">
        <v>1</v>
      </c>
      <c r="G814" s="2" t="s">
        <v>1030</v>
      </c>
      <c r="H814" s="2" t="s">
        <v>3579</v>
      </c>
      <c r="I814" s="21">
        <v>41961.333333333328</v>
      </c>
      <c r="J814" s="2" t="s">
        <v>1030</v>
      </c>
      <c r="K814" s="21">
        <v>41961.333333333328</v>
      </c>
      <c r="L814" s="2" t="s">
        <v>1102</v>
      </c>
      <c r="N814" s="2">
        <v>0</v>
      </c>
      <c r="O814" s="2">
        <v>0</v>
      </c>
      <c r="P814" s="2" t="s">
        <v>1030</v>
      </c>
      <c r="Q814" s="2" t="s">
        <v>912</v>
      </c>
      <c r="R814" s="2" t="s">
        <v>1030</v>
      </c>
      <c r="S814" s="2" t="s">
        <v>961</v>
      </c>
      <c r="T814" s="2" t="str">
        <f t="shared" si="48"/>
        <v/>
      </c>
      <c r="U814" s="2" t="s">
        <v>1030</v>
      </c>
      <c r="V814" s="2" t="str">
        <f t="shared" si="49"/>
        <v/>
      </c>
      <c r="W814" s="2" t="s">
        <v>1030</v>
      </c>
      <c r="X814" s="2" t="str">
        <f t="shared" si="50"/>
        <v/>
      </c>
      <c r="Y814" s="2" t="s">
        <v>1030</v>
      </c>
      <c r="Z814" s="2" t="str">
        <f t="shared" si="51"/>
        <v/>
      </c>
      <c r="AA814" s="2" t="s">
        <v>1030</v>
      </c>
    </row>
    <row r="815" spans="1:27" hidden="1" x14ac:dyDescent="0.25">
      <c r="A815" s="2" t="s">
        <v>32</v>
      </c>
      <c r="B815" s="2" t="s">
        <v>848</v>
      </c>
      <c r="C815" s="2" t="s">
        <v>30</v>
      </c>
      <c r="D815" s="2">
        <v>26</v>
      </c>
      <c r="E815" s="2">
        <v>1</v>
      </c>
      <c r="F815" s="2">
        <v>26</v>
      </c>
      <c r="G815" s="2" t="s">
        <v>1030</v>
      </c>
      <c r="H815" s="2" t="s">
        <v>1046</v>
      </c>
      <c r="I815" s="21">
        <v>43323.291666666672</v>
      </c>
      <c r="J815" s="2" t="s">
        <v>847</v>
      </c>
      <c r="K815" s="21">
        <v>43272.291666666672</v>
      </c>
      <c r="L815" s="2" t="s">
        <v>794</v>
      </c>
      <c r="M815" s="21">
        <v>42310.333333333328</v>
      </c>
      <c r="N815" s="2">
        <v>1</v>
      </c>
      <c r="O815" s="2">
        <v>206000</v>
      </c>
      <c r="P815" s="2" t="s">
        <v>795</v>
      </c>
      <c r="Q815" s="2" t="s">
        <v>848</v>
      </c>
      <c r="R815" s="2" t="s">
        <v>1047</v>
      </c>
      <c r="S815" s="2" t="s">
        <v>853</v>
      </c>
      <c r="T815" s="2" t="str">
        <f t="shared" si="48"/>
        <v/>
      </c>
      <c r="U815" s="2" t="s">
        <v>1030</v>
      </c>
      <c r="V815" s="2" t="str">
        <f t="shared" si="49"/>
        <v/>
      </c>
      <c r="W815" s="2" t="s">
        <v>1030</v>
      </c>
      <c r="X815" s="2" t="str">
        <f t="shared" si="50"/>
        <v/>
      </c>
      <c r="Y815" s="2" t="s">
        <v>1030</v>
      </c>
      <c r="Z815" s="2" t="str">
        <f t="shared" si="51"/>
        <v/>
      </c>
      <c r="AA815" s="2" t="s">
        <v>1030</v>
      </c>
    </row>
    <row r="816" spans="1:27" hidden="1" x14ac:dyDescent="0.25">
      <c r="A816" s="2" t="s">
        <v>80</v>
      </c>
      <c r="B816" s="2" t="s">
        <v>822</v>
      </c>
      <c r="C816" s="2" t="s">
        <v>78</v>
      </c>
      <c r="D816" s="2">
        <v>4.25</v>
      </c>
      <c r="E816" s="2">
        <v>1</v>
      </c>
      <c r="F816" s="2">
        <v>4.25</v>
      </c>
      <c r="G816" s="2" t="s">
        <v>1030</v>
      </c>
      <c r="H816" s="2" t="s">
        <v>1048</v>
      </c>
      <c r="I816" s="21">
        <v>43278.291666666672</v>
      </c>
      <c r="J816" s="2" t="s">
        <v>800</v>
      </c>
      <c r="K816" s="21">
        <v>43223.291666666672</v>
      </c>
      <c r="L816" s="2" t="s">
        <v>794</v>
      </c>
      <c r="N816" s="2">
        <v>0</v>
      </c>
      <c r="O816" s="2">
        <v>0</v>
      </c>
      <c r="P816" s="2" t="s">
        <v>816</v>
      </c>
      <c r="Q816" s="2" t="s">
        <v>822</v>
      </c>
      <c r="R816" s="2" t="s">
        <v>810</v>
      </c>
      <c r="S816" s="2" t="s">
        <v>801</v>
      </c>
      <c r="T816" s="2" t="str">
        <f t="shared" si="48"/>
        <v/>
      </c>
      <c r="U816" s="2" t="s">
        <v>1030</v>
      </c>
      <c r="V816" s="2" t="str">
        <f t="shared" si="49"/>
        <v/>
      </c>
      <c r="W816" s="2" t="s">
        <v>1030</v>
      </c>
      <c r="X816" s="2" t="str">
        <f t="shared" si="50"/>
        <v/>
      </c>
      <c r="Y816" s="2" t="s">
        <v>1030</v>
      </c>
      <c r="Z816" s="2" t="str">
        <f t="shared" si="51"/>
        <v/>
      </c>
      <c r="AA816" s="2" t="s">
        <v>1030</v>
      </c>
    </row>
    <row r="817" spans="1:27" hidden="1" x14ac:dyDescent="0.25">
      <c r="A817" s="2" t="s">
        <v>3580</v>
      </c>
      <c r="B817" s="2" t="s">
        <v>912</v>
      </c>
      <c r="C817" s="2" t="s">
        <v>3581</v>
      </c>
      <c r="D817" s="2">
        <v>8.5</v>
      </c>
      <c r="E817" s="2">
        <v>1</v>
      </c>
      <c r="F817" s="2">
        <v>8.5</v>
      </c>
      <c r="G817" s="2" t="s">
        <v>1030</v>
      </c>
      <c r="H817" s="2" t="s">
        <v>3582</v>
      </c>
      <c r="I817" s="21">
        <v>42895.291666666672</v>
      </c>
      <c r="J817" s="2" t="s">
        <v>949</v>
      </c>
      <c r="K817" s="21">
        <v>42628.291666666672</v>
      </c>
      <c r="L817" s="2" t="s">
        <v>794</v>
      </c>
      <c r="N817" s="2">
        <v>0</v>
      </c>
      <c r="O817" s="2">
        <v>0</v>
      </c>
      <c r="P817" s="2" t="s">
        <v>816</v>
      </c>
      <c r="Q817" s="2" t="s">
        <v>912</v>
      </c>
      <c r="R817" s="2" t="s">
        <v>797</v>
      </c>
      <c r="S817" s="2" t="s">
        <v>820</v>
      </c>
      <c r="T817" s="2" t="str">
        <f t="shared" si="48"/>
        <v/>
      </c>
      <c r="U817" s="2" t="s">
        <v>1030</v>
      </c>
      <c r="V817" s="2" t="str">
        <f t="shared" si="49"/>
        <v/>
      </c>
      <c r="W817" s="2" t="s">
        <v>1030</v>
      </c>
      <c r="X817" s="2" t="str">
        <f t="shared" si="50"/>
        <v/>
      </c>
      <c r="Y817" s="2" t="s">
        <v>1030</v>
      </c>
      <c r="Z817" s="2" t="str">
        <f t="shared" si="51"/>
        <v/>
      </c>
      <c r="AA817" s="2" t="s">
        <v>1030</v>
      </c>
    </row>
    <row r="818" spans="1:27" hidden="1" x14ac:dyDescent="0.25">
      <c r="A818" s="2" t="s">
        <v>3583</v>
      </c>
      <c r="B818" s="2" t="s">
        <v>809</v>
      </c>
      <c r="C818" s="2" t="s">
        <v>3584</v>
      </c>
      <c r="D818" s="2">
        <v>13.600000001490116</v>
      </c>
      <c r="E818" s="2">
        <v>1</v>
      </c>
      <c r="F818" s="2">
        <v>13.600000001490116</v>
      </c>
      <c r="G818" s="2" t="s">
        <v>1030</v>
      </c>
      <c r="H818" s="2" t="s">
        <v>3585</v>
      </c>
      <c r="I818" s="21">
        <v>43097.333333333328</v>
      </c>
      <c r="J818" s="2" t="s">
        <v>793</v>
      </c>
      <c r="K818" s="21">
        <v>42748.333333333328</v>
      </c>
      <c r="L818" s="2" t="s">
        <v>794</v>
      </c>
      <c r="M818" s="21">
        <v>42786.333333333328</v>
      </c>
      <c r="N818" s="2">
        <v>0</v>
      </c>
      <c r="O818" s="2">
        <v>0</v>
      </c>
      <c r="P818" s="2" t="s">
        <v>816</v>
      </c>
      <c r="Q818" s="2" t="s">
        <v>809</v>
      </c>
      <c r="R818" s="2" t="s">
        <v>797</v>
      </c>
      <c r="S818" s="2" t="s">
        <v>831</v>
      </c>
      <c r="T818" s="2" t="str">
        <f t="shared" si="48"/>
        <v>Clare Briglio</v>
      </c>
      <c r="U818" s="2">
        <v>450</v>
      </c>
      <c r="V818" s="2" t="str">
        <f t="shared" si="49"/>
        <v>Clare Briglio</v>
      </c>
      <c r="W818" s="2">
        <v>1</v>
      </c>
      <c r="X818" s="2" t="str">
        <f t="shared" si="50"/>
        <v/>
      </c>
      <c r="Y818" s="2" t="s">
        <v>1030</v>
      </c>
      <c r="Z818" s="2" t="str">
        <f t="shared" si="51"/>
        <v/>
      </c>
      <c r="AA818" s="2" t="s">
        <v>1030</v>
      </c>
    </row>
    <row r="819" spans="1:27" hidden="1" x14ac:dyDescent="0.25">
      <c r="A819" s="2" t="s">
        <v>3586</v>
      </c>
      <c r="B819" s="2" t="s">
        <v>796</v>
      </c>
      <c r="C819" s="2" t="s">
        <v>3587</v>
      </c>
      <c r="D819" s="2">
        <v>1.75</v>
      </c>
      <c r="E819" s="2">
        <v>1</v>
      </c>
      <c r="F819" s="2">
        <v>1.75</v>
      </c>
      <c r="G819" s="2" t="s">
        <v>1030</v>
      </c>
      <c r="H819" s="2" t="s">
        <v>3588</v>
      </c>
      <c r="I819" s="21">
        <v>41926.291666666664</v>
      </c>
      <c r="J819" s="2" t="s">
        <v>1153</v>
      </c>
      <c r="K819" s="21">
        <v>41926.291666666664</v>
      </c>
      <c r="L819" s="2" t="s">
        <v>1102</v>
      </c>
      <c r="M819" s="21">
        <v>36982.333333333336</v>
      </c>
      <c r="N819" s="2">
        <v>1</v>
      </c>
      <c r="O819" s="2">
        <v>134000</v>
      </c>
      <c r="P819" s="2" t="s">
        <v>795</v>
      </c>
      <c r="Q819" s="2" t="s">
        <v>796</v>
      </c>
      <c r="R819" s="2" t="s">
        <v>830</v>
      </c>
      <c r="S819" s="2" t="s">
        <v>831</v>
      </c>
      <c r="T819" s="2" t="str">
        <f t="shared" si="48"/>
        <v/>
      </c>
      <c r="U819" s="2" t="s">
        <v>1030</v>
      </c>
      <c r="V819" s="2" t="str">
        <f t="shared" si="49"/>
        <v/>
      </c>
      <c r="W819" s="2" t="s">
        <v>1030</v>
      </c>
      <c r="X819" s="2" t="str">
        <f t="shared" si="50"/>
        <v/>
      </c>
      <c r="Y819" s="2" t="s">
        <v>1030</v>
      </c>
      <c r="Z819" s="2" t="str">
        <f t="shared" si="51"/>
        <v/>
      </c>
      <c r="AA819" s="2" t="s">
        <v>1030</v>
      </c>
    </row>
    <row r="820" spans="1:27" hidden="1" x14ac:dyDescent="0.25">
      <c r="A820" s="2" t="s">
        <v>3589</v>
      </c>
      <c r="B820" s="2" t="s">
        <v>885</v>
      </c>
      <c r="C820" s="2" t="s">
        <v>3590</v>
      </c>
      <c r="D820" s="2">
        <v>6.9330000877380371</v>
      </c>
      <c r="E820" s="2">
        <v>1</v>
      </c>
      <c r="F820" s="2">
        <v>6.9330000877380371</v>
      </c>
      <c r="G820" s="2" t="s">
        <v>1030</v>
      </c>
      <c r="H820" s="2" t="s">
        <v>3591</v>
      </c>
      <c r="I820" s="21">
        <v>42340.333333333328</v>
      </c>
      <c r="J820" s="2" t="s">
        <v>861</v>
      </c>
      <c r="K820" s="21">
        <v>42325.333333333328</v>
      </c>
      <c r="L820" s="2" t="s">
        <v>1102</v>
      </c>
      <c r="M820" s="21">
        <v>36526.333333333336</v>
      </c>
      <c r="N820" s="2">
        <v>0</v>
      </c>
      <c r="O820" s="2">
        <v>0</v>
      </c>
      <c r="P820" s="2" t="s">
        <v>795</v>
      </c>
      <c r="Q820" s="2" t="s">
        <v>885</v>
      </c>
      <c r="R820" s="2" t="s">
        <v>813</v>
      </c>
      <c r="S820" s="2" t="s">
        <v>820</v>
      </c>
      <c r="T820" s="2" t="str">
        <f t="shared" si="48"/>
        <v/>
      </c>
      <c r="U820" s="2" t="s">
        <v>1030</v>
      </c>
      <c r="V820" s="2" t="str">
        <f t="shared" si="49"/>
        <v/>
      </c>
      <c r="W820" s="2" t="s">
        <v>1030</v>
      </c>
      <c r="X820" s="2" t="str">
        <f t="shared" si="50"/>
        <v/>
      </c>
      <c r="Y820" s="2" t="s">
        <v>1030</v>
      </c>
      <c r="Z820" s="2" t="str">
        <f t="shared" si="51"/>
        <v/>
      </c>
      <c r="AA820" s="2" t="s">
        <v>1030</v>
      </c>
    </row>
    <row r="821" spans="1:27" hidden="1" x14ac:dyDescent="0.25">
      <c r="A821" s="2" t="s">
        <v>3592</v>
      </c>
      <c r="B821" s="2" t="s">
        <v>885</v>
      </c>
      <c r="C821" s="2" t="s">
        <v>3593</v>
      </c>
      <c r="D821" s="2">
        <v>5.5</v>
      </c>
      <c r="E821" s="2">
        <v>1</v>
      </c>
      <c r="F821" s="2">
        <v>5.5</v>
      </c>
      <c r="G821" s="2" t="s">
        <v>1030</v>
      </c>
      <c r="H821" s="2" t="s">
        <v>3594</v>
      </c>
      <c r="I821" s="21">
        <v>43039.291666666672</v>
      </c>
      <c r="J821" s="2" t="s">
        <v>819</v>
      </c>
      <c r="K821" s="21">
        <v>42195.291666666672</v>
      </c>
      <c r="L821" s="2" t="s">
        <v>794</v>
      </c>
      <c r="M821" s="21">
        <v>42655.291666666672</v>
      </c>
      <c r="N821" s="2">
        <v>1</v>
      </c>
      <c r="O821" s="2">
        <v>8000</v>
      </c>
      <c r="P821" s="2" t="s">
        <v>816</v>
      </c>
      <c r="Q821" s="2" t="s">
        <v>885</v>
      </c>
      <c r="R821" s="2" t="s">
        <v>857</v>
      </c>
      <c r="S821" s="2" t="s">
        <v>853</v>
      </c>
      <c r="T821" s="2" t="str">
        <f t="shared" si="48"/>
        <v/>
      </c>
      <c r="U821" s="2" t="s">
        <v>1030</v>
      </c>
      <c r="V821" s="2" t="str">
        <f t="shared" si="49"/>
        <v>Alondra Gaytan</v>
      </c>
      <c r="W821" s="2">
        <v>1</v>
      </c>
      <c r="X821" s="2" t="str">
        <f t="shared" si="50"/>
        <v/>
      </c>
      <c r="Y821" s="2" t="s">
        <v>1030</v>
      </c>
      <c r="Z821" s="2" t="str">
        <f t="shared" si="51"/>
        <v/>
      </c>
      <c r="AA821" s="2" t="s">
        <v>1030</v>
      </c>
    </row>
    <row r="822" spans="1:27" hidden="1" x14ac:dyDescent="0.25">
      <c r="A822" s="2" t="s">
        <v>3595</v>
      </c>
      <c r="B822" s="2" t="s">
        <v>874</v>
      </c>
      <c r="C822" s="2" t="s">
        <v>3596</v>
      </c>
      <c r="D822" s="2">
        <v>5</v>
      </c>
      <c r="E822" s="2">
        <v>1</v>
      </c>
      <c r="F822" s="2">
        <v>5</v>
      </c>
      <c r="G822" s="2" t="s">
        <v>1030</v>
      </c>
      <c r="H822" s="2" t="s">
        <v>3597</v>
      </c>
      <c r="I822" s="21">
        <v>43066.333333333328</v>
      </c>
      <c r="J822" s="2" t="s">
        <v>840</v>
      </c>
      <c r="K822" s="21">
        <v>42796.333333333328</v>
      </c>
      <c r="L822" s="2" t="s">
        <v>794</v>
      </c>
      <c r="N822" s="2">
        <v>0</v>
      </c>
      <c r="P822" s="2" t="s">
        <v>816</v>
      </c>
      <c r="Q822" s="2" t="s">
        <v>874</v>
      </c>
      <c r="R822" s="2" t="s">
        <v>797</v>
      </c>
      <c r="S822" s="2" t="s">
        <v>843</v>
      </c>
      <c r="T822" s="2" t="str">
        <f t="shared" si="48"/>
        <v/>
      </c>
      <c r="U822" s="2" t="s">
        <v>1030</v>
      </c>
      <c r="V822" s="2" t="str">
        <f t="shared" si="49"/>
        <v/>
      </c>
      <c r="W822" s="2" t="s">
        <v>1030</v>
      </c>
      <c r="X822" s="2" t="str">
        <f t="shared" si="50"/>
        <v/>
      </c>
      <c r="Y822" s="2" t="s">
        <v>1030</v>
      </c>
      <c r="Z822" s="2" t="str">
        <f t="shared" si="51"/>
        <v/>
      </c>
      <c r="AA822" s="2" t="s">
        <v>1030</v>
      </c>
    </row>
    <row r="823" spans="1:27" hidden="1" x14ac:dyDescent="0.25">
      <c r="A823" s="2" t="s">
        <v>3598</v>
      </c>
      <c r="B823" s="2" t="s">
        <v>882</v>
      </c>
      <c r="C823" s="2" t="s">
        <v>3599</v>
      </c>
      <c r="D823" s="2">
        <v>6</v>
      </c>
      <c r="E823" s="2">
        <v>1</v>
      </c>
      <c r="F823" s="2">
        <v>6</v>
      </c>
      <c r="G823" s="2" t="s">
        <v>1030</v>
      </c>
      <c r="H823" s="2" t="s">
        <v>3600</v>
      </c>
      <c r="I823" s="21">
        <v>42537.291666666672</v>
      </c>
      <c r="J823" s="2" t="s">
        <v>859</v>
      </c>
      <c r="K823" s="21">
        <v>42299.291666666672</v>
      </c>
      <c r="L823" s="2" t="s">
        <v>794</v>
      </c>
      <c r="N823" s="2">
        <v>0</v>
      </c>
      <c r="O823" s="2">
        <v>0</v>
      </c>
      <c r="P823" s="2" t="s">
        <v>816</v>
      </c>
      <c r="Q823" s="2" t="s">
        <v>882</v>
      </c>
      <c r="R823" s="2" t="s">
        <v>797</v>
      </c>
      <c r="S823" s="2" t="s">
        <v>820</v>
      </c>
      <c r="T823" s="2" t="str">
        <f t="shared" si="48"/>
        <v/>
      </c>
      <c r="U823" s="2" t="s">
        <v>1030</v>
      </c>
      <c r="V823" s="2" t="str">
        <f t="shared" si="49"/>
        <v/>
      </c>
      <c r="W823" s="2" t="s">
        <v>1030</v>
      </c>
      <c r="X823" s="2" t="str">
        <f t="shared" si="50"/>
        <v/>
      </c>
      <c r="Y823" s="2" t="s">
        <v>1030</v>
      </c>
      <c r="Z823" s="2" t="str">
        <f t="shared" si="51"/>
        <v/>
      </c>
      <c r="AA823" s="2" t="s">
        <v>1030</v>
      </c>
    </row>
    <row r="824" spans="1:27" hidden="1" x14ac:dyDescent="0.25">
      <c r="A824" s="2" t="s">
        <v>171</v>
      </c>
      <c r="B824" s="2" t="s">
        <v>804</v>
      </c>
      <c r="C824" s="2" t="s">
        <v>170</v>
      </c>
      <c r="D824" s="2">
        <v>14.083000004291534</v>
      </c>
      <c r="E824" s="2" t="s">
        <v>1030</v>
      </c>
      <c r="F824" s="2" t="s">
        <v>1030</v>
      </c>
      <c r="G824" s="2">
        <v>14.083000004291534</v>
      </c>
      <c r="H824" s="2" t="s">
        <v>1049</v>
      </c>
      <c r="I824" s="21">
        <v>43265.291666666672</v>
      </c>
      <c r="J824" s="2" t="s">
        <v>847</v>
      </c>
      <c r="K824" s="21">
        <v>39384.291666666664</v>
      </c>
      <c r="L824" s="2" t="s">
        <v>794</v>
      </c>
      <c r="M824" s="21">
        <v>28126.333333333332</v>
      </c>
      <c r="N824" s="2">
        <v>50</v>
      </c>
      <c r="O824" s="2">
        <v>8200</v>
      </c>
      <c r="P824" s="2" t="s">
        <v>795</v>
      </c>
      <c r="Q824" s="2" t="s">
        <v>804</v>
      </c>
      <c r="R824" s="2" t="s">
        <v>810</v>
      </c>
      <c r="S824" s="2" t="s">
        <v>1050</v>
      </c>
      <c r="T824" s="2" t="str">
        <f t="shared" si="48"/>
        <v/>
      </c>
      <c r="U824" s="2" t="s">
        <v>1030</v>
      </c>
      <c r="V824" s="2" t="str">
        <f t="shared" si="49"/>
        <v/>
      </c>
      <c r="W824" s="2" t="s">
        <v>1030</v>
      </c>
      <c r="X824" s="2" t="str">
        <f t="shared" si="50"/>
        <v>Karen Scuncio</v>
      </c>
      <c r="Y824" s="2">
        <v>50</v>
      </c>
      <c r="Z824" s="2" t="str">
        <f t="shared" si="51"/>
        <v>Karen Scuncio</v>
      </c>
      <c r="AA824" s="2">
        <v>8200</v>
      </c>
    </row>
    <row r="825" spans="1:27" hidden="1" x14ac:dyDescent="0.25">
      <c r="A825" s="2" t="s">
        <v>3601</v>
      </c>
      <c r="B825" s="2" t="s">
        <v>912</v>
      </c>
      <c r="C825" s="2" t="s">
        <v>3602</v>
      </c>
      <c r="D825" s="2">
        <v>0.5</v>
      </c>
      <c r="E825" s="2">
        <v>1</v>
      </c>
      <c r="F825" s="2">
        <v>0.5</v>
      </c>
      <c r="G825" s="2" t="s">
        <v>1030</v>
      </c>
      <c r="H825" s="2" t="s">
        <v>3603</v>
      </c>
      <c r="I825" s="21">
        <v>42538.291666666672</v>
      </c>
      <c r="J825" s="2" t="s">
        <v>1030</v>
      </c>
      <c r="K825" s="21">
        <v>42536.291666666672</v>
      </c>
      <c r="L825" s="2" t="s">
        <v>794</v>
      </c>
      <c r="N825" s="2">
        <v>0</v>
      </c>
      <c r="O825" s="2">
        <v>0</v>
      </c>
      <c r="P825" s="2" t="s">
        <v>816</v>
      </c>
      <c r="Q825" s="2" t="s">
        <v>912</v>
      </c>
      <c r="R825" s="2" t="s">
        <v>857</v>
      </c>
      <c r="S825" s="2" t="s">
        <v>801</v>
      </c>
      <c r="T825" s="2" t="str">
        <f t="shared" si="48"/>
        <v/>
      </c>
      <c r="U825" s="2" t="s">
        <v>1030</v>
      </c>
      <c r="V825" s="2" t="str">
        <f t="shared" si="49"/>
        <v/>
      </c>
      <c r="W825" s="2" t="s">
        <v>1030</v>
      </c>
      <c r="X825" s="2" t="str">
        <f t="shared" si="50"/>
        <v/>
      </c>
      <c r="Y825" s="2" t="s">
        <v>1030</v>
      </c>
      <c r="Z825" s="2" t="str">
        <f t="shared" si="51"/>
        <v/>
      </c>
      <c r="AA825" s="2" t="s">
        <v>1030</v>
      </c>
    </row>
    <row r="826" spans="1:27" hidden="1" x14ac:dyDescent="0.25">
      <c r="A826" s="2" t="s">
        <v>3604</v>
      </c>
      <c r="B826" s="2" t="s">
        <v>885</v>
      </c>
      <c r="C826" s="2" t="s">
        <v>3605</v>
      </c>
      <c r="D826" s="2">
        <v>1</v>
      </c>
      <c r="E826" s="2">
        <v>1</v>
      </c>
      <c r="F826" s="2">
        <v>1</v>
      </c>
      <c r="G826" s="2" t="s">
        <v>1030</v>
      </c>
      <c r="H826" s="2" t="s">
        <v>3606</v>
      </c>
      <c r="I826" s="21">
        <v>42412.333333333328</v>
      </c>
      <c r="J826" s="2" t="s">
        <v>819</v>
      </c>
      <c r="K826" s="21">
        <v>42377.333333333328</v>
      </c>
      <c r="L826" s="2" t="s">
        <v>794</v>
      </c>
      <c r="N826" s="2">
        <v>0</v>
      </c>
      <c r="O826" s="2">
        <v>0</v>
      </c>
      <c r="P826" s="2" t="s">
        <v>816</v>
      </c>
      <c r="Q826" s="2" t="s">
        <v>885</v>
      </c>
      <c r="R826" s="2" t="s">
        <v>797</v>
      </c>
      <c r="S826" s="2" t="s">
        <v>801</v>
      </c>
      <c r="T826" s="2" t="str">
        <f t="shared" si="48"/>
        <v/>
      </c>
      <c r="U826" s="2" t="s">
        <v>1030</v>
      </c>
      <c r="V826" s="2" t="str">
        <f t="shared" si="49"/>
        <v/>
      </c>
      <c r="W826" s="2" t="s">
        <v>1030</v>
      </c>
      <c r="X826" s="2" t="str">
        <f t="shared" si="50"/>
        <v/>
      </c>
      <c r="Y826" s="2" t="s">
        <v>1030</v>
      </c>
      <c r="Z826" s="2" t="str">
        <f t="shared" si="51"/>
        <v/>
      </c>
      <c r="AA826" s="2" t="s">
        <v>1030</v>
      </c>
    </row>
    <row r="827" spans="1:27" hidden="1" x14ac:dyDescent="0.25">
      <c r="A827" s="2" t="s">
        <v>3607</v>
      </c>
      <c r="B827" s="2" t="s">
        <v>1659</v>
      </c>
      <c r="C827" s="2" t="s">
        <v>3608</v>
      </c>
      <c r="D827" s="2">
        <v>1.8333333358168602</v>
      </c>
      <c r="E827" s="2" t="s">
        <v>1030</v>
      </c>
      <c r="F827" s="2" t="s">
        <v>1030</v>
      </c>
      <c r="G827" s="2">
        <v>1.8333333358168602</v>
      </c>
      <c r="H827" s="2" t="s">
        <v>3609</v>
      </c>
      <c r="I827" s="21">
        <v>41795.291666666664</v>
      </c>
      <c r="J827" s="2" t="s">
        <v>793</v>
      </c>
      <c r="K827" s="21">
        <v>36021.291666666664</v>
      </c>
      <c r="L827" s="2" t="s">
        <v>794</v>
      </c>
      <c r="M827" s="21">
        <v>37252.333333333336</v>
      </c>
      <c r="N827" s="2">
        <v>79</v>
      </c>
      <c r="O827" s="2">
        <v>4500000</v>
      </c>
      <c r="P827" s="2" t="s">
        <v>795</v>
      </c>
      <c r="Q827" s="2" t="s">
        <v>1659</v>
      </c>
      <c r="R827" s="2" t="s">
        <v>1493</v>
      </c>
      <c r="S827" s="2" t="s">
        <v>798</v>
      </c>
      <c r="T827" s="2" t="str">
        <f t="shared" si="48"/>
        <v/>
      </c>
      <c r="U827" s="2" t="s">
        <v>1030</v>
      </c>
      <c r="V827" s="2" t="str">
        <f t="shared" si="49"/>
        <v/>
      </c>
      <c r="W827" s="2" t="s">
        <v>1030</v>
      </c>
      <c r="X827" s="2" t="str">
        <f t="shared" si="50"/>
        <v/>
      </c>
      <c r="Y827" s="2" t="s">
        <v>1030</v>
      </c>
      <c r="Z827" s="2" t="str">
        <f t="shared" si="51"/>
        <v>Mary Anne Rooney</v>
      </c>
      <c r="AA827" s="2">
        <v>4500000</v>
      </c>
    </row>
    <row r="828" spans="1:27" hidden="1" x14ac:dyDescent="0.25">
      <c r="A828" s="2" t="s">
        <v>3610</v>
      </c>
      <c r="B828" s="2" t="s">
        <v>885</v>
      </c>
      <c r="C828" s="2" t="s">
        <v>3611</v>
      </c>
      <c r="D828" s="2">
        <v>5.75</v>
      </c>
      <c r="E828" s="2">
        <v>1</v>
      </c>
      <c r="F828" s="2">
        <v>5.75</v>
      </c>
      <c r="G828" s="2" t="s">
        <v>1030</v>
      </c>
      <c r="H828" s="2" t="s">
        <v>3612</v>
      </c>
      <c r="I828" s="21">
        <v>42704.333333333328</v>
      </c>
      <c r="J828" s="2" t="s">
        <v>984</v>
      </c>
      <c r="K828" s="21">
        <v>42522.291666666672</v>
      </c>
      <c r="L828" s="2" t="s">
        <v>794</v>
      </c>
      <c r="N828" s="2">
        <v>0</v>
      </c>
      <c r="O828" s="2">
        <v>0</v>
      </c>
      <c r="P828" s="2" t="s">
        <v>816</v>
      </c>
      <c r="Q828" s="2" t="s">
        <v>885</v>
      </c>
      <c r="R828" s="2" t="s">
        <v>866</v>
      </c>
      <c r="S828" s="2" t="s">
        <v>869</v>
      </c>
      <c r="T828" s="2" t="str">
        <f t="shared" si="48"/>
        <v/>
      </c>
      <c r="U828" s="2" t="s">
        <v>1030</v>
      </c>
      <c r="V828" s="2" t="str">
        <f t="shared" si="49"/>
        <v/>
      </c>
      <c r="W828" s="2" t="s">
        <v>1030</v>
      </c>
      <c r="X828" s="2" t="str">
        <f t="shared" si="50"/>
        <v/>
      </c>
      <c r="Y828" s="2" t="s">
        <v>1030</v>
      </c>
      <c r="Z828" s="2" t="str">
        <f t="shared" si="51"/>
        <v/>
      </c>
      <c r="AA828" s="2" t="s">
        <v>1030</v>
      </c>
    </row>
    <row r="829" spans="1:27" hidden="1" x14ac:dyDescent="0.25">
      <c r="A829" s="2" t="s">
        <v>3613</v>
      </c>
      <c r="B829" s="2" t="s">
        <v>885</v>
      </c>
      <c r="C829" s="2" t="s">
        <v>3614</v>
      </c>
      <c r="D829" s="2">
        <v>1</v>
      </c>
      <c r="E829" s="2">
        <v>1</v>
      </c>
      <c r="F829" s="2">
        <v>1</v>
      </c>
      <c r="G829" s="2" t="s">
        <v>1030</v>
      </c>
      <c r="H829" s="2" t="s">
        <v>3615</v>
      </c>
      <c r="I829" s="21">
        <v>42194.291666666672</v>
      </c>
      <c r="J829" s="2" t="s">
        <v>907</v>
      </c>
      <c r="K829" s="21">
        <v>42194.291666666672</v>
      </c>
      <c r="L829" s="2" t="s">
        <v>1102</v>
      </c>
      <c r="N829" s="2">
        <v>0</v>
      </c>
      <c r="O829" s="2">
        <v>0</v>
      </c>
      <c r="P829" s="2" t="s">
        <v>816</v>
      </c>
      <c r="Q829" s="2" t="s">
        <v>885</v>
      </c>
      <c r="R829" s="2" t="s">
        <v>842</v>
      </c>
      <c r="S829" s="2" t="s">
        <v>820</v>
      </c>
      <c r="T829" s="2" t="str">
        <f t="shared" si="48"/>
        <v/>
      </c>
      <c r="U829" s="2" t="s">
        <v>1030</v>
      </c>
      <c r="V829" s="2" t="str">
        <f t="shared" si="49"/>
        <v/>
      </c>
      <c r="W829" s="2" t="s">
        <v>1030</v>
      </c>
      <c r="X829" s="2" t="str">
        <f t="shared" si="50"/>
        <v/>
      </c>
      <c r="Y829" s="2" t="s">
        <v>1030</v>
      </c>
      <c r="Z829" s="2" t="str">
        <f t="shared" si="51"/>
        <v/>
      </c>
      <c r="AA829" s="2" t="s">
        <v>1030</v>
      </c>
    </row>
    <row r="830" spans="1:27" hidden="1" x14ac:dyDescent="0.25">
      <c r="A830" s="2" t="s">
        <v>420</v>
      </c>
      <c r="B830" s="2" t="s">
        <v>882</v>
      </c>
      <c r="C830" s="2" t="s">
        <v>419</v>
      </c>
      <c r="D830" s="2">
        <v>3.75</v>
      </c>
      <c r="E830" s="2">
        <v>1</v>
      </c>
      <c r="F830" s="2">
        <v>3.75</v>
      </c>
      <c r="G830" s="2" t="s">
        <v>1030</v>
      </c>
      <c r="H830" s="2" t="s">
        <v>1051</v>
      </c>
      <c r="I830" s="21">
        <v>43235.291666666672</v>
      </c>
      <c r="J830" s="2" t="s">
        <v>808</v>
      </c>
      <c r="K830" s="21">
        <v>43125.333333333328</v>
      </c>
      <c r="L830" s="2" t="s">
        <v>794</v>
      </c>
      <c r="M830" s="21">
        <v>32143.333333333332</v>
      </c>
      <c r="N830" s="2">
        <v>0</v>
      </c>
      <c r="O830" s="2">
        <v>0</v>
      </c>
      <c r="P830" s="2" t="s">
        <v>795</v>
      </c>
      <c r="Q830" s="2" t="s">
        <v>882</v>
      </c>
      <c r="R830" s="2" t="s">
        <v>1052</v>
      </c>
      <c r="S830" s="2" t="s">
        <v>932</v>
      </c>
      <c r="T830" s="2" t="str">
        <f t="shared" si="48"/>
        <v/>
      </c>
      <c r="U830" s="2" t="s">
        <v>1030</v>
      </c>
      <c r="V830" s="2" t="str">
        <f t="shared" si="49"/>
        <v/>
      </c>
      <c r="W830" s="2" t="s">
        <v>1030</v>
      </c>
      <c r="X830" s="2" t="str">
        <f t="shared" si="50"/>
        <v/>
      </c>
      <c r="Y830" s="2" t="s">
        <v>1030</v>
      </c>
      <c r="Z830" s="2" t="str">
        <f t="shared" si="51"/>
        <v/>
      </c>
      <c r="AA830" s="2" t="s">
        <v>1030</v>
      </c>
    </row>
    <row r="831" spans="1:27" hidden="1" x14ac:dyDescent="0.25">
      <c r="A831" s="2" t="s">
        <v>3616</v>
      </c>
      <c r="B831" s="2" t="s">
        <v>796</v>
      </c>
      <c r="C831" s="2" t="s">
        <v>3617</v>
      </c>
      <c r="D831" s="2">
        <v>12.75</v>
      </c>
      <c r="E831" s="2">
        <v>1</v>
      </c>
      <c r="F831" s="2">
        <v>12.75</v>
      </c>
      <c r="G831" s="2" t="s">
        <v>1030</v>
      </c>
      <c r="H831" s="2" t="s">
        <v>3618</v>
      </c>
      <c r="I831" s="21">
        <v>42114.291666666672</v>
      </c>
      <c r="J831" s="2" t="s">
        <v>1005</v>
      </c>
      <c r="K831" s="21">
        <v>42100.291666666672</v>
      </c>
      <c r="L831" s="2" t="s">
        <v>1102</v>
      </c>
      <c r="N831" s="2">
        <v>0</v>
      </c>
      <c r="O831" s="2">
        <v>0</v>
      </c>
      <c r="P831" s="2" t="s">
        <v>816</v>
      </c>
      <c r="Q831" s="2" t="s">
        <v>796</v>
      </c>
      <c r="R831" s="2" t="s">
        <v>937</v>
      </c>
      <c r="S831" s="2" t="s">
        <v>831</v>
      </c>
      <c r="T831" s="2" t="str">
        <f t="shared" si="48"/>
        <v/>
      </c>
      <c r="U831" s="2" t="s">
        <v>1030</v>
      </c>
      <c r="V831" s="2" t="str">
        <f t="shared" si="49"/>
        <v/>
      </c>
      <c r="W831" s="2" t="s">
        <v>1030</v>
      </c>
      <c r="X831" s="2" t="str">
        <f t="shared" si="50"/>
        <v/>
      </c>
      <c r="Y831" s="2" t="s">
        <v>1030</v>
      </c>
      <c r="Z831" s="2" t="str">
        <f t="shared" si="51"/>
        <v/>
      </c>
      <c r="AA831" s="2" t="s">
        <v>1030</v>
      </c>
    </row>
    <row r="832" spans="1:27" hidden="1" x14ac:dyDescent="0.25">
      <c r="A832" s="2" t="s">
        <v>3619</v>
      </c>
      <c r="B832" s="2" t="s">
        <v>812</v>
      </c>
      <c r="C832" s="2" t="s">
        <v>3620</v>
      </c>
      <c r="D832" s="2">
        <v>5.5</v>
      </c>
      <c r="E832" s="2">
        <v>1</v>
      </c>
      <c r="F832" s="2">
        <v>5.5</v>
      </c>
      <c r="G832" s="2" t="s">
        <v>1030</v>
      </c>
      <c r="H832" s="2" t="s">
        <v>3621</v>
      </c>
      <c r="I832" s="21">
        <v>43042.291666666672</v>
      </c>
      <c r="J832" s="2" t="s">
        <v>819</v>
      </c>
      <c r="K832" s="21">
        <v>42873.291666666672</v>
      </c>
      <c r="L832" s="2" t="s">
        <v>794</v>
      </c>
      <c r="M832" s="21">
        <v>42491.291666666672</v>
      </c>
      <c r="N832" s="2">
        <v>1</v>
      </c>
      <c r="O832" s="2">
        <v>12000</v>
      </c>
      <c r="P832" s="2" t="s">
        <v>795</v>
      </c>
      <c r="Q832" s="2" t="s">
        <v>812</v>
      </c>
      <c r="R832" s="2" t="s">
        <v>810</v>
      </c>
      <c r="S832" s="2" t="s">
        <v>801</v>
      </c>
      <c r="T832" s="2" t="str">
        <f t="shared" si="48"/>
        <v/>
      </c>
      <c r="U832" s="2" t="s">
        <v>1030</v>
      </c>
      <c r="V832" s="2" t="str">
        <f t="shared" si="49"/>
        <v/>
      </c>
      <c r="W832" s="2" t="s">
        <v>1030</v>
      </c>
      <c r="X832" s="2" t="str">
        <f t="shared" si="50"/>
        <v/>
      </c>
      <c r="Y832" s="2" t="s">
        <v>1030</v>
      </c>
      <c r="Z832" s="2" t="str">
        <f t="shared" si="51"/>
        <v/>
      </c>
      <c r="AA832" s="2" t="s">
        <v>1030</v>
      </c>
    </row>
    <row r="833" spans="1:27" hidden="1" x14ac:dyDescent="0.25">
      <c r="A833" s="2" t="s">
        <v>3622</v>
      </c>
      <c r="B833" s="2" t="s">
        <v>812</v>
      </c>
      <c r="C833" s="2" t="s">
        <v>3623</v>
      </c>
      <c r="D833" s="2">
        <v>6.25</v>
      </c>
      <c r="E833" s="2">
        <v>1</v>
      </c>
      <c r="F833" s="2">
        <v>6.25</v>
      </c>
      <c r="G833" s="2" t="s">
        <v>1030</v>
      </c>
      <c r="H833" s="2" t="s">
        <v>3624</v>
      </c>
      <c r="I833" s="21">
        <v>42241.291666666672</v>
      </c>
      <c r="J833" s="2" t="s">
        <v>793</v>
      </c>
      <c r="K833" s="21">
        <v>42073.291666666672</v>
      </c>
      <c r="L833" s="2" t="s">
        <v>794</v>
      </c>
      <c r="M833" s="21">
        <v>42248.291666666672</v>
      </c>
      <c r="N833" s="2">
        <v>2</v>
      </c>
      <c r="O833" s="2">
        <v>25000</v>
      </c>
      <c r="P833" s="2" t="s">
        <v>824</v>
      </c>
      <c r="Q833" s="2" t="s">
        <v>812</v>
      </c>
      <c r="R833" s="2" t="s">
        <v>797</v>
      </c>
      <c r="S833" s="2" t="s">
        <v>831</v>
      </c>
      <c r="T833" s="2" t="str">
        <f t="shared" si="48"/>
        <v/>
      </c>
      <c r="U833" s="2" t="s">
        <v>1030</v>
      </c>
      <c r="V833" s="2" t="str">
        <f t="shared" si="49"/>
        <v>Bill Bartels</v>
      </c>
      <c r="W833" s="2">
        <v>1</v>
      </c>
      <c r="X833" s="2" t="str">
        <f t="shared" si="50"/>
        <v/>
      </c>
      <c r="Y833" s="2" t="s">
        <v>1030</v>
      </c>
      <c r="Z833" s="2" t="str">
        <f t="shared" si="51"/>
        <v>Bill Bartels</v>
      </c>
      <c r="AA833" s="2">
        <v>25000</v>
      </c>
    </row>
    <row r="834" spans="1:27" hidden="1" x14ac:dyDescent="0.25">
      <c r="A834" s="2" t="s">
        <v>3625</v>
      </c>
      <c r="B834" s="2" t="s">
        <v>885</v>
      </c>
      <c r="C834" s="2" t="s">
        <v>3626</v>
      </c>
      <c r="D834" s="2">
        <v>5.2496666312217712</v>
      </c>
      <c r="E834" s="2">
        <v>1</v>
      </c>
      <c r="F834" s="2">
        <v>5.2496666312217712</v>
      </c>
      <c r="G834" s="2" t="s">
        <v>1030</v>
      </c>
      <c r="H834" s="2" t="s">
        <v>3627</v>
      </c>
      <c r="I834" s="21">
        <v>42704.333333333328</v>
      </c>
      <c r="J834" s="2" t="s">
        <v>840</v>
      </c>
      <c r="K834" s="21">
        <v>42485.291666666672</v>
      </c>
      <c r="L834" s="2" t="s">
        <v>794</v>
      </c>
      <c r="N834" s="2">
        <v>0</v>
      </c>
      <c r="O834" s="2">
        <v>0</v>
      </c>
      <c r="P834" s="2" t="s">
        <v>816</v>
      </c>
      <c r="Q834" s="2" t="s">
        <v>885</v>
      </c>
      <c r="R834" s="2" t="s">
        <v>830</v>
      </c>
      <c r="S834" s="2" t="s">
        <v>820</v>
      </c>
      <c r="T834" s="2" t="str">
        <f t="shared" si="48"/>
        <v/>
      </c>
      <c r="U834" s="2" t="s">
        <v>1030</v>
      </c>
      <c r="V834" s="2" t="str">
        <f t="shared" si="49"/>
        <v/>
      </c>
      <c r="W834" s="2" t="s">
        <v>1030</v>
      </c>
      <c r="X834" s="2" t="str">
        <f t="shared" si="50"/>
        <v/>
      </c>
      <c r="Y834" s="2" t="s">
        <v>1030</v>
      </c>
      <c r="Z834" s="2" t="str">
        <f t="shared" si="51"/>
        <v/>
      </c>
      <c r="AA834" s="2" t="s">
        <v>1030</v>
      </c>
    </row>
    <row r="835" spans="1:27" hidden="1" x14ac:dyDescent="0.25">
      <c r="A835" s="2" t="s">
        <v>3628</v>
      </c>
      <c r="B835" s="2" t="s">
        <v>812</v>
      </c>
      <c r="C835" s="2" t="s">
        <v>3629</v>
      </c>
      <c r="D835" s="2">
        <v>5.9169999957084656</v>
      </c>
      <c r="E835" s="2">
        <v>1</v>
      </c>
      <c r="F835" s="2">
        <v>5.9169999957084656</v>
      </c>
      <c r="G835" s="2" t="s">
        <v>1030</v>
      </c>
      <c r="H835" s="2" t="s">
        <v>3630</v>
      </c>
      <c r="I835" s="21">
        <v>42552.291666666672</v>
      </c>
      <c r="J835" s="2" t="s">
        <v>803</v>
      </c>
      <c r="K835" s="21">
        <v>42095.291666666672</v>
      </c>
      <c r="L835" s="2" t="s">
        <v>794</v>
      </c>
      <c r="N835" s="2">
        <v>0</v>
      </c>
      <c r="O835" s="2">
        <v>0</v>
      </c>
      <c r="P835" s="2" t="s">
        <v>816</v>
      </c>
      <c r="Q835" s="2" t="s">
        <v>812</v>
      </c>
      <c r="R835" s="2" t="s">
        <v>903</v>
      </c>
      <c r="S835" s="2" t="s">
        <v>831</v>
      </c>
      <c r="T835" s="2" t="str">
        <f t="shared" ref="T835:T898" si="52">IF(U835&lt;&gt;"",B835,"")</f>
        <v/>
      </c>
      <c r="U835" s="2" t="s">
        <v>1030</v>
      </c>
      <c r="V835" s="2" t="str">
        <f t="shared" ref="V835:V898" si="53">IF(W835&lt;&gt;"",B835,"")</f>
        <v/>
      </c>
      <c r="W835" s="2" t="s">
        <v>1030</v>
      </c>
      <c r="X835" s="2" t="str">
        <f t="shared" ref="X835:X898" si="54">IF(Y835&lt;&gt;"",B835,"")</f>
        <v/>
      </c>
      <c r="Y835" s="2" t="s">
        <v>1030</v>
      </c>
      <c r="Z835" s="2" t="str">
        <f t="shared" ref="Z835:Z898" si="55">IF(AA835&lt;&gt;"",B835,"")</f>
        <v/>
      </c>
      <c r="AA835" s="2" t="s">
        <v>1030</v>
      </c>
    </row>
    <row r="836" spans="1:27" hidden="1" x14ac:dyDescent="0.25">
      <c r="A836" s="2" t="s">
        <v>3631</v>
      </c>
      <c r="B836" s="2" t="s">
        <v>912</v>
      </c>
      <c r="C836" s="2" t="s">
        <v>3632</v>
      </c>
      <c r="D836" s="2">
        <v>1</v>
      </c>
      <c r="E836" s="2">
        <v>1</v>
      </c>
      <c r="F836" s="2">
        <v>1</v>
      </c>
      <c r="G836" s="2" t="s">
        <v>1030</v>
      </c>
      <c r="H836" s="2" t="s">
        <v>3633</v>
      </c>
      <c r="I836" s="21">
        <v>42282.291666666672</v>
      </c>
      <c r="J836" s="2" t="s">
        <v>819</v>
      </c>
      <c r="K836" s="21">
        <v>42282.291666666672</v>
      </c>
      <c r="L836" s="2" t="s">
        <v>1102</v>
      </c>
      <c r="N836" s="2">
        <v>0</v>
      </c>
      <c r="O836" s="2">
        <v>0</v>
      </c>
      <c r="P836" s="2" t="s">
        <v>816</v>
      </c>
      <c r="Q836" s="2" t="s">
        <v>912</v>
      </c>
      <c r="R836" s="2" t="s">
        <v>810</v>
      </c>
      <c r="S836" s="2" t="s">
        <v>801</v>
      </c>
      <c r="T836" s="2" t="str">
        <f t="shared" si="52"/>
        <v/>
      </c>
      <c r="U836" s="2" t="s">
        <v>1030</v>
      </c>
      <c r="V836" s="2" t="str">
        <f t="shared" si="53"/>
        <v/>
      </c>
      <c r="W836" s="2" t="s">
        <v>1030</v>
      </c>
      <c r="X836" s="2" t="str">
        <f t="shared" si="54"/>
        <v/>
      </c>
      <c r="Y836" s="2" t="s">
        <v>1030</v>
      </c>
      <c r="Z836" s="2" t="str">
        <f t="shared" si="55"/>
        <v/>
      </c>
      <c r="AA836" s="2" t="s">
        <v>1030</v>
      </c>
    </row>
    <row r="837" spans="1:27" hidden="1" x14ac:dyDescent="0.25">
      <c r="A837" s="2" t="s">
        <v>669</v>
      </c>
      <c r="B837" s="2" t="s">
        <v>874</v>
      </c>
      <c r="C837" s="2" t="s">
        <v>668</v>
      </c>
      <c r="D837" s="2">
        <v>21.833333343267441</v>
      </c>
      <c r="E837" s="2" t="s">
        <v>1030</v>
      </c>
      <c r="F837" s="2" t="s">
        <v>1030</v>
      </c>
      <c r="G837" s="2">
        <v>21.833333343267441</v>
      </c>
      <c r="H837" s="2" t="s">
        <v>1053</v>
      </c>
      <c r="I837" s="21">
        <v>43182.291666666672</v>
      </c>
      <c r="J837" s="2" t="s">
        <v>793</v>
      </c>
      <c r="K837" s="21">
        <v>42901.291666666672</v>
      </c>
      <c r="L837" s="2" t="s">
        <v>794</v>
      </c>
      <c r="M837" s="21">
        <v>41974.333333333328</v>
      </c>
      <c r="N837" s="2">
        <v>2</v>
      </c>
      <c r="O837" s="2">
        <v>90000</v>
      </c>
      <c r="P837" s="2" t="s">
        <v>795</v>
      </c>
      <c r="Q837" s="2" t="s">
        <v>874</v>
      </c>
      <c r="R837" s="2" t="s">
        <v>797</v>
      </c>
      <c r="S837" s="2" t="s">
        <v>831</v>
      </c>
      <c r="T837" s="2" t="str">
        <f t="shared" si="52"/>
        <v/>
      </c>
      <c r="U837" s="2" t="s">
        <v>1030</v>
      </c>
      <c r="V837" s="2" t="str">
        <f t="shared" si="53"/>
        <v/>
      </c>
      <c r="W837" s="2" t="s">
        <v>1030</v>
      </c>
      <c r="X837" s="2" t="str">
        <f t="shared" si="54"/>
        <v>Rose Obetz</v>
      </c>
      <c r="Y837" s="2">
        <v>2</v>
      </c>
      <c r="Z837" s="2" t="str">
        <f t="shared" si="55"/>
        <v>Rose Obetz</v>
      </c>
      <c r="AA837" s="2">
        <v>90000</v>
      </c>
    </row>
    <row r="838" spans="1:27" hidden="1" x14ac:dyDescent="0.25">
      <c r="A838" s="2" t="s">
        <v>3634</v>
      </c>
      <c r="B838" s="2" t="s">
        <v>912</v>
      </c>
      <c r="C838" s="2" t="s">
        <v>3635</v>
      </c>
      <c r="D838" s="2">
        <v>5</v>
      </c>
      <c r="E838" s="2">
        <v>1</v>
      </c>
      <c r="F838" s="2">
        <v>5</v>
      </c>
      <c r="G838" s="2" t="s">
        <v>1030</v>
      </c>
      <c r="H838" s="2" t="s">
        <v>3636</v>
      </c>
      <c r="I838" s="21">
        <v>42557.291666666672</v>
      </c>
      <c r="J838" s="2" t="s">
        <v>793</v>
      </c>
      <c r="K838" s="21">
        <v>42526.291666666672</v>
      </c>
      <c r="L838" s="2" t="s">
        <v>794</v>
      </c>
      <c r="M838" s="21">
        <v>42542.291666666672</v>
      </c>
      <c r="N838" s="2">
        <v>1</v>
      </c>
      <c r="O838" s="2">
        <v>0</v>
      </c>
      <c r="P838" s="2" t="s">
        <v>816</v>
      </c>
      <c r="Q838" s="2" t="s">
        <v>912</v>
      </c>
      <c r="R838" s="2" t="s">
        <v>830</v>
      </c>
      <c r="S838" s="2" t="s">
        <v>869</v>
      </c>
      <c r="T838" s="2" t="str">
        <f t="shared" si="52"/>
        <v>Ray Bowman</v>
      </c>
      <c r="U838" s="2">
        <v>100</v>
      </c>
      <c r="V838" s="2" t="str">
        <f t="shared" si="53"/>
        <v>Ray Bowman</v>
      </c>
      <c r="W838" s="2">
        <v>1</v>
      </c>
      <c r="X838" s="2" t="str">
        <f t="shared" si="54"/>
        <v>Ray Bowman</v>
      </c>
      <c r="Y838" s="2">
        <v>1</v>
      </c>
      <c r="Z838" s="2" t="str">
        <f t="shared" si="55"/>
        <v/>
      </c>
      <c r="AA838" s="2" t="s">
        <v>1030</v>
      </c>
    </row>
    <row r="839" spans="1:27" hidden="1" x14ac:dyDescent="0.25">
      <c r="A839" s="2" t="s">
        <v>3637</v>
      </c>
      <c r="B839" s="2" t="s">
        <v>3638</v>
      </c>
      <c r="C839" s="2" t="s">
        <v>3639</v>
      </c>
      <c r="D839" s="2">
        <v>6</v>
      </c>
      <c r="E839" s="2">
        <v>1</v>
      </c>
      <c r="F839" s="2">
        <v>6</v>
      </c>
      <c r="G839" s="2" t="s">
        <v>1030</v>
      </c>
      <c r="H839" s="2" t="s">
        <v>3640</v>
      </c>
      <c r="I839" s="21">
        <v>42256.291666666672</v>
      </c>
      <c r="J839" s="2" t="s">
        <v>800</v>
      </c>
      <c r="K839" s="21">
        <v>42101.291666666672</v>
      </c>
      <c r="L839" s="2" t="s">
        <v>1102</v>
      </c>
      <c r="N839" s="2">
        <v>0</v>
      </c>
      <c r="O839" s="2">
        <v>0</v>
      </c>
      <c r="P839" s="2" t="s">
        <v>816</v>
      </c>
      <c r="Q839" s="2" t="s">
        <v>3638</v>
      </c>
      <c r="R839" s="2" t="s">
        <v>810</v>
      </c>
      <c r="S839" s="2" t="s">
        <v>801</v>
      </c>
      <c r="T839" s="2" t="str">
        <f t="shared" si="52"/>
        <v/>
      </c>
      <c r="U839" s="2" t="s">
        <v>1030</v>
      </c>
      <c r="V839" s="2" t="str">
        <f t="shared" si="53"/>
        <v/>
      </c>
      <c r="W839" s="2" t="s">
        <v>1030</v>
      </c>
      <c r="X839" s="2" t="str">
        <f t="shared" si="54"/>
        <v/>
      </c>
      <c r="Y839" s="2" t="s">
        <v>1030</v>
      </c>
      <c r="Z839" s="2" t="str">
        <f t="shared" si="55"/>
        <v/>
      </c>
      <c r="AA839" s="2" t="s">
        <v>1030</v>
      </c>
    </row>
    <row r="840" spans="1:27" hidden="1" x14ac:dyDescent="0.25">
      <c r="A840" s="2" t="s">
        <v>3641</v>
      </c>
      <c r="B840" s="2" t="s">
        <v>809</v>
      </c>
      <c r="C840" s="2" t="s">
        <v>3642</v>
      </c>
      <c r="D840" s="2">
        <v>1.5</v>
      </c>
      <c r="E840" s="2" t="s">
        <v>1030</v>
      </c>
      <c r="F840" s="2" t="s">
        <v>1030</v>
      </c>
      <c r="G840" s="2">
        <v>1.5</v>
      </c>
      <c r="H840" s="2" t="s">
        <v>3643</v>
      </c>
      <c r="I840" s="21">
        <v>42018.333333333328</v>
      </c>
      <c r="J840" s="2" t="s">
        <v>884</v>
      </c>
      <c r="K840" s="21">
        <v>41934.291666666664</v>
      </c>
      <c r="L840" s="2" t="s">
        <v>1102</v>
      </c>
      <c r="N840" s="2">
        <v>0</v>
      </c>
      <c r="O840" s="2">
        <v>0</v>
      </c>
      <c r="P840" s="2" t="s">
        <v>816</v>
      </c>
      <c r="Q840" s="2" t="s">
        <v>809</v>
      </c>
      <c r="R840" s="2" t="s">
        <v>797</v>
      </c>
      <c r="S840" s="2" t="s">
        <v>853</v>
      </c>
      <c r="T840" s="2" t="str">
        <f t="shared" si="52"/>
        <v/>
      </c>
      <c r="U840" s="2" t="s">
        <v>1030</v>
      </c>
      <c r="V840" s="2" t="str">
        <f t="shared" si="53"/>
        <v/>
      </c>
      <c r="W840" s="2" t="s">
        <v>1030</v>
      </c>
      <c r="X840" s="2" t="str">
        <f t="shared" si="54"/>
        <v/>
      </c>
      <c r="Y840" s="2" t="s">
        <v>1030</v>
      </c>
      <c r="Z840" s="2" t="str">
        <f t="shared" si="55"/>
        <v/>
      </c>
      <c r="AA840" s="2" t="s">
        <v>1030</v>
      </c>
    </row>
    <row r="841" spans="1:27" hidden="1" x14ac:dyDescent="0.25">
      <c r="A841" s="2" t="s">
        <v>3644</v>
      </c>
      <c r="B841" s="2" t="s">
        <v>2972</v>
      </c>
      <c r="C841" s="2" t="s">
        <v>3645</v>
      </c>
      <c r="D841" s="2">
        <v>5</v>
      </c>
      <c r="E841" s="2">
        <v>1</v>
      </c>
      <c r="F841" s="2">
        <v>5</v>
      </c>
      <c r="G841" s="2" t="s">
        <v>1030</v>
      </c>
      <c r="H841" s="2" t="s">
        <v>3646</v>
      </c>
      <c r="I841" s="21">
        <v>42703.333333333328</v>
      </c>
      <c r="J841" s="2" t="s">
        <v>803</v>
      </c>
      <c r="K841" s="21">
        <v>42417.333333333328</v>
      </c>
      <c r="L841" s="2" t="s">
        <v>794</v>
      </c>
      <c r="M841" s="21">
        <v>41948.333333333336</v>
      </c>
      <c r="N841" s="2">
        <v>0</v>
      </c>
      <c r="O841" s="2">
        <v>40000</v>
      </c>
      <c r="P841" s="2" t="s">
        <v>795</v>
      </c>
      <c r="Q841" s="2" t="s">
        <v>2972</v>
      </c>
      <c r="R841" s="2" t="s">
        <v>1504</v>
      </c>
      <c r="S841" s="2" t="s">
        <v>853</v>
      </c>
      <c r="T841" s="2" t="str">
        <f t="shared" si="52"/>
        <v/>
      </c>
      <c r="U841" s="2" t="s">
        <v>1030</v>
      </c>
      <c r="V841" s="2" t="str">
        <f t="shared" si="53"/>
        <v/>
      </c>
      <c r="W841" s="2" t="s">
        <v>1030</v>
      </c>
      <c r="X841" s="2" t="str">
        <f t="shared" si="54"/>
        <v/>
      </c>
      <c r="Y841" s="2" t="s">
        <v>1030</v>
      </c>
      <c r="Z841" s="2" t="str">
        <f t="shared" si="55"/>
        <v/>
      </c>
      <c r="AA841" s="2" t="s">
        <v>1030</v>
      </c>
    </row>
    <row r="842" spans="1:27" hidden="1" x14ac:dyDescent="0.25">
      <c r="A842" s="2" t="s">
        <v>3647</v>
      </c>
      <c r="B842" s="2" t="s">
        <v>1063</v>
      </c>
      <c r="C842" s="2" t="s">
        <v>3648</v>
      </c>
      <c r="D842" s="2">
        <v>1</v>
      </c>
      <c r="E842" s="2">
        <v>1</v>
      </c>
      <c r="F842" s="2">
        <v>1</v>
      </c>
      <c r="G842" s="2" t="s">
        <v>1030</v>
      </c>
      <c r="H842" s="2" t="s">
        <v>3649</v>
      </c>
      <c r="I842" s="21">
        <v>42029.333333333328</v>
      </c>
      <c r="J842" s="2" t="s">
        <v>793</v>
      </c>
      <c r="K842" s="21">
        <v>41919.291666666664</v>
      </c>
      <c r="L842" s="2" t="s">
        <v>1102</v>
      </c>
      <c r="N842" s="2">
        <v>0</v>
      </c>
      <c r="O842" s="2">
        <v>0</v>
      </c>
      <c r="P842" s="2" t="s">
        <v>816</v>
      </c>
      <c r="Q842" s="2" t="s">
        <v>1063</v>
      </c>
      <c r="R842" s="2" t="s">
        <v>937</v>
      </c>
      <c r="S842" s="2" t="s">
        <v>3250</v>
      </c>
      <c r="T842" s="2" t="str">
        <f t="shared" si="52"/>
        <v/>
      </c>
      <c r="U842" s="2" t="s">
        <v>1030</v>
      </c>
      <c r="V842" s="2" t="str">
        <f t="shared" si="53"/>
        <v/>
      </c>
      <c r="W842" s="2" t="s">
        <v>1030</v>
      </c>
      <c r="X842" s="2" t="str">
        <f t="shared" si="54"/>
        <v/>
      </c>
      <c r="Y842" s="2" t="s">
        <v>1030</v>
      </c>
      <c r="Z842" s="2" t="str">
        <f t="shared" si="55"/>
        <v/>
      </c>
      <c r="AA842" s="2" t="s">
        <v>1030</v>
      </c>
    </row>
    <row r="843" spans="1:27" hidden="1" x14ac:dyDescent="0.25">
      <c r="A843" s="2" t="s">
        <v>3650</v>
      </c>
      <c r="B843" s="2" t="s">
        <v>3651</v>
      </c>
      <c r="C843" s="2" t="s">
        <v>3652</v>
      </c>
      <c r="D843" s="2">
        <v>6</v>
      </c>
      <c r="E843" s="2">
        <v>1</v>
      </c>
      <c r="F843" s="2">
        <v>6</v>
      </c>
      <c r="G843" s="2" t="s">
        <v>1030</v>
      </c>
      <c r="H843" s="2" t="s">
        <v>3653</v>
      </c>
      <c r="I843" s="21">
        <v>42481.291666666672</v>
      </c>
      <c r="J843" s="2" t="s">
        <v>861</v>
      </c>
      <c r="K843" s="21">
        <v>42115.291666666672</v>
      </c>
      <c r="L843" s="2" t="s">
        <v>794</v>
      </c>
      <c r="M843" s="21">
        <v>42124.291666666672</v>
      </c>
      <c r="N843" s="2">
        <v>2</v>
      </c>
      <c r="O843" s="2">
        <v>1500</v>
      </c>
      <c r="P843" s="2" t="s">
        <v>824</v>
      </c>
      <c r="Q843" s="2" t="s">
        <v>3651</v>
      </c>
      <c r="R843" s="2" t="s">
        <v>857</v>
      </c>
      <c r="S843" s="2" t="s">
        <v>849</v>
      </c>
      <c r="T843" s="2" t="str">
        <f t="shared" si="52"/>
        <v/>
      </c>
      <c r="U843" s="2" t="s">
        <v>1030</v>
      </c>
      <c r="V843" s="2" t="str">
        <f t="shared" si="53"/>
        <v/>
      </c>
      <c r="W843" s="2" t="s">
        <v>1030</v>
      </c>
      <c r="X843" s="2" t="str">
        <f t="shared" si="54"/>
        <v/>
      </c>
      <c r="Y843" s="2" t="s">
        <v>1030</v>
      </c>
      <c r="Z843" s="2" t="str">
        <f t="shared" si="55"/>
        <v/>
      </c>
      <c r="AA843" s="2" t="s">
        <v>1030</v>
      </c>
    </row>
    <row r="844" spans="1:27" hidden="1" x14ac:dyDescent="0.25">
      <c r="A844" s="2" t="s">
        <v>627</v>
      </c>
      <c r="B844" s="2" t="s">
        <v>935</v>
      </c>
      <c r="C844" s="2" t="s">
        <v>626</v>
      </c>
      <c r="D844" s="2">
        <v>6.5</v>
      </c>
      <c r="E844" s="2">
        <v>1</v>
      </c>
      <c r="F844" s="2">
        <v>6.5</v>
      </c>
      <c r="G844" s="2" t="s">
        <v>1030</v>
      </c>
      <c r="H844" s="2" t="s">
        <v>1054</v>
      </c>
      <c r="I844" s="21">
        <v>43200.291666666672</v>
      </c>
      <c r="J844" s="2" t="s">
        <v>819</v>
      </c>
      <c r="K844" s="21">
        <v>43174.291666666672</v>
      </c>
      <c r="L844" s="2" t="s">
        <v>794</v>
      </c>
      <c r="N844" s="2">
        <v>0</v>
      </c>
      <c r="O844" s="2">
        <v>0</v>
      </c>
      <c r="P844" s="2" t="s">
        <v>816</v>
      </c>
      <c r="Q844" s="2" t="s">
        <v>935</v>
      </c>
      <c r="R844" s="2" t="s">
        <v>810</v>
      </c>
      <c r="S844" s="2" t="s">
        <v>853</v>
      </c>
      <c r="T844" s="2" t="str">
        <f t="shared" si="52"/>
        <v/>
      </c>
      <c r="U844" s="2" t="s">
        <v>1030</v>
      </c>
      <c r="V844" s="2" t="str">
        <f t="shared" si="53"/>
        <v/>
      </c>
      <c r="W844" s="2" t="s">
        <v>1030</v>
      </c>
      <c r="X844" s="2" t="str">
        <f t="shared" si="54"/>
        <v/>
      </c>
      <c r="Y844" s="2" t="s">
        <v>1030</v>
      </c>
      <c r="Z844" s="2" t="str">
        <f t="shared" si="55"/>
        <v/>
      </c>
      <c r="AA844" s="2" t="s">
        <v>1030</v>
      </c>
    </row>
    <row r="845" spans="1:27" hidden="1" x14ac:dyDescent="0.25">
      <c r="A845" s="2" t="s">
        <v>3654</v>
      </c>
      <c r="B845" s="2" t="s">
        <v>912</v>
      </c>
      <c r="C845" s="2" t="s">
        <v>3655</v>
      </c>
      <c r="D845" s="2">
        <v>12.5</v>
      </c>
      <c r="E845" s="2">
        <v>1</v>
      </c>
      <c r="F845" s="2">
        <v>12.5</v>
      </c>
      <c r="G845" s="2" t="s">
        <v>1030</v>
      </c>
      <c r="H845" s="2" t="s">
        <v>3656</v>
      </c>
      <c r="I845" s="21">
        <v>42789.333333333328</v>
      </c>
      <c r="J845" s="2" t="s">
        <v>952</v>
      </c>
      <c r="K845" s="21">
        <v>42566.291666666672</v>
      </c>
      <c r="L845" s="2" t="s">
        <v>794</v>
      </c>
      <c r="M845" s="21">
        <v>42095.291666666672</v>
      </c>
      <c r="N845" s="2">
        <v>1</v>
      </c>
      <c r="O845" s="2">
        <v>0</v>
      </c>
      <c r="P845" s="2" t="s">
        <v>795</v>
      </c>
      <c r="Q845" s="2" t="s">
        <v>912</v>
      </c>
      <c r="R845" s="2" t="s">
        <v>797</v>
      </c>
      <c r="S845" s="2" t="s">
        <v>913</v>
      </c>
      <c r="T845" s="2" t="str">
        <f t="shared" si="52"/>
        <v/>
      </c>
      <c r="U845" s="2" t="s">
        <v>1030</v>
      </c>
      <c r="V845" s="2" t="str">
        <f t="shared" si="53"/>
        <v/>
      </c>
      <c r="W845" s="2" t="s">
        <v>1030</v>
      </c>
      <c r="X845" s="2" t="str">
        <f t="shared" si="54"/>
        <v/>
      </c>
      <c r="Y845" s="2" t="s">
        <v>1030</v>
      </c>
      <c r="Z845" s="2" t="str">
        <f t="shared" si="55"/>
        <v/>
      </c>
      <c r="AA845" s="2" t="s">
        <v>1030</v>
      </c>
    </row>
    <row r="846" spans="1:27" hidden="1" x14ac:dyDescent="0.25">
      <c r="A846" s="2" t="s">
        <v>3657</v>
      </c>
      <c r="B846" s="2" t="s">
        <v>796</v>
      </c>
      <c r="C846" s="2" t="s">
        <v>3658</v>
      </c>
      <c r="D846" s="2">
        <v>13</v>
      </c>
      <c r="E846" s="2">
        <v>1</v>
      </c>
      <c r="F846" s="2">
        <v>13</v>
      </c>
      <c r="G846" s="2" t="s">
        <v>1030</v>
      </c>
      <c r="H846" s="2" t="s">
        <v>3659</v>
      </c>
      <c r="I846" s="21">
        <v>42068.333333333328</v>
      </c>
      <c r="J846" s="2" t="s">
        <v>793</v>
      </c>
      <c r="K846" s="21">
        <v>41940.291666666664</v>
      </c>
      <c r="L846" s="2" t="s">
        <v>1102</v>
      </c>
      <c r="M846" s="21">
        <v>41275.333333333336</v>
      </c>
      <c r="N846" s="2">
        <v>2</v>
      </c>
      <c r="O846" s="2">
        <v>400000</v>
      </c>
      <c r="P846" s="2" t="s">
        <v>795</v>
      </c>
      <c r="Q846" s="2" t="s">
        <v>796</v>
      </c>
      <c r="R846" s="2" t="s">
        <v>857</v>
      </c>
      <c r="S846" s="2" t="s">
        <v>801</v>
      </c>
      <c r="T846" s="2" t="str">
        <f t="shared" si="52"/>
        <v/>
      </c>
      <c r="U846" s="2" t="s">
        <v>1030</v>
      </c>
      <c r="V846" s="2" t="str">
        <f t="shared" si="53"/>
        <v/>
      </c>
      <c r="W846" s="2" t="s">
        <v>1030</v>
      </c>
      <c r="X846" s="2" t="str">
        <f t="shared" si="54"/>
        <v/>
      </c>
      <c r="Y846" s="2" t="s">
        <v>1030</v>
      </c>
      <c r="Z846" s="2" t="str">
        <f t="shared" si="55"/>
        <v/>
      </c>
      <c r="AA846" s="2" t="s">
        <v>1030</v>
      </c>
    </row>
    <row r="847" spans="1:27" hidden="1" x14ac:dyDescent="0.25">
      <c r="A847" s="2" t="s">
        <v>3660</v>
      </c>
      <c r="B847" s="2" t="s">
        <v>809</v>
      </c>
      <c r="C847" s="2" t="s">
        <v>3661</v>
      </c>
      <c r="D847" s="2">
        <v>5.5</v>
      </c>
      <c r="E847" s="2">
        <v>1</v>
      </c>
      <c r="F847" s="2">
        <v>5.5</v>
      </c>
      <c r="G847" s="2" t="s">
        <v>1030</v>
      </c>
      <c r="H847" s="2" t="s">
        <v>3662</v>
      </c>
      <c r="I847" s="21">
        <v>43090.333333333328</v>
      </c>
      <c r="J847" s="2" t="s">
        <v>819</v>
      </c>
      <c r="K847" s="21">
        <v>42647.291666666672</v>
      </c>
      <c r="L847" s="2" t="s">
        <v>794</v>
      </c>
      <c r="N847" s="2">
        <v>1</v>
      </c>
      <c r="O847" s="2">
        <v>0</v>
      </c>
      <c r="P847" s="2" t="s">
        <v>816</v>
      </c>
      <c r="Q847" s="2" t="s">
        <v>809</v>
      </c>
      <c r="R847" s="2" t="s">
        <v>836</v>
      </c>
      <c r="S847" s="2" t="s">
        <v>849</v>
      </c>
      <c r="T847" s="2" t="str">
        <f t="shared" si="52"/>
        <v/>
      </c>
      <c r="U847" s="2" t="s">
        <v>1030</v>
      </c>
      <c r="V847" s="2" t="str">
        <f t="shared" si="53"/>
        <v/>
      </c>
      <c r="W847" s="2" t="s">
        <v>1030</v>
      </c>
      <c r="X847" s="2" t="str">
        <f t="shared" si="54"/>
        <v/>
      </c>
      <c r="Y847" s="2" t="s">
        <v>1030</v>
      </c>
      <c r="Z847" s="2" t="str">
        <f t="shared" si="55"/>
        <v/>
      </c>
      <c r="AA847" s="2" t="s">
        <v>1030</v>
      </c>
    </row>
    <row r="848" spans="1:27" hidden="1" x14ac:dyDescent="0.25">
      <c r="A848" s="2" t="s">
        <v>3663</v>
      </c>
      <c r="B848" s="2" t="s">
        <v>1659</v>
      </c>
      <c r="C848" s="2" t="s">
        <v>3664</v>
      </c>
      <c r="D848" s="2">
        <v>0.3333333358168602</v>
      </c>
      <c r="E848" s="2" t="s">
        <v>1030</v>
      </c>
      <c r="F848" s="2" t="s">
        <v>1030</v>
      </c>
      <c r="G848" s="2">
        <v>0.3333333358168602</v>
      </c>
      <c r="H848" s="2" t="s">
        <v>3665</v>
      </c>
      <c r="I848" s="21">
        <v>41736.291666666664</v>
      </c>
      <c r="J848" s="2" t="s">
        <v>859</v>
      </c>
      <c r="K848" s="21">
        <v>40450.291666666664</v>
      </c>
      <c r="L848" s="2" t="s">
        <v>1102</v>
      </c>
      <c r="M848" s="21">
        <v>40238.333333333336</v>
      </c>
      <c r="N848" s="2">
        <v>1</v>
      </c>
      <c r="O848" s="2">
        <v>820000</v>
      </c>
      <c r="P848" s="2" t="s">
        <v>824</v>
      </c>
      <c r="Q848" s="2" t="s">
        <v>1659</v>
      </c>
      <c r="R848" s="2" t="s">
        <v>903</v>
      </c>
      <c r="S848" s="2" t="s">
        <v>801</v>
      </c>
      <c r="T848" s="2" t="str">
        <f t="shared" si="52"/>
        <v/>
      </c>
      <c r="U848" s="2" t="s">
        <v>1030</v>
      </c>
      <c r="V848" s="2" t="str">
        <f t="shared" si="53"/>
        <v/>
      </c>
      <c r="W848" s="2" t="s">
        <v>1030</v>
      </c>
      <c r="X848" s="2" t="str">
        <f t="shared" si="54"/>
        <v/>
      </c>
      <c r="Y848" s="2" t="s">
        <v>1030</v>
      </c>
      <c r="Z848" s="2" t="str">
        <f t="shared" si="55"/>
        <v/>
      </c>
      <c r="AA848" s="2" t="s">
        <v>1030</v>
      </c>
    </row>
    <row r="849" spans="1:27" hidden="1" x14ac:dyDescent="0.25">
      <c r="A849" s="2" t="s">
        <v>3666</v>
      </c>
      <c r="B849" s="2" t="s">
        <v>912</v>
      </c>
      <c r="C849" s="2" t="s">
        <v>3667</v>
      </c>
      <c r="D849" s="2">
        <v>7.9330000877380371</v>
      </c>
      <c r="E849" s="2">
        <v>1</v>
      </c>
      <c r="F849" s="2">
        <v>7.9330000877380371</v>
      </c>
      <c r="G849" s="2" t="s">
        <v>1030</v>
      </c>
      <c r="H849" s="2" t="s">
        <v>3668</v>
      </c>
      <c r="I849" s="21">
        <v>42347.333333333328</v>
      </c>
      <c r="J849" s="2" t="s">
        <v>808</v>
      </c>
      <c r="K849" s="21">
        <v>42347.333333333328</v>
      </c>
      <c r="L849" s="2" t="s">
        <v>1102</v>
      </c>
      <c r="N849" s="2">
        <v>0</v>
      </c>
      <c r="O849" s="2">
        <v>0</v>
      </c>
      <c r="P849" s="2" t="s">
        <v>816</v>
      </c>
      <c r="Q849" s="2" t="s">
        <v>912</v>
      </c>
      <c r="R849" s="2" t="s">
        <v>813</v>
      </c>
      <c r="S849" s="2" t="s">
        <v>820</v>
      </c>
      <c r="T849" s="2" t="str">
        <f t="shared" si="52"/>
        <v/>
      </c>
      <c r="U849" s="2" t="s">
        <v>1030</v>
      </c>
      <c r="V849" s="2" t="str">
        <f t="shared" si="53"/>
        <v/>
      </c>
      <c r="W849" s="2" t="s">
        <v>1030</v>
      </c>
      <c r="X849" s="2" t="str">
        <f t="shared" si="54"/>
        <v/>
      </c>
      <c r="Y849" s="2" t="s">
        <v>1030</v>
      </c>
      <c r="Z849" s="2" t="str">
        <f t="shared" si="55"/>
        <v/>
      </c>
      <c r="AA849" s="2" t="s">
        <v>1030</v>
      </c>
    </row>
    <row r="850" spans="1:27" hidden="1" x14ac:dyDescent="0.25">
      <c r="A850" s="2" t="s">
        <v>258</v>
      </c>
      <c r="B850" s="2" t="s">
        <v>812</v>
      </c>
      <c r="C850" s="2" t="s">
        <v>257</v>
      </c>
      <c r="D850" s="2">
        <v>7.5</v>
      </c>
      <c r="E850" s="2">
        <v>1</v>
      </c>
      <c r="F850" s="2">
        <v>7.5</v>
      </c>
      <c r="G850" s="2" t="s">
        <v>1030</v>
      </c>
      <c r="H850" s="2" t="s">
        <v>1057</v>
      </c>
      <c r="I850" s="21">
        <v>43298.291666666672</v>
      </c>
      <c r="J850" s="2" t="s">
        <v>808</v>
      </c>
      <c r="K850" s="21">
        <v>43158.333333333328</v>
      </c>
      <c r="L850" s="2" t="s">
        <v>794</v>
      </c>
      <c r="M850" s="21">
        <v>35796.333333333336</v>
      </c>
      <c r="N850" s="2">
        <v>1</v>
      </c>
      <c r="O850" s="2">
        <v>62000</v>
      </c>
      <c r="P850" s="2" t="s">
        <v>795</v>
      </c>
      <c r="Q850" s="2" t="s">
        <v>812</v>
      </c>
      <c r="R850" s="2" t="s">
        <v>810</v>
      </c>
      <c r="S850" s="2" t="s">
        <v>845</v>
      </c>
      <c r="T850" s="2" t="str">
        <f t="shared" si="52"/>
        <v/>
      </c>
      <c r="U850" s="2" t="s">
        <v>1030</v>
      </c>
      <c r="V850" s="2" t="str">
        <f t="shared" si="53"/>
        <v/>
      </c>
      <c r="W850" s="2" t="s">
        <v>1030</v>
      </c>
      <c r="X850" s="2" t="str">
        <f t="shared" si="54"/>
        <v/>
      </c>
      <c r="Y850" s="2" t="s">
        <v>1030</v>
      </c>
      <c r="Z850" s="2" t="str">
        <f t="shared" si="55"/>
        <v/>
      </c>
      <c r="AA850" s="2" t="s">
        <v>1030</v>
      </c>
    </row>
    <row r="851" spans="1:27" hidden="1" x14ac:dyDescent="0.25">
      <c r="A851" s="2" t="s">
        <v>1582</v>
      </c>
      <c r="B851" s="2" t="s">
        <v>1365</v>
      </c>
      <c r="C851" s="2" t="s">
        <v>1583</v>
      </c>
      <c r="D851" s="2">
        <v>1</v>
      </c>
      <c r="E851" s="2">
        <v>1</v>
      </c>
      <c r="F851" s="2">
        <v>1</v>
      </c>
      <c r="G851" s="2" t="s">
        <v>1030</v>
      </c>
      <c r="H851" s="2" t="s">
        <v>1584</v>
      </c>
      <c r="I851" s="21">
        <v>43320.291666666672</v>
      </c>
      <c r="J851" s="2" t="s">
        <v>861</v>
      </c>
      <c r="K851" s="21">
        <v>43320.291666666672</v>
      </c>
      <c r="L851" s="2" t="s">
        <v>794</v>
      </c>
      <c r="M851" s="21">
        <v>41852.291666666664</v>
      </c>
      <c r="N851" s="2">
        <v>5</v>
      </c>
      <c r="O851" s="2">
        <v>0</v>
      </c>
      <c r="P851" s="2" t="s">
        <v>795</v>
      </c>
      <c r="Q851" s="2" t="s">
        <v>1592</v>
      </c>
      <c r="R851" s="2" t="s">
        <v>810</v>
      </c>
      <c r="S851" s="2" t="s">
        <v>817</v>
      </c>
      <c r="T851" s="2" t="str">
        <f t="shared" si="52"/>
        <v/>
      </c>
      <c r="U851" s="2" t="s">
        <v>1030</v>
      </c>
      <c r="V851" s="2" t="str">
        <f t="shared" si="53"/>
        <v/>
      </c>
      <c r="W851" s="2" t="s">
        <v>1030</v>
      </c>
      <c r="X851" s="2" t="str">
        <f t="shared" si="54"/>
        <v/>
      </c>
      <c r="Y851" s="2" t="s">
        <v>1030</v>
      </c>
      <c r="Z851" s="2" t="str">
        <f t="shared" si="55"/>
        <v/>
      </c>
      <c r="AA851" s="2" t="s">
        <v>1030</v>
      </c>
    </row>
    <row r="852" spans="1:27" hidden="1" x14ac:dyDescent="0.25">
      <c r="A852" s="2" t="s">
        <v>3669</v>
      </c>
      <c r="B852" s="2" t="s">
        <v>812</v>
      </c>
      <c r="C852" s="2" t="s">
        <v>3670</v>
      </c>
      <c r="D852" s="2">
        <v>2.2503333389759064</v>
      </c>
      <c r="E852" s="2">
        <v>1</v>
      </c>
      <c r="F852" s="2">
        <v>2.2503333389759064</v>
      </c>
      <c r="G852" s="2" t="s">
        <v>1030</v>
      </c>
      <c r="H852" s="2" t="s">
        <v>3671</v>
      </c>
      <c r="I852" s="21">
        <v>42251.291666666672</v>
      </c>
      <c r="J852" s="2" t="s">
        <v>1480</v>
      </c>
      <c r="K852" s="21">
        <v>42233.291666666672</v>
      </c>
      <c r="L852" s="2" t="s">
        <v>794</v>
      </c>
      <c r="M852" s="21">
        <v>42213.291666666672</v>
      </c>
      <c r="N852" s="2">
        <v>0</v>
      </c>
      <c r="O852" s="2">
        <v>0</v>
      </c>
      <c r="P852" s="2" t="s">
        <v>816</v>
      </c>
      <c r="Q852" s="2" t="s">
        <v>812</v>
      </c>
      <c r="R852" s="2" t="s">
        <v>797</v>
      </c>
      <c r="S852" s="2" t="s">
        <v>831</v>
      </c>
      <c r="T852" s="2" t="str">
        <f t="shared" si="52"/>
        <v/>
      </c>
      <c r="U852" s="2" t="s">
        <v>1030</v>
      </c>
      <c r="V852" s="2" t="str">
        <f t="shared" si="53"/>
        <v>Bill Bartels</v>
      </c>
      <c r="W852" s="2">
        <v>1</v>
      </c>
      <c r="X852" s="2" t="str">
        <f t="shared" si="54"/>
        <v/>
      </c>
      <c r="Y852" s="2" t="s">
        <v>1030</v>
      </c>
      <c r="Z852" s="2" t="str">
        <f t="shared" si="55"/>
        <v/>
      </c>
      <c r="AA852" s="2" t="s">
        <v>1030</v>
      </c>
    </row>
    <row r="853" spans="1:27" hidden="1" x14ac:dyDescent="0.25">
      <c r="A853" s="2" t="s">
        <v>3672</v>
      </c>
      <c r="B853" s="2" t="s">
        <v>809</v>
      </c>
      <c r="C853" s="2" t="s">
        <v>3673</v>
      </c>
      <c r="D853" s="2">
        <v>11.666999995708466</v>
      </c>
      <c r="E853" s="2">
        <v>1</v>
      </c>
      <c r="F853" s="2">
        <v>11.666999995708466</v>
      </c>
      <c r="G853" s="2" t="s">
        <v>1030</v>
      </c>
      <c r="H853" s="2" t="s">
        <v>3674</v>
      </c>
      <c r="I853" s="21">
        <v>42556.291666666672</v>
      </c>
      <c r="J853" s="2" t="s">
        <v>800</v>
      </c>
      <c r="K853" s="21">
        <v>42094.291666666672</v>
      </c>
      <c r="L853" s="2" t="s">
        <v>794</v>
      </c>
      <c r="M853" s="21">
        <v>42121.291666666672</v>
      </c>
      <c r="N853" s="2">
        <v>0</v>
      </c>
      <c r="O853" s="2">
        <v>0</v>
      </c>
      <c r="P853" s="2" t="s">
        <v>816</v>
      </c>
      <c r="Q853" s="2" t="s">
        <v>809</v>
      </c>
      <c r="R853" s="2" t="s">
        <v>810</v>
      </c>
      <c r="S853" s="2" t="s">
        <v>828</v>
      </c>
      <c r="T853" s="2" t="str">
        <f t="shared" si="52"/>
        <v>Clare Briglio</v>
      </c>
      <c r="U853" s="2">
        <v>2000</v>
      </c>
      <c r="V853" s="2" t="str">
        <f t="shared" si="53"/>
        <v>Clare Briglio</v>
      </c>
      <c r="W853" s="2">
        <v>1</v>
      </c>
      <c r="X853" s="2" t="str">
        <f t="shared" si="54"/>
        <v/>
      </c>
      <c r="Y853" s="2" t="s">
        <v>1030</v>
      </c>
      <c r="Z853" s="2" t="str">
        <f t="shared" si="55"/>
        <v/>
      </c>
      <c r="AA853" s="2" t="s">
        <v>1030</v>
      </c>
    </row>
    <row r="854" spans="1:27" hidden="1" x14ac:dyDescent="0.25">
      <c r="A854" s="2" t="s">
        <v>3675</v>
      </c>
      <c r="B854" s="2" t="s">
        <v>885</v>
      </c>
      <c r="C854" s="2" t="s">
        <v>3676</v>
      </c>
      <c r="D854" s="2">
        <v>1</v>
      </c>
      <c r="E854" s="2">
        <v>1</v>
      </c>
      <c r="F854" s="2">
        <v>1</v>
      </c>
      <c r="G854" s="2" t="s">
        <v>1030</v>
      </c>
      <c r="H854" s="2" t="s">
        <v>3677</v>
      </c>
      <c r="I854" s="21">
        <v>42292.291666666672</v>
      </c>
      <c r="J854" s="2" t="s">
        <v>793</v>
      </c>
      <c r="K854" s="21">
        <v>42292.291666666672</v>
      </c>
      <c r="L854" s="2" t="s">
        <v>1102</v>
      </c>
      <c r="N854" s="2">
        <v>0</v>
      </c>
      <c r="O854" s="2">
        <v>0</v>
      </c>
      <c r="P854" s="2" t="s">
        <v>816</v>
      </c>
      <c r="Q854" s="2" t="s">
        <v>885</v>
      </c>
      <c r="R854" s="2" t="s">
        <v>922</v>
      </c>
      <c r="S854" s="2" t="s">
        <v>814</v>
      </c>
      <c r="T854" s="2" t="str">
        <f t="shared" si="52"/>
        <v/>
      </c>
      <c r="U854" s="2" t="s">
        <v>1030</v>
      </c>
      <c r="V854" s="2" t="str">
        <f t="shared" si="53"/>
        <v/>
      </c>
      <c r="W854" s="2" t="s">
        <v>1030</v>
      </c>
      <c r="X854" s="2" t="str">
        <f t="shared" si="54"/>
        <v/>
      </c>
      <c r="Y854" s="2" t="s">
        <v>1030</v>
      </c>
      <c r="Z854" s="2" t="str">
        <f t="shared" si="55"/>
        <v/>
      </c>
      <c r="AA854" s="2" t="s">
        <v>1030</v>
      </c>
    </row>
    <row r="855" spans="1:27" hidden="1" x14ac:dyDescent="0.25">
      <c r="A855" s="2" t="s">
        <v>3678</v>
      </c>
      <c r="B855" s="2" t="s">
        <v>848</v>
      </c>
      <c r="C855" s="2" t="s">
        <v>3679</v>
      </c>
      <c r="D855" s="2">
        <v>9.2503333985805511</v>
      </c>
      <c r="E855" s="2" t="s">
        <v>1030</v>
      </c>
      <c r="F855" s="2" t="s">
        <v>1030</v>
      </c>
      <c r="G855" s="2">
        <v>9.2503333985805511</v>
      </c>
      <c r="H855" s="2" t="s">
        <v>3680</v>
      </c>
      <c r="I855" s="21">
        <v>42398.333333333328</v>
      </c>
      <c r="J855" s="2" t="s">
        <v>808</v>
      </c>
      <c r="K855" s="21">
        <v>42026.333333333328</v>
      </c>
      <c r="L855" s="2" t="s">
        <v>794</v>
      </c>
      <c r="M855" s="21">
        <v>42200.291666666672</v>
      </c>
      <c r="N855" s="2">
        <v>0</v>
      </c>
      <c r="O855" s="2">
        <v>0</v>
      </c>
      <c r="P855" s="2" t="s">
        <v>816</v>
      </c>
      <c r="Q855" s="2" t="s">
        <v>848</v>
      </c>
      <c r="R855" s="2" t="s">
        <v>1026</v>
      </c>
      <c r="S855" s="2" t="s">
        <v>801</v>
      </c>
      <c r="T855" s="2" t="str">
        <f t="shared" si="52"/>
        <v/>
      </c>
      <c r="U855" s="2" t="s">
        <v>1030</v>
      </c>
      <c r="V855" s="2" t="str">
        <f t="shared" si="53"/>
        <v>Gonzalo Fernandez</v>
      </c>
      <c r="W855" s="2">
        <v>1</v>
      </c>
      <c r="X855" s="2" t="str">
        <f t="shared" si="54"/>
        <v/>
      </c>
      <c r="Y855" s="2" t="s">
        <v>1030</v>
      </c>
      <c r="Z855" s="2" t="str">
        <f t="shared" si="55"/>
        <v/>
      </c>
      <c r="AA855" s="2" t="s">
        <v>1030</v>
      </c>
    </row>
    <row r="856" spans="1:27" hidden="1" x14ac:dyDescent="0.25">
      <c r="A856" s="2" t="s">
        <v>402</v>
      </c>
      <c r="B856" s="2" t="s">
        <v>855</v>
      </c>
      <c r="C856" s="2" t="s">
        <v>401</v>
      </c>
      <c r="D856" s="2">
        <v>40</v>
      </c>
      <c r="E856" s="2">
        <v>1</v>
      </c>
      <c r="F856" s="2">
        <v>40</v>
      </c>
      <c r="G856" s="2" t="s">
        <v>1030</v>
      </c>
      <c r="H856" s="2" t="s">
        <v>1058</v>
      </c>
      <c r="I856" s="21">
        <v>43235.291666666672</v>
      </c>
      <c r="J856" s="2" t="s">
        <v>847</v>
      </c>
      <c r="K856" s="21">
        <v>42706.333333333328</v>
      </c>
      <c r="L856" s="2" t="s">
        <v>794</v>
      </c>
      <c r="M856" s="21">
        <v>39814.333333333336</v>
      </c>
      <c r="N856" s="2">
        <v>1</v>
      </c>
      <c r="O856" s="2">
        <v>80000</v>
      </c>
      <c r="P856" s="2" t="s">
        <v>795</v>
      </c>
      <c r="Q856" s="2" t="s">
        <v>855</v>
      </c>
      <c r="R856" s="2" t="s">
        <v>852</v>
      </c>
      <c r="S856" s="2" t="s">
        <v>916</v>
      </c>
      <c r="T856" s="2" t="str">
        <f t="shared" si="52"/>
        <v/>
      </c>
      <c r="U856" s="2" t="s">
        <v>1030</v>
      </c>
      <c r="V856" s="2" t="str">
        <f t="shared" si="53"/>
        <v/>
      </c>
      <c r="W856" s="2" t="s">
        <v>1030</v>
      </c>
      <c r="X856" s="2" t="str">
        <f t="shared" si="54"/>
        <v/>
      </c>
      <c r="Y856" s="2" t="s">
        <v>1030</v>
      </c>
      <c r="Z856" s="2" t="str">
        <f t="shared" si="55"/>
        <v/>
      </c>
      <c r="AA856" s="2" t="s">
        <v>1030</v>
      </c>
    </row>
    <row r="857" spans="1:27" hidden="1" x14ac:dyDescent="0.25">
      <c r="A857" s="2" t="s">
        <v>3681</v>
      </c>
      <c r="B857" s="2" t="s">
        <v>835</v>
      </c>
      <c r="C857" s="2" t="s">
        <v>3682</v>
      </c>
      <c r="D857" s="2">
        <v>10.5</v>
      </c>
      <c r="E857" s="2">
        <v>1</v>
      </c>
      <c r="F857" s="2">
        <v>10.5</v>
      </c>
      <c r="G857" s="2" t="s">
        <v>1030</v>
      </c>
      <c r="H857" s="2" t="s">
        <v>3683</v>
      </c>
      <c r="I857" s="21">
        <v>41974.333333333328</v>
      </c>
      <c r="J857" s="2" t="s">
        <v>861</v>
      </c>
      <c r="K857" s="21">
        <v>41901.291666666664</v>
      </c>
      <c r="L857" s="2" t="s">
        <v>1102</v>
      </c>
      <c r="M857" s="21">
        <v>41978.333333333328</v>
      </c>
      <c r="N857" s="2">
        <v>1</v>
      </c>
      <c r="O857" s="2">
        <v>0</v>
      </c>
      <c r="P857" s="2" t="s">
        <v>816</v>
      </c>
      <c r="Q857" s="2" t="s">
        <v>835</v>
      </c>
      <c r="R857" s="2" t="s">
        <v>937</v>
      </c>
      <c r="S857" s="2" t="s">
        <v>1255</v>
      </c>
      <c r="T857" s="2" t="str">
        <f t="shared" si="52"/>
        <v>Julie Samson</v>
      </c>
      <c r="U857" s="2">
        <v>700</v>
      </c>
      <c r="V857" s="2" t="str">
        <f t="shared" si="53"/>
        <v>Julie Samson</v>
      </c>
      <c r="W857" s="2">
        <v>1</v>
      </c>
      <c r="X857" s="2" t="str">
        <f t="shared" si="54"/>
        <v>Julie Samson</v>
      </c>
      <c r="Y857" s="2">
        <v>1</v>
      </c>
      <c r="Z857" s="2" t="str">
        <f t="shared" si="55"/>
        <v/>
      </c>
      <c r="AA857" s="2" t="s">
        <v>1030</v>
      </c>
    </row>
    <row r="858" spans="1:27" hidden="1" x14ac:dyDescent="0.25">
      <c r="A858" s="2" t="s">
        <v>3684</v>
      </c>
      <c r="B858" s="2" t="s">
        <v>812</v>
      </c>
      <c r="C858" s="2" t="s">
        <v>3685</v>
      </c>
      <c r="D858" s="2">
        <v>1.25</v>
      </c>
      <c r="E858" s="2">
        <v>1</v>
      </c>
      <c r="F858" s="2">
        <v>1.25</v>
      </c>
      <c r="G858" s="2" t="s">
        <v>1030</v>
      </c>
      <c r="H858" s="2" t="s">
        <v>3686</v>
      </c>
      <c r="I858" s="21">
        <v>42991.291666666672</v>
      </c>
      <c r="J858" s="2" t="s">
        <v>859</v>
      </c>
      <c r="K858" s="21">
        <v>42968.291666666672</v>
      </c>
      <c r="L858" s="2" t="s">
        <v>794</v>
      </c>
      <c r="N858" s="2">
        <v>0</v>
      </c>
      <c r="O858" s="2">
        <v>0</v>
      </c>
      <c r="P858" s="2" t="s">
        <v>816</v>
      </c>
      <c r="Q858" s="2" t="s">
        <v>812</v>
      </c>
      <c r="R858" s="2" t="s">
        <v>810</v>
      </c>
      <c r="S858" s="2" t="s">
        <v>869</v>
      </c>
      <c r="T858" s="2" t="str">
        <f t="shared" si="52"/>
        <v/>
      </c>
      <c r="U858" s="2" t="s">
        <v>1030</v>
      </c>
      <c r="V858" s="2" t="str">
        <f t="shared" si="53"/>
        <v/>
      </c>
      <c r="W858" s="2" t="s">
        <v>1030</v>
      </c>
      <c r="X858" s="2" t="str">
        <f t="shared" si="54"/>
        <v/>
      </c>
      <c r="Y858" s="2" t="s">
        <v>1030</v>
      </c>
      <c r="Z858" s="2" t="str">
        <f t="shared" si="55"/>
        <v/>
      </c>
      <c r="AA858" s="2" t="s">
        <v>1030</v>
      </c>
    </row>
    <row r="859" spans="1:27" hidden="1" x14ac:dyDescent="0.25">
      <c r="A859" s="2" t="s">
        <v>3687</v>
      </c>
      <c r="B859" s="2" t="s">
        <v>812</v>
      </c>
      <c r="C859" s="2" t="s">
        <v>3688</v>
      </c>
      <c r="D859" s="2">
        <v>1</v>
      </c>
      <c r="E859" s="2">
        <v>1</v>
      </c>
      <c r="F859" s="2">
        <v>1</v>
      </c>
      <c r="G859" s="2" t="s">
        <v>1030</v>
      </c>
      <c r="H859" s="2" t="s">
        <v>3689</v>
      </c>
      <c r="I859" s="21">
        <v>42993.291666666672</v>
      </c>
      <c r="J859" s="2" t="s">
        <v>859</v>
      </c>
      <c r="K859" s="21">
        <v>42993.291666666672</v>
      </c>
      <c r="L859" s="2" t="s">
        <v>794</v>
      </c>
      <c r="M859" s="21">
        <v>24716.291666666668</v>
      </c>
      <c r="N859" s="2">
        <v>1</v>
      </c>
      <c r="O859" s="2">
        <v>15000</v>
      </c>
      <c r="P859" s="2" t="s">
        <v>795</v>
      </c>
      <c r="Q859" s="2" t="s">
        <v>812</v>
      </c>
      <c r="R859" s="2" t="s">
        <v>810</v>
      </c>
      <c r="S859" s="2" t="s">
        <v>798</v>
      </c>
      <c r="T859" s="2" t="str">
        <f t="shared" si="52"/>
        <v/>
      </c>
      <c r="U859" s="2" t="s">
        <v>1030</v>
      </c>
      <c r="V859" s="2" t="str">
        <f t="shared" si="53"/>
        <v/>
      </c>
      <c r="W859" s="2" t="s">
        <v>1030</v>
      </c>
      <c r="X859" s="2" t="str">
        <f t="shared" si="54"/>
        <v/>
      </c>
      <c r="Y859" s="2" t="s">
        <v>1030</v>
      </c>
      <c r="Z859" s="2" t="str">
        <f t="shared" si="55"/>
        <v/>
      </c>
      <c r="AA859" s="2" t="s">
        <v>1030</v>
      </c>
    </row>
    <row r="860" spans="1:27" hidden="1" x14ac:dyDescent="0.25">
      <c r="A860" s="2" t="s">
        <v>3690</v>
      </c>
      <c r="B860" s="2" t="s">
        <v>796</v>
      </c>
      <c r="C860" s="2" t="s">
        <v>3691</v>
      </c>
      <c r="D860" s="2">
        <v>1</v>
      </c>
      <c r="E860" s="2" t="s">
        <v>1030</v>
      </c>
      <c r="F860" s="2" t="s">
        <v>1030</v>
      </c>
      <c r="G860" s="2">
        <v>1</v>
      </c>
      <c r="H860" s="2" t="s">
        <v>3692</v>
      </c>
      <c r="I860" s="21">
        <v>42627.291666666672</v>
      </c>
      <c r="J860" s="2" t="s">
        <v>800</v>
      </c>
      <c r="K860" s="21">
        <v>40939.333333333336</v>
      </c>
      <c r="L860" s="2" t="s">
        <v>1102</v>
      </c>
      <c r="P860" s="2" t="s">
        <v>816</v>
      </c>
      <c r="Q860" s="2" t="s">
        <v>796</v>
      </c>
      <c r="R860" s="2" t="s">
        <v>797</v>
      </c>
      <c r="S860" s="2" t="s">
        <v>867</v>
      </c>
      <c r="T860" s="2" t="str">
        <f t="shared" si="52"/>
        <v/>
      </c>
      <c r="U860" s="2" t="s">
        <v>1030</v>
      </c>
      <c r="V860" s="2" t="str">
        <f t="shared" si="53"/>
        <v/>
      </c>
      <c r="W860" s="2" t="s">
        <v>1030</v>
      </c>
      <c r="X860" s="2" t="str">
        <f t="shared" si="54"/>
        <v/>
      </c>
      <c r="Y860" s="2" t="s">
        <v>1030</v>
      </c>
      <c r="Z860" s="2" t="str">
        <f t="shared" si="55"/>
        <v/>
      </c>
      <c r="AA860" s="2" t="s">
        <v>1030</v>
      </c>
    </row>
    <row r="861" spans="1:27" hidden="1" x14ac:dyDescent="0.25">
      <c r="A861" s="2" t="s">
        <v>3693</v>
      </c>
      <c r="B861" s="2" t="s">
        <v>1365</v>
      </c>
      <c r="C861" s="2" t="s">
        <v>3694</v>
      </c>
      <c r="D861" s="2">
        <v>11.165999889373779</v>
      </c>
      <c r="E861" s="2" t="s">
        <v>1030</v>
      </c>
      <c r="F861" s="2" t="s">
        <v>1030</v>
      </c>
      <c r="G861" s="2">
        <v>11.165999889373779</v>
      </c>
      <c r="H861" s="2" t="s">
        <v>3695</v>
      </c>
      <c r="I861" s="21">
        <v>42611.291666666672</v>
      </c>
      <c r="J861" s="2" t="s">
        <v>793</v>
      </c>
      <c r="K861" s="21">
        <v>40879.333333333336</v>
      </c>
      <c r="L861" s="2" t="s">
        <v>794</v>
      </c>
      <c r="M861" s="21">
        <v>37653.333333333336</v>
      </c>
      <c r="N861" s="2">
        <v>26</v>
      </c>
      <c r="O861" s="2">
        <v>7000000</v>
      </c>
      <c r="P861" s="2" t="s">
        <v>795</v>
      </c>
      <c r="Q861" s="2" t="s">
        <v>1592</v>
      </c>
      <c r="R861" s="2" t="s">
        <v>830</v>
      </c>
      <c r="S861" s="2" t="s">
        <v>3696</v>
      </c>
      <c r="T861" s="2" t="str">
        <f t="shared" si="52"/>
        <v/>
      </c>
      <c r="U861" s="2" t="s">
        <v>1030</v>
      </c>
      <c r="V861" s="2" t="str">
        <f t="shared" si="53"/>
        <v/>
      </c>
      <c r="W861" s="2" t="s">
        <v>1030</v>
      </c>
      <c r="X861" s="2" t="str">
        <f t="shared" si="54"/>
        <v/>
      </c>
      <c r="Y861" s="2" t="s">
        <v>1030</v>
      </c>
      <c r="Z861" s="2" t="str">
        <f t="shared" si="55"/>
        <v>Anthony C. Elliott</v>
      </c>
      <c r="AA861" s="2">
        <v>7000000</v>
      </c>
    </row>
    <row r="862" spans="1:27" hidden="1" x14ac:dyDescent="0.25">
      <c r="A862" s="2" t="s">
        <v>3697</v>
      </c>
      <c r="B862" s="2" t="s">
        <v>835</v>
      </c>
      <c r="C862" s="2" t="s">
        <v>3698</v>
      </c>
      <c r="D862" s="2">
        <v>5</v>
      </c>
      <c r="E862" s="2">
        <v>1</v>
      </c>
      <c r="F862" s="2">
        <v>5</v>
      </c>
      <c r="G862" s="2" t="s">
        <v>1030</v>
      </c>
      <c r="H862" s="2" t="s">
        <v>3699</v>
      </c>
      <c r="I862" s="21">
        <v>42886.291666666672</v>
      </c>
      <c r="J862" s="2" t="s">
        <v>949</v>
      </c>
      <c r="K862" s="21">
        <v>42851.291666666672</v>
      </c>
      <c r="L862" s="2" t="s">
        <v>794</v>
      </c>
      <c r="M862" s="21">
        <v>42879.291666666672</v>
      </c>
      <c r="N862" s="2">
        <v>1</v>
      </c>
      <c r="O862" s="2">
        <v>0</v>
      </c>
      <c r="P862" s="2" t="s">
        <v>816</v>
      </c>
      <c r="Q862" s="2" t="s">
        <v>835</v>
      </c>
      <c r="R862" s="2" t="s">
        <v>836</v>
      </c>
      <c r="S862" s="2" t="s">
        <v>1765</v>
      </c>
      <c r="T862" s="2" t="str">
        <f t="shared" si="52"/>
        <v/>
      </c>
      <c r="U862" s="2" t="s">
        <v>1030</v>
      </c>
      <c r="V862" s="2" t="str">
        <f t="shared" si="53"/>
        <v>Julie Samson</v>
      </c>
      <c r="W862" s="2">
        <v>1</v>
      </c>
      <c r="X862" s="2" t="str">
        <f t="shared" si="54"/>
        <v>Julie Samson</v>
      </c>
      <c r="Y862" s="2">
        <v>1</v>
      </c>
      <c r="Z862" s="2" t="str">
        <f t="shared" si="55"/>
        <v/>
      </c>
      <c r="AA862" s="2" t="s">
        <v>1030</v>
      </c>
    </row>
    <row r="863" spans="1:27" x14ac:dyDescent="0.25">
      <c r="A863" s="2" t="s">
        <v>3700</v>
      </c>
      <c r="B863" s="2" t="s">
        <v>1367</v>
      </c>
      <c r="C863" s="2" t="s">
        <v>3701</v>
      </c>
      <c r="D863" s="2">
        <v>1.25</v>
      </c>
      <c r="E863" s="2">
        <v>1</v>
      </c>
      <c r="F863" s="2">
        <v>1.25</v>
      </c>
      <c r="G863" s="2" t="s">
        <v>1030</v>
      </c>
      <c r="H863" s="2" t="s">
        <v>3702</v>
      </c>
      <c r="I863" s="21">
        <v>42141.291666666672</v>
      </c>
      <c r="J863" s="2" t="s">
        <v>808</v>
      </c>
      <c r="K863" s="21">
        <v>42089.291666666672</v>
      </c>
      <c r="L863" s="2" t="s">
        <v>1102</v>
      </c>
      <c r="N863" s="2">
        <v>0</v>
      </c>
      <c r="O863" s="2">
        <v>0</v>
      </c>
      <c r="P863" s="2" t="s">
        <v>816</v>
      </c>
      <c r="Q863" s="2" t="s">
        <v>1593</v>
      </c>
      <c r="R863" s="2" t="s">
        <v>836</v>
      </c>
      <c r="S863" s="2" t="s">
        <v>820</v>
      </c>
      <c r="T863" s="2" t="str">
        <f t="shared" si="52"/>
        <v/>
      </c>
      <c r="U863" s="2" t="s">
        <v>1030</v>
      </c>
      <c r="V863" s="2" t="str">
        <f t="shared" si="53"/>
        <v/>
      </c>
      <c r="W863" s="2" t="s">
        <v>1030</v>
      </c>
      <c r="X863" s="2" t="str">
        <f t="shared" si="54"/>
        <v/>
      </c>
      <c r="Y863" s="2" t="s">
        <v>1030</v>
      </c>
      <c r="Z863" s="2" t="str">
        <f t="shared" si="55"/>
        <v/>
      </c>
      <c r="AA863" s="2" t="s">
        <v>1030</v>
      </c>
    </row>
    <row r="864" spans="1:27" hidden="1" x14ac:dyDescent="0.25">
      <c r="A864" s="2" t="s">
        <v>3703</v>
      </c>
      <c r="B864" s="2" t="s">
        <v>912</v>
      </c>
      <c r="C864" s="2" t="s">
        <v>3704</v>
      </c>
      <c r="D864" s="2">
        <v>0.5</v>
      </c>
      <c r="E864" s="2">
        <v>1</v>
      </c>
      <c r="F864" s="2">
        <v>0.5</v>
      </c>
      <c r="G864" s="2" t="s">
        <v>1030</v>
      </c>
      <c r="H864" s="2" t="s">
        <v>3705</v>
      </c>
      <c r="I864" s="21">
        <v>42531.291666666672</v>
      </c>
      <c r="J864" s="2" t="s">
        <v>1030</v>
      </c>
      <c r="K864" s="21">
        <v>42530.291666666672</v>
      </c>
      <c r="L864" s="2" t="s">
        <v>794</v>
      </c>
      <c r="N864" s="2">
        <v>0</v>
      </c>
      <c r="O864" s="2">
        <v>0</v>
      </c>
      <c r="P864" s="2" t="s">
        <v>816</v>
      </c>
      <c r="Q864" s="2" t="s">
        <v>912</v>
      </c>
      <c r="R864" s="2" t="s">
        <v>903</v>
      </c>
      <c r="S864" s="2" t="s">
        <v>820</v>
      </c>
      <c r="T864" s="2" t="str">
        <f t="shared" si="52"/>
        <v/>
      </c>
      <c r="U864" s="2" t="s">
        <v>1030</v>
      </c>
      <c r="V864" s="2" t="str">
        <f t="shared" si="53"/>
        <v/>
      </c>
      <c r="W864" s="2" t="s">
        <v>1030</v>
      </c>
      <c r="X864" s="2" t="str">
        <f t="shared" si="54"/>
        <v/>
      </c>
      <c r="Y864" s="2" t="s">
        <v>1030</v>
      </c>
      <c r="Z864" s="2" t="str">
        <f t="shared" si="55"/>
        <v/>
      </c>
      <c r="AA864" s="2" t="s">
        <v>1030</v>
      </c>
    </row>
    <row r="865" spans="1:27" hidden="1" x14ac:dyDescent="0.25">
      <c r="A865" s="2" t="s">
        <v>3706</v>
      </c>
      <c r="B865" s="2" t="s">
        <v>885</v>
      </c>
      <c r="C865" s="2" t="s">
        <v>3707</v>
      </c>
      <c r="D865" s="2">
        <v>1.3333333432674408</v>
      </c>
      <c r="E865" s="2">
        <v>1</v>
      </c>
      <c r="F865" s="2">
        <v>1.3333333432674408</v>
      </c>
      <c r="G865" s="2" t="s">
        <v>1030</v>
      </c>
      <c r="H865" s="2" t="s">
        <v>3708</v>
      </c>
      <c r="I865" s="21">
        <v>42212.291666666672</v>
      </c>
      <c r="J865" s="2" t="s">
        <v>907</v>
      </c>
      <c r="K865" s="21">
        <v>42212.291666666672</v>
      </c>
      <c r="L865" s="2" t="s">
        <v>1102</v>
      </c>
      <c r="N865" s="2">
        <v>0</v>
      </c>
      <c r="O865" s="2">
        <v>0</v>
      </c>
      <c r="P865" s="2" t="s">
        <v>816</v>
      </c>
      <c r="Q865" s="2" t="s">
        <v>885</v>
      </c>
      <c r="R865" s="2" t="s">
        <v>810</v>
      </c>
      <c r="S865" s="2" t="s">
        <v>898</v>
      </c>
      <c r="T865" s="2" t="str">
        <f t="shared" si="52"/>
        <v/>
      </c>
      <c r="U865" s="2" t="s">
        <v>1030</v>
      </c>
      <c r="V865" s="2" t="str">
        <f t="shared" si="53"/>
        <v/>
      </c>
      <c r="W865" s="2" t="s">
        <v>1030</v>
      </c>
      <c r="X865" s="2" t="str">
        <f t="shared" si="54"/>
        <v/>
      </c>
      <c r="Y865" s="2" t="s">
        <v>1030</v>
      </c>
      <c r="Z865" s="2" t="str">
        <f t="shared" si="55"/>
        <v/>
      </c>
      <c r="AA865" s="2" t="s">
        <v>1030</v>
      </c>
    </row>
    <row r="866" spans="1:27" hidden="1" x14ac:dyDescent="0.25">
      <c r="A866" s="2" t="s">
        <v>3709</v>
      </c>
      <c r="B866" s="2" t="s">
        <v>885</v>
      </c>
      <c r="C866" s="2" t="s">
        <v>3710</v>
      </c>
      <c r="D866" s="2">
        <v>3</v>
      </c>
      <c r="E866" s="2">
        <v>1</v>
      </c>
      <c r="F866" s="2">
        <v>3</v>
      </c>
      <c r="G866" s="2" t="s">
        <v>1030</v>
      </c>
      <c r="H866" s="2" t="s">
        <v>3711</v>
      </c>
      <c r="I866" s="21">
        <v>42058.333333333328</v>
      </c>
      <c r="J866" s="2" t="s">
        <v>859</v>
      </c>
      <c r="K866" s="21">
        <v>42048.333333333328</v>
      </c>
      <c r="L866" s="2" t="s">
        <v>1102</v>
      </c>
      <c r="N866" s="2">
        <v>0</v>
      </c>
      <c r="O866" s="2">
        <v>0</v>
      </c>
      <c r="P866" s="2" t="s">
        <v>816</v>
      </c>
      <c r="Q866" s="2" t="s">
        <v>885</v>
      </c>
      <c r="R866" s="2" t="s">
        <v>937</v>
      </c>
      <c r="S866" s="2" t="s">
        <v>820</v>
      </c>
      <c r="T866" s="2" t="str">
        <f t="shared" si="52"/>
        <v/>
      </c>
      <c r="U866" s="2" t="s">
        <v>1030</v>
      </c>
      <c r="V866" s="2" t="str">
        <f t="shared" si="53"/>
        <v/>
      </c>
      <c r="W866" s="2" t="s">
        <v>1030</v>
      </c>
      <c r="X866" s="2" t="str">
        <f t="shared" si="54"/>
        <v/>
      </c>
      <c r="Y866" s="2" t="s">
        <v>1030</v>
      </c>
      <c r="Z866" s="2" t="str">
        <f t="shared" si="55"/>
        <v/>
      </c>
      <c r="AA866" s="2" t="s">
        <v>1030</v>
      </c>
    </row>
    <row r="867" spans="1:27" hidden="1" x14ac:dyDescent="0.25">
      <c r="A867" s="2" t="s">
        <v>3712</v>
      </c>
      <c r="B867" s="2" t="s">
        <v>885</v>
      </c>
      <c r="C867" s="2" t="s">
        <v>3713</v>
      </c>
      <c r="D867" s="2">
        <v>4.25</v>
      </c>
      <c r="E867" s="2" t="s">
        <v>1030</v>
      </c>
      <c r="F867" s="2" t="s">
        <v>1030</v>
      </c>
      <c r="G867" s="2">
        <v>4.25</v>
      </c>
      <c r="H867" s="2" t="s">
        <v>3714</v>
      </c>
      <c r="I867" s="21">
        <v>42324.333333333328</v>
      </c>
      <c r="J867" s="2" t="s">
        <v>1030</v>
      </c>
      <c r="K867" s="21">
        <v>42318.333333333328</v>
      </c>
      <c r="L867" s="2" t="s">
        <v>1102</v>
      </c>
      <c r="N867" s="2">
        <v>0</v>
      </c>
      <c r="O867" s="2">
        <v>0</v>
      </c>
      <c r="P867" s="2" t="s">
        <v>816</v>
      </c>
      <c r="Q867" s="2" t="s">
        <v>885</v>
      </c>
      <c r="R867" s="2" t="s">
        <v>813</v>
      </c>
      <c r="S867" s="2" t="s">
        <v>853</v>
      </c>
      <c r="T867" s="2" t="str">
        <f t="shared" si="52"/>
        <v/>
      </c>
      <c r="U867" s="2" t="s">
        <v>1030</v>
      </c>
      <c r="V867" s="2" t="str">
        <f t="shared" si="53"/>
        <v/>
      </c>
      <c r="W867" s="2" t="s">
        <v>1030</v>
      </c>
      <c r="X867" s="2" t="str">
        <f t="shared" si="54"/>
        <v/>
      </c>
      <c r="Y867" s="2" t="s">
        <v>1030</v>
      </c>
      <c r="Z867" s="2" t="str">
        <f t="shared" si="55"/>
        <v/>
      </c>
      <c r="AA867" s="2" t="s">
        <v>1030</v>
      </c>
    </row>
    <row r="868" spans="1:27" hidden="1" x14ac:dyDescent="0.25">
      <c r="A868" s="2" t="s">
        <v>578</v>
      </c>
      <c r="B868" s="2" t="s">
        <v>848</v>
      </c>
      <c r="C868" s="2" t="s">
        <v>577</v>
      </c>
      <c r="D868" s="2">
        <v>9.25</v>
      </c>
      <c r="E868" s="2">
        <v>1</v>
      </c>
      <c r="F868" s="2">
        <v>9.25</v>
      </c>
      <c r="G868" s="2" t="s">
        <v>1030</v>
      </c>
      <c r="H868" s="2" t="s">
        <v>1059</v>
      </c>
      <c r="I868" s="21">
        <v>43223.291666666672</v>
      </c>
      <c r="J868" s="2" t="s">
        <v>876</v>
      </c>
      <c r="K868" s="21">
        <v>43137.333333333328</v>
      </c>
      <c r="L868" s="2" t="s">
        <v>794</v>
      </c>
      <c r="N868" s="2">
        <v>1</v>
      </c>
      <c r="O868" s="2">
        <v>0</v>
      </c>
      <c r="P868" s="2" t="s">
        <v>816</v>
      </c>
      <c r="Q868" s="2" t="s">
        <v>848</v>
      </c>
      <c r="R868" s="2" t="s">
        <v>810</v>
      </c>
      <c r="S868" s="2" t="s">
        <v>979</v>
      </c>
      <c r="T868" s="2" t="str">
        <f t="shared" si="52"/>
        <v/>
      </c>
      <c r="U868" s="2" t="s">
        <v>1030</v>
      </c>
      <c r="V868" s="2" t="str">
        <f t="shared" si="53"/>
        <v/>
      </c>
      <c r="W868" s="2" t="s">
        <v>1030</v>
      </c>
      <c r="X868" s="2" t="str">
        <f t="shared" si="54"/>
        <v/>
      </c>
      <c r="Y868" s="2" t="s">
        <v>1030</v>
      </c>
      <c r="Z868" s="2" t="str">
        <f t="shared" si="55"/>
        <v/>
      </c>
      <c r="AA868" s="2" t="s">
        <v>1030</v>
      </c>
    </row>
    <row r="869" spans="1:27" hidden="1" x14ac:dyDescent="0.25">
      <c r="A869" s="2" t="s">
        <v>268</v>
      </c>
      <c r="B869" s="2" t="s">
        <v>855</v>
      </c>
      <c r="C869" s="2" t="s">
        <v>267</v>
      </c>
      <c r="D869" s="2">
        <v>86.25</v>
      </c>
      <c r="E869" s="2">
        <v>1</v>
      </c>
      <c r="F869" s="2">
        <v>86.25</v>
      </c>
      <c r="G869" s="2" t="s">
        <v>1030</v>
      </c>
      <c r="H869" s="2" t="s">
        <v>1060</v>
      </c>
      <c r="I869" s="21">
        <v>43313.291666666672</v>
      </c>
      <c r="J869" s="2" t="s">
        <v>984</v>
      </c>
      <c r="K869" s="21">
        <v>42703.333333333328</v>
      </c>
      <c r="L869" s="2" t="s">
        <v>794</v>
      </c>
      <c r="M869" s="21">
        <v>42929.291666666672</v>
      </c>
      <c r="N869" s="2">
        <v>0</v>
      </c>
      <c r="O869" s="2">
        <v>3670</v>
      </c>
      <c r="P869" s="2" t="s">
        <v>816</v>
      </c>
      <c r="Q869" s="2" t="s">
        <v>855</v>
      </c>
      <c r="R869" s="2" t="s">
        <v>797</v>
      </c>
      <c r="S869" s="2" t="s">
        <v>955</v>
      </c>
      <c r="T869" s="2" t="str">
        <f t="shared" si="52"/>
        <v/>
      </c>
      <c r="U869" s="2" t="s">
        <v>1030</v>
      </c>
      <c r="V869" s="2" t="str">
        <f t="shared" si="53"/>
        <v>Louis Izzo</v>
      </c>
      <c r="W869" s="2">
        <v>1</v>
      </c>
      <c r="X869" s="2" t="str">
        <f t="shared" si="54"/>
        <v>Louis Izzo</v>
      </c>
      <c r="Y869" s="2">
        <v>0</v>
      </c>
      <c r="Z869" s="2" t="str">
        <f t="shared" si="55"/>
        <v>Louis Izzo</v>
      </c>
      <c r="AA869" s="2">
        <v>3670</v>
      </c>
    </row>
    <row r="870" spans="1:27" hidden="1" x14ac:dyDescent="0.25">
      <c r="A870" s="2" t="s">
        <v>3715</v>
      </c>
      <c r="B870" s="2" t="s">
        <v>1063</v>
      </c>
      <c r="C870" s="2" t="s">
        <v>3716</v>
      </c>
      <c r="D870" s="2">
        <v>0.5</v>
      </c>
      <c r="E870" s="2">
        <v>1</v>
      </c>
      <c r="F870" s="2">
        <v>0.5</v>
      </c>
      <c r="G870" s="2" t="s">
        <v>1030</v>
      </c>
      <c r="H870" s="2" t="s">
        <v>3717</v>
      </c>
      <c r="I870" s="21">
        <v>42034.333333333328</v>
      </c>
      <c r="J870" s="2" t="s">
        <v>803</v>
      </c>
      <c r="K870" s="21">
        <v>42024.333333333328</v>
      </c>
      <c r="L870" s="2" t="s">
        <v>1102</v>
      </c>
      <c r="N870" s="2">
        <v>0</v>
      </c>
      <c r="O870" s="2">
        <v>0</v>
      </c>
      <c r="P870" s="2" t="s">
        <v>816</v>
      </c>
      <c r="Q870" s="2" t="s">
        <v>1063</v>
      </c>
      <c r="R870" s="2" t="s">
        <v>857</v>
      </c>
      <c r="S870" s="2" t="s">
        <v>896</v>
      </c>
      <c r="T870" s="2" t="str">
        <f t="shared" si="52"/>
        <v/>
      </c>
      <c r="U870" s="2" t="s">
        <v>1030</v>
      </c>
      <c r="V870" s="2" t="str">
        <f t="shared" si="53"/>
        <v/>
      </c>
      <c r="W870" s="2" t="s">
        <v>1030</v>
      </c>
      <c r="X870" s="2" t="str">
        <f t="shared" si="54"/>
        <v/>
      </c>
      <c r="Y870" s="2" t="s">
        <v>1030</v>
      </c>
      <c r="Z870" s="2" t="str">
        <f t="shared" si="55"/>
        <v/>
      </c>
      <c r="AA870" s="2" t="s">
        <v>1030</v>
      </c>
    </row>
    <row r="871" spans="1:27" hidden="1" x14ac:dyDescent="0.25">
      <c r="A871" s="2" t="s">
        <v>3718</v>
      </c>
      <c r="B871" s="2" t="s">
        <v>796</v>
      </c>
      <c r="C871" s="2" t="s">
        <v>3719</v>
      </c>
      <c r="D871" s="2">
        <v>2</v>
      </c>
      <c r="E871" s="2">
        <v>1</v>
      </c>
      <c r="F871" s="2">
        <v>2</v>
      </c>
      <c r="G871" s="2" t="s">
        <v>1030</v>
      </c>
      <c r="H871" s="2" t="s">
        <v>3720</v>
      </c>
      <c r="I871" s="21">
        <v>41884.291666666664</v>
      </c>
      <c r="J871" s="2" t="s">
        <v>876</v>
      </c>
      <c r="K871" s="21">
        <v>41871.291666666664</v>
      </c>
      <c r="L871" s="2" t="s">
        <v>1102</v>
      </c>
      <c r="N871" s="2">
        <v>0</v>
      </c>
      <c r="O871" s="2">
        <v>0</v>
      </c>
      <c r="P871" s="2" t="s">
        <v>816</v>
      </c>
      <c r="Q871" s="2" t="s">
        <v>796</v>
      </c>
      <c r="R871" s="2" t="s">
        <v>1030</v>
      </c>
      <c r="S871" s="2" t="s">
        <v>801</v>
      </c>
      <c r="T871" s="2" t="str">
        <f t="shared" si="52"/>
        <v/>
      </c>
      <c r="U871" s="2" t="s">
        <v>1030</v>
      </c>
      <c r="V871" s="2" t="str">
        <f t="shared" si="53"/>
        <v/>
      </c>
      <c r="W871" s="2" t="s">
        <v>1030</v>
      </c>
      <c r="X871" s="2" t="str">
        <f t="shared" si="54"/>
        <v/>
      </c>
      <c r="Y871" s="2" t="s">
        <v>1030</v>
      </c>
      <c r="Z871" s="2" t="str">
        <f t="shared" si="55"/>
        <v/>
      </c>
      <c r="AA871" s="2" t="s">
        <v>1030</v>
      </c>
    </row>
    <row r="872" spans="1:27" hidden="1" x14ac:dyDescent="0.25">
      <c r="A872" s="2" t="s">
        <v>285</v>
      </c>
      <c r="B872" s="2" t="s">
        <v>874</v>
      </c>
      <c r="C872" s="2" t="s">
        <v>284</v>
      </c>
      <c r="D872" s="2">
        <v>9.5</v>
      </c>
      <c r="E872" s="2">
        <v>1</v>
      </c>
      <c r="F872" s="2">
        <v>9.5</v>
      </c>
      <c r="G872" s="2" t="s">
        <v>1030</v>
      </c>
      <c r="H872" s="2" t="s">
        <v>1061</v>
      </c>
      <c r="I872" s="21">
        <v>43238.291666666672</v>
      </c>
      <c r="J872" s="2" t="s">
        <v>1005</v>
      </c>
      <c r="K872" s="21">
        <v>43181.291666666672</v>
      </c>
      <c r="L872" s="2" t="s">
        <v>794</v>
      </c>
      <c r="N872" s="2">
        <v>0</v>
      </c>
      <c r="O872" s="2">
        <v>0</v>
      </c>
      <c r="P872" s="2" t="s">
        <v>816</v>
      </c>
      <c r="Q872" s="2" t="s">
        <v>874</v>
      </c>
      <c r="R872" s="2" t="s">
        <v>937</v>
      </c>
      <c r="S872" s="2" t="s">
        <v>867</v>
      </c>
      <c r="T872" s="2" t="str">
        <f t="shared" si="52"/>
        <v/>
      </c>
      <c r="U872" s="2" t="s">
        <v>1030</v>
      </c>
      <c r="V872" s="2" t="str">
        <f t="shared" si="53"/>
        <v/>
      </c>
      <c r="W872" s="2" t="s">
        <v>1030</v>
      </c>
      <c r="X872" s="2" t="str">
        <f t="shared" si="54"/>
        <v/>
      </c>
      <c r="Y872" s="2" t="s">
        <v>1030</v>
      </c>
      <c r="Z872" s="2" t="str">
        <f t="shared" si="55"/>
        <v/>
      </c>
      <c r="AA872" s="2" t="s">
        <v>1030</v>
      </c>
    </row>
    <row r="873" spans="1:27" hidden="1" x14ac:dyDescent="0.25">
      <c r="A873" s="2" t="s">
        <v>404</v>
      </c>
      <c r="B873" s="2" t="s">
        <v>874</v>
      </c>
      <c r="C873" s="2" t="s">
        <v>403</v>
      </c>
      <c r="D873" s="2">
        <v>3.5</v>
      </c>
      <c r="E873" s="2">
        <v>1</v>
      </c>
      <c r="F873" s="2">
        <v>3.5</v>
      </c>
      <c r="G873" s="2" t="s">
        <v>1030</v>
      </c>
      <c r="H873" s="2" t="s">
        <v>1064</v>
      </c>
      <c r="I873" s="21">
        <v>43235.291666666672</v>
      </c>
      <c r="J873" s="2" t="s">
        <v>808</v>
      </c>
      <c r="K873" s="21">
        <v>43161.333333333328</v>
      </c>
      <c r="L873" s="2" t="s">
        <v>794</v>
      </c>
      <c r="N873" s="2">
        <v>0</v>
      </c>
      <c r="O873" s="2">
        <v>0</v>
      </c>
      <c r="P873" s="2" t="s">
        <v>816</v>
      </c>
      <c r="Q873" s="2" t="s">
        <v>874</v>
      </c>
      <c r="R873" s="2" t="s">
        <v>810</v>
      </c>
      <c r="S873" s="2" t="s">
        <v>845</v>
      </c>
      <c r="T873" s="2" t="str">
        <f t="shared" si="52"/>
        <v/>
      </c>
      <c r="U873" s="2" t="s">
        <v>1030</v>
      </c>
      <c r="V873" s="2" t="str">
        <f t="shared" si="53"/>
        <v/>
      </c>
      <c r="W873" s="2" t="s">
        <v>1030</v>
      </c>
      <c r="X873" s="2" t="str">
        <f t="shared" si="54"/>
        <v/>
      </c>
      <c r="Y873" s="2" t="s">
        <v>1030</v>
      </c>
      <c r="Z873" s="2" t="str">
        <f t="shared" si="55"/>
        <v/>
      </c>
      <c r="AA873" s="2" t="s">
        <v>1030</v>
      </c>
    </row>
    <row r="874" spans="1:27" hidden="1" x14ac:dyDescent="0.25">
      <c r="A874" s="2" t="s">
        <v>3721</v>
      </c>
      <c r="B874" s="2" t="s">
        <v>1063</v>
      </c>
      <c r="C874" s="2" t="s">
        <v>3722</v>
      </c>
      <c r="D874" s="2">
        <v>7.3329999446868896</v>
      </c>
      <c r="E874" s="2">
        <v>1</v>
      </c>
      <c r="F874" s="2">
        <v>7.3329999446868896</v>
      </c>
      <c r="G874" s="2" t="s">
        <v>1030</v>
      </c>
      <c r="H874" s="2" t="s">
        <v>3723</v>
      </c>
      <c r="I874" s="21">
        <v>42255.291666666672</v>
      </c>
      <c r="J874" s="2" t="s">
        <v>800</v>
      </c>
      <c r="K874" s="21">
        <v>41954.333333333328</v>
      </c>
      <c r="L874" s="2" t="s">
        <v>1102</v>
      </c>
      <c r="N874" s="2">
        <v>0</v>
      </c>
      <c r="O874" s="2">
        <v>0</v>
      </c>
      <c r="P874" s="2" t="s">
        <v>816</v>
      </c>
      <c r="Q874" s="2" t="s">
        <v>1063</v>
      </c>
      <c r="R874" s="2" t="s">
        <v>797</v>
      </c>
      <c r="S874" s="2" t="s">
        <v>820</v>
      </c>
      <c r="T874" s="2" t="str">
        <f t="shared" si="52"/>
        <v/>
      </c>
      <c r="U874" s="2" t="s">
        <v>1030</v>
      </c>
      <c r="V874" s="2" t="str">
        <f t="shared" si="53"/>
        <v/>
      </c>
      <c r="W874" s="2" t="s">
        <v>1030</v>
      </c>
      <c r="X874" s="2" t="str">
        <f t="shared" si="54"/>
        <v/>
      </c>
      <c r="Y874" s="2" t="s">
        <v>1030</v>
      </c>
      <c r="Z874" s="2" t="str">
        <f t="shared" si="55"/>
        <v/>
      </c>
      <c r="AA874" s="2" t="s">
        <v>1030</v>
      </c>
    </row>
    <row r="875" spans="1:27" hidden="1" x14ac:dyDescent="0.25">
      <c r="A875" s="2" t="s">
        <v>3724</v>
      </c>
      <c r="B875" s="2" t="s">
        <v>1659</v>
      </c>
      <c r="C875" s="2" t="s">
        <v>3725</v>
      </c>
      <c r="D875" s="2">
        <v>0.3333333358168602</v>
      </c>
      <c r="E875" s="2" t="s">
        <v>1030</v>
      </c>
      <c r="F875" s="2" t="s">
        <v>1030</v>
      </c>
      <c r="G875" s="2">
        <v>0.3333333358168602</v>
      </c>
      <c r="H875" s="2" t="s">
        <v>3726</v>
      </c>
      <c r="I875" s="21">
        <v>41736.291666666664</v>
      </c>
      <c r="J875" s="2" t="s">
        <v>1163</v>
      </c>
      <c r="K875" s="21">
        <v>41038.291666666664</v>
      </c>
      <c r="L875" s="2" t="s">
        <v>1102</v>
      </c>
      <c r="M875" s="21">
        <v>40634.291666666664</v>
      </c>
      <c r="N875" s="2">
        <v>8</v>
      </c>
      <c r="O875" s="2">
        <v>1000000</v>
      </c>
      <c r="P875" s="2" t="s">
        <v>795</v>
      </c>
      <c r="Q875" s="2" t="s">
        <v>1659</v>
      </c>
      <c r="R875" s="2" t="s">
        <v>903</v>
      </c>
      <c r="S875" s="2" t="s">
        <v>831</v>
      </c>
      <c r="T875" s="2" t="str">
        <f t="shared" si="52"/>
        <v/>
      </c>
      <c r="U875" s="2" t="s">
        <v>1030</v>
      </c>
      <c r="V875" s="2" t="str">
        <f t="shared" si="53"/>
        <v/>
      </c>
      <c r="W875" s="2" t="s">
        <v>1030</v>
      </c>
      <c r="X875" s="2" t="str">
        <f t="shared" si="54"/>
        <v/>
      </c>
      <c r="Y875" s="2" t="s">
        <v>1030</v>
      </c>
      <c r="Z875" s="2" t="str">
        <f t="shared" si="55"/>
        <v/>
      </c>
      <c r="AA875" s="2" t="s">
        <v>1030</v>
      </c>
    </row>
    <row r="876" spans="1:27" hidden="1" x14ac:dyDescent="0.25">
      <c r="A876" s="2" t="s">
        <v>69</v>
      </c>
      <c r="B876" s="2" t="s">
        <v>874</v>
      </c>
      <c r="C876" s="2" t="s">
        <v>67</v>
      </c>
      <c r="D876" s="2">
        <v>99.083333358168602</v>
      </c>
      <c r="E876" s="2">
        <v>1</v>
      </c>
      <c r="F876" s="2">
        <v>99.083333358168602</v>
      </c>
      <c r="G876" s="2" t="s">
        <v>1030</v>
      </c>
      <c r="H876" s="2" t="s">
        <v>1065</v>
      </c>
      <c r="I876" s="21">
        <v>43279.291666666672</v>
      </c>
      <c r="J876" s="2" t="s">
        <v>840</v>
      </c>
      <c r="K876" s="21">
        <v>42173.291666666672</v>
      </c>
      <c r="L876" s="2" t="s">
        <v>794</v>
      </c>
      <c r="M876" s="21">
        <v>41001.291666666664</v>
      </c>
      <c r="N876" s="2">
        <v>7</v>
      </c>
      <c r="O876" s="2">
        <v>329000</v>
      </c>
      <c r="P876" s="2" t="s">
        <v>795</v>
      </c>
      <c r="Q876" s="2" t="s">
        <v>874</v>
      </c>
      <c r="R876" s="2" t="s">
        <v>810</v>
      </c>
      <c r="S876" s="2" t="s">
        <v>801</v>
      </c>
      <c r="T876" s="2" t="str">
        <f t="shared" si="52"/>
        <v/>
      </c>
      <c r="U876" s="2" t="s">
        <v>1030</v>
      </c>
      <c r="V876" s="2" t="str">
        <f t="shared" si="53"/>
        <v/>
      </c>
      <c r="W876" s="2" t="s">
        <v>1030</v>
      </c>
      <c r="X876" s="2" t="str">
        <f t="shared" si="54"/>
        <v>Rose Obetz</v>
      </c>
      <c r="Y876" s="2">
        <v>4</v>
      </c>
      <c r="Z876" s="2" t="str">
        <f t="shared" si="55"/>
        <v>Rose Obetz</v>
      </c>
      <c r="AA876" s="2">
        <v>329000</v>
      </c>
    </row>
    <row r="877" spans="1:27" hidden="1" x14ac:dyDescent="0.25">
      <c r="A877" s="2" t="s">
        <v>3727</v>
      </c>
      <c r="B877" s="2" t="s">
        <v>796</v>
      </c>
      <c r="C877" s="2" t="s">
        <v>3728</v>
      </c>
      <c r="D877" s="2">
        <v>8.25</v>
      </c>
      <c r="E877" s="2">
        <v>1</v>
      </c>
      <c r="F877" s="2">
        <v>8.25</v>
      </c>
      <c r="G877" s="2" t="s">
        <v>1030</v>
      </c>
      <c r="H877" s="2" t="s">
        <v>3729</v>
      </c>
      <c r="I877" s="21">
        <v>42275.291666666672</v>
      </c>
      <c r="J877" s="2" t="s">
        <v>1153</v>
      </c>
      <c r="K877" s="21">
        <v>42118.291666666672</v>
      </c>
      <c r="L877" s="2" t="s">
        <v>1102</v>
      </c>
      <c r="N877" s="2">
        <v>0</v>
      </c>
      <c r="O877" s="2">
        <v>0</v>
      </c>
      <c r="P877" s="2" t="s">
        <v>816</v>
      </c>
      <c r="Q877" s="2" t="s">
        <v>796</v>
      </c>
      <c r="R877" s="2" t="s">
        <v>797</v>
      </c>
      <c r="S877" s="2" t="s">
        <v>801</v>
      </c>
      <c r="T877" s="2" t="str">
        <f t="shared" si="52"/>
        <v/>
      </c>
      <c r="U877" s="2" t="s">
        <v>1030</v>
      </c>
      <c r="V877" s="2" t="str">
        <f t="shared" si="53"/>
        <v/>
      </c>
      <c r="W877" s="2" t="s">
        <v>1030</v>
      </c>
      <c r="X877" s="2" t="str">
        <f t="shared" si="54"/>
        <v/>
      </c>
      <c r="Y877" s="2" t="s">
        <v>1030</v>
      </c>
      <c r="Z877" s="2" t="str">
        <f t="shared" si="55"/>
        <v/>
      </c>
      <c r="AA877" s="2" t="s">
        <v>1030</v>
      </c>
    </row>
    <row r="878" spans="1:27" hidden="1" x14ac:dyDescent="0.25">
      <c r="A878" s="2" t="s">
        <v>3730</v>
      </c>
      <c r="B878" s="2" t="s">
        <v>848</v>
      </c>
      <c r="C878" s="2" t="s">
        <v>3731</v>
      </c>
      <c r="D878" s="2">
        <v>26.833333343267441</v>
      </c>
      <c r="E878" s="2">
        <v>1</v>
      </c>
      <c r="F878" s="2">
        <v>26.833333343267441</v>
      </c>
      <c r="G878" s="2" t="s">
        <v>1030</v>
      </c>
      <c r="H878" s="2" t="s">
        <v>3732</v>
      </c>
      <c r="I878" s="21">
        <v>42549.291666666672</v>
      </c>
      <c r="J878" s="2" t="s">
        <v>840</v>
      </c>
      <c r="K878" s="21">
        <v>42185.291666666672</v>
      </c>
      <c r="L878" s="2" t="s">
        <v>794</v>
      </c>
      <c r="M878" s="21">
        <v>41564.291666666664</v>
      </c>
      <c r="N878" s="2">
        <v>2</v>
      </c>
      <c r="O878" s="2">
        <v>50000</v>
      </c>
      <c r="P878" s="2" t="s">
        <v>795</v>
      </c>
      <c r="Q878" s="2" t="s">
        <v>848</v>
      </c>
      <c r="R878" s="2" t="s">
        <v>866</v>
      </c>
      <c r="S878" s="2" t="s">
        <v>849</v>
      </c>
      <c r="T878" s="2" t="str">
        <f t="shared" si="52"/>
        <v/>
      </c>
      <c r="U878" s="2" t="s">
        <v>1030</v>
      </c>
      <c r="V878" s="2" t="str">
        <f t="shared" si="53"/>
        <v/>
      </c>
      <c r="W878" s="2" t="s">
        <v>1030</v>
      </c>
      <c r="X878" s="2" t="str">
        <f t="shared" si="54"/>
        <v/>
      </c>
      <c r="Y878" s="2" t="s">
        <v>1030</v>
      </c>
      <c r="Z878" s="2" t="str">
        <f t="shared" si="55"/>
        <v/>
      </c>
      <c r="AA878" s="2" t="s">
        <v>1030</v>
      </c>
    </row>
    <row r="879" spans="1:27" hidden="1" x14ac:dyDescent="0.25">
      <c r="A879" s="2" t="s">
        <v>3733</v>
      </c>
      <c r="B879" s="2" t="s">
        <v>1659</v>
      </c>
      <c r="C879" s="2" t="s">
        <v>3734</v>
      </c>
      <c r="D879" s="2">
        <v>0.25</v>
      </c>
      <c r="E879" s="2" t="s">
        <v>1030</v>
      </c>
      <c r="F879" s="2" t="s">
        <v>1030</v>
      </c>
      <c r="G879" s="2">
        <v>0.25</v>
      </c>
      <c r="H879" s="2" t="s">
        <v>3735</v>
      </c>
      <c r="I879" s="21">
        <v>41718.291666666664</v>
      </c>
      <c r="J879" s="2" t="s">
        <v>859</v>
      </c>
      <c r="K879" s="21">
        <v>40796.291666666664</v>
      </c>
      <c r="L879" s="2" t="s">
        <v>1102</v>
      </c>
      <c r="M879" s="21">
        <v>40791.291666666664</v>
      </c>
      <c r="N879" s="2">
        <v>1</v>
      </c>
      <c r="P879" s="2" t="s">
        <v>824</v>
      </c>
      <c r="Q879" s="2" t="s">
        <v>1659</v>
      </c>
      <c r="R879" s="2" t="s">
        <v>797</v>
      </c>
      <c r="S879" s="2" t="s">
        <v>801</v>
      </c>
      <c r="T879" s="2" t="str">
        <f t="shared" si="52"/>
        <v/>
      </c>
      <c r="U879" s="2" t="s">
        <v>1030</v>
      </c>
      <c r="V879" s="2" t="str">
        <f t="shared" si="53"/>
        <v/>
      </c>
      <c r="W879" s="2" t="s">
        <v>1030</v>
      </c>
      <c r="X879" s="2" t="str">
        <f t="shared" si="54"/>
        <v/>
      </c>
      <c r="Y879" s="2" t="s">
        <v>1030</v>
      </c>
      <c r="Z879" s="2" t="str">
        <f t="shared" si="55"/>
        <v/>
      </c>
      <c r="AA879" s="2" t="s">
        <v>1030</v>
      </c>
    </row>
    <row r="880" spans="1:27" hidden="1" x14ac:dyDescent="0.25">
      <c r="A880" s="2" t="s">
        <v>3736</v>
      </c>
      <c r="B880" s="2" t="s">
        <v>796</v>
      </c>
      <c r="C880" s="2" t="s">
        <v>3737</v>
      </c>
      <c r="D880" s="2">
        <v>1.5</v>
      </c>
      <c r="E880" s="2">
        <v>1</v>
      </c>
      <c r="F880" s="2">
        <v>1.5</v>
      </c>
      <c r="G880" s="2" t="s">
        <v>1030</v>
      </c>
      <c r="H880" s="2" t="s">
        <v>3738</v>
      </c>
      <c r="I880" s="21">
        <v>41701.333333333336</v>
      </c>
      <c r="J880" s="2" t="s">
        <v>819</v>
      </c>
      <c r="K880" s="21">
        <v>41701.333333333336</v>
      </c>
      <c r="L880" s="2" t="s">
        <v>1102</v>
      </c>
      <c r="M880" s="21">
        <v>39660.291666666664</v>
      </c>
      <c r="N880" s="2">
        <v>60</v>
      </c>
      <c r="O880" s="2">
        <v>4700000</v>
      </c>
      <c r="P880" s="2" t="s">
        <v>795</v>
      </c>
      <c r="Q880" s="2" t="s">
        <v>796</v>
      </c>
      <c r="R880" s="2" t="s">
        <v>1030</v>
      </c>
      <c r="S880" s="2" t="s">
        <v>853</v>
      </c>
      <c r="T880" s="2" t="str">
        <f t="shared" si="52"/>
        <v/>
      </c>
      <c r="U880" s="2" t="s">
        <v>1030</v>
      </c>
      <c r="V880" s="2" t="str">
        <f t="shared" si="53"/>
        <v/>
      </c>
      <c r="W880" s="2" t="s">
        <v>1030</v>
      </c>
      <c r="X880" s="2" t="str">
        <f t="shared" si="54"/>
        <v/>
      </c>
      <c r="Y880" s="2" t="s">
        <v>1030</v>
      </c>
      <c r="Z880" s="2" t="str">
        <f t="shared" si="55"/>
        <v/>
      </c>
      <c r="AA880" s="2" t="s">
        <v>1030</v>
      </c>
    </row>
    <row r="881" spans="1:27" hidden="1" x14ac:dyDescent="0.25">
      <c r="A881" s="2" t="s">
        <v>3739</v>
      </c>
      <c r="B881" s="2" t="s">
        <v>1659</v>
      </c>
      <c r="C881" s="2" t="s">
        <v>3740</v>
      </c>
      <c r="D881" s="2">
        <v>0.25</v>
      </c>
      <c r="E881" s="2" t="s">
        <v>1030</v>
      </c>
      <c r="F881" s="2" t="s">
        <v>1030</v>
      </c>
      <c r="G881" s="2">
        <v>0.25</v>
      </c>
      <c r="H881" s="2" t="s">
        <v>3741</v>
      </c>
      <c r="I881" s="21">
        <v>41718.291666666664</v>
      </c>
      <c r="J881" s="2" t="s">
        <v>861</v>
      </c>
      <c r="K881" s="21">
        <v>40697.291666666664</v>
      </c>
      <c r="L881" s="2" t="s">
        <v>1102</v>
      </c>
      <c r="M881" s="21">
        <v>40663.291666666664</v>
      </c>
      <c r="N881" s="2">
        <v>3</v>
      </c>
      <c r="O881" s="2">
        <v>8000</v>
      </c>
      <c r="P881" s="2" t="s">
        <v>824</v>
      </c>
      <c r="Q881" s="2" t="s">
        <v>1659</v>
      </c>
      <c r="R881" s="2" t="s">
        <v>1013</v>
      </c>
      <c r="S881" s="2" t="s">
        <v>853</v>
      </c>
      <c r="T881" s="2" t="str">
        <f t="shared" si="52"/>
        <v/>
      </c>
      <c r="U881" s="2" t="s">
        <v>1030</v>
      </c>
      <c r="V881" s="2" t="str">
        <f t="shared" si="53"/>
        <v/>
      </c>
      <c r="W881" s="2" t="s">
        <v>1030</v>
      </c>
      <c r="X881" s="2" t="str">
        <f t="shared" si="54"/>
        <v/>
      </c>
      <c r="Y881" s="2" t="s">
        <v>1030</v>
      </c>
      <c r="Z881" s="2" t="str">
        <f t="shared" si="55"/>
        <v/>
      </c>
      <c r="AA881" s="2" t="s">
        <v>1030</v>
      </c>
    </row>
    <row r="882" spans="1:27" hidden="1" x14ac:dyDescent="0.25">
      <c r="A882" s="2" t="s">
        <v>3742</v>
      </c>
      <c r="B882" s="2" t="s">
        <v>812</v>
      </c>
      <c r="C882" s="2" t="s">
        <v>3743</v>
      </c>
      <c r="D882" s="2">
        <v>3</v>
      </c>
      <c r="E882" s="2">
        <v>1</v>
      </c>
      <c r="F882" s="2">
        <v>3</v>
      </c>
      <c r="G882" s="2" t="s">
        <v>1030</v>
      </c>
      <c r="H882" s="2" t="s">
        <v>3744</v>
      </c>
      <c r="I882" s="21">
        <v>42270.291666666672</v>
      </c>
      <c r="J882" s="2" t="s">
        <v>847</v>
      </c>
      <c r="K882" s="21">
        <v>42264.291666666672</v>
      </c>
      <c r="L882" s="2" t="s">
        <v>1102</v>
      </c>
      <c r="M882" s="21">
        <v>42248.291666666672</v>
      </c>
      <c r="N882" s="2">
        <v>0</v>
      </c>
      <c r="O882" s="2">
        <v>0</v>
      </c>
      <c r="P882" s="2" t="s">
        <v>824</v>
      </c>
      <c r="Q882" s="2" t="s">
        <v>812</v>
      </c>
      <c r="R882" s="2" t="s">
        <v>810</v>
      </c>
      <c r="S882" s="2" t="s">
        <v>817</v>
      </c>
      <c r="T882" s="2" t="str">
        <f t="shared" si="52"/>
        <v/>
      </c>
      <c r="U882" s="2" t="s">
        <v>1030</v>
      </c>
      <c r="V882" s="2" t="str">
        <f t="shared" si="53"/>
        <v/>
      </c>
      <c r="W882" s="2" t="s">
        <v>1030</v>
      </c>
      <c r="X882" s="2" t="str">
        <f t="shared" si="54"/>
        <v/>
      </c>
      <c r="Y882" s="2" t="s">
        <v>1030</v>
      </c>
      <c r="Z882" s="2" t="str">
        <f t="shared" si="55"/>
        <v/>
      </c>
      <c r="AA882" s="2" t="s">
        <v>1030</v>
      </c>
    </row>
    <row r="883" spans="1:27" hidden="1" x14ac:dyDescent="0.25">
      <c r="A883" s="2" t="s">
        <v>3745</v>
      </c>
      <c r="B883" s="2" t="s">
        <v>885</v>
      </c>
      <c r="C883" s="2" t="s">
        <v>3746</v>
      </c>
      <c r="D883" s="2">
        <v>1</v>
      </c>
      <c r="E883" s="2">
        <v>1</v>
      </c>
      <c r="F883" s="2">
        <v>1</v>
      </c>
      <c r="G883" s="2" t="s">
        <v>1030</v>
      </c>
      <c r="H883" s="2" t="s">
        <v>3747</v>
      </c>
      <c r="I883" s="21">
        <v>42286.291666666672</v>
      </c>
      <c r="J883" s="2" t="s">
        <v>803</v>
      </c>
      <c r="K883" s="21">
        <v>42284.291666666672</v>
      </c>
      <c r="L883" s="2" t="s">
        <v>1102</v>
      </c>
      <c r="M883" s="21">
        <v>42248.291666666672</v>
      </c>
      <c r="N883" s="2">
        <v>0</v>
      </c>
      <c r="O883" s="2">
        <v>0</v>
      </c>
      <c r="P883" s="2" t="s">
        <v>824</v>
      </c>
      <c r="Q883" s="2" t="s">
        <v>885</v>
      </c>
      <c r="R883" s="2" t="s">
        <v>836</v>
      </c>
      <c r="S883" s="2" t="s">
        <v>916</v>
      </c>
      <c r="T883" s="2" t="str">
        <f t="shared" si="52"/>
        <v/>
      </c>
      <c r="U883" s="2" t="s">
        <v>1030</v>
      </c>
      <c r="V883" s="2" t="str">
        <f t="shared" si="53"/>
        <v/>
      </c>
      <c r="W883" s="2" t="s">
        <v>1030</v>
      </c>
      <c r="X883" s="2" t="str">
        <f t="shared" si="54"/>
        <v/>
      </c>
      <c r="Y883" s="2" t="s">
        <v>1030</v>
      </c>
      <c r="Z883" s="2" t="str">
        <f t="shared" si="55"/>
        <v/>
      </c>
      <c r="AA883" s="2" t="s">
        <v>1030</v>
      </c>
    </row>
    <row r="884" spans="1:27" hidden="1" x14ac:dyDescent="0.25">
      <c r="A884" s="2" t="s">
        <v>1438</v>
      </c>
      <c r="B884" s="2" t="s">
        <v>885</v>
      </c>
      <c r="C884" s="2" t="s">
        <v>1437</v>
      </c>
      <c r="D884" s="2">
        <v>1</v>
      </c>
      <c r="E884" s="2">
        <v>1</v>
      </c>
      <c r="F884" s="2">
        <v>1</v>
      </c>
      <c r="G884" s="2" t="s">
        <v>1030</v>
      </c>
      <c r="H884" s="2" t="s">
        <v>1511</v>
      </c>
      <c r="I884" s="21">
        <v>43301.291666666672</v>
      </c>
      <c r="J884" s="2" t="s">
        <v>819</v>
      </c>
      <c r="K884" s="21">
        <v>43301.291666666672</v>
      </c>
      <c r="L884" s="2" t="s">
        <v>794</v>
      </c>
      <c r="M884" s="21">
        <v>42009.333333333328</v>
      </c>
      <c r="N884" s="2">
        <v>1</v>
      </c>
      <c r="O884" s="2">
        <v>6000</v>
      </c>
      <c r="P884" s="2" t="s">
        <v>795</v>
      </c>
      <c r="Q884" s="2" t="s">
        <v>885</v>
      </c>
      <c r="R884" s="2" t="s">
        <v>1047</v>
      </c>
      <c r="S884" s="2" t="s">
        <v>820</v>
      </c>
      <c r="T884" s="2" t="str">
        <f t="shared" si="52"/>
        <v/>
      </c>
      <c r="U884" s="2" t="s">
        <v>1030</v>
      </c>
      <c r="V884" s="2" t="str">
        <f t="shared" si="53"/>
        <v/>
      </c>
      <c r="W884" s="2" t="s">
        <v>1030</v>
      </c>
      <c r="X884" s="2" t="str">
        <f t="shared" si="54"/>
        <v/>
      </c>
      <c r="Y884" s="2" t="s">
        <v>1030</v>
      </c>
      <c r="Z884" s="2" t="str">
        <f t="shared" si="55"/>
        <v/>
      </c>
      <c r="AA884" s="2" t="s">
        <v>1030</v>
      </c>
    </row>
    <row r="885" spans="1:27" hidden="1" x14ac:dyDescent="0.25">
      <c r="A885" s="2" t="s">
        <v>3748</v>
      </c>
      <c r="B885" s="2" t="s">
        <v>812</v>
      </c>
      <c r="C885" s="2" t="s">
        <v>3749</v>
      </c>
      <c r="D885" s="2">
        <v>9.75</v>
      </c>
      <c r="E885" s="2">
        <v>1</v>
      </c>
      <c r="F885" s="2">
        <v>9.75</v>
      </c>
      <c r="G885" s="2" t="s">
        <v>1030</v>
      </c>
      <c r="H885" s="2" t="s">
        <v>3750</v>
      </c>
      <c r="I885" s="21">
        <v>42257.291666666672</v>
      </c>
      <c r="J885" s="2" t="s">
        <v>793</v>
      </c>
      <c r="K885" s="21">
        <v>41834.291666666664</v>
      </c>
      <c r="L885" s="2" t="s">
        <v>1102</v>
      </c>
      <c r="N885" s="2">
        <v>0</v>
      </c>
      <c r="O885" s="2">
        <v>0</v>
      </c>
      <c r="P885" s="2" t="s">
        <v>816</v>
      </c>
      <c r="Q885" s="2" t="s">
        <v>812</v>
      </c>
      <c r="R885" s="2" t="s">
        <v>830</v>
      </c>
      <c r="S885" s="2" t="s">
        <v>3751</v>
      </c>
      <c r="T885" s="2" t="str">
        <f t="shared" si="52"/>
        <v/>
      </c>
      <c r="U885" s="2" t="s">
        <v>1030</v>
      </c>
      <c r="V885" s="2" t="str">
        <f t="shared" si="53"/>
        <v/>
      </c>
      <c r="W885" s="2" t="s">
        <v>1030</v>
      </c>
      <c r="X885" s="2" t="str">
        <f t="shared" si="54"/>
        <v/>
      </c>
      <c r="Y885" s="2" t="s">
        <v>1030</v>
      </c>
      <c r="Z885" s="2" t="str">
        <f t="shared" si="55"/>
        <v/>
      </c>
      <c r="AA885" s="2" t="s">
        <v>1030</v>
      </c>
    </row>
    <row r="886" spans="1:27" hidden="1" x14ac:dyDescent="0.25">
      <c r="A886" s="2" t="s">
        <v>3752</v>
      </c>
      <c r="B886" s="2" t="s">
        <v>1030</v>
      </c>
      <c r="C886" s="2" t="s">
        <v>3753</v>
      </c>
      <c r="D886" s="2">
        <v>7.9330000877380371</v>
      </c>
      <c r="E886" s="2" t="s">
        <v>1030</v>
      </c>
      <c r="F886" s="2" t="s">
        <v>1030</v>
      </c>
      <c r="G886" s="2">
        <v>7.9330000877380371</v>
      </c>
      <c r="H886" s="2" t="s">
        <v>3754</v>
      </c>
      <c r="I886" s="21">
        <v>42349.333333333328</v>
      </c>
      <c r="J886" s="2" t="s">
        <v>1030</v>
      </c>
      <c r="K886" s="21">
        <v>42348.333333333328</v>
      </c>
      <c r="L886" s="2" t="s">
        <v>1102</v>
      </c>
      <c r="N886" s="2">
        <v>0</v>
      </c>
      <c r="O886" s="2">
        <v>0</v>
      </c>
      <c r="P886" s="2" t="s">
        <v>816</v>
      </c>
      <c r="Q886" s="2" t="s">
        <v>1030</v>
      </c>
      <c r="R886" s="2" t="s">
        <v>810</v>
      </c>
      <c r="S886" s="2" t="s">
        <v>820</v>
      </c>
      <c r="T886" s="2" t="str">
        <f t="shared" si="52"/>
        <v/>
      </c>
      <c r="U886" s="2" t="s">
        <v>1030</v>
      </c>
      <c r="V886" s="2" t="str">
        <f t="shared" si="53"/>
        <v/>
      </c>
      <c r="W886" s="2" t="s">
        <v>1030</v>
      </c>
      <c r="X886" s="2" t="str">
        <f t="shared" si="54"/>
        <v/>
      </c>
      <c r="Y886" s="2" t="s">
        <v>1030</v>
      </c>
      <c r="Z886" s="2" t="str">
        <f t="shared" si="55"/>
        <v/>
      </c>
      <c r="AA886" s="2" t="s">
        <v>1030</v>
      </c>
    </row>
    <row r="887" spans="1:27" hidden="1" x14ac:dyDescent="0.25">
      <c r="A887" s="2" t="s">
        <v>3755</v>
      </c>
      <c r="B887" s="2" t="s">
        <v>912</v>
      </c>
      <c r="C887" s="2" t="s">
        <v>3756</v>
      </c>
      <c r="D887" s="2">
        <v>0.5</v>
      </c>
      <c r="E887" s="2">
        <v>1</v>
      </c>
      <c r="F887" s="2">
        <v>0.5</v>
      </c>
      <c r="G887" s="2" t="s">
        <v>1030</v>
      </c>
      <c r="H887" s="2" t="s">
        <v>3757</v>
      </c>
      <c r="I887" s="21">
        <v>42677.291666666672</v>
      </c>
      <c r="J887" s="2" t="s">
        <v>847</v>
      </c>
      <c r="K887" s="21">
        <v>42677.291666666672</v>
      </c>
      <c r="L887" s="2" t="s">
        <v>794</v>
      </c>
      <c r="M887" s="21">
        <v>42409.333333333328</v>
      </c>
      <c r="N887" s="2">
        <v>0</v>
      </c>
      <c r="O887" s="2">
        <v>0</v>
      </c>
      <c r="P887" s="2" t="s">
        <v>824</v>
      </c>
      <c r="Q887" s="2" t="s">
        <v>912</v>
      </c>
      <c r="R887" s="2" t="s">
        <v>830</v>
      </c>
      <c r="S887" s="2" t="s">
        <v>831</v>
      </c>
      <c r="T887" s="2" t="str">
        <f t="shared" si="52"/>
        <v/>
      </c>
      <c r="U887" s="2" t="s">
        <v>1030</v>
      </c>
      <c r="V887" s="2" t="str">
        <f t="shared" si="53"/>
        <v/>
      </c>
      <c r="W887" s="2" t="s">
        <v>1030</v>
      </c>
      <c r="X887" s="2" t="str">
        <f t="shared" si="54"/>
        <v/>
      </c>
      <c r="Y887" s="2" t="s">
        <v>1030</v>
      </c>
      <c r="Z887" s="2" t="str">
        <f t="shared" si="55"/>
        <v/>
      </c>
      <c r="AA887" s="2" t="s">
        <v>1030</v>
      </c>
    </row>
    <row r="888" spans="1:27" hidden="1" x14ac:dyDescent="0.25">
      <c r="A888" s="2" t="s">
        <v>3758</v>
      </c>
      <c r="B888" s="2" t="s">
        <v>912</v>
      </c>
      <c r="C888" s="2" t="s">
        <v>3759</v>
      </c>
      <c r="D888" s="2">
        <v>5</v>
      </c>
      <c r="E888" s="2">
        <v>1</v>
      </c>
      <c r="F888" s="2">
        <v>5</v>
      </c>
      <c r="G888" s="2" t="s">
        <v>1030</v>
      </c>
      <c r="H888" s="2" t="s">
        <v>3757</v>
      </c>
      <c r="I888" s="21">
        <v>42704.333333333328</v>
      </c>
      <c r="J888" s="2" t="s">
        <v>847</v>
      </c>
      <c r="K888" s="21">
        <v>42671.291666666672</v>
      </c>
      <c r="L888" s="2" t="s">
        <v>794</v>
      </c>
      <c r="M888" s="21">
        <v>42598.291666666672</v>
      </c>
      <c r="N888" s="2">
        <v>0</v>
      </c>
      <c r="O888" s="2">
        <v>0</v>
      </c>
      <c r="P888" s="2" t="s">
        <v>824</v>
      </c>
      <c r="Q888" s="2" t="s">
        <v>912</v>
      </c>
      <c r="R888" s="2" t="s">
        <v>857</v>
      </c>
      <c r="S888" s="2" t="s">
        <v>831</v>
      </c>
      <c r="T888" s="2" t="str">
        <f t="shared" si="52"/>
        <v/>
      </c>
      <c r="U888" s="2" t="s">
        <v>1030</v>
      </c>
      <c r="V888" s="2" t="str">
        <f t="shared" si="53"/>
        <v/>
      </c>
      <c r="W888" s="2" t="s">
        <v>1030</v>
      </c>
      <c r="X888" s="2" t="str">
        <f t="shared" si="54"/>
        <v/>
      </c>
      <c r="Y888" s="2" t="s">
        <v>1030</v>
      </c>
      <c r="Z888" s="2" t="str">
        <f t="shared" si="55"/>
        <v/>
      </c>
      <c r="AA888" s="2" t="s">
        <v>1030</v>
      </c>
    </row>
    <row r="889" spans="1:27" hidden="1" x14ac:dyDescent="0.25">
      <c r="A889" s="2" t="s">
        <v>3760</v>
      </c>
      <c r="B889" s="2" t="s">
        <v>878</v>
      </c>
      <c r="C889" s="2" t="s">
        <v>3761</v>
      </c>
      <c r="D889" s="2">
        <v>2.25</v>
      </c>
      <c r="E889" s="2" t="s">
        <v>1030</v>
      </c>
      <c r="F889" s="2" t="s">
        <v>1030</v>
      </c>
      <c r="G889" s="2">
        <v>2.25</v>
      </c>
      <c r="H889" s="2" t="s">
        <v>3762</v>
      </c>
      <c r="I889" s="21">
        <v>43326.291666666672</v>
      </c>
      <c r="J889" s="2" t="s">
        <v>793</v>
      </c>
      <c r="K889" s="21">
        <v>42780.333333333328</v>
      </c>
      <c r="L889" s="2" t="s">
        <v>794</v>
      </c>
      <c r="O889" s="2">
        <v>0</v>
      </c>
      <c r="P889" s="2" t="s">
        <v>816</v>
      </c>
      <c r="Q889" s="2" t="s">
        <v>878</v>
      </c>
      <c r="R889" s="2" t="s">
        <v>797</v>
      </c>
      <c r="S889" s="2" t="s">
        <v>3763</v>
      </c>
      <c r="T889" s="2" t="str">
        <f t="shared" si="52"/>
        <v/>
      </c>
      <c r="U889" s="2" t="s">
        <v>1030</v>
      </c>
      <c r="V889" s="2" t="str">
        <f t="shared" si="53"/>
        <v/>
      </c>
      <c r="W889" s="2" t="s">
        <v>1030</v>
      </c>
      <c r="X889" s="2" t="str">
        <f t="shared" si="54"/>
        <v/>
      </c>
      <c r="Y889" s="2" t="s">
        <v>1030</v>
      </c>
      <c r="Z889" s="2" t="str">
        <f t="shared" si="55"/>
        <v/>
      </c>
      <c r="AA889" s="2" t="s">
        <v>1030</v>
      </c>
    </row>
    <row r="890" spans="1:27" hidden="1" x14ac:dyDescent="0.25">
      <c r="A890" s="2" t="s">
        <v>3764</v>
      </c>
      <c r="B890" s="2" t="s">
        <v>812</v>
      </c>
      <c r="C890" s="2" t="s">
        <v>3765</v>
      </c>
      <c r="D890" s="2">
        <v>6.5</v>
      </c>
      <c r="E890" s="2">
        <v>1</v>
      </c>
      <c r="F890" s="2">
        <v>6.5</v>
      </c>
      <c r="G890" s="2" t="s">
        <v>1030</v>
      </c>
      <c r="H890" s="2" t="s">
        <v>3766</v>
      </c>
      <c r="I890" s="21">
        <v>42452.291666666672</v>
      </c>
      <c r="J890" s="2" t="s">
        <v>808</v>
      </c>
      <c r="K890" s="21">
        <v>42417.333333333328</v>
      </c>
      <c r="L890" s="2" t="s">
        <v>794</v>
      </c>
      <c r="N890" s="2">
        <v>0</v>
      </c>
      <c r="O890" s="2">
        <v>0</v>
      </c>
      <c r="P890" s="2" t="s">
        <v>816</v>
      </c>
      <c r="Q890" s="2" t="s">
        <v>812</v>
      </c>
      <c r="R890" s="2" t="s">
        <v>797</v>
      </c>
      <c r="S890" s="2" t="s">
        <v>867</v>
      </c>
      <c r="T890" s="2" t="str">
        <f t="shared" si="52"/>
        <v/>
      </c>
      <c r="U890" s="2" t="s">
        <v>1030</v>
      </c>
      <c r="V890" s="2" t="str">
        <f t="shared" si="53"/>
        <v/>
      </c>
      <c r="W890" s="2" t="s">
        <v>1030</v>
      </c>
      <c r="X890" s="2" t="str">
        <f t="shared" si="54"/>
        <v/>
      </c>
      <c r="Y890" s="2" t="s">
        <v>1030</v>
      </c>
      <c r="Z890" s="2" t="str">
        <f t="shared" si="55"/>
        <v/>
      </c>
      <c r="AA890" s="2" t="s">
        <v>1030</v>
      </c>
    </row>
    <row r="891" spans="1:27" hidden="1" x14ac:dyDescent="0.25">
      <c r="A891" s="2" t="s">
        <v>3767</v>
      </c>
      <c r="B891" s="2" t="s">
        <v>812</v>
      </c>
      <c r="C891" s="2" t="s">
        <v>3768</v>
      </c>
      <c r="D891" s="2">
        <v>30.333333343267441</v>
      </c>
      <c r="E891" s="2">
        <v>1</v>
      </c>
      <c r="F891" s="2">
        <v>30.333333343267441</v>
      </c>
      <c r="G891" s="2" t="s">
        <v>1030</v>
      </c>
      <c r="H891" s="2" t="s">
        <v>3769</v>
      </c>
      <c r="I891" s="21">
        <v>43000.291666666672</v>
      </c>
      <c r="J891" s="2" t="s">
        <v>884</v>
      </c>
      <c r="K891" s="21">
        <v>42222.291666666672</v>
      </c>
      <c r="L891" s="2" t="s">
        <v>794</v>
      </c>
      <c r="M891" s="21">
        <v>42752.333333333328</v>
      </c>
      <c r="N891" s="2">
        <v>0</v>
      </c>
      <c r="O891" s="2">
        <v>0</v>
      </c>
      <c r="P891" s="2" t="s">
        <v>816</v>
      </c>
      <c r="Q891" s="2" t="s">
        <v>812</v>
      </c>
      <c r="R891" s="2" t="s">
        <v>922</v>
      </c>
      <c r="S891" s="2" t="s">
        <v>831</v>
      </c>
      <c r="T891" s="2" t="str">
        <f t="shared" si="52"/>
        <v>Bill Bartels</v>
      </c>
      <c r="U891" s="2">
        <v>15000000</v>
      </c>
      <c r="V891" s="2" t="str">
        <f t="shared" si="53"/>
        <v>Bill Bartels</v>
      </c>
      <c r="W891" s="2">
        <v>1</v>
      </c>
      <c r="X891" s="2" t="str">
        <f t="shared" si="54"/>
        <v/>
      </c>
      <c r="Y891" s="2" t="s">
        <v>1030</v>
      </c>
      <c r="Z891" s="2" t="str">
        <f t="shared" si="55"/>
        <v/>
      </c>
      <c r="AA891" s="2" t="s">
        <v>1030</v>
      </c>
    </row>
    <row r="892" spans="1:27" hidden="1" x14ac:dyDescent="0.25">
      <c r="A892" s="2" t="s">
        <v>3770</v>
      </c>
      <c r="B892" s="2" t="s">
        <v>909</v>
      </c>
      <c r="C892" s="2" t="s">
        <v>3771</v>
      </c>
      <c r="D892" s="2">
        <v>18.5</v>
      </c>
      <c r="E892" s="2">
        <v>1</v>
      </c>
      <c r="F892" s="2">
        <v>18.5</v>
      </c>
      <c r="G892" s="2" t="s">
        <v>1030</v>
      </c>
      <c r="H892" s="2" t="s">
        <v>3772</v>
      </c>
      <c r="I892" s="21">
        <v>42557.291666666672</v>
      </c>
      <c r="J892" s="2" t="s">
        <v>793</v>
      </c>
      <c r="K892" s="21">
        <v>42171.291666666672</v>
      </c>
      <c r="L892" s="2" t="s">
        <v>794</v>
      </c>
      <c r="N892" s="2">
        <v>0</v>
      </c>
      <c r="O892" s="2">
        <v>0</v>
      </c>
      <c r="P892" s="2" t="s">
        <v>816</v>
      </c>
      <c r="Q892" s="2" t="s">
        <v>909</v>
      </c>
      <c r="R892" s="2" t="s">
        <v>830</v>
      </c>
      <c r="S892" s="2" t="s">
        <v>869</v>
      </c>
      <c r="T892" s="2" t="str">
        <f t="shared" si="52"/>
        <v/>
      </c>
      <c r="U892" s="2" t="s">
        <v>1030</v>
      </c>
      <c r="V892" s="2" t="str">
        <f t="shared" si="53"/>
        <v/>
      </c>
      <c r="W892" s="2" t="s">
        <v>1030</v>
      </c>
      <c r="X892" s="2" t="str">
        <f t="shared" si="54"/>
        <v/>
      </c>
      <c r="Y892" s="2" t="s">
        <v>1030</v>
      </c>
      <c r="Z892" s="2" t="str">
        <f t="shared" si="55"/>
        <v/>
      </c>
      <c r="AA892" s="2" t="s">
        <v>1030</v>
      </c>
    </row>
    <row r="893" spans="1:27" x14ac:dyDescent="0.25">
      <c r="A893" s="2" t="s">
        <v>3773</v>
      </c>
      <c r="B893" s="2" t="s">
        <v>1367</v>
      </c>
      <c r="C893" s="2" t="s">
        <v>3774</v>
      </c>
      <c r="D893" s="2">
        <v>6</v>
      </c>
      <c r="E893" s="2">
        <v>1</v>
      </c>
      <c r="F893" s="2">
        <v>6</v>
      </c>
      <c r="G893" s="2" t="s">
        <v>1030</v>
      </c>
      <c r="H893" s="2" t="s">
        <v>3775</v>
      </c>
      <c r="I893" s="21">
        <v>43041.291666666672</v>
      </c>
      <c r="J893" s="2" t="s">
        <v>808</v>
      </c>
      <c r="K893" s="21">
        <v>42753.333333333328</v>
      </c>
      <c r="L893" s="2" t="s">
        <v>794</v>
      </c>
      <c r="N893" s="2">
        <v>0</v>
      </c>
      <c r="O893" s="2">
        <v>0</v>
      </c>
      <c r="P893" s="2" t="s">
        <v>816</v>
      </c>
      <c r="Q893" s="2" t="s">
        <v>1593</v>
      </c>
      <c r="R893" s="2" t="s">
        <v>797</v>
      </c>
      <c r="S893" s="2" t="s">
        <v>831</v>
      </c>
      <c r="T893" s="2" t="str">
        <f t="shared" si="52"/>
        <v/>
      </c>
      <c r="U893" s="2" t="s">
        <v>1030</v>
      </c>
      <c r="V893" s="2" t="str">
        <f t="shared" si="53"/>
        <v/>
      </c>
      <c r="W893" s="2" t="s">
        <v>1030</v>
      </c>
      <c r="X893" s="2" t="str">
        <f t="shared" si="54"/>
        <v/>
      </c>
      <c r="Y893" s="2" t="s">
        <v>1030</v>
      </c>
      <c r="Z893" s="2" t="str">
        <f t="shared" si="55"/>
        <v/>
      </c>
      <c r="AA893" s="2" t="s">
        <v>1030</v>
      </c>
    </row>
    <row r="894" spans="1:27" hidden="1" x14ac:dyDescent="0.25">
      <c r="A894" s="2" t="s">
        <v>3776</v>
      </c>
      <c r="B894" s="2" t="s">
        <v>809</v>
      </c>
      <c r="C894" s="2" t="s">
        <v>3777</v>
      </c>
      <c r="D894" s="2">
        <v>35.915999889373779</v>
      </c>
      <c r="E894" s="2">
        <v>1</v>
      </c>
      <c r="F894" s="2">
        <v>35.915999889373779</v>
      </c>
      <c r="G894" s="2" t="s">
        <v>1030</v>
      </c>
      <c r="H894" s="2" t="s">
        <v>3778</v>
      </c>
      <c r="I894" s="21">
        <v>42812.291666666672</v>
      </c>
      <c r="J894" s="2" t="s">
        <v>800</v>
      </c>
      <c r="K894" s="21">
        <v>41880.291666666664</v>
      </c>
      <c r="L894" s="2" t="s">
        <v>794</v>
      </c>
      <c r="M894" s="21">
        <v>41913.291666666664</v>
      </c>
      <c r="N894" s="2">
        <v>0</v>
      </c>
      <c r="O894" s="2">
        <v>16490</v>
      </c>
      <c r="P894" s="2" t="s">
        <v>816</v>
      </c>
      <c r="Q894" s="2" t="s">
        <v>809</v>
      </c>
      <c r="R894" s="2" t="s">
        <v>830</v>
      </c>
      <c r="S894" s="2" t="s">
        <v>3186</v>
      </c>
      <c r="T894" s="2" t="str">
        <f t="shared" si="52"/>
        <v/>
      </c>
      <c r="U894" s="2" t="s">
        <v>1030</v>
      </c>
      <c r="V894" s="2" t="str">
        <f t="shared" si="53"/>
        <v>Clare Briglio</v>
      </c>
      <c r="W894" s="2">
        <v>1</v>
      </c>
      <c r="X894" s="2" t="str">
        <f t="shared" si="54"/>
        <v/>
      </c>
      <c r="Y894" s="2" t="s">
        <v>1030</v>
      </c>
      <c r="Z894" s="2" t="str">
        <f t="shared" si="55"/>
        <v>Clare Briglio</v>
      </c>
      <c r="AA894" s="2">
        <v>16490</v>
      </c>
    </row>
    <row r="895" spans="1:27" hidden="1" x14ac:dyDescent="0.25">
      <c r="A895" s="2" t="s">
        <v>3779</v>
      </c>
      <c r="B895" s="2" t="s">
        <v>835</v>
      </c>
      <c r="C895" s="2" t="s">
        <v>3780</v>
      </c>
      <c r="D895" s="2">
        <v>5</v>
      </c>
      <c r="E895" s="2">
        <v>1</v>
      </c>
      <c r="F895" s="2">
        <v>5</v>
      </c>
      <c r="G895" s="2" t="s">
        <v>1030</v>
      </c>
      <c r="H895" s="2" t="s">
        <v>3781</v>
      </c>
      <c r="I895" s="21">
        <v>42885.291666666672</v>
      </c>
      <c r="J895" s="2" t="s">
        <v>840</v>
      </c>
      <c r="K895" s="21">
        <v>42858.291666666672</v>
      </c>
      <c r="L895" s="2" t="s">
        <v>794</v>
      </c>
      <c r="M895" s="21">
        <v>42879.291666666672</v>
      </c>
      <c r="N895" s="2">
        <v>1</v>
      </c>
      <c r="O895" s="2">
        <v>0</v>
      </c>
      <c r="P895" s="2" t="s">
        <v>816</v>
      </c>
      <c r="Q895" s="2" t="s">
        <v>835</v>
      </c>
      <c r="R895" s="2" t="s">
        <v>836</v>
      </c>
      <c r="S895" s="2" t="s">
        <v>801</v>
      </c>
      <c r="T895" s="2" t="str">
        <f t="shared" si="52"/>
        <v/>
      </c>
      <c r="U895" s="2" t="s">
        <v>1030</v>
      </c>
      <c r="V895" s="2" t="str">
        <f t="shared" si="53"/>
        <v>Julie Samson</v>
      </c>
      <c r="W895" s="2">
        <v>1</v>
      </c>
      <c r="X895" s="2" t="str">
        <f t="shared" si="54"/>
        <v>Julie Samson</v>
      </c>
      <c r="Y895" s="2">
        <v>1</v>
      </c>
      <c r="Z895" s="2" t="str">
        <f t="shared" si="55"/>
        <v/>
      </c>
      <c r="AA895" s="2" t="s">
        <v>1030</v>
      </c>
    </row>
    <row r="896" spans="1:27" hidden="1" x14ac:dyDescent="0.25">
      <c r="A896" s="2" t="s">
        <v>3782</v>
      </c>
      <c r="B896" s="2" t="s">
        <v>796</v>
      </c>
      <c r="C896" s="2" t="s">
        <v>3783</v>
      </c>
      <c r="D896" s="2">
        <v>1</v>
      </c>
      <c r="E896" s="2">
        <v>1</v>
      </c>
      <c r="F896" s="2">
        <v>1</v>
      </c>
      <c r="G896" s="2" t="s">
        <v>1030</v>
      </c>
      <c r="H896" s="2" t="s">
        <v>3784</v>
      </c>
      <c r="I896" s="21">
        <v>42355.333333333328</v>
      </c>
      <c r="J896" s="2" t="s">
        <v>907</v>
      </c>
      <c r="K896" s="21">
        <v>42355.333333333328</v>
      </c>
      <c r="L896" s="2" t="s">
        <v>1102</v>
      </c>
      <c r="M896" s="21">
        <v>38338.333333333336</v>
      </c>
      <c r="N896" s="2">
        <v>1</v>
      </c>
      <c r="O896" s="2">
        <v>0</v>
      </c>
      <c r="P896" s="2" t="s">
        <v>795</v>
      </c>
      <c r="Q896" s="2" t="s">
        <v>796</v>
      </c>
      <c r="R896" s="2" t="s">
        <v>857</v>
      </c>
      <c r="S896" s="2" t="s">
        <v>853</v>
      </c>
      <c r="T896" s="2" t="str">
        <f t="shared" si="52"/>
        <v/>
      </c>
      <c r="U896" s="2" t="s">
        <v>1030</v>
      </c>
      <c r="V896" s="2" t="str">
        <f t="shared" si="53"/>
        <v/>
      </c>
      <c r="W896" s="2" t="s">
        <v>1030</v>
      </c>
      <c r="X896" s="2" t="str">
        <f t="shared" si="54"/>
        <v/>
      </c>
      <c r="Y896" s="2" t="s">
        <v>1030</v>
      </c>
      <c r="Z896" s="2" t="str">
        <f t="shared" si="55"/>
        <v/>
      </c>
      <c r="AA896" s="2" t="s">
        <v>1030</v>
      </c>
    </row>
    <row r="897" spans="1:27" hidden="1" x14ac:dyDescent="0.25">
      <c r="A897" s="2" t="s">
        <v>3785</v>
      </c>
      <c r="B897" s="2" t="s">
        <v>882</v>
      </c>
      <c r="C897" s="2" t="s">
        <v>3786</v>
      </c>
      <c r="D897" s="2">
        <v>10.25</v>
      </c>
      <c r="E897" s="2">
        <v>1</v>
      </c>
      <c r="F897" s="2">
        <v>10.25</v>
      </c>
      <c r="G897" s="2" t="s">
        <v>1030</v>
      </c>
      <c r="H897" s="2" t="s">
        <v>3787</v>
      </c>
      <c r="I897" s="21">
        <v>42937.291666666672</v>
      </c>
      <c r="J897" s="2" t="s">
        <v>847</v>
      </c>
      <c r="K897" s="21">
        <v>42431.333333333328</v>
      </c>
      <c r="L897" s="2" t="s">
        <v>794</v>
      </c>
      <c r="M897" s="21">
        <v>42401.333333333328</v>
      </c>
      <c r="N897" s="2">
        <v>0</v>
      </c>
      <c r="O897" s="2">
        <v>0</v>
      </c>
      <c r="P897" s="2" t="s">
        <v>824</v>
      </c>
      <c r="Q897" s="2" t="s">
        <v>882</v>
      </c>
      <c r="R897" s="2" t="s">
        <v>797</v>
      </c>
      <c r="S897" s="2" t="s">
        <v>820</v>
      </c>
      <c r="T897" s="2" t="str">
        <f t="shared" si="52"/>
        <v/>
      </c>
      <c r="U897" s="2" t="s">
        <v>1030</v>
      </c>
      <c r="V897" s="2" t="str">
        <f t="shared" si="53"/>
        <v/>
      </c>
      <c r="W897" s="2" t="s">
        <v>1030</v>
      </c>
      <c r="X897" s="2" t="str">
        <f t="shared" si="54"/>
        <v/>
      </c>
      <c r="Y897" s="2" t="s">
        <v>1030</v>
      </c>
      <c r="Z897" s="2" t="str">
        <f t="shared" si="55"/>
        <v/>
      </c>
      <c r="AA897" s="2" t="s">
        <v>1030</v>
      </c>
    </row>
    <row r="898" spans="1:27" hidden="1" x14ac:dyDescent="0.25">
      <c r="A898" s="2" t="s">
        <v>3788</v>
      </c>
      <c r="B898" s="2" t="s">
        <v>1659</v>
      </c>
      <c r="C898" s="2" t="s">
        <v>3789</v>
      </c>
      <c r="D898" s="2">
        <v>0.25</v>
      </c>
      <c r="E898" s="2" t="s">
        <v>1030</v>
      </c>
      <c r="F898" s="2" t="s">
        <v>1030</v>
      </c>
      <c r="G898" s="2">
        <v>0.25</v>
      </c>
      <c r="H898" s="2" t="s">
        <v>3790</v>
      </c>
      <c r="I898" s="21">
        <v>41718.291666666664</v>
      </c>
      <c r="J898" s="2" t="s">
        <v>840</v>
      </c>
      <c r="K898" s="21">
        <v>41066.291666666664</v>
      </c>
      <c r="L898" s="2" t="s">
        <v>1102</v>
      </c>
      <c r="M898" s="21">
        <v>38450.291666666664</v>
      </c>
      <c r="N898" s="2">
        <v>1</v>
      </c>
      <c r="O898" s="2">
        <v>60000</v>
      </c>
      <c r="P898" s="2" t="s">
        <v>795</v>
      </c>
      <c r="Q898" s="2" t="s">
        <v>1659</v>
      </c>
      <c r="R898" s="2" t="s">
        <v>1030</v>
      </c>
      <c r="S898" s="2" t="s">
        <v>798</v>
      </c>
      <c r="T898" s="2" t="str">
        <f t="shared" si="52"/>
        <v/>
      </c>
      <c r="U898" s="2" t="s">
        <v>1030</v>
      </c>
      <c r="V898" s="2" t="str">
        <f t="shared" si="53"/>
        <v/>
      </c>
      <c r="W898" s="2" t="s">
        <v>1030</v>
      </c>
      <c r="X898" s="2" t="str">
        <f t="shared" si="54"/>
        <v/>
      </c>
      <c r="Y898" s="2" t="s">
        <v>1030</v>
      </c>
      <c r="Z898" s="2" t="str">
        <f t="shared" si="55"/>
        <v/>
      </c>
      <c r="AA898" s="2" t="s">
        <v>1030</v>
      </c>
    </row>
    <row r="899" spans="1:27" hidden="1" x14ac:dyDescent="0.25">
      <c r="A899" s="2" t="s">
        <v>3791</v>
      </c>
      <c r="B899" s="2" t="s">
        <v>809</v>
      </c>
      <c r="C899" s="2" t="s">
        <v>3792</v>
      </c>
      <c r="D899" s="2">
        <v>5.75</v>
      </c>
      <c r="E899" s="2">
        <v>1</v>
      </c>
      <c r="F899" s="2">
        <v>5.75</v>
      </c>
      <c r="G899" s="2" t="s">
        <v>1030</v>
      </c>
      <c r="H899" s="2" t="s">
        <v>3793</v>
      </c>
      <c r="I899" s="21">
        <v>42557.291666666672</v>
      </c>
      <c r="J899" s="2" t="s">
        <v>808</v>
      </c>
      <c r="K899" s="21">
        <v>42458.291666666672</v>
      </c>
      <c r="L899" s="2" t="s">
        <v>794</v>
      </c>
      <c r="N899" s="2">
        <v>0</v>
      </c>
      <c r="O899" s="2">
        <v>0</v>
      </c>
      <c r="P899" s="2" t="s">
        <v>816</v>
      </c>
      <c r="Q899" s="2" t="s">
        <v>809</v>
      </c>
      <c r="R899" s="2" t="s">
        <v>813</v>
      </c>
      <c r="S899" s="2" t="s">
        <v>979</v>
      </c>
      <c r="T899" s="2" t="str">
        <f t="shared" ref="T899:T962" si="56">IF(U899&lt;&gt;"",B899,"")</f>
        <v/>
      </c>
      <c r="U899" s="2" t="s">
        <v>1030</v>
      </c>
      <c r="V899" s="2" t="str">
        <f t="shared" ref="V899:V962" si="57">IF(W899&lt;&gt;"",B899,"")</f>
        <v/>
      </c>
      <c r="W899" s="2" t="s">
        <v>1030</v>
      </c>
      <c r="X899" s="2" t="str">
        <f t="shared" ref="X899:X962" si="58">IF(Y899&lt;&gt;"",B899,"")</f>
        <v/>
      </c>
      <c r="Y899" s="2" t="s">
        <v>1030</v>
      </c>
      <c r="Z899" s="2" t="str">
        <f t="shared" ref="Z899:Z962" si="59">IF(AA899&lt;&gt;"",B899,"")</f>
        <v/>
      </c>
      <c r="AA899" s="2" t="s">
        <v>1030</v>
      </c>
    </row>
    <row r="900" spans="1:27" hidden="1" x14ac:dyDescent="0.25">
      <c r="A900" s="2" t="s">
        <v>3794</v>
      </c>
      <c r="B900" s="2" t="s">
        <v>835</v>
      </c>
      <c r="C900" s="2" t="s">
        <v>3795</v>
      </c>
      <c r="D900" s="2">
        <v>10.5</v>
      </c>
      <c r="E900" s="2">
        <v>1</v>
      </c>
      <c r="F900" s="2">
        <v>10.5</v>
      </c>
      <c r="G900" s="2" t="s">
        <v>1030</v>
      </c>
      <c r="H900" s="2" t="s">
        <v>3796</v>
      </c>
      <c r="I900" s="21">
        <v>41974.333333333328</v>
      </c>
      <c r="J900" s="2" t="s">
        <v>800</v>
      </c>
      <c r="K900" s="21">
        <v>41919.291666666664</v>
      </c>
      <c r="L900" s="2" t="s">
        <v>1102</v>
      </c>
      <c r="N900" s="2">
        <v>0</v>
      </c>
      <c r="O900" s="2">
        <v>0</v>
      </c>
      <c r="P900" s="2" t="s">
        <v>816</v>
      </c>
      <c r="Q900" s="2" t="s">
        <v>835</v>
      </c>
      <c r="R900" s="2" t="s">
        <v>937</v>
      </c>
      <c r="S900" s="2" t="s">
        <v>820</v>
      </c>
      <c r="T900" s="2" t="str">
        <f t="shared" si="56"/>
        <v/>
      </c>
      <c r="U900" s="2" t="s">
        <v>1030</v>
      </c>
      <c r="V900" s="2" t="str">
        <f t="shared" si="57"/>
        <v/>
      </c>
      <c r="W900" s="2" t="s">
        <v>1030</v>
      </c>
      <c r="X900" s="2" t="str">
        <f t="shared" si="58"/>
        <v/>
      </c>
      <c r="Y900" s="2" t="s">
        <v>1030</v>
      </c>
      <c r="Z900" s="2" t="str">
        <f t="shared" si="59"/>
        <v/>
      </c>
      <c r="AA900" s="2" t="s">
        <v>1030</v>
      </c>
    </row>
    <row r="901" spans="1:27" hidden="1" x14ac:dyDescent="0.25">
      <c r="A901" s="2" t="s">
        <v>3797</v>
      </c>
      <c r="B901" s="2" t="s">
        <v>812</v>
      </c>
      <c r="C901" s="2" t="s">
        <v>3798</v>
      </c>
      <c r="D901" s="2">
        <v>5.25</v>
      </c>
      <c r="E901" s="2">
        <v>1</v>
      </c>
      <c r="F901" s="2">
        <v>5.25</v>
      </c>
      <c r="G901" s="2" t="s">
        <v>1030</v>
      </c>
      <c r="H901" s="2" t="s">
        <v>3799</v>
      </c>
      <c r="I901" s="21">
        <v>43066.333333333328</v>
      </c>
      <c r="J901" s="2" t="s">
        <v>819</v>
      </c>
      <c r="K901" s="21">
        <v>42992.291666666672</v>
      </c>
      <c r="L901" s="2" t="s">
        <v>794</v>
      </c>
      <c r="N901" s="2">
        <v>0</v>
      </c>
      <c r="O901" s="2">
        <v>0</v>
      </c>
      <c r="P901" s="2" t="s">
        <v>816</v>
      </c>
      <c r="Q901" s="2" t="s">
        <v>812</v>
      </c>
      <c r="R901" s="2" t="s">
        <v>797</v>
      </c>
      <c r="S901" s="2" t="s">
        <v>979</v>
      </c>
      <c r="T901" s="2" t="str">
        <f t="shared" si="56"/>
        <v/>
      </c>
      <c r="U901" s="2" t="s">
        <v>1030</v>
      </c>
      <c r="V901" s="2" t="str">
        <f t="shared" si="57"/>
        <v/>
      </c>
      <c r="W901" s="2" t="s">
        <v>1030</v>
      </c>
      <c r="X901" s="2" t="str">
        <f t="shared" si="58"/>
        <v/>
      </c>
      <c r="Y901" s="2" t="s">
        <v>1030</v>
      </c>
      <c r="Z901" s="2" t="str">
        <f t="shared" si="59"/>
        <v/>
      </c>
      <c r="AA901" s="2" t="s">
        <v>1030</v>
      </c>
    </row>
    <row r="902" spans="1:27" hidden="1" x14ac:dyDescent="0.25">
      <c r="A902" s="2" t="s">
        <v>764</v>
      </c>
      <c r="B902" s="2" t="s">
        <v>848</v>
      </c>
      <c r="C902" s="2" t="s">
        <v>763</v>
      </c>
      <c r="D902" s="2">
        <v>5.25</v>
      </c>
      <c r="E902" s="2">
        <v>1</v>
      </c>
      <c r="F902" s="2">
        <v>5.25</v>
      </c>
      <c r="G902" s="2" t="s">
        <v>1030</v>
      </c>
      <c r="H902" s="2" t="s">
        <v>1066</v>
      </c>
      <c r="I902" s="21">
        <v>43122.333333333328</v>
      </c>
      <c r="J902" s="2" t="s">
        <v>808</v>
      </c>
      <c r="K902" s="21">
        <v>43115.333333333328</v>
      </c>
      <c r="L902" s="2" t="s">
        <v>794</v>
      </c>
      <c r="M902" s="21">
        <v>39448.333333333336</v>
      </c>
      <c r="N902" s="2">
        <v>0</v>
      </c>
      <c r="O902" s="2">
        <v>16000</v>
      </c>
      <c r="P902" s="2" t="s">
        <v>795</v>
      </c>
      <c r="Q902" s="2" t="s">
        <v>848</v>
      </c>
      <c r="R902" s="2" t="s">
        <v>797</v>
      </c>
      <c r="S902" s="2" t="s">
        <v>853</v>
      </c>
      <c r="T902" s="2" t="str">
        <f t="shared" si="56"/>
        <v/>
      </c>
      <c r="U902" s="2" t="s">
        <v>1030</v>
      </c>
      <c r="V902" s="2" t="str">
        <f t="shared" si="57"/>
        <v/>
      </c>
      <c r="W902" s="2" t="s">
        <v>1030</v>
      </c>
      <c r="X902" s="2" t="str">
        <f t="shared" si="58"/>
        <v/>
      </c>
      <c r="Y902" s="2" t="s">
        <v>1030</v>
      </c>
      <c r="Z902" s="2" t="str">
        <f t="shared" si="59"/>
        <v/>
      </c>
      <c r="AA902" s="2" t="s">
        <v>1030</v>
      </c>
    </row>
    <row r="903" spans="1:27" hidden="1" x14ac:dyDescent="0.25">
      <c r="A903" s="2" t="s">
        <v>3800</v>
      </c>
      <c r="B903" s="2" t="s">
        <v>912</v>
      </c>
      <c r="C903" s="2" t="s">
        <v>3801</v>
      </c>
      <c r="D903" s="2">
        <v>5</v>
      </c>
      <c r="E903" s="2">
        <v>1</v>
      </c>
      <c r="F903" s="2">
        <v>5</v>
      </c>
      <c r="G903" s="2" t="s">
        <v>1030</v>
      </c>
      <c r="H903" s="2" t="s">
        <v>3802</v>
      </c>
      <c r="I903" s="21">
        <v>42710.333333333328</v>
      </c>
      <c r="J903" s="2" t="s">
        <v>1030</v>
      </c>
      <c r="K903" s="21">
        <v>42668.291666666672</v>
      </c>
      <c r="L903" s="2" t="s">
        <v>794</v>
      </c>
      <c r="N903" s="2">
        <v>0</v>
      </c>
      <c r="O903" s="2">
        <v>0</v>
      </c>
      <c r="P903" s="2" t="s">
        <v>816</v>
      </c>
      <c r="Q903" s="2" t="s">
        <v>912</v>
      </c>
      <c r="R903" s="2" t="s">
        <v>830</v>
      </c>
      <c r="S903" s="2" t="s">
        <v>1108</v>
      </c>
      <c r="T903" s="2" t="str">
        <f t="shared" si="56"/>
        <v/>
      </c>
      <c r="U903" s="2" t="s">
        <v>1030</v>
      </c>
      <c r="V903" s="2" t="str">
        <f t="shared" si="57"/>
        <v/>
      </c>
      <c r="W903" s="2" t="s">
        <v>1030</v>
      </c>
      <c r="X903" s="2" t="str">
        <f t="shared" si="58"/>
        <v/>
      </c>
      <c r="Y903" s="2" t="s">
        <v>1030</v>
      </c>
      <c r="Z903" s="2" t="str">
        <f t="shared" si="59"/>
        <v/>
      </c>
      <c r="AA903" s="2" t="s">
        <v>1030</v>
      </c>
    </row>
    <row r="904" spans="1:27" hidden="1" x14ac:dyDescent="0.25">
      <c r="A904" s="2" t="s">
        <v>3803</v>
      </c>
      <c r="B904" s="2" t="s">
        <v>822</v>
      </c>
      <c r="C904" s="2" t="s">
        <v>3804</v>
      </c>
      <c r="D904" s="2">
        <v>8.25</v>
      </c>
      <c r="E904" s="2" t="s">
        <v>1030</v>
      </c>
      <c r="F904" s="2" t="s">
        <v>1030</v>
      </c>
      <c r="G904" s="2">
        <v>8.25</v>
      </c>
      <c r="H904" s="2" t="s">
        <v>3805</v>
      </c>
      <c r="I904" s="21">
        <v>42252.291666666672</v>
      </c>
      <c r="J904" s="2" t="s">
        <v>803</v>
      </c>
      <c r="K904" s="21">
        <v>42067.333333333328</v>
      </c>
      <c r="L904" s="2" t="s">
        <v>794</v>
      </c>
      <c r="M904" s="21">
        <v>42107.291666666672</v>
      </c>
      <c r="N904" s="2">
        <v>1</v>
      </c>
      <c r="O904" s="2">
        <v>100</v>
      </c>
      <c r="P904" s="2" t="s">
        <v>795</v>
      </c>
      <c r="Q904" s="2" t="s">
        <v>822</v>
      </c>
      <c r="R904" s="2" t="s">
        <v>813</v>
      </c>
      <c r="S904" s="2" t="s">
        <v>801</v>
      </c>
      <c r="T904" s="2" t="str">
        <f t="shared" si="56"/>
        <v>Sylvia Martini</v>
      </c>
      <c r="U904" s="2">
        <v>1000</v>
      </c>
      <c r="V904" s="2" t="str">
        <f t="shared" si="57"/>
        <v>Sylvia Martini</v>
      </c>
      <c r="W904" s="2">
        <v>1</v>
      </c>
      <c r="X904" s="2" t="str">
        <f t="shared" si="58"/>
        <v/>
      </c>
      <c r="Y904" s="2" t="s">
        <v>1030</v>
      </c>
      <c r="Z904" s="2" t="str">
        <f t="shared" si="59"/>
        <v>Sylvia Martini</v>
      </c>
      <c r="AA904" s="2">
        <v>100</v>
      </c>
    </row>
    <row r="905" spans="1:27" hidden="1" x14ac:dyDescent="0.25">
      <c r="A905" s="2" t="s">
        <v>281</v>
      </c>
      <c r="B905" s="2" t="s">
        <v>835</v>
      </c>
      <c r="C905" s="2" t="s">
        <v>279</v>
      </c>
      <c r="D905" s="2">
        <v>5.25</v>
      </c>
      <c r="E905" s="2">
        <v>1</v>
      </c>
      <c r="F905" s="2">
        <v>5.25</v>
      </c>
      <c r="G905" s="2" t="s">
        <v>1030</v>
      </c>
      <c r="H905" s="2" t="s">
        <v>1067</v>
      </c>
      <c r="I905" s="21">
        <v>43238.291666666672</v>
      </c>
      <c r="J905" s="2" t="s">
        <v>840</v>
      </c>
      <c r="K905" s="21">
        <v>43180.291666666672</v>
      </c>
      <c r="L905" s="2" t="s">
        <v>794</v>
      </c>
      <c r="M905" s="21">
        <v>43235.291666666672</v>
      </c>
      <c r="N905" s="2">
        <v>0</v>
      </c>
      <c r="O905" s="2">
        <v>0</v>
      </c>
      <c r="P905" s="2" t="s">
        <v>816</v>
      </c>
      <c r="Q905" s="2" t="s">
        <v>835</v>
      </c>
      <c r="R905" s="2" t="s">
        <v>836</v>
      </c>
      <c r="S905" s="2" t="s">
        <v>820</v>
      </c>
      <c r="T905" s="2" t="str">
        <f t="shared" si="56"/>
        <v/>
      </c>
      <c r="U905" s="2" t="s">
        <v>1030</v>
      </c>
      <c r="V905" s="2" t="str">
        <f t="shared" si="57"/>
        <v>Julie Samson</v>
      </c>
      <c r="W905" s="2">
        <v>1</v>
      </c>
      <c r="X905" s="2" t="str">
        <f t="shared" si="58"/>
        <v>Julie Samson</v>
      </c>
      <c r="Y905" s="2">
        <v>1</v>
      </c>
      <c r="Z905" s="2" t="str">
        <f t="shared" si="59"/>
        <v/>
      </c>
      <c r="AA905" s="2" t="s">
        <v>1030</v>
      </c>
    </row>
    <row r="906" spans="1:27" hidden="1" x14ac:dyDescent="0.25">
      <c r="A906" s="2" t="s">
        <v>3806</v>
      </c>
      <c r="B906" s="2" t="s">
        <v>874</v>
      </c>
      <c r="C906" s="2" t="s">
        <v>3807</v>
      </c>
      <c r="D906" s="2">
        <v>8.75</v>
      </c>
      <c r="E906" s="2">
        <v>1</v>
      </c>
      <c r="F906" s="2">
        <v>8.75</v>
      </c>
      <c r="G906" s="2" t="s">
        <v>1030</v>
      </c>
      <c r="H906" s="2" t="s">
        <v>3808</v>
      </c>
      <c r="I906" s="21">
        <v>43074.333333333328</v>
      </c>
      <c r="J906" s="2" t="s">
        <v>884</v>
      </c>
      <c r="K906" s="21">
        <v>42978.291666666672</v>
      </c>
      <c r="L906" s="2" t="s">
        <v>794</v>
      </c>
      <c r="N906" s="2">
        <v>0</v>
      </c>
      <c r="O906" s="2">
        <v>0</v>
      </c>
      <c r="P906" s="2" t="s">
        <v>816</v>
      </c>
      <c r="Q906" s="2" t="s">
        <v>874</v>
      </c>
      <c r="R906" s="2" t="s">
        <v>830</v>
      </c>
      <c r="S906" s="2" t="s">
        <v>849</v>
      </c>
      <c r="T906" s="2" t="str">
        <f t="shared" si="56"/>
        <v/>
      </c>
      <c r="U906" s="2" t="s">
        <v>1030</v>
      </c>
      <c r="V906" s="2" t="str">
        <f t="shared" si="57"/>
        <v/>
      </c>
      <c r="W906" s="2" t="s">
        <v>1030</v>
      </c>
      <c r="X906" s="2" t="str">
        <f t="shared" si="58"/>
        <v/>
      </c>
      <c r="Y906" s="2" t="s">
        <v>1030</v>
      </c>
      <c r="Z906" s="2" t="str">
        <f t="shared" si="59"/>
        <v/>
      </c>
      <c r="AA906" s="2" t="s">
        <v>1030</v>
      </c>
    </row>
    <row r="907" spans="1:27" hidden="1" x14ac:dyDescent="0.25">
      <c r="A907" s="2" t="s">
        <v>3809</v>
      </c>
      <c r="B907" s="2" t="s">
        <v>874</v>
      </c>
      <c r="C907" s="2" t="s">
        <v>3810</v>
      </c>
      <c r="D907" s="2">
        <v>8.25</v>
      </c>
      <c r="E907" s="2" t="s">
        <v>1030</v>
      </c>
      <c r="F907" s="2" t="s">
        <v>1030</v>
      </c>
      <c r="G907" s="2">
        <v>8.25</v>
      </c>
      <c r="H907" s="2" t="s">
        <v>3811</v>
      </c>
      <c r="I907" s="21">
        <v>41963.333333333328</v>
      </c>
      <c r="J907" s="2" t="s">
        <v>800</v>
      </c>
      <c r="K907" s="21">
        <v>41128.291666666664</v>
      </c>
      <c r="L907" s="2" t="s">
        <v>1102</v>
      </c>
      <c r="M907" s="21">
        <v>36342.291666666664</v>
      </c>
      <c r="N907" s="2">
        <v>2</v>
      </c>
      <c r="O907" s="2">
        <v>291000</v>
      </c>
      <c r="P907" s="2" t="s">
        <v>795</v>
      </c>
      <c r="Q907" s="2" t="s">
        <v>874</v>
      </c>
      <c r="R907" s="2" t="s">
        <v>810</v>
      </c>
      <c r="S907" s="2" t="s">
        <v>845</v>
      </c>
      <c r="T907" s="2" t="str">
        <f t="shared" si="56"/>
        <v/>
      </c>
      <c r="U907" s="2" t="s">
        <v>1030</v>
      </c>
      <c r="V907" s="2" t="str">
        <f t="shared" si="57"/>
        <v/>
      </c>
      <c r="W907" s="2" t="s">
        <v>1030</v>
      </c>
      <c r="X907" s="2" t="str">
        <f t="shared" si="58"/>
        <v/>
      </c>
      <c r="Y907" s="2" t="s">
        <v>1030</v>
      </c>
      <c r="Z907" s="2" t="str">
        <f t="shared" si="59"/>
        <v/>
      </c>
      <c r="AA907" s="2" t="s">
        <v>1030</v>
      </c>
    </row>
    <row r="908" spans="1:27" hidden="1" x14ac:dyDescent="0.25">
      <c r="A908" s="2" t="s">
        <v>414</v>
      </c>
      <c r="B908" s="2" t="s">
        <v>919</v>
      </c>
      <c r="C908" s="2" t="s">
        <v>413</v>
      </c>
      <c r="D908" s="2">
        <v>21.333333343267441</v>
      </c>
      <c r="E908" s="2">
        <v>1</v>
      </c>
      <c r="F908" s="2">
        <v>21.333333343267441</v>
      </c>
      <c r="G908" s="2" t="s">
        <v>1030</v>
      </c>
      <c r="H908" s="2" t="s">
        <v>1068</v>
      </c>
      <c r="I908" s="21">
        <v>43235.291666666672</v>
      </c>
      <c r="J908" s="2" t="s">
        <v>1005</v>
      </c>
      <c r="K908" s="21">
        <v>42706.333333333328</v>
      </c>
      <c r="L908" s="2" t="s">
        <v>794</v>
      </c>
      <c r="N908" s="2">
        <v>1</v>
      </c>
      <c r="O908" s="2">
        <v>0</v>
      </c>
      <c r="P908" s="2" t="s">
        <v>816</v>
      </c>
      <c r="Q908" s="2" t="s">
        <v>919</v>
      </c>
      <c r="R908" s="2" t="s">
        <v>797</v>
      </c>
      <c r="S908" s="2" t="s">
        <v>831</v>
      </c>
      <c r="T908" s="2" t="str">
        <f t="shared" si="56"/>
        <v/>
      </c>
      <c r="U908" s="2" t="s">
        <v>1030</v>
      </c>
      <c r="V908" s="2" t="str">
        <f t="shared" si="57"/>
        <v/>
      </c>
      <c r="W908" s="2" t="s">
        <v>1030</v>
      </c>
      <c r="X908" s="2" t="str">
        <f t="shared" si="58"/>
        <v/>
      </c>
      <c r="Y908" s="2" t="s">
        <v>1030</v>
      </c>
      <c r="Z908" s="2" t="str">
        <f t="shared" si="59"/>
        <v/>
      </c>
      <c r="AA908" s="2" t="s">
        <v>1030</v>
      </c>
    </row>
    <row r="909" spans="1:27" hidden="1" x14ac:dyDescent="0.25">
      <c r="A909" s="2" t="s">
        <v>210</v>
      </c>
      <c r="B909" s="2" t="s">
        <v>1365</v>
      </c>
      <c r="C909" s="2" t="s">
        <v>209</v>
      </c>
      <c r="D909" s="2">
        <v>3.5</v>
      </c>
      <c r="E909" s="2">
        <v>1</v>
      </c>
      <c r="F909" s="2">
        <v>3.5</v>
      </c>
      <c r="G909" s="2" t="s">
        <v>1030</v>
      </c>
      <c r="H909" s="2" t="s">
        <v>1069</v>
      </c>
      <c r="I909" s="21">
        <v>43297.291666666672</v>
      </c>
      <c r="J909" s="2" t="s">
        <v>793</v>
      </c>
      <c r="K909" s="21">
        <v>43244.291666666672</v>
      </c>
      <c r="L909" s="2" t="s">
        <v>794</v>
      </c>
      <c r="N909" s="2">
        <v>0</v>
      </c>
      <c r="O909" s="2">
        <v>0</v>
      </c>
      <c r="P909" s="2" t="s">
        <v>816</v>
      </c>
      <c r="Q909" s="2" t="s">
        <v>1592</v>
      </c>
      <c r="R909" s="2" t="s">
        <v>797</v>
      </c>
      <c r="S909" s="2" t="s">
        <v>849</v>
      </c>
      <c r="T909" s="2" t="str">
        <f t="shared" si="56"/>
        <v/>
      </c>
      <c r="U909" s="2" t="s">
        <v>1030</v>
      </c>
      <c r="V909" s="2" t="str">
        <f t="shared" si="57"/>
        <v/>
      </c>
      <c r="W909" s="2" t="s">
        <v>1030</v>
      </c>
      <c r="X909" s="2" t="str">
        <f t="shared" si="58"/>
        <v/>
      </c>
      <c r="Y909" s="2" t="s">
        <v>1030</v>
      </c>
      <c r="Z909" s="2" t="str">
        <f t="shared" si="59"/>
        <v/>
      </c>
      <c r="AA909" s="2" t="s">
        <v>1030</v>
      </c>
    </row>
    <row r="910" spans="1:27" hidden="1" x14ac:dyDescent="0.25">
      <c r="A910" s="2" t="s">
        <v>3812</v>
      </c>
      <c r="B910" s="2" t="s">
        <v>835</v>
      </c>
      <c r="C910" s="2" t="s">
        <v>3813</v>
      </c>
      <c r="D910" s="2">
        <v>5</v>
      </c>
      <c r="E910" s="2">
        <v>1</v>
      </c>
      <c r="F910" s="2">
        <v>5</v>
      </c>
      <c r="G910" s="2" t="s">
        <v>1030</v>
      </c>
      <c r="H910" s="2" t="s">
        <v>3814</v>
      </c>
      <c r="I910" s="21">
        <v>42886.291666666672</v>
      </c>
      <c r="J910" s="2" t="s">
        <v>793</v>
      </c>
      <c r="K910" s="21">
        <v>42828.291666666672</v>
      </c>
      <c r="L910" s="2" t="s">
        <v>794</v>
      </c>
      <c r="M910" s="21">
        <v>42879.291666666672</v>
      </c>
      <c r="N910" s="2">
        <v>2</v>
      </c>
      <c r="O910" s="2">
        <v>0</v>
      </c>
      <c r="P910" s="2" t="s">
        <v>816</v>
      </c>
      <c r="Q910" s="2" t="s">
        <v>835</v>
      </c>
      <c r="R910" s="2" t="s">
        <v>797</v>
      </c>
      <c r="S910" s="2" t="s">
        <v>849</v>
      </c>
      <c r="T910" s="2" t="str">
        <f t="shared" si="56"/>
        <v/>
      </c>
      <c r="U910" s="2" t="s">
        <v>1030</v>
      </c>
      <c r="V910" s="2" t="str">
        <f t="shared" si="57"/>
        <v>Julie Samson</v>
      </c>
      <c r="W910" s="2">
        <v>1</v>
      </c>
      <c r="X910" s="2" t="str">
        <f t="shared" si="58"/>
        <v>Julie Samson</v>
      </c>
      <c r="Y910" s="2">
        <v>2</v>
      </c>
      <c r="Z910" s="2" t="str">
        <f t="shared" si="59"/>
        <v/>
      </c>
      <c r="AA910" s="2" t="s">
        <v>1030</v>
      </c>
    </row>
    <row r="911" spans="1:27" hidden="1" x14ac:dyDescent="0.25">
      <c r="A911" s="2" t="s">
        <v>3815</v>
      </c>
      <c r="B911" s="2" t="s">
        <v>812</v>
      </c>
      <c r="C911" s="2" t="s">
        <v>3816</v>
      </c>
      <c r="D911" s="2">
        <v>6.0003333985805511</v>
      </c>
      <c r="E911" s="2">
        <v>1</v>
      </c>
      <c r="F911" s="2">
        <v>6.0003333985805511</v>
      </c>
      <c r="G911" s="2" t="s">
        <v>1030</v>
      </c>
      <c r="H911" s="2" t="s">
        <v>3817</v>
      </c>
      <c r="I911" s="21">
        <v>42220.291666666672</v>
      </c>
      <c r="J911" s="2" t="s">
        <v>861</v>
      </c>
      <c r="K911" s="21">
        <v>41976.333333333328</v>
      </c>
      <c r="L911" s="2" t="s">
        <v>1102</v>
      </c>
      <c r="M911" s="21">
        <v>42200.291666666672</v>
      </c>
      <c r="N911" s="2">
        <v>0</v>
      </c>
      <c r="O911" s="2">
        <v>0</v>
      </c>
      <c r="P911" s="2" t="s">
        <v>795</v>
      </c>
      <c r="Q911" s="2" t="s">
        <v>812</v>
      </c>
      <c r="R911" s="2" t="s">
        <v>937</v>
      </c>
      <c r="S911" s="2" t="s">
        <v>801</v>
      </c>
      <c r="T911" s="2" t="str">
        <f t="shared" si="56"/>
        <v/>
      </c>
      <c r="U911" s="2" t="s">
        <v>1030</v>
      </c>
      <c r="V911" s="2" t="str">
        <f t="shared" si="57"/>
        <v>Bill Bartels</v>
      </c>
      <c r="W911" s="2">
        <v>1</v>
      </c>
      <c r="X911" s="2" t="str">
        <f t="shared" si="58"/>
        <v/>
      </c>
      <c r="Y911" s="2" t="s">
        <v>1030</v>
      </c>
      <c r="Z911" s="2" t="str">
        <f t="shared" si="59"/>
        <v/>
      </c>
      <c r="AA911" s="2" t="s">
        <v>1030</v>
      </c>
    </row>
    <row r="912" spans="1:27" hidden="1" x14ac:dyDescent="0.25">
      <c r="A912" s="2" t="s">
        <v>1555</v>
      </c>
      <c r="B912" s="2" t="s">
        <v>885</v>
      </c>
      <c r="C912" s="2" t="s">
        <v>1554</v>
      </c>
      <c r="D912" s="2">
        <v>1</v>
      </c>
      <c r="E912" s="2">
        <v>1</v>
      </c>
      <c r="F912" s="2">
        <v>1</v>
      </c>
      <c r="G912" s="2" t="s">
        <v>1030</v>
      </c>
      <c r="H912" s="2" t="s">
        <v>1568</v>
      </c>
      <c r="I912" s="21">
        <v>43319.291666666672</v>
      </c>
      <c r="J912" s="2" t="s">
        <v>884</v>
      </c>
      <c r="K912" s="21">
        <v>43319.291666666672</v>
      </c>
      <c r="L912" s="2" t="s">
        <v>794</v>
      </c>
      <c r="N912" s="2">
        <v>0</v>
      </c>
      <c r="O912" s="2">
        <v>0</v>
      </c>
      <c r="P912" s="2" t="s">
        <v>816</v>
      </c>
      <c r="Q912" s="2" t="s">
        <v>885</v>
      </c>
      <c r="R912" s="2" t="s">
        <v>810</v>
      </c>
      <c r="S912" s="2" t="s">
        <v>845</v>
      </c>
      <c r="T912" s="2" t="str">
        <f t="shared" si="56"/>
        <v/>
      </c>
      <c r="U912" s="2" t="s">
        <v>1030</v>
      </c>
      <c r="V912" s="2" t="str">
        <f t="shared" si="57"/>
        <v/>
      </c>
      <c r="W912" s="2" t="s">
        <v>1030</v>
      </c>
      <c r="X912" s="2" t="str">
        <f t="shared" si="58"/>
        <v/>
      </c>
      <c r="Y912" s="2" t="s">
        <v>1030</v>
      </c>
      <c r="Z912" s="2" t="str">
        <f t="shared" si="59"/>
        <v/>
      </c>
      <c r="AA912" s="2" t="s">
        <v>1030</v>
      </c>
    </row>
    <row r="913" spans="1:27" hidden="1" x14ac:dyDescent="0.25">
      <c r="A913" s="2" t="s">
        <v>3818</v>
      </c>
      <c r="B913" s="2" t="s">
        <v>885</v>
      </c>
      <c r="C913" s="2" t="s">
        <v>3819</v>
      </c>
      <c r="D913" s="2">
        <v>1.0833333432674408</v>
      </c>
      <c r="E913" s="2">
        <v>1</v>
      </c>
      <c r="F913" s="2">
        <v>1.0833333432674408</v>
      </c>
      <c r="G913" s="2" t="s">
        <v>1030</v>
      </c>
      <c r="H913" s="2" t="s">
        <v>3820</v>
      </c>
      <c r="I913" s="21">
        <v>42206.291666666672</v>
      </c>
      <c r="J913" s="2" t="s">
        <v>793</v>
      </c>
      <c r="K913" s="21">
        <v>42206.291666666672</v>
      </c>
      <c r="L913" s="2" t="s">
        <v>1102</v>
      </c>
      <c r="N913" s="2">
        <v>0</v>
      </c>
      <c r="O913" s="2">
        <v>0</v>
      </c>
      <c r="P913" s="2" t="s">
        <v>816</v>
      </c>
      <c r="Q913" s="2" t="s">
        <v>885</v>
      </c>
      <c r="R913" s="2" t="s">
        <v>830</v>
      </c>
      <c r="S913" s="2" t="s">
        <v>3821</v>
      </c>
      <c r="T913" s="2" t="str">
        <f t="shared" si="56"/>
        <v/>
      </c>
      <c r="U913" s="2" t="s">
        <v>1030</v>
      </c>
      <c r="V913" s="2" t="str">
        <f t="shared" si="57"/>
        <v/>
      </c>
      <c r="W913" s="2" t="s">
        <v>1030</v>
      </c>
      <c r="X913" s="2" t="str">
        <f t="shared" si="58"/>
        <v/>
      </c>
      <c r="Y913" s="2" t="s">
        <v>1030</v>
      </c>
      <c r="Z913" s="2" t="str">
        <f t="shared" si="59"/>
        <v/>
      </c>
      <c r="AA913" s="2" t="s">
        <v>1030</v>
      </c>
    </row>
    <row r="914" spans="1:27" hidden="1" x14ac:dyDescent="0.25">
      <c r="A914" s="2" t="s">
        <v>3822</v>
      </c>
      <c r="B914" s="2" t="s">
        <v>809</v>
      </c>
      <c r="C914" s="2" t="s">
        <v>3823</v>
      </c>
      <c r="D914" s="2">
        <v>2.5</v>
      </c>
      <c r="E914" s="2" t="s">
        <v>1030</v>
      </c>
      <c r="F914" s="2" t="s">
        <v>1030</v>
      </c>
      <c r="G914" s="2">
        <v>2.5</v>
      </c>
      <c r="H914" s="2" t="s">
        <v>3824</v>
      </c>
      <c r="I914" s="21">
        <v>41659.333333333336</v>
      </c>
      <c r="J914" s="2" t="s">
        <v>1030</v>
      </c>
      <c r="K914" s="21">
        <v>41575.291666666664</v>
      </c>
      <c r="L914" s="2" t="s">
        <v>1102</v>
      </c>
      <c r="P914" s="2" t="s">
        <v>816</v>
      </c>
      <c r="Q914" s="2" t="s">
        <v>809</v>
      </c>
      <c r="R914" s="2" t="s">
        <v>813</v>
      </c>
      <c r="S914" s="2" t="s">
        <v>845</v>
      </c>
      <c r="T914" s="2" t="str">
        <f t="shared" si="56"/>
        <v/>
      </c>
      <c r="U914" s="2" t="s">
        <v>1030</v>
      </c>
      <c r="V914" s="2" t="str">
        <f t="shared" si="57"/>
        <v/>
      </c>
      <c r="W914" s="2" t="s">
        <v>1030</v>
      </c>
      <c r="X914" s="2" t="str">
        <f t="shared" si="58"/>
        <v/>
      </c>
      <c r="Y914" s="2" t="s">
        <v>1030</v>
      </c>
      <c r="Z914" s="2" t="str">
        <f t="shared" si="59"/>
        <v/>
      </c>
      <c r="AA914" s="2" t="s">
        <v>1030</v>
      </c>
    </row>
    <row r="915" spans="1:27" hidden="1" x14ac:dyDescent="0.25">
      <c r="A915" s="2" t="s">
        <v>3825</v>
      </c>
      <c r="B915" s="2" t="s">
        <v>796</v>
      </c>
      <c r="C915" s="2" t="s">
        <v>3826</v>
      </c>
      <c r="D915" s="2">
        <v>2</v>
      </c>
      <c r="E915" s="2">
        <v>1</v>
      </c>
      <c r="F915" s="2">
        <v>2</v>
      </c>
      <c r="G915" s="2" t="s">
        <v>1030</v>
      </c>
      <c r="H915" s="2" t="s">
        <v>3827</v>
      </c>
      <c r="I915" s="21">
        <v>41680.333333333336</v>
      </c>
      <c r="J915" s="2" t="s">
        <v>819</v>
      </c>
      <c r="K915" s="21">
        <v>41680.333333333336</v>
      </c>
      <c r="L915" s="2" t="s">
        <v>1102</v>
      </c>
      <c r="M915" s="21">
        <v>41609.333333333336</v>
      </c>
      <c r="P915" s="2" t="s">
        <v>824</v>
      </c>
      <c r="Q915" s="2" t="s">
        <v>796</v>
      </c>
      <c r="R915" s="2" t="s">
        <v>1030</v>
      </c>
      <c r="S915" s="2" t="s">
        <v>3250</v>
      </c>
      <c r="T915" s="2" t="str">
        <f t="shared" si="56"/>
        <v/>
      </c>
      <c r="U915" s="2" t="s">
        <v>1030</v>
      </c>
      <c r="V915" s="2" t="str">
        <f t="shared" si="57"/>
        <v/>
      </c>
      <c r="W915" s="2" t="s">
        <v>1030</v>
      </c>
      <c r="X915" s="2" t="str">
        <f t="shared" si="58"/>
        <v/>
      </c>
      <c r="Y915" s="2" t="s">
        <v>1030</v>
      </c>
      <c r="Z915" s="2" t="str">
        <f t="shared" si="59"/>
        <v/>
      </c>
      <c r="AA915" s="2" t="s">
        <v>1030</v>
      </c>
    </row>
    <row r="916" spans="1:27" hidden="1" x14ac:dyDescent="0.25">
      <c r="A916" s="2" t="s">
        <v>3828</v>
      </c>
      <c r="B916" s="2" t="s">
        <v>882</v>
      </c>
      <c r="C916" s="2" t="s">
        <v>3829</v>
      </c>
      <c r="D916" s="2">
        <v>5.75</v>
      </c>
      <c r="E916" s="2">
        <v>1</v>
      </c>
      <c r="F916" s="2">
        <v>5.75</v>
      </c>
      <c r="G916" s="2" t="s">
        <v>1030</v>
      </c>
      <c r="H916" s="2" t="s">
        <v>3830</v>
      </c>
      <c r="I916" s="21">
        <v>43042.291666666672</v>
      </c>
      <c r="J916" s="2" t="s">
        <v>793</v>
      </c>
      <c r="K916" s="21">
        <v>42961.291666666672</v>
      </c>
      <c r="L916" s="2" t="s">
        <v>794</v>
      </c>
      <c r="N916" s="2">
        <v>0</v>
      </c>
      <c r="O916" s="2">
        <v>0</v>
      </c>
      <c r="P916" s="2" t="s">
        <v>816</v>
      </c>
      <c r="Q916" s="2" t="s">
        <v>882</v>
      </c>
      <c r="R916" s="2" t="s">
        <v>810</v>
      </c>
      <c r="S916" s="2" t="s">
        <v>894</v>
      </c>
      <c r="T916" s="2" t="str">
        <f t="shared" si="56"/>
        <v/>
      </c>
      <c r="U916" s="2" t="s">
        <v>1030</v>
      </c>
      <c r="V916" s="2" t="str">
        <f t="shared" si="57"/>
        <v/>
      </c>
      <c r="W916" s="2" t="s">
        <v>1030</v>
      </c>
      <c r="X916" s="2" t="str">
        <f t="shared" si="58"/>
        <v/>
      </c>
      <c r="Y916" s="2" t="s">
        <v>1030</v>
      </c>
      <c r="Z916" s="2" t="str">
        <f t="shared" si="59"/>
        <v/>
      </c>
      <c r="AA916" s="2" t="s">
        <v>1030</v>
      </c>
    </row>
    <row r="917" spans="1:27" hidden="1" x14ac:dyDescent="0.25">
      <c r="A917" s="2" t="s">
        <v>3831</v>
      </c>
      <c r="B917" s="2" t="s">
        <v>796</v>
      </c>
      <c r="C917" s="2" t="s">
        <v>3832</v>
      </c>
      <c r="D917" s="2">
        <v>12.5</v>
      </c>
      <c r="E917" s="2">
        <v>1</v>
      </c>
      <c r="F917" s="2">
        <v>12.5</v>
      </c>
      <c r="G917" s="2" t="s">
        <v>1030</v>
      </c>
      <c r="H917" s="2" t="s">
        <v>3833</v>
      </c>
      <c r="I917" s="21">
        <v>41783.291666666664</v>
      </c>
      <c r="J917" s="2" t="s">
        <v>1030</v>
      </c>
      <c r="K917" s="21">
        <v>41711.291666666664</v>
      </c>
      <c r="L917" s="2" t="s">
        <v>1102</v>
      </c>
      <c r="P917" s="2" t="s">
        <v>816</v>
      </c>
      <c r="Q917" s="2" t="s">
        <v>796</v>
      </c>
      <c r="R917" s="2" t="s">
        <v>2909</v>
      </c>
      <c r="S917" s="2" t="s">
        <v>843</v>
      </c>
      <c r="T917" s="2" t="str">
        <f t="shared" si="56"/>
        <v/>
      </c>
      <c r="U917" s="2" t="s">
        <v>1030</v>
      </c>
      <c r="V917" s="2" t="str">
        <f t="shared" si="57"/>
        <v/>
      </c>
      <c r="W917" s="2" t="s">
        <v>1030</v>
      </c>
      <c r="X917" s="2" t="str">
        <f t="shared" si="58"/>
        <v/>
      </c>
      <c r="Y917" s="2" t="s">
        <v>1030</v>
      </c>
      <c r="Z917" s="2" t="str">
        <f t="shared" si="59"/>
        <v/>
      </c>
      <c r="AA917" s="2" t="s">
        <v>1030</v>
      </c>
    </row>
    <row r="918" spans="1:27" hidden="1" x14ac:dyDescent="0.25">
      <c r="A918" s="2" t="s">
        <v>3834</v>
      </c>
      <c r="B918" s="2" t="s">
        <v>848</v>
      </c>
      <c r="C918" s="2" t="s">
        <v>3835</v>
      </c>
      <c r="D918" s="2">
        <v>11.25</v>
      </c>
      <c r="E918" s="2">
        <v>1</v>
      </c>
      <c r="F918" s="2">
        <v>11.25</v>
      </c>
      <c r="G918" s="2" t="s">
        <v>1030</v>
      </c>
      <c r="H918" s="2" t="s">
        <v>3836</v>
      </c>
      <c r="I918" s="21">
        <v>42621.291666666672</v>
      </c>
      <c r="J918" s="2" t="s">
        <v>808</v>
      </c>
      <c r="K918" s="21">
        <v>42576.291666666672</v>
      </c>
      <c r="L918" s="2" t="s">
        <v>794</v>
      </c>
      <c r="M918" s="21">
        <v>41913.291666666664</v>
      </c>
      <c r="N918" s="2">
        <v>0</v>
      </c>
      <c r="O918" s="2">
        <v>0</v>
      </c>
      <c r="P918" s="2" t="s">
        <v>795</v>
      </c>
      <c r="Q918" s="2" t="s">
        <v>848</v>
      </c>
      <c r="R918" s="2" t="s">
        <v>810</v>
      </c>
      <c r="S918" s="2" t="s">
        <v>801</v>
      </c>
      <c r="T918" s="2" t="str">
        <f t="shared" si="56"/>
        <v/>
      </c>
      <c r="U918" s="2" t="s">
        <v>1030</v>
      </c>
      <c r="V918" s="2" t="str">
        <f t="shared" si="57"/>
        <v/>
      </c>
      <c r="W918" s="2" t="s">
        <v>1030</v>
      </c>
      <c r="X918" s="2" t="str">
        <f t="shared" si="58"/>
        <v/>
      </c>
      <c r="Y918" s="2" t="s">
        <v>1030</v>
      </c>
      <c r="Z918" s="2" t="str">
        <f t="shared" si="59"/>
        <v/>
      </c>
      <c r="AA918" s="2" t="s">
        <v>1030</v>
      </c>
    </row>
    <row r="919" spans="1:27" hidden="1" x14ac:dyDescent="0.25">
      <c r="A919" s="2" t="s">
        <v>3837</v>
      </c>
      <c r="B919" s="2" t="s">
        <v>809</v>
      </c>
      <c r="C919" s="2" t="s">
        <v>3838</v>
      </c>
      <c r="D919" s="2">
        <v>3.75</v>
      </c>
      <c r="E919" s="2">
        <v>1</v>
      </c>
      <c r="F919" s="2">
        <v>3.75</v>
      </c>
      <c r="G919" s="2" t="s">
        <v>1030</v>
      </c>
      <c r="H919" s="2" t="s">
        <v>3839</v>
      </c>
      <c r="I919" s="21">
        <v>42536.291666666672</v>
      </c>
      <c r="J919" s="2" t="s">
        <v>793</v>
      </c>
      <c r="K919" s="21">
        <v>42258.291666666672</v>
      </c>
      <c r="L919" s="2" t="s">
        <v>794</v>
      </c>
      <c r="M919" s="21">
        <v>32295.291666666668</v>
      </c>
      <c r="N919" s="2">
        <v>0</v>
      </c>
      <c r="O919" s="2">
        <v>0</v>
      </c>
      <c r="P919" s="2" t="s">
        <v>795</v>
      </c>
      <c r="Q919" s="2" t="s">
        <v>809</v>
      </c>
      <c r="R919" s="2" t="s">
        <v>810</v>
      </c>
      <c r="S919" s="2" t="s">
        <v>801</v>
      </c>
      <c r="T919" s="2" t="str">
        <f t="shared" si="56"/>
        <v/>
      </c>
      <c r="U919" s="2" t="s">
        <v>1030</v>
      </c>
      <c r="V919" s="2" t="str">
        <f t="shared" si="57"/>
        <v/>
      </c>
      <c r="W919" s="2" t="s">
        <v>1030</v>
      </c>
      <c r="X919" s="2" t="str">
        <f t="shared" si="58"/>
        <v/>
      </c>
      <c r="Y919" s="2" t="s">
        <v>1030</v>
      </c>
      <c r="Z919" s="2" t="str">
        <f t="shared" si="59"/>
        <v/>
      </c>
      <c r="AA919" s="2" t="s">
        <v>1030</v>
      </c>
    </row>
    <row r="920" spans="1:27" hidden="1" x14ac:dyDescent="0.25">
      <c r="A920" s="2" t="s">
        <v>3840</v>
      </c>
      <c r="B920" s="2" t="s">
        <v>1659</v>
      </c>
      <c r="C920" s="2" t="s">
        <v>3841</v>
      </c>
      <c r="D920" s="2">
        <v>3</v>
      </c>
      <c r="E920" s="2">
        <v>1</v>
      </c>
      <c r="F920" s="2">
        <v>3</v>
      </c>
      <c r="G920" s="2" t="s">
        <v>1030</v>
      </c>
      <c r="H920" s="2" t="s">
        <v>3842</v>
      </c>
      <c r="I920" s="21">
        <v>41719.291666666664</v>
      </c>
      <c r="J920" s="2" t="s">
        <v>1030</v>
      </c>
      <c r="K920" s="21">
        <v>41660.333333333336</v>
      </c>
      <c r="L920" s="2" t="s">
        <v>1102</v>
      </c>
      <c r="P920" s="2" t="s">
        <v>816</v>
      </c>
      <c r="Q920" s="2" t="s">
        <v>1659</v>
      </c>
      <c r="R920" s="2" t="s">
        <v>830</v>
      </c>
      <c r="S920" s="2" t="s">
        <v>867</v>
      </c>
      <c r="T920" s="2" t="str">
        <f t="shared" si="56"/>
        <v/>
      </c>
      <c r="U920" s="2" t="s">
        <v>1030</v>
      </c>
      <c r="V920" s="2" t="str">
        <f t="shared" si="57"/>
        <v/>
      </c>
      <c r="W920" s="2" t="s">
        <v>1030</v>
      </c>
      <c r="X920" s="2" t="str">
        <f t="shared" si="58"/>
        <v/>
      </c>
      <c r="Y920" s="2" t="s">
        <v>1030</v>
      </c>
      <c r="Z920" s="2" t="str">
        <f t="shared" si="59"/>
        <v/>
      </c>
      <c r="AA920" s="2" t="s">
        <v>1030</v>
      </c>
    </row>
    <row r="921" spans="1:27" hidden="1" x14ac:dyDescent="0.25">
      <c r="A921" s="2" t="s">
        <v>3843</v>
      </c>
      <c r="B921" s="2" t="s">
        <v>885</v>
      </c>
      <c r="C921" s="2" t="s">
        <v>3844</v>
      </c>
      <c r="D921" s="2">
        <v>1</v>
      </c>
      <c r="E921" s="2">
        <v>1</v>
      </c>
      <c r="F921" s="2">
        <v>1</v>
      </c>
      <c r="G921" s="2" t="s">
        <v>1030</v>
      </c>
      <c r="H921" s="2" t="s">
        <v>3845</v>
      </c>
      <c r="I921" s="21">
        <v>42314.333333333328</v>
      </c>
      <c r="J921" s="2" t="s">
        <v>800</v>
      </c>
      <c r="K921" s="21">
        <v>42313.333333333328</v>
      </c>
      <c r="L921" s="2" t="s">
        <v>1102</v>
      </c>
      <c r="N921" s="2">
        <v>0</v>
      </c>
      <c r="O921" s="2">
        <v>0</v>
      </c>
      <c r="P921" s="2" t="s">
        <v>816</v>
      </c>
      <c r="Q921" s="2" t="s">
        <v>885</v>
      </c>
      <c r="R921" s="2" t="s">
        <v>805</v>
      </c>
      <c r="S921" s="2" t="s">
        <v>853</v>
      </c>
      <c r="T921" s="2" t="str">
        <f t="shared" si="56"/>
        <v/>
      </c>
      <c r="U921" s="2" t="s">
        <v>1030</v>
      </c>
      <c r="V921" s="2" t="str">
        <f t="shared" si="57"/>
        <v/>
      </c>
      <c r="W921" s="2" t="s">
        <v>1030</v>
      </c>
      <c r="X921" s="2" t="str">
        <f t="shared" si="58"/>
        <v/>
      </c>
      <c r="Y921" s="2" t="s">
        <v>1030</v>
      </c>
      <c r="Z921" s="2" t="str">
        <f t="shared" si="59"/>
        <v/>
      </c>
      <c r="AA921" s="2" t="s">
        <v>1030</v>
      </c>
    </row>
    <row r="922" spans="1:27" hidden="1" x14ac:dyDescent="0.25">
      <c r="A922" s="2" t="s">
        <v>3846</v>
      </c>
      <c r="B922" s="2" t="s">
        <v>1659</v>
      </c>
      <c r="C922" s="2" t="s">
        <v>3847</v>
      </c>
      <c r="D922" s="2">
        <v>1</v>
      </c>
      <c r="E922" s="2" t="s">
        <v>1030</v>
      </c>
      <c r="F922" s="2" t="s">
        <v>1030</v>
      </c>
      <c r="G922" s="2">
        <v>1</v>
      </c>
      <c r="H922" s="2" t="s">
        <v>3848</v>
      </c>
      <c r="I922" s="21">
        <v>42104.291666666672</v>
      </c>
      <c r="J922" s="2" t="s">
        <v>793</v>
      </c>
      <c r="K922" s="21">
        <v>40715.291666666664</v>
      </c>
      <c r="L922" s="2" t="s">
        <v>1102</v>
      </c>
      <c r="M922" s="21">
        <v>30773.333333333332</v>
      </c>
      <c r="P922" s="2" t="s">
        <v>795</v>
      </c>
      <c r="Q922" s="2" t="s">
        <v>1659</v>
      </c>
      <c r="R922" s="2" t="s">
        <v>810</v>
      </c>
      <c r="S922" s="2" t="s">
        <v>831</v>
      </c>
      <c r="T922" s="2" t="str">
        <f t="shared" si="56"/>
        <v/>
      </c>
      <c r="U922" s="2" t="s">
        <v>1030</v>
      </c>
      <c r="V922" s="2" t="str">
        <f t="shared" si="57"/>
        <v/>
      </c>
      <c r="W922" s="2" t="s">
        <v>1030</v>
      </c>
      <c r="X922" s="2" t="str">
        <f t="shared" si="58"/>
        <v/>
      </c>
      <c r="Y922" s="2" t="s">
        <v>1030</v>
      </c>
      <c r="Z922" s="2" t="str">
        <f t="shared" si="59"/>
        <v/>
      </c>
      <c r="AA922" s="2" t="s">
        <v>1030</v>
      </c>
    </row>
    <row r="923" spans="1:27" hidden="1" x14ac:dyDescent="0.25">
      <c r="A923" s="2" t="s">
        <v>338</v>
      </c>
      <c r="B923" s="2" t="s">
        <v>909</v>
      </c>
      <c r="C923" s="2" t="s">
        <v>337</v>
      </c>
      <c r="D923" s="2">
        <v>30.383333347737789</v>
      </c>
      <c r="E923" s="2" t="s">
        <v>1030</v>
      </c>
      <c r="F923" s="2" t="s">
        <v>1030</v>
      </c>
      <c r="G923" s="2">
        <v>30.383333347737789</v>
      </c>
      <c r="H923" s="2" t="s">
        <v>809</v>
      </c>
      <c r="I923" s="21">
        <v>43235.291666666672</v>
      </c>
      <c r="J923" s="2" t="s">
        <v>847</v>
      </c>
      <c r="K923" s="21">
        <v>40913.333333333336</v>
      </c>
      <c r="L923" s="2" t="s">
        <v>794</v>
      </c>
      <c r="M923" s="21">
        <v>40858.333333333336</v>
      </c>
      <c r="N923" s="2">
        <v>1</v>
      </c>
      <c r="O923" s="2">
        <v>100532</v>
      </c>
      <c r="P923" s="2" t="s">
        <v>824</v>
      </c>
      <c r="Q923" s="2" t="s">
        <v>909</v>
      </c>
      <c r="R923" s="2" t="s">
        <v>1026</v>
      </c>
      <c r="S923" s="2" t="s">
        <v>801</v>
      </c>
      <c r="T923" s="2" t="str">
        <f t="shared" si="56"/>
        <v/>
      </c>
      <c r="U923" s="2" t="s">
        <v>1030</v>
      </c>
      <c r="V923" s="2" t="str">
        <f t="shared" si="57"/>
        <v/>
      </c>
      <c r="W923" s="2" t="s">
        <v>1030</v>
      </c>
      <c r="X923" s="2" t="str">
        <f t="shared" si="58"/>
        <v/>
      </c>
      <c r="Y923" s="2" t="s">
        <v>1030</v>
      </c>
      <c r="Z923" s="2" t="str">
        <f t="shared" si="59"/>
        <v>Shalene Hayman</v>
      </c>
      <c r="AA923" s="2">
        <v>100532</v>
      </c>
    </row>
    <row r="924" spans="1:27" hidden="1" x14ac:dyDescent="0.25">
      <c r="A924" s="2" t="s">
        <v>1428</v>
      </c>
      <c r="B924" s="2" t="s">
        <v>874</v>
      </c>
      <c r="C924" s="2" t="s">
        <v>1427</v>
      </c>
      <c r="D924" s="2">
        <v>3.5</v>
      </c>
      <c r="E924" s="2">
        <v>1</v>
      </c>
      <c r="F924" s="2">
        <v>3.5</v>
      </c>
      <c r="G924" s="2" t="s">
        <v>1030</v>
      </c>
      <c r="H924" s="2" t="s">
        <v>1512</v>
      </c>
      <c r="I924" s="21">
        <v>43311.291666666672</v>
      </c>
      <c r="J924" s="2" t="s">
        <v>808</v>
      </c>
      <c r="K924" s="21">
        <v>43305.291666666672</v>
      </c>
      <c r="L924" s="2" t="s">
        <v>794</v>
      </c>
      <c r="N924" s="2">
        <v>0</v>
      </c>
      <c r="O924" s="2">
        <v>0</v>
      </c>
      <c r="P924" s="2" t="s">
        <v>816</v>
      </c>
      <c r="Q924" s="2" t="s">
        <v>874</v>
      </c>
      <c r="R924" s="2" t="s">
        <v>810</v>
      </c>
      <c r="S924" s="2" t="s">
        <v>801</v>
      </c>
      <c r="T924" s="2" t="str">
        <f t="shared" si="56"/>
        <v/>
      </c>
      <c r="U924" s="2" t="s">
        <v>1030</v>
      </c>
      <c r="V924" s="2" t="str">
        <f t="shared" si="57"/>
        <v/>
      </c>
      <c r="W924" s="2" t="s">
        <v>1030</v>
      </c>
      <c r="X924" s="2" t="str">
        <f t="shared" si="58"/>
        <v/>
      </c>
      <c r="Y924" s="2" t="s">
        <v>1030</v>
      </c>
      <c r="Z924" s="2" t="str">
        <f t="shared" si="59"/>
        <v/>
      </c>
      <c r="AA924" s="2" t="s">
        <v>1030</v>
      </c>
    </row>
    <row r="925" spans="1:27" x14ac:dyDescent="0.25">
      <c r="A925" s="2" t="s">
        <v>3849</v>
      </c>
      <c r="B925" s="2" t="s">
        <v>1367</v>
      </c>
      <c r="C925" s="2" t="s">
        <v>3850</v>
      </c>
      <c r="D925" s="2">
        <v>7.75</v>
      </c>
      <c r="E925" s="2" t="s">
        <v>1030</v>
      </c>
      <c r="F925" s="2" t="s">
        <v>1030</v>
      </c>
      <c r="G925" s="2">
        <v>7.75</v>
      </c>
      <c r="H925" s="2" t="s">
        <v>3851</v>
      </c>
      <c r="I925" s="21">
        <v>42682.333333333328</v>
      </c>
      <c r="J925" s="2" t="s">
        <v>840</v>
      </c>
      <c r="K925" s="21">
        <v>42653.291666666672</v>
      </c>
      <c r="L925" s="2" t="s">
        <v>794</v>
      </c>
      <c r="N925" s="2">
        <v>0</v>
      </c>
      <c r="O925" s="2">
        <v>0</v>
      </c>
      <c r="P925" s="2" t="s">
        <v>816</v>
      </c>
      <c r="Q925" s="2" t="s">
        <v>1593</v>
      </c>
      <c r="R925" s="2" t="s">
        <v>810</v>
      </c>
      <c r="S925" s="2" t="s">
        <v>849</v>
      </c>
      <c r="T925" s="2" t="str">
        <f t="shared" si="56"/>
        <v/>
      </c>
      <c r="U925" s="2" t="s">
        <v>1030</v>
      </c>
      <c r="V925" s="2" t="str">
        <f t="shared" si="57"/>
        <v/>
      </c>
      <c r="W925" s="2" t="s">
        <v>1030</v>
      </c>
      <c r="X925" s="2" t="str">
        <f t="shared" si="58"/>
        <v/>
      </c>
      <c r="Y925" s="2" t="s">
        <v>1030</v>
      </c>
      <c r="Z925" s="2" t="str">
        <f t="shared" si="59"/>
        <v/>
      </c>
      <c r="AA925" s="2" t="s">
        <v>1030</v>
      </c>
    </row>
    <row r="926" spans="1:27" hidden="1" x14ac:dyDescent="0.25">
      <c r="A926" s="2" t="s">
        <v>3852</v>
      </c>
      <c r="B926" s="2" t="s">
        <v>1659</v>
      </c>
      <c r="C926" s="2" t="s">
        <v>3853</v>
      </c>
      <c r="D926" s="2">
        <v>0.25</v>
      </c>
      <c r="E926" s="2" t="s">
        <v>1030</v>
      </c>
      <c r="F926" s="2" t="s">
        <v>1030</v>
      </c>
      <c r="G926" s="2">
        <v>0.25</v>
      </c>
      <c r="H926" s="2" t="s">
        <v>3854</v>
      </c>
      <c r="I926" s="21">
        <v>41718.291666666664</v>
      </c>
      <c r="J926" s="2" t="s">
        <v>793</v>
      </c>
      <c r="K926" s="21">
        <v>40590.333333333336</v>
      </c>
      <c r="L926" s="2" t="s">
        <v>1102</v>
      </c>
      <c r="M926" s="21">
        <v>39845.333333333336</v>
      </c>
      <c r="N926" s="2">
        <v>14</v>
      </c>
      <c r="O926" s="2">
        <v>1000000</v>
      </c>
      <c r="P926" s="2" t="s">
        <v>795</v>
      </c>
      <c r="Q926" s="2" t="s">
        <v>1659</v>
      </c>
      <c r="R926" s="2" t="s">
        <v>1030</v>
      </c>
      <c r="S926" s="2" t="s">
        <v>853</v>
      </c>
      <c r="T926" s="2" t="str">
        <f t="shared" si="56"/>
        <v/>
      </c>
      <c r="U926" s="2" t="s">
        <v>1030</v>
      </c>
      <c r="V926" s="2" t="str">
        <f t="shared" si="57"/>
        <v/>
      </c>
      <c r="W926" s="2" t="s">
        <v>1030</v>
      </c>
      <c r="X926" s="2" t="str">
        <f t="shared" si="58"/>
        <v/>
      </c>
      <c r="Y926" s="2" t="s">
        <v>1030</v>
      </c>
      <c r="Z926" s="2" t="str">
        <f t="shared" si="59"/>
        <v/>
      </c>
      <c r="AA926" s="2" t="s">
        <v>1030</v>
      </c>
    </row>
    <row r="927" spans="1:27" x14ac:dyDescent="0.25">
      <c r="A927" s="2" t="s">
        <v>3855</v>
      </c>
      <c r="B927" s="2" t="s">
        <v>1367</v>
      </c>
      <c r="C927" s="2" t="s">
        <v>3856</v>
      </c>
      <c r="D927" s="2">
        <v>7.5</v>
      </c>
      <c r="E927" s="2">
        <v>1</v>
      </c>
      <c r="F927" s="2">
        <v>7.5</v>
      </c>
      <c r="G927" s="2" t="s">
        <v>1030</v>
      </c>
      <c r="H927" s="2" t="s">
        <v>3857</v>
      </c>
      <c r="I927" s="21">
        <v>42707.333333333328</v>
      </c>
      <c r="J927" s="2" t="s">
        <v>808</v>
      </c>
      <c r="K927" s="21">
        <v>42695.333333333328</v>
      </c>
      <c r="L927" s="2" t="s">
        <v>794</v>
      </c>
      <c r="M927" s="21">
        <v>42114.291666666672</v>
      </c>
      <c r="N927" s="2">
        <v>1</v>
      </c>
      <c r="O927" s="2">
        <v>300000</v>
      </c>
      <c r="P927" s="2" t="s">
        <v>795</v>
      </c>
      <c r="Q927" s="2" t="s">
        <v>1593</v>
      </c>
      <c r="R927" s="2" t="s">
        <v>797</v>
      </c>
      <c r="S927" s="2" t="s">
        <v>916</v>
      </c>
      <c r="T927" s="2" t="str">
        <f t="shared" si="56"/>
        <v/>
      </c>
      <c r="U927" s="2" t="s">
        <v>1030</v>
      </c>
      <c r="V927" s="2" t="str">
        <f t="shared" si="57"/>
        <v/>
      </c>
      <c r="W927" s="2" t="s">
        <v>1030</v>
      </c>
      <c r="X927" s="2" t="str">
        <f t="shared" si="58"/>
        <v/>
      </c>
      <c r="Y927" s="2" t="s">
        <v>1030</v>
      </c>
      <c r="Z927" s="2" t="str">
        <f t="shared" si="59"/>
        <v/>
      </c>
      <c r="AA927" s="2" t="s">
        <v>1030</v>
      </c>
    </row>
    <row r="928" spans="1:27" hidden="1" x14ac:dyDescent="0.25">
      <c r="A928" s="2" t="s">
        <v>3858</v>
      </c>
      <c r="B928" s="2" t="s">
        <v>848</v>
      </c>
      <c r="C928" s="2" t="s">
        <v>3859</v>
      </c>
      <c r="D928" s="2">
        <v>8.25</v>
      </c>
      <c r="E928" s="2" t="s">
        <v>1030</v>
      </c>
      <c r="F928" s="2" t="s">
        <v>1030</v>
      </c>
      <c r="G928" s="2">
        <v>8.25</v>
      </c>
      <c r="H928" s="2" t="s">
        <v>3860</v>
      </c>
      <c r="I928" s="21">
        <v>42744.333333333328</v>
      </c>
      <c r="J928" s="2" t="s">
        <v>808</v>
      </c>
      <c r="K928" s="21">
        <v>42711.333333333328</v>
      </c>
      <c r="L928" s="2" t="s">
        <v>794</v>
      </c>
      <c r="M928" s="21">
        <v>40544.333333333336</v>
      </c>
      <c r="N928" s="2">
        <v>0</v>
      </c>
      <c r="O928" s="2">
        <v>164911</v>
      </c>
      <c r="P928" s="2" t="s">
        <v>795</v>
      </c>
      <c r="Q928" s="2" t="s">
        <v>848</v>
      </c>
      <c r="R928" s="2" t="s">
        <v>797</v>
      </c>
      <c r="S928" s="2" t="s">
        <v>869</v>
      </c>
      <c r="T928" s="2" t="str">
        <f t="shared" si="56"/>
        <v/>
      </c>
      <c r="U928" s="2" t="s">
        <v>1030</v>
      </c>
      <c r="V928" s="2" t="str">
        <f t="shared" si="57"/>
        <v/>
      </c>
      <c r="W928" s="2" t="s">
        <v>1030</v>
      </c>
      <c r="X928" s="2" t="str">
        <f t="shared" si="58"/>
        <v/>
      </c>
      <c r="Y928" s="2" t="s">
        <v>1030</v>
      </c>
      <c r="Z928" s="2" t="str">
        <f t="shared" si="59"/>
        <v/>
      </c>
      <c r="AA928" s="2" t="s">
        <v>1030</v>
      </c>
    </row>
    <row r="929" spans="1:27" hidden="1" x14ac:dyDescent="0.25">
      <c r="A929" s="2" t="s">
        <v>3861</v>
      </c>
      <c r="B929" s="2" t="s">
        <v>809</v>
      </c>
      <c r="C929" s="2" t="s">
        <v>3862</v>
      </c>
      <c r="D929" s="2">
        <v>8.5829999968409538</v>
      </c>
      <c r="E929" s="2" t="s">
        <v>1030</v>
      </c>
      <c r="F929" s="2" t="s">
        <v>1030</v>
      </c>
      <c r="G929" s="2">
        <v>8.5829999968409538</v>
      </c>
      <c r="H929" s="2" t="s">
        <v>3863</v>
      </c>
      <c r="I929" s="21">
        <v>42240.291666666672</v>
      </c>
      <c r="J929" s="2" t="s">
        <v>793</v>
      </c>
      <c r="K929" s="21">
        <v>40451.291666666664</v>
      </c>
      <c r="L929" s="2" t="s">
        <v>1102</v>
      </c>
      <c r="M929" s="21">
        <v>42097.291666666672</v>
      </c>
      <c r="N929" s="2">
        <v>1</v>
      </c>
      <c r="O929" s="2">
        <v>0</v>
      </c>
      <c r="P929" s="2" t="s">
        <v>816</v>
      </c>
      <c r="Q929" s="2" t="s">
        <v>809</v>
      </c>
      <c r="R929" s="2" t="s">
        <v>830</v>
      </c>
      <c r="S929" s="2" t="s">
        <v>801</v>
      </c>
      <c r="T929" s="2" t="str">
        <f t="shared" si="56"/>
        <v>Clare Briglio</v>
      </c>
      <c r="U929" s="2">
        <v>3000</v>
      </c>
      <c r="V929" s="2" t="str">
        <f t="shared" si="57"/>
        <v>Clare Briglio</v>
      </c>
      <c r="W929" s="2">
        <v>1</v>
      </c>
      <c r="X929" s="2" t="str">
        <f t="shared" si="58"/>
        <v/>
      </c>
      <c r="Y929" s="2" t="s">
        <v>1030</v>
      </c>
      <c r="Z929" s="2" t="str">
        <f t="shared" si="59"/>
        <v/>
      </c>
      <c r="AA929" s="2" t="s">
        <v>1030</v>
      </c>
    </row>
    <row r="930" spans="1:27" hidden="1" x14ac:dyDescent="0.25">
      <c r="A930" s="2" t="s">
        <v>554</v>
      </c>
      <c r="B930" s="2" t="s">
        <v>848</v>
      </c>
      <c r="C930" s="2" t="s">
        <v>553</v>
      </c>
      <c r="D930" s="2">
        <v>8.3333333358168602</v>
      </c>
      <c r="E930" s="2" t="s">
        <v>1030</v>
      </c>
      <c r="F930" s="2" t="s">
        <v>1030</v>
      </c>
      <c r="G930" s="2">
        <v>8.3333333358168602</v>
      </c>
      <c r="H930" s="2" t="s">
        <v>1070</v>
      </c>
      <c r="I930" s="21">
        <v>43234.291666666672</v>
      </c>
      <c r="J930" s="2" t="s">
        <v>793</v>
      </c>
      <c r="K930" s="21">
        <v>39904.291666666664</v>
      </c>
      <c r="L930" s="2" t="s">
        <v>794</v>
      </c>
      <c r="M930" s="21">
        <v>35796.333333333336</v>
      </c>
      <c r="N930" s="2">
        <v>15</v>
      </c>
      <c r="O930" s="2">
        <v>400000</v>
      </c>
      <c r="P930" s="2" t="s">
        <v>795</v>
      </c>
      <c r="Q930" s="2" t="s">
        <v>848</v>
      </c>
      <c r="R930" s="2" t="s">
        <v>903</v>
      </c>
      <c r="S930" s="2" t="s">
        <v>817</v>
      </c>
      <c r="T930" s="2" t="str">
        <f t="shared" si="56"/>
        <v/>
      </c>
      <c r="U930" s="2" t="s">
        <v>1030</v>
      </c>
      <c r="V930" s="2" t="str">
        <f t="shared" si="57"/>
        <v/>
      </c>
      <c r="W930" s="2" t="s">
        <v>1030</v>
      </c>
      <c r="X930" s="2" t="str">
        <f t="shared" si="58"/>
        <v/>
      </c>
      <c r="Y930" s="2" t="s">
        <v>1030</v>
      </c>
      <c r="Z930" s="2" t="str">
        <f t="shared" si="59"/>
        <v/>
      </c>
      <c r="AA930" s="2" t="s">
        <v>1030</v>
      </c>
    </row>
    <row r="931" spans="1:27" hidden="1" x14ac:dyDescent="0.25">
      <c r="A931" s="2" t="s">
        <v>3864</v>
      </c>
      <c r="B931" s="2" t="s">
        <v>2520</v>
      </c>
      <c r="C931" s="2" t="s">
        <v>3865</v>
      </c>
      <c r="D931" s="2">
        <v>4.6666666269302368</v>
      </c>
      <c r="E931" s="2">
        <v>1</v>
      </c>
      <c r="F931" s="2">
        <v>4.6666666269302368</v>
      </c>
      <c r="G931" s="2" t="s">
        <v>1030</v>
      </c>
      <c r="H931" s="2" t="s">
        <v>3866</v>
      </c>
      <c r="I931" s="21">
        <v>41844.291666666664</v>
      </c>
      <c r="J931" s="2" t="s">
        <v>840</v>
      </c>
      <c r="K931" s="21">
        <v>41689.333333333336</v>
      </c>
      <c r="L931" s="2" t="s">
        <v>1102</v>
      </c>
      <c r="N931" s="2">
        <v>0</v>
      </c>
      <c r="O931" s="2">
        <v>0</v>
      </c>
      <c r="P931" s="2" t="s">
        <v>816</v>
      </c>
      <c r="Q931" s="2" t="s">
        <v>2520</v>
      </c>
      <c r="R931" s="2" t="s">
        <v>937</v>
      </c>
      <c r="S931" s="2" t="s">
        <v>996</v>
      </c>
      <c r="T931" s="2" t="str">
        <f t="shared" si="56"/>
        <v/>
      </c>
      <c r="U931" s="2" t="s">
        <v>1030</v>
      </c>
      <c r="V931" s="2" t="str">
        <f t="shared" si="57"/>
        <v/>
      </c>
      <c r="W931" s="2" t="s">
        <v>1030</v>
      </c>
      <c r="X931" s="2" t="str">
        <f t="shared" si="58"/>
        <v/>
      </c>
      <c r="Y931" s="2" t="s">
        <v>1030</v>
      </c>
      <c r="Z931" s="2" t="str">
        <f t="shared" si="59"/>
        <v/>
      </c>
      <c r="AA931" s="2" t="s">
        <v>1030</v>
      </c>
    </row>
    <row r="932" spans="1:27" hidden="1" x14ac:dyDescent="0.25">
      <c r="A932" s="2" t="s">
        <v>3867</v>
      </c>
      <c r="B932" s="2" t="s">
        <v>1063</v>
      </c>
      <c r="C932" s="2" t="s">
        <v>3868</v>
      </c>
      <c r="D932" s="2">
        <v>10.75</v>
      </c>
      <c r="E932" s="2">
        <v>1</v>
      </c>
      <c r="F932" s="2">
        <v>10.75</v>
      </c>
      <c r="G932" s="2" t="s">
        <v>1030</v>
      </c>
      <c r="H932" s="2" t="s">
        <v>3869</v>
      </c>
      <c r="I932" s="21">
        <v>42257.291666666672</v>
      </c>
      <c r="J932" s="2" t="s">
        <v>800</v>
      </c>
      <c r="K932" s="21">
        <v>41892.291666666664</v>
      </c>
      <c r="L932" s="2" t="s">
        <v>1102</v>
      </c>
      <c r="M932" s="21">
        <v>39995.291666666664</v>
      </c>
      <c r="N932" s="2">
        <v>1</v>
      </c>
      <c r="O932" s="2">
        <v>250000</v>
      </c>
      <c r="P932" s="2" t="s">
        <v>795</v>
      </c>
      <c r="Q932" s="2" t="s">
        <v>1063</v>
      </c>
      <c r="R932" s="2" t="s">
        <v>1030</v>
      </c>
      <c r="S932" s="2" t="s">
        <v>853</v>
      </c>
      <c r="T932" s="2" t="str">
        <f t="shared" si="56"/>
        <v/>
      </c>
      <c r="U932" s="2" t="s">
        <v>1030</v>
      </c>
      <c r="V932" s="2" t="str">
        <f t="shared" si="57"/>
        <v/>
      </c>
      <c r="W932" s="2" t="s">
        <v>1030</v>
      </c>
      <c r="X932" s="2" t="str">
        <f t="shared" si="58"/>
        <v/>
      </c>
      <c r="Y932" s="2" t="s">
        <v>1030</v>
      </c>
      <c r="Z932" s="2" t="str">
        <f t="shared" si="59"/>
        <v/>
      </c>
      <c r="AA932" s="2" t="s">
        <v>1030</v>
      </c>
    </row>
    <row r="933" spans="1:27" hidden="1" x14ac:dyDescent="0.25">
      <c r="A933" s="2" t="s">
        <v>3870</v>
      </c>
      <c r="B933" s="2" t="s">
        <v>885</v>
      </c>
      <c r="C933" s="2" t="s">
        <v>3871</v>
      </c>
      <c r="D933" s="2">
        <v>1.25</v>
      </c>
      <c r="E933" s="2">
        <v>1</v>
      </c>
      <c r="F933" s="2">
        <v>1.25</v>
      </c>
      <c r="G933" s="2" t="s">
        <v>1030</v>
      </c>
      <c r="H933" s="2" t="s">
        <v>3872</v>
      </c>
      <c r="I933" s="21">
        <v>42634.291666666672</v>
      </c>
      <c r="J933" s="2" t="s">
        <v>819</v>
      </c>
      <c r="K933" s="21">
        <v>42634.291666666672</v>
      </c>
      <c r="L933" s="2" t="s">
        <v>794</v>
      </c>
      <c r="N933" s="2">
        <v>0</v>
      </c>
      <c r="O933" s="2">
        <v>0</v>
      </c>
      <c r="P933" s="2" t="s">
        <v>816</v>
      </c>
      <c r="Q933" s="2" t="s">
        <v>885</v>
      </c>
      <c r="R933" s="2" t="s">
        <v>810</v>
      </c>
      <c r="S933" s="2" t="s">
        <v>869</v>
      </c>
      <c r="T933" s="2" t="str">
        <f t="shared" si="56"/>
        <v/>
      </c>
      <c r="U933" s="2" t="s">
        <v>1030</v>
      </c>
      <c r="V933" s="2" t="str">
        <f t="shared" si="57"/>
        <v/>
      </c>
      <c r="W933" s="2" t="s">
        <v>1030</v>
      </c>
      <c r="X933" s="2" t="str">
        <f t="shared" si="58"/>
        <v/>
      </c>
      <c r="Y933" s="2" t="s">
        <v>1030</v>
      </c>
      <c r="Z933" s="2" t="str">
        <f t="shared" si="59"/>
        <v/>
      </c>
      <c r="AA933" s="2" t="s">
        <v>1030</v>
      </c>
    </row>
    <row r="934" spans="1:27" hidden="1" x14ac:dyDescent="0.25">
      <c r="A934" s="2" t="s">
        <v>3873</v>
      </c>
      <c r="B934" s="2" t="s">
        <v>1365</v>
      </c>
      <c r="C934" s="2" t="s">
        <v>3874</v>
      </c>
      <c r="D934" s="2">
        <v>3.0833333358168602</v>
      </c>
      <c r="E934" s="2">
        <v>1</v>
      </c>
      <c r="F934" s="2">
        <v>3.0833333358168602</v>
      </c>
      <c r="G934" s="2" t="s">
        <v>1030</v>
      </c>
      <c r="H934" s="2" t="s">
        <v>3875</v>
      </c>
      <c r="I934" s="21">
        <v>42656.291666666672</v>
      </c>
      <c r="J934" s="2" t="s">
        <v>859</v>
      </c>
      <c r="K934" s="21">
        <v>41631.333333333336</v>
      </c>
      <c r="L934" s="2" t="s">
        <v>794</v>
      </c>
      <c r="M934" s="21">
        <v>41418.291666666664</v>
      </c>
      <c r="N934" s="2">
        <v>1</v>
      </c>
      <c r="P934" s="2" t="s">
        <v>824</v>
      </c>
      <c r="Q934" s="2" t="s">
        <v>1592</v>
      </c>
      <c r="R934" s="2" t="s">
        <v>866</v>
      </c>
      <c r="S934" s="2" t="s">
        <v>801</v>
      </c>
      <c r="T934" s="2" t="str">
        <f t="shared" si="56"/>
        <v/>
      </c>
      <c r="U934" s="2" t="s">
        <v>1030</v>
      </c>
      <c r="V934" s="2" t="str">
        <f t="shared" si="57"/>
        <v/>
      </c>
      <c r="W934" s="2" t="s">
        <v>1030</v>
      </c>
      <c r="X934" s="2" t="str">
        <f t="shared" si="58"/>
        <v/>
      </c>
      <c r="Y934" s="2" t="s">
        <v>1030</v>
      </c>
      <c r="Z934" s="2" t="str">
        <f t="shared" si="59"/>
        <v/>
      </c>
      <c r="AA934" s="2" t="s">
        <v>1030</v>
      </c>
    </row>
    <row r="935" spans="1:27" hidden="1" x14ac:dyDescent="0.25">
      <c r="A935" s="2" t="s">
        <v>114</v>
      </c>
      <c r="B935" s="2" t="s">
        <v>878</v>
      </c>
      <c r="C935" s="2" t="s">
        <v>113</v>
      </c>
      <c r="D935" s="2">
        <v>16</v>
      </c>
      <c r="E935" s="2" t="s">
        <v>1030</v>
      </c>
      <c r="F935" s="2" t="s">
        <v>1030</v>
      </c>
      <c r="G935" s="2">
        <v>16</v>
      </c>
      <c r="H935" s="2" t="s">
        <v>1071</v>
      </c>
      <c r="I935" s="21">
        <v>43308.291666666672</v>
      </c>
      <c r="J935" s="2" t="s">
        <v>793</v>
      </c>
      <c r="K935" s="21">
        <v>42781.333333333328</v>
      </c>
      <c r="L935" s="2" t="s">
        <v>794</v>
      </c>
      <c r="M935" s="21">
        <v>41546.291666666664</v>
      </c>
      <c r="N935" s="2">
        <v>1</v>
      </c>
      <c r="O935" s="2">
        <v>45000</v>
      </c>
      <c r="P935" s="2" t="s">
        <v>795</v>
      </c>
      <c r="Q935" s="2" t="s">
        <v>878</v>
      </c>
      <c r="R935" s="2" t="s">
        <v>830</v>
      </c>
      <c r="S935" s="2" t="s">
        <v>913</v>
      </c>
      <c r="T935" s="2" t="str">
        <f t="shared" si="56"/>
        <v/>
      </c>
      <c r="U935" s="2" t="s">
        <v>1030</v>
      </c>
      <c r="V935" s="2" t="str">
        <f t="shared" si="57"/>
        <v/>
      </c>
      <c r="W935" s="2" t="s">
        <v>1030</v>
      </c>
      <c r="X935" s="2" t="str">
        <f t="shared" si="58"/>
        <v/>
      </c>
      <c r="Y935" s="2" t="s">
        <v>1030</v>
      </c>
      <c r="Z935" s="2" t="str">
        <f t="shared" si="59"/>
        <v/>
      </c>
      <c r="AA935" s="2" t="s">
        <v>1030</v>
      </c>
    </row>
    <row r="936" spans="1:27" hidden="1" x14ac:dyDescent="0.25">
      <c r="A936" s="2" t="s">
        <v>730</v>
      </c>
      <c r="B936" s="2" t="s">
        <v>804</v>
      </c>
      <c r="C936" s="2" t="s">
        <v>729</v>
      </c>
      <c r="D936" s="2">
        <v>4.75</v>
      </c>
      <c r="E936" s="2">
        <v>1</v>
      </c>
      <c r="F936" s="2">
        <v>4.75</v>
      </c>
      <c r="G936" s="2" t="s">
        <v>1030</v>
      </c>
      <c r="H936" s="2" t="s">
        <v>1072</v>
      </c>
      <c r="I936" s="21">
        <v>43154.333333333328</v>
      </c>
      <c r="J936" s="2" t="s">
        <v>793</v>
      </c>
      <c r="K936" s="21">
        <v>42709.333333333328</v>
      </c>
      <c r="L936" s="2" t="s">
        <v>794</v>
      </c>
      <c r="M936" s="21">
        <v>37238.333333333336</v>
      </c>
      <c r="N936" s="2">
        <v>30</v>
      </c>
      <c r="O936" s="2">
        <v>3000000</v>
      </c>
      <c r="P936" s="2" t="s">
        <v>795</v>
      </c>
      <c r="Q936" s="2" t="s">
        <v>804</v>
      </c>
      <c r="R936" s="2" t="s">
        <v>813</v>
      </c>
      <c r="S936" s="2" t="s">
        <v>913</v>
      </c>
      <c r="T936" s="2" t="str">
        <f t="shared" si="56"/>
        <v/>
      </c>
      <c r="U936" s="2" t="s">
        <v>1030</v>
      </c>
      <c r="V936" s="2" t="str">
        <f t="shared" si="57"/>
        <v/>
      </c>
      <c r="W936" s="2" t="s">
        <v>1030</v>
      </c>
      <c r="X936" s="2" t="str">
        <f t="shared" si="58"/>
        <v/>
      </c>
      <c r="Y936" s="2" t="s">
        <v>1030</v>
      </c>
      <c r="Z936" s="2" t="str">
        <f t="shared" si="59"/>
        <v/>
      </c>
      <c r="AA936" s="2" t="s">
        <v>1030</v>
      </c>
    </row>
    <row r="937" spans="1:27" hidden="1" x14ac:dyDescent="0.25">
      <c r="A937" s="2" t="s">
        <v>3876</v>
      </c>
      <c r="B937" s="2" t="s">
        <v>912</v>
      </c>
      <c r="C937" s="2" t="s">
        <v>3877</v>
      </c>
      <c r="D937" s="2">
        <v>5.75</v>
      </c>
      <c r="E937" s="2">
        <v>1</v>
      </c>
      <c r="F937" s="2">
        <v>5.75</v>
      </c>
      <c r="G937" s="2" t="s">
        <v>1030</v>
      </c>
      <c r="H937" s="2" t="s">
        <v>3878</v>
      </c>
      <c r="I937" s="21">
        <v>43042.291666666672</v>
      </c>
      <c r="J937" s="2" t="s">
        <v>884</v>
      </c>
      <c r="K937" s="21">
        <v>42878.291666666672</v>
      </c>
      <c r="L937" s="2" t="s">
        <v>794</v>
      </c>
      <c r="M937" s="21">
        <v>41323.333333333336</v>
      </c>
      <c r="N937" s="2">
        <v>0</v>
      </c>
      <c r="O937" s="2">
        <v>0</v>
      </c>
      <c r="P937" s="2" t="s">
        <v>795</v>
      </c>
      <c r="Q937" s="2" t="s">
        <v>912</v>
      </c>
      <c r="R937" s="2" t="s">
        <v>866</v>
      </c>
      <c r="S937" s="2" t="s">
        <v>853</v>
      </c>
      <c r="T937" s="2" t="str">
        <f t="shared" si="56"/>
        <v/>
      </c>
      <c r="U937" s="2" t="s">
        <v>1030</v>
      </c>
      <c r="V937" s="2" t="str">
        <f t="shared" si="57"/>
        <v/>
      </c>
      <c r="W937" s="2" t="s">
        <v>1030</v>
      </c>
      <c r="X937" s="2" t="str">
        <f t="shared" si="58"/>
        <v/>
      </c>
      <c r="Y937" s="2" t="s">
        <v>1030</v>
      </c>
      <c r="Z937" s="2" t="str">
        <f t="shared" si="59"/>
        <v/>
      </c>
      <c r="AA937" s="2" t="s">
        <v>1030</v>
      </c>
    </row>
    <row r="938" spans="1:27" hidden="1" x14ac:dyDescent="0.25">
      <c r="A938" s="2" t="s">
        <v>3879</v>
      </c>
      <c r="B938" s="2" t="s">
        <v>909</v>
      </c>
      <c r="C938" s="2" t="s">
        <v>3880</v>
      </c>
      <c r="D938" s="2">
        <v>5.75</v>
      </c>
      <c r="E938" s="2">
        <v>1</v>
      </c>
      <c r="F938" s="2">
        <v>5.75</v>
      </c>
      <c r="G938" s="2" t="s">
        <v>1030</v>
      </c>
      <c r="H938" s="2" t="s">
        <v>3881</v>
      </c>
      <c r="I938" s="21">
        <v>42908.291666666672</v>
      </c>
      <c r="J938" s="2" t="s">
        <v>819</v>
      </c>
      <c r="K938" s="21">
        <v>42705.333333333328</v>
      </c>
      <c r="L938" s="2" t="s">
        <v>794</v>
      </c>
      <c r="M938" s="21">
        <v>39022.333333333336</v>
      </c>
      <c r="N938" s="2">
        <v>1</v>
      </c>
      <c r="O938" s="2">
        <v>136000</v>
      </c>
      <c r="P938" s="2" t="s">
        <v>795</v>
      </c>
      <c r="Q938" s="2" t="s">
        <v>909</v>
      </c>
      <c r="R938" s="2" t="s">
        <v>797</v>
      </c>
      <c r="S938" s="2" t="s">
        <v>801</v>
      </c>
      <c r="T938" s="2" t="str">
        <f t="shared" si="56"/>
        <v/>
      </c>
      <c r="U938" s="2" t="s">
        <v>1030</v>
      </c>
      <c r="V938" s="2" t="str">
        <f t="shared" si="57"/>
        <v/>
      </c>
      <c r="W938" s="2" t="s">
        <v>1030</v>
      </c>
      <c r="X938" s="2" t="str">
        <f t="shared" si="58"/>
        <v/>
      </c>
      <c r="Y938" s="2" t="s">
        <v>1030</v>
      </c>
      <c r="Z938" s="2" t="str">
        <f t="shared" si="59"/>
        <v/>
      </c>
      <c r="AA938" s="2" t="s">
        <v>1030</v>
      </c>
    </row>
    <row r="939" spans="1:27" hidden="1" x14ac:dyDescent="0.25">
      <c r="A939" s="2" t="s">
        <v>562</v>
      </c>
      <c r="B939" s="2" t="s">
        <v>804</v>
      </c>
      <c r="C939" s="2" t="s">
        <v>561</v>
      </c>
      <c r="D939" s="2">
        <v>7.75</v>
      </c>
      <c r="E939" s="2">
        <v>1</v>
      </c>
      <c r="F939" s="2">
        <v>7.75</v>
      </c>
      <c r="G939" s="2" t="s">
        <v>1030</v>
      </c>
      <c r="H939" s="2" t="s">
        <v>1073</v>
      </c>
      <c r="I939" s="21">
        <v>43230.291666666672</v>
      </c>
      <c r="J939" s="2" t="s">
        <v>793</v>
      </c>
      <c r="K939" s="21">
        <v>42909.291666666672</v>
      </c>
      <c r="L939" s="2" t="s">
        <v>794</v>
      </c>
      <c r="M939" s="21">
        <v>28283.291666666668</v>
      </c>
      <c r="N939" s="2">
        <v>23</v>
      </c>
      <c r="O939" s="2">
        <v>3000000</v>
      </c>
      <c r="P939" s="2" t="s">
        <v>795</v>
      </c>
      <c r="Q939" s="2" t="s">
        <v>804</v>
      </c>
      <c r="R939" s="2" t="s">
        <v>797</v>
      </c>
      <c r="S939" s="2" t="s">
        <v>1074</v>
      </c>
      <c r="T939" s="2" t="str">
        <f t="shared" si="56"/>
        <v/>
      </c>
      <c r="U939" s="2" t="s">
        <v>1030</v>
      </c>
      <c r="V939" s="2" t="str">
        <f t="shared" si="57"/>
        <v/>
      </c>
      <c r="W939" s="2" t="s">
        <v>1030</v>
      </c>
      <c r="X939" s="2" t="str">
        <f t="shared" si="58"/>
        <v/>
      </c>
      <c r="Y939" s="2" t="s">
        <v>1030</v>
      </c>
      <c r="Z939" s="2" t="str">
        <f t="shared" si="59"/>
        <v/>
      </c>
      <c r="AA939" s="2" t="s">
        <v>1030</v>
      </c>
    </row>
    <row r="940" spans="1:27" x14ac:dyDescent="0.25">
      <c r="A940" s="2" t="s">
        <v>3882</v>
      </c>
      <c r="B940" s="2" t="s">
        <v>1367</v>
      </c>
      <c r="C940" s="2" t="s">
        <v>3883</v>
      </c>
      <c r="D940" s="2">
        <v>6.3333333432674408</v>
      </c>
      <c r="E940" s="2">
        <v>1</v>
      </c>
      <c r="F940" s="2">
        <v>6.3333333432674408</v>
      </c>
      <c r="G940" s="2" t="s">
        <v>1030</v>
      </c>
      <c r="H940" s="2" t="s">
        <v>3884</v>
      </c>
      <c r="I940" s="21">
        <v>42545.291666666672</v>
      </c>
      <c r="J940" s="2" t="s">
        <v>808</v>
      </c>
      <c r="K940" s="21">
        <v>42485.291666666672</v>
      </c>
      <c r="L940" s="2" t="s">
        <v>1102</v>
      </c>
      <c r="N940" s="2">
        <v>0</v>
      </c>
      <c r="O940" s="2">
        <v>0</v>
      </c>
      <c r="P940" s="2" t="s">
        <v>816</v>
      </c>
      <c r="Q940" s="2" t="s">
        <v>1593</v>
      </c>
      <c r="R940" s="2" t="s">
        <v>852</v>
      </c>
      <c r="S940" s="2" t="s">
        <v>3885</v>
      </c>
      <c r="T940" s="2" t="str">
        <f t="shared" si="56"/>
        <v/>
      </c>
      <c r="U940" s="2" t="s">
        <v>1030</v>
      </c>
      <c r="V940" s="2" t="str">
        <f t="shared" si="57"/>
        <v/>
      </c>
      <c r="W940" s="2" t="s">
        <v>1030</v>
      </c>
      <c r="X940" s="2" t="str">
        <f t="shared" si="58"/>
        <v/>
      </c>
      <c r="Y940" s="2" t="s">
        <v>1030</v>
      </c>
      <c r="Z940" s="2" t="str">
        <f t="shared" si="59"/>
        <v/>
      </c>
      <c r="AA940" s="2" t="s">
        <v>1030</v>
      </c>
    </row>
    <row r="941" spans="1:27" hidden="1" x14ac:dyDescent="0.25">
      <c r="A941" s="2" t="s">
        <v>392</v>
      </c>
      <c r="B941" s="2" t="s">
        <v>1365</v>
      </c>
      <c r="C941" s="2" t="s">
        <v>391</v>
      </c>
      <c r="D941" s="2">
        <v>3.25</v>
      </c>
      <c r="E941" s="2">
        <v>1</v>
      </c>
      <c r="F941" s="2">
        <v>3.25</v>
      </c>
      <c r="G941" s="2" t="s">
        <v>1030</v>
      </c>
      <c r="H941" s="2" t="s">
        <v>1075</v>
      </c>
      <c r="I941" s="21">
        <v>43235.291666666672</v>
      </c>
      <c r="J941" s="2" t="s">
        <v>840</v>
      </c>
      <c r="K941" s="21">
        <v>43144.333333333328</v>
      </c>
      <c r="L941" s="2" t="s">
        <v>794</v>
      </c>
      <c r="N941" s="2">
        <v>0</v>
      </c>
      <c r="O941" s="2">
        <v>0</v>
      </c>
      <c r="P941" s="2" t="s">
        <v>816</v>
      </c>
      <c r="Q941" s="2" t="s">
        <v>1592</v>
      </c>
      <c r="R941" s="2" t="s">
        <v>810</v>
      </c>
      <c r="S941" s="2" t="s">
        <v>849</v>
      </c>
      <c r="T941" s="2" t="str">
        <f t="shared" si="56"/>
        <v/>
      </c>
      <c r="U941" s="2" t="s">
        <v>1030</v>
      </c>
      <c r="V941" s="2" t="str">
        <f t="shared" si="57"/>
        <v/>
      </c>
      <c r="W941" s="2" t="s">
        <v>1030</v>
      </c>
      <c r="X941" s="2" t="str">
        <f t="shared" si="58"/>
        <v/>
      </c>
      <c r="Y941" s="2" t="s">
        <v>1030</v>
      </c>
      <c r="Z941" s="2" t="str">
        <f t="shared" si="59"/>
        <v/>
      </c>
      <c r="AA941" s="2" t="s">
        <v>1030</v>
      </c>
    </row>
    <row r="942" spans="1:27" hidden="1" x14ac:dyDescent="0.25">
      <c r="A942" s="2" t="s">
        <v>3886</v>
      </c>
      <c r="B942" s="2" t="s">
        <v>1659</v>
      </c>
      <c r="C942" s="2" t="s">
        <v>3887</v>
      </c>
      <c r="D942" s="2">
        <v>0.3333333358168602</v>
      </c>
      <c r="E942" s="2" t="s">
        <v>1030</v>
      </c>
      <c r="F942" s="2" t="s">
        <v>1030</v>
      </c>
      <c r="G942" s="2">
        <v>0.3333333358168602</v>
      </c>
      <c r="H942" s="2" t="s">
        <v>3888</v>
      </c>
      <c r="I942" s="21">
        <v>41736.291666666664</v>
      </c>
      <c r="J942" s="2" t="s">
        <v>859</v>
      </c>
      <c r="K942" s="21">
        <v>40750.291666666664</v>
      </c>
      <c r="L942" s="2" t="s">
        <v>1102</v>
      </c>
      <c r="M942" s="21">
        <v>36557.333333333336</v>
      </c>
      <c r="N942" s="2">
        <v>2</v>
      </c>
      <c r="O942" s="2">
        <v>75465</v>
      </c>
      <c r="P942" s="2" t="s">
        <v>795</v>
      </c>
      <c r="Q942" s="2" t="s">
        <v>1659</v>
      </c>
      <c r="R942" s="2" t="s">
        <v>903</v>
      </c>
      <c r="S942" s="2" t="s">
        <v>853</v>
      </c>
      <c r="T942" s="2" t="str">
        <f t="shared" si="56"/>
        <v/>
      </c>
      <c r="U942" s="2" t="s">
        <v>1030</v>
      </c>
      <c r="V942" s="2" t="str">
        <f t="shared" si="57"/>
        <v/>
      </c>
      <c r="W942" s="2" t="s">
        <v>1030</v>
      </c>
      <c r="X942" s="2" t="str">
        <f t="shared" si="58"/>
        <v/>
      </c>
      <c r="Y942" s="2" t="s">
        <v>1030</v>
      </c>
      <c r="Z942" s="2" t="str">
        <f t="shared" si="59"/>
        <v/>
      </c>
      <c r="AA942" s="2" t="s">
        <v>1030</v>
      </c>
    </row>
    <row r="943" spans="1:27" hidden="1" x14ac:dyDescent="0.25">
      <c r="A943" s="2" t="s">
        <v>3889</v>
      </c>
      <c r="B943" s="2" t="s">
        <v>812</v>
      </c>
      <c r="C943" s="2" t="s">
        <v>3890</v>
      </c>
      <c r="D943" s="2">
        <v>1</v>
      </c>
      <c r="E943" s="2" t="s">
        <v>1030</v>
      </c>
      <c r="F943" s="2" t="s">
        <v>1030</v>
      </c>
      <c r="G943" s="2">
        <v>1</v>
      </c>
      <c r="H943" s="2" t="s">
        <v>3891</v>
      </c>
      <c r="I943" s="21">
        <v>43097.333333333328</v>
      </c>
      <c r="J943" s="2" t="s">
        <v>803</v>
      </c>
      <c r="K943" s="21">
        <v>40772.291666666664</v>
      </c>
      <c r="L943" s="2" t="s">
        <v>794</v>
      </c>
      <c r="M943" s="21">
        <v>40544.333333333336</v>
      </c>
      <c r="N943" s="2">
        <v>1</v>
      </c>
      <c r="O943" s="2">
        <v>10000</v>
      </c>
      <c r="P943" s="2" t="s">
        <v>824</v>
      </c>
      <c r="Q943" s="2" t="s">
        <v>812</v>
      </c>
      <c r="R943" s="2" t="s">
        <v>903</v>
      </c>
      <c r="S943" s="2" t="s">
        <v>845</v>
      </c>
      <c r="T943" s="2" t="str">
        <f t="shared" si="56"/>
        <v/>
      </c>
      <c r="U943" s="2" t="s">
        <v>1030</v>
      </c>
      <c r="V943" s="2" t="str">
        <f t="shared" si="57"/>
        <v/>
      </c>
      <c r="W943" s="2" t="s">
        <v>1030</v>
      </c>
      <c r="X943" s="2" t="str">
        <f t="shared" si="58"/>
        <v/>
      </c>
      <c r="Y943" s="2" t="s">
        <v>1030</v>
      </c>
      <c r="Z943" s="2" t="str">
        <f t="shared" si="59"/>
        <v/>
      </c>
      <c r="AA943" s="2" t="s">
        <v>1030</v>
      </c>
    </row>
    <row r="944" spans="1:27" hidden="1" x14ac:dyDescent="0.25">
      <c r="A944" s="2" t="s">
        <v>3892</v>
      </c>
      <c r="B944" s="2" t="s">
        <v>885</v>
      </c>
      <c r="C944" s="2" t="s">
        <v>3893</v>
      </c>
      <c r="D944" s="2">
        <v>5.25</v>
      </c>
      <c r="E944" s="2">
        <v>1</v>
      </c>
      <c r="F944" s="2">
        <v>5.25</v>
      </c>
      <c r="G944" s="2" t="s">
        <v>1030</v>
      </c>
      <c r="H944" s="2" t="s">
        <v>3894</v>
      </c>
      <c r="I944" s="21">
        <v>43059.333333333328</v>
      </c>
      <c r="J944" s="2" t="s">
        <v>793</v>
      </c>
      <c r="K944" s="21">
        <v>43054.333333333328</v>
      </c>
      <c r="L944" s="2" t="s">
        <v>794</v>
      </c>
      <c r="M944" s="21">
        <v>43010.291666666672</v>
      </c>
      <c r="N944" s="2">
        <v>1</v>
      </c>
      <c r="O944" s="2">
        <v>0</v>
      </c>
      <c r="P944" s="2" t="s">
        <v>824</v>
      </c>
      <c r="Q944" s="2" t="s">
        <v>885</v>
      </c>
      <c r="R944" s="2" t="s">
        <v>810</v>
      </c>
      <c r="S944" s="2" t="s">
        <v>817</v>
      </c>
      <c r="T944" s="2" t="str">
        <f t="shared" si="56"/>
        <v/>
      </c>
      <c r="U944" s="2" t="s">
        <v>1030</v>
      </c>
      <c r="V944" s="2" t="str">
        <f t="shared" si="57"/>
        <v/>
      </c>
      <c r="W944" s="2" t="s">
        <v>1030</v>
      </c>
      <c r="X944" s="2" t="str">
        <f t="shared" si="58"/>
        <v/>
      </c>
      <c r="Y944" s="2" t="s">
        <v>1030</v>
      </c>
      <c r="Z944" s="2" t="str">
        <f t="shared" si="59"/>
        <v/>
      </c>
      <c r="AA944" s="2" t="s">
        <v>1030</v>
      </c>
    </row>
    <row r="945" spans="1:27" hidden="1" x14ac:dyDescent="0.25">
      <c r="A945" s="2" t="s">
        <v>3895</v>
      </c>
      <c r="B945" s="2" t="s">
        <v>1659</v>
      </c>
      <c r="C945" s="2" t="s">
        <v>3896</v>
      </c>
      <c r="D945" s="2">
        <v>2</v>
      </c>
      <c r="E945" s="2">
        <v>1</v>
      </c>
      <c r="F945" s="2">
        <v>2</v>
      </c>
      <c r="G945" s="2" t="s">
        <v>1030</v>
      </c>
      <c r="H945" s="2" t="s">
        <v>3897</v>
      </c>
      <c r="I945" s="21">
        <v>41722.291666666664</v>
      </c>
      <c r="J945" s="2" t="s">
        <v>1030</v>
      </c>
      <c r="K945" s="21">
        <v>41722.291666666664</v>
      </c>
      <c r="L945" s="2" t="s">
        <v>1102</v>
      </c>
      <c r="N945" s="2">
        <v>0</v>
      </c>
      <c r="O945" s="2">
        <v>0</v>
      </c>
      <c r="P945" s="2" t="s">
        <v>816</v>
      </c>
      <c r="Q945" s="2" t="s">
        <v>1659</v>
      </c>
      <c r="R945" s="2" t="s">
        <v>1030</v>
      </c>
      <c r="S945" s="2" t="s">
        <v>831</v>
      </c>
      <c r="T945" s="2" t="str">
        <f t="shared" si="56"/>
        <v/>
      </c>
      <c r="U945" s="2" t="s">
        <v>1030</v>
      </c>
      <c r="V945" s="2" t="str">
        <f t="shared" si="57"/>
        <v/>
      </c>
      <c r="W945" s="2" t="s">
        <v>1030</v>
      </c>
      <c r="X945" s="2" t="str">
        <f t="shared" si="58"/>
        <v/>
      </c>
      <c r="Y945" s="2" t="s">
        <v>1030</v>
      </c>
      <c r="Z945" s="2" t="str">
        <f t="shared" si="59"/>
        <v/>
      </c>
      <c r="AA945" s="2" t="s">
        <v>1030</v>
      </c>
    </row>
    <row r="946" spans="1:27" hidden="1" x14ac:dyDescent="0.25">
      <c r="A946" s="2" t="s">
        <v>3898</v>
      </c>
      <c r="B946" s="2" t="s">
        <v>3899</v>
      </c>
      <c r="C946" s="2" t="s">
        <v>3900</v>
      </c>
      <c r="D946" s="2">
        <v>2.25</v>
      </c>
      <c r="E946" s="2" t="s">
        <v>1030</v>
      </c>
      <c r="F946" s="2" t="s">
        <v>1030</v>
      </c>
      <c r="G946" s="2">
        <v>2.25</v>
      </c>
      <c r="H946" s="2" t="s">
        <v>3901</v>
      </c>
      <c r="I946" s="21">
        <v>42339.333333333328</v>
      </c>
      <c r="J946" s="2" t="s">
        <v>819</v>
      </c>
      <c r="K946" s="21">
        <v>38225.291666666664</v>
      </c>
      <c r="L946" s="2" t="s">
        <v>794</v>
      </c>
      <c r="M946" s="21">
        <v>38225.291666666664</v>
      </c>
      <c r="N946" s="2">
        <v>0</v>
      </c>
      <c r="O946" s="2">
        <v>0</v>
      </c>
      <c r="P946" s="2" t="s">
        <v>795</v>
      </c>
      <c r="Q946" s="2" t="s">
        <v>3899</v>
      </c>
      <c r="R946" s="2" t="s">
        <v>903</v>
      </c>
      <c r="S946" s="2" t="s">
        <v>3902</v>
      </c>
      <c r="T946" s="2" t="str">
        <f t="shared" si="56"/>
        <v/>
      </c>
      <c r="U946" s="2" t="s">
        <v>1030</v>
      </c>
      <c r="V946" s="2" t="str">
        <f t="shared" si="57"/>
        <v/>
      </c>
      <c r="W946" s="2" t="s">
        <v>1030</v>
      </c>
      <c r="X946" s="2" t="str">
        <f t="shared" si="58"/>
        <v/>
      </c>
      <c r="Y946" s="2" t="s">
        <v>1030</v>
      </c>
      <c r="Z946" s="2" t="str">
        <f t="shared" si="59"/>
        <v/>
      </c>
      <c r="AA946" s="2" t="s">
        <v>1030</v>
      </c>
    </row>
    <row r="947" spans="1:27" hidden="1" x14ac:dyDescent="0.25">
      <c r="A947" s="2" t="s">
        <v>3903</v>
      </c>
      <c r="B947" s="2" t="s">
        <v>878</v>
      </c>
      <c r="C947" s="2" t="s">
        <v>3904</v>
      </c>
      <c r="D947" s="2">
        <v>3</v>
      </c>
      <c r="E947" s="2">
        <v>1</v>
      </c>
      <c r="F947" s="2">
        <v>3</v>
      </c>
      <c r="G947" s="2" t="s">
        <v>1030</v>
      </c>
      <c r="H947" s="2" t="s">
        <v>3905</v>
      </c>
      <c r="I947" s="21">
        <v>42773.333333333328</v>
      </c>
      <c r="J947" s="2" t="s">
        <v>800</v>
      </c>
      <c r="K947" s="21">
        <v>42530.291666666672</v>
      </c>
      <c r="L947" s="2" t="s">
        <v>794</v>
      </c>
      <c r="N947" s="2">
        <v>0</v>
      </c>
      <c r="O947" s="2">
        <v>0</v>
      </c>
      <c r="P947" s="2" t="s">
        <v>816</v>
      </c>
      <c r="Q947" s="2" t="s">
        <v>878</v>
      </c>
      <c r="R947" s="2" t="s">
        <v>797</v>
      </c>
      <c r="S947" s="2" t="s">
        <v>2371</v>
      </c>
      <c r="T947" s="2" t="str">
        <f t="shared" si="56"/>
        <v/>
      </c>
      <c r="U947" s="2" t="s">
        <v>1030</v>
      </c>
      <c r="V947" s="2" t="str">
        <f t="shared" si="57"/>
        <v/>
      </c>
      <c r="W947" s="2" t="s">
        <v>1030</v>
      </c>
      <c r="X947" s="2" t="str">
        <f t="shared" si="58"/>
        <v/>
      </c>
      <c r="Y947" s="2" t="s">
        <v>1030</v>
      </c>
      <c r="Z947" s="2" t="str">
        <f t="shared" si="59"/>
        <v/>
      </c>
      <c r="AA947" s="2" t="s">
        <v>1030</v>
      </c>
    </row>
    <row r="948" spans="1:27" hidden="1" x14ac:dyDescent="0.25">
      <c r="A948" s="2" t="s">
        <v>3906</v>
      </c>
      <c r="B948" s="2" t="s">
        <v>912</v>
      </c>
      <c r="C948" s="2" t="s">
        <v>3907</v>
      </c>
      <c r="D948" s="2">
        <v>1</v>
      </c>
      <c r="E948" s="2">
        <v>1</v>
      </c>
      <c r="F948" s="2">
        <v>1</v>
      </c>
      <c r="G948" s="2" t="s">
        <v>1030</v>
      </c>
      <c r="H948" s="2" t="s">
        <v>3908</v>
      </c>
      <c r="I948" s="21">
        <v>42915.291666666672</v>
      </c>
      <c r="J948" s="2" t="s">
        <v>840</v>
      </c>
      <c r="K948" s="21">
        <v>42908.291666666672</v>
      </c>
      <c r="L948" s="2" t="s">
        <v>794</v>
      </c>
      <c r="N948" s="2">
        <v>0</v>
      </c>
      <c r="O948" s="2">
        <v>0</v>
      </c>
      <c r="P948" s="2" t="s">
        <v>816</v>
      </c>
      <c r="Q948" s="2" t="s">
        <v>912</v>
      </c>
      <c r="R948" s="2" t="s">
        <v>810</v>
      </c>
      <c r="S948" s="2" t="s">
        <v>3909</v>
      </c>
      <c r="T948" s="2" t="str">
        <f t="shared" si="56"/>
        <v/>
      </c>
      <c r="U948" s="2" t="s">
        <v>1030</v>
      </c>
      <c r="V948" s="2" t="str">
        <f t="shared" si="57"/>
        <v/>
      </c>
      <c r="W948" s="2" t="s">
        <v>1030</v>
      </c>
      <c r="X948" s="2" t="str">
        <f t="shared" si="58"/>
        <v/>
      </c>
      <c r="Y948" s="2" t="s">
        <v>1030</v>
      </c>
      <c r="Z948" s="2" t="str">
        <f t="shared" si="59"/>
        <v/>
      </c>
      <c r="AA948" s="2" t="s">
        <v>1030</v>
      </c>
    </row>
    <row r="949" spans="1:27" hidden="1" x14ac:dyDescent="0.25">
      <c r="A949" s="2" t="s">
        <v>3910</v>
      </c>
      <c r="B949" s="2" t="s">
        <v>835</v>
      </c>
      <c r="C949" s="2" t="s">
        <v>3911</v>
      </c>
      <c r="D949" s="2">
        <v>5</v>
      </c>
      <c r="E949" s="2">
        <v>1</v>
      </c>
      <c r="F949" s="2">
        <v>5</v>
      </c>
      <c r="G949" s="2" t="s">
        <v>1030</v>
      </c>
      <c r="H949" s="2" t="s">
        <v>3912</v>
      </c>
      <c r="I949" s="21">
        <v>42886.291666666672</v>
      </c>
      <c r="J949" s="2" t="s">
        <v>793</v>
      </c>
      <c r="K949" s="21">
        <v>42844.291666666672</v>
      </c>
      <c r="L949" s="2" t="s">
        <v>794</v>
      </c>
      <c r="M949" s="21">
        <v>42879.291666666672</v>
      </c>
      <c r="N949" s="2">
        <v>1</v>
      </c>
      <c r="O949" s="2">
        <v>0</v>
      </c>
      <c r="P949" s="2" t="s">
        <v>816</v>
      </c>
      <c r="Q949" s="2" t="s">
        <v>835</v>
      </c>
      <c r="R949" s="2" t="s">
        <v>836</v>
      </c>
      <c r="S949" s="2" t="s">
        <v>820</v>
      </c>
      <c r="T949" s="2" t="str">
        <f t="shared" si="56"/>
        <v/>
      </c>
      <c r="U949" s="2" t="s">
        <v>1030</v>
      </c>
      <c r="V949" s="2" t="str">
        <f t="shared" si="57"/>
        <v>Julie Samson</v>
      </c>
      <c r="W949" s="2">
        <v>1</v>
      </c>
      <c r="X949" s="2" t="str">
        <f t="shared" si="58"/>
        <v>Julie Samson</v>
      </c>
      <c r="Y949" s="2">
        <v>1</v>
      </c>
      <c r="Z949" s="2" t="str">
        <f t="shared" si="59"/>
        <v/>
      </c>
      <c r="AA949" s="2" t="s">
        <v>1030</v>
      </c>
    </row>
    <row r="950" spans="1:27" hidden="1" x14ac:dyDescent="0.25">
      <c r="A950" s="2" t="s">
        <v>3913</v>
      </c>
      <c r="B950" s="2" t="s">
        <v>2972</v>
      </c>
      <c r="C950" s="2" t="s">
        <v>3914</v>
      </c>
      <c r="D950" s="2">
        <v>2.25</v>
      </c>
      <c r="E950" s="2">
        <v>1</v>
      </c>
      <c r="F950" s="2">
        <v>2.25</v>
      </c>
      <c r="G950" s="2" t="s">
        <v>1030</v>
      </c>
      <c r="H950" s="2" t="s">
        <v>3915</v>
      </c>
      <c r="I950" s="21">
        <v>42417.333333333328</v>
      </c>
      <c r="J950" s="2" t="s">
        <v>803</v>
      </c>
      <c r="K950" s="21">
        <v>42355.333333333328</v>
      </c>
      <c r="L950" s="2" t="s">
        <v>794</v>
      </c>
      <c r="N950" s="2">
        <v>0</v>
      </c>
      <c r="O950" s="2">
        <v>0</v>
      </c>
      <c r="P950" s="2" t="s">
        <v>816</v>
      </c>
      <c r="Q950" s="2" t="s">
        <v>2972</v>
      </c>
      <c r="R950" s="2" t="s">
        <v>813</v>
      </c>
      <c r="S950" s="2" t="s">
        <v>913</v>
      </c>
      <c r="T950" s="2" t="str">
        <f t="shared" si="56"/>
        <v/>
      </c>
      <c r="U950" s="2" t="s">
        <v>1030</v>
      </c>
      <c r="V950" s="2" t="str">
        <f t="shared" si="57"/>
        <v/>
      </c>
      <c r="W950" s="2" t="s">
        <v>1030</v>
      </c>
      <c r="X950" s="2" t="str">
        <f t="shared" si="58"/>
        <v/>
      </c>
      <c r="Y950" s="2" t="s">
        <v>1030</v>
      </c>
      <c r="Z950" s="2" t="str">
        <f t="shared" si="59"/>
        <v/>
      </c>
      <c r="AA950" s="2" t="s">
        <v>1030</v>
      </c>
    </row>
    <row r="951" spans="1:27" hidden="1" x14ac:dyDescent="0.25">
      <c r="A951" s="2" t="s">
        <v>3916</v>
      </c>
      <c r="B951" s="2" t="s">
        <v>1063</v>
      </c>
      <c r="C951" s="2" t="s">
        <v>3917</v>
      </c>
      <c r="D951" s="2">
        <v>2.25</v>
      </c>
      <c r="E951" s="2">
        <v>1</v>
      </c>
      <c r="F951" s="2">
        <v>2.25</v>
      </c>
      <c r="G951" s="2" t="s">
        <v>1030</v>
      </c>
      <c r="H951" s="2" t="s">
        <v>3918</v>
      </c>
      <c r="I951" s="21">
        <v>42044.333333333328</v>
      </c>
      <c r="J951" s="2" t="s">
        <v>808</v>
      </c>
      <c r="K951" s="21">
        <v>42018.333333333328</v>
      </c>
      <c r="L951" s="2" t="s">
        <v>1102</v>
      </c>
      <c r="N951" s="2">
        <v>0</v>
      </c>
      <c r="O951" s="2">
        <v>0</v>
      </c>
      <c r="P951" s="2" t="s">
        <v>816</v>
      </c>
      <c r="Q951" s="2" t="s">
        <v>1063</v>
      </c>
      <c r="R951" s="2" t="s">
        <v>810</v>
      </c>
      <c r="S951" s="2" t="s">
        <v>845</v>
      </c>
      <c r="T951" s="2" t="str">
        <f t="shared" si="56"/>
        <v/>
      </c>
      <c r="U951" s="2" t="s">
        <v>1030</v>
      </c>
      <c r="V951" s="2" t="str">
        <f t="shared" si="57"/>
        <v/>
      </c>
      <c r="W951" s="2" t="s">
        <v>1030</v>
      </c>
      <c r="X951" s="2" t="str">
        <f t="shared" si="58"/>
        <v/>
      </c>
      <c r="Y951" s="2" t="s">
        <v>1030</v>
      </c>
      <c r="Z951" s="2" t="str">
        <f t="shared" si="59"/>
        <v/>
      </c>
      <c r="AA951" s="2" t="s">
        <v>1030</v>
      </c>
    </row>
    <row r="952" spans="1:27" hidden="1" x14ac:dyDescent="0.25">
      <c r="A952" s="2" t="s">
        <v>3919</v>
      </c>
      <c r="B952" s="2" t="s">
        <v>885</v>
      </c>
      <c r="C952" s="2" t="s">
        <v>3920</v>
      </c>
      <c r="D952" s="2">
        <v>2.75</v>
      </c>
      <c r="E952" s="2">
        <v>1</v>
      </c>
      <c r="F952" s="2">
        <v>2.75</v>
      </c>
      <c r="G952" s="2" t="s">
        <v>1030</v>
      </c>
      <c r="H952" s="2" t="s">
        <v>841</v>
      </c>
      <c r="I952" s="21">
        <v>42433.333333333328</v>
      </c>
      <c r="J952" s="2" t="s">
        <v>840</v>
      </c>
      <c r="K952" s="21">
        <v>42417.333333333328</v>
      </c>
      <c r="L952" s="2" t="s">
        <v>794</v>
      </c>
      <c r="M952" s="21">
        <v>42156.291666666672</v>
      </c>
      <c r="N952" s="2">
        <v>0</v>
      </c>
      <c r="O952" s="2">
        <v>5000</v>
      </c>
      <c r="P952" s="2" t="s">
        <v>824</v>
      </c>
      <c r="Q952" s="2" t="s">
        <v>885</v>
      </c>
      <c r="R952" s="2" t="s">
        <v>937</v>
      </c>
      <c r="S952" s="2" t="s">
        <v>820</v>
      </c>
      <c r="T952" s="2" t="str">
        <f t="shared" si="56"/>
        <v/>
      </c>
      <c r="U952" s="2" t="s">
        <v>1030</v>
      </c>
      <c r="V952" s="2" t="str">
        <f t="shared" si="57"/>
        <v/>
      </c>
      <c r="W952" s="2" t="s">
        <v>1030</v>
      </c>
      <c r="X952" s="2" t="str">
        <f t="shared" si="58"/>
        <v/>
      </c>
      <c r="Y952" s="2" t="s">
        <v>1030</v>
      </c>
      <c r="Z952" s="2" t="str">
        <f t="shared" si="59"/>
        <v/>
      </c>
      <c r="AA952" s="2" t="s">
        <v>1030</v>
      </c>
    </row>
    <row r="953" spans="1:27" hidden="1" x14ac:dyDescent="0.25">
      <c r="A953" s="2" t="s">
        <v>3921</v>
      </c>
      <c r="B953" s="2" t="s">
        <v>1365</v>
      </c>
      <c r="C953" s="2" t="s">
        <v>3922</v>
      </c>
      <c r="D953" s="2">
        <v>2</v>
      </c>
      <c r="E953" s="2">
        <v>1</v>
      </c>
      <c r="F953" s="2">
        <v>2</v>
      </c>
      <c r="G953" s="2" t="s">
        <v>1030</v>
      </c>
      <c r="H953" s="2" t="s">
        <v>3923</v>
      </c>
      <c r="I953" s="21">
        <v>43098.333333333328</v>
      </c>
      <c r="J953" s="2" t="s">
        <v>952</v>
      </c>
      <c r="K953" s="21">
        <v>43087.333333333328</v>
      </c>
      <c r="L953" s="2" t="s">
        <v>794</v>
      </c>
      <c r="M953" s="21">
        <v>39084.333333333336</v>
      </c>
      <c r="N953" s="2">
        <v>2</v>
      </c>
      <c r="O953" s="2">
        <v>100000</v>
      </c>
      <c r="P953" s="2" t="s">
        <v>795</v>
      </c>
      <c r="Q953" s="2" t="s">
        <v>1592</v>
      </c>
      <c r="R953" s="2" t="s">
        <v>922</v>
      </c>
      <c r="S953" s="2" t="s">
        <v>820</v>
      </c>
      <c r="T953" s="2" t="str">
        <f t="shared" si="56"/>
        <v/>
      </c>
      <c r="U953" s="2" t="s">
        <v>1030</v>
      </c>
      <c r="V953" s="2" t="str">
        <f t="shared" si="57"/>
        <v/>
      </c>
      <c r="W953" s="2" t="s">
        <v>1030</v>
      </c>
      <c r="X953" s="2" t="str">
        <f t="shared" si="58"/>
        <v/>
      </c>
      <c r="Y953" s="2" t="s">
        <v>1030</v>
      </c>
      <c r="Z953" s="2" t="str">
        <f t="shared" si="59"/>
        <v/>
      </c>
      <c r="AA953" s="2" t="s">
        <v>1030</v>
      </c>
    </row>
    <row r="954" spans="1:27" hidden="1" x14ac:dyDescent="0.25">
      <c r="A954" s="2" t="s">
        <v>3924</v>
      </c>
      <c r="B954" s="2" t="s">
        <v>1750</v>
      </c>
      <c r="C954" s="2" t="s">
        <v>3925</v>
      </c>
      <c r="D954" s="2">
        <v>7.5</v>
      </c>
      <c r="E954" s="2">
        <v>1</v>
      </c>
      <c r="F954" s="2">
        <v>7.5</v>
      </c>
      <c r="G954" s="2" t="s">
        <v>1030</v>
      </c>
      <c r="H954" s="2" t="s">
        <v>3926</v>
      </c>
      <c r="I954" s="21">
        <v>41757.291666666664</v>
      </c>
      <c r="J954" s="2" t="s">
        <v>800</v>
      </c>
      <c r="K954" s="21">
        <v>41705.333333333336</v>
      </c>
      <c r="L954" s="2" t="s">
        <v>1102</v>
      </c>
      <c r="M954" s="21">
        <v>41731.291666666664</v>
      </c>
      <c r="N954" s="2">
        <v>1</v>
      </c>
      <c r="O954" s="2">
        <v>0</v>
      </c>
      <c r="P954" s="2" t="s">
        <v>816</v>
      </c>
      <c r="Q954" s="2" t="s">
        <v>1750</v>
      </c>
      <c r="R954" s="2" t="s">
        <v>1030</v>
      </c>
      <c r="S954" s="2" t="s">
        <v>820</v>
      </c>
      <c r="T954" s="2" t="str">
        <f t="shared" si="56"/>
        <v/>
      </c>
      <c r="U954" s="2" t="s">
        <v>1030</v>
      </c>
      <c r="V954" s="2" t="str">
        <f t="shared" si="57"/>
        <v>David Pollock</v>
      </c>
      <c r="W954" s="2">
        <v>1</v>
      </c>
      <c r="X954" s="2" t="str">
        <f t="shared" si="58"/>
        <v>David Pollock</v>
      </c>
      <c r="Y954" s="2">
        <v>1</v>
      </c>
      <c r="Z954" s="2" t="str">
        <f t="shared" si="59"/>
        <v/>
      </c>
      <c r="AA954" s="2" t="s">
        <v>1030</v>
      </c>
    </row>
    <row r="955" spans="1:27" hidden="1" x14ac:dyDescent="0.25">
      <c r="A955" s="2" t="s">
        <v>3927</v>
      </c>
      <c r="B955" s="2" t="s">
        <v>848</v>
      </c>
      <c r="C955" s="2" t="s">
        <v>3928</v>
      </c>
      <c r="D955" s="2">
        <v>55.750333398580551</v>
      </c>
      <c r="E955" s="2">
        <v>1</v>
      </c>
      <c r="F955" s="2">
        <v>55.750333398580551</v>
      </c>
      <c r="G955" s="2" t="s">
        <v>1030</v>
      </c>
      <c r="H955" s="2" t="s">
        <v>3929</v>
      </c>
      <c r="I955" s="21">
        <v>42317.333333333328</v>
      </c>
      <c r="J955" s="2" t="s">
        <v>819</v>
      </c>
      <c r="K955" s="21">
        <v>41669.333333333336</v>
      </c>
      <c r="L955" s="2" t="s">
        <v>794</v>
      </c>
      <c r="M955" s="21">
        <v>42172.291666666672</v>
      </c>
      <c r="N955" s="2">
        <v>2</v>
      </c>
      <c r="O955" s="2">
        <v>50000</v>
      </c>
      <c r="P955" s="2" t="s">
        <v>795</v>
      </c>
      <c r="Q955" s="2" t="s">
        <v>848</v>
      </c>
      <c r="R955" s="2" t="s">
        <v>1013</v>
      </c>
      <c r="S955" s="2" t="s">
        <v>853</v>
      </c>
      <c r="T955" s="2" t="str">
        <f t="shared" si="56"/>
        <v/>
      </c>
      <c r="U955" s="2" t="s">
        <v>1030</v>
      </c>
      <c r="V955" s="2" t="str">
        <f t="shared" si="57"/>
        <v>Gonzalo Fernandez</v>
      </c>
      <c r="W955" s="2">
        <v>1</v>
      </c>
      <c r="X955" s="2" t="str">
        <f t="shared" si="58"/>
        <v>Gonzalo Fernandez</v>
      </c>
      <c r="Y955" s="2">
        <v>2</v>
      </c>
      <c r="Z955" s="2" t="str">
        <f t="shared" si="59"/>
        <v>Gonzalo Fernandez</v>
      </c>
      <c r="AA955" s="2">
        <v>50000</v>
      </c>
    </row>
    <row r="956" spans="1:27" hidden="1" x14ac:dyDescent="0.25">
      <c r="A956" s="2" t="s">
        <v>606</v>
      </c>
      <c r="B956" s="2" t="s">
        <v>1588</v>
      </c>
      <c r="C956" s="2" t="s">
        <v>605</v>
      </c>
      <c r="D956" s="2">
        <v>22.08299994468689</v>
      </c>
      <c r="E956" s="2" t="s">
        <v>1030</v>
      </c>
      <c r="F956" s="2" t="s">
        <v>1030</v>
      </c>
      <c r="G956" s="2">
        <v>22.08299994468689</v>
      </c>
      <c r="H956" s="2" t="s">
        <v>1076</v>
      </c>
      <c r="I956" s="21">
        <v>43209.291666666672</v>
      </c>
      <c r="J956" s="2" t="s">
        <v>793</v>
      </c>
      <c r="K956" s="21">
        <v>40790.291666666664</v>
      </c>
      <c r="L956" s="2" t="s">
        <v>794</v>
      </c>
      <c r="M956" s="21">
        <v>40452.291666666664</v>
      </c>
      <c r="N956" s="2">
        <v>0</v>
      </c>
      <c r="O956" s="2">
        <v>15000</v>
      </c>
      <c r="P956" s="2" t="s">
        <v>824</v>
      </c>
      <c r="Q956" s="2" t="s">
        <v>1564</v>
      </c>
      <c r="R956" s="2" t="s">
        <v>830</v>
      </c>
      <c r="S956" s="2" t="s">
        <v>913</v>
      </c>
      <c r="T956" s="2" t="str">
        <f t="shared" si="56"/>
        <v/>
      </c>
      <c r="U956" s="2" t="s">
        <v>1030</v>
      </c>
      <c r="V956" s="2" t="str">
        <f t="shared" si="57"/>
        <v/>
      </c>
      <c r="W956" s="2" t="s">
        <v>1030</v>
      </c>
      <c r="X956" s="2" t="str">
        <f t="shared" si="58"/>
        <v>Harold C. Hart-Nibbrig</v>
      </c>
      <c r="Y956" s="2">
        <v>1</v>
      </c>
      <c r="Z956" s="2" t="str">
        <f t="shared" si="59"/>
        <v>Harold C. Hart-Nibbrig</v>
      </c>
      <c r="AA956" s="2">
        <v>15000</v>
      </c>
    </row>
    <row r="957" spans="1:27" hidden="1" x14ac:dyDescent="0.25">
      <c r="A957" s="2" t="s">
        <v>3930</v>
      </c>
      <c r="B957" s="2" t="s">
        <v>848</v>
      </c>
      <c r="C957" s="2" t="s">
        <v>3931</v>
      </c>
      <c r="D957" s="2">
        <v>2</v>
      </c>
      <c r="E957" s="2">
        <v>1</v>
      </c>
      <c r="F957" s="2">
        <v>2</v>
      </c>
      <c r="G957" s="2" t="s">
        <v>1030</v>
      </c>
      <c r="H957" s="2" t="s">
        <v>3932</v>
      </c>
      <c r="I957" s="21">
        <v>41669.333333333336</v>
      </c>
      <c r="J957" s="2" t="s">
        <v>819</v>
      </c>
      <c r="K957" s="21">
        <v>41669.333333333336</v>
      </c>
      <c r="L957" s="2" t="s">
        <v>1102</v>
      </c>
      <c r="M957" s="21">
        <v>41061.291666666664</v>
      </c>
      <c r="N957" s="2">
        <v>4</v>
      </c>
      <c r="O957" s="2">
        <v>900000</v>
      </c>
      <c r="P957" s="2" t="s">
        <v>795</v>
      </c>
      <c r="Q957" s="2" t="s">
        <v>848</v>
      </c>
      <c r="R957" s="2" t="s">
        <v>1030</v>
      </c>
      <c r="S957" s="2" t="s">
        <v>853</v>
      </c>
      <c r="T957" s="2" t="str">
        <f t="shared" si="56"/>
        <v/>
      </c>
      <c r="U957" s="2" t="s">
        <v>1030</v>
      </c>
      <c r="V957" s="2" t="str">
        <f t="shared" si="57"/>
        <v/>
      </c>
      <c r="W957" s="2" t="s">
        <v>1030</v>
      </c>
      <c r="X957" s="2" t="str">
        <f t="shared" si="58"/>
        <v/>
      </c>
      <c r="Y957" s="2" t="s">
        <v>1030</v>
      </c>
      <c r="Z957" s="2" t="str">
        <f t="shared" si="59"/>
        <v/>
      </c>
      <c r="AA957" s="2" t="s">
        <v>1030</v>
      </c>
    </row>
    <row r="958" spans="1:27" hidden="1" x14ac:dyDescent="0.25">
      <c r="A958" s="2" t="s">
        <v>3933</v>
      </c>
      <c r="B958" s="2" t="s">
        <v>885</v>
      </c>
      <c r="C958" s="2" t="s">
        <v>3934</v>
      </c>
      <c r="D958" s="2">
        <v>7.1666666567325592</v>
      </c>
      <c r="E958" s="2">
        <v>1</v>
      </c>
      <c r="F958" s="2">
        <v>7.1666666567325592</v>
      </c>
      <c r="G958" s="2" t="s">
        <v>1030</v>
      </c>
      <c r="H958" s="2" t="s">
        <v>3935</v>
      </c>
      <c r="I958" s="21">
        <v>42830.291666666672</v>
      </c>
      <c r="J958" s="2" t="s">
        <v>793</v>
      </c>
      <c r="K958" s="21">
        <v>42717.333333333328</v>
      </c>
      <c r="L958" s="2" t="s">
        <v>794</v>
      </c>
      <c r="M958" s="21">
        <v>42717.333333333328</v>
      </c>
      <c r="N958" s="2">
        <v>1</v>
      </c>
      <c r="O958" s="2">
        <v>360000</v>
      </c>
      <c r="P958" s="2" t="s">
        <v>824</v>
      </c>
      <c r="Q958" s="2" t="s">
        <v>885</v>
      </c>
      <c r="R958" s="2" t="s">
        <v>810</v>
      </c>
      <c r="S958" s="2" t="s">
        <v>831</v>
      </c>
      <c r="T958" s="2" t="str">
        <f t="shared" si="56"/>
        <v/>
      </c>
      <c r="U958" s="2" t="s">
        <v>1030</v>
      </c>
      <c r="V958" s="2" t="str">
        <f t="shared" si="57"/>
        <v/>
      </c>
      <c r="W958" s="2" t="s">
        <v>1030</v>
      </c>
      <c r="X958" s="2" t="str">
        <f t="shared" si="58"/>
        <v/>
      </c>
      <c r="Y958" s="2" t="s">
        <v>1030</v>
      </c>
      <c r="Z958" s="2" t="str">
        <f t="shared" si="59"/>
        <v/>
      </c>
      <c r="AA958" s="2" t="s">
        <v>1030</v>
      </c>
    </row>
    <row r="959" spans="1:27" hidden="1" x14ac:dyDescent="0.25">
      <c r="A959" s="2" t="s">
        <v>3936</v>
      </c>
      <c r="B959" s="2" t="s">
        <v>1063</v>
      </c>
      <c r="C959" s="2" t="s">
        <v>3937</v>
      </c>
      <c r="D959" s="2">
        <v>1</v>
      </c>
      <c r="E959" s="2">
        <v>1</v>
      </c>
      <c r="F959" s="2">
        <v>1</v>
      </c>
      <c r="G959" s="2" t="s">
        <v>1030</v>
      </c>
      <c r="H959" s="2" t="s">
        <v>3938</v>
      </c>
      <c r="I959" s="21">
        <v>42029.333333333328</v>
      </c>
      <c r="J959" s="2" t="s">
        <v>1153</v>
      </c>
      <c r="K959" s="21">
        <v>41964.333333333328</v>
      </c>
      <c r="L959" s="2" t="s">
        <v>1102</v>
      </c>
      <c r="M959" s="21">
        <v>40129.333333333336</v>
      </c>
      <c r="N959" s="2">
        <v>2</v>
      </c>
      <c r="O959" s="2">
        <v>0</v>
      </c>
      <c r="P959" s="2" t="s">
        <v>795</v>
      </c>
      <c r="Q959" s="2" t="s">
        <v>1063</v>
      </c>
      <c r="R959" s="2" t="s">
        <v>830</v>
      </c>
      <c r="S959" s="2" t="s">
        <v>801</v>
      </c>
      <c r="T959" s="2" t="str">
        <f t="shared" si="56"/>
        <v/>
      </c>
      <c r="U959" s="2" t="s">
        <v>1030</v>
      </c>
      <c r="V959" s="2" t="str">
        <f t="shared" si="57"/>
        <v/>
      </c>
      <c r="W959" s="2" t="s">
        <v>1030</v>
      </c>
      <c r="X959" s="2" t="str">
        <f t="shared" si="58"/>
        <v/>
      </c>
      <c r="Y959" s="2" t="s">
        <v>1030</v>
      </c>
      <c r="Z959" s="2" t="str">
        <f t="shared" si="59"/>
        <v/>
      </c>
      <c r="AA959" s="2" t="s">
        <v>1030</v>
      </c>
    </row>
    <row r="960" spans="1:27" hidden="1" x14ac:dyDescent="0.25">
      <c r="A960" s="2" t="s">
        <v>3939</v>
      </c>
      <c r="B960" s="2" t="s">
        <v>822</v>
      </c>
      <c r="C960" s="2" t="s">
        <v>3940</v>
      </c>
      <c r="D960" s="2">
        <v>1.25</v>
      </c>
      <c r="E960" s="2" t="s">
        <v>1030</v>
      </c>
      <c r="F960" s="2" t="s">
        <v>1030</v>
      </c>
      <c r="G960" s="2">
        <v>1.25</v>
      </c>
      <c r="H960" s="2" t="s">
        <v>3941</v>
      </c>
      <c r="I960" s="21">
        <v>41654.333333333336</v>
      </c>
      <c r="J960" s="2" t="s">
        <v>949</v>
      </c>
      <c r="K960" s="21">
        <v>41247.333333333336</v>
      </c>
      <c r="L960" s="2" t="s">
        <v>1102</v>
      </c>
      <c r="M960" s="21">
        <v>41061.291666666664</v>
      </c>
      <c r="N960" s="2">
        <v>0</v>
      </c>
      <c r="O960" s="2">
        <v>1000</v>
      </c>
      <c r="P960" s="2" t="s">
        <v>795</v>
      </c>
      <c r="Q960" s="2" t="s">
        <v>822</v>
      </c>
      <c r="R960" s="2" t="s">
        <v>810</v>
      </c>
      <c r="S960" s="2" t="s">
        <v>853</v>
      </c>
      <c r="T960" s="2" t="str">
        <f t="shared" si="56"/>
        <v/>
      </c>
      <c r="U960" s="2" t="s">
        <v>1030</v>
      </c>
      <c r="V960" s="2" t="str">
        <f t="shared" si="57"/>
        <v/>
      </c>
      <c r="W960" s="2" t="s">
        <v>1030</v>
      </c>
      <c r="X960" s="2" t="str">
        <f t="shared" si="58"/>
        <v/>
      </c>
      <c r="Y960" s="2" t="s">
        <v>1030</v>
      </c>
      <c r="Z960" s="2" t="str">
        <f t="shared" si="59"/>
        <v/>
      </c>
      <c r="AA960" s="2" t="s">
        <v>1030</v>
      </c>
    </row>
    <row r="961" spans="1:27" hidden="1" x14ac:dyDescent="0.25">
      <c r="A961" s="2" t="s">
        <v>3942</v>
      </c>
      <c r="B961" s="2" t="s">
        <v>822</v>
      </c>
      <c r="C961" s="2" t="s">
        <v>3943</v>
      </c>
      <c r="D961" s="2">
        <v>19</v>
      </c>
      <c r="E961" s="2">
        <v>1</v>
      </c>
      <c r="F961" s="2">
        <v>19</v>
      </c>
      <c r="G961" s="2" t="s">
        <v>1030</v>
      </c>
      <c r="H961" s="2" t="s">
        <v>2551</v>
      </c>
      <c r="I961" s="21">
        <v>42825.291666666672</v>
      </c>
      <c r="J961" s="2" t="s">
        <v>2149</v>
      </c>
      <c r="K961" s="21">
        <v>42088.291666666672</v>
      </c>
      <c r="L961" s="2" t="s">
        <v>794</v>
      </c>
      <c r="M961" s="21">
        <v>42200.291666666672</v>
      </c>
      <c r="N961" s="2">
        <v>0</v>
      </c>
      <c r="O961" s="2">
        <v>0</v>
      </c>
      <c r="P961" s="2" t="s">
        <v>816</v>
      </c>
      <c r="Q961" s="2" t="s">
        <v>822</v>
      </c>
      <c r="R961" s="2" t="s">
        <v>810</v>
      </c>
      <c r="S961" s="2" t="s">
        <v>801</v>
      </c>
      <c r="T961" s="2" t="str">
        <f t="shared" si="56"/>
        <v/>
      </c>
      <c r="U961" s="2" t="s">
        <v>1030</v>
      </c>
      <c r="V961" s="2" t="str">
        <f t="shared" si="57"/>
        <v>Sylvia Martini</v>
      </c>
      <c r="W961" s="2">
        <v>1</v>
      </c>
      <c r="X961" s="2" t="str">
        <f t="shared" si="58"/>
        <v/>
      </c>
      <c r="Y961" s="2" t="s">
        <v>1030</v>
      </c>
      <c r="Z961" s="2" t="str">
        <f t="shared" si="59"/>
        <v/>
      </c>
      <c r="AA961" s="2" t="s">
        <v>1030</v>
      </c>
    </row>
    <row r="962" spans="1:27" hidden="1" x14ac:dyDescent="0.25">
      <c r="A962" s="2" t="s">
        <v>3944</v>
      </c>
      <c r="B962" s="2" t="s">
        <v>809</v>
      </c>
      <c r="C962" s="2" t="s">
        <v>3945</v>
      </c>
      <c r="D962" s="2">
        <v>2.5</v>
      </c>
      <c r="E962" s="2">
        <v>1</v>
      </c>
      <c r="F962" s="2">
        <v>2.5</v>
      </c>
      <c r="G962" s="2" t="s">
        <v>1030</v>
      </c>
      <c r="H962" s="2" t="s">
        <v>3946</v>
      </c>
      <c r="I962" s="21">
        <v>42436.333333333328</v>
      </c>
      <c r="J962" s="2" t="s">
        <v>800</v>
      </c>
      <c r="K962" s="21">
        <v>42408.333333333328</v>
      </c>
      <c r="L962" s="2" t="s">
        <v>794</v>
      </c>
      <c r="M962" s="21">
        <v>42436.333333333328</v>
      </c>
      <c r="N962" s="2">
        <v>1</v>
      </c>
      <c r="O962" s="2">
        <v>0</v>
      </c>
      <c r="P962" s="2" t="s">
        <v>816</v>
      </c>
      <c r="Q962" s="2" t="s">
        <v>809</v>
      </c>
      <c r="R962" s="2" t="s">
        <v>866</v>
      </c>
      <c r="S962" s="2" t="s">
        <v>853</v>
      </c>
      <c r="T962" s="2" t="str">
        <f t="shared" si="56"/>
        <v/>
      </c>
      <c r="U962" s="2" t="s">
        <v>1030</v>
      </c>
      <c r="V962" s="2" t="str">
        <f t="shared" si="57"/>
        <v>Clare Briglio</v>
      </c>
      <c r="W962" s="2">
        <v>1</v>
      </c>
      <c r="X962" s="2" t="str">
        <f t="shared" si="58"/>
        <v>Clare Briglio</v>
      </c>
      <c r="Y962" s="2">
        <v>1</v>
      </c>
      <c r="Z962" s="2" t="str">
        <f t="shared" si="59"/>
        <v/>
      </c>
      <c r="AA962" s="2" t="s">
        <v>1030</v>
      </c>
    </row>
    <row r="963" spans="1:27" x14ac:dyDescent="0.25">
      <c r="A963" s="2" t="s">
        <v>3947</v>
      </c>
      <c r="B963" s="2" t="s">
        <v>1367</v>
      </c>
      <c r="C963" s="2" t="s">
        <v>3948</v>
      </c>
      <c r="D963" s="2">
        <v>11.16666667163372</v>
      </c>
      <c r="E963" s="2">
        <v>1</v>
      </c>
      <c r="F963" s="2">
        <v>11.16666667163372</v>
      </c>
      <c r="G963" s="2" t="s">
        <v>1030</v>
      </c>
      <c r="H963" s="2" t="s">
        <v>3949</v>
      </c>
      <c r="I963" s="21">
        <v>43041.291666666672</v>
      </c>
      <c r="J963" s="2" t="s">
        <v>793</v>
      </c>
      <c r="K963" s="21">
        <v>42688.333333333328</v>
      </c>
      <c r="L963" s="2" t="s">
        <v>794</v>
      </c>
      <c r="M963" s="21">
        <v>42622.291666666672</v>
      </c>
      <c r="N963" s="2">
        <v>1</v>
      </c>
      <c r="O963" s="2">
        <v>0</v>
      </c>
      <c r="P963" s="2" t="s">
        <v>824</v>
      </c>
      <c r="Q963" s="2" t="s">
        <v>1593</v>
      </c>
      <c r="R963" s="2" t="s">
        <v>797</v>
      </c>
      <c r="S963" s="2" t="s">
        <v>820</v>
      </c>
      <c r="T963" s="2" t="str">
        <f t="shared" ref="T963:T1026" si="60">IF(U963&lt;&gt;"",B963,"")</f>
        <v/>
      </c>
      <c r="U963" s="2" t="s">
        <v>1030</v>
      </c>
      <c r="V963" s="2" t="str">
        <f t="shared" ref="V963:V1026" si="61">IF(W963&lt;&gt;"",B963,"")</f>
        <v/>
      </c>
      <c r="W963" s="2" t="s">
        <v>1030</v>
      </c>
      <c r="X963" s="2" t="str">
        <f t="shared" ref="X963:X1026" si="62">IF(Y963&lt;&gt;"",B963,"")</f>
        <v/>
      </c>
      <c r="Y963" s="2" t="s">
        <v>1030</v>
      </c>
      <c r="Z963" s="2" t="str">
        <f t="shared" ref="Z963:Z1026" si="63">IF(AA963&lt;&gt;"",B963,"")</f>
        <v/>
      </c>
      <c r="AA963" s="2" t="s">
        <v>1030</v>
      </c>
    </row>
    <row r="964" spans="1:27" hidden="1" x14ac:dyDescent="0.25">
      <c r="A964" s="2" t="s">
        <v>3950</v>
      </c>
      <c r="B964" s="2" t="s">
        <v>848</v>
      </c>
      <c r="C964" s="2" t="s">
        <v>3951</v>
      </c>
      <c r="D964" s="2">
        <v>8.25</v>
      </c>
      <c r="E964" s="2" t="s">
        <v>1030</v>
      </c>
      <c r="F964" s="2" t="s">
        <v>1030</v>
      </c>
      <c r="G964" s="2">
        <v>8.25</v>
      </c>
      <c r="H964" s="2" t="s">
        <v>3952</v>
      </c>
      <c r="I964" s="21">
        <v>42833.291666666672</v>
      </c>
      <c r="J964" s="2" t="s">
        <v>808</v>
      </c>
      <c r="K964" s="21">
        <v>42754.333333333328</v>
      </c>
      <c r="L964" s="2" t="s">
        <v>794</v>
      </c>
      <c r="M964" s="21">
        <v>42758.333333333328</v>
      </c>
      <c r="N964" s="2">
        <v>0</v>
      </c>
      <c r="O964" s="2">
        <v>0</v>
      </c>
      <c r="P964" s="2" t="s">
        <v>824</v>
      </c>
      <c r="Q964" s="2" t="s">
        <v>848</v>
      </c>
      <c r="R964" s="2" t="s">
        <v>830</v>
      </c>
      <c r="S964" s="2" t="s">
        <v>820</v>
      </c>
      <c r="T964" s="2" t="str">
        <f t="shared" si="60"/>
        <v/>
      </c>
      <c r="U964" s="2" t="s">
        <v>1030</v>
      </c>
      <c r="V964" s="2" t="str">
        <f t="shared" si="61"/>
        <v/>
      </c>
      <c r="W964" s="2" t="s">
        <v>1030</v>
      </c>
      <c r="X964" s="2" t="str">
        <f t="shared" si="62"/>
        <v/>
      </c>
      <c r="Y964" s="2" t="s">
        <v>1030</v>
      </c>
      <c r="Z964" s="2" t="str">
        <f t="shared" si="63"/>
        <v/>
      </c>
      <c r="AA964" s="2" t="s">
        <v>1030</v>
      </c>
    </row>
    <row r="965" spans="1:27" hidden="1" x14ac:dyDescent="0.25">
      <c r="A965" s="2" t="s">
        <v>3953</v>
      </c>
      <c r="B965" s="2" t="s">
        <v>796</v>
      </c>
      <c r="C965" s="2" t="s">
        <v>3954</v>
      </c>
      <c r="D965" s="2">
        <v>2</v>
      </c>
      <c r="E965" s="2">
        <v>1</v>
      </c>
      <c r="F965" s="2">
        <v>2</v>
      </c>
      <c r="G965" s="2" t="s">
        <v>1030</v>
      </c>
      <c r="H965" s="2" t="s">
        <v>3955</v>
      </c>
      <c r="I965" s="21">
        <v>41799.291666666664</v>
      </c>
      <c r="J965" s="2" t="s">
        <v>1030</v>
      </c>
      <c r="K965" s="21">
        <v>41799.291666666664</v>
      </c>
      <c r="L965" s="2" t="s">
        <v>1102</v>
      </c>
      <c r="P965" s="2" t="s">
        <v>816</v>
      </c>
      <c r="Q965" s="2" t="s">
        <v>796</v>
      </c>
      <c r="R965" s="2" t="s">
        <v>1262</v>
      </c>
      <c r="S965" s="2" t="s">
        <v>801</v>
      </c>
      <c r="T965" s="2" t="str">
        <f t="shared" si="60"/>
        <v/>
      </c>
      <c r="U965" s="2" t="s">
        <v>1030</v>
      </c>
      <c r="V965" s="2" t="str">
        <f t="shared" si="61"/>
        <v/>
      </c>
      <c r="W965" s="2" t="s">
        <v>1030</v>
      </c>
      <c r="X965" s="2" t="str">
        <f t="shared" si="62"/>
        <v/>
      </c>
      <c r="Y965" s="2" t="s">
        <v>1030</v>
      </c>
      <c r="Z965" s="2" t="str">
        <f t="shared" si="63"/>
        <v/>
      </c>
      <c r="AA965" s="2" t="s">
        <v>1030</v>
      </c>
    </row>
    <row r="966" spans="1:27" hidden="1" x14ac:dyDescent="0.25">
      <c r="A966" s="2" t="s">
        <v>43</v>
      </c>
      <c r="B966" s="2" t="s">
        <v>809</v>
      </c>
      <c r="C966" s="2" t="s">
        <v>42</v>
      </c>
      <c r="D966" s="2">
        <v>8.5</v>
      </c>
      <c r="E966" s="2">
        <v>1</v>
      </c>
      <c r="F966" s="2">
        <v>8.5</v>
      </c>
      <c r="G966" s="2" t="s">
        <v>1030</v>
      </c>
      <c r="H966" s="2" t="s">
        <v>1077</v>
      </c>
      <c r="I966" s="21">
        <v>43286.291666666672</v>
      </c>
      <c r="J966" s="2" t="s">
        <v>800</v>
      </c>
      <c r="K966" s="21">
        <v>43133.333333333328</v>
      </c>
      <c r="L966" s="2" t="s">
        <v>794</v>
      </c>
      <c r="M966" s="21">
        <v>31048.333333333332</v>
      </c>
      <c r="N966" s="2">
        <v>3</v>
      </c>
      <c r="O966" s="2">
        <v>500000</v>
      </c>
      <c r="P966" s="2" t="s">
        <v>795</v>
      </c>
      <c r="Q966" s="2" t="s">
        <v>809</v>
      </c>
      <c r="R966" s="2" t="s">
        <v>810</v>
      </c>
      <c r="S966" s="2" t="s">
        <v>820</v>
      </c>
      <c r="T966" s="2" t="str">
        <f t="shared" si="60"/>
        <v/>
      </c>
      <c r="U966" s="2" t="s">
        <v>1030</v>
      </c>
      <c r="V966" s="2" t="str">
        <f t="shared" si="61"/>
        <v/>
      </c>
      <c r="W966" s="2" t="s">
        <v>1030</v>
      </c>
      <c r="X966" s="2" t="str">
        <f t="shared" si="62"/>
        <v/>
      </c>
      <c r="Y966" s="2" t="s">
        <v>1030</v>
      </c>
      <c r="Z966" s="2" t="str">
        <f t="shared" si="63"/>
        <v/>
      </c>
      <c r="AA966" s="2" t="s">
        <v>1030</v>
      </c>
    </row>
    <row r="967" spans="1:27" hidden="1" x14ac:dyDescent="0.25">
      <c r="A967" s="2" t="s">
        <v>3956</v>
      </c>
      <c r="B967" s="2" t="s">
        <v>912</v>
      </c>
      <c r="C967" s="2" t="s">
        <v>3957</v>
      </c>
      <c r="D967" s="2">
        <v>0.5</v>
      </c>
      <c r="E967" s="2">
        <v>1</v>
      </c>
      <c r="F967" s="2">
        <v>0.5</v>
      </c>
      <c r="G967" s="2" t="s">
        <v>1030</v>
      </c>
      <c r="H967" s="2" t="s">
        <v>3958</v>
      </c>
      <c r="I967" s="21">
        <v>42633.291666666672</v>
      </c>
      <c r="J967" s="2" t="s">
        <v>793</v>
      </c>
      <c r="K967" s="21">
        <v>42632.291666666672</v>
      </c>
      <c r="L967" s="2" t="s">
        <v>794</v>
      </c>
      <c r="N967" s="2">
        <v>0</v>
      </c>
      <c r="O967" s="2">
        <v>0</v>
      </c>
      <c r="P967" s="2" t="s">
        <v>816</v>
      </c>
      <c r="Q967" s="2" t="s">
        <v>912</v>
      </c>
      <c r="R967" s="2" t="s">
        <v>797</v>
      </c>
      <c r="S967" s="2" t="s">
        <v>3959</v>
      </c>
      <c r="T967" s="2" t="str">
        <f t="shared" si="60"/>
        <v/>
      </c>
      <c r="U967" s="2" t="s">
        <v>1030</v>
      </c>
      <c r="V967" s="2" t="str">
        <f t="shared" si="61"/>
        <v/>
      </c>
      <c r="W967" s="2" t="s">
        <v>1030</v>
      </c>
      <c r="X967" s="2" t="str">
        <f t="shared" si="62"/>
        <v/>
      </c>
      <c r="Y967" s="2" t="s">
        <v>1030</v>
      </c>
      <c r="Z967" s="2" t="str">
        <f t="shared" si="63"/>
        <v/>
      </c>
      <c r="AA967" s="2" t="s">
        <v>1030</v>
      </c>
    </row>
    <row r="968" spans="1:27" hidden="1" x14ac:dyDescent="0.25">
      <c r="A968" s="2" t="s">
        <v>295</v>
      </c>
      <c r="B968" s="2" t="s">
        <v>1365</v>
      </c>
      <c r="C968" s="2" t="s">
        <v>294</v>
      </c>
      <c r="D968" s="2">
        <v>1</v>
      </c>
      <c r="E968" s="2">
        <v>1</v>
      </c>
      <c r="F968" s="2">
        <v>1</v>
      </c>
      <c r="G968" s="2" t="s">
        <v>1030</v>
      </c>
      <c r="H968" s="2" t="s">
        <v>1078</v>
      </c>
      <c r="I968" s="21">
        <v>43236.291666666672</v>
      </c>
      <c r="J968" s="2" t="s">
        <v>859</v>
      </c>
      <c r="K968" s="21">
        <v>43233.291666666672</v>
      </c>
      <c r="L968" s="2" t="s">
        <v>794</v>
      </c>
      <c r="M968" s="21">
        <v>41395.291666666664</v>
      </c>
      <c r="N968" s="2">
        <v>1</v>
      </c>
      <c r="O968" s="2">
        <v>315000</v>
      </c>
      <c r="P968" s="2" t="s">
        <v>795</v>
      </c>
      <c r="Q968" s="2" t="s">
        <v>1592</v>
      </c>
      <c r="R968" s="2" t="s">
        <v>830</v>
      </c>
      <c r="S968" s="2" t="s">
        <v>801</v>
      </c>
      <c r="T968" s="2" t="str">
        <f t="shared" si="60"/>
        <v/>
      </c>
      <c r="U968" s="2" t="s">
        <v>1030</v>
      </c>
      <c r="V968" s="2" t="str">
        <f t="shared" si="61"/>
        <v/>
      </c>
      <c r="W968" s="2" t="s">
        <v>1030</v>
      </c>
      <c r="X968" s="2" t="str">
        <f t="shared" si="62"/>
        <v/>
      </c>
      <c r="Y968" s="2" t="s">
        <v>1030</v>
      </c>
      <c r="Z968" s="2" t="str">
        <f t="shared" si="63"/>
        <v/>
      </c>
      <c r="AA968" s="2" t="s">
        <v>1030</v>
      </c>
    </row>
    <row r="969" spans="1:27" hidden="1" x14ac:dyDescent="0.25">
      <c r="A969" s="2" t="s">
        <v>94</v>
      </c>
      <c r="B969" s="2" t="s">
        <v>822</v>
      </c>
      <c r="C969" s="2" t="s">
        <v>1396</v>
      </c>
      <c r="D969" s="2">
        <v>7.5</v>
      </c>
      <c r="E969" s="2">
        <v>1</v>
      </c>
      <c r="F969" s="2">
        <v>7.5</v>
      </c>
      <c r="G969" s="2" t="s">
        <v>1030</v>
      </c>
      <c r="H969" s="2" t="s">
        <v>1055</v>
      </c>
      <c r="I969" s="21">
        <v>43292.291666666672</v>
      </c>
      <c r="J969" s="2" t="s">
        <v>819</v>
      </c>
      <c r="K969" s="21">
        <v>43235.291666666672</v>
      </c>
      <c r="L969" s="2" t="s">
        <v>794</v>
      </c>
      <c r="M969" s="21">
        <v>43291.291666666672</v>
      </c>
      <c r="N969" s="2">
        <v>1</v>
      </c>
      <c r="O969" s="2">
        <v>532.5</v>
      </c>
      <c r="P969" s="2" t="s">
        <v>824</v>
      </c>
      <c r="Q969" s="2" t="s">
        <v>822</v>
      </c>
      <c r="R969" s="2" t="s">
        <v>805</v>
      </c>
      <c r="S969" s="2" t="s">
        <v>1056</v>
      </c>
      <c r="T969" s="2" t="str">
        <f t="shared" si="60"/>
        <v/>
      </c>
      <c r="U969" s="2" t="s">
        <v>1030</v>
      </c>
      <c r="V969" s="2" t="str">
        <f t="shared" si="61"/>
        <v>Sylvia Martini</v>
      </c>
      <c r="W969" s="2">
        <v>1</v>
      </c>
      <c r="X969" s="2" t="str">
        <f t="shared" si="62"/>
        <v/>
      </c>
      <c r="Y969" s="2" t="s">
        <v>1030</v>
      </c>
      <c r="Z969" s="2" t="str">
        <f t="shared" si="63"/>
        <v>Sylvia Martini</v>
      </c>
      <c r="AA969" s="2">
        <v>532.5</v>
      </c>
    </row>
    <row r="970" spans="1:27" hidden="1" x14ac:dyDescent="0.25">
      <c r="A970" s="2" t="s">
        <v>3960</v>
      </c>
      <c r="B970" s="2" t="s">
        <v>1750</v>
      </c>
      <c r="C970" s="2" t="s">
        <v>3961</v>
      </c>
      <c r="D970" s="2">
        <v>8.75</v>
      </c>
      <c r="E970" s="2">
        <v>1</v>
      </c>
      <c r="F970" s="2">
        <v>8.75</v>
      </c>
      <c r="G970" s="2" t="s">
        <v>1030</v>
      </c>
      <c r="H970" s="2" t="s">
        <v>3962</v>
      </c>
      <c r="I970" s="21">
        <v>41806.291666666664</v>
      </c>
      <c r="J970" s="2" t="s">
        <v>949</v>
      </c>
      <c r="K970" s="21">
        <v>41705.333333333336</v>
      </c>
      <c r="L970" s="2" t="s">
        <v>1102</v>
      </c>
      <c r="M970" s="21">
        <v>41731.291666666664</v>
      </c>
      <c r="N970" s="2">
        <v>0</v>
      </c>
      <c r="O970" s="2">
        <v>0</v>
      </c>
      <c r="P970" s="2" t="s">
        <v>816</v>
      </c>
      <c r="Q970" s="2" t="s">
        <v>1750</v>
      </c>
      <c r="R970" s="2" t="s">
        <v>1030</v>
      </c>
      <c r="S970" s="2" t="s">
        <v>916</v>
      </c>
      <c r="T970" s="2" t="str">
        <f t="shared" si="60"/>
        <v/>
      </c>
      <c r="U970" s="2" t="s">
        <v>1030</v>
      </c>
      <c r="V970" s="2" t="str">
        <f t="shared" si="61"/>
        <v>David Pollock</v>
      </c>
      <c r="W970" s="2">
        <v>1</v>
      </c>
      <c r="X970" s="2" t="str">
        <f t="shared" si="62"/>
        <v/>
      </c>
      <c r="Y970" s="2" t="s">
        <v>1030</v>
      </c>
      <c r="Z970" s="2" t="str">
        <f t="shared" si="63"/>
        <v/>
      </c>
      <c r="AA970" s="2" t="s">
        <v>1030</v>
      </c>
    </row>
    <row r="971" spans="1:27" hidden="1" x14ac:dyDescent="0.25">
      <c r="A971" s="2" t="s">
        <v>3963</v>
      </c>
      <c r="B971" s="2" t="s">
        <v>3964</v>
      </c>
      <c r="C971" s="2" t="s">
        <v>3965</v>
      </c>
      <c r="D971" s="2">
        <v>5</v>
      </c>
      <c r="E971" s="2" t="s">
        <v>1030</v>
      </c>
      <c r="F971" s="2" t="s">
        <v>1030</v>
      </c>
      <c r="G971" s="2">
        <v>5</v>
      </c>
      <c r="H971" s="2" t="s">
        <v>3966</v>
      </c>
      <c r="I971" s="21">
        <v>42536.291666666672</v>
      </c>
      <c r="J971" s="2" t="s">
        <v>793</v>
      </c>
      <c r="K971" s="21">
        <v>40893.333333333336</v>
      </c>
      <c r="L971" s="2" t="s">
        <v>794</v>
      </c>
      <c r="M971" s="21">
        <v>39881.291666666664</v>
      </c>
      <c r="P971" s="2" t="s">
        <v>795</v>
      </c>
      <c r="Q971" s="2" t="s">
        <v>3964</v>
      </c>
      <c r="R971" s="2" t="s">
        <v>1030</v>
      </c>
      <c r="S971" s="2" t="s">
        <v>820</v>
      </c>
      <c r="T971" s="2" t="str">
        <f t="shared" si="60"/>
        <v/>
      </c>
      <c r="U971" s="2" t="s">
        <v>1030</v>
      </c>
      <c r="V971" s="2" t="str">
        <f t="shared" si="61"/>
        <v/>
      </c>
      <c r="W971" s="2" t="s">
        <v>1030</v>
      </c>
      <c r="X971" s="2" t="str">
        <f t="shared" si="62"/>
        <v/>
      </c>
      <c r="Y971" s="2" t="s">
        <v>1030</v>
      </c>
      <c r="Z971" s="2" t="str">
        <f t="shared" si="63"/>
        <v/>
      </c>
      <c r="AA971" s="2" t="s">
        <v>1030</v>
      </c>
    </row>
    <row r="972" spans="1:27" hidden="1" x14ac:dyDescent="0.25">
      <c r="A972" s="2" t="s">
        <v>3967</v>
      </c>
      <c r="B972" s="2" t="s">
        <v>912</v>
      </c>
      <c r="C972" s="2" t="s">
        <v>3968</v>
      </c>
      <c r="D972" s="2">
        <v>71.83333333581686</v>
      </c>
      <c r="E972" s="2" t="s">
        <v>1030</v>
      </c>
      <c r="F972" s="2" t="s">
        <v>1030</v>
      </c>
      <c r="G972" s="2">
        <v>71.83333333581686</v>
      </c>
      <c r="H972" s="2" t="s">
        <v>3969</v>
      </c>
      <c r="I972" s="21">
        <v>41949.333333333336</v>
      </c>
      <c r="J972" s="2" t="s">
        <v>793</v>
      </c>
      <c r="K972" s="21">
        <v>41040.291666666664</v>
      </c>
      <c r="L972" s="2" t="s">
        <v>1102</v>
      </c>
      <c r="M972" s="21">
        <v>41110.291666666664</v>
      </c>
      <c r="N972" s="2">
        <v>1</v>
      </c>
      <c r="O972" s="2">
        <v>23311</v>
      </c>
      <c r="P972" s="2" t="s">
        <v>816</v>
      </c>
      <c r="Q972" s="2" t="s">
        <v>912</v>
      </c>
      <c r="R972" s="2" t="s">
        <v>836</v>
      </c>
      <c r="S972" s="2" t="s">
        <v>3970</v>
      </c>
      <c r="T972" s="2" t="str">
        <f t="shared" si="60"/>
        <v>Ray Bowman</v>
      </c>
      <c r="U972" s="2">
        <v>150000</v>
      </c>
      <c r="V972" s="2" t="str">
        <f t="shared" si="61"/>
        <v/>
      </c>
      <c r="W972" s="2" t="s">
        <v>1030</v>
      </c>
      <c r="X972" s="2" t="str">
        <f t="shared" si="62"/>
        <v/>
      </c>
      <c r="Y972" s="2" t="s">
        <v>1030</v>
      </c>
      <c r="Z972" s="2" t="str">
        <f t="shared" si="63"/>
        <v>Ray Bowman</v>
      </c>
      <c r="AA972" s="2">
        <v>23311</v>
      </c>
    </row>
    <row r="973" spans="1:27" hidden="1" x14ac:dyDescent="0.25">
      <c r="A973" s="2" t="s">
        <v>3971</v>
      </c>
      <c r="B973" s="2" t="s">
        <v>796</v>
      </c>
      <c r="C973" s="2" t="s">
        <v>3972</v>
      </c>
      <c r="D973" s="2">
        <v>3</v>
      </c>
      <c r="E973" s="2">
        <v>1</v>
      </c>
      <c r="F973" s="2">
        <v>3</v>
      </c>
      <c r="G973" s="2" t="s">
        <v>1030</v>
      </c>
      <c r="H973" s="2" t="s">
        <v>3973</v>
      </c>
      <c r="I973" s="21">
        <v>42534.291666666672</v>
      </c>
      <c r="J973" s="2" t="s">
        <v>819</v>
      </c>
      <c r="K973" s="21">
        <v>41996.333333333328</v>
      </c>
      <c r="L973" s="2" t="s">
        <v>794</v>
      </c>
      <c r="M973" s="21">
        <v>41275.333333333336</v>
      </c>
      <c r="N973" s="2">
        <v>0</v>
      </c>
      <c r="O973" s="2">
        <v>0</v>
      </c>
      <c r="P973" s="2" t="s">
        <v>795</v>
      </c>
      <c r="Q973" s="2" t="s">
        <v>796</v>
      </c>
      <c r="R973" s="2" t="s">
        <v>830</v>
      </c>
      <c r="S973" s="2" t="s">
        <v>831</v>
      </c>
      <c r="T973" s="2" t="str">
        <f t="shared" si="60"/>
        <v/>
      </c>
      <c r="U973" s="2" t="s">
        <v>1030</v>
      </c>
      <c r="V973" s="2" t="str">
        <f t="shared" si="61"/>
        <v/>
      </c>
      <c r="W973" s="2" t="s">
        <v>1030</v>
      </c>
      <c r="X973" s="2" t="str">
        <f t="shared" si="62"/>
        <v/>
      </c>
      <c r="Y973" s="2" t="s">
        <v>1030</v>
      </c>
      <c r="Z973" s="2" t="str">
        <f t="shared" si="63"/>
        <v/>
      </c>
      <c r="AA973" s="2" t="s">
        <v>1030</v>
      </c>
    </row>
    <row r="974" spans="1:27" hidden="1" x14ac:dyDescent="0.25">
      <c r="A974" s="2" t="s">
        <v>84</v>
      </c>
      <c r="B974" s="2" t="s">
        <v>882</v>
      </c>
      <c r="C974" s="2" t="s">
        <v>83</v>
      </c>
      <c r="D974" s="2">
        <v>3.25</v>
      </c>
      <c r="E974" s="2">
        <v>1</v>
      </c>
      <c r="F974" s="2">
        <v>3.25</v>
      </c>
      <c r="G974" s="2" t="s">
        <v>1030</v>
      </c>
      <c r="H974" s="2" t="s">
        <v>1079</v>
      </c>
      <c r="I974" s="21">
        <v>43277.291666666672</v>
      </c>
      <c r="J974" s="2" t="s">
        <v>861</v>
      </c>
      <c r="K974" s="21">
        <v>43123.333333333328</v>
      </c>
      <c r="L974" s="2" t="s">
        <v>794</v>
      </c>
      <c r="M974" s="21">
        <v>36526.333333333336</v>
      </c>
      <c r="N974" s="2">
        <v>1</v>
      </c>
      <c r="O974" s="2">
        <v>0</v>
      </c>
      <c r="P974" s="2" t="s">
        <v>795</v>
      </c>
      <c r="Q974" s="2" t="s">
        <v>882</v>
      </c>
      <c r="R974" s="2" t="s">
        <v>1026</v>
      </c>
      <c r="S974" s="2" t="s">
        <v>820</v>
      </c>
      <c r="T974" s="2" t="str">
        <f t="shared" si="60"/>
        <v/>
      </c>
      <c r="U974" s="2" t="s">
        <v>1030</v>
      </c>
      <c r="V974" s="2" t="str">
        <f t="shared" si="61"/>
        <v/>
      </c>
      <c r="W974" s="2" t="s">
        <v>1030</v>
      </c>
      <c r="X974" s="2" t="str">
        <f t="shared" si="62"/>
        <v/>
      </c>
      <c r="Y974" s="2" t="s">
        <v>1030</v>
      </c>
      <c r="Z974" s="2" t="str">
        <f t="shared" si="63"/>
        <v/>
      </c>
      <c r="AA974" s="2" t="s">
        <v>1030</v>
      </c>
    </row>
    <row r="975" spans="1:27" hidden="1" x14ac:dyDescent="0.25">
      <c r="A975" s="2" t="s">
        <v>3974</v>
      </c>
      <c r="B975" s="2" t="s">
        <v>882</v>
      </c>
      <c r="C975" s="2" t="s">
        <v>3975</v>
      </c>
      <c r="D975" s="2">
        <v>7.300000011920929</v>
      </c>
      <c r="E975" s="2" t="s">
        <v>1030</v>
      </c>
      <c r="F975" s="2" t="s">
        <v>1030</v>
      </c>
      <c r="G975" s="2">
        <v>7.300000011920929</v>
      </c>
      <c r="H975" s="2" t="s">
        <v>3976</v>
      </c>
      <c r="I975" s="21">
        <v>41671.333333333336</v>
      </c>
      <c r="J975" s="2" t="s">
        <v>793</v>
      </c>
      <c r="K975" s="21">
        <v>41340.333333333336</v>
      </c>
      <c r="L975" s="2" t="s">
        <v>1102</v>
      </c>
      <c r="M975" s="21">
        <v>40589.333333333336</v>
      </c>
      <c r="P975" s="2" t="s">
        <v>795</v>
      </c>
      <c r="Q975" s="2" t="s">
        <v>882</v>
      </c>
      <c r="R975" s="2" t="s">
        <v>1047</v>
      </c>
      <c r="S975" s="2" t="s">
        <v>820</v>
      </c>
      <c r="T975" s="2" t="str">
        <f t="shared" si="60"/>
        <v/>
      </c>
      <c r="U975" s="2" t="s">
        <v>1030</v>
      </c>
      <c r="V975" s="2" t="str">
        <f t="shared" si="61"/>
        <v/>
      </c>
      <c r="W975" s="2" t="s">
        <v>1030</v>
      </c>
      <c r="X975" s="2" t="str">
        <f t="shared" si="62"/>
        <v/>
      </c>
      <c r="Y975" s="2" t="s">
        <v>1030</v>
      </c>
      <c r="Z975" s="2" t="str">
        <f t="shared" si="63"/>
        <v/>
      </c>
      <c r="AA975" s="2" t="s">
        <v>1030</v>
      </c>
    </row>
    <row r="976" spans="1:27" hidden="1" x14ac:dyDescent="0.25">
      <c r="A976" s="2" t="s">
        <v>748</v>
      </c>
      <c r="B976" s="2" t="s">
        <v>855</v>
      </c>
      <c r="C976" s="2" t="s">
        <v>747</v>
      </c>
      <c r="D976" s="2">
        <v>20.5</v>
      </c>
      <c r="E976" s="2">
        <v>1</v>
      </c>
      <c r="F976" s="2">
        <v>20.5</v>
      </c>
      <c r="G976" s="2" t="s">
        <v>1030</v>
      </c>
      <c r="H976" s="2" t="s">
        <v>1080</v>
      </c>
      <c r="I976" s="21">
        <v>43130.333333333328</v>
      </c>
      <c r="J976" s="2" t="s">
        <v>793</v>
      </c>
      <c r="K976" s="21">
        <v>42619.291666666672</v>
      </c>
      <c r="L976" s="2" t="s">
        <v>794</v>
      </c>
      <c r="M976" s="21">
        <v>41407.291666666664</v>
      </c>
      <c r="N976" s="2">
        <v>0</v>
      </c>
      <c r="O976" s="2">
        <v>301000</v>
      </c>
      <c r="P976" s="2" t="s">
        <v>795</v>
      </c>
      <c r="Q976" s="2" t="s">
        <v>855</v>
      </c>
      <c r="R976" s="2" t="s">
        <v>797</v>
      </c>
      <c r="S976" s="2" t="s">
        <v>828</v>
      </c>
      <c r="T976" s="2" t="str">
        <f t="shared" si="60"/>
        <v/>
      </c>
      <c r="U976" s="2" t="s">
        <v>1030</v>
      </c>
      <c r="V976" s="2" t="str">
        <f t="shared" si="61"/>
        <v/>
      </c>
      <c r="W976" s="2" t="s">
        <v>1030</v>
      </c>
      <c r="X976" s="2" t="str">
        <f t="shared" si="62"/>
        <v/>
      </c>
      <c r="Y976" s="2" t="s">
        <v>1030</v>
      </c>
      <c r="Z976" s="2" t="str">
        <f t="shared" si="63"/>
        <v/>
      </c>
      <c r="AA976" s="2" t="s">
        <v>1030</v>
      </c>
    </row>
    <row r="977" spans="1:27" x14ac:dyDescent="0.25">
      <c r="A977" s="2" t="s">
        <v>3977</v>
      </c>
      <c r="B977" s="2" t="s">
        <v>1367</v>
      </c>
      <c r="C977" s="2" t="s">
        <v>3978</v>
      </c>
      <c r="D977" s="2">
        <v>15.75</v>
      </c>
      <c r="E977" s="2">
        <v>1</v>
      </c>
      <c r="F977" s="2">
        <v>15.75</v>
      </c>
      <c r="G977" s="2" t="s">
        <v>1030</v>
      </c>
      <c r="H977" s="2" t="s">
        <v>3979</v>
      </c>
      <c r="I977" s="21">
        <v>42608.291666666672</v>
      </c>
      <c r="J977" s="2" t="s">
        <v>840</v>
      </c>
      <c r="K977" s="21">
        <v>42325.333333333328</v>
      </c>
      <c r="L977" s="2" t="s">
        <v>794</v>
      </c>
      <c r="N977" s="2">
        <v>0</v>
      </c>
      <c r="O977" s="2">
        <v>0</v>
      </c>
      <c r="P977" s="2" t="s">
        <v>816</v>
      </c>
      <c r="Q977" s="2" t="s">
        <v>1593</v>
      </c>
      <c r="R977" s="2" t="s">
        <v>1047</v>
      </c>
      <c r="S977" s="2" t="s">
        <v>1224</v>
      </c>
      <c r="T977" s="2" t="str">
        <f t="shared" si="60"/>
        <v/>
      </c>
      <c r="U977" s="2" t="s">
        <v>1030</v>
      </c>
      <c r="V977" s="2" t="str">
        <f t="shared" si="61"/>
        <v/>
      </c>
      <c r="W977" s="2" t="s">
        <v>1030</v>
      </c>
      <c r="X977" s="2" t="str">
        <f t="shared" si="62"/>
        <v/>
      </c>
      <c r="Y977" s="2" t="s">
        <v>1030</v>
      </c>
      <c r="Z977" s="2" t="str">
        <f t="shared" si="63"/>
        <v/>
      </c>
      <c r="AA977" s="2" t="s">
        <v>1030</v>
      </c>
    </row>
    <row r="978" spans="1:27" hidden="1" x14ac:dyDescent="0.25">
      <c r="A978" s="2" t="s">
        <v>3980</v>
      </c>
      <c r="B978" s="2" t="s">
        <v>796</v>
      </c>
      <c r="C978" s="2" t="s">
        <v>3981</v>
      </c>
      <c r="D978" s="2">
        <v>1.75</v>
      </c>
      <c r="E978" s="2">
        <v>1</v>
      </c>
      <c r="F978" s="2">
        <v>1.75</v>
      </c>
      <c r="G978" s="2" t="s">
        <v>1030</v>
      </c>
      <c r="H978" s="2" t="s">
        <v>3982</v>
      </c>
      <c r="I978" s="21">
        <v>42025.333333333328</v>
      </c>
      <c r="J978" s="2" t="s">
        <v>803</v>
      </c>
      <c r="K978" s="21">
        <v>41982.333333333328</v>
      </c>
      <c r="L978" s="2" t="s">
        <v>1102</v>
      </c>
      <c r="N978" s="2">
        <v>0</v>
      </c>
      <c r="O978" s="2">
        <v>0</v>
      </c>
      <c r="P978" s="2" t="s">
        <v>816</v>
      </c>
      <c r="Q978" s="2" t="s">
        <v>796</v>
      </c>
      <c r="R978" s="2" t="s">
        <v>830</v>
      </c>
      <c r="S978" s="2" t="s">
        <v>831</v>
      </c>
      <c r="T978" s="2" t="str">
        <f t="shared" si="60"/>
        <v/>
      </c>
      <c r="U978" s="2" t="s">
        <v>1030</v>
      </c>
      <c r="V978" s="2" t="str">
        <f t="shared" si="61"/>
        <v/>
      </c>
      <c r="W978" s="2" t="s">
        <v>1030</v>
      </c>
      <c r="X978" s="2" t="str">
        <f t="shared" si="62"/>
        <v/>
      </c>
      <c r="Y978" s="2" t="s">
        <v>1030</v>
      </c>
      <c r="Z978" s="2" t="str">
        <f t="shared" si="63"/>
        <v/>
      </c>
      <c r="AA978" s="2" t="s">
        <v>1030</v>
      </c>
    </row>
    <row r="979" spans="1:27" hidden="1" x14ac:dyDescent="0.25">
      <c r="A979" s="2" t="s">
        <v>3983</v>
      </c>
      <c r="B979" s="2" t="s">
        <v>885</v>
      </c>
      <c r="C979" s="2" t="s">
        <v>3984</v>
      </c>
      <c r="D979" s="2">
        <v>24.833333343267441</v>
      </c>
      <c r="E979" s="2">
        <v>1</v>
      </c>
      <c r="F979" s="2">
        <v>24.833333343267441</v>
      </c>
      <c r="G979" s="2" t="s">
        <v>1030</v>
      </c>
      <c r="H979" s="2" t="s">
        <v>3985</v>
      </c>
      <c r="I979" s="21">
        <v>42227.291666666672</v>
      </c>
      <c r="J979" s="2" t="s">
        <v>793</v>
      </c>
      <c r="K979" s="21">
        <v>42136.291666666672</v>
      </c>
      <c r="L979" s="2" t="s">
        <v>1102</v>
      </c>
      <c r="M979" s="21">
        <v>38691.333333333336</v>
      </c>
      <c r="N979" s="2">
        <v>26</v>
      </c>
      <c r="O979" s="2">
        <v>0</v>
      </c>
      <c r="P979" s="2" t="s">
        <v>795</v>
      </c>
      <c r="Q979" s="2" t="s">
        <v>885</v>
      </c>
      <c r="R979" s="2" t="s">
        <v>830</v>
      </c>
      <c r="S979" s="2" t="s">
        <v>801</v>
      </c>
      <c r="T979" s="2" t="str">
        <f t="shared" si="60"/>
        <v/>
      </c>
      <c r="U979" s="2" t="s">
        <v>1030</v>
      </c>
      <c r="V979" s="2" t="str">
        <f t="shared" si="61"/>
        <v/>
      </c>
      <c r="W979" s="2" t="s">
        <v>1030</v>
      </c>
      <c r="X979" s="2" t="str">
        <f t="shared" si="62"/>
        <v/>
      </c>
      <c r="Y979" s="2" t="s">
        <v>1030</v>
      </c>
      <c r="Z979" s="2" t="str">
        <f t="shared" si="63"/>
        <v/>
      </c>
      <c r="AA979" s="2" t="s">
        <v>1030</v>
      </c>
    </row>
    <row r="980" spans="1:27" hidden="1" x14ac:dyDescent="0.25">
      <c r="A980" s="2" t="s">
        <v>3986</v>
      </c>
      <c r="B980" s="2" t="s">
        <v>1042</v>
      </c>
      <c r="C980" s="2" t="s">
        <v>3987</v>
      </c>
      <c r="D980" s="2">
        <v>7</v>
      </c>
      <c r="E980" s="2">
        <v>1</v>
      </c>
      <c r="F980" s="2">
        <v>7</v>
      </c>
      <c r="G980" s="2" t="s">
        <v>1030</v>
      </c>
      <c r="H980" s="2" t="s">
        <v>3988</v>
      </c>
      <c r="I980" s="21">
        <v>42444.291666666672</v>
      </c>
      <c r="J980" s="2" t="s">
        <v>793</v>
      </c>
      <c r="K980" s="21">
        <v>42417.333333333328</v>
      </c>
      <c r="L980" s="2" t="s">
        <v>794</v>
      </c>
      <c r="M980" s="21">
        <v>42166.291666666672</v>
      </c>
      <c r="N980" s="2">
        <v>1</v>
      </c>
      <c r="O980" s="2">
        <v>12100</v>
      </c>
      <c r="P980" s="2" t="s">
        <v>824</v>
      </c>
      <c r="Q980" s="2" t="s">
        <v>1042</v>
      </c>
      <c r="R980" s="2" t="s">
        <v>813</v>
      </c>
      <c r="S980" s="2" t="s">
        <v>798</v>
      </c>
      <c r="T980" s="2" t="str">
        <f t="shared" si="60"/>
        <v/>
      </c>
      <c r="U980" s="2" t="s">
        <v>1030</v>
      </c>
      <c r="V980" s="2" t="str">
        <f t="shared" si="61"/>
        <v/>
      </c>
      <c r="W980" s="2" t="s">
        <v>1030</v>
      </c>
      <c r="X980" s="2" t="str">
        <f t="shared" si="62"/>
        <v/>
      </c>
      <c r="Y980" s="2" t="s">
        <v>1030</v>
      </c>
      <c r="Z980" s="2" t="str">
        <f t="shared" si="63"/>
        <v/>
      </c>
      <c r="AA980" s="2" t="s">
        <v>1030</v>
      </c>
    </row>
    <row r="981" spans="1:27" hidden="1" x14ac:dyDescent="0.25">
      <c r="A981" s="2" t="s">
        <v>571</v>
      </c>
      <c r="B981" s="2" t="s">
        <v>1365</v>
      </c>
      <c r="C981" s="2" t="s">
        <v>570</v>
      </c>
      <c r="D981" s="2">
        <v>9.25</v>
      </c>
      <c r="E981" s="2">
        <v>1</v>
      </c>
      <c r="F981" s="2">
        <v>9.25</v>
      </c>
      <c r="G981" s="2" t="s">
        <v>1030</v>
      </c>
      <c r="H981" s="2" t="s">
        <v>1081</v>
      </c>
      <c r="I981" s="21">
        <v>43227.291666666672</v>
      </c>
      <c r="J981" s="2" t="s">
        <v>884</v>
      </c>
      <c r="K981" s="21">
        <v>42942.291666666672</v>
      </c>
      <c r="L981" s="2" t="s">
        <v>794</v>
      </c>
      <c r="M981" s="21">
        <v>42926.291666666672</v>
      </c>
      <c r="N981" s="2">
        <v>0</v>
      </c>
      <c r="O981" s="2">
        <v>0</v>
      </c>
      <c r="P981" s="2" t="s">
        <v>824</v>
      </c>
      <c r="Q981" s="2" t="s">
        <v>1592</v>
      </c>
      <c r="R981" s="2" t="s">
        <v>797</v>
      </c>
      <c r="S981" s="2" t="s">
        <v>979</v>
      </c>
      <c r="T981" s="2" t="str">
        <f t="shared" si="60"/>
        <v/>
      </c>
      <c r="U981" s="2" t="s">
        <v>1030</v>
      </c>
      <c r="V981" s="2" t="str">
        <f t="shared" si="61"/>
        <v/>
      </c>
      <c r="W981" s="2" t="s">
        <v>1030</v>
      </c>
      <c r="X981" s="2" t="str">
        <f t="shared" si="62"/>
        <v/>
      </c>
      <c r="Y981" s="2" t="s">
        <v>1030</v>
      </c>
      <c r="Z981" s="2" t="str">
        <f t="shared" si="63"/>
        <v/>
      </c>
      <c r="AA981" s="2" t="s">
        <v>1030</v>
      </c>
    </row>
    <row r="982" spans="1:27" hidden="1" x14ac:dyDescent="0.25">
      <c r="A982" s="2" t="s">
        <v>134</v>
      </c>
      <c r="B982" s="2" t="s">
        <v>882</v>
      </c>
      <c r="C982" s="2" t="s">
        <v>132</v>
      </c>
      <c r="D982" s="2">
        <v>10.75</v>
      </c>
      <c r="E982" s="2">
        <v>1</v>
      </c>
      <c r="F982" s="2">
        <v>10.75</v>
      </c>
      <c r="G982" s="2" t="s">
        <v>1030</v>
      </c>
      <c r="H982" s="2" t="s">
        <v>1082</v>
      </c>
      <c r="I982" s="21">
        <v>43271.291666666672</v>
      </c>
      <c r="J982" s="2" t="s">
        <v>819</v>
      </c>
      <c r="K982" s="21">
        <v>42989.291666666672</v>
      </c>
      <c r="L982" s="2" t="s">
        <v>794</v>
      </c>
      <c r="N982" s="2">
        <v>0</v>
      </c>
      <c r="O982" s="2">
        <v>0</v>
      </c>
      <c r="P982" s="2" t="s">
        <v>816</v>
      </c>
      <c r="Q982" s="2" t="s">
        <v>882</v>
      </c>
      <c r="R982" s="2" t="s">
        <v>810</v>
      </c>
      <c r="S982" s="2" t="s">
        <v>820</v>
      </c>
      <c r="T982" s="2" t="str">
        <f t="shared" si="60"/>
        <v/>
      </c>
      <c r="U982" s="2" t="s">
        <v>1030</v>
      </c>
      <c r="V982" s="2" t="str">
        <f t="shared" si="61"/>
        <v/>
      </c>
      <c r="W982" s="2" t="s">
        <v>1030</v>
      </c>
      <c r="X982" s="2" t="str">
        <f t="shared" si="62"/>
        <v/>
      </c>
      <c r="Y982" s="2" t="s">
        <v>1030</v>
      </c>
      <c r="Z982" s="2" t="str">
        <f t="shared" si="63"/>
        <v/>
      </c>
      <c r="AA982" s="2" t="s">
        <v>1030</v>
      </c>
    </row>
    <row r="983" spans="1:27" hidden="1" x14ac:dyDescent="0.25">
      <c r="A983" s="2" t="s">
        <v>3989</v>
      </c>
      <c r="B983" s="2" t="s">
        <v>885</v>
      </c>
      <c r="C983" s="2" t="s">
        <v>3990</v>
      </c>
      <c r="D983" s="2">
        <v>2.75</v>
      </c>
      <c r="E983" s="2">
        <v>1</v>
      </c>
      <c r="F983" s="2">
        <v>2.75</v>
      </c>
      <c r="G983" s="2" t="s">
        <v>1030</v>
      </c>
      <c r="H983" s="2" t="s">
        <v>3991</v>
      </c>
      <c r="I983" s="21">
        <v>42384.333333333328</v>
      </c>
      <c r="J983" s="2" t="s">
        <v>793</v>
      </c>
      <c r="K983" s="21">
        <v>42319.333333333328</v>
      </c>
      <c r="L983" s="2" t="s">
        <v>794</v>
      </c>
      <c r="N983" s="2">
        <v>0</v>
      </c>
      <c r="O983" s="2">
        <v>0</v>
      </c>
      <c r="P983" s="2" t="s">
        <v>816</v>
      </c>
      <c r="Q983" s="2" t="s">
        <v>885</v>
      </c>
      <c r="R983" s="2" t="s">
        <v>813</v>
      </c>
      <c r="S983" s="2" t="s">
        <v>898</v>
      </c>
      <c r="T983" s="2" t="str">
        <f t="shared" si="60"/>
        <v/>
      </c>
      <c r="U983" s="2" t="s">
        <v>1030</v>
      </c>
      <c r="V983" s="2" t="str">
        <f t="shared" si="61"/>
        <v/>
      </c>
      <c r="W983" s="2" t="s">
        <v>1030</v>
      </c>
      <c r="X983" s="2" t="str">
        <f t="shared" si="62"/>
        <v/>
      </c>
      <c r="Y983" s="2" t="s">
        <v>1030</v>
      </c>
      <c r="Z983" s="2" t="str">
        <f t="shared" si="63"/>
        <v/>
      </c>
      <c r="AA983" s="2" t="s">
        <v>1030</v>
      </c>
    </row>
    <row r="984" spans="1:27" hidden="1" x14ac:dyDescent="0.25">
      <c r="A984" s="2" t="s">
        <v>678</v>
      </c>
      <c r="B984" s="2" t="s">
        <v>848</v>
      </c>
      <c r="C984" s="2" t="s">
        <v>677</v>
      </c>
      <c r="D984" s="2">
        <v>28.75</v>
      </c>
      <c r="E984" s="2">
        <v>1</v>
      </c>
      <c r="F984" s="2">
        <v>28.75</v>
      </c>
      <c r="G984" s="2" t="s">
        <v>1030</v>
      </c>
      <c r="H984" s="2" t="s">
        <v>1083</v>
      </c>
      <c r="I984" s="21">
        <v>43180.291666666672</v>
      </c>
      <c r="J984" s="2" t="s">
        <v>861</v>
      </c>
      <c r="K984" s="21">
        <v>43115.333333333328</v>
      </c>
      <c r="L984" s="2" t="s">
        <v>794</v>
      </c>
      <c r="N984" s="2">
        <v>0</v>
      </c>
      <c r="O984" s="2">
        <v>0</v>
      </c>
      <c r="P984" s="2" t="s">
        <v>816</v>
      </c>
      <c r="Q984" s="2" t="s">
        <v>848</v>
      </c>
      <c r="R984" s="2" t="s">
        <v>797</v>
      </c>
      <c r="S984" s="2" t="s">
        <v>869</v>
      </c>
      <c r="T984" s="2" t="str">
        <f t="shared" si="60"/>
        <v/>
      </c>
      <c r="U984" s="2" t="s">
        <v>1030</v>
      </c>
      <c r="V984" s="2" t="str">
        <f t="shared" si="61"/>
        <v/>
      </c>
      <c r="W984" s="2" t="s">
        <v>1030</v>
      </c>
      <c r="X984" s="2" t="str">
        <f t="shared" si="62"/>
        <v/>
      </c>
      <c r="Y984" s="2" t="s">
        <v>1030</v>
      </c>
      <c r="Z984" s="2" t="str">
        <f t="shared" si="63"/>
        <v/>
      </c>
      <c r="AA984" s="2" t="s">
        <v>1030</v>
      </c>
    </row>
    <row r="985" spans="1:27" hidden="1" x14ac:dyDescent="0.25">
      <c r="A985" s="2" t="s">
        <v>3992</v>
      </c>
      <c r="B985" s="2" t="s">
        <v>885</v>
      </c>
      <c r="C985" s="2" t="s">
        <v>3993</v>
      </c>
      <c r="D985" s="2">
        <v>3</v>
      </c>
      <c r="E985" s="2">
        <v>1</v>
      </c>
      <c r="F985" s="2">
        <v>3</v>
      </c>
      <c r="G985" s="2" t="s">
        <v>1030</v>
      </c>
      <c r="H985" s="2" t="s">
        <v>3994</v>
      </c>
      <c r="I985" s="21">
        <v>42186.291666666672</v>
      </c>
      <c r="J985" s="2" t="s">
        <v>1480</v>
      </c>
      <c r="K985" s="21">
        <v>42080.291666666672</v>
      </c>
      <c r="L985" s="2" t="s">
        <v>1102</v>
      </c>
      <c r="N985" s="2">
        <v>0</v>
      </c>
      <c r="O985" s="2">
        <v>0</v>
      </c>
      <c r="P985" s="2" t="s">
        <v>816</v>
      </c>
      <c r="Q985" s="2" t="s">
        <v>885</v>
      </c>
      <c r="R985" s="2" t="s">
        <v>813</v>
      </c>
      <c r="S985" s="2" t="s">
        <v>820</v>
      </c>
      <c r="T985" s="2" t="str">
        <f t="shared" si="60"/>
        <v/>
      </c>
      <c r="U985" s="2" t="s">
        <v>1030</v>
      </c>
      <c r="V985" s="2" t="str">
        <f t="shared" si="61"/>
        <v/>
      </c>
      <c r="W985" s="2" t="s">
        <v>1030</v>
      </c>
      <c r="X985" s="2" t="str">
        <f t="shared" si="62"/>
        <v/>
      </c>
      <c r="Y985" s="2" t="s">
        <v>1030</v>
      </c>
      <c r="Z985" s="2" t="str">
        <f t="shared" si="63"/>
        <v/>
      </c>
      <c r="AA985" s="2" t="s">
        <v>1030</v>
      </c>
    </row>
    <row r="986" spans="1:27" hidden="1" x14ac:dyDescent="0.25">
      <c r="A986" s="2" t="s">
        <v>3995</v>
      </c>
      <c r="B986" s="2" t="s">
        <v>874</v>
      </c>
      <c r="C986" s="2" t="s">
        <v>3996</v>
      </c>
      <c r="D986" s="2">
        <v>7.25</v>
      </c>
      <c r="E986" s="2">
        <v>1</v>
      </c>
      <c r="F986" s="2">
        <v>7.25</v>
      </c>
      <c r="G986" s="2" t="s">
        <v>1030</v>
      </c>
      <c r="H986" s="2" t="s">
        <v>3997</v>
      </c>
      <c r="I986" s="21">
        <v>42964.291666666672</v>
      </c>
      <c r="J986" s="2" t="s">
        <v>800</v>
      </c>
      <c r="K986" s="21">
        <v>41799.291666666664</v>
      </c>
      <c r="L986" s="2" t="s">
        <v>794</v>
      </c>
      <c r="P986" s="2" t="s">
        <v>816</v>
      </c>
      <c r="Q986" s="2" t="s">
        <v>874</v>
      </c>
      <c r="R986" s="2" t="s">
        <v>813</v>
      </c>
      <c r="S986" s="2" t="s">
        <v>869</v>
      </c>
      <c r="T986" s="2" t="str">
        <f t="shared" si="60"/>
        <v/>
      </c>
      <c r="U986" s="2" t="s">
        <v>1030</v>
      </c>
      <c r="V986" s="2" t="str">
        <f t="shared" si="61"/>
        <v/>
      </c>
      <c r="W986" s="2" t="s">
        <v>1030</v>
      </c>
      <c r="X986" s="2" t="str">
        <f t="shared" si="62"/>
        <v/>
      </c>
      <c r="Y986" s="2" t="s">
        <v>1030</v>
      </c>
      <c r="Z986" s="2" t="str">
        <f t="shared" si="63"/>
        <v/>
      </c>
      <c r="AA986" s="2" t="s">
        <v>1030</v>
      </c>
    </row>
    <row r="987" spans="1:27" hidden="1" x14ac:dyDescent="0.25">
      <c r="A987" s="2" t="s">
        <v>3998</v>
      </c>
      <c r="B987" s="2" t="s">
        <v>874</v>
      </c>
      <c r="C987" s="2" t="s">
        <v>3999</v>
      </c>
      <c r="D987" s="2">
        <v>19.41666667163372</v>
      </c>
      <c r="E987" s="2" t="s">
        <v>1030</v>
      </c>
      <c r="F987" s="2" t="s">
        <v>1030</v>
      </c>
      <c r="G987" s="2">
        <v>19.41666667163372</v>
      </c>
      <c r="H987" s="2" t="s">
        <v>4000</v>
      </c>
      <c r="I987" s="21">
        <v>42922.291666666672</v>
      </c>
      <c r="J987" s="2" t="s">
        <v>808</v>
      </c>
      <c r="K987" s="21">
        <v>41277.333333333336</v>
      </c>
      <c r="L987" s="2" t="s">
        <v>794</v>
      </c>
      <c r="M987" s="21">
        <v>38808.333333333336</v>
      </c>
      <c r="N987" s="2">
        <v>7</v>
      </c>
      <c r="O987" s="2">
        <v>460000</v>
      </c>
      <c r="P987" s="2" t="s">
        <v>795</v>
      </c>
      <c r="Q987" s="2" t="s">
        <v>874</v>
      </c>
      <c r="R987" s="2" t="s">
        <v>1026</v>
      </c>
      <c r="S987" s="2" t="s">
        <v>831</v>
      </c>
      <c r="T987" s="2" t="str">
        <f t="shared" si="60"/>
        <v/>
      </c>
      <c r="U987" s="2" t="s">
        <v>1030</v>
      </c>
      <c r="V987" s="2" t="str">
        <f t="shared" si="61"/>
        <v/>
      </c>
      <c r="W987" s="2" t="s">
        <v>1030</v>
      </c>
      <c r="X987" s="2" t="str">
        <f t="shared" si="62"/>
        <v>Rose Obetz</v>
      </c>
      <c r="Y987" s="2">
        <v>7</v>
      </c>
      <c r="Z987" s="2" t="str">
        <f t="shared" si="63"/>
        <v>Rose Obetz</v>
      </c>
      <c r="AA987" s="2">
        <v>460000</v>
      </c>
    </row>
    <row r="988" spans="1:27" hidden="1" x14ac:dyDescent="0.25">
      <c r="A988" s="2" t="s">
        <v>356</v>
      </c>
      <c r="B988" s="2" t="s">
        <v>822</v>
      </c>
      <c r="C988" s="2" t="s">
        <v>355</v>
      </c>
      <c r="D988" s="2">
        <v>35.75</v>
      </c>
      <c r="E988" s="2">
        <v>1</v>
      </c>
      <c r="F988" s="2">
        <v>35.75</v>
      </c>
      <c r="G988" s="2" t="s">
        <v>1030</v>
      </c>
      <c r="H988" s="2" t="s">
        <v>1084</v>
      </c>
      <c r="I988" s="21">
        <v>43235.291666666672</v>
      </c>
      <c r="J988" s="2" t="s">
        <v>847</v>
      </c>
      <c r="K988" s="21">
        <v>41242.333333333336</v>
      </c>
      <c r="L988" s="2" t="s">
        <v>794</v>
      </c>
      <c r="M988" s="21">
        <v>40247.333333333336</v>
      </c>
      <c r="N988" s="2">
        <v>0</v>
      </c>
      <c r="O988" s="2">
        <v>100000</v>
      </c>
      <c r="P988" s="2" t="s">
        <v>795</v>
      </c>
      <c r="Q988" s="2" t="s">
        <v>822</v>
      </c>
      <c r="R988" s="2" t="s">
        <v>903</v>
      </c>
      <c r="S988" s="2" t="s">
        <v>798</v>
      </c>
      <c r="T988" s="2" t="str">
        <f t="shared" si="60"/>
        <v/>
      </c>
      <c r="U988" s="2" t="s">
        <v>1030</v>
      </c>
      <c r="V988" s="2" t="str">
        <f t="shared" si="61"/>
        <v/>
      </c>
      <c r="W988" s="2" t="s">
        <v>1030</v>
      </c>
      <c r="X988" s="2" t="str">
        <f t="shared" si="62"/>
        <v/>
      </c>
      <c r="Y988" s="2" t="s">
        <v>1030</v>
      </c>
      <c r="Z988" s="2" t="str">
        <f t="shared" si="63"/>
        <v>Sylvia Martini</v>
      </c>
      <c r="AA988" s="2">
        <v>61935</v>
      </c>
    </row>
    <row r="989" spans="1:27" hidden="1" x14ac:dyDescent="0.25">
      <c r="A989" s="2" t="s">
        <v>4001</v>
      </c>
      <c r="B989" s="2" t="s">
        <v>912</v>
      </c>
      <c r="C989" s="2" t="s">
        <v>4002</v>
      </c>
      <c r="D989" s="2">
        <v>0.25</v>
      </c>
      <c r="E989" s="2" t="s">
        <v>1030</v>
      </c>
      <c r="F989" s="2" t="s">
        <v>1030</v>
      </c>
      <c r="G989" s="2">
        <v>0.25</v>
      </c>
      <c r="H989" s="2" t="s">
        <v>4003</v>
      </c>
      <c r="I989" s="21">
        <v>41997.333333333328</v>
      </c>
      <c r="J989" s="2" t="s">
        <v>819</v>
      </c>
      <c r="K989" s="21">
        <v>40760.291666666664</v>
      </c>
      <c r="L989" s="2" t="s">
        <v>1102</v>
      </c>
      <c r="M989" s="21">
        <v>36342.291666666664</v>
      </c>
      <c r="N989" s="2">
        <v>25</v>
      </c>
      <c r="O989" s="2">
        <v>2000000</v>
      </c>
      <c r="P989" s="2" t="s">
        <v>795</v>
      </c>
      <c r="Q989" s="2" t="s">
        <v>912</v>
      </c>
      <c r="R989" s="2" t="s">
        <v>937</v>
      </c>
      <c r="S989" s="2" t="s">
        <v>820</v>
      </c>
      <c r="T989" s="2" t="str">
        <f t="shared" si="60"/>
        <v/>
      </c>
      <c r="U989" s="2" t="s">
        <v>1030</v>
      </c>
      <c r="V989" s="2" t="str">
        <f t="shared" si="61"/>
        <v/>
      </c>
      <c r="W989" s="2" t="s">
        <v>1030</v>
      </c>
      <c r="X989" s="2" t="str">
        <f t="shared" si="62"/>
        <v/>
      </c>
      <c r="Y989" s="2" t="s">
        <v>1030</v>
      </c>
      <c r="Z989" s="2" t="str">
        <f t="shared" si="63"/>
        <v/>
      </c>
      <c r="AA989" s="2" t="s">
        <v>1030</v>
      </c>
    </row>
    <row r="990" spans="1:27" hidden="1" x14ac:dyDescent="0.25">
      <c r="A990" s="2" t="s">
        <v>4004</v>
      </c>
      <c r="B990" s="2" t="s">
        <v>885</v>
      </c>
      <c r="C990" s="2" t="s">
        <v>4005</v>
      </c>
      <c r="D990" s="2">
        <v>2.5</v>
      </c>
      <c r="E990" s="2">
        <v>1</v>
      </c>
      <c r="F990" s="2">
        <v>2.5</v>
      </c>
      <c r="G990" s="2" t="s">
        <v>1030</v>
      </c>
      <c r="H990" s="2" t="s">
        <v>4006</v>
      </c>
      <c r="I990" s="21">
        <v>42597.291666666672</v>
      </c>
      <c r="J990" s="2" t="s">
        <v>861</v>
      </c>
      <c r="K990" s="21">
        <v>42591.291666666672</v>
      </c>
      <c r="L990" s="2" t="s">
        <v>794</v>
      </c>
      <c r="M990" s="21">
        <v>42583.291666666672</v>
      </c>
      <c r="N990" s="2">
        <v>1</v>
      </c>
      <c r="O990" s="2">
        <v>17000</v>
      </c>
      <c r="P990" s="2" t="s">
        <v>824</v>
      </c>
      <c r="Q990" s="2" t="s">
        <v>885</v>
      </c>
      <c r="R990" s="2" t="s">
        <v>813</v>
      </c>
      <c r="S990" s="2" t="s">
        <v>849</v>
      </c>
      <c r="T990" s="2" t="str">
        <f t="shared" si="60"/>
        <v/>
      </c>
      <c r="U990" s="2" t="s">
        <v>1030</v>
      </c>
      <c r="V990" s="2" t="str">
        <f t="shared" si="61"/>
        <v/>
      </c>
      <c r="W990" s="2" t="s">
        <v>1030</v>
      </c>
      <c r="X990" s="2" t="str">
        <f t="shared" si="62"/>
        <v/>
      </c>
      <c r="Y990" s="2" t="s">
        <v>1030</v>
      </c>
      <c r="Z990" s="2" t="str">
        <f t="shared" si="63"/>
        <v/>
      </c>
      <c r="AA990" s="2" t="s">
        <v>1030</v>
      </c>
    </row>
    <row r="991" spans="1:27" hidden="1" x14ac:dyDescent="0.25">
      <c r="A991" s="2" t="s">
        <v>4007</v>
      </c>
      <c r="B991" s="2" t="s">
        <v>885</v>
      </c>
      <c r="C991" s="2" t="s">
        <v>4008</v>
      </c>
      <c r="D991" s="2">
        <v>5</v>
      </c>
      <c r="E991" s="2">
        <v>1</v>
      </c>
      <c r="F991" s="2">
        <v>5</v>
      </c>
      <c r="G991" s="2" t="s">
        <v>1030</v>
      </c>
      <c r="H991" s="2" t="s">
        <v>4009</v>
      </c>
      <c r="I991" s="21">
        <v>42557.291666666672</v>
      </c>
      <c r="J991" s="2" t="s">
        <v>884</v>
      </c>
      <c r="K991" s="21">
        <v>42426.333333333328</v>
      </c>
      <c r="L991" s="2" t="s">
        <v>794</v>
      </c>
      <c r="M991" s="21">
        <v>42436.333333333328</v>
      </c>
      <c r="N991" s="2">
        <v>1</v>
      </c>
      <c r="O991" s="2">
        <v>30000</v>
      </c>
      <c r="P991" s="2" t="s">
        <v>795</v>
      </c>
      <c r="Q991" s="2" t="s">
        <v>885</v>
      </c>
      <c r="R991" s="2" t="s">
        <v>810</v>
      </c>
      <c r="S991" s="2" t="s">
        <v>849</v>
      </c>
      <c r="T991" s="2" t="str">
        <f t="shared" si="60"/>
        <v/>
      </c>
      <c r="U991" s="2" t="s">
        <v>1030</v>
      </c>
      <c r="V991" s="2" t="str">
        <f t="shared" si="61"/>
        <v>Alondra Gaytan</v>
      </c>
      <c r="W991" s="2">
        <v>1</v>
      </c>
      <c r="X991" s="2" t="str">
        <f t="shared" si="62"/>
        <v>Alondra Gaytan</v>
      </c>
      <c r="Y991" s="2">
        <v>2</v>
      </c>
      <c r="Z991" s="2" t="str">
        <f t="shared" si="63"/>
        <v/>
      </c>
      <c r="AA991" s="2" t="s">
        <v>1030</v>
      </c>
    </row>
    <row r="992" spans="1:27" hidden="1" x14ac:dyDescent="0.25">
      <c r="A992" s="2" t="s">
        <v>4010</v>
      </c>
      <c r="B992" s="2" t="s">
        <v>848</v>
      </c>
      <c r="C992" s="2" t="s">
        <v>4011</v>
      </c>
      <c r="D992" s="2">
        <v>6.75</v>
      </c>
      <c r="E992" s="2">
        <v>1</v>
      </c>
      <c r="F992" s="2">
        <v>6.75</v>
      </c>
      <c r="G992" s="2" t="s">
        <v>1030</v>
      </c>
      <c r="H992" s="2" t="s">
        <v>4012</v>
      </c>
      <c r="I992" s="21">
        <v>43042.291666666672</v>
      </c>
      <c r="J992" s="2" t="s">
        <v>876</v>
      </c>
      <c r="K992" s="21">
        <v>42837.291666666672</v>
      </c>
      <c r="L992" s="2" t="s">
        <v>794</v>
      </c>
      <c r="M992" s="21">
        <v>37803.291666666664</v>
      </c>
      <c r="N992" s="2">
        <v>2</v>
      </c>
      <c r="O992" s="2">
        <v>200000</v>
      </c>
      <c r="P992" s="2" t="s">
        <v>795</v>
      </c>
      <c r="Q992" s="2" t="s">
        <v>848</v>
      </c>
      <c r="R992" s="2" t="s">
        <v>1047</v>
      </c>
      <c r="S992" s="2" t="s">
        <v>831</v>
      </c>
      <c r="T992" s="2" t="str">
        <f t="shared" si="60"/>
        <v/>
      </c>
      <c r="U992" s="2" t="s">
        <v>1030</v>
      </c>
      <c r="V992" s="2" t="str">
        <f t="shared" si="61"/>
        <v/>
      </c>
      <c r="W992" s="2" t="s">
        <v>1030</v>
      </c>
      <c r="X992" s="2" t="str">
        <f t="shared" si="62"/>
        <v/>
      </c>
      <c r="Y992" s="2" t="s">
        <v>1030</v>
      </c>
      <c r="Z992" s="2" t="str">
        <f t="shared" si="63"/>
        <v/>
      </c>
      <c r="AA992" s="2" t="s">
        <v>1030</v>
      </c>
    </row>
    <row r="993" spans="1:27" hidden="1" x14ac:dyDescent="0.25">
      <c r="A993" s="2" t="s">
        <v>4013</v>
      </c>
      <c r="B993" s="2" t="s">
        <v>912</v>
      </c>
      <c r="C993" s="2" t="s">
        <v>4014</v>
      </c>
      <c r="D993" s="2">
        <v>8.3329999968409538</v>
      </c>
      <c r="E993" s="2">
        <v>1</v>
      </c>
      <c r="F993" s="2">
        <v>8.3329999968409538</v>
      </c>
      <c r="G993" s="2" t="s">
        <v>1030</v>
      </c>
      <c r="H993" s="2" t="s">
        <v>4015</v>
      </c>
      <c r="I993" s="21">
        <v>42165.291666666672</v>
      </c>
      <c r="J993" s="2" t="s">
        <v>859</v>
      </c>
      <c r="K993" s="21">
        <v>42151.291666666672</v>
      </c>
      <c r="L993" s="2" t="s">
        <v>794</v>
      </c>
      <c r="M993" s="21">
        <v>34881.291666666664</v>
      </c>
      <c r="N993" s="2">
        <v>0</v>
      </c>
      <c r="O993" s="2">
        <v>307000</v>
      </c>
      <c r="P993" s="2" t="s">
        <v>795</v>
      </c>
      <c r="Q993" s="2" t="s">
        <v>912</v>
      </c>
      <c r="R993" s="2" t="s">
        <v>797</v>
      </c>
      <c r="S993" s="2" t="s">
        <v>867</v>
      </c>
      <c r="T993" s="2" t="str">
        <f t="shared" si="60"/>
        <v/>
      </c>
      <c r="U993" s="2" t="s">
        <v>1030</v>
      </c>
      <c r="V993" s="2" t="str">
        <f t="shared" si="61"/>
        <v/>
      </c>
      <c r="W993" s="2" t="s">
        <v>1030</v>
      </c>
      <c r="X993" s="2" t="str">
        <f t="shared" si="62"/>
        <v>Ray Bowman</v>
      </c>
      <c r="Y993" s="2">
        <v>2</v>
      </c>
      <c r="Z993" s="2" t="str">
        <f t="shared" si="63"/>
        <v>Ray Bowman</v>
      </c>
      <c r="AA993" s="2">
        <v>307000</v>
      </c>
    </row>
    <row r="994" spans="1:27" hidden="1" x14ac:dyDescent="0.25">
      <c r="A994" s="2" t="s">
        <v>1408</v>
      </c>
      <c r="B994" s="2" t="s">
        <v>804</v>
      </c>
      <c r="C994" s="2" t="s">
        <v>1407</v>
      </c>
      <c r="D994" s="2">
        <v>4.5</v>
      </c>
      <c r="E994" s="2">
        <v>1</v>
      </c>
      <c r="F994" s="2">
        <v>4.5</v>
      </c>
      <c r="G994" s="2" t="s">
        <v>1030</v>
      </c>
      <c r="H994" s="2" t="s">
        <v>1513</v>
      </c>
      <c r="I994" s="21">
        <v>43312.291666666672</v>
      </c>
      <c r="J994" s="2" t="s">
        <v>889</v>
      </c>
      <c r="K994" s="21">
        <v>43292.291666666672</v>
      </c>
      <c r="L994" s="2" t="s">
        <v>794</v>
      </c>
      <c r="M994" s="21">
        <v>42868.291666666672</v>
      </c>
      <c r="N994" s="2">
        <v>1</v>
      </c>
      <c r="O994" s="2">
        <v>0</v>
      </c>
      <c r="P994" s="2" t="s">
        <v>795</v>
      </c>
      <c r="Q994" s="2" t="s">
        <v>804</v>
      </c>
      <c r="R994" s="2" t="s">
        <v>937</v>
      </c>
      <c r="S994" s="2" t="s">
        <v>1158</v>
      </c>
      <c r="T994" s="2" t="str">
        <f t="shared" si="60"/>
        <v/>
      </c>
      <c r="U994" s="2" t="s">
        <v>1030</v>
      </c>
      <c r="V994" s="2" t="str">
        <f t="shared" si="61"/>
        <v/>
      </c>
      <c r="W994" s="2" t="s">
        <v>1030</v>
      </c>
      <c r="X994" s="2" t="str">
        <f t="shared" si="62"/>
        <v/>
      </c>
      <c r="Y994" s="2" t="s">
        <v>1030</v>
      </c>
      <c r="Z994" s="2" t="str">
        <f t="shared" si="63"/>
        <v/>
      </c>
      <c r="AA994" s="2" t="s">
        <v>1030</v>
      </c>
    </row>
    <row r="995" spans="1:27" hidden="1" x14ac:dyDescent="0.25">
      <c r="A995" s="2" t="s">
        <v>4016</v>
      </c>
      <c r="B995" s="2" t="s">
        <v>885</v>
      </c>
      <c r="C995" s="2" t="s">
        <v>4017</v>
      </c>
      <c r="D995" s="2">
        <v>7.75</v>
      </c>
      <c r="E995" s="2">
        <v>1</v>
      </c>
      <c r="F995" s="2">
        <v>7.75</v>
      </c>
      <c r="G995" s="2" t="s">
        <v>1030</v>
      </c>
      <c r="H995" s="2" t="s">
        <v>4018</v>
      </c>
      <c r="I995" s="21">
        <v>42249.291666666672</v>
      </c>
      <c r="J995" s="2" t="s">
        <v>847</v>
      </c>
      <c r="K995" s="21">
        <v>42163.291666666672</v>
      </c>
      <c r="L995" s="2" t="s">
        <v>1102</v>
      </c>
      <c r="M995" s="21">
        <v>38083.291666666664</v>
      </c>
      <c r="N995" s="2">
        <v>2</v>
      </c>
      <c r="O995" s="2">
        <v>75000</v>
      </c>
      <c r="P995" s="2" t="s">
        <v>795</v>
      </c>
      <c r="Q995" s="2" t="s">
        <v>885</v>
      </c>
      <c r="R995" s="2" t="s">
        <v>810</v>
      </c>
      <c r="S995" s="2" t="s">
        <v>831</v>
      </c>
      <c r="T995" s="2" t="str">
        <f t="shared" si="60"/>
        <v/>
      </c>
      <c r="U995" s="2" t="s">
        <v>1030</v>
      </c>
      <c r="V995" s="2" t="str">
        <f t="shared" si="61"/>
        <v/>
      </c>
      <c r="W995" s="2" t="s">
        <v>1030</v>
      </c>
      <c r="X995" s="2" t="str">
        <f t="shared" si="62"/>
        <v/>
      </c>
      <c r="Y995" s="2" t="s">
        <v>1030</v>
      </c>
      <c r="Z995" s="2" t="str">
        <f t="shared" si="63"/>
        <v/>
      </c>
      <c r="AA995" s="2" t="s">
        <v>1030</v>
      </c>
    </row>
    <row r="996" spans="1:27" hidden="1" x14ac:dyDescent="0.25">
      <c r="A996" s="2" t="s">
        <v>4019</v>
      </c>
      <c r="B996" s="2" t="s">
        <v>912</v>
      </c>
      <c r="C996" s="2" t="s">
        <v>4020</v>
      </c>
      <c r="D996" s="2">
        <v>5</v>
      </c>
      <c r="E996" s="2">
        <v>1</v>
      </c>
      <c r="F996" s="2">
        <v>5</v>
      </c>
      <c r="G996" s="2" t="s">
        <v>1030</v>
      </c>
      <c r="H996" s="2" t="s">
        <v>4021</v>
      </c>
      <c r="I996" s="21">
        <v>42704.333333333328</v>
      </c>
      <c r="J996" s="2" t="s">
        <v>884</v>
      </c>
      <c r="K996" s="21">
        <v>42528.291666666672</v>
      </c>
      <c r="L996" s="2" t="s">
        <v>794</v>
      </c>
      <c r="M996" s="21">
        <v>42529.291666666672</v>
      </c>
      <c r="N996" s="2">
        <v>0</v>
      </c>
      <c r="O996" s="2">
        <v>0</v>
      </c>
      <c r="P996" s="2" t="s">
        <v>816</v>
      </c>
      <c r="Q996" s="2" t="s">
        <v>912</v>
      </c>
      <c r="R996" s="2" t="s">
        <v>830</v>
      </c>
      <c r="S996" s="2" t="s">
        <v>916</v>
      </c>
      <c r="T996" s="2" t="str">
        <f t="shared" si="60"/>
        <v/>
      </c>
      <c r="U996" s="2" t="s">
        <v>1030</v>
      </c>
      <c r="V996" s="2" t="str">
        <f t="shared" si="61"/>
        <v/>
      </c>
      <c r="W996" s="2" t="s">
        <v>1030</v>
      </c>
      <c r="X996" s="2" t="str">
        <f t="shared" si="62"/>
        <v/>
      </c>
      <c r="Y996" s="2" t="s">
        <v>1030</v>
      </c>
      <c r="Z996" s="2" t="str">
        <f t="shared" si="63"/>
        <v/>
      </c>
      <c r="AA996" s="2" t="s">
        <v>1030</v>
      </c>
    </row>
    <row r="997" spans="1:27" hidden="1" x14ac:dyDescent="0.25">
      <c r="A997" s="2" t="s">
        <v>304</v>
      </c>
      <c r="B997" s="2" t="s">
        <v>848</v>
      </c>
      <c r="C997" s="2" t="s">
        <v>303</v>
      </c>
      <c r="D997" s="2">
        <v>9.75</v>
      </c>
      <c r="E997" s="2">
        <v>1</v>
      </c>
      <c r="F997" s="2">
        <v>9.75</v>
      </c>
      <c r="G997" s="2" t="s">
        <v>1030</v>
      </c>
      <c r="H997" s="2" t="s">
        <v>1085</v>
      </c>
      <c r="I997" s="21">
        <v>43301.291666666672</v>
      </c>
      <c r="J997" s="2" t="s">
        <v>793</v>
      </c>
      <c r="K997" s="21">
        <v>41851.291666666664</v>
      </c>
      <c r="L997" s="2" t="s">
        <v>794</v>
      </c>
      <c r="N997" s="2">
        <v>0</v>
      </c>
      <c r="O997" s="2">
        <v>0</v>
      </c>
      <c r="P997" s="2" t="s">
        <v>816</v>
      </c>
      <c r="Q997" s="2" t="s">
        <v>848</v>
      </c>
      <c r="R997" s="2" t="s">
        <v>797</v>
      </c>
      <c r="S997" s="2" t="s">
        <v>801</v>
      </c>
      <c r="T997" s="2" t="str">
        <f t="shared" si="60"/>
        <v/>
      </c>
      <c r="U997" s="2" t="s">
        <v>1030</v>
      </c>
      <c r="V997" s="2" t="str">
        <f t="shared" si="61"/>
        <v/>
      </c>
      <c r="W997" s="2" t="s">
        <v>1030</v>
      </c>
      <c r="X997" s="2" t="str">
        <f t="shared" si="62"/>
        <v/>
      </c>
      <c r="Y997" s="2" t="s">
        <v>1030</v>
      </c>
      <c r="Z997" s="2" t="str">
        <f t="shared" si="63"/>
        <v/>
      </c>
      <c r="AA997" s="2" t="s">
        <v>1030</v>
      </c>
    </row>
    <row r="998" spans="1:27" hidden="1" x14ac:dyDescent="0.25">
      <c r="A998" s="2" t="s">
        <v>4022</v>
      </c>
      <c r="B998" s="2" t="s">
        <v>812</v>
      </c>
      <c r="C998" s="2" t="s">
        <v>4023</v>
      </c>
      <c r="D998" s="2">
        <v>17.5</v>
      </c>
      <c r="E998" s="2">
        <v>1</v>
      </c>
      <c r="F998" s="2">
        <v>17.5</v>
      </c>
      <c r="G998" s="2" t="s">
        <v>1030</v>
      </c>
      <c r="H998" s="2" t="s">
        <v>4024</v>
      </c>
      <c r="I998" s="21">
        <v>43033.291666666672</v>
      </c>
      <c r="J998" s="2" t="s">
        <v>808</v>
      </c>
      <c r="K998" s="21">
        <v>42530.291666666672</v>
      </c>
      <c r="L998" s="2" t="s">
        <v>794</v>
      </c>
      <c r="M998" s="21">
        <v>43008.291666666672</v>
      </c>
      <c r="N998" s="2">
        <v>0</v>
      </c>
      <c r="O998" s="2">
        <v>0</v>
      </c>
      <c r="P998" s="2" t="s">
        <v>816</v>
      </c>
      <c r="Q998" s="2" t="s">
        <v>812</v>
      </c>
      <c r="R998" s="2" t="s">
        <v>813</v>
      </c>
      <c r="S998" s="2" t="s">
        <v>2932</v>
      </c>
      <c r="T998" s="2" t="str">
        <f t="shared" si="60"/>
        <v/>
      </c>
      <c r="U998" s="2" t="s">
        <v>1030</v>
      </c>
      <c r="V998" s="2" t="str">
        <f t="shared" si="61"/>
        <v>Bill Bartels</v>
      </c>
      <c r="W998" s="2">
        <v>1</v>
      </c>
      <c r="X998" s="2" t="str">
        <f t="shared" si="62"/>
        <v/>
      </c>
      <c r="Y998" s="2" t="s">
        <v>1030</v>
      </c>
      <c r="Z998" s="2" t="str">
        <f t="shared" si="63"/>
        <v/>
      </c>
      <c r="AA998" s="2" t="s">
        <v>1030</v>
      </c>
    </row>
    <row r="999" spans="1:27" hidden="1" x14ac:dyDescent="0.25">
      <c r="A999" s="2" t="s">
        <v>4025</v>
      </c>
      <c r="B999" s="2" t="s">
        <v>796</v>
      </c>
      <c r="C999" s="2" t="s">
        <v>4026</v>
      </c>
      <c r="D999" s="2">
        <v>1</v>
      </c>
      <c r="E999" s="2">
        <v>1</v>
      </c>
      <c r="F999" s="2">
        <v>1</v>
      </c>
      <c r="G999" s="2" t="s">
        <v>1030</v>
      </c>
      <c r="H999" s="2" t="s">
        <v>4027</v>
      </c>
      <c r="I999" s="21">
        <v>42139.291666666672</v>
      </c>
      <c r="J999" s="2" t="s">
        <v>808</v>
      </c>
      <c r="K999" s="21">
        <v>41445.291666666664</v>
      </c>
      <c r="L999" s="2" t="s">
        <v>1102</v>
      </c>
      <c r="N999" s="2">
        <v>0</v>
      </c>
      <c r="O999" s="2">
        <v>10000</v>
      </c>
      <c r="P999" s="2" t="s">
        <v>816</v>
      </c>
      <c r="Q999" s="2" t="s">
        <v>796</v>
      </c>
      <c r="R999" s="2" t="s">
        <v>937</v>
      </c>
      <c r="S999" s="2" t="s">
        <v>869</v>
      </c>
      <c r="T999" s="2" t="str">
        <f t="shared" si="60"/>
        <v/>
      </c>
      <c r="U999" s="2" t="s">
        <v>1030</v>
      </c>
      <c r="V999" s="2" t="str">
        <f t="shared" si="61"/>
        <v/>
      </c>
      <c r="W999" s="2" t="s">
        <v>1030</v>
      </c>
      <c r="X999" s="2" t="str">
        <f t="shared" si="62"/>
        <v/>
      </c>
      <c r="Y999" s="2" t="s">
        <v>1030</v>
      </c>
      <c r="Z999" s="2" t="str">
        <f t="shared" si="63"/>
        <v/>
      </c>
      <c r="AA999" s="2" t="s">
        <v>1030</v>
      </c>
    </row>
    <row r="1000" spans="1:27" hidden="1" x14ac:dyDescent="0.25">
      <c r="A1000" s="2" t="s">
        <v>464</v>
      </c>
      <c r="B1000" s="2" t="s">
        <v>1365</v>
      </c>
      <c r="C1000" s="2" t="s">
        <v>4028</v>
      </c>
      <c r="D1000" s="2">
        <v>11.75</v>
      </c>
      <c r="E1000" s="2">
        <v>1</v>
      </c>
      <c r="F1000" s="2">
        <v>11.75</v>
      </c>
      <c r="G1000" s="2" t="s">
        <v>1030</v>
      </c>
      <c r="H1000" s="2" t="s">
        <v>1086</v>
      </c>
      <c r="I1000" s="21">
        <v>43322.291666666672</v>
      </c>
      <c r="J1000" s="2" t="s">
        <v>800</v>
      </c>
      <c r="K1000" s="21">
        <v>43222.291666666672</v>
      </c>
      <c r="L1000" s="2" t="s">
        <v>794</v>
      </c>
      <c r="M1000" s="21">
        <v>38838.291666666664</v>
      </c>
      <c r="N1000" s="2">
        <v>2</v>
      </c>
      <c r="O1000" s="2">
        <v>1000000</v>
      </c>
      <c r="P1000" s="2" t="s">
        <v>795</v>
      </c>
      <c r="Q1000" s="2" t="s">
        <v>1592</v>
      </c>
      <c r="R1000" s="2" t="s">
        <v>797</v>
      </c>
      <c r="S1000" s="2" t="s">
        <v>798</v>
      </c>
      <c r="T1000" s="2" t="str">
        <f t="shared" si="60"/>
        <v/>
      </c>
      <c r="U1000" s="2" t="s">
        <v>1030</v>
      </c>
      <c r="V1000" s="2" t="str">
        <f t="shared" si="61"/>
        <v/>
      </c>
      <c r="W1000" s="2" t="s">
        <v>1030</v>
      </c>
      <c r="X1000" s="2" t="str">
        <f t="shared" si="62"/>
        <v/>
      </c>
      <c r="Y1000" s="2" t="s">
        <v>1030</v>
      </c>
      <c r="Z1000" s="2" t="str">
        <f t="shared" si="63"/>
        <v/>
      </c>
      <c r="AA1000" s="2" t="s">
        <v>1030</v>
      </c>
    </row>
    <row r="1001" spans="1:27" hidden="1" x14ac:dyDescent="0.25">
      <c r="A1001" s="2" t="s">
        <v>4029</v>
      </c>
      <c r="B1001" s="2" t="s">
        <v>1601</v>
      </c>
      <c r="C1001" s="2" t="s">
        <v>4030</v>
      </c>
      <c r="D1001" s="2">
        <v>16.16666667163372</v>
      </c>
      <c r="E1001" s="2" t="s">
        <v>1030</v>
      </c>
      <c r="F1001" s="2" t="s">
        <v>1030</v>
      </c>
      <c r="G1001" s="2">
        <v>16.16666667163372</v>
      </c>
      <c r="H1001" s="2" t="s">
        <v>4031</v>
      </c>
      <c r="I1001" s="21">
        <v>41936.291666666664</v>
      </c>
      <c r="J1001" s="2" t="s">
        <v>819</v>
      </c>
      <c r="K1001" s="21">
        <v>41480.291666666664</v>
      </c>
      <c r="L1001" s="2" t="s">
        <v>1102</v>
      </c>
      <c r="M1001" s="21">
        <v>39995.291666666664</v>
      </c>
      <c r="N1001" s="2">
        <v>0</v>
      </c>
      <c r="O1001" s="2">
        <v>10577</v>
      </c>
      <c r="P1001" s="2" t="s">
        <v>795</v>
      </c>
      <c r="Q1001" s="2" t="s">
        <v>1601</v>
      </c>
      <c r="R1001" s="2" t="s">
        <v>810</v>
      </c>
      <c r="S1001" s="2" t="s">
        <v>820</v>
      </c>
      <c r="T1001" s="2" t="str">
        <f t="shared" si="60"/>
        <v/>
      </c>
      <c r="U1001" s="2" t="s">
        <v>1030</v>
      </c>
      <c r="V1001" s="2" t="str">
        <f t="shared" si="61"/>
        <v/>
      </c>
      <c r="W1001" s="2" t="s">
        <v>1030</v>
      </c>
      <c r="X1001" s="2" t="str">
        <f t="shared" si="62"/>
        <v/>
      </c>
      <c r="Y1001" s="2" t="s">
        <v>1030</v>
      </c>
      <c r="Z1001" s="2" t="str">
        <f t="shared" si="63"/>
        <v>Melissa Moreno</v>
      </c>
      <c r="AA1001" s="2">
        <v>10577</v>
      </c>
    </row>
    <row r="1002" spans="1:27" hidden="1" x14ac:dyDescent="0.25">
      <c r="A1002" s="2" t="s">
        <v>4032</v>
      </c>
      <c r="B1002" s="2" t="s">
        <v>822</v>
      </c>
      <c r="C1002" s="2" t="s">
        <v>4033</v>
      </c>
      <c r="D1002" s="2">
        <v>6.75</v>
      </c>
      <c r="E1002" s="2">
        <v>1</v>
      </c>
      <c r="F1002" s="2">
        <v>6.75</v>
      </c>
      <c r="G1002" s="2" t="s">
        <v>1030</v>
      </c>
      <c r="H1002" s="2" t="s">
        <v>4034</v>
      </c>
      <c r="I1002" s="21">
        <v>43075.333333333328</v>
      </c>
      <c r="J1002" s="2" t="s">
        <v>859</v>
      </c>
      <c r="K1002" s="21">
        <v>43004.291666666672</v>
      </c>
      <c r="L1002" s="2" t="s">
        <v>794</v>
      </c>
      <c r="M1002" s="21">
        <v>43024.291666666672</v>
      </c>
      <c r="N1002" s="2">
        <v>5</v>
      </c>
      <c r="O1002" s="2">
        <v>0</v>
      </c>
      <c r="P1002" s="2" t="s">
        <v>816</v>
      </c>
      <c r="Q1002" s="2" t="s">
        <v>822</v>
      </c>
      <c r="R1002" s="2" t="s">
        <v>797</v>
      </c>
      <c r="S1002" s="2" t="s">
        <v>853</v>
      </c>
      <c r="T1002" s="2" t="str">
        <f t="shared" si="60"/>
        <v>Sylvia Martini</v>
      </c>
      <c r="U1002" s="2">
        <v>100000</v>
      </c>
      <c r="V1002" s="2" t="str">
        <f t="shared" si="61"/>
        <v>Sylvia Martini</v>
      </c>
      <c r="W1002" s="2">
        <v>1</v>
      </c>
      <c r="X1002" s="2" t="str">
        <f t="shared" si="62"/>
        <v>Sylvia Martini</v>
      </c>
      <c r="Y1002" s="2">
        <v>5</v>
      </c>
      <c r="Z1002" s="2" t="str">
        <f t="shared" si="63"/>
        <v/>
      </c>
      <c r="AA1002" s="2" t="s">
        <v>1030</v>
      </c>
    </row>
    <row r="1003" spans="1:27" hidden="1" x14ac:dyDescent="0.25">
      <c r="A1003" s="2" t="s">
        <v>4035</v>
      </c>
      <c r="B1003" s="2" t="s">
        <v>885</v>
      </c>
      <c r="C1003" s="2" t="s">
        <v>4036</v>
      </c>
      <c r="D1003" s="2">
        <v>7.75</v>
      </c>
      <c r="E1003" s="2">
        <v>1</v>
      </c>
      <c r="F1003" s="2">
        <v>7.75</v>
      </c>
      <c r="G1003" s="2" t="s">
        <v>1030</v>
      </c>
      <c r="H1003" s="2" t="s">
        <v>4037</v>
      </c>
      <c r="I1003" s="21">
        <v>42120.291666666672</v>
      </c>
      <c r="J1003" s="2" t="s">
        <v>861</v>
      </c>
      <c r="K1003" s="21">
        <v>42103.291666666672</v>
      </c>
      <c r="L1003" s="2" t="s">
        <v>1102</v>
      </c>
      <c r="M1003" s="21">
        <v>37530.291666666664</v>
      </c>
      <c r="N1003" s="2">
        <v>1</v>
      </c>
      <c r="O1003" s="2">
        <v>0</v>
      </c>
      <c r="P1003" s="2" t="s">
        <v>795</v>
      </c>
      <c r="Q1003" s="2" t="s">
        <v>885</v>
      </c>
      <c r="R1003" s="2" t="s">
        <v>797</v>
      </c>
      <c r="S1003" s="2" t="s">
        <v>831</v>
      </c>
      <c r="T1003" s="2" t="str">
        <f t="shared" si="60"/>
        <v/>
      </c>
      <c r="U1003" s="2" t="s">
        <v>1030</v>
      </c>
      <c r="V1003" s="2" t="str">
        <f t="shared" si="61"/>
        <v/>
      </c>
      <c r="W1003" s="2" t="s">
        <v>1030</v>
      </c>
      <c r="X1003" s="2" t="str">
        <f t="shared" si="62"/>
        <v/>
      </c>
      <c r="Y1003" s="2" t="s">
        <v>1030</v>
      </c>
      <c r="Z1003" s="2" t="str">
        <f t="shared" si="63"/>
        <v/>
      </c>
      <c r="AA1003" s="2" t="s">
        <v>1030</v>
      </c>
    </row>
    <row r="1004" spans="1:27" hidden="1" x14ac:dyDescent="0.25">
      <c r="A1004" s="2" t="s">
        <v>432</v>
      </c>
      <c r="B1004" s="2" t="s">
        <v>848</v>
      </c>
      <c r="C1004" s="2" t="s">
        <v>431</v>
      </c>
      <c r="D1004" s="2">
        <v>3</v>
      </c>
      <c r="E1004" s="2">
        <v>1</v>
      </c>
      <c r="F1004" s="2">
        <v>3</v>
      </c>
      <c r="G1004" s="2" t="s">
        <v>1030</v>
      </c>
      <c r="H1004" s="2" t="s">
        <v>1087</v>
      </c>
      <c r="I1004" s="21">
        <v>43235.291666666672</v>
      </c>
      <c r="J1004" s="2" t="s">
        <v>808</v>
      </c>
      <c r="K1004" s="21">
        <v>43215.291666666672</v>
      </c>
      <c r="L1004" s="2" t="s">
        <v>794</v>
      </c>
      <c r="N1004" s="2">
        <v>0</v>
      </c>
      <c r="O1004" s="2">
        <v>0</v>
      </c>
      <c r="P1004" s="2" t="s">
        <v>816</v>
      </c>
      <c r="Q1004" s="2" t="s">
        <v>848</v>
      </c>
      <c r="R1004" s="2" t="s">
        <v>852</v>
      </c>
      <c r="S1004" s="2" t="s">
        <v>853</v>
      </c>
      <c r="T1004" s="2" t="str">
        <f t="shared" si="60"/>
        <v/>
      </c>
      <c r="U1004" s="2" t="s">
        <v>1030</v>
      </c>
      <c r="V1004" s="2" t="str">
        <f t="shared" si="61"/>
        <v/>
      </c>
      <c r="W1004" s="2" t="s">
        <v>1030</v>
      </c>
      <c r="X1004" s="2" t="str">
        <f t="shared" si="62"/>
        <v/>
      </c>
      <c r="Y1004" s="2" t="s">
        <v>1030</v>
      </c>
      <c r="Z1004" s="2" t="str">
        <f t="shared" si="63"/>
        <v/>
      </c>
      <c r="AA1004" s="2" t="s">
        <v>1030</v>
      </c>
    </row>
    <row r="1005" spans="1:27" hidden="1" x14ac:dyDescent="0.25">
      <c r="A1005" s="2" t="s">
        <v>4038</v>
      </c>
      <c r="B1005" s="2" t="s">
        <v>812</v>
      </c>
      <c r="C1005" s="2" t="s">
        <v>4039</v>
      </c>
      <c r="D1005" s="2">
        <v>0.5</v>
      </c>
      <c r="E1005" s="2">
        <v>1</v>
      </c>
      <c r="F1005" s="2">
        <v>0.5</v>
      </c>
      <c r="G1005" s="2" t="s">
        <v>1030</v>
      </c>
      <c r="H1005" s="2" t="s">
        <v>4040</v>
      </c>
      <c r="I1005" s="21">
        <v>42572.291666666672</v>
      </c>
      <c r="J1005" s="2" t="s">
        <v>861</v>
      </c>
      <c r="K1005" s="21">
        <v>42571.291666666672</v>
      </c>
      <c r="L1005" s="2" t="s">
        <v>794</v>
      </c>
      <c r="M1005" s="21">
        <v>42501.291666666672</v>
      </c>
      <c r="N1005" s="2">
        <v>0</v>
      </c>
      <c r="O1005" s="2">
        <v>0</v>
      </c>
      <c r="P1005" s="2" t="s">
        <v>824</v>
      </c>
      <c r="Q1005" s="2" t="s">
        <v>812</v>
      </c>
      <c r="R1005" s="2" t="s">
        <v>797</v>
      </c>
      <c r="S1005" s="2" t="s">
        <v>4041</v>
      </c>
      <c r="T1005" s="2" t="str">
        <f t="shared" si="60"/>
        <v/>
      </c>
      <c r="U1005" s="2" t="s">
        <v>1030</v>
      </c>
      <c r="V1005" s="2" t="str">
        <f t="shared" si="61"/>
        <v/>
      </c>
      <c r="W1005" s="2" t="s">
        <v>1030</v>
      </c>
      <c r="X1005" s="2" t="str">
        <f t="shared" si="62"/>
        <v/>
      </c>
      <c r="Y1005" s="2" t="s">
        <v>1030</v>
      </c>
      <c r="Z1005" s="2" t="str">
        <f t="shared" si="63"/>
        <v/>
      </c>
      <c r="AA1005" s="2" t="s">
        <v>1030</v>
      </c>
    </row>
    <row r="1006" spans="1:27" hidden="1" x14ac:dyDescent="0.25">
      <c r="A1006" s="2" t="s">
        <v>696</v>
      </c>
      <c r="B1006" s="2" t="s">
        <v>848</v>
      </c>
      <c r="C1006" s="2" t="s">
        <v>695</v>
      </c>
      <c r="D1006" s="2">
        <v>44.25</v>
      </c>
      <c r="E1006" s="2">
        <v>1</v>
      </c>
      <c r="F1006" s="2">
        <v>44.25</v>
      </c>
      <c r="G1006" s="2" t="s">
        <v>1030</v>
      </c>
      <c r="H1006" s="2" t="s">
        <v>1088</v>
      </c>
      <c r="I1006" s="21">
        <v>43171.291666666672</v>
      </c>
      <c r="J1006" s="2" t="s">
        <v>793</v>
      </c>
      <c r="K1006" s="21">
        <v>42529.291666666672</v>
      </c>
      <c r="L1006" s="2" t="s">
        <v>794</v>
      </c>
      <c r="M1006" s="21">
        <v>40544.333333333336</v>
      </c>
      <c r="N1006" s="2">
        <v>0</v>
      </c>
      <c r="O1006" s="2">
        <v>400000</v>
      </c>
      <c r="P1006" s="2" t="s">
        <v>795</v>
      </c>
      <c r="Q1006" s="2" t="s">
        <v>848</v>
      </c>
      <c r="R1006" s="2" t="s">
        <v>810</v>
      </c>
      <c r="S1006" s="2" t="s">
        <v>801</v>
      </c>
      <c r="T1006" s="2" t="str">
        <f t="shared" si="60"/>
        <v/>
      </c>
      <c r="U1006" s="2" t="s">
        <v>1030</v>
      </c>
      <c r="V1006" s="2" t="str">
        <f t="shared" si="61"/>
        <v/>
      </c>
      <c r="W1006" s="2" t="s">
        <v>1030</v>
      </c>
      <c r="X1006" s="2" t="str">
        <f t="shared" si="62"/>
        <v/>
      </c>
      <c r="Y1006" s="2" t="s">
        <v>1030</v>
      </c>
      <c r="Z1006" s="2" t="str">
        <f t="shared" si="63"/>
        <v/>
      </c>
      <c r="AA1006" s="2" t="s">
        <v>1030</v>
      </c>
    </row>
    <row r="1007" spans="1:27" hidden="1" x14ac:dyDescent="0.25">
      <c r="A1007" s="2" t="s">
        <v>4042</v>
      </c>
      <c r="B1007" s="2" t="s">
        <v>882</v>
      </c>
      <c r="C1007" s="2" t="s">
        <v>4043</v>
      </c>
      <c r="D1007" s="2">
        <v>1</v>
      </c>
      <c r="E1007" s="2">
        <v>1</v>
      </c>
      <c r="F1007" s="2">
        <v>1</v>
      </c>
      <c r="G1007" s="2" t="s">
        <v>1030</v>
      </c>
      <c r="H1007" s="2" t="s">
        <v>4044</v>
      </c>
      <c r="I1007" s="21">
        <v>42332.333333333328</v>
      </c>
      <c r="J1007" s="2" t="s">
        <v>808</v>
      </c>
      <c r="K1007" s="21">
        <v>42332.333333333328</v>
      </c>
      <c r="L1007" s="2" t="s">
        <v>1102</v>
      </c>
      <c r="M1007" s="21">
        <v>36892.333333333336</v>
      </c>
      <c r="N1007" s="2">
        <v>3</v>
      </c>
      <c r="O1007" s="2">
        <v>0</v>
      </c>
      <c r="P1007" s="2" t="s">
        <v>795</v>
      </c>
      <c r="Q1007" s="2" t="s">
        <v>882</v>
      </c>
      <c r="R1007" s="2" t="s">
        <v>937</v>
      </c>
      <c r="S1007" s="2" t="s">
        <v>845</v>
      </c>
      <c r="T1007" s="2" t="str">
        <f t="shared" si="60"/>
        <v/>
      </c>
      <c r="U1007" s="2" t="s">
        <v>1030</v>
      </c>
      <c r="V1007" s="2" t="str">
        <f t="shared" si="61"/>
        <v/>
      </c>
      <c r="W1007" s="2" t="s">
        <v>1030</v>
      </c>
      <c r="X1007" s="2" t="str">
        <f t="shared" si="62"/>
        <v/>
      </c>
      <c r="Y1007" s="2" t="s">
        <v>1030</v>
      </c>
      <c r="Z1007" s="2" t="str">
        <f t="shared" si="63"/>
        <v/>
      </c>
      <c r="AA1007" s="2" t="s">
        <v>1030</v>
      </c>
    </row>
    <row r="1008" spans="1:27" hidden="1" x14ac:dyDescent="0.25">
      <c r="A1008" s="2" t="s">
        <v>418</v>
      </c>
      <c r="B1008" s="2" t="s">
        <v>812</v>
      </c>
      <c r="C1008" s="2" t="s">
        <v>417</v>
      </c>
      <c r="D1008" s="2">
        <v>3</v>
      </c>
      <c r="E1008" s="2">
        <v>1</v>
      </c>
      <c r="F1008" s="2">
        <v>3</v>
      </c>
      <c r="G1008" s="2" t="s">
        <v>1030</v>
      </c>
      <c r="H1008" s="2" t="s">
        <v>1089</v>
      </c>
      <c r="I1008" s="21">
        <v>43235.291666666672</v>
      </c>
      <c r="J1008" s="2" t="s">
        <v>861</v>
      </c>
      <c r="K1008" s="21">
        <v>43227.291666666672</v>
      </c>
      <c r="L1008" s="2" t="s">
        <v>794</v>
      </c>
      <c r="N1008" s="2">
        <v>0</v>
      </c>
      <c r="O1008" s="2">
        <v>0</v>
      </c>
      <c r="P1008" s="2" t="s">
        <v>816</v>
      </c>
      <c r="Q1008" s="2" t="s">
        <v>812</v>
      </c>
      <c r="R1008" s="2" t="s">
        <v>797</v>
      </c>
      <c r="S1008" s="2" t="s">
        <v>853</v>
      </c>
      <c r="T1008" s="2" t="str">
        <f t="shared" si="60"/>
        <v/>
      </c>
      <c r="U1008" s="2" t="s">
        <v>1030</v>
      </c>
      <c r="V1008" s="2" t="str">
        <f t="shared" si="61"/>
        <v/>
      </c>
      <c r="W1008" s="2" t="s">
        <v>1030</v>
      </c>
      <c r="X1008" s="2" t="str">
        <f t="shared" si="62"/>
        <v/>
      </c>
      <c r="Y1008" s="2" t="s">
        <v>1030</v>
      </c>
      <c r="Z1008" s="2" t="str">
        <f t="shared" si="63"/>
        <v/>
      </c>
      <c r="AA1008" s="2" t="s">
        <v>1030</v>
      </c>
    </row>
    <row r="1009" spans="1:27" hidden="1" x14ac:dyDescent="0.25">
      <c r="A1009" s="2" t="s">
        <v>546</v>
      </c>
      <c r="B1009" s="2" t="s">
        <v>835</v>
      </c>
      <c r="C1009" s="2" t="s">
        <v>545</v>
      </c>
      <c r="D1009" s="2">
        <v>5.25</v>
      </c>
      <c r="E1009" s="2">
        <v>1</v>
      </c>
      <c r="F1009" s="2">
        <v>5.25</v>
      </c>
      <c r="G1009" s="2" t="s">
        <v>1030</v>
      </c>
      <c r="H1009" s="2" t="s">
        <v>1090</v>
      </c>
      <c r="I1009" s="21">
        <v>43231.291666666672</v>
      </c>
      <c r="J1009" s="2" t="s">
        <v>840</v>
      </c>
      <c r="K1009" s="21">
        <v>43180.291666666672</v>
      </c>
      <c r="L1009" s="2" t="s">
        <v>794</v>
      </c>
      <c r="M1009" s="21">
        <v>43235.291666666672</v>
      </c>
      <c r="N1009" s="2">
        <v>0</v>
      </c>
      <c r="O1009" s="2">
        <v>0</v>
      </c>
      <c r="P1009" s="2" t="s">
        <v>816</v>
      </c>
      <c r="Q1009" s="2" t="s">
        <v>835</v>
      </c>
      <c r="R1009" s="2" t="s">
        <v>836</v>
      </c>
      <c r="S1009" s="2" t="s">
        <v>820</v>
      </c>
      <c r="T1009" s="2" t="str">
        <f t="shared" si="60"/>
        <v/>
      </c>
      <c r="U1009" s="2" t="s">
        <v>1030</v>
      </c>
      <c r="V1009" s="2" t="str">
        <f t="shared" si="61"/>
        <v>Julie Samson</v>
      </c>
      <c r="W1009" s="2">
        <v>1</v>
      </c>
      <c r="X1009" s="2" t="str">
        <f t="shared" si="62"/>
        <v/>
      </c>
      <c r="Y1009" s="2" t="s">
        <v>1030</v>
      </c>
      <c r="Z1009" s="2" t="str">
        <f t="shared" si="63"/>
        <v/>
      </c>
      <c r="AA1009" s="2" t="s">
        <v>1030</v>
      </c>
    </row>
    <row r="1010" spans="1:27" hidden="1" x14ac:dyDescent="0.25">
      <c r="A1010" s="2" t="s">
        <v>564</v>
      </c>
      <c r="B1010" s="2" t="s">
        <v>1365</v>
      </c>
      <c r="C1010" s="2" t="s">
        <v>563</v>
      </c>
      <c r="D1010" s="2">
        <v>1</v>
      </c>
      <c r="E1010" s="2">
        <v>1</v>
      </c>
      <c r="F1010" s="2">
        <v>1</v>
      </c>
      <c r="G1010" s="2" t="s">
        <v>1030</v>
      </c>
      <c r="H1010" s="2" t="s">
        <v>1091</v>
      </c>
      <c r="I1010" s="21">
        <v>43229.291666666672</v>
      </c>
      <c r="J1010" s="2" t="s">
        <v>793</v>
      </c>
      <c r="K1010" s="21">
        <v>43229.291666666672</v>
      </c>
      <c r="L1010" s="2" t="s">
        <v>794</v>
      </c>
      <c r="M1010" s="21">
        <v>32843.333333333336</v>
      </c>
      <c r="N1010" s="2">
        <v>2</v>
      </c>
      <c r="O1010" s="2">
        <v>500000</v>
      </c>
      <c r="P1010" s="2" t="s">
        <v>795</v>
      </c>
      <c r="Q1010" s="2" t="s">
        <v>1592</v>
      </c>
      <c r="R1010" s="2" t="s">
        <v>805</v>
      </c>
      <c r="S1010" s="2" t="s">
        <v>831</v>
      </c>
      <c r="T1010" s="2" t="str">
        <f t="shared" si="60"/>
        <v/>
      </c>
      <c r="U1010" s="2" t="s">
        <v>1030</v>
      </c>
      <c r="V1010" s="2" t="str">
        <f t="shared" si="61"/>
        <v/>
      </c>
      <c r="W1010" s="2" t="s">
        <v>1030</v>
      </c>
      <c r="X1010" s="2" t="str">
        <f t="shared" si="62"/>
        <v/>
      </c>
      <c r="Y1010" s="2" t="s">
        <v>1030</v>
      </c>
      <c r="Z1010" s="2" t="str">
        <f t="shared" si="63"/>
        <v/>
      </c>
      <c r="AA1010" s="2" t="s">
        <v>1030</v>
      </c>
    </row>
    <row r="1011" spans="1:27" hidden="1" x14ac:dyDescent="0.25">
      <c r="A1011" s="2" t="s">
        <v>4045</v>
      </c>
      <c r="B1011" s="2" t="s">
        <v>885</v>
      </c>
      <c r="C1011" s="2" t="s">
        <v>4046</v>
      </c>
      <c r="D1011" s="2">
        <v>1</v>
      </c>
      <c r="E1011" s="2">
        <v>1</v>
      </c>
      <c r="F1011" s="2">
        <v>1</v>
      </c>
      <c r="G1011" s="2" t="s">
        <v>1030</v>
      </c>
      <c r="H1011" s="2" t="s">
        <v>4047</v>
      </c>
      <c r="I1011" s="21">
        <v>42634.291666666672</v>
      </c>
      <c r="J1011" s="2" t="s">
        <v>840</v>
      </c>
      <c r="K1011" s="21">
        <v>42636.291666666672</v>
      </c>
      <c r="L1011" s="2" t="s">
        <v>794</v>
      </c>
      <c r="M1011" s="21">
        <v>41456.291666666664</v>
      </c>
      <c r="N1011" s="2">
        <v>1</v>
      </c>
      <c r="O1011" s="2">
        <v>0</v>
      </c>
      <c r="P1011" s="2" t="s">
        <v>795</v>
      </c>
      <c r="Q1011" s="2" t="s">
        <v>885</v>
      </c>
      <c r="R1011" s="2" t="s">
        <v>810</v>
      </c>
      <c r="S1011" s="2" t="s">
        <v>801</v>
      </c>
      <c r="T1011" s="2" t="str">
        <f t="shared" si="60"/>
        <v/>
      </c>
      <c r="U1011" s="2" t="s">
        <v>1030</v>
      </c>
      <c r="V1011" s="2" t="str">
        <f t="shared" si="61"/>
        <v/>
      </c>
      <c r="W1011" s="2" t="s">
        <v>1030</v>
      </c>
      <c r="X1011" s="2" t="str">
        <f t="shared" si="62"/>
        <v/>
      </c>
      <c r="Y1011" s="2" t="s">
        <v>1030</v>
      </c>
      <c r="Z1011" s="2" t="str">
        <f t="shared" si="63"/>
        <v/>
      </c>
      <c r="AA1011" s="2" t="s">
        <v>1030</v>
      </c>
    </row>
    <row r="1012" spans="1:27" hidden="1" x14ac:dyDescent="0.25">
      <c r="A1012" s="2" t="s">
        <v>4048</v>
      </c>
      <c r="B1012" s="2" t="s">
        <v>882</v>
      </c>
      <c r="C1012" s="2" t="s">
        <v>4049</v>
      </c>
      <c r="D1012" s="2">
        <v>11.5</v>
      </c>
      <c r="E1012" s="2">
        <v>1</v>
      </c>
      <c r="F1012" s="2">
        <v>11.5</v>
      </c>
      <c r="G1012" s="2" t="s">
        <v>1030</v>
      </c>
      <c r="H1012" s="2" t="s">
        <v>4050</v>
      </c>
      <c r="I1012" s="21">
        <v>42702.333333333328</v>
      </c>
      <c r="J1012" s="2" t="s">
        <v>819</v>
      </c>
      <c r="K1012" s="21">
        <v>42109.291666666672</v>
      </c>
      <c r="L1012" s="2" t="s">
        <v>794</v>
      </c>
      <c r="M1012" s="21">
        <v>41712.291666666664</v>
      </c>
      <c r="N1012" s="2">
        <v>0</v>
      </c>
      <c r="O1012" s="2">
        <v>14000</v>
      </c>
      <c r="P1012" s="2" t="s">
        <v>795</v>
      </c>
      <c r="Q1012" s="2" t="s">
        <v>882</v>
      </c>
      <c r="R1012" s="2" t="s">
        <v>810</v>
      </c>
      <c r="S1012" s="2" t="s">
        <v>820</v>
      </c>
      <c r="T1012" s="2" t="str">
        <f t="shared" si="60"/>
        <v/>
      </c>
      <c r="U1012" s="2" t="s">
        <v>1030</v>
      </c>
      <c r="V1012" s="2" t="str">
        <f t="shared" si="61"/>
        <v/>
      </c>
      <c r="W1012" s="2" t="s">
        <v>1030</v>
      </c>
      <c r="X1012" s="2" t="str">
        <f t="shared" si="62"/>
        <v/>
      </c>
      <c r="Y1012" s="2" t="s">
        <v>1030</v>
      </c>
      <c r="Z1012" s="2" t="str">
        <f t="shared" si="63"/>
        <v>Michael Kauffman</v>
      </c>
      <c r="AA1012" s="2">
        <v>14000</v>
      </c>
    </row>
    <row r="1013" spans="1:27" hidden="1" x14ac:dyDescent="0.25">
      <c r="A1013" s="2" t="s">
        <v>4051</v>
      </c>
      <c r="B1013" s="2" t="s">
        <v>1063</v>
      </c>
      <c r="C1013" s="2" t="s">
        <v>4052</v>
      </c>
      <c r="D1013" s="2">
        <v>1.25</v>
      </c>
      <c r="E1013" s="2">
        <v>1</v>
      </c>
      <c r="F1013" s="2">
        <v>1.25</v>
      </c>
      <c r="G1013" s="2" t="s">
        <v>1030</v>
      </c>
      <c r="H1013" s="2" t="s">
        <v>4053</v>
      </c>
      <c r="I1013" s="21">
        <v>41947.333333333336</v>
      </c>
      <c r="J1013" s="2" t="s">
        <v>1030</v>
      </c>
      <c r="K1013" s="21">
        <v>41942.291666666664</v>
      </c>
      <c r="L1013" s="2" t="s">
        <v>1102</v>
      </c>
      <c r="M1013" s="21">
        <v>41518.291666666664</v>
      </c>
      <c r="N1013" s="2">
        <v>0</v>
      </c>
      <c r="O1013" s="2">
        <v>0</v>
      </c>
      <c r="P1013" s="2" t="s">
        <v>816</v>
      </c>
      <c r="Q1013" s="2" t="s">
        <v>1063</v>
      </c>
      <c r="R1013" s="2" t="s">
        <v>1030</v>
      </c>
      <c r="S1013" s="2" t="s">
        <v>849</v>
      </c>
      <c r="T1013" s="2" t="str">
        <f t="shared" si="60"/>
        <v/>
      </c>
      <c r="U1013" s="2" t="s">
        <v>1030</v>
      </c>
      <c r="V1013" s="2" t="str">
        <f t="shared" si="61"/>
        <v/>
      </c>
      <c r="W1013" s="2" t="s">
        <v>1030</v>
      </c>
      <c r="X1013" s="2" t="str">
        <f t="shared" si="62"/>
        <v/>
      </c>
      <c r="Y1013" s="2" t="s">
        <v>1030</v>
      </c>
      <c r="Z1013" s="2" t="str">
        <f t="shared" si="63"/>
        <v/>
      </c>
      <c r="AA1013" s="2" t="s">
        <v>1030</v>
      </c>
    </row>
    <row r="1014" spans="1:27" hidden="1" x14ac:dyDescent="0.25">
      <c r="A1014" s="2" t="s">
        <v>4054</v>
      </c>
      <c r="B1014" s="2" t="s">
        <v>885</v>
      </c>
      <c r="C1014" s="2" t="s">
        <v>4055</v>
      </c>
      <c r="D1014" s="2">
        <v>1.1669999957084656</v>
      </c>
      <c r="E1014" s="2">
        <v>1</v>
      </c>
      <c r="F1014" s="2">
        <v>1.1669999957084656</v>
      </c>
      <c r="G1014" s="2" t="s">
        <v>1030</v>
      </c>
      <c r="H1014" s="2" t="s">
        <v>4056</v>
      </c>
      <c r="I1014" s="21">
        <v>42552.291666666672</v>
      </c>
      <c r="J1014" s="2" t="s">
        <v>808</v>
      </c>
      <c r="K1014" s="21">
        <v>42104.291666666672</v>
      </c>
      <c r="L1014" s="2" t="s">
        <v>794</v>
      </c>
      <c r="N1014" s="2">
        <v>0</v>
      </c>
      <c r="O1014" s="2">
        <v>0</v>
      </c>
      <c r="P1014" s="2" t="s">
        <v>816</v>
      </c>
      <c r="Q1014" s="2" t="s">
        <v>885</v>
      </c>
      <c r="R1014" s="2" t="s">
        <v>810</v>
      </c>
      <c r="S1014" s="2" t="s">
        <v>853</v>
      </c>
      <c r="T1014" s="2" t="str">
        <f t="shared" si="60"/>
        <v/>
      </c>
      <c r="U1014" s="2" t="s">
        <v>1030</v>
      </c>
      <c r="V1014" s="2" t="str">
        <f t="shared" si="61"/>
        <v/>
      </c>
      <c r="W1014" s="2" t="s">
        <v>1030</v>
      </c>
      <c r="X1014" s="2" t="str">
        <f t="shared" si="62"/>
        <v/>
      </c>
      <c r="Y1014" s="2" t="s">
        <v>1030</v>
      </c>
      <c r="Z1014" s="2" t="str">
        <f t="shared" si="63"/>
        <v/>
      </c>
      <c r="AA1014" s="2" t="s">
        <v>1030</v>
      </c>
    </row>
    <row r="1015" spans="1:27" hidden="1" x14ac:dyDescent="0.25">
      <c r="A1015" s="2" t="s">
        <v>4057</v>
      </c>
      <c r="B1015" s="2" t="s">
        <v>812</v>
      </c>
      <c r="C1015" s="2" t="s">
        <v>4058</v>
      </c>
      <c r="D1015" s="2">
        <v>5</v>
      </c>
      <c r="E1015" s="2">
        <v>1</v>
      </c>
      <c r="F1015" s="2">
        <v>5</v>
      </c>
      <c r="G1015" s="2" t="s">
        <v>1030</v>
      </c>
      <c r="H1015" s="2" t="s">
        <v>4059</v>
      </c>
      <c r="I1015" s="21">
        <v>41933.291666666664</v>
      </c>
      <c r="J1015" s="2" t="s">
        <v>793</v>
      </c>
      <c r="K1015" s="21">
        <v>41807.291666666664</v>
      </c>
      <c r="L1015" s="2" t="s">
        <v>1102</v>
      </c>
      <c r="N1015" s="2">
        <v>0</v>
      </c>
      <c r="O1015" s="2">
        <v>0</v>
      </c>
      <c r="P1015" s="2" t="s">
        <v>816</v>
      </c>
      <c r="Q1015" s="2" t="s">
        <v>812</v>
      </c>
      <c r="R1015" s="2" t="s">
        <v>830</v>
      </c>
      <c r="S1015" s="2" t="s">
        <v>894</v>
      </c>
      <c r="T1015" s="2" t="str">
        <f t="shared" si="60"/>
        <v/>
      </c>
      <c r="U1015" s="2" t="s">
        <v>1030</v>
      </c>
      <c r="V1015" s="2" t="str">
        <f t="shared" si="61"/>
        <v/>
      </c>
      <c r="W1015" s="2" t="s">
        <v>1030</v>
      </c>
      <c r="X1015" s="2" t="str">
        <f t="shared" si="62"/>
        <v/>
      </c>
      <c r="Y1015" s="2" t="s">
        <v>1030</v>
      </c>
      <c r="Z1015" s="2" t="str">
        <f t="shared" si="63"/>
        <v/>
      </c>
      <c r="AA1015" s="2" t="s">
        <v>1030</v>
      </c>
    </row>
    <row r="1016" spans="1:27" hidden="1" x14ac:dyDescent="0.25">
      <c r="A1016" s="2" t="s">
        <v>4060</v>
      </c>
      <c r="B1016" s="2" t="s">
        <v>848</v>
      </c>
      <c r="C1016" s="2" t="s">
        <v>4061</v>
      </c>
      <c r="D1016" s="2">
        <v>10.25</v>
      </c>
      <c r="E1016" s="2" t="s">
        <v>1030</v>
      </c>
      <c r="F1016" s="2" t="s">
        <v>1030</v>
      </c>
      <c r="G1016" s="2">
        <v>10.25</v>
      </c>
      <c r="H1016" s="2" t="s">
        <v>4062</v>
      </c>
      <c r="I1016" s="21">
        <v>41878.291666666664</v>
      </c>
      <c r="J1016" s="2" t="s">
        <v>793</v>
      </c>
      <c r="K1016" s="21">
        <v>41857.291666666664</v>
      </c>
      <c r="L1016" s="2" t="s">
        <v>1102</v>
      </c>
      <c r="M1016" s="21">
        <v>41163.291666666664</v>
      </c>
      <c r="N1016" s="2">
        <v>0</v>
      </c>
      <c r="O1016" s="2">
        <v>301507</v>
      </c>
      <c r="P1016" s="2" t="s">
        <v>795</v>
      </c>
      <c r="Q1016" s="2" t="s">
        <v>848</v>
      </c>
      <c r="R1016" s="2" t="s">
        <v>1030</v>
      </c>
      <c r="S1016" s="2" t="s">
        <v>798</v>
      </c>
      <c r="T1016" s="2" t="str">
        <f t="shared" si="60"/>
        <v/>
      </c>
      <c r="U1016" s="2" t="s">
        <v>1030</v>
      </c>
      <c r="V1016" s="2" t="str">
        <f t="shared" si="61"/>
        <v/>
      </c>
      <c r="W1016" s="2" t="s">
        <v>1030</v>
      </c>
      <c r="X1016" s="2" t="str">
        <f t="shared" si="62"/>
        <v/>
      </c>
      <c r="Y1016" s="2" t="s">
        <v>1030</v>
      </c>
      <c r="Z1016" s="2" t="str">
        <f t="shared" si="63"/>
        <v/>
      </c>
      <c r="AA1016" s="2" t="s">
        <v>1030</v>
      </c>
    </row>
    <row r="1017" spans="1:27" hidden="1" x14ac:dyDescent="0.25">
      <c r="A1017" s="2" t="s">
        <v>778</v>
      </c>
      <c r="B1017" s="2" t="s">
        <v>874</v>
      </c>
      <c r="C1017" s="2" t="s">
        <v>777</v>
      </c>
      <c r="D1017" s="2">
        <v>33.25</v>
      </c>
      <c r="E1017" s="2">
        <v>1</v>
      </c>
      <c r="F1017" s="2">
        <v>33.25</v>
      </c>
      <c r="G1017" s="2" t="s">
        <v>1030</v>
      </c>
      <c r="H1017" s="2" t="s">
        <v>1092</v>
      </c>
      <c r="I1017" s="21">
        <v>43108.333333333328</v>
      </c>
      <c r="J1017" s="2" t="s">
        <v>847</v>
      </c>
      <c r="K1017" s="21">
        <v>41863.291666666664</v>
      </c>
      <c r="L1017" s="2" t="s">
        <v>794</v>
      </c>
      <c r="M1017" s="21">
        <v>40725.291666666664</v>
      </c>
      <c r="N1017" s="2">
        <v>1</v>
      </c>
      <c r="O1017" s="2">
        <v>130000</v>
      </c>
      <c r="P1017" s="2" t="s">
        <v>795</v>
      </c>
      <c r="Q1017" s="2" t="s">
        <v>874</v>
      </c>
      <c r="R1017" s="2" t="s">
        <v>1052</v>
      </c>
      <c r="S1017" s="2" t="s">
        <v>801</v>
      </c>
      <c r="T1017" s="2" t="str">
        <f t="shared" si="60"/>
        <v/>
      </c>
      <c r="U1017" s="2" t="s">
        <v>1030</v>
      </c>
      <c r="V1017" s="2" t="str">
        <f t="shared" si="61"/>
        <v/>
      </c>
      <c r="W1017" s="2" t="s">
        <v>1030</v>
      </c>
      <c r="X1017" s="2" t="str">
        <f t="shared" si="62"/>
        <v>Rose Obetz</v>
      </c>
      <c r="Y1017" s="2">
        <v>0</v>
      </c>
      <c r="Z1017" s="2" t="str">
        <f t="shared" si="63"/>
        <v>Rose Obetz</v>
      </c>
      <c r="AA1017" s="2">
        <v>130000</v>
      </c>
    </row>
    <row r="1018" spans="1:27" hidden="1" x14ac:dyDescent="0.25">
      <c r="A1018" s="2" t="s">
        <v>4063</v>
      </c>
      <c r="B1018" s="2" t="s">
        <v>2262</v>
      </c>
      <c r="C1018" s="2" t="s">
        <v>4064</v>
      </c>
      <c r="D1018" s="2">
        <v>2</v>
      </c>
      <c r="E1018" s="2" t="s">
        <v>1030</v>
      </c>
      <c r="F1018" s="2" t="s">
        <v>1030</v>
      </c>
      <c r="G1018" s="2">
        <v>2</v>
      </c>
      <c r="H1018" s="2" t="s">
        <v>4065</v>
      </c>
      <c r="I1018" s="21">
        <v>42704.333333333328</v>
      </c>
      <c r="J1018" s="2" t="s">
        <v>800</v>
      </c>
      <c r="K1018" s="21">
        <v>42623.291666666672</v>
      </c>
      <c r="L1018" s="2" t="s">
        <v>794</v>
      </c>
      <c r="M1018" s="21">
        <v>42623.291666666672</v>
      </c>
      <c r="N1018" s="2">
        <v>1</v>
      </c>
      <c r="O1018" s="2">
        <v>100000</v>
      </c>
      <c r="P1018" s="2" t="s">
        <v>824</v>
      </c>
      <c r="Q1018" s="2" t="s">
        <v>2262</v>
      </c>
      <c r="R1018" s="2" t="s">
        <v>797</v>
      </c>
      <c r="S1018" s="2" t="s">
        <v>4066</v>
      </c>
      <c r="T1018" s="2" t="str">
        <f t="shared" si="60"/>
        <v/>
      </c>
      <c r="U1018" s="2" t="s">
        <v>1030</v>
      </c>
      <c r="V1018" s="2" t="str">
        <f t="shared" si="61"/>
        <v/>
      </c>
      <c r="W1018" s="2" t="s">
        <v>1030</v>
      </c>
      <c r="X1018" s="2" t="str">
        <f t="shared" si="62"/>
        <v/>
      </c>
      <c r="Y1018" s="2" t="s">
        <v>1030</v>
      </c>
      <c r="Z1018" s="2" t="str">
        <f t="shared" si="63"/>
        <v/>
      </c>
      <c r="AA1018" s="2" t="s">
        <v>1030</v>
      </c>
    </row>
    <row r="1019" spans="1:27" hidden="1" x14ac:dyDescent="0.25">
      <c r="A1019" s="2" t="s">
        <v>544</v>
      </c>
      <c r="B1019" s="2" t="s">
        <v>835</v>
      </c>
      <c r="C1019" s="2" t="s">
        <v>543</v>
      </c>
      <c r="D1019" s="2">
        <v>5.25</v>
      </c>
      <c r="E1019" s="2">
        <v>1</v>
      </c>
      <c r="F1019" s="2">
        <v>5.25</v>
      </c>
      <c r="G1019" s="2" t="s">
        <v>1030</v>
      </c>
      <c r="H1019" s="2" t="s">
        <v>1093</v>
      </c>
      <c r="I1019" s="21">
        <v>43231.291666666672</v>
      </c>
      <c r="J1019" s="2" t="s">
        <v>800</v>
      </c>
      <c r="K1019" s="21">
        <v>43180.291666666672</v>
      </c>
      <c r="L1019" s="2" t="s">
        <v>794</v>
      </c>
      <c r="M1019" s="21">
        <v>43235.291666666672</v>
      </c>
      <c r="N1019" s="2">
        <v>0</v>
      </c>
      <c r="O1019" s="2">
        <v>0</v>
      </c>
      <c r="P1019" s="2" t="s">
        <v>816</v>
      </c>
      <c r="Q1019" s="2" t="s">
        <v>835</v>
      </c>
      <c r="R1019" s="2" t="s">
        <v>836</v>
      </c>
      <c r="S1019" s="2" t="s">
        <v>916</v>
      </c>
      <c r="T1019" s="2" t="str">
        <f t="shared" si="60"/>
        <v/>
      </c>
      <c r="U1019" s="2" t="s">
        <v>1030</v>
      </c>
      <c r="V1019" s="2" t="str">
        <f t="shared" si="61"/>
        <v>Julie Samson</v>
      </c>
      <c r="W1019" s="2">
        <v>1</v>
      </c>
      <c r="X1019" s="2" t="str">
        <f t="shared" si="62"/>
        <v>Julie Samson</v>
      </c>
      <c r="Y1019" s="2">
        <v>1</v>
      </c>
      <c r="Z1019" s="2" t="str">
        <f t="shared" si="63"/>
        <v/>
      </c>
      <c r="AA1019" s="2" t="s">
        <v>1030</v>
      </c>
    </row>
    <row r="1020" spans="1:27" hidden="1" x14ac:dyDescent="0.25">
      <c r="A1020" s="2" t="s">
        <v>4067</v>
      </c>
      <c r="B1020" s="2" t="s">
        <v>4068</v>
      </c>
      <c r="C1020" s="2" t="s">
        <v>4069</v>
      </c>
      <c r="D1020" s="2">
        <v>3.75</v>
      </c>
      <c r="E1020" s="2" t="s">
        <v>1030</v>
      </c>
      <c r="F1020" s="2" t="s">
        <v>1030</v>
      </c>
      <c r="G1020" s="2">
        <v>3.75</v>
      </c>
      <c r="H1020" s="2" t="s">
        <v>1092</v>
      </c>
      <c r="I1020" s="21">
        <v>41863.291666666664</v>
      </c>
      <c r="J1020" s="2" t="s">
        <v>800</v>
      </c>
      <c r="K1020" s="21">
        <v>40953.333333333336</v>
      </c>
      <c r="L1020" s="2" t="s">
        <v>1102</v>
      </c>
      <c r="M1020" s="21">
        <v>40603.333333333336</v>
      </c>
      <c r="N1020" s="2">
        <v>1</v>
      </c>
      <c r="O1020" s="2">
        <v>100000</v>
      </c>
      <c r="P1020" s="2" t="s">
        <v>795</v>
      </c>
      <c r="Q1020" s="2" t="s">
        <v>4068</v>
      </c>
      <c r="R1020" s="2" t="s">
        <v>830</v>
      </c>
      <c r="S1020" s="2" t="s">
        <v>801</v>
      </c>
      <c r="T1020" s="2" t="str">
        <f t="shared" si="60"/>
        <v/>
      </c>
      <c r="U1020" s="2" t="s">
        <v>1030</v>
      </c>
      <c r="V1020" s="2" t="str">
        <f t="shared" si="61"/>
        <v/>
      </c>
      <c r="W1020" s="2" t="s">
        <v>1030</v>
      </c>
      <c r="X1020" s="2" t="str">
        <f t="shared" si="62"/>
        <v/>
      </c>
      <c r="Y1020" s="2" t="s">
        <v>1030</v>
      </c>
      <c r="Z1020" s="2" t="str">
        <f t="shared" si="63"/>
        <v/>
      </c>
      <c r="AA1020" s="2" t="s">
        <v>1030</v>
      </c>
    </row>
    <row r="1021" spans="1:27" hidden="1" x14ac:dyDescent="0.25">
      <c r="A1021" s="2" t="s">
        <v>484</v>
      </c>
      <c r="B1021" s="2" t="s">
        <v>812</v>
      </c>
      <c r="C1021" s="2" t="s">
        <v>483</v>
      </c>
      <c r="D1021" s="2">
        <v>3</v>
      </c>
      <c r="E1021" s="2">
        <v>1</v>
      </c>
      <c r="F1021" s="2">
        <v>3</v>
      </c>
      <c r="G1021" s="2" t="s">
        <v>1030</v>
      </c>
      <c r="H1021" s="2" t="s">
        <v>1094</v>
      </c>
      <c r="I1021" s="21">
        <v>43235.291666666672</v>
      </c>
      <c r="J1021" s="2" t="s">
        <v>859</v>
      </c>
      <c r="K1021" s="21">
        <v>43186.291666666672</v>
      </c>
      <c r="L1021" s="2" t="s">
        <v>794</v>
      </c>
      <c r="M1021" s="21">
        <v>42005.333333333328</v>
      </c>
      <c r="N1021" s="2">
        <v>0</v>
      </c>
      <c r="O1021" s="2">
        <v>0</v>
      </c>
      <c r="P1021" s="2" t="s">
        <v>795</v>
      </c>
      <c r="Q1021" s="2" t="s">
        <v>812</v>
      </c>
      <c r="R1021" s="2" t="s">
        <v>830</v>
      </c>
      <c r="S1021" s="2" t="s">
        <v>853</v>
      </c>
      <c r="T1021" s="2" t="str">
        <f t="shared" si="60"/>
        <v/>
      </c>
      <c r="U1021" s="2" t="s">
        <v>1030</v>
      </c>
      <c r="V1021" s="2" t="str">
        <f t="shared" si="61"/>
        <v/>
      </c>
      <c r="W1021" s="2" t="s">
        <v>1030</v>
      </c>
      <c r="X1021" s="2" t="str">
        <f t="shared" si="62"/>
        <v/>
      </c>
      <c r="Y1021" s="2" t="s">
        <v>1030</v>
      </c>
      <c r="Z1021" s="2" t="str">
        <f t="shared" si="63"/>
        <v/>
      </c>
      <c r="AA1021" s="2" t="s">
        <v>1030</v>
      </c>
    </row>
    <row r="1022" spans="1:27" hidden="1" x14ac:dyDescent="0.25">
      <c r="A1022" s="2" t="s">
        <v>542</v>
      </c>
      <c r="B1022" s="2" t="s">
        <v>835</v>
      </c>
      <c r="C1022" s="2" t="s">
        <v>541</v>
      </c>
      <c r="D1022" s="2">
        <v>5.25</v>
      </c>
      <c r="E1022" s="2">
        <v>1</v>
      </c>
      <c r="F1022" s="2">
        <v>5.25</v>
      </c>
      <c r="G1022" s="2" t="s">
        <v>1030</v>
      </c>
      <c r="H1022" s="2" t="s">
        <v>1095</v>
      </c>
      <c r="I1022" s="21">
        <v>43235.291666666672</v>
      </c>
      <c r="J1022" s="2" t="s">
        <v>840</v>
      </c>
      <c r="K1022" s="21">
        <v>43180.291666666672</v>
      </c>
      <c r="L1022" s="2" t="s">
        <v>794</v>
      </c>
      <c r="M1022" s="21">
        <v>43235.291666666672</v>
      </c>
      <c r="N1022" s="2">
        <v>1</v>
      </c>
      <c r="O1022" s="2">
        <v>20000</v>
      </c>
      <c r="P1022" s="2" t="s">
        <v>816</v>
      </c>
      <c r="Q1022" s="2" t="s">
        <v>835</v>
      </c>
      <c r="R1022" s="2" t="s">
        <v>836</v>
      </c>
      <c r="S1022" s="2" t="s">
        <v>955</v>
      </c>
      <c r="T1022" s="2" t="str">
        <f t="shared" si="60"/>
        <v/>
      </c>
      <c r="U1022" s="2" t="s">
        <v>1030</v>
      </c>
      <c r="V1022" s="2" t="str">
        <f t="shared" si="61"/>
        <v>Julie Samson</v>
      </c>
      <c r="W1022" s="2">
        <v>1</v>
      </c>
      <c r="X1022" s="2" t="str">
        <f t="shared" si="62"/>
        <v>Julie Samson</v>
      </c>
      <c r="Y1022" s="2">
        <v>1</v>
      </c>
      <c r="Z1022" s="2" t="str">
        <f t="shared" si="63"/>
        <v>Julie Samson</v>
      </c>
      <c r="AA1022" s="2">
        <v>20000</v>
      </c>
    </row>
    <row r="1023" spans="1:27" hidden="1" x14ac:dyDescent="0.25">
      <c r="A1023" s="2" t="s">
        <v>4070</v>
      </c>
      <c r="B1023" s="2" t="s">
        <v>885</v>
      </c>
      <c r="C1023" s="2" t="s">
        <v>4071</v>
      </c>
      <c r="D1023" s="2">
        <v>1</v>
      </c>
      <c r="E1023" s="2">
        <v>1</v>
      </c>
      <c r="F1023" s="2">
        <v>1</v>
      </c>
      <c r="G1023" s="2" t="s">
        <v>1030</v>
      </c>
      <c r="H1023" s="2" t="s">
        <v>4072</v>
      </c>
      <c r="I1023" s="21">
        <v>42128.291666666672</v>
      </c>
      <c r="J1023" s="2" t="s">
        <v>793</v>
      </c>
      <c r="K1023" s="21">
        <v>42124.291666666672</v>
      </c>
      <c r="L1023" s="2" t="s">
        <v>1102</v>
      </c>
      <c r="N1023" s="2">
        <v>0</v>
      </c>
      <c r="O1023" s="2">
        <v>0</v>
      </c>
      <c r="P1023" s="2" t="s">
        <v>816</v>
      </c>
      <c r="Q1023" s="2" t="s">
        <v>885</v>
      </c>
      <c r="R1023" s="2" t="s">
        <v>937</v>
      </c>
      <c r="S1023" s="2" t="s">
        <v>961</v>
      </c>
      <c r="T1023" s="2" t="str">
        <f t="shared" si="60"/>
        <v/>
      </c>
      <c r="U1023" s="2" t="s">
        <v>1030</v>
      </c>
      <c r="V1023" s="2" t="str">
        <f t="shared" si="61"/>
        <v/>
      </c>
      <c r="W1023" s="2" t="s">
        <v>1030</v>
      </c>
      <c r="X1023" s="2" t="str">
        <f t="shared" si="62"/>
        <v/>
      </c>
      <c r="Y1023" s="2" t="s">
        <v>1030</v>
      </c>
      <c r="Z1023" s="2" t="str">
        <f t="shared" si="63"/>
        <v/>
      </c>
      <c r="AA1023" s="2" t="s">
        <v>1030</v>
      </c>
    </row>
    <row r="1024" spans="1:27" x14ac:dyDescent="0.25">
      <c r="A1024" s="2" t="s">
        <v>4073</v>
      </c>
      <c r="B1024" s="2" t="s">
        <v>1367</v>
      </c>
      <c r="C1024" s="2" t="s">
        <v>4074</v>
      </c>
      <c r="D1024" s="2">
        <v>6</v>
      </c>
      <c r="E1024" s="2" t="s">
        <v>1030</v>
      </c>
      <c r="F1024" s="2" t="s">
        <v>1030</v>
      </c>
      <c r="G1024" s="2">
        <v>6</v>
      </c>
      <c r="H1024" s="2" t="s">
        <v>4075</v>
      </c>
      <c r="I1024" s="21">
        <v>42237.291666666672</v>
      </c>
      <c r="J1024" s="2" t="s">
        <v>808</v>
      </c>
      <c r="K1024" s="21">
        <v>42200.291666666672</v>
      </c>
      <c r="L1024" s="2" t="s">
        <v>1102</v>
      </c>
      <c r="N1024" s="2">
        <v>0</v>
      </c>
      <c r="O1024" s="2">
        <v>0</v>
      </c>
      <c r="P1024" s="2" t="s">
        <v>816</v>
      </c>
      <c r="Q1024" s="2" t="s">
        <v>1593</v>
      </c>
      <c r="R1024" s="2" t="s">
        <v>830</v>
      </c>
      <c r="S1024" s="2" t="s">
        <v>1255</v>
      </c>
      <c r="T1024" s="2" t="str">
        <f t="shared" si="60"/>
        <v/>
      </c>
      <c r="U1024" s="2" t="s">
        <v>1030</v>
      </c>
      <c r="V1024" s="2" t="str">
        <f t="shared" si="61"/>
        <v/>
      </c>
      <c r="W1024" s="2" t="s">
        <v>1030</v>
      </c>
      <c r="X1024" s="2" t="str">
        <f t="shared" si="62"/>
        <v/>
      </c>
      <c r="Y1024" s="2" t="s">
        <v>1030</v>
      </c>
      <c r="Z1024" s="2" t="str">
        <f t="shared" si="63"/>
        <v/>
      </c>
      <c r="AA1024" s="2" t="s">
        <v>1030</v>
      </c>
    </row>
    <row r="1025" spans="1:27" hidden="1" x14ac:dyDescent="0.25">
      <c r="A1025" s="2" t="s">
        <v>498</v>
      </c>
      <c r="B1025" s="2" t="s">
        <v>912</v>
      </c>
      <c r="C1025" s="2" t="s">
        <v>497</v>
      </c>
      <c r="D1025" s="2">
        <v>3</v>
      </c>
      <c r="E1025" s="2">
        <v>1</v>
      </c>
      <c r="F1025" s="2">
        <v>3</v>
      </c>
      <c r="G1025" s="2" t="s">
        <v>1030</v>
      </c>
      <c r="H1025" s="2" t="s">
        <v>1096</v>
      </c>
      <c r="I1025" s="21">
        <v>43235.291666666672</v>
      </c>
      <c r="J1025" s="2" t="s">
        <v>907</v>
      </c>
      <c r="K1025" s="21">
        <v>43121.333333333328</v>
      </c>
      <c r="L1025" s="2" t="s">
        <v>794</v>
      </c>
      <c r="N1025" s="2">
        <v>0</v>
      </c>
      <c r="O1025" s="2">
        <v>0</v>
      </c>
      <c r="P1025" s="2" t="s">
        <v>816</v>
      </c>
      <c r="Q1025" s="2" t="s">
        <v>912</v>
      </c>
      <c r="R1025" s="2" t="s">
        <v>797</v>
      </c>
      <c r="S1025" s="2" t="s">
        <v>820</v>
      </c>
      <c r="T1025" s="2" t="str">
        <f t="shared" si="60"/>
        <v/>
      </c>
      <c r="U1025" s="2" t="s">
        <v>1030</v>
      </c>
      <c r="V1025" s="2" t="str">
        <f t="shared" si="61"/>
        <v/>
      </c>
      <c r="W1025" s="2" t="s">
        <v>1030</v>
      </c>
      <c r="X1025" s="2" t="str">
        <f t="shared" si="62"/>
        <v/>
      </c>
      <c r="Y1025" s="2" t="s">
        <v>1030</v>
      </c>
      <c r="Z1025" s="2" t="str">
        <f t="shared" si="63"/>
        <v/>
      </c>
      <c r="AA1025" s="2" t="s">
        <v>1030</v>
      </c>
    </row>
    <row r="1026" spans="1:27" hidden="1" x14ac:dyDescent="0.25">
      <c r="A1026" s="2" t="s">
        <v>4076</v>
      </c>
      <c r="B1026" s="2" t="s">
        <v>848</v>
      </c>
      <c r="C1026" s="2" t="s">
        <v>4077</v>
      </c>
      <c r="D1026" s="2">
        <v>7.5</v>
      </c>
      <c r="E1026" s="2">
        <v>1</v>
      </c>
      <c r="F1026" s="2">
        <v>7.5</v>
      </c>
      <c r="G1026" s="2" t="s">
        <v>1030</v>
      </c>
      <c r="H1026" s="2" t="s">
        <v>4078</v>
      </c>
      <c r="I1026" s="21">
        <v>41976.333333333328</v>
      </c>
      <c r="J1026" s="2" t="s">
        <v>876</v>
      </c>
      <c r="K1026" s="21">
        <v>41968.333333333328</v>
      </c>
      <c r="L1026" s="2" t="s">
        <v>1102</v>
      </c>
      <c r="M1026" s="21">
        <v>36535.333333333336</v>
      </c>
      <c r="N1026" s="2">
        <v>0</v>
      </c>
      <c r="O1026" s="2">
        <v>160416</v>
      </c>
      <c r="P1026" s="2" t="s">
        <v>795</v>
      </c>
      <c r="Q1026" s="2" t="s">
        <v>848</v>
      </c>
      <c r="R1026" s="2" t="s">
        <v>813</v>
      </c>
      <c r="S1026" s="2" t="s">
        <v>817</v>
      </c>
      <c r="T1026" s="2" t="str">
        <f t="shared" si="60"/>
        <v/>
      </c>
      <c r="U1026" s="2" t="s">
        <v>1030</v>
      </c>
      <c r="V1026" s="2" t="str">
        <f t="shared" si="61"/>
        <v/>
      </c>
      <c r="W1026" s="2" t="s">
        <v>1030</v>
      </c>
      <c r="X1026" s="2" t="str">
        <f t="shared" si="62"/>
        <v/>
      </c>
      <c r="Y1026" s="2" t="s">
        <v>1030</v>
      </c>
      <c r="Z1026" s="2" t="str">
        <f t="shared" si="63"/>
        <v/>
      </c>
      <c r="AA1026" s="2" t="s">
        <v>1030</v>
      </c>
    </row>
    <row r="1027" spans="1:27" hidden="1" x14ac:dyDescent="0.25">
      <c r="A1027" s="2" t="s">
        <v>4079</v>
      </c>
      <c r="B1027" s="2" t="s">
        <v>1365</v>
      </c>
      <c r="C1027" s="2" t="s">
        <v>4080</v>
      </c>
      <c r="D1027" s="2">
        <v>77.833333343267441</v>
      </c>
      <c r="E1027" s="2">
        <v>1</v>
      </c>
      <c r="F1027" s="2">
        <v>77.833333343267441</v>
      </c>
      <c r="G1027" s="2" t="s">
        <v>1030</v>
      </c>
      <c r="H1027" s="2" t="s">
        <v>4081</v>
      </c>
      <c r="I1027" s="21">
        <v>42697.333333333328</v>
      </c>
      <c r="J1027" s="2" t="s">
        <v>793</v>
      </c>
      <c r="K1027" s="21">
        <v>42132.291666666672</v>
      </c>
      <c r="L1027" s="2" t="s">
        <v>794</v>
      </c>
      <c r="M1027" s="21">
        <v>37409.291666666664</v>
      </c>
      <c r="N1027" s="2">
        <v>2</v>
      </c>
      <c r="O1027" s="2">
        <v>0</v>
      </c>
      <c r="P1027" s="2" t="s">
        <v>795</v>
      </c>
      <c r="Q1027" s="2" t="s">
        <v>1592</v>
      </c>
      <c r="R1027" s="2" t="s">
        <v>903</v>
      </c>
      <c r="S1027" s="2" t="s">
        <v>831</v>
      </c>
      <c r="T1027" s="2" t="str">
        <f t="shared" ref="T1027:T1090" si="64">IF(U1027&lt;&gt;"",B1027,"")</f>
        <v/>
      </c>
      <c r="U1027" s="2" t="s">
        <v>1030</v>
      </c>
      <c r="V1027" s="2" t="str">
        <f t="shared" ref="V1027:V1090" si="65">IF(W1027&lt;&gt;"",B1027,"")</f>
        <v/>
      </c>
      <c r="W1027" s="2" t="s">
        <v>1030</v>
      </c>
      <c r="X1027" s="2" t="str">
        <f t="shared" ref="X1027:X1090" si="66">IF(Y1027&lt;&gt;"",B1027,"")</f>
        <v/>
      </c>
      <c r="Y1027" s="2" t="s">
        <v>1030</v>
      </c>
      <c r="Z1027" s="2" t="str">
        <f t="shared" ref="Z1027:Z1090" si="67">IF(AA1027&lt;&gt;"",B1027,"")</f>
        <v/>
      </c>
      <c r="AA1027" s="2" t="s">
        <v>1030</v>
      </c>
    </row>
    <row r="1028" spans="1:27" hidden="1" x14ac:dyDescent="0.25">
      <c r="A1028" s="2" t="s">
        <v>4082</v>
      </c>
      <c r="B1028" s="2" t="s">
        <v>1524</v>
      </c>
      <c r="C1028" s="2" t="s">
        <v>4083</v>
      </c>
      <c r="D1028" s="2">
        <v>10</v>
      </c>
      <c r="E1028" s="2" t="s">
        <v>1030</v>
      </c>
      <c r="F1028" s="2" t="s">
        <v>1030</v>
      </c>
      <c r="G1028" s="2">
        <v>10</v>
      </c>
      <c r="H1028" s="2" t="s">
        <v>4084</v>
      </c>
      <c r="I1028" s="21">
        <v>42706.333333333328</v>
      </c>
      <c r="J1028" s="2" t="s">
        <v>1030</v>
      </c>
      <c r="K1028" s="21">
        <v>41219.333333333336</v>
      </c>
      <c r="L1028" s="2" t="s">
        <v>794</v>
      </c>
      <c r="P1028" s="2" t="s">
        <v>816</v>
      </c>
      <c r="Q1028" s="2" t="s">
        <v>1524</v>
      </c>
      <c r="R1028" s="2" t="s">
        <v>903</v>
      </c>
      <c r="S1028" s="2" t="s">
        <v>913</v>
      </c>
      <c r="T1028" s="2" t="str">
        <f t="shared" si="64"/>
        <v/>
      </c>
      <c r="U1028" s="2" t="s">
        <v>1030</v>
      </c>
      <c r="V1028" s="2" t="str">
        <f t="shared" si="65"/>
        <v/>
      </c>
      <c r="W1028" s="2" t="s">
        <v>1030</v>
      </c>
      <c r="X1028" s="2" t="str">
        <f t="shared" si="66"/>
        <v/>
      </c>
      <c r="Y1028" s="2" t="s">
        <v>1030</v>
      </c>
      <c r="Z1028" s="2" t="str">
        <f t="shared" si="67"/>
        <v/>
      </c>
      <c r="AA1028" s="2" t="s">
        <v>1030</v>
      </c>
    </row>
    <row r="1029" spans="1:27" hidden="1" x14ac:dyDescent="0.25">
      <c r="A1029" s="2" t="s">
        <v>232</v>
      </c>
      <c r="B1029" s="2" t="s">
        <v>822</v>
      </c>
      <c r="C1029" s="2" t="s">
        <v>231</v>
      </c>
      <c r="D1029" s="2">
        <v>6.75</v>
      </c>
      <c r="E1029" s="2">
        <v>1</v>
      </c>
      <c r="F1029" s="2">
        <v>6.75</v>
      </c>
      <c r="G1029" s="2" t="s">
        <v>1030</v>
      </c>
      <c r="H1029" s="2" t="s">
        <v>1097</v>
      </c>
      <c r="I1029" s="21">
        <v>43316.291666666672</v>
      </c>
      <c r="J1029" s="2" t="s">
        <v>861</v>
      </c>
      <c r="K1029" s="21">
        <v>43227.291666666672</v>
      </c>
      <c r="L1029" s="2" t="s">
        <v>794</v>
      </c>
      <c r="M1029" s="21">
        <v>38380.333333333336</v>
      </c>
      <c r="N1029" s="2">
        <v>1</v>
      </c>
      <c r="O1029" s="2">
        <v>32000</v>
      </c>
      <c r="P1029" s="2" t="s">
        <v>795</v>
      </c>
      <c r="Q1029" s="2" t="s">
        <v>822</v>
      </c>
      <c r="R1029" s="2" t="s">
        <v>805</v>
      </c>
      <c r="S1029" s="2" t="s">
        <v>898</v>
      </c>
      <c r="T1029" s="2" t="str">
        <f t="shared" si="64"/>
        <v/>
      </c>
      <c r="U1029" s="2" t="s">
        <v>1030</v>
      </c>
      <c r="V1029" s="2" t="str">
        <f t="shared" si="65"/>
        <v/>
      </c>
      <c r="W1029" s="2" t="s">
        <v>1030</v>
      </c>
      <c r="X1029" s="2" t="str">
        <f t="shared" si="66"/>
        <v/>
      </c>
      <c r="Y1029" s="2" t="s">
        <v>1030</v>
      </c>
      <c r="Z1029" s="2" t="str">
        <f t="shared" si="67"/>
        <v/>
      </c>
      <c r="AA1029" s="2" t="s">
        <v>1030</v>
      </c>
    </row>
    <row r="1030" spans="1:27" hidden="1" x14ac:dyDescent="0.25">
      <c r="A1030" s="2" t="s">
        <v>4085</v>
      </c>
      <c r="B1030" s="2" t="s">
        <v>912</v>
      </c>
      <c r="C1030" s="2" t="s">
        <v>4086</v>
      </c>
      <c r="D1030" s="2">
        <v>14.433000087738037</v>
      </c>
      <c r="E1030" s="2" t="s">
        <v>1030</v>
      </c>
      <c r="F1030" s="2" t="s">
        <v>1030</v>
      </c>
      <c r="G1030" s="2">
        <v>14.433000087738037</v>
      </c>
      <c r="H1030" s="2" t="s">
        <v>4087</v>
      </c>
      <c r="I1030" s="21">
        <v>42349.333333333328</v>
      </c>
      <c r="J1030" s="2" t="s">
        <v>800</v>
      </c>
      <c r="K1030" s="21">
        <v>42347.333333333328</v>
      </c>
      <c r="L1030" s="2" t="s">
        <v>1102</v>
      </c>
      <c r="N1030" s="2">
        <v>0</v>
      </c>
      <c r="O1030" s="2">
        <v>0</v>
      </c>
      <c r="P1030" s="2" t="s">
        <v>816</v>
      </c>
      <c r="Q1030" s="2" t="s">
        <v>912</v>
      </c>
      <c r="R1030" s="2" t="s">
        <v>797</v>
      </c>
      <c r="S1030" s="2" t="s">
        <v>820</v>
      </c>
      <c r="T1030" s="2" t="str">
        <f t="shared" si="64"/>
        <v/>
      </c>
      <c r="U1030" s="2" t="s">
        <v>1030</v>
      </c>
      <c r="V1030" s="2" t="str">
        <f t="shared" si="65"/>
        <v/>
      </c>
      <c r="W1030" s="2" t="s">
        <v>1030</v>
      </c>
      <c r="X1030" s="2" t="str">
        <f t="shared" si="66"/>
        <v/>
      </c>
      <c r="Y1030" s="2" t="s">
        <v>1030</v>
      </c>
      <c r="Z1030" s="2" t="str">
        <f t="shared" si="67"/>
        <v/>
      </c>
      <c r="AA1030" s="2" t="s">
        <v>1030</v>
      </c>
    </row>
    <row r="1031" spans="1:27" hidden="1" x14ac:dyDescent="0.25">
      <c r="A1031" s="2" t="s">
        <v>252</v>
      </c>
      <c r="B1031" s="2" t="s">
        <v>822</v>
      </c>
      <c r="C1031" s="2" t="s">
        <v>251</v>
      </c>
      <c r="D1031" s="2">
        <v>1</v>
      </c>
      <c r="E1031" s="2">
        <v>1</v>
      </c>
      <c r="F1031" s="2">
        <v>1</v>
      </c>
      <c r="G1031" s="2" t="s">
        <v>1030</v>
      </c>
      <c r="H1031" s="2" t="s">
        <v>1098</v>
      </c>
      <c r="I1031" s="21">
        <v>43320.291666666672</v>
      </c>
      <c r="J1031" s="2" t="s">
        <v>840</v>
      </c>
      <c r="K1031" s="21">
        <v>43230.291666666672</v>
      </c>
      <c r="L1031" s="2" t="s">
        <v>794</v>
      </c>
      <c r="N1031" s="2">
        <v>0</v>
      </c>
      <c r="O1031" s="2">
        <v>0</v>
      </c>
      <c r="P1031" s="2" t="s">
        <v>816</v>
      </c>
      <c r="Q1031" s="2" t="s">
        <v>822</v>
      </c>
      <c r="R1031" s="2" t="s">
        <v>810</v>
      </c>
      <c r="S1031" s="2" t="s">
        <v>843</v>
      </c>
      <c r="T1031" s="2" t="str">
        <f t="shared" si="64"/>
        <v/>
      </c>
      <c r="U1031" s="2" t="s">
        <v>1030</v>
      </c>
      <c r="V1031" s="2" t="str">
        <f t="shared" si="65"/>
        <v/>
      </c>
      <c r="W1031" s="2" t="s">
        <v>1030</v>
      </c>
      <c r="X1031" s="2" t="str">
        <f t="shared" si="66"/>
        <v/>
      </c>
      <c r="Y1031" s="2" t="s">
        <v>1030</v>
      </c>
      <c r="Z1031" s="2" t="str">
        <f t="shared" si="67"/>
        <v/>
      </c>
      <c r="AA1031" s="2" t="s">
        <v>1030</v>
      </c>
    </row>
    <row r="1032" spans="1:27" hidden="1" x14ac:dyDescent="0.25">
      <c r="A1032" s="2" t="s">
        <v>82</v>
      </c>
      <c r="B1032" s="2" t="s">
        <v>1365</v>
      </c>
      <c r="C1032" s="2" t="s">
        <v>81</v>
      </c>
      <c r="D1032" s="2">
        <v>3.75</v>
      </c>
      <c r="E1032" s="2">
        <v>1</v>
      </c>
      <c r="F1032" s="2">
        <v>3.75</v>
      </c>
      <c r="G1032" s="2" t="s">
        <v>1030</v>
      </c>
      <c r="H1032" s="2" t="s">
        <v>1099</v>
      </c>
      <c r="I1032" s="21">
        <v>43277.291666666672</v>
      </c>
      <c r="J1032" s="2" t="s">
        <v>876</v>
      </c>
      <c r="K1032" s="21">
        <v>43090.333333333328</v>
      </c>
      <c r="L1032" s="2" t="s">
        <v>794</v>
      </c>
      <c r="M1032" s="21">
        <v>41244.333333333336</v>
      </c>
      <c r="N1032" s="2">
        <v>2</v>
      </c>
      <c r="O1032" s="2">
        <v>250000</v>
      </c>
      <c r="P1032" s="2" t="s">
        <v>795</v>
      </c>
      <c r="Q1032" s="2" t="s">
        <v>1592</v>
      </c>
      <c r="R1032" s="2" t="s">
        <v>797</v>
      </c>
      <c r="S1032" s="2" t="s">
        <v>801</v>
      </c>
      <c r="T1032" s="2" t="str">
        <f t="shared" si="64"/>
        <v/>
      </c>
      <c r="U1032" s="2" t="s">
        <v>1030</v>
      </c>
      <c r="V1032" s="2" t="str">
        <f t="shared" si="65"/>
        <v/>
      </c>
      <c r="W1032" s="2" t="s">
        <v>1030</v>
      </c>
      <c r="X1032" s="2" t="str">
        <f t="shared" si="66"/>
        <v/>
      </c>
      <c r="Y1032" s="2" t="s">
        <v>1030</v>
      </c>
      <c r="Z1032" s="2" t="str">
        <f t="shared" si="67"/>
        <v/>
      </c>
      <c r="AA1032" s="2" t="s">
        <v>1030</v>
      </c>
    </row>
    <row r="1033" spans="1:27" hidden="1" x14ac:dyDescent="0.25">
      <c r="A1033" s="2" t="s">
        <v>4088</v>
      </c>
      <c r="B1033" s="2" t="s">
        <v>835</v>
      </c>
      <c r="C1033" s="2" t="s">
        <v>4089</v>
      </c>
      <c r="D1033" s="2">
        <v>5</v>
      </c>
      <c r="E1033" s="2">
        <v>1</v>
      </c>
      <c r="F1033" s="2">
        <v>5</v>
      </c>
      <c r="G1033" s="2" t="s">
        <v>1030</v>
      </c>
      <c r="H1033" s="2" t="s">
        <v>4090</v>
      </c>
      <c r="I1033" s="21">
        <v>42886.291666666672</v>
      </c>
      <c r="J1033" s="2" t="s">
        <v>793</v>
      </c>
      <c r="K1033" s="21">
        <v>42858.291666666672</v>
      </c>
      <c r="L1033" s="2" t="s">
        <v>794</v>
      </c>
      <c r="M1033" s="21">
        <v>42879.291666666672</v>
      </c>
      <c r="N1033" s="2">
        <v>1</v>
      </c>
      <c r="O1033" s="2">
        <v>0</v>
      </c>
      <c r="P1033" s="2" t="s">
        <v>816</v>
      </c>
      <c r="Q1033" s="2" t="s">
        <v>835</v>
      </c>
      <c r="R1033" s="2" t="s">
        <v>836</v>
      </c>
      <c r="S1033" s="2" t="s">
        <v>820</v>
      </c>
      <c r="T1033" s="2" t="str">
        <f t="shared" si="64"/>
        <v/>
      </c>
      <c r="U1033" s="2" t="s">
        <v>1030</v>
      </c>
      <c r="V1033" s="2" t="str">
        <f t="shared" si="65"/>
        <v>Julie Samson</v>
      </c>
      <c r="W1033" s="2">
        <v>1</v>
      </c>
      <c r="X1033" s="2" t="str">
        <f t="shared" si="66"/>
        <v>Julie Samson</v>
      </c>
      <c r="Y1033" s="2">
        <v>1</v>
      </c>
      <c r="Z1033" s="2" t="str">
        <f t="shared" si="67"/>
        <v/>
      </c>
      <c r="AA1033" s="2" t="s">
        <v>1030</v>
      </c>
    </row>
    <row r="1034" spans="1:27" hidden="1" x14ac:dyDescent="0.25">
      <c r="A1034" s="2" t="s">
        <v>4091</v>
      </c>
      <c r="B1034" s="2" t="s">
        <v>796</v>
      </c>
      <c r="C1034" s="2" t="s">
        <v>4092</v>
      </c>
      <c r="D1034" s="2">
        <v>22.5</v>
      </c>
      <c r="E1034" s="2" t="s">
        <v>1030</v>
      </c>
      <c r="F1034" s="2" t="s">
        <v>1030</v>
      </c>
      <c r="G1034" s="2">
        <v>22.5</v>
      </c>
      <c r="H1034" s="2" t="s">
        <v>4093</v>
      </c>
      <c r="I1034" s="21">
        <v>42447.291666666672</v>
      </c>
      <c r="J1034" s="2" t="s">
        <v>800</v>
      </c>
      <c r="K1034" s="21">
        <v>40830.291666666664</v>
      </c>
      <c r="L1034" s="2" t="s">
        <v>794</v>
      </c>
      <c r="M1034" s="21">
        <v>40544.333333333336</v>
      </c>
      <c r="N1034" s="2">
        <v>2</v>
      </c>
      <c r="O1034" s="2">
        <v>200000</v>
      </c>
      <c r="P1034" s="2" t="s">
        <v>824</v>
      </c>
      <c r="Q1034" s="2" t="s">
        <v>796</v>
      </c>
      <c r="R1034" s="2" t="s">
        <v>810</v>
      </c>
      <c r="S1034" s="2" t="s">
        <v>801</v>
      </c>
      <c r="T1034" s="2" t="str">
        <f t="shared" si="64"/>
        <v/>
      </c>
      <c r="U1034" s="2" t="s">
        <v>1030</v>
      </c>
      <c r="V1034" s="2" t="str">
        <f t="shared" si="65"/>
        <v/>
      </c>
      <c r="W1034" s="2" t="s">
        <v>1030</v>
      </c>
      <c r="X1034" s="2" t="str">
        <f t="shared" si="66"/>
        <v/>
      </c>
      <c r="Y1034" s="2" t="s">
        <v>1030</v>
      </c>
      <c r="Z1034" s="2" t="str">
        <f t="shared" si="67"/>
        <v/>
      </c>
      <c r="AA1034" s="2" t="s">
        <v>1030</v>
      </c>
    </row>
    <row r="1035" spans="1:27" hidden="1" x14ac:dyDescent="0.25">
      <c r="A1035" s="2" t="s">
        <v>657</v>
      </c>
      <c r="B1035" s="2" t="s">
        <v>809</v>
      </c>
      <c r="C1035" s="2" t="s">
        <v>656</v>
      </c>
      <c r="D1035" s="2">
        <v>6.25</v>
      </c>
      <c r="E1035" s="2">
        <v>1</v>
      </c>
      <c r="F1035" s="2">
        <v>6.25</v>
      </c>
      <c r="G1035" s="2" t="s">
        <v>1030</v>
      </c>
      <c r="H1035" s="2" t="s">
        <v>1100</v>
      </c>
      <c r="I1035" s="21">
        <v>43188.291666666672</v>
      </c>
      <c r="J1035" s="2" t="s">
        <v>800</v>
      </c>
      <c r="K1035" s="21">
        <v>43121.333333333328</v>
      </c>
      <c r="L1035" s="2" t="s">
        <v>794</v>
      </c>
      <c r="M1035" s="21">
        <v>37532.291666666664</v>
      </c>
      <c r="N1035" s="2">
        <v>2</v>
      </c>
      <c r="O1035" s="2">
        <v>919584</v>
      </c>
      <c r="P1035" s="2" t="s">
        <v>795</v>
      </c>
      <c r="Q1035" s="2" t="s">
        <v>809</v>
      </c>
      <c r="R1035" s="2" t="s">
        <v>842</v>
      </c>
      <c r="S1035" s="2" t="s">
        <v>820</v>
      </c>
      <c r="T1035" s="2" t="str">
        <f t="shared" si="64"/>
        <v>Clare Briglio</v>
      </c>
      <c r="U1035" s="2">
        <v>100000</v>
      </c>
      <c r="V1035" s="2" t="str">
        <f t="shared" si="65"/>
        <v/>
      </c>
      <c r="W1035" s="2" t="s">
        <v>1030</v>
      </c>
      <c r="X1035" s="2" t="str">
        <f t="shared" si="66"/>
        <v/>
      </c>
      <c r="Y1035" s="2" t="s">
        <v>1030</v>
      </c>
      <c r="Z1035" s="2" t="str">
        <f t="shared" si="67"/>
        <v/>
      </c>
      <c r="AA1035" s="2" t="s">
        <v>1030</v>
      </c>
    </row>
    <row r="1036" spans="1:27" hidden="1" x14ac:dyDescent="0.25">
      <c r="A1036" s="2" t="s">
        <v>4094</v>
      </c>
      <c r="B1036" s="2" t="s">
        <v>804</v>
      </c>
      <c r="C1036" s="2" t="s">
        <v>4095</v>
      </c>
      <c r="D1036" s="2">
        <v>7.75</v>
      </c>
      <c r="E1036" s="2">
        <v>1</v>
      </c>
      <c r="F1036" s="2">
        <v>7.75</v>
      </c>
      <c r="G1036" s="2" t="s">
        <v>1030</v>
      </c>
      <c r="H1036" s="2" t="s">
        <v>4096</v>
      </c>
      <c r="I1036" s="21">
        <v>42901.291666666672</v>
      </c>
      <c r="J1036" s="2" t="s">
        <v>793</v>
      </c>
      <c r="K1036" s="21">
        <v>42614.291666666672</v>
      </c>
      <c r="L1036" s="2" t="s">
        <v>794</v>
      </c>
      <c r="M1036" s="21">
        <v>41518.291666666664</v>
      </c>
      <c r="N1036" s="2">
        <v>4</v>
      </c>
      <c r="O1036" s="2">
        <v>0</v>
      </c>
      <c r="P1036" s="2" t="s">
        <v>795</v>
      </c>
      <c r="Q1036" s="2" t="s">
        <v>804</v>
      </c>
      <c r="R1036" s="2" t="s">
        <v>810</v>
      </c>
      <c r="S1036" s="2" t="s">
        <v>2816</v>
      </c>
      <c r="T1036" s="2" t="str">
        <f t="shared" si="64"/>
        <v/>
      </c>
      <c r="U1036" s="2" t="s">
        <v>1030</v>
      </c>
      <c r="V1036" s="2" t="str">
        <f t="shared" si="65"/>
        <v/>
      </c>
      <c r="W1036" s="2" t="s">
        <v>1030</v>
      </c>
      <c r="X1036" s="2" t="str">
        <f t="shared" si="66"/>
        <v/>
      </c>
      <c r="Y1036" s="2" t="s">
        <v>1030</v>
      </c>
      <c r="Z1036" s="2" t="str">
        <f t="shared" si="67"/>
        <v/>
      </c>
      <c r="AA1036" s="2" t="s">
        <v>1030</v>
      </c>
    </row>
    <row r="1037" spans="1:27" hidden="1" x14ac:dyDescent="0.25">
      <c r="A1037" s="2" t="s">
        <v>4097</v>
      </c>
      <c r="B1037" s="2" t="s">
        <v>882</v>
      </c>
      <c r="C1037" s="2" t="s">
        <v>4098</v>
      </c>
      <c r="D1037" s="2">
        <v>1.5</v>
      </c>
      <c r="E1037" s="2" t="s">
        <v>1030</v>
      </c>
      <c r="F1037" s="2" t="s">
        <v>1030</v>
      </c>
      <c r="G1037" s="2">
        <v>1.5</v>
      </c>
      <c r="H1037" s="2" t="s">
        <v>4099</v>
      </c>
      <c r="I1037" s="21">
        <v>42240.291666666672</v>
      </c>
      <c r="J1037" s="2" t="s">
        <v>793</v>
      </c>
      <c r="K1037" s="21">
        <v>41029.291666666664</v>
      </c>
      <c r="L1037" s="2" t="s">
        <v>1102</v>
      </c>
      <c r="M1037" s="21">
        <v>41365.291666666664</v>
      </c>
      <c r="P1037" s="2" t="s">
        <v>816</v>
      </c>
      <c r="Q1037" s="2" t="s">
        <v>882</v>
      </c>
      <c r="R1037" s="2" t="s">
        <v>836</v>
      </c>
      <c r="S1037" s="2" t="s">
        <v>916</v>
      </c>
      <c r="T1037" s="2" t="str">
        <f t="shared" si="64"/>
        <v/>
      </c>
      <c r="U1037" s="2" t="s">
        <v>1030</v>
      </c>
      <c r="V1037" s="2" t="str">
        <f t="shared" si="65"/>
        <v/>
      </c>
      <c r="W1037" s="2" t="s">
        <v>1030</v>
      </c>
      <c r="X1037" s="2" t="str">
        <f t="shared" si="66"/>
        <v/>
      </c>
      <c r="Y1037" s="2" t="s">
        <v>1030</v>
      </c>
      <c r="Z1037" s="2" t="str">
        <f t="shared" si="67"/>
        <v/>
      </c>
      <c r="AA1037" s="2" t="s">
        <v>1030</v>
      </c>
    </row>
    <row r="1038" spans="1:27" hidden="1" x14ac:dyDescent="0.25">
      <c r="A1038" s="2" t="s">
        <v>4100</v>
      </c>
      <c r="B1038" s="2" t="s">
        <v>1063</v>
      </c>
      <c r="C1038" s="2" t="s">
        <v>4101</v>
      </c>
      <c r="D1038" s="2">
        <v>21</v>
      </c>
      <c r="E1038" s="2" t="s">
        <v>1030</v>
      </c>
      <c r="F1038" s="2" t="s">
        <v>1030</v>
      </c>
      <c r="G1038" s="2">
        <v>21</v>
      </c>
      <c r="H1038" s="2" t="s">
        <v>4102</v>
      </c>
      <c r="I1038" s="21">
        <v>42261.291666666672</v>
      </c>
      <c r="J1038" s="2" t="s">
        <v>808</v>
      </c>
      <c r="K1038" s="21">
        <v>41961.333333333328</v>
      </c>
      <c r="L1038" s="2" t="s">
        <v>1102</v>
      </c>
      <c r="N1038" s="2">
        <v>0</v>
      </c>
      <c r="O1038" s="2">
        <v>0</v>
      </c>
      <c r="P1038" s="2" t="s">
        <v>816</v>
      </c>
      <c r="Q1038" s="2" t="s">
        <v>1063</v>
      </c>
      <c r="R1038" s="2" t="s">
        <v>937</v>
      </c>
      <c r="S1038" s="2" t="s">
        <v>869</v>
      </c>
      <c r="T1038" s="2" t="str">
        <f t="shared" si="64"/>
        <v/>
      </c>
      <c r="U1038" s="2" t="s">
        <v>1030</v>
      </c>
      <c r="V1038" s="2" t="str">
        <f t="shared" si="65"/>
        <v/>
      </c>
      <c r="W1038" s="2" t="s">
        <v>1030</v>
      </c>
      <c r="X1038" s="2" t="str">
        <f t="shared" si="66"/>
        <v/>
      </c>
      <c r="Y1038" s="2" t="s">
        <v>1030</v>
      </c>
      <c r="Z1038" s="2" t="str">
        <f t="shared" si="67"/>
        <v/>
      </c>
      <c r="AA1038" s="2" t="s">
        <v>1030</v>
      </c>
    </row>
    <row r="1039" spans="1:27" hidden="1" x14ac:dyDescent="0.25">
      <c r="A1039" s="2" t="s">
        <v>293</v>
      </c>
      <c r="B1039" s="2" t="s">
        <v>848</v>
      </c>
      <c r="C1039" s="2" t="s">
        <v>292</v>
      </c>
      <c r="D1039" s="2">
        <v>1</v>
      </c>
      <c r="E1039" s="2">
        <v>1</v>
      </c>
      <c r="F1039" s="2">
        <v>1</v>
      </c>
      <c r="G1039" s="2" t="s">
        <v>1030</v>
      </c>
      <c r="H1039" s="2" t="s">
        <v>1101</v>
      </c>
      <c r="I1039" s="21">
        <v>43236.291666666672</v>
      </c>
      <c r="J1039" s="2" t="s">
        <v>1030</v>
      </c>
      <c r="K1039" s="21">
        <v>43228.291666666672</v>
      </c>
      <c r="L1039" s="2" t="s">
        <v>1102</v>
      </c>
      <c r="N1039" s="2">
        <v>0</v>
      </c>
      <c r="O1039" s="2">
        <v>0</v>
      </c>
      <c r="P1039" s="2" t="s">
        <v>816</v>
      </c>
      <c r="Q1039" s="2" t="s">
        <v>848</v>
      </c>
      <c r="R1039" s="2" t="s">
        <v>830</v>
      </c>
      <c r="S1039" s="2" t="s">
        <v>845</v>
      </c>
      <c r="T1039" s="2" t="str">
        <f t="shared" si="64"/>
        <v/>
      </c>
      <c r="U1039" s="2" t="s">
        <v>1030</v>
      </c>
      <c r="V1039" s="2" t="str">
        <f t="shared" si="65"/>
        <v/>
      </c>
      <c r="W1039" s="2" t="s">
        <v>1030</v>
      </c>
      <c r="X1039" s="2" t="str">
        <f t="shared" si="66"/>
        <v/>
      </c>
      <c r="Y1039" s="2" t="s">
        <v>1030</v>
      </c>
      <c r="Z1039" s="2" t="str">
        <f t="shared" si="67"/>
        <v/>
      </c>
      <c r="AA1039" s="2" t="s">
        <v>1030</v>
      </c>
    </row>
    <row r="1040" spans="1:27" hidden="1" x14ac:dyDescent="0.25">
      <c r="A1040" s="2" t="s">
        <v>4103</v>
      </c>
      <c r="B1040" s="2" t="s">
        <v>885</v>
      </c>
      <c r="C1040" s="2" t="s">
        <v>4104</v>
      </c>
      <c r="D1040" s="2">
        <v>3.5</v>
      </c>
      <c r="E1040" s="2">
        <v>1</v>
      </c>
      <c r="F1040" s="2">
        <v>3.5</v>
      </c>
      <c r="G1040" s="2" t="s">
        <v>1030</v>
      </c>
      <c r="H1040" s="2" t="s">
        <v>4105</v>
      </c>
      <c r="I1040" s="21">
        <v>42143.291666666672</v>
      </c>
      <c r="J1040" s="2" t="s">
        <v>884</v>
      </c>
      <c r="K1040" s="21">
        <v>42121.291666666672</v>
      </c>
      <c r="L1040" s="2" t="s">
        <v>1102</v>
      </c>
      <c r="N1040" s="2">
        <v>0</v>
      </c>
      <c r="O1040" s="2">
        <v>0</v>
      </c>
      <c r="P1040" s="2" t="s">
        <v>816</v>
      </c>
      <c r="Q1040" s="2" t="s">
        <v>885</v>
      </c>
      <c r="R1040" s="2" t="s">
        <v>797</v>
      </c>
      <c r="S1040" s="2" t="s">
        <v>801</v>
      </c>
      <c r="T1040" s="2" t="str">
        <f t="shared" si="64"/>
        <v/>
      </c>
      <c r="U1040" s="2" t="s">
        <v>1030</v>
      </c>
      <c r="V1040" s="2" t="str">
        <f t="shared" si="65"/>
        <v/>
      </c>
      <c r="W1040" s="2" t="s">
        <v>1030</v>
      </c>
      <c r="X1040" s="2" t="str">
        <f t="shared" si="66"/>
        <v/>
      </c>
      <c r="Y1040" s="2" t="s">
        <v>1030</v>
      </c>
      <c r="Z1040" s="2" t="str">
        <f t="shared" si="67"/>
        <v/>
      </c>
      <c r="AA1040" s="2" t="s">
        <v>1030</v>
      </c>
    </row>
    <row r="1041" spans="1:27" hidden="1" x14ac:dyDescent="0.25">
      <c r="A1041" s="2" t="s">
        <v>4106</v>
      </c>
      <c r="B1041" s="2" t="s">
        <v>804</v>
      </c>
      <c r="C1041" s="2" t="s">
        <v>4107</v>
      </c>
      <c r="D1041" s="2">
        <v>1.75</v>
      </c>
      <c r="E1041" s="2">
        <v>1</v>
      </c>
      <c r="F1041" s="2">
        <v>1.75</v>
      </c>
      <c r="G1041" s="2" t="s">
        <v>1030</v>
      </c>
      <c r="H1041" s="2" t="s">
        <v>4108</v>
      </c>
      <c r="I1041" s="21">
        <v>42787.333333333328</v>
      </c>
      <c r="J1041" s="2" t="s">
        <v>840</v>
      </c>
      <c r="K1041" s="21">
        <v>42782.333333333328</v>
      </c>
      <c r="L1041" s="2" t="s">
        <v>794</v>
      </c>
      <c r="M1041" s="21">
        <v>42005.333333333328</v>
      </c>
      <c r="N1041" s="2">
        <v>4</v>
      </c>
      <c r="O1041" s="2">
        <v>500000</v>
      </c>
      <c r="P1041" s="2" t="s">
        <v>795</v>
      </c>
      <c r="Q1041" s="2" t="s">
        <v>804</v>
      </c>
      <c r="R1041" s="2" t="s">
        <v>797</v>
      </c>
      <c r="S1041" s="2" t="s">
        <v>806</v>
      </c>
      <c r="T1041" s="2" t="str">
        <f t="shared" si="64"/>
        <v/>
      </c>
      <c r="U1041" s="2" t="s">
        <v>1030</v>
      </c>
      <c r="V1041" s="2" t="str">
        <f t="shared" si="65"/>
        <v/>
      </c>
      <c r="W1041" s="2" t="s">
        <v>1030</v>
      </c>
      <c r="X1041" s="2" t="str">
        <f t="shared" si="66"/>
        <v/>
      </c>
      <c r="Y1041" s="2" t="s">
        <v>1030</v>
      </c>
      <c r="Z1041" s="2" t="str">
        <f t="shared" si="67"/>
        <v/>
      </c>
      <c r="AA1041" s="2" t="s">
        <v>1030</v>
      </c>
    </row>
    <row r="1042" spans="1:27" hidden="1" x14ac:dyDescent="0.25">
      <c r="A1042" s="2" t="s">
        <v>4109</v>
      </c>
      <c r="B1042" s="2" t="s">
        <v>885</v>
      </c>
      <c r="C1042" s="2" t="s">
        <v>4110</v>
      </c>
      <c r="D1042" s="2">
        <v>3.25</v>
      </c>
      <c r="E1042" s="2">
        <v>1</v>
      </c>
      <c r="F1042" s="2">
        <v>3.25</v>
      </c>
      <c r="G1042" s="2" t="s">
        <v>1030</v>
      </c>
      <c r="H1042" s="2" t="s">
        <v>4111</v>
      </c>
      <c r="I1042" s="21">
        <v>42202.291666666672</v>
      </c>
      <c r="J1042" s="2" t="s">
        <v>907</v>
      </c>
      <c r="K1042" s="21">
        <v>42198.291666666672</v>
      </c>
      <c r="L1042" s="2" t="s">
        <v>1102</v>
      </c>
      <c r="N1042" s="2">
        <v>0</v>
      </c>
      <c r="O1042" s="2">
        <v>0</v>
      </c>
      <c r="P1042" s="2" t="s">
        <v>816</v>
      </c>
      <c r="Q1042" s="2" t="s">
        <v>885</v>
      </c>
      <c r="R1042" s="2" t="s">
        <v>830</v>
      </c>
      <c r="S1042" s="2" t="s">
        <v>820</v>
      </c>
      <c r="T1042" s="2" t="str">
        <f t="shared" si="64"/>
        <v/>
      </c>
      <c r="U1042" s="2" t="s">
        <v>1030</v>
      </c>
      <c r="V1042" s="2" t="str">
        <f t="shared" si="65"/>
        <v/>
      </c>
      <c r="W1042" s="2" t="s">
        <v>1030</v>
      </c>
      <c r="X1042" s="2" t="str">
        <f t="shared" si="66"/>
        <v/>
      </c>
      <c r="Y1042" s="2" t="s">
        <v>1030</v>
      </c>
      <c r="Z1042" s="2" t="str">
        <f t="shared" si="67"/>
        <v/>
      </c>
      <c r="AA1042" s="2" t="s">
        <v>1030</v>
      </c>
    </row>
    <row r="1043" spans="1:27" hidden="1" x14ac:dyDescent="0.25">
      <c r="A1043" s="2" t="s">
        <v>4112</v>
      </c>
      <c r="B1043" s="2" t="s">
        <v>882</v>
      </c>
      <c r="C1043" s="2" t="s">
        <v>4113</v>
      </c>
      <c r="D1043" s="2">
        <v>2</v>
      </c>
      <c r="E1043" s="2">
        <v>1</v>
      </c>
      <c r="F1043" s="2">
        <v>2</v>
      </c>
      <c r="G1043" s="2" t="s">
        <v>1030</v>
      </c>
      <c r="H1043" s="2" t="s">
        <v>4114</v>
      </c>
      <c r="I1043" s="21">
        <v>42954.291666666672</v>
      </c>
      <c r="J1043" s="2" t="s">
        <v>800</v>
      </c>
      <c r="K1043" s="21">
        <v>42928.291666666672</v>
      </c>
      <c r="L1043" s="2" t="s">
        <v>794</v>
      </c>
      <c r="N1043" s="2">
        <v>0</v>
      </c>
      <c r="O1043" s="2">
        <v>0</v>
      </c>
      <c r="P1043" s="2" t="s">
        <v>816</v>
      </c>
      <c r="Q1043" s="2" t="s">
        <v>882</v>
      </c>
      <c r="R1043" s="2" t="s">
        <v>922</v>
      </c>
      <c r="S1043" s="2" t="s">
        <v>820</v>
      </c>
      <c r="T1043" s="2" t="str">
        <f t="shared" si="64"/>
        <v/>
      </c>
      <c r="U1043" s="2" t="s">
        <v>1030</v>
      </c>
      <c r="V1043" s="2" t="str">
        <f t="shared" si="65"/>
        <v/>
      </c>
      <c r="W1043" s="2" t="s">
        <v>1030</v>
      </c>
      <c r="X1043" s="2" t="str">
        <f t="shared" si="66"/>
        <v/>
      </c>
      <c r="Y1043" s="2" t="s">
        <v>1030</v>
      </c>
      <c r="Z1043" s="2" t="str">
        <f t="shared" si="67"/>
        <v/>
      </c>
      <c r="AA1043" s="2" t="s">
        <v>1030</v>
      </c>
    </row>
    <row r="1044" spans="1:27" hidden="1" x14ac:dyDescent="0.25">
      <c r="A1044" s="2" t="s">
        <v>4115</v>
      </c>
      <c r="B1044" s="2" t="s">
        <v>885</v>
      </c>
      <c r="C1044" s="2" t="s">
        <v>4116</v>
      </c>
      <c r="D1044" s="2">
        <v>15.183000087738037</v>
      </c>
      <c r="E1044" s="2" t="s">
        <v>1030</v>
      </c>
      <c r="F1044" s="2" t="s">
        <v>1030</v>
      </c>
      <c r="G1044" s="2">
        <v>15.183000087738037</v>
      </c>
      <c r="H1044" s="2" t="s">
        <v>4117</v>
      </c>
      <c r="I1044" s="21">
        <v>42339.333333333328</v>
      </c>
      <c r="J1044" s="2" t="s">
        <v>847</v>
      </c>
      <c r="K1044" s="21">
        <v>42325.333333333328</v>
      </c>
      <c r="L1044" s="2" t="s">
        <v>1102</v>
      </c>
      <c r="N1044" s="2">
        <v>0</v>
      </c>
      <c r="O1044" s="2">
        <v>0</v>
      </c>
      <c r="P1044" s="2" t="s">
        <v>816</v>
      </c>
      <c r="Q1044" s="2" t="s">
        <v>885</v>
      </c>
      <c r="R1044" s="2" t="s">
        <v>813</v>
      </c>
      <c r="S1044" s="2" t="s">
        <v>916</v>
      </c>
      <c r="T1044" s="2" t="str">
        <f t="shared" si="64"/>
        <v/>
      </c>
      <c r="U1044" s="2" t="s">
        <v>1030</v>
      </c>
      <c r="V1044" s="2" t="str">
        <f t="shared" si="65"/>
        <v/>
      </c>
      <c r="W1044" s="2" t="s">
        <v>1030</v>
      </c>
      <c r="X1044" s="2" t="str">
        <f t="shared" si="66"/>
        <v/>
      </c>
      <c r="Y1044" s="2" t="s">
        <v>1030</v>
      </c>
      <c r="Z1044" s="2" t="str">
        <f t="shared" si="67"/>
        <v/>
      </c>
      <c r="AA1044" s="2" t="s">
        <v>1030</v>
      </c>
    </row>
    <row r="1045" spans="1:27" hidden="1" x14ac:dyDescent="0.25">
      <c r="A1045" s="2" t="s">
        <v>4118</v>
      </c>
      <c r="B1045" s="2" t="s">
        <v>848</v>
      </c>
      <c r="C1045" s="2" t="s">
        <v>4119</v>
      </c>
      <c r="D1045" s="2">
        <v>30</v>
      </c>
      <c r="E1045" s="2">
        <v>1</v>
      </c>
      <c r="F1045" s="2">
        <v>30</v>
      </c>
      <c r="G1045" s="2" t="s">
        <v>1030</v>
      </c>
      <c r="H1045" s="2" t="s">
        <v>4120</v>
      </c>
      <c r="I1045" s="21">
        <v>41906.291666666664</v>
      </c>
      <c r="J1045" s="2" t="s">
        <v>819</v>
      </c>
      <c r="K1045" s="21">
        <v>41626.333333333336</v>
      </c>
      <c r="L1045" s="2" t="s">
        <v>1102</v>
      </c>
      <c r="M1045" s="21">
        <v>39142.333333333336</v>
      </c>
      <c r="P1045" s="2" t="s">
        <v>795</v>
      </c>
      <c r="Q1045" s="2" t="s">
        <v>848</v>
      </c>
      <c r="R1045" s="2" t="s">
        <v>1013</v>
      </c>
      <c r="S1045" s="2" t="s">
        <v>853</v>
      </c>
      <c r="T1045" s="2" t="str">
        <f t="shared" si="64"/>
        <v/>
      </c>
      <c r="U1045" s="2" t="s">
        <v>1030</v>
      </c>
      <c r="V1045" s="2" t="str">
        <f t="shared" si="65"/>
        <v/>
      </c>
      <c r="W1045" s="2" t="s">
        <v>1030</v>
      </c>
      <c r="X1045" s="2" t="str">
        <f t="shared" si="66"/>
        <v/>
      </c>
      <c r="Y1045" s="2" t="s">
        <v>1030</v>
      </c>
      <c r="Z1045" s="2" t="str">
        <f t="shared" si="67"/>
        <v/>
      </c>
      <c r="AA1045" s="2" t="s">
        <v>1030</v>
      </c>
    </row>
    <row r="1046" spans="1:27" hidden="1" x14ac:dyDescent="0.25">
      <c r="A1046" s="2" t="s">
        <v>4121</v>
      </c>
      <c r="B1046" s="2" t="s">
        <v>809</v>
      </c>
      <c r="C1046" s="2" t="s">
        <v>4122</v>
      </c>
      <c r="D1046" s="2">
        <v>10.5</v>
      </c>
      <c r="E1046" s="2">
        <v>1</v>
      </c>
      <c r="F1046" s="2">
        <v>10.5</v>
      </c>
      <c r="G1046" s="2" t="s">
        <v>1030</v>
      </c>
      <c r="H1046" s="2" t="s">
        <v>4123</v>
      </c>
      <c r="I1046" s="21">
        <v>42702.333333333328</v>
      </c>
      <c r="J1046" s="2" t="s">
        <v>808</v>
      </c>
      <c r="K1046" s="21">
        <v>42184.291666666672</v>
      </c>
      <c r="L1046" s="2" t="s">
        <v>794</v>
      </c>
      <c r="M1046" s="21">
        <v>42223.291666666672</v>
      </c>
      <c r="N1046" s="2">
        <v>0</v>
      </c>
      <c r="O1046" s="2">
        <v>0</v>
      </c>
      <c r="P1046" s="2" t="s">
        <v>816</v>
      </c>
      <c r="Q1046" s="2" t="s">
        <v>809</v>
      </c>
      <c r="R1046" s="2" t="s">
        <v>1504</v>
      </c>
      <c r="S1046" s="2" t="s">
        <v>831</v>
      </c>
      <c r="T1046" s="2" t="str">
        <f t="shared" si="64"/>
        <v/>
      </c>
      <c r="U1046" s="2" t="s">
        <v>1030</v>
      </c>
      <c r="V1046" s="2" t="str">
        <f t="shared" si="65"/>
        <v>Clare Briglio</v>
      </c>
      <c r="W1046" s="2">
        <v>1</v>
      </c>
      <c r="X1046" s="2" t="str">
        <f t="shared" si="66"/>
        <v/>
      </c>
      <c r="Y1046" s="2" t="s">
        <v>1030</v>
      </c>
      <c r="Z1046" s="2" t="str">
        <f t="shared" si="67"/>
        <v/>
      </c>
      <c r="AA1046" s="2" t="s">
        <v>1030</v>
      </c>
    </row>
    <row r="1047" spans="1:27" hidden="1" x14ac:dyDescent="0.25">
      <c r="A1047" s="2" t="s">
        <v>4124</v>
      </c>
      <c r="B1047" s="2" t="s">
        <v>885</v>
      </c>
      <c r="C1047" s="2" t="s">
        <v>4125</v>
      </c>
      <c r="D1047" s="2">
        <v>2.25</v>
      </c>
      <c r="E1047" s="2">
        <v>1</v>
      </c>
      <c r="F1047" s="2">
        <v>2.25</v>
      </c>
      <c r="G1047" s="2" t="s">
        <v>1030</v>
      </c>
      <c r="H1047" s="2" t="s">
        <v>4126</v>
      </c>
      <c r="I1047" s="21">
        <v>42300.291666666672</v>
      </c>
      <c r="J1047" s="2" t="s">
        <v>1480</v>
      </c>
      <c r="K1047" s="21">
        <v>42289.291666666672</v>
      </c>
      <c r="L1047" s="2" t="s">
        <v>1102</v>
      </c>
      <c r="N1047" s="2">
        <v>0</v>
      </c>
      <c r="O1047" s="2">
        <v>0</v>
      </c>
      <c r="P1047" s="2" t="s">
        <v>816</v>
      </c>
      <c r="Q1047" s="2" t="s">
        <v>885</v>
      </c>
      <c r="R1047" s="2" t="s">
        <v>830</v>
      </c>
      <c r="S1047" s="2" t="s">
        <v>1259</v>
      </c>
      <c r="T1047" s="2" t="str">
        <f t="shared" si="64"/>
        <v/>
      </c>
      <c r="U1047" s="2" t="s">
        <v>1030</v>
      </c>
      <c r="V1047" s="2" t="str">
        <f t="shared" si="65"/>
        <v/>
      </c>
      <c r="W1047" s="2" t="s">
        <v>1030</v>
      </c>
      <c r="X1047" s="2" t="str">
        <f t="shared" si="66"/>
        <v/>
      </c>
      <c r="Y1047" s="2" t="s">
        <v>1030</v>
      </c>
      <c r="Z1047" s="2" t="str">
        <f t="shared" si="67"/>
        <v/>
      </c>
      <c r="AA1047" s="2" t="s">
        <v>1030</v>
      </c>
    </row>
    <row r="1048" spans="1:27" hidden="1" x14ac:dyDescent="0.25">
      <c r="A1048" s="2" t="s">
        <v>4127</v>
      </c>
      <c r="B1048" s="2" t="s">
        <v>885</v>
      </c>
      <c r="C1048" s="2" t="s">
        <v>4128</v>
      </c>
      <c r="D1048" s="2">
        <v>1</v>
      </c>
      <c r="E1048" s="2">
        <v>1</v>
      </c>
      <c r="F1048" s="2">
        <v>1</v>
      </c>
      <c r="G1048" s="2" t="s">
        <v>1030</v>
      </c>
      <c r="H1048" s="2" t="s">
        <v>4129</v>
      </c>
      <c r="I1048" s="21">
        <v>42489.291666666672</v>
      </c>
      <c r="J1048" s="2" t="s">
        <v>861</v>
      </c>
      <c r="K1048" s="21">
        <v>42484.291666666672</v>
      </c>
      <c r="L1048" s="2" t="s">
        <v>794</v>
      </c>
      <c r="N1048" s="2">
        <v>0</v>
      </c>
      <c r="O1048" s="2">
        <v>0</v>
      </c>
      <c r="P1048" s="2" t="s">
        <v>816</v>
      </c>
      <c r="Q1048" s="2" t="s">
        <v>885</v>
      </c>
      <c r="R1048" s="2" t="s">
        <v>830</v>
      </c>
      <c r="S1048" s="2" t="s">
        <v>801</v>
      </c>
      <c r="T1048" s="2" t="str">
        <f t="shared" si="64"/>
        <v/>
      </c>
      <c r="U1048" s="2" t="s">
        <v>1030</v>
      </c>
      <c r="V1048" s="2" t="str">
        <f t="shared" si="65"/>
        <v/>
      </c>
      <c r="W1048" s="2" t="s">
        <v>1030</v>
      </c>
      <c r="X1048" s="2" t="str">
        <f t="shared" si="66"/>
        <v/>
      </c>
      <c r="Y1048" s="2" t="s">
        <v>1030</v>
      </c>
      <c r="Z1048" s="2" t="str">
        <f t="shared" si="67"/>
        <v/>
      </c>
      <c r="AA1048" s="2" t="s">
        <v>1030</v>
      </c>
    </row>
    <row r="1049" spans="1:27" hidden="1" x14ac:dyDescent="0.25">
      <c r="A1049" s="2" t="s">
        <v>4130</v>
      </c>
      <c r="B1049" s="2" t="s">
        <v>885</v>
      </c>
      <c r="C1049" s="2" t="s">
        <v>4131</v>
      </c>
      <c r="D1049" s="2">
        <v>0.5</v>
      </c>
      <c r="E1049" s="2">
        <v>1</v>
      </c>
      <c r="F1049" s="2">
        <v>0.5</v>
      </c>
      <c r="G1049" s="2" t="s">
        <v>1030</v>
      </c>
      <c r="H1049" s="2" t="s">
        <v>4132</v>
      </c>
      <c r="I1049" s="21">
        <v>42117.291666666672</v>
      </c>
      <c r="J1049" s="2" t="s">
        <v>1480</v>
      </c>
      <c r="K1049" s="21">
        <v>42117.291666666672</v>
      </c>
      <c r="L1049" s="2" t="s">
        <v>1102</v>
      </c>
      <c r="N1049" s="2">
        <v>0</v>
      </c>
      <c r="O1049" s="2">
        <v>0</v>
      </c>
      <c r="P1049" s="2" t="s">
        <v>816</v>
      </c>
      <c r="Q1049" s="2" t="s">
        <v>885</v>
      </c>
      <c r="R1049" s="2" t="s">
        <v>857</v>
      </c>
      <c r="S1049" s="2" t="s">
        <v>843</v>
      </c>
      <c r="T1049" s="2" t="str">
        <f t="shared" si="64"/>
        <v/>
      </c>
      <c r="U1049" s="2" t="s">
        <v>1030</v>
      </c>
      <c r="V1049" s="2" t="str">
        <f t="shared" si="65"/>
        <v/>
      </c>
      <c r="W1049" s="2" t="s">
        <v>1030</v>
      </c>
      <c r="X1049" s="2" t="str">
        <f t="shared" si="66"/>
        <v/>
      </c>
      <c r="Y1049" s="2" t="s">
        <v>1030</v>
      </c>
      <c r="Z1049" s="2" t="str">
        <f t="shared" si="67"/>
        <v/>
      </c>
      <c r="AA1049" s="2" t="s">
        <v>1030</v>
      </c>
    </row>
    <row r="1050" spans="1:27" hidden="1" x14ac:dyDescent="0.25">
      <c r="A1050" s="2" t="s">
        <v>4133</v>
      </c>
      <c r="B1050" s="2" t="s">
        <v>796</v>
      </c>
      <c r="C1050" s="2" t="s">
        <v>4134</v>
      </c>
      <c r="D1050" s="2">
        <v>1.75</v>
      </c>
      <c r="E1050" s="2">
        <v>1</v>
      </c>
      <c r="F1050" s="2">
        <v>1.75</v>
      </c>
      <c r="G1050" s="2" t="s">
        <v>1030</v>
      </c>
      <c r="H1050" s="2" t="s">
        <v>4135</v>
      </c>
      <c r="I1050" s="21">
        <v>41827.291666666664</v>
      </c>
      <c r="J1050" s="2" t="s">
        <v>1030</v>
      </c>
      <c r="K1050" s="21">
        <v>41827.291666666664</v>
      </c>
      <c r="L1050" s="2" t="s">
        <v>1102</v>
      </c>
      <c r="N1050" s="2">
        <v>0</v>
      </c>
      <c r="O1050" s="2">
        <v>0</v>
      </c>
      <c r="P1050" s="2" t="s">
        <v>816</v>
      </c>
      <c r="Q1050" s="2" t="s">
        <v>796</v>
      </c>
      <c r="R1050" s="2" t="s">
        <v>1030</v>
      </c>
      <c r="S1050" s="2" t="s">
        <v>853</v>
      </c>
      <c r="T1050" s="2" t="str">
        <f t="shared" si="64"/>
        <v/>
      </c>
      <c r="U1050" s="2" t="s">
        <v>1030</v>
      </c>
      <c r="V1050" s="2" t="str">
        <f t="shared" si="65"/>
        <v/>
      </c>
      <c r="W1050" s="2" t="s">
        <v>1030</v>
      </c>
      <c r="X1050" s="2" t="str">
        <f t="shared" si="66"/>
        <v/>
      </c>
      <c r="Y1050" s="2" t="s">
        <v>1030</v>
      </c>
      <c r="Z1050" s="2" t="str">
        <f t="shared" si="67"/>
        <v/>
      </c>
      <c r="AA1050" s="2" t="s">
        <v>1030</v>
      </c>
    </row>
    <row r="1051" spans="1:27" hidden="1" x14ac:dyDescent="0.25">
      <c r="A1051" s="2" t="s">
        <v>4136</v>
      </c>
      <c r="B1051" s="2" t="s">
        <v>809</v>
      </c>
      <c r="C1051" s="2" t="s">
        <v>4137</v>
      </c>
      <c r="D1051" s="2">
        <v>13</v>
      </c>
      <c r="E1051" s="2">
        <v>1</v>
      </c>
      <c r="F1051" s="2">
        <v>13</v>
      </c>
      <c r="G1051" s="2" t="s">
        <v>1030</v>
      </c>
      <c r="H1051" s="2" t="s">
        <v>4138</v>
      </c>
      <c r="I1051" s="21">
        <v>42601.291666666672</v>
      </c>
      <c r="J1051" s="2" t="s">
        <v>884</v>
      </c>
      <c r="K1051" s="21">
        <v>42403.333333333328</v>
      </c>
      <c r="L1051" s="2" t="s">
        <v>794</v>
      </c>
      <c r="M1051" s="21">
        <v>42454.291666666672</v>
      </c>
      <c r="N1051" s="2">
        <v>1</v>
      </c>
      <c r="O1051" s="2">
        <v>0</v>
      </c>
      <c r="P1051" s="2" t="s">
        <v>816</v>
      </c>
      <c r="Q1051" s="2" t="s">
        <v>809</v>
      </c>
      <c r="R1051" s="2" t="s">
        <v>797</v>
      </c>
      <c r="S1051" s="2" t="s">
        <v>979</v>
      </c>
      <c r="T1051" s="2" t="str">
        <f t="shared" si="64"/>
        <v/>
      </c>
      <c r="U1051" s="2" t="s">
        <v>1030</v>
      </c>
      <c r="V1051" s="2" t="str">
        <f t="shared" si="65"/>
        <v>Clare Briglio</v>
      </c>
      <c r="W1051" s="2">
        <v>1</v>
      </c>
      <c r="X1051" s="2" t="str">
        <f t="shared" si="66"/>
        <v>Clare Briglio</v>
      </c>
      <c r="Y1051" s="2">
        <v>1</v>
      </c>
      <c r="Z1051" s="2" t="str">
        <f t="shared" si="67"/>
        <v/>
      </c>
      <c r="AA1051" s="2" t="s">
        <v>1030</v>
      </c>
    </row>
    <row r="1052" spans="1:27" hidden="1" x14ac:dyDescent="0.25">
      <c r="A1052" s="2" t="s">
        <v>4139</v>
      </c>
      <c r="B1052" s="2" t="s">
        <v>885</v>
      </c>
      <c r="C1052" s="2" t="s">
        <v>4140</v>
      </c>
      <c r="D1052" s="2">
        <v>2.7503333389759064</v>
      </c>
      <c r="E1052" s="2">
        <v>1</v>
      </c>
      <c r="F1052" s="2">
        <v>2.7503333389759064</v>
      </c>
      <c r="G1052" s="2" t="s">
        <v>1030</v>
      </c>
      <c r="H1052" s="2" t="s">
        <v>4141</v>
      </c>
      <c r="I1052" s="21">
        <v>42255.291666666672</v>
      </c>
      <c r="J1052" s="2" t="s">
        <v>800</v>
      </c>
      <c r="K1052" s="21">
        <v>42190.291666666672</v>
      </c>
      <c r="L1052" s="2" t="s">
        <v>1102</v>
      </c>
      <c r="N1052" s="2">
        <v>0</v>
      </c>
      <c r="O1052" s="2">
        <v>0</v>
      </c>
      <c r="P1052" s="2" t="s">
        <v>816</v>
      </c>
      <c r="Q1052" s="2" t="s">
        <v>885</v>
      </c>
      <c r="R1052" s="2" t="s">
        <v>797</v>
      </c>
      <c r="S1052" s="2" t="s">
        <v>894</v>
      </c>
      <c r="T1052" s="2" t="str">
        <f t="shared" si="64"/>
        <v/>
      </c>
      <c r="U1052" s="2" t="s">
        <v>1030</v>
      </c>
      <c r="V1052" s="2" t="str">
        <f t="shared" si="65"/>
        <v/>
      </c>
      <c r="W1052" s="2" t="s">
        <v>1030</v>
      </c>
      <c r="X1052" s="2" t="str">
        <f t="shared" si="66"/>
        <v/>
      </c>
      <c r="Y1052" s="2" t="s">
        <v>1030</v>
      </c>
      <c r="Z1052" s="2" t="str">
        <f t="shared" si="67"/>
        <v/>
      </c>
      <c r="AA1052" s="2" t="s">
        <v>1030</v>
      </c>
    </row>
    <row r="1053" spans="1:27" hidden="1" x14ac:dyDescent="0.25">
      <c r="A1053" s="2" t="s">
        <v>4142</v>
      </c>
      <c r="B1053" s="2" t="s">
        <v>838</v>
      </c>
      <c r="C1053" s="2" t="s">
        <v>4143</v>
      </c>
      <c r="D1053" s="2">
        <v>0.5</v>
      </c>
      <c r="E1053" s="2" t="s">
        <v>1030</v>
      </c>
      <c r="F1053" s="2" t="s">
        <v>1030</v>
      </c>
      <c r="G1053" s="2">
        <v>0.5</v>
      </c>
      <c r="H1053" s="2" t="s">
        <v>4144</v>
      </c>
      <c r="I1053" s="21">
        <v>42934.291666666672</v>
      </c>
      <c r="J1053" s="2" t="s">
        <v>840</v>
      </c>
      <c r="K1053" s="21">
        <v>41542.291666666664</v>
      </c>
      <c r="L1053" s="2" t="s">
        <v>794</v>
      </c>
      <c r="M1053" s="21">
        <v>40179.333333333336</v>
      </c>
      <c r="N1053" s="2">
        <v>1</v>
      </c>
      <c r="O1053" s="2">
        <v>30000</v>
      </c>
      <c r="P1053" s="2" t="s">
        <v>795</v>
      </c>
      <c r="Q1053" s="2" t="s">
        <v>838</v>
      </c>
      <c r="R1053" s="2" t="s">
        <v>857</v>
      </c>
      <c r="S1053" s="2" t="s">
        <v>3118</v>
      </c>
      <c r="T1053" s="2" t="str">
        <f t="shared" si="64"/>
        <v/>
      </c>
      <c r="U1053" s="2" t="s">
        <v>1030</v>
      </c>
      <c r="V1053" s="2" t="str">
        <f t="shared" si="65"/>
        <v/>
      </c>
      <c r="W1053" s="2" t="s">
        <v>1030</v>
      </c>
      <c r="X1053" s="2" t="str">
        <f t="shared" si="66"/>
        <v/>
      </c>
      <c r="Y1053" s="2" t="s">
        <v>1030</v>
      </c>
      <c r="Z1053" s="2" t="str">
        <f t="shared" si="67"/>
        <v/>
      </c>
      <c r="AA1053" s="2" t="s">
        <v>1030</v>
      </c>
    </row>
    <row r="1054" spans="1:27" hidden="1" x14ac:dyDescent="0.25">
      <c r="A1054" s="2" t="s">
        <v>287</v>
      </c>
      <c r="B1054" s="2" t="s">
        <v>812</v>
      </c>
      <c r="C1054" s="2" t="s">
        <v>286</v>
      </c>
      <c r="D1054" s="2">
        <v>2.25</v>
      </c>
      <c r="E1054" s="2">
        <v>1</v>
      </c>
      <c r="F1054" s="2">
        <v>2.25</v>
      </c>
      <c r="G1054" s="2" t="s">
        <v>1030</v>
      </c>
      <c r="H1054" s="2" t="s">
        <v>1103</v>
      </c>
      <c r="I1054" s="21">
        <v>43237.291666666672</v>
      </c>
      <c r="J1054" s="2" t="s">
        <v>840</v>
      </c>
      <c r="K1054" s="21">
        <v>43235.291666666672</v>
      </c>
      <c r="L1054" s="2" t="s">
        <v>794</v>
      </c>
      <c r="N1054" s="2">
        <v>0</v>
      </c>
      <c r="O1054" s="2">
        <v>0</v>
      </c>
      <c r="P1054" s="2" t="s">
        <v>816</v>
      </c>
      <c r="Q1054" s="2" t="s">
        <v>812</v>
      </c>
      <c r="R1054" s="2" t="s">
        <v>852</v>
      </c>
      <c r="S1054" s="2" t="s">
        <v>798</v>
      </c>
      <c r="T1054" s="2" t="str">
        <f t="shared" si="64"/>
        <v/>
      </c>
      <c r="U1054" s="2" t="s">
        <v>1030</v>
      </c>
      <c r="V1054" s="2" t="str">
        <f t="shared" si="65"/>
        <v/>
      </c>
      <c r="W1054" s="2" t="s">
        <v>1030</v>
      </c>
      <c r="X1054" s="2" t="str">
        <f t="shared" si="66"/>
        <v/>
      </c>
      <c r="Y1054" s="2" t="s">
        <v>1030</v>
      </c>
      <c r="Z1054" s="2" t="str">
        <f t="shared" si="67"/>
        <v/>
      </c>
      <c r="AA1054" s="2" t="s">
        <v>1030</v>
      </c>
    </row>
    <row r="1055" spans="1:27" hidden="1" x14ac:dyDescent="0.25">
      <c r="A1055" s="2" t="s">
        <v>4145</v>
      </c>
      <c r="B1055" s="2" t="s">
        <v>812</v>
      </c>
      <c r="C1055" s="2" t="s">
        <v>4146</v>
      </c>
      <c r="D1055" s="2">
        <v>1</v>
      </c>
      <c r="E1055" s="2">
        <v>1</v>
      </c>
      <c r="F1055" s="2">
        <v>1</v>
      </c>
      <c r="G1055" s="2" t="s">
        <v>1030</v>
      </c>
      <c r="H1055" s="2" t="s">
        <v>4147</v>
      </c>
      <c r="I1055" s="21">
        <v>42642.291666666672</v>
      </c>
      <c r="J1055" s="2" t="s">
        <v>876</v>
      </c>
      <c r="K1055" s="21">
        <v>42642.291666666672</v>
      </c>
      <c r="L1055" s="2" t="s">
        <v>794</v>
      </c>
      <c r="N1055" s="2">
        <v>1</v>
      </c>
      <c r="O1055" s="2">
        <v>0</v>
      </c>
      <c r="P1055" s="2" t="s">
        <v>816</v>
      </c>
      <c r="Q1055" s="2" t="s">
        <v>812</v>
      </c>
      <c r="R1055" s="2" t="s">
        <v>797</v>
      </c>
      <c r="S1055" s="2" t="s">
        <v>801</v>
      </c>
      <c r="T1055" s="2" t="str">
        <f t="shared" si="64"/>
        <v/>
      </c>
      <c r="U1055" s="2" t="s">
        <v>1030</v>
      </c>
      <c r="V1055" s="2" t="str">
        <f t="shared" si="65"/>
        <v/>
      </c>
      <c r="W1055" s="2" t="s">
        <v>1030</v>
      </c>
      <c r="X1055" s="2" t="str">
        <f t="shared" si="66"/>
        <v/>
      </c>
      <c r="Y1055" s="2" t="s">
        <v>1030</v>
      </c>
      <c r="Z1055" s="2" t="str">
        <f t="shared" si="67"/>
        <v/>
      </c>
      <c r="AA1055" s="2" t="s">
        <v>1030</v>
      </c>
    </row>
    <row r="1056" spans="1:27" hidden="1" x14ac:dyDescent="0.25">
      <c r="A1056" s="2" t="s">
        <v>4148</v>
      </c>
      <c r="B1056" s="2" t="s">
        <v>912</v>
      </c>
      <c r="C1056" s="2" t="s">
        <v>4149</v>
      </c>
      <c r="D1056" s="2">
        <v>0.5</v>
      </c>
      <c r="E1056" s="2">
        <v>1</v>
      </c>
      <c r="F1056" s="2">
        <v>0.5</v>
      </c>
      <c r="G1056" s="2" t="s">
        <v>1030</v>
      </c>
      <c r="H1056" s="2" t="s">
        <v>4150</v>
      </c>
      <c r="I1056" s="21">
        <v>42551.291666666672</v>
      </c>
      <c r="J1056" s="2" t="s">
        <v>1030</v>
      </c>
      <c r="K1056" s="21">
        <v>42550.291666666672</v>
      </c>
      <c r="L1056" s="2" t="s">
        <v>794</v>
      </c>
      <c r="N1056" s="2">
        <v>0</v>
      </c>
      <c r="O1056" s="2">
        <v>0</v>
      </c>
      <c r="P1056" s="2" t="s">
        <v>816</v>
      </c>
      <c r="Q1056" s="2" t="s">
        <v>912</v>
      </c>
      <c r="R1056" s="2" t="s">
        <v>810</v>
      </c>
      <c r="S1056" s="2" t="s">
        <v>820</v>
      </c>
      <c r="T1056" s="2" t="str">
        <f t="shared" si="64"/>
        <v/>
      </c>
      <c r="U1056" s="2" t="s">
        <v>1030</v>
      </c>
      <c r="V1056" s="2" t="str">
        <f t="shared" si="65"/>
        <v/>
      </c>
      <c r="W1056" s="2" t="s">
        <v>1030</v>
      </c>
      <c r="X1056" s="2" t="str">
        <f t="shared" si="66"/>
        <v/>
      </c>
      <c r="Y1056" s="2" t="s">
        <v>1030</v>
      </c>
      <c r="Z1056" s="2" t="str">
        <f t="shared" si="67"/>
        <v/>
      </c>
      <c r="AA1056" s="2" t="s">
        <v>1030</v>
      </c>
    </row>
    <row r="1057" spans="1:27" hidden="1" x14ac:dyDescent="0.25">
      <c r="A1057" s="2" t="s">
        <v>438</v>
      </c>
      <c r="B1057" s="2" t="s">
        <v>912</v>
      </c>
      <c r="C1057" s="2" t="s">
        <v>437</v>
      </c>
      <c r="D1057" s="2">
        <v>3</v>
      </c>
      <c r="E1057" s="2">
        <v>1</v>
      </c>
      <c r="F1057" s="2">
        <v>3</v>
      </c>
      <c r="G1057" s="2" t="s">
        <v>1030</v>
      </c>
      <c r="H1057" s="2" t="s">
        <v>1104</v>
      </c>
      <c r="I1057" s="21">
        <v>43235.291666666672</v>
      </c>
      <c r="J1057" s="2" t="s">
        <v>889</v>
      </c>
      <c r="K1057" s="21">
        <v>43104.333333333328</v>
      </c>
      <c r="L1057" s="2" t="s">
        <v>794</v>
      </c>
      <c r="N1057" s="2">
        <v>0</v>
      </c>
      <c r="O1057" s="2">
        <v>0</v>
      </c>
      <c r="P1057" s="2" t="s">
        <v>816</v>
      </c>
      <c r="Q1057" s="2" t="s">
        <v>912</v>
      </c>
      <c r="R1057" s="2" t="s">
        <v>830</v>
      </c>
      <c r="S1057" s="2" t="s">
        <v>817</v>
      </c>
      <c r="T1057" s="2" t="str">
        <f t="shared" si="64"/>
        <v/>
      </c>
      <c r="U1057" s="2" t="s">
        <v>1030</v>
      </c>
      <c r="V1057" s="2" t="str">
        <f t="shared" si="65"/>
        <v/>
      </c>
      <c r="W1057" s="2" t="s">
        <v>1030</v>
      </c>
      <c r="X1057" s="2" t="str">
        <f t="shared" si="66"/>
        <v/>
      </c>
      <c r="Y1057" s="2" t="s">
        <v>1030</v>
      </c>
      <c r="Z1057" s="2" t="str">
        <f t="shared" si="67"/>
        <v/>
      </c>
      <c r="AA1057" s="2" t="s">
        <v>1030</v>
      </c>
    </row>
    <row r="1058" spans="1:27" hidden="1" x14ac:dyDescent="0.25">
      <c r="A1058" s="2" t="s">
        <v>4151</v>
      </c>
      <c r="B1058" s="2" t="s">
        <v>1613</v>
      </c>
      <c r="C1058" s="2" t="s">
        <v>4152</v>
      </c>
      <c r="D1058" s="2">
        <v>45</v>
      </c>
      <c r="E1058" s="2">
        <v>1</v>
      </c>
      <c r="F1058" s="2">
        <v>45</v>
      </c>
      <c r="G1058" s="2" t="s">
        <v>1030</v>
      </c>
      <c r="H1058" s="2" t="s">
        <v>4153</v>
      </c>
      <c r="I1058" s="21">
        <v>42702.333333333328</v>
      </c>
      <c r="J1058" s="2" t="s">
        <v>800</v>
      </c>
      <c r="K1058" s="21">
        <v>41769.291666666664</v>
      </c>
      <c r="L1058" s="2" t="s">
        <v>794</v>
      </c>
      <c r="M1058" s="21">
        <v>41333.333333333336</v>
      </c>
      <c r="N1058" s="2">
        <v>16</v>
      </c>
      <c r="O1058" s="2">
        <v>0</v>
      </c>
      <c r="P1058" s="2" t="s">
        <v>795</v>
      </c>
      <c r="Q1058" s="2" t="s">
        <v>1613</v>
      </c>
      <c r="R1058" s="2" t="s">
        <v>852</v>
      </c>
      <c r="S1058" s="2" t="s">
        <v>896</v>
      </c>
      <c r="T1058" s="2" t="str">
        <f t="shared" si="64"/>
        <v>Jason Ham</v>
      </c>
      <c r="U1058" s="2">
        <v>200000</v>
      </c>
      <c r="V1058" s="2" t="str">
        <f t="shared" si="65"/>
        <v/>
      </c>
      <c r="W1058" s="2" t="s">
        <v>1030</v>
      </c>
      <c r="X1058" s="2" t="str">
        <f t="shared" si="66"/>
        <v/>
      </c>
      <c r="Y1058" s="2" t="s">
        <v>1030</v>
      </c>
      <c r="Z1058" s="2" t="str">
        <f t="shared" si="67"/>
        <v/>
      </c>
      <c r="AA1058" s="2" t="s">
        <v>1030</v>
      </c>
    </row>
    <row r="1059" spans="1:27" hidden="1" x14ac:dyDescent="0.25">
      <c r="A1059" s="2" t="s">
        <v>1448</v>
      </c>
      <c r="B1059" s="2" t="s">
        <v>809</v>
      </c>
      <c r="C1059" s="2" t="s">
        <v>1447</v>
      </c>
      <c r="D1059" s="2">
        <v>67.748999834060669</v>
      </c>
      <c r="E1059" s="2">
        <v>1</v>
      </c>
      <c r="F1059" s="2">
        <v>67.748999834060669</v>
      </c>
      <c r="G1059" s="2" t="s">
        <v>1030</v>
      </c>
      <c r="H1059" s="2" t="s">
        <v>1514</v>
      </c>
      <c r="I1059" s="21">
        <v>43298.291666666672</v>
      </c>
      <c r="J1059" s="2" t="s">
        <v>793</v>
      </c>
      <c r="K1059" s="21">
        <v>42307.291666666672</v>
      </c>
      <c r="L1059" s="2" t="s">
        <v>794</v>
      </c>
      <c r="M1059" s="21">
        <v>42391.333333333328</v>
      </c>
      <c r="N1059" s="2">
        <v>1</v>
      </c>
      <c r="O1059" s="2">
        <v>0</v>
      </c>
      <c r="P1059" s="2" t="s">
        <v>816</v>
      </c>
      <c r="Q1059" s="2" t="s">
        <v>809</v>
      </c>
      <c r="R1059" s="2" t="s">
        <v>842</v>
      </c>
      <c r="S1059" s="2" t="s">
        <v>820</v>
      </c>
      <c r="T1059" s="2" t="str">
        <f t="shared" si="64"/>
        <v/>
      </c>
      <c r="U1059" s="2" t="s">
        <v>1030</v>
      </c>
      <c r="V1059" s="2" t="str">
        <f t="shared" si="65"/>
        <v>Clare Briglio</v>
      </c>
      <c r="W1059" s="2">
        <v>1</v>
      </c>
      <c r="X1059" s="2" t="str">
        <f t="shared" si="66"/>
        <v>Clare Briglio</v>
      </c>
      <c r="Y1059" s="2">
        <v>1</v>
      </c>
      <c r="Z1059" s="2" t="str">
        <f t="shared" si="67"/>
        <v/>
      </c>
      <c r="AA1059" s="2" t="s">
        <v>1030</v>
      </c>
    </row>
    <row r="1060" spans="1:27" hidden="1" x14ac:dyDescent="0.25">
      <c r="A1060" s="2" t="s">
        <v>663</v>
      </c>
      <c r="B1060" s="2" t="s">
        <v>848</v>
      </c>
      <c r="C1060" s="2" t="s">
        <v>662</v>
      </c>
      <c r="D1060" s="2">
        <v>18.25</v>
      </c>
      <c r="E1060" s="2">
        <v>1</v>
      </c>
      <c r="F1060" s="2">
        <v>18.25</v>
      </c>
      <c r="G1060" s="2" t="s">
        <v>1030</v>
      </c>
      <c r="H1060" s="2" t="s">
        <v>1105</v>
      </c>
      <c r="I1060" s="21">
        <v>43186.291666666672</v>
      </c>
      <c r="J1060" s="2" t="s">
        <v>861</v>
      </c>
      <c r="K1060" s="21">
        <v>42121.291666666672</v>
      </c>
      <c r="L1060" s="2" t="s">
        <v>794</v>
      </c>
      <c r="M1060" s="21">
        <v>42129.291666666672</v>
      </c>
      <c r="N1060" s="2">
        <v>0</v>
      </c>
      <c r="O1060" s="2">
        <v>1500</v>
      </c>
      <c r="P1060" s="2" t="s">
        <v>816</v>
      </c>
      <c r="Q1060" s="2" t="s">
        <v>848</v>
      </c>
      <c r="R1060" s="2" t="s">
        <v>805</v>
      </c>
      <c r="S1060" s="2" t="s">
        <v>801</v>
      </c>
      <c r="T1060" s="2" t="str">
        <f t="shared" si="64"/>
        <v/>
      </c>
      <c r="U1060" s="2" t="s">
        <v>1030</v>
      </c>
      <c r="V1060" s="2" t="str">
        <f t="shared" si="65"/>
        <v>Gonzalo Fernandez</v>
      </c>
      <c r="W1060" s="2">
        <v>1</v>
      </c>
      <c r="X1060" s="2" t="str">
        <f t="shared" si="66"/>
        <v/>
      </c>
      <c r="Y1060" s="2" t="s">
        <v>1030</v>
      </c>
      <c r="Z1060" s="2" t="str">
        <f t="shared" si="67"/>
        <v>Gonzalo Fernandez</v>
      </c>
      <c r="AA1060" s="2">
        <v>1500</v>
      </c>
    </row>
    <row r="1061" spans="1:27" hidden="1" x14ac:dyDescent="0.25">
      <c r="A1061" s="2" t="s">
        <v>4154</v>
      </c>
      <c r="B1061" s="2" t="s">
        <v>874</v>
      </c>
      <c r="C1061" s="2" t="s">
        <v>4155</v>
      </c>
      <c r="D1061" s="2">
        <v>7.75</v>
      </c>
      <c r="E1061" s="2" t="s">
        <v>1030</v>
      </c>
      <c r="F1061" s="2" t="s">
        <v>1030</v>
      </c>
      <c r="G1061" s="2">
        <v>7.75</v>
      </c>
      <c r="H1061" s="2" t="s">
        <v>4156</v>
      </c>
      <c r="I1061" s="21">
        <v>42159.291666666672</v>
      </c>
      <c r="J1061" s="2" t="s">
        <v>808</v>
      </c>
      <c r="K1061" s="21">
        <v>38197.291666666664</v>
      </c>
      <c r="L1061" s="2" t="s">
        <v>1102</v>
      </c>
      <c r="M1061" s="21">
        <v>32509.333333333332</v>
      </c>
      <c r="N1061" s="2">
        <v>9</v>
      </c>
      <c r="O1061" s="2">
        <v>264000</v>
      </c>
      <c r="P1061" s="2" t="s">
        <v>795</v>
      </c>
      <c r="Q1061" s="2" t="s">
        <v>874</v>
      </c>
      <c r="R1061" s="2" t="s">
        <v>922</v>
      </c>
      <c r="S1061" s="2" t="s">
        <v>853</v>
      </c>
      <c r="T1061" s="2" t="str">
        <f t="shared" si="64"/>
        <v/>
      </c>
      <c r="U1061" s="2" t="s">
        <v>1030</v>
      </c>
      <c r="V1061" s="2" t="str">
        <f t="shared" si="65"/>
        <v/>
      </c>
      <c r="W1061" s="2" t="s">
        <v>1030</v>
      </c>
      <c r="X1061" s="2" t="str">
        <f t="shared" si="66"/>
        <v>Rose Obetz</v>
      </c>
      <c r="Y1061" s="2">
        <v>9</v>
      </c>
      <c r="Z1061" s="2" t="str">
        <f t="shared" si="67"/>
        <v>Rose Obetz</v>
      </c>
      <c r="AA1061" s="2">
        <v>264000</v>
      </c>
    </row>
    <row r="1062" spans="1:27" hidden="1" x14ac:dyDescent="0.25">
      <c r="A1062" s="2" t="s">
        <v>4157</v>
      </c>
      <c r="B1062" s="2" t="s">
        <v>1750</v>
      </c>
      <c r="C1062" s="2" t="s">
        <v>4158</v>
      </c>
      <c r="D1062" s="2">
        <v>7.5</v>
      </c>
      <c r="E1062" s="2">
        <v>1</v>
      </c>
      <c r="F1062" s="2">
        <v>7.5</v>
      </c>
      <c r="G1062" s="2" t="s">
        <v>1030</v>
      </c>
      <c r="H1062" s="2" t="s">
        <v>4159</v>
      </c>
      <c r="I1062" s="21">
        <v>41747.291666666664</v>
      </c>
      <c r="J1062" s="2" t="s">
        <v>800</v>
      </c>
      <c r="K1062" s="21">
        <v>41705.333333333336</v>
      </c>
      <c r="L1062" s="2" t="s">
        <v>1102</v>
      </c>
      <c r="M1062" s="21">
        <v>41731.291666666664</v>
      </c>
      <c r="N1062" s="2">
        <v>0</v>
      </c>
      <c r="O1062" s="2">
        <v>0</v>
      </c>
      <c r="P1062" s="2" t="s">
        <v>816</v>
      </c>
      <c r="Q1062" s="2" t="s">
        <v>1750</v>
      </c>
      <c r="R1062" s="2" t="s">
        <v>1030</v>
      </c>
      <c r="S1062" s="2" t="s">
        <v>843</v>
      </c>
      <c r="T1062" s="2" t="str">
        <f t="shared" si="64"/>
        <v/>
      </c>
      <c r="U1062" s="2" t="s">
        <v>1030</v>
      </c>
      <c r="V1062" s="2" t="str">
        <f t="shared" si="65"/>
        <v>David Pollock</v>
      </c>
      <c r="W1062" s="2">
        <v>1</v>
      </c>
      <c r="X1062" s="2" t="str">
        <f t="shared" si="66"/>
        <v/>
      </c>
      <c r="Y1062" s="2" t="s">
        <v>1030</v>
      </c>
      <c r="Z1062" s="2" t="str">
        <f t="shared" si="67"/>
        <v/>
      </c>
      <c r="AA1062" s="2" t="s">
        <v>1030</v>
      </c>
    </row>
    <row r="1063" spans="1:27" hidden="1" x14ac:dyDescent="0.25">
      <c r="A1063" s="2" t="s">
        <v>4160</v>
      </c>
      <c r="B1063" s="2" t="s">
        <v>809</v>
      </c>
      <c r="C1063" s="2" t="s">
        <v>4161</v>
      </c>
      <c r="D1063" s="2">
        <v>8.3329999968409538</v>
      </c>
      <c r="E1063" s="2">
        <v>1</v>
      </c>
      <c r="F1063" s="2">
        <v>8.3329999968409538</v>
      </c>
      <c r="G1063" s="2" t="s">
        <v>1030</v>
      </c>
      <c r="H1063" s="2" t="s">
        <v>4162</v>
      </c>
      <c r="I1063" s="21">
        <v>42264.291666666672</v>
      </c>
      <c r="J1063" s="2" t="s">
        <v>819</v>
      </c>
      <c r="K1063" s="21">
        <v>41799.291666666664</v>
      </c>
      <c r="L1063" s="2" t="s">
        <v>1102</v>
      </c>
      <c r="M1063" s="21">
        <v>40969.333333333336</v>
      </c>
      <c r="N1063" s="2">
        <v>3</v>
      </c>
      <c r="O1063" s="2">
        <v>200000</v>
      </c>
      <c r="P1063" s="2" t="s">
        <v>795</v>
      </c>
      <c r="Q1063" s="2" t="s">
        <v>809</v>
      </c>
      <c r="R1063" s="2" t="s">
        <v>797</v>
      </c>
      <c r="S1063" s="2" t="s">
        <v>801</v>
      </c>
      <c r="T1063" s="2" t="str">
        <f t="shared" si="64"/>
        <v/>
      </c>
      <c r="U1063" s="2" t="s">
        <v>1030</v>
      </c>
      <c r="V1063" s="2" t="str">
        <f t="shared" si="65"/>
        <v/>
      </c>
      <c r="W1063" s="2" t="s">
        <v>1030</v>
      </c>
      <c r="X1063" s="2" t="str">
        <f t="shared" si="66"/>
        <v/>
      </c>
      <c r="Y1063" s="2" t="s">
        <v>1030</v>
      </c>
      <c r="Z1063" s="2" t="str">
        <f t="shared" si="67"/>
        <v/>
      </c>
      <c r="AA1063" s="2" t="s">
        <v>1030</v>
      </c>
    </row>
    <row r="1064" spans="1:27" hidden="1" x14ac:dyDescent="0.25">
      <c r="A1064" s="2" t="s">
        <v>4163</v>
      </c>
      <c r="B1064" s="2" t="s">
        <v>885</v>
      </c>
      <c r="C1064" s="2" t="s">
        <v>4164</v>
      </c>
      <c r="D1064" s="2">
        <v>2.5</v>
      </c>
      <c r="E1064" s="2">
        <v>1</v>
      </c>
      <c r="F1064" s="2">
        <v>2.5</v>
      </c>
      <c r="G1064" s="2" t="s">
        <v>1030</v>
      </c>
      <c r="H1064" s="2" t="s">
        <v>4165</v>
      </c>
      <c r="I1064" s="21">
        <v>42291.291666666672</v>
      </c>
      <c r="J1064" s="2" t="s">
        <v>884</v>
      </c>
      <c r="K1064" s="21">
        <v>42285.291666666672</v>
      </c>
      <c r="L1064" s="2" t="s">
        <v>1102</v>
      </c>
      <c r="N1064" s="2">
        <v>0</v>
      </c>
      <c r="O1064" s="2">
        <v>0</v>
      </c>
      <c r="P1064" s="2" t="s">
        <v>816</v>
      </c>
      <c r="Q1064" s="2" t="s">
        <v>885</v>
      </c>
      <c r="R1064" s="2" t="s">
        <v>830</v>
      </c>
      <c r="S1064" s="2" t="s">
        <v>831</v>
      </c>
      <c r="T1064" s="2" t="str">
        <f t="shared" si="64"/>
        <v/>
      </c>
      <c r="U1064" s="2" t="s">
        <v>1030</v>
      </c>
      <c r="V1064" s="2" t="str">
        <f t="shared" si="65"/>
        <v/>
      </c>
      <c r="W1064" s="2" t="s">
        <v>1030</v>
      </c>
      <c r="X1064" s="2" t="str">
        <f t="shared" si="66"/>
        <v/>
      </c>
      <c r="Y1064" s="2" t="s">
        <v>1030</v>
      </c>
      <c r="Z1064" s="2" t="str">
        <f t="shared" si="67"/>
        <v/>
      </c>
      <c r="AA1064" s="2" t="s">
        <v>1030</v>
      </c>
    </row>
    <row r="1065" spans="1:27" hidden="1" x14ac:dyDescent="0.25">
      <c r="A1065" s="2" t="s">
        <v>450</v>
      </c>
      <c r="B1065" s="2" t="s">
        <v>1365</v>
      </c>
      <c r="C1065" s="2" t="s">
        <v>449</v>
      </c>
      <c r="D1065" s="2">
        <v>3.25</v>
      </c>
      <c r="E1065" s="2">
        <v>1</v>
      </c>
      <c r="F1065" s="2">
        <v>3.25</v>
      </c>
      <c r="G1065" s="2" t="s">
        <v>1030</v>
      </c>
      <c r="H1065" s="2" t="s">
        <v>1106</v>
      </c>
      <c r="I1065" s="21">
        <v>43235.291666666672</v>
      </c>
      <c r="J1065" s="2" t="s">
        <v>819</v>
      </c>
      <c r="K1065" s="21">
        <v>43177.291666666672</v>
      </c>
      <c r="L1065" s="2" t="s">
        <v>794</v>
      </c>
      <c r="N1065" s="2">
        <v>0</v>
      </c>
      <c r="O1065" s="2">
        <v>0</v>
      </c>
      <c r="P1065" s="2" t="s">
        <v>816</v>
      </c>
      <c r="Q1065" s="2" t="s">
        <v>1592</v>
      </c>
      <c r="R1065" s="2" t="s">
        <v>810</v>
      </c>
      <c r="S1065" s="2" t="s">
        <v>831</v>
      </c>
      <c r="T1065" s="2" t="str">
        <f t="shared" si="64"/>
        <v/>
      </c>
      <c r="U1065" s="2" t="s">
        <v>1030</v>
      </c>
      <c r="V1065" s="2" t="str">
        <f t="shared" si="65"/>
        <v/>
      </c>
      <c r="W1065" s="2" t="s">
        <v>1030</v>
      </c>
      <c r="X1065" s="2" t="str">
        <f t="shared" si="66"/>
        <v/>
      </c>
      <c r="Y1065" s="2" t="s">
        <v>1030</v>
      </c>
      <c r="Z1065" s="2" t="str">
        <f t="shared" si="67"/>
        <v/>
      </c>
      <c r="AA1065" s="2" t="s">
        <v>1030</v>
      </c>
    </row>
    <row r="1066" spans="1:27" hidden="1" x14ac:dyDescent="0.25">
      <c r="A1066" s="2" t="s">
        <v>159</v>
      </c>
      <c r="B1066" s="2" t="s">
        <v>838</v>
      </c>
      <c r="C1066" s="2" t="s">
        <v>158</v>
      </c>
      <c r="D1066" s="2">
        <v>21.5</v>
      </c>
      <c r="E1066" s="2" t="s">
        <v>1030</v>
      </c>
      <c r="F1066" s="2" t="s">
        <v>1030</v>
      </c>
      <c r="G1066" s="2">
        <v>21.5</v>
      </c>
      <c r="H1066" s="2" t="s">
        <v>1107</v>
      </c>
      <c r="I1066" s="21">
        <v>43300.291666666672</v>
      </c>
      <c r="J1066" s="2" t="s">
        <v>793</v>
      </c>
      <c r="K1066" s="21">
        <v>42643.291666666672</v>
      </c>
      <c r="L1066" s="2" t="s">
        <v>794</v>
      </c>
      <c r="M1066" s="21">
        <v>34225.291666666664</v>
      </c>
      <c r="N1066" s="2">
        <v>21</v>
      </c>
      <c r="O1066" s="2">
        <v>2500000</v>
      </c>
      <c r="P1066" s="2" t="s">
        <v>795</v>
      </c>
      <c r="Q1066" s="2" t="s">
        <v>838</v>
      </c>
      <c r="R1066" s="2" t="s">
        <v>922</v>
      </c>
      <c r="S1066" s="2" t="s">
        <v>1108</v>
      </c>
      <c r="T1066" s="2" t="str">
        <f t="shared" si="64"/>
        <v/>
      </c>
      <c r="U1066" s="2" t="s">
        <v>1030</v>
      </c>
      <c r="V1066" s="2" t="str">
        <f t="shared" si="65"/>
        <v/>
      </c>
      <c r="W1066" s="2" t="s">
        <v>1030</v>
      </c>
      <c r="X1066" s="2" t="str">
        <f t="shared" si="66"/>
        <v/>
      </c>
      <c r="Y1066" s="2" t="s">
        <v>1030</v>
      </c>
      <c r="Z1066" s="2" t="str">
        <f t="shared" si="67"/>
        <v/>
      </c>
      <c r="AA1066" s="2" t="s">
        <v>1030</v>
      </c>
    </row>
    <row r="1067" spans="1:27" hidden="1" x14ac:dyDescent="0.25">
      <c r="A1067" s="2" t="s">
        <v>4166</v>
      </c>
      <c r="B1067" s="2" t="s">
        <v>796</v>
      </c>
      <c r="C1067" s="2" t="s">
        <v>4167</v>
      </c>
      <c r="D1067" s="2">
        <v>15.416666656732559</v>
      </c>
      <c r="E1067" s="2" t="s">
        <v>1030</v>
      </c>
      <c r="F1067" s="2" t="s">
        <v>1030</v>
      </c>
      <c r="G1067" s="2">
        <v>15.416666656732559</v>
      </c>
      <c r="H1067" s="2" t="s">
        <v>4168</v>
      </c>
      <c r="I1067" s="21">
        <v>41976.333333333328</v>
      </c>
      <c r="J1067" s="2" t="s">
        <v>847</v>
      </c>
      <c r="K1067" s="21">
        <v>40864.333333333336</v>
      </c>
      <c r="L1067" s="2" t="s">
        <v>1102</v>
      </c>
      <c r="M1067" s="21">
        <v>40817.291666666664</v>
      </c>
      <c r="N1067" s="2">
        <v>1</v>
      </c>
      <c r="O1067" s="2">
        <v>30000</v>
      </c>
      <c r="P1067" s="2" t="s">
        <v>824</v>
      </c>
      <c r="Q1067" s="2" t="s">
        <v>796</v>
      </c>
      <c r="R1067" s="2" t="s">
        <v>830</v>
      </c>
      <c r="S1067" s="2" t="s">
        <v>913</v>
      </c>
      <c r="T1067" s="2" t="str">
        <f t="shared" si="64"/>
        <v>Pat Sweeney</v>
      </c>
      <c r="U1067" s="2">
        <v>30000</v>
      </c>
      <c r="V1067" s="2" t="str">
        <f t="shared" si="65"/>
        <v/>
      </c>
      <c r="W1067" s="2" t="s">
        <v>1030</v>
      </c>
      <c r="X1067" s="2" t="str">
        <f t="shared" si="66"/>
        <v/>
      </c>
      <c r="Y1067" s="2" t="s">
        <v>1030</v>
      </c>
      <c r="Z1067" s="2" t="str">
        <f t="shared" si="67"/>
        <v>Pat Sweeney</v>
      </c>
      <c r="AA1067" s="2">
        <v>30000</v>
      </c>
    </row>
    <row r="1068" spans="1:27" hidden="1" x14ac:dyDescent="0.25">
      <c r="A1068" s="2" t="s">
        <v>4169</v>
      </c>
      <c r="B1068" s="2" t="s">
        <v>4170</v>
      </c>
      <c r="C1068" s="2" t="s">
        <v>4171</v>
      </c>
      <c r="D1068" s="2">
        <v>7</v>
      </c>
      <c r="E1068" s="2">
        <v>1</v>
      </c>
      <c r="F1068" s="2">
        <v>7</v>
      </c>
      <c r="G1068" s="2" t="s">
        <v>1030</v>
      </c>
      <c r="H1068" s="2" t="s">
        <v>4172</v>
      </c>
      <c r="I1068" s="21">
        <v>42962.291666666672</v>
      </c>
      <c r="J1068" s="2" t="s">
        <v>840</v>
      </c>
      <c r="K1068" s="21">
        <v>40756.291666666664</v>
      </c>
      <c r="L1068" s="2" t="s">
        <v>794</v>
      </c>
      <c r="M1068" s="21">
        <v>40546.333333333336</v>
      </c>
      <c r="N1068" s="2">
        <v>3</v>
      </c>
      <c r="O1068" s="2">
        <v>40000</v>
      </c>
      <c r="P1068" s="2" t="s">
        <v>824</v>
      </c>
      <c r="Q1068" s="2" t="s">
        <v>4170</v>
      </c>
      <c r="R1068" s="2" t="s">
        <v>903</v>
      </c>
      <c r="S1068" s="2" t="s">
        <v>3118</v>
      </c>
      <c r="T1068" s="2" t="str">
        <f t="shared" si="64"/>
        <v/>
      </c>
      <c r="U1068" s="2" t="s">
        <v>1030</v>
      </c>
      <c r="V1068" s="2" t="str">
        <f t="shared" si="65"/>
        <v/>
      </c>
      <c r="W1068" s="2" t="s">
        <v>1030</v>
      </c>
      <c r="X1068" s="2" t="str">
        <f t="shared" si="66"/>
        <v/>
      </c>
      <c r="Y1068" s="2" t="s">
        <v>1030</v>
      </c>
      <c r="Z1068" s="2" t="str">
        <f t="shared" si="67"/>
        <v/>
      </c>
      <c r="AA1068" s="2" t="s">
        <v>1030</v>
      </c>
    </row>
    <row r="1069" spans="1:27" x14ac:dyDescent="0.25">
      <c r="A1069" s="2" t="s">
        <v>4173</v>
      </c>
      <c r="B1069" s="2" t="s">
        <v>1367</v>
      </c>
      <c r="C1069" s="2" t="s">
        <v>4174</v>
      </c>
      <c r="D1069" s="2">
        <v>17.5</v>
      </c>
      <c r="E1069" s="2">
        <v>1</v>
      </c>
      <c r="F1069" s="2">
        <v>17.5</v>
      </c>
      <c r="G1069" s="2" t="s">
        <v>1030</v>
      </c>
      <c r="H1069" s="2" t="s">
        <v>4175</v>
      </c>
      <c r="I1069" s="21">
        <v>42769.333333333328</v>
      </c>
      <c r="J1069" s="2" t="s">
        <v>840</v>
      </c>
      <c r="K1069" s="21">
        <v>42696.333333333328</v>
      </c>
      <c r="L1069" s="2" t="s">
        <v>794</v>
      </c>
      <c r="M1069" s="21">
        <v>33970.333333333336</v>
      </c>
      <c r="N1069" s="2">
        <v>2</v>
      </c>
      <c r="O1069" s="2">
        <v>0</v>
      </c>
      <c r="P1069" s="2" t="s">
        <v>795</v>
      </c>
      <c r="Q1069" s="2" t="s">
        <v>1593</v>
      </c>
      <c r="R1069" s="2" t="s">
        <v>813</v>
      </c>
      <c r="S1069" s="2" t="s">
        <v>843</v>
      </c>
      <c r="T1069" s="2" t="str">
        <f t="shared" si="64"/>
        <v/>
      </c>
      <c r="U1069" s="2" t="s">
        <v>1030</v>
      </c>
      <c r="V1069" s="2" t="str">
        <f t="shared" si="65"/>
        <v/>
      </c>
      <c r="W1069" s="2" t="s">
        <v>1030</v>
      </c>
      <c r="X1069" s="2" t="str">
        <f t="shared" si="66"/>
        <v/>
      </c>
      <c r="Y1069" s="2" t="s">
        <v>1030</v>
      </c>
      <c r="Z1069" s="2" t="str">
        <f t="shared" si="67"/>
        <v/>
      </c>
      <c r="AA1069" s="2" t="s">
        <v>1030</v>
      </c>
    </row>
    <row r="1070" spans="1:27" hidden="1" x14ac:dyDescent="0.25">
      <c r="A1070" s="2" t="s">
        <v>4176</v>
      </c>
      <c r="B1070" s="2" t="s">
        <v>874</v>
      </c>
      <c r="C1070" s="2" t="s">
        <v>4177</v>
      </c>
      <c r="D1070" s="2">
        <v>6.5</v>
      </c>
      <c r="E1070" s="2">
        <v>1</v>
      </c>
      <c r="F1070" s="2">
        <v>6.5</v>
      </c>
      <c r="G1070" s="2" t="s">
        <v>1030</v>
      </c>
      <c r="H1070" s="2" t="s">
        <v>4178</v>
      </c>
      <c r="I1070" s="21">
        <v>41809.291666666664</v>
      </c>
      <c r="J1070" s="2" t="s">
        <v>859</v>
      </c>
      <c r="K1070" s="21">
        <v>41743.291666666664</v>
      </c>
      <c r="L1070" s="2" t="s">
        <v>1102</v>
      </c>
      <c r="M1070" s="21">
        <v>40700.291666666664</v>
      </c>
      <c r="N1070" s="2">
        <v>1</v>
      </c>
      <c r="O1070" s="2">
        <v>46000</v>
      </c>
      <c r="P1070" s="2" t="s">
        <v>795</v>
      </c>
      <c r="Q1070" s="2" t="s">
        <v>874</v>
      </c>
      <c r="R1070" s="2" t="s">
        <v>830</v>
      </c>
      <c r="S1070" s="2" t="s">
        <v>853</v>
      </c>
      <c r="T1070" s="2" t="str">
        <f t="shared" si="64"/>
        <v/>
      </c>
      <c r="U1070" s="2" t="s">
        <v>1030</v>
      </c>
      <c r="V1070" s="2" t="str">
        <f t="shared" si="65"/>
        <v/>
      </c>
      <c r="W1070" s="2" t="s">
        <v>1030</v>
      </c>
      <c r="X1070" s="2" t="str">
        <f t="shared" si="66"/>
        <v/>
      </c>
      <c r="Y1070" s="2" t="s">
        <v>1030</v>
      </c>
      <c r="Z1070" s="2" t="str">
        <f t="shared" si="67"/>
        <v/>
      </c>
      <c r="AA1070" s="2" t="s">
        <v>1030</v>
      </c>
    </row>
    <row r="1071" spans="1:27" hidden="1" x14ac:dyDescent="0.25">
      <c r="A1071" s="2" t="s">
        <v>174</v>
      </c>
      <c r="B1071" s="2" t="s">
        <v>822</v>
      </c>
      <c r="C1071" s="2" t="s">
        <v>172</v>
      </c>
      <c r="D1071" s="2">
        <v>85.883333370089531</v>
      </c>
      <c r="E1071" s="2">
        <v>1</v>
      </c>
      <c r="F1071" s="2">
        <v>85.883333370089531</v>
      </c>
      <c r="G1071" s="2" t="s">
        <v>1030</v>
      </c>
      <c r="H1071" s="2" t="s">
        <v>1109</v>
      </c>
      <c r="I1071" s="21">
        <v>43304.291666666672</v>
      </c>
      <c r="J1071" s="2" t="s">
        <v>800</v>
      </c>
      <c r="K1071" s="21">
        <v>41689.333333333336</v>
      </c>
      <c r="L1071" s="2" t="s">
        <v>794</v>
      </c>
      <c r="M1071" s="21">
        <v>40057.291666666664</v>
      </c>
      <c r="N1071" s="2">
        <v>1</v>
      </c>
      <c r="O1071" s="2">
        <v>93000</v>
      </c>
      <c r="P1071" s="2" t="s">
        <v>795</v>
      </c>
      <c r="Q1071" s="2" t="s">
        <v>822</v>
      </c>
      <c r="R1071" s="2" t="s">
        <v>813</v>
      </c>
      <c r="S1071" s="2" t="s">
        <v>801</v>
      </c>
      <c r="T1071" s="2" t="str">
        <f t="shared" si="64"/>
        <v>Sylvia Martini</v>
      </c>
      <c r="U1071" s="2">
        <v>5000</v>
      </c>
      <c r="V1071" s="2" t="str">
        <f t="shared" si="65"/>
        <v/>
      </c>
      <c r="W1071" s="2" t="s">
        <v>1030</v>
      </c>
      <c r="X1071" s="2" t="str">
        <f t="shared" si="66"/>
        <v/>
      </c>
      <c r="Y1071" s="2" t="s">
        <v>1030</v>
      </c>
      <c r="Z1071" s="2" t="str">
        <f t="shared" si="67"/>
        <v/>
      </c>
      <c r="AA1071" s="2" t="s">
        <v>1030</v>
      </c>
    </row>
    <row r="1072" spans="1:27" hidden="1" x14ac:dyDescent="0.25">
      <c r="A1072" s="2" t="s">
        <v>4179</v>
      </c>
      <c r="B1072" s="2" t="s">
        <v>812</v>
      </c>
      <c r="C1072" s="2" t="s">
        <v>4180</v>
      </c>
      <c r="D1072" s="2">
        <v>7.5</v>
      </c>
      <c r="E1072" s="2">
        <v>1</v>
      </c>
      <c r="F1072" s="2">
        <v>7.5</v>
      </c>
      <c r="G1072" s="2" t="s">
        <v>1030</v>
      </c>
      <c r="H1072" s="2" t="s">
        <v>4181</v>
      </c>
      <c r="I1072" s="21">
        <v>42905.291666666672</v>
      </c>
      <c r="J1072" s="2" t="s">
        <v>793</v>
      </c>
      <c r="K1072" s="21">
        <v>42527.291666666672</v>
      </c>
      <c r="L1072" s="2" t="s">
        <v>794</v>
      </c>
      <c r="M1072" s="21">
        <v>38504.291666666664</v>
      </c>
      <c r="N1072" s="2">
        <v>1</v>
      </c>
      <c r="O1072" s="2">
        <v>425000</v>
      </c>
      <c r="P1072" s="2" t="s">
        <v>795</v>
      </c>
      <c r="Q1072" s="2" t="s">
        <v>812</v>
      </c>
      <c r="R1072" s="2" t="s">
        <v>813</v>
      </c>
      <c r="S1072" s="2" t="s">
        <v>831</v>
      </c>
      <c r="T1072" s="2" t="str">
        <f t="shared" si="64"/>
        <v/>
      </c>
      <c r="U1072" s="2" t="s">
        <v>1030</v>
      </c>
      <c r="V1072" s="2" t="str">
        <f t="shared" si="65"/>
        <v/>
      </c>
      <c r="W1072" s="2" t="s">
        <v>1030</v>
      </c>
      <c r="X1072" s="2" t="str">
        <f t="shared" si="66"/>
        <v/>
      </c>
      <c r="Y1072" s="2" t="s">
        <v>1030</v>
      </c>
      <c r="Z1072" s="2" t="str">
        <f t="shared" si="67"/>
        <v/>
      </c>
      <c r="AA1072" s="2" t="s">
        <v>1030</v>
      </c>
    </row>
    <row r="1073" spans="1:27" hidden="1" x14ac:dyDescent="0.25">
      <c r="A1073" s="2" t="s">
        <v>248</v>
      </c>
      <c r="B1073" s="2" t="s">
        <v>848</v>
      </c>
      <c r="C1073" s="2" t="s">
        <v>247</v>
      </c>
      <c r="D1073" s="2">
        <v>9.75</v>
      </c>
      <c r="E1073" s="2">
        <v>1</v>
      </c>
      <c r="F1073" s="2">
        <v>9.75</v>
      </c>
      <c r="G1073" s="2" t="s">
        <v>1030</v>
      </c>
      <c r="H1073" s="2" t="s">
        <v>1110</v>
      </c>
      <c r="I1073" s="21">
        <v>43297.291666666672</v>
      </c>
      <c r="J1073" s="2" t="s">
        <v>907</v>
      </c>
      <c r="K1073" s="21">
        <v>43010.291666666672</v>
      </c>
      <c r="L1073" s="2" t="s">
        <v>794</v>
      </c>
      <c r="M1073" s="21">
        <v>40101.291666666664</v>
      </c>
      <c r="N1073" s="2">
        <v>0</v>
      </c>
      <c r="O1073" s="2">
        <v>109000</v>
      </c>
      <c r="P1073" s="2" t="s">
        <v>795</v>
      </c>
      <c r="Q1073" s="2" t="s">
        <v>848</v>
      </c>
      <c r="R1073" s="2" t="s">
        <v>852</v>
      </c>
      <c r="S1073" s="2" t="s">
        <v>869</v>
      </c>
      <c r="T1073" s="2" t="str">
        <f t="shared" si="64"/>
        <v/>
      </c>
      <c r="U1073" s="2" t="s">
        <v>1030</v>
      </c>
      <c r="V1073" s="2" t="str">
        <f t="shared" si="65"/>
        <v/>
      </c>
      <c r="W1073" s="2" t="s">
        <v>1030</v>
      </c>
      <c r="X1073" s="2" t="str">
        <f t="shared" si="66"/>
        <v/>
      </c>
      <c r="Y1073" s="2" t="s">
        <v>1030</v>
      </c>
      <c r="Z1073" s="2" t="str">
        <f t="shared" si="67"/>
        <v>Gonzalo Fernandez</v>
      </c>
      <c r="AA1073" s="2">
        <v>109000</v>
      </c>
    </row>
    <row r="1074" spans="1:27" hidden="1" x14ac:dyDescent="0.25">
      <c r="A1074" s="2" t="s">
        <v>4182</v>
      </c>
      <c r="B1074" s="2" t="s">
        <v>796</v>
      </c>
      <c r="C1074" s="2" t="s">
        <v>4183</v>
      </c>
      <c r="D1074" s="2">
        <v>5.25</v>
      </c>
      <c r="E1074" s="2">
        <v>1</v>
      </c>
      <c r="F1074" s="2">
        <v>5.25</v>
      </c>
      <c r="G1074" s="2" t="s">
        <v>1030</v>
      </c>
      <c r="H1074" s="2" t="s">
        <v>4184</v>
      </c>
      <c r="I1074" s="21">
        <v>41745.291666666664</v>
      </c>
      <c r="J1074" s="2" t="s">
        <v>1030</v>
      </c>
      <c r="K1074" s="21">
        <v>41731.291666666664</v>
      </c>
      <c r="L1074" s="2" t="s">
        <v>1102</v>
      </c>
      <c r="P1074" s="2" t="s">
        <v>816</v>
      </c>
      <c r="Q1074" s="2" t="s">
        <v>796</v>
      </c>
      <c r="R1074" s="2" t="s">
        <v>830</v>
      </c>
      <c r="S1074" s="2" t="s">
        <v>853</v>
      </c>
      <c r="T1074" s="2" t="str">
        <f t="shared" si="64"/>
        <v/>
      </c>
      <c r="U1074" s="2" t="s">
        <v>1030</v>
      </c>
      <c r="V1074" s="2" t="str">
        <f t="shared" si="65"/>
        <v/>
      </c>
      <c r="W1074" s="2" t="s">
        <v>1030</v>
      </c>
      <c r="X1074" s="2" t="str">
        <f t="shared" si="66"/>
        <v/>
      </c>
      <c r="Y1074" s="2" t="s">
        <v>1030</v>
      </c>
      <c r="Z1074" s="2" t="str">
        <f t="shared" si="67"/>
        <v/>
      </c>
      <c r="AA1074" s="2" t="s">
        <v>1030</v>
      </c>
    </row>
    <row r="1075" spans="1:27" hidden="1" x14ac:dyDescent="0.25">
      <c r="A1075" s="2" t="s">
        <v>4185</v>
      </c>
      <c r="B1075" s="2" t="s">
        <v>1750</v>
      </c>
      <c r="C1075" s="2" t="s">
        <v>4186</v>
      </c>
      <c r="D1075" s="2">
        <v>7.5</v>
      </c>
      <c r="E1075" s="2">
        <v>1</v>
      </c>
      <c r="F1075" s="2">
        <v>7.5</v>
      </c>
      <c r="G1075" s="2" t="s">
        <v>1030</v>
      </c>
      <c r="H1075" s="2" t="s">
        <v>4187</v>
      </c>
      <c r="I1075" s="21">
        <v>41758.291666666664</v>
      </c>
      <c r="J1075" s="2" t="s">
        <v>800</v>
      </c>
      <c r="K1075" s="21">
        <v>41705.333333333336</v>
      </c>
      <c r="L1075" s="2" t="s">
        <v>1102</v>
      </c>
      <c r="M1075" s="21">
        <v>41731.291666666664</v>
      </c>
      <c r="N1075" s="2">
        <v>1</v>
      </c>
      <c r="O1075" s="2">
        <v>0</v>
      </c>
      <c r="P1075" s="2" t="s">
        <v>816</v>
      </c>
      <c r="Q1075" s="2" t="s">
        <v>1750</v>
      </c>
      <c r="R1075" s="2" t="s">
        <v>1030</v>
      </c>
      <c r="S1075" s="2" t="s">
        <v>820</v>
      </c>
      <c r="T1075" s="2" t="str">
        <f t="shared" si="64"/>
        <v/>
      </c>
      <c r="U1075" s="2" t="s">
        <v>1030</v>
      </c>
      <c r="V1075" s="2" t="str">
        <f t="shared" si="65"/>
        <v>David Pollock</v>
      </c>
      <c r="W1075" s="2">
        <v>1</v>
      </c>
      <c r="X1075" s="2" t="str">
        <f t="shared" si="66"/>
        <v>David Pollock</v>
      </c>
      <c r="Y1075" s="2">
        <v>1</v>
      </c>
      <c r="Z1075" s="2" t="str">
        <f t="shared" si="67"/>
        <v/>
      </c>
      <c r="AA1075" s="2" t="s">
        <v>1030</v>
      </c>
    </row>
    <row r="1076" spans="1:27" hidden="1" x14ac:dyDescent="0.25">
      <c r="A1076" s="2" t="s">
        <v>4188</v>
      </c>
      <c r="B1076" s="2" t="s">
        <v>1063</v>
      </c>
      <c r="C1076" s="2" t="s">
        <v>4189</v>
      </c>
      <c r="D1076" s="2">
        <v>7.25</v>
      </c>
      <c r="E1076" s="2">
        <v>1</v>
      </c>
      <c r="F1076" s="2">
        <v>7.25</v>
      </c>
      <c r="G1076" s="2" t="s">
        <v>1030</v>
      </c>
      <c r="H1076" s="2" t="s">
        <v>4190</v>
      </c>
      <c r="I1076" s="21">
        <v>42534.291666666672</v>
      </c>
      <c r="J1076" s="2" t="s">
        <v>793</v>
      </c>
      <c r="K1076" s="21">
        <v>41866.291666666664</v>
      </c>
      <c r="L1076" s="2" t="s">
        <v>794</v>
      </c>
      <c r="M1076" s="21">
        <v>40798.291666666664</v>
      </c>
      <c r="N1076" s="2">
        <v>12</v>
      </c>
      <c r="O1076" s="2">
        <v>0</v>
      </c>
      <c r="P1076" s="2" t="s">
        <v>795</v>
      </c>
      <c r="Q1076" s="2" t="s">
        <v>1063</v>
      </c>
      <c r="R1076" s="2" t="s">
        <v>813</v>
      </c>
      <c r="S1076" s="2" t="s">
        <v>820</v>
      </c>
      <c r="T1076" s="2" t="str">
        <f t="shared" si="64"/>
        <v/>
      </c>
      <c r="U1076" s="2" t="s">
        <v>1030</v>
      </c>
      <c r="V1076" s="2" t="str">
        <f t="shared" si="65"/>
        <v/>
      </c>
      <c r="W1076" s="2" t="s">
        <v>1030</v>
      </c>
      <c r="X1076" s="2" t="str">
        <f t="shared" si="66"/>
        <v>Georg Winkler</v>
      </c>
      <c r="Y1076" s="2">
        <v>30</v>
      </c>
      <c r="Z1076" s="2" t="str">
        <f t="shared" si="67"/>
        <v/>
      </c>
      <c r="AA1076" s="2" t="s">
        <v>1030</v>
      </c>
    </row>
    <row r="1077" spans="1:27" hidden="1" x14ac:dyDescent="0.25">
      <c r="A1077" s="2" t="s">
        <v>4191</v>
      </c>
      <c r="B1077" s="2" t="s">
        <v>1750</v>
      </c>
      <c r="C1077" s="2" t="s">
        <v>4192</v>
      </c>
      <c r="D1077" s="2">
        <v>8.5</v>
      </c>
      <c r="E1077" s="2">
        <v>1</v>
      </c>
      <c r="F1077" s="2">
        <v>8.5</v>
      </c>
      <c r="G1077" s="2" t="s">
        <v>1030</v>
      </c>
      <c r="H1077" s="2" t="s">
        <v>4193</v>
      </c>
      <c r="I1077" s="21">
        <v>41974.333333333328</v>
      </c>
      <c r="J1077" s="2" t="s">
        <v>800</v>
      </c>
      <c r="K1077" s="21">
        <v>41699.333333333336</v>
      </c>
      <c r="L1077" s="2" t="s">
        <v>1102</v>
      </c>
      <c r="M1077" s="21">
        <v>41731.291666666664</v>
      </c>
      <c r="N1077" s="2">
        <v>0</v>
      </c>
      <c r="O1077" s="2">
        <v>0</v>
      </c>
      <c r="P1077" s="2" t="s">
        <v>816</v>
      </c>
      <c r="Q1077" s="2" t="s">
        <v>1750</v>
      </c>
      <c r="R1077" s="2" t="s">
        <v>1030</v>
      </c>
      <c r="S1077" s="2" t="s">
        <v>894</v>
      </c>
      <c r="T1077" s="2" t="str">
        <f t="shared" si="64"/>
        <v/>
      </c>
      <c r="U1077" s="2" t="s">
        <v>1030</v>
      </c>
      <c r="V1077" s="2" t="str">
        <f t="shared" si="65"/>
        <v>David Pollock</v>
      </c>
      <c r="W1077" s="2">
        <v>1</v>
      </c>
      <c r="X1077" s="2" t="str">
        <f t="shared" si="66"/>
        <v/>
      </c>
      <c r="Y1077" s="2" t="s">
        <v>1030</v>
      </c>
      <c r="Z1077" s="2" t="str">
        <f t="shared" si="67"/>
        <v/>
      </c>
      <c r="AA1077" s="2" t="s">
        <v>1030</v>
      </c>
    </row>
    <row r="1078" spans="1:27" hidden="1" x14ac:dyDescent="0.25">
      <c r="A1078" s="2" t="s">
        <v>4194</v>
      </c>
      <c r="B1078" s="2" t="s">
        <v>848</v>
      </c>
      <c r="C1078" s="2" t="s">
        <v>4195</v>
      </c>
      <c r="D1078" s="2">
        <v>34.25</v>
      </c>
      <c r="E1078" s="2" t="s">
        <v>1030</v>
      </c>
      <c r="F1078" s="2" t="s">
        <v>1030</v>
      </c>
      <c r="G1078" s="2">
        <v>34.25</v>
      </c>
      <c r="H1078" s="2" t="s">
        <v>4196</v>
      </c>
      <c r="I1078" s="21">
        <v>42387.333333333328</v>
      </c>
      <c r="J1078" s="2" t="s">
        <v>808</v>
      </c>
      <c r="K1078" s="21">
        <v>42178.291666666672</v>
      </c>
      <c r="L1078" s="2" t="s">
        <v>794</v>
      </c>
      <c r="M1078" s="21">
        <v>41624.333333333336</v>
      </c>
      <c r="N1078" s="2">
        <v>2</v>
      </c>
      <c r="O1078" s="2">
        <v>0</v>
      </c>
      <c r="P1078" s="2" t="s">
        <v>795</v>
      </c>
      <c r="Q1078" s="2" t="s">
        <v>848</v>
      </c>
      <c r="R1078" s="2" t="s">
        <v>852</v>
      </c>
      <c r="S1078" s="2" t="s">
        <v>798</v>
      </c>
      <c r="T1078" s="2" t="str">
        <f t="shared" si="64"/>
        <v/>
      </c>
      <c r="U1078" s="2" t="s">
        <v>1030</v>
      </c>
      <c r="V1078" s="2" t="str">
        <f t="shared" si="65"/>
        <v/>
      </c>
      <c r="W1078" s="2" t="s">
        <v>1030</v>
      </c>
      <c r="X1078" s="2" t="str">
        <f t="shared" si="66"/>
        <v/>
      </c>
      <c r="Y1078" s="2" t="s">
        <v>1030</v>
      </c>
      <c r="Z1078" s="2" t="str">
        <f t="shared" si="67"/>
        <v/>
      </c>
      <c r="AA1078" s="2" t="s">
        <v>1030</v>
      </c>
    </row>
    <row r="1079" spans="1:27" hidden="1" x14ac:dyDescent="0.25">
      <c r="A1079" s="2" t="s">
        <v>470</v>
      </c>
      <c r="B1079" s="2" t="s">
        <v>812</v>
      </c>
      <c r="C1079" s="2" t="s">
        <v>469</v>
      </c>
      <c r="D1079" s="2">
        <v>49.5</v>
      </c>
      <c r="E1079" s="2">
        <v>1</v>
      </c>
      <c r="F1079" s="2">
        <v>49.5</v>
      </c>
      <c r="G1079" s="2" t="s">
        <v>1030</v>
      </c>
      <c r="H1079" s="2" t="s">
        <v>1111</v>
      </c>
      <c r="I1079" s="21">
        <v>43235.291666666672</v>
      </c>
      <c r="J1079" s="2" t="s">
        <v>889</v>
      </c>
      <c r="K1079" s="21">
        <v>41836.291666666664</v>
      </c>
      <c r="L1079" s="2" t="s">
        <v>794</v>
      </c>
      <c r="M1079" s="21">
        <v>25934.333333333332</v>
      </c>
      <c r="N1079" s="2">
        <v>25</v>
      </c>
      <c r="O1079" s="2">
        <v>800000</v>
      </c>
      <c r="P1079" s="2" t="s">
        <v>795</v>
      </c>
      <c r="Q1079" s="2" t="s">
        <v>812</v>
      </c>
      <c r="R1079" s="2" t="s">
        <v>797</v>
      </c>
      <c r="S1079" s="2" t="s">
        <v>831</v>
      </c>
      <c r="T1079" s="2" t="str">
        <f t="shared" si="64"/>
        <v/>
      </c>
      <c r="U1079" s="2" t="s">
        <v>1030</v>
      </c>
      <c r="V1079" s="2" t="str">
        <f t="shared" si="65"/>
        <v/>
      </c>
      <c r="W1079" s="2" t="s">
        <v>1030</v>
      </c>
      <c r="X1079" s="2" t="str">
        <f t="shared" si="66"/>
        <v/>
      </c>
      <c r="Y1079" s="2" t="s">
        <v>1030</v>
      </c>
      <c r="Z1079" s="2" t="str">
        <f t="shared" si="67"/>
        <v/>
      </c>
      <c r="AA1079" s="2" t="s">
        <v>1030</v>
      </c>
    </row>
    <row r="1080" spans="1:27" hidden="1" x14ac:dyDescent="0.25">
      <c r="A1080" s="2" t="s">
        <v>4197</v>
      </c>
      <c r="B1080" s="2" t="s">
        <v>1659</v>
      </c>
      <c r="C1080" s="2" t="s">
        <v>4198</v>
      </c>
      <c r="D1080" s="2">
        <v>5.8333333358168602</v>
      </c>
      <c r="E1080" s="2">
        <v>1</v>
      </c>
      <c r="F1080" s="2">
        <v>5.8333333358168602</v>
      </c>
      <c r="G1080" s="2" t="s">
        <v>1030</v>
      </c>
      <c r="H1080" s="2" t="s">
        <v>4199</v>
      </c>
      <c r="I1080" s="21">
        <v>41736.291666666664</v>
      </c>
      <c r="J1080" s="2" t="s">
        <v>1030</v>
      </c>
      <c r="K1080" s="21">
        <v>41668.333333333336</v>
      </c>
      <c r="L1080" s="2" t="s">
        <v>1102</v>
      </c>
      <c r="P1080" s="2" t="s">
        <v>816</v>
      </c>
      <c r="Q1080" s="2" t="s">
        <v>1659</v>
      </c>
      <c r="R1080" s="2" t="s">
        <v>810</v>
      </c>
      <c r="S1080" s="2" t="s">
        <v>898</v>
      </c>
      <c r="T1080" s="2" t="str">
        <f t="shared" si="64"/>
        <v/>
      </c>
      <c r="U1080" s="2" t="s">
        <v>1030</v>
      </c>
      <c r="V1080" s="2" t="str">
        <f t="shared" si="65"/>
        <v/>
      </c>
      <c r="W1080" s="2" t="s">
        <v>1030</v>
      </c>
      <c r="X1080" s="2" t="str">
        <f t="shared" si="66"/>
        <v/>
      </c>
      <c r="Y1080" s="2" t="s">
        <v>1030</v>
      </c>
      <c r="Z1080" s="2" t="str">
        <f t="shared" si="67"/>
        <v/>
      </c>
      <c r="AA1080" s="2" t="s">
        <v>1030</v>
      </c>
    </row>
    <row r="1081" spans="1:27" hidden="1" x14ac:dyDescent="0.25">
      <c r="A1081" s="2" t="s">
        <v>186</v>
      </c>
      <c r="B1081" s="2" t="s">
        <v>912</v>
      </c>
      <c r="C1081" s="2" t="s">
        <v>185</v>
      </c>
      <c r="D1081" s="2">
        <v>17.75</v>
      </c>
      <c r="E1081" s="2">
        <v>1</v>
      </c>
      <c r="F1081" s="2">
        <v>17.75</v>
      </c>
      <c r="G1081" s="2" t="s">
        <v>1030</v>
      </c>
      <c r="H1081" s="2" t="s">
        <v>1112</v>
      </c>
      <c r="I1081" s="21">
        <v>43322.291666666672</v>
      </c>
      <c r="J1081" s="2" t="s">
        <v>793</v>
      </c>
      <c r="K1081" s="21">
        <v>42622.291666666672</v>
      </c>
      <c r="L1081" s="2" t="s">
        <v>794</v>
      </c>
      <c r="M1081" s="21">
        <v>41964.333333333328</v>
      </c>
      <c r="N1081" s="2">
        <v>0</v>
      </c>
      <c r="O1081" s="2">
        <v>267000</v>
      </c>
      <c r="P1081" s="2" t="s">
        <v>795</v>
      </c>
      <c r="Q1081" s="2" t="s">
        <v>912</v>
      </c>
      <c r="R1081" s="2" t="s">
        <v>1013</v>
      </c>
      <c r="S1081" s="2" t="s">
        <v>1113</v>
      </c>
      <c r="T1081" s="2" t="str">
        <f t="shared" si="64"/>
        <v/>
      </c>
      <c r="U1081" s="2" t="s">
        <v>1030</v>
      </c>
      <c r="V1081" s="2" t="str">
        <f t="shared" si="65"/>
        <v/>
      </c>
      <c r="W1081" s="2" t="s">
        <v>1030</v>
      </c>
      <c r="X1081" s="2" t="str">
        <f t="shared" si="66"/>
        <v/>
      </c>
      <c r="Y1081" s="2" t="s">
        <v>1030</v>
      </c>
      <c r="Z1081" s="2" t="str">
        <f t="shared" si="67"/>
        <v/>
      </c>
      <c r="AA1081" s="2" t="s">
        <v>1030</v>
      </c>
    </row>
    <row r="1082" spans="1:27" hidden="1" x14ac:dyDescent="0.25">
      <c r="A1082" s="2" t="s">
        <v>623</v>
      </c>
      <c r="B1082" s="2" t="s">
        <v>855</v>
      </c>
      <c r="C1082" s="2" t="s">
        <v>622</v>
      </c>
      <c r="D1082" s="2">
        <v>40</v>
      </c>
      <c r="E1082" s="2" t="s">
        <v>1030</v>
      </c>
      <c r="F1082" s="2" t="s">
        <v>1030</v>
      </c>
      <c r="G1082" s="2">
        <v>40</v>
      </c>
      <c r="H1082" s="2" t="s">
        <v>1112</v>
      </c>
      <c r="I1082" s="21">
        <v>43201.291666666672</v>
      </c>
      <c r="J1082" s="2" t="s">
        <v>793</v>
      </c>
      <c r="K1082" s="21">
        <v>39563.291666666664</v>
      </c>
      <c r="L1082" s="2" t="s">
        <v>794</v>
      </c>
      <c r="N1082" s="2">
        <v>0</v>
      </c>
      <c r="P1082" s="2" t="s">
        <v>816</v>
      </c>
      <c r="Q1082" s="2" t="s">
        <v>855</v>
      </c>
      <c r="R1082" s="2" t="s">
        <v>797</v>
      </c>
      <c r="S1082" s="2" t="s">
        <v>1113</v>
      </c>
      <c r="T1082" s="2" t="str">
        <f t="shared" si="64"/>
        <v/>
      </c>
      <c r="U1082" s="2" t="s">
        <v>1030</v>
      </c>
      <c r="V1082" s="2" t="str">
        <f t="shared" si="65"/>
        <v/>
      </c>
      <c r="W1082" s="2" t="s">
        <v>1030</v>
      </c>
      <c r="X1082" s="2" t="str">
        <f t="shared" si="66"/>
        <v/>
      </c>
      <c r="Y1082" s="2" t="s">
        <v>1030</v>
      </c>
      <c r="Z1082" s="2" t="str">
        <f t="shared" si="67"/>
        <v/>
      </c>
      <c r="AA1082" s="2" t="s">
        <v>1030</v>
      </c>
    </row>
    <row r="1083" spans="1:27" hidden="1" x14ac:dyDescent="0.25">
      <c r="A1083" s="2" t="s">
        <v>4200</v>
      </c>
      <c r="B1083" s="2" t="s">
        <v>796</v>
      </c>
      <c r="C1083" s="2" t="s">
        <v>4201</v>
      </c>
      <c r="D1083" s="2">
        <v>1.75</v>
      </c>
      <c r="E1083" s="2">
        <v>1</v>
      </c>
      <c r="F1083" s="2">
        <v>1.75</v>
      </c>
      <c r="G1083" s="2" t="s">
        <v>1030</v>
      </c>
      <c r="H1083" s="2" t="s">
        <v>4202</v>
      </c>
      <c r="I1083" s="21">
        <v>41696.333333333336</v>
      </c>
      <c r="J1083" s="2" t="s">
        <v>1030</v>
      </c>
      <c r="K1083" s="21">
        <v>41696.333333333336</v>
      </c>
      <c r="L1083" s="2" t="s">
        <v>1102</v>
      </c>
      <c r="P1083" s="2" t="s">
        <v>816</v>
      </c>
      <c r="Q1083" s="2" t="s">
        <v>796</v>
      </c>
      <c r="R1083" s="2" t="s">
        <v>1030</v>
      </c>
      <c r="S1083" s="2" t="s">
        <v>849</v>
      </c>
      <c r="T1083" s="2" t="str">
        <f t="shared" si="64"/>
        <v/>
      </c>
      <c r="U1083" s="2" t="s">
        <v>1030</v>
      </c>
      <c r="V1083" s="2" t="str">
        <f t="shared" si="65"/>
        <v/>
      </c>
      <c r="W1083" s="2" t="s">
        <v>1030</v>
      </c>
      <c r="X1083" s="2" t="str">
        <f t="shared" si="66"/>
        <v/>
      </c>
      <c r="Y1083" s="2" t="s">
        <v>1030</v>
      </c>
      <c r="Z1083" s="2" t="str">
        <f t="shared" si="67"/>
        <v/>
      </c>
      <c r="AA1083" s="2" t="s">
        <v>1030</v>
      </c>
    </row>
    <row r="1084" spans="1:27" hidden="1" x14ac:dyDescent="0.25">
      <c r="A1084" s="2" t="s">
        <v>4203</v>
      </c>
      <c r="B1084" s="2" t="s">
        <v>912</v>
      </c>
      <c r="C1084" s="2" t="s">
        <v>4204</v>
      </c>
      <c r="D1084" s="2">
        <v>2.25</v>
      </c>
      <c r="E1084" s="2" t="s">
        <v>1030</v>
      </c>
      <c r="F1084" s="2" t="s">
        <v>1030</v>
      </c>
      <c r="G1084" s="2">
        <v>2.25</v>
      </c>
      <c r="H1084" s="2" t="s">
        <v>4205</v>
      </c>
      <c r="I1084" s="21">
        <v>41957.333333333328</v>
      </c>
      <c r="J1084" s="2" t="s">
        <v>840</v>
      </c>
      <c r="K1084" s="21">
        <v>40982.291666666664</v>
      </c>
      <c r="L1084" s="2" t="s">
        <v>1102</v>
      </c>
      <c r="M1084" s="21">
        <v>34183.291666666664</v>
      </c>
      <c r="O1084" s="2">
        <v>150000</v>
      </c>
      <c r="P1084" s="2" t="s">
        <v>795</v>
      </c>
      <c r="Q1084" s="2" t="s">
        <v>912</v>
      </c>
      <c r="R1084" s="2" t="s">
        <v>1030</v>
      </c>
      <c r="S1084" s="2" t="s">
        <v>1942</v>
      </c>
      <c r="T1084" s="2" t="str">
        <f t="shared" si="64"/>
        <v/>
      </c>
      <c r="U1084" s="2" t="s">
        <v>1030</v>
      </c>
      <c r="V1084" s="2" t="str">
        <f t="shared" si="65"/>
        <v/>
      </c>
      <c r="W1084" s="2" t="s">
        <v>1030</v>
      </c>
      <c r="X1084" s="2" t="str">
        <f t="shared" si="66"/>
        <v/>
      </c>
      <c r="Y1084" s="2" t="s">
        <v>1030</v>
      </c>
      <c r="Z1084" s="2" t="str">
        <f t="shared" si="67"/>
        <v/>
      </c>
      <c r="AA1084" s="2" t="s">
        <v>1030</v>
      </c>
    </row>
    <row r="1085" spans="1:27" hidden="1" x14ac:dyDescent="0.25">
      <c r="A1085" s="2" t="s">
        <v>4206</v>
      </c>
      <c r="B1085" s="2" t="s">
        <v>1613</v>
      </c>
      <c r="C1085" s="2" t="s">
        <v>4207</v>
      </c>
      <c r="D1085" s="2">
        <v>3</v>
      </c>
      <c r="E1085" s="2">
        <v>1</v>
      </c>
      <c r="F1085" s="2">
        <v>3</v>
      </c>
      <c r="G1085" s="2" t="s">
        <v>1030</v>
      </c>
      <c r="H1085" s="2" t="s">
        <v>4208</v>
      </c>
      <c r="I1085" s="21">
        <v>41684.333333333336</v>
      </c>
      <c r="J1085" s="2" t="s">
        <v>803</v>
      </c>
      <c r="K1085" s="21">
        <v>41684.333333333336</v>
      </c>
      <c r="L1085" s="2" t="s">
        <v>1102</v>
      </c>
      <c r="M1085" s="21">
        <v>40848.291666666664</v>
      </c>
      <c r="N1085" s="2">
        <v>1</v>
      </c>
      <c r="P1085" s="2" t="s">
        <v>795</v>
      </c>
      <c r="Q1085" s="2" t="s">
        <v>1613</v>
      </c>
      <c r="R1085" s="2" t="s">
        <v>797</v>
      </c>
      <c r="S1085" s="2" t="s">
        <v>845</v>
      </c>
      <c r="T1085" s="2" t="str">
        <f t="shared" si="64"/>
        <v/>
      </c>
      <c r="U1085" s="2" t="s">
        <v>1030</v>
      </c>
      <c r="V1085" s="2" t="str">
        <f t="shared" si="65"/>
        <v/>
      </c>
      <c r="W1085" s="2" t="s">
        <v>1030</v>
      </c>
      <c r="X1085" s="2" t="str">
        <f t="shared" si="66"/>
        <v/>
      </c>
      <c r="Y1085" s="2" t="s">
        <v>1030</v>
      </c>
      <c r="Z1085" s="2" t="str">
        <f t="shared" si="67"/>
        <v/>
      </c>
      <c r="AA1085" s="2" t="s">
        <v>1030</v>
      </c>
    </row>
    <row r="1086" spans="1:27" hidden="1" x14ac:dyDescent="0.25">
      <c r="A1086" s="2" t="s">
        <v>408</v>
      </c>
      <c r="B1086" s="2" t="s">
        <v>1368</v>
      </c>
      <c r="C1086" s="2" t="s">
        <v>407</v>
      </c>
      <c r="D1086" s="2">
        <v>18.5</v>
      </c>
      <c r="E1086" s="2">
        <v>1</v>
      </c>
      <c r="F1086" s="2">
        <v>18.5</v>
      </c>
      <c r="G1086" s="2" t="s">
        <v>1030</v>
      </c>
      <c r="H1086" s="2" t="s">
        <v>1114</v>
      </c>
      <c r="I1086" s="21">
        <v>43235.291666666672</v>
      </c>
      <c r="J1086" s="2" t="s">
        <v>840</v>
      </c>
      <c r="K1086" s="21">
        <v>42065.333333333328</v>
      </c>
      <c r="L1086" s="2" t="s">
        <v>794</v>
      </c>
      <c r="M1086" s="21">
        <v>41786.291666666664</v>
      </c>
      <c r="N1086" s="2">
        <v>15</v>
      </c>
      <c r="O1086" s="2">
        <v>2124000</v>
      </c>
      <c r="P1086" s="2" t="s">
        <v>824</v>
      </c>
      <c r="Q1086" s="2" t="s">
        <v>1617</v>
      </c>
      <c r="R1086" s="2" t="s">
        <v>810</v>
      </c>
      <c r="S1086" s="2" t="s">
        <v>831</v>
      </c>
      <c r="T1086" s="2" t="str">
        <f t="shared" si="64"/>
        <v/>
      </c>
      <c r="U1086" s="2" t="s">
        <v>1030</v>
      </c>
      <c r="V1086" s="2" t="str">
        <f t="shared" si="65"/>
        <v/>
      </c>
      <c r="W1086" s="2" t="s">
        <v>1030</v>
      </c>
      <c r="X1086" s="2" t="str">
        <f t="shared" si="66"/>
        <v>Matthew T. McConville</v>
      </c>
      <c r="Y1086" s="2">
        <v>15</v>
      </c>
      <c r="Z1086" s="2" t="str">
        <f t="shared" si="67"/>
        <v>Matthew T. McConville</v>
      </c>
      <c r="AA1086" s="2">
        <v>2124000</v>
      </c>
    </row>
    <row r="1087" spans="1:27" hidden="1" x14ac:dyDescent="0.25">
      <c r="A1087" s="2" t="s">
        <v>4209</v>
      </c>
      <c r="B1087" s="2" t="s">
        <v>1613</v>
      </c>
      <c r="C1087" s="2" t="s">
        <v>4210</v>
      </c>
      <c r="D1087" s="2">
        <v>6</v>
      </c>
      <c r="E1087" s="2" t="s">
        <v>1030</v>
      </c>
      <c r="F1087" s="2" t="s">
        <v>1030</v>
      </c>
      <c r="G1087" s="2">
        <v>6</v>
      </c>
      <c r="H1087" s="2" t="s">
        <v>4211</v>
      </c>
      <c r="I1087" s="21">
        <v>41694.333333333336</v>
      </c>
      <c r="J1087" s="2" t="s">
        <v>884</v>
      </c>
      <c r="K1087" s="21">
        <v>41592.333333333336</v>
      </c>
      <c r="L1087" s="2" t="s">
        <v>1102</v>
      </c>
      <c r="M1087" s="21">
        <v>41351.291666666664</v>
      </c>
      <c r="N1087" s="2">
        <v>2</v>
      </c>
      <c r="P1087" s="2" t="s">
        <v>824</v>
      </c>
      <c r="Q1087" s="2" t="s">
        <v>1613</v>
      </c>
      <c r="R1087" s="2" t="s">
        <v>1030</v>
      </c>
      <c r="S1087" s="2" t="s">
        <v>801</v>
      </c>
      <c r="T1087" s="2" t="str">
        <f t="shared" si="64"/>
        <v/>
      </c>
      <c r="U1087" s="2" t="s">
        <v>1030</v>
      </c>
      <c r="V1087" s="2" t="str">
        <f t="shared" si="65"/>
        <v/>
      </c>
      <c r="W1087" s="2" t="s">
        <v>1030</v>
      </c>
      <c r="X1087" s="2" t="str">
        <f t="shared" si="66"/>
        <v/>
      </c>
      <c r="Y1087" s="2" t="s">
        <v>1030</v>
      </c>
      <c r="Z1087" s="2" t="str">
        <f t="shared" si="67"/>
        <v/>
      </c>
      <c r="AA1087" s="2" t="s">
        <v>1030</v>
      </c>
    </row>
    <row r="1088" spans="1:27" hidden="1" x14ac:dyDescent="0.25">
      <c r="A1088" s="2" t="s">
        <v>4212</v>
      </c>
      <c r="B1088" s="2" t="s">
        <v>885</v>
      </c>
      <c r="C1088" s="2" t="s">
        <v>4213</v>
      </c>
      <c r="D1088" s="2">
        <v>1</v>
      </c>
      <c r="E1088" s="2">
        <v>1</v>
      </c>
      <c r="F1088" s="2">
        <v>1</v>
      </c>
      <c r="G1088" s="2" t="s">
        <v>1030</v>
      </c>
      <c r="H1088" s="2" t="s">
        <v>4214</v>
      </c>
      <c r="I1088" s="21">
        <v>43053.333333333328</v>
      </c>
      <c r="J1088" s="2" t="s">
        <v>861</v>
      </c>
      <c r="K1088" s="21">
        <v>43053.333333333328</v>
      </c>
      <c r="L1088" s="2" t="s">
        <v>794</v>
      </c>
      <c r="N1088" s="2">
        <v>1</v>
      </c>
      <c r="O1088" s="2">
        <v>0</v>
      </c>
      <c r="P1088" s="2" t="s">
        <v>816</v>
      </c>
      <c r="Q1088" s="2" t="s">
        <v>885</v>
      </c>
      <c r="R1088" s="2" t="s">
        <v>810</v>
      </c>
      <c r="S1088" s="2" t="s">
        <v>843</v>
      </c>
      <c r="T1088" s="2" t="str">
        <f t="shared" si="64"/>
        <v/>
      </c>
      <c r="U1088" s="2" t="s">
        <v>1030</v>
      </c>
      <c r="V1088" s="2" t="str">
        <f t="shared" si="65"/>
        <v/>
      </c>
      <c r="W1088" s="2" t="s">
        <v>1030</v>
      </c>
      <c r="X1088" s="2" t="str">
        <f t="shared" si="66"/>
        <v/>
      </c>
      <c r="Y1088" s="2" t="s">
        <v>1030</v>
      </c>
      <c r="Z1088" s="2" t="str">
        <f t="shared" si="67"/>
        <v/>
      </c>
      <c r="AA1088" s="2" t="s">
        <v>1030</v>
      </c>
    </row>
    <row r="1089" spans="1:27" hidden="1" x14ac:dyDescent="0.25">
      <c r="A1089" s="2" t="s">
        <v>2427</v>
      </c>
      <c r="B1089" s="2" t="s">
        <v>804</v>
      </c>
      <c r="C1089" s="2" t="s">
        <v>4215</v>
      </c>
      <c r="D1089" s="2">
        <v>31.5</v>
      </c>
      <c r="E1089" s="2">
        <v>1</v>
      </c>
      <c r="F1089" s="2">
        <v>31.5</v>
      </c>
      <c r="G1089" s="2" t="s">
        <v>1030</v>
      </c>
      <c r="H1089" s="2" t="s">
        <v>4216</v>
      </c>
      <c r="I1089" s="21">
        <v>42604.291666666672</v>
      </c>
      <c r="J1089" s="2" t="s">
        <v>793</v>
      </c>
      <c r="K1089" s="21">
        <v>42501.291666666672</v>
      </c>
      <c r="L1089" s="2" t="s">
        <v>794</v>
      </c>
      <c r="M1089" s="21">
        <v>38021.333333333336</v>
      </c>
      <c r="N1089" s="2">
        <v>30</v>
      </c>
      <c r="O1089" s="2">
        <v>0</v>
      </c>
      <c r="P1089" s="2" t="s">
        <v>795</v>
      </c>
      <c r="Q1089" s="2" t="s">
        <v>804</v>
      </c>
      <c r="R1089" s="2" t="s">
        <v>813</v>
      </c>
      <c r="S1089" s="2" t="s">
        <v>2816</v>
      </c>
      <c r="T1089" s="2" t="str">
        <f t="shared" si="64"/>
        <v/>
      </c>
      <c r="U1089" s="2" t="s">
        <v>1030</v>
      </c>
      <c r="V1089" s="2" t="str">
        <f t="shared" si="65"/>
        <v/>
      </c>
      <c r="W1089" s="2" t="s">
        <v>1030</v>
      </c>
      <c r="X1089" s="2" t="str">
        <f t="shared" si="66"/>
        <v/>
      </c>
      <c r="Y1089" s="2" t="s">
        <v>1030</v>
      </c>
      <c r="Z1089" s="2" t="str">
        <f t="shared" si="67"/>
        <v/>
      </c>
      <c r="AA1089" s="2" t="s">
        <v>1030</v>
      </c>
    </row>
    <row r="1090" spans="1:27" hidden="1" x14ac:dyDescent="0.25">
      <c r="A1090" s="2" t="s">
        <v>4217</v>
      </c>
      <c r="B1090" s="2" t="s">
        <v>796</v>
      </c>
      <c r="C1090" s="2" t="s">
        <v>4218</v>
      </c>
      <c r="D1090" s="2">
        <v>2.5</v>
      </c>
      <c r="E1090" s="2">
        <v>1</v>
      </c>
      <c r="F1090" s="2">
        <v>2.5</v>
      </c>
      <c r="G1090" s="2" t="s">
        <v>1030</v>
      </c>
      <c r="H1090" s="2" t="s">
        <v>4219</v>
      </c>
      <c r="I1090" s="21">
        <v>41764.291666666664</v>
      </c>
      <c r="J1090" s="2" t="s">
        <v>1030</v>
      </c>
      <c r="K1090" s="21">
        <v>41764.291666666664</v>
      </c>
      <c r="L1090" s="2" t="s">
        <v>1102</v>
      </c>
      <c r="P1090" s="2" t="s">
        <v>816</v>
      </c>
      <c r="Q1090" s="2" t="s">
        <v>796</v>
      </c>
      <c r="R1090" s="2" t="s">
        <v>1047</v>
      </c>
      <c r="S1090" s="2" t="s">
        <v>845</v>
      </c>
      <c r="T1090" s="2" t="str">
        <f t="shared" si="64"/>
        <v/>
      </c>
      <c r="U1090" s="2" t="s">
        <v>1030</v>
      </c>
      <c r="V1090" s="2" t="str">
        <f t="shared" si="65"/>
        <v/>
      </c>
      <c r="W1090" s="2" t="s">
        <v>1030</v>
      </c>
      <c r="X1090" s="2" t="str">
        <f t="shared" si="66"/>
        <v/>
      </c>
      <c r="Y1090" s="2" t="s">
        <v>1030</v>
      </c>
      <c r="Z1090" s="2" t="str">
        <f t="shared" si="67"/>
        <v/>
      </c>
      <c r="AA1090" s="2" t="s">
        <v>1030</v>
      </c>
    </row>
    <row r="1091" spans="1:27" hidden="1" x14ac:dyDescent="0.25">
      <c r="A1091" s="2" t="s">
        <v>4220</v>
      </c>
      <c r="B1091" s="2" t="s">
        <v>885</v>
      </c>
      <c r="C1091" s="2" t="s">
        <v>4221</v>
      </c>
      <c r="D1091" s="2">
        <v>1</v>
      </c>
      <c r="E1091" s="2">
        <v>1</v>
      </c>
      <c r="F1091" s="2">
        <v>1</v>
      </c>
      <c r="G1091" s="2" t="s">
        <v>1030</v>
      </c>
      <c r="H1091" s="2" t="s">
        <v>4222</v>
      </c>
      <c r="I1091" s="21">
        <v>42116.291666666672</v>
      </c>
      <c r="J1091" s="2" t="s">
        <v>840</v>
      </c>
      <c r="K1091" s="21">
        <v>42116.291666666672</v>
      </c>
      <c r="L1091" s="2" t="s">
        <v>1102</v>
      </c>
      <c r="M1091" s="21">
        <v>38398.333333333336</v>
      </c>
      <c r="N1091" s="2">
        <v>3</v>
      </c>
      <c r="O1091" s="2">
        <v>0</v>
      </c>
      <c r="P1091" s="2" t="s">
        <v>795</v>
      </c>
      <c r="Q1091" s="2" t="s">
        <v>885</v>
      </c>
      <c r="R1091" s="2" t="s">
        <v>797</v>
      </c>
      <c r="S1091" s="2" t="s">
        <v>853</v>
      </c>
      <c r="T1091" s="2" t="str">
        <f t="shared" ref="T1091:T1154" si="68">IF(U1091&lt;&gt;"",B1091,"")</f>
        <v/>
      </c>
      <c r="U1091" s="2" t="s">
        <v>1030</v>
      </c>
      <c r="V1091" s="2" t="str">
        <f t="shared" ref="V1091:V1154" si="69">IF(W1091&lt;&gt;"",B1091,"")</f>
        <v/>
      </c>
      <c r="W1091" s="2" t="s">
        <v>1030</v>
      </c>
      <c r="X1091" s="2" t="str">
        <f t="shared" ref="X1091:X1154" si="70">IF(Y1091&lt;&gt;"",B1091,"")</f>
        <v/>
      </c>
      <c r="Y1091" s="2" t="s">
        <v>1030</v>
      </c>
      <c r="Z1091" s="2" t="str">
        <f t="shared" ref="Z1091:Z1154" si="71">IF(AA1091&lt;&gt;"",B1091,"")</f>
        <v/>
      </c>
      <c r="AA1091" s="2" t="s">
        <v>1030</v>
      </c>
    </row>
    <row r="1092" spans="1:27" x14ac:dyDescent="0.25">
      <c r="A1092" s="2" t="s">
        <v>4223</v>
      </c>
      <c r="B1092" s="2" t="s">
        <v>1367</v>
      </c>
      <c r="C1092" s="2" t="s">
        <v>4224</v>
      </c>
      <c r="D1092" s="2">
        <v>7.3333333432674408</v>
      </c>
      <c r="E1092" s="2">
        <v>1</v>
      </c>
      <c r="F1092" s="2">
        <v>7.3333333432674408</v>
      </c>
      <c r="G1092" s="2" t="s">
        <v>1030</v>
      </c>
      <c r="H1092" s="2" t="s">
        <v>4225</v>
      </c>
      <c r="I1092" s="21">
        <v>42510.291666666672</v>
      </c>
      <c r="J1092" s="2" t="s">
        <v>808</v>
      </c>
      <c r="K1092" s="21">
        <v>42412.333333333328</v>
      </c>
      <c r="L1092" s="2" t="s">
        <v>794</v>
      </c>
      <c r="M1092" s="21">
        <v>42510.291666666672</v>
      </c>
      <c r="N1092" s="2">
        <v>0</v>
      </c>
      <c r="O1092" s="2">
        <v>0</v>
      </c>
      <c r="P1092" s="2" t="s">
        <v>816</v>
      </c>
      <c r="Q1092" s="2" t="s">
        <v>1593</v>
      </c>
      <c r="R1092" s="2" t="s">
        <v>810</v>
      </c>
      <c r="S1092" s="2" t="s">
        <v>996</v>
      </c>
      <c r="T1092" s="2" t="str">
        <f t="shared" si="68"/>
        <v/>
      </c>
      <c r="U1092" s="2" t="s">
        <v>1030</v>
      </c>
      <c r="V1092" s="2" t="str">
        <f t="shared" si="69"/>
        <v>Eric J. Zackrison</v>
      </c>
      <c r="W1092" s="2">
        <v>1</v>
      </c>
      <c r="X1092" s="2" t="str">
        <f t="shared" si="70"/>
        <v/>
      </c>
      <c r="Y1092" s="2" t="s">
        <v>1030</v>
      </c>
      <c r="Z1092" s="2" t="str">
        <f t="shared" si="71"/>
        <v/>
      </c>
      <c r="AA1092" s="2" t="s">
        <v>1030</v>
      </c>
    </row>
    <row r="1093" spans="1:27" hidden="1" x14ac:dyDescent="0.25">
      <c r="A1093" s="2" t="s">
        <v>4226</v>
      </c>
      <c r="B1093" s="2" t="s">
        <v>809</v>
      </c>
      <c r="C1093" s="2" t="s">
        <v>4227</v>
      </c>
      <c r="D1093" s="2">
        <v>5.75</v>
      </c>
      <c r="E1093" s="2">
        <v>1</v>
      </c>
      <c r="F1093" s="2">
        <v>5.75</v>
      </c>
      <c r="G1093" s="2" t="s">
        <v>1030</v>
      </c>
      <c r="H1093" s="2" t="s">
        <v>4228</v>
      </c>
      <c r="I1093" s="21">
        <v>42222.291666666672</v>
      </c>
      <c r="J1093" s="2" t="s">
        <v>840</v>
      </c>
      <c r="K1093" s="21">
        <v>41849.291666666664</v>
      </c>
      <c r="L1093" s="2" t="s">
        <v>1102</v>
      </c>
      <c r="M1093" s="21">
        <v>41849.291666666664</v>
      </c>
      <c r="N1093" s="2">
        <v>0</v>
      </c>
      <c r="O1093" s="2">
        <v>0</v>
      </c>
      <c r="P1093" s="2" t="s">
        <v>816</v>
      </c>
      <c r="Q1093" s="2" t="s">
        <v>809</v>
      </c>
      <c r="R1093" s="2" t="s">
        <v>797</v>
      </c>
      <c r="S1093" s="2" t="s">
        <v>801</v>
      </c>
      <c r="T1093" s="2" t="str">
        <f t="shared" si="68"/>
        <v>Clare Briglio</v>
      </c>
      <c r="U1093" s="2">
        <v>200</v>
      </c>
      <c r="V1093" s="2" t="str">
        <f t="shared" si="69"/>
        <v>Clare Briglio</v>
      </c>
      <c r="W1093" s="2">
        <v>1</v>
      </c>
      <c r="X1093" s="2" t="str">
        <f t="shared" si="70"/>
        <v/>
      </c>
      <c r="Y1093" s="2" t="s">
        <v>1030</v>
      </c>
      <c r="Z1093" s="2" t="str">
        <f t="shared" si="71"/>
        <v/>
      </c>
      <c r="AA1093" s="2" t="s">
        <v>1030</v>
      </c>
    </row>
    <row r="1094" spans="1:27" hidden="1" x14ac:dyDescent="0.25">
      <c r="A1094" s="2" t="s">
        <v>4229</v>
      </c>
      <c r="B1094" s="2" t="s">
        <v>882</v>
      </c>
      <c r="C1094" s="2" t="s">
        <v>4230</v>
      </c>
      <c r="D1094" s="2">
        <v>1</v>
      </c>
      <c r="E1094" s="2">
        <v>1</v>
      </c>
      <c r="F1094" s="2">
        <v>1</v>
      </c>
      <c r="G1094" s="2" t="s">
        <v>1030</v>
      </c>
      <c r="H1094" s="2" t="s">
        <v>4231</v>
      </c>
      <c r="I1094" s="21">
        <v>42802.333333333328</v>
      </c>
      <c r="J1094" s="2" t="s">
        <v>840</v>
      </c>
      <c r="K1094" s="21">
        <v>42801.333333333328</v>
      </c>
      <c r="L1094" s="2" t="s">
        <v>794</v>
      </c>
      <c r="N1094" s="2">
        <v>0</v>
      </c>
      <c r="O1094" s="2">
        <v>0</v>
      </c>
      <c r="P1094" s="2" t="s">
        <v>816</v>
      </c>
      <c r="Q1094" s="2" t="s">
        <v>882</v>
      </c>
      <c r="R1094" s="2" t="s">
        <v>797</v>
      </c>
      <c r="S1094" s="2" t="s">
        <v>820</v>
      </c>
      <c r="T1094" s="2" t="str">
        <f t="shared" si="68"/>
        <v/>
      </c>
      <c r="U1094" s="2" t="s">
        <v>1030</v>
      </c>
      <c r="V1094" s="2" t="str">
        <f t="shared" si="69"/>
        <v/>
      </c>
      <c r="W1094" s="2" t="s">
        <v>1030</v>
      </c>
      <c r="X1094" s="2" t="str">
        <f t="shared" si="70"/>
        <v/>
      </c>
      <c r="Y1094" s="2" t="s">
        <v>1030</v>
      </c>
      <c r="Z1094" s="2" t="str">
        <f t="shared" si="71"/>
        <v/>
      </c>
      <c r="AA1094" s="2" t="s">
        <v>1030</v>
      </c>
    </row>
    <row r="1095" spans="1:27" hidden="1" x14ac:dyDescent="0.25">
      <c r="A1095" s="2" t="s">
        <v>4232</v>
      </c>
      <c r="B1095" s="2" t="s">
        <v>1030</v>
      </c>
      <c r="C1095" s="2" t="s">
        <v>4233</v>
      </c>
      <c r="D1095" s="2">
        <v>3</v>
      </c>
      <c r="E1095" s="2">
        <v>1</v>
      </c>
      <c r="F1095" s="2">
        <v>3</v>
      </c>
      <c r="G1095" s="2" t="s">
        <v>1030</v>
      </c>
      <c r="H1095" s="2" t="s">
        <v>4234</v>
      </c>
      <c r="I1095" s="21">
        <v>42723.333333333328</v>
      </c>
      <c r="J1095" s="2" t="s">
        <v>859</v>
      </c>
      <c r="K1095" s="21">
        <v>42683.333333333328</v>
      </c>
      <c r="L1095" s="2" t="s">
        <v>794</v>
      </c>
      <c r="M1095" s="21">
        <v>11263.333333333334</v>
      </c>
      <c r="N1095" s="2">
        <v>7</v>
      </c>
      <c r="O1095" s="2">
        <v>0</v>
      </c>
      <c r="P1095" s="2" t="s">
        <v>795</v>
      </c>
      <c r="Q1095" s="2" t="s">
        <v>1030</v>
      </c>
      <c r="R1095" s="2" t="s">
        <v>937</v>
      </c>
      <c r="S1095" s="2" t="s">
        <v>916</v>
      </c>
      <c r="T1095" s="2" t="str">
        <f t="shared" si="68"/>
        <v/>
      </c>
      <c r="U1095" s="2" t="s">
        <v>1030</v>
      </c>
      <c r="V1095" s="2" t="str">
        <f t="shared" si="69"/>
        <v/>
      </c>
      <c r="W1095" s="2" t="s">
        <v>1030</v>
      </c>
      <c r="X1095" s="2" t="str">
        <f t="shared" si="70"/>
        <v/>
      </c>
      <c r="Y1095" s="2" t="s">
        <v>1030</v>
      </c>
      <c r="Z1095" s="2" t="str">
        <f t="shared" si="71"/>
        <v/>
      </c>
      <c r="AA1095" s="2" t="s">
        <v>1030</v>
      </c>
    </row>
    <row r="1096" spans="1:27" hidden="1" x14ac:dyDescent="0.25">
      <c r="A1096" s="2" t="s">
        <v>4235</v>
      </c>
      <c r="B1096" s="2" t="s">
        <v>2285</v>
      </c>
      <c r="C1096" s="2" t="s">
        <v>4236</v>
      </c>
      <c r="D1096" s="2">
        <v>14.5</v>
      </c>
      <c r="E1096" s="2">
        <v>1</v>
      </c>
      <c r="F1096" s="2">
        <v>14.5</v>
      </c>
      <c r="G1096" s="2" t="s">
        <v>1030</v>
      </c>
      <c r="H1096" s="2" t="s">
        <v>4237</v>
      </c>
      <c r="I1096" s="21">
        <v>43045.333333333328</v>
      </c>
      <c r="J1096" s="2" t="s">
        <v>840</v>
      </c>
      <c r="K1096" s="21">
        <v>42346.333333333328</v>
      </c>
      <c r="L1096" s="2" t="s">
        <v>794</v>
      </c>
      <c r="M1096" s="21">
        <v>42454.291666666672</v>
      </c>
      <c r="N1096" s="2">
        <v>0</v>
      </c>
      <c r="O1096" s="2">
        <v>0</v>
      </c>
      <c r="P1096" s="2" t="s">
        <v>816</v>
      </c>
      <c r="Q1096" s="2" t="s">
        <v>2285</v>
      </c>
      <c r="R1096" s="2" t="s">
        <v>797</v>
      </c>
      <c r="S1096" s="2" t="s">
        <v>853</v>
      </c>
      <c r="T1096" s="2" t="str">
        <f t="shared" si="68"/>
        <v/>
      </c>
      <c r="U1096" s="2" t="s">
        <v>1030</v>
      </c>
      <c r="V1096" s="2" t="str">
        <f t="shared" si="69"/>
        <v>Marcella Shelby</v>
      </c>
      <c r="W1096" s="2">
        <v>1</v>
      </c>
      <c r="X1096" s="2" t="str">
        <f t="shared" si="70"/>
        <v/>
      </c>
      <c r="Y1096" s="2" t="s">
        <v>1030</v>
      </c>
      <c r="Z1096" s="2" t="str">
        <f t="shared" si="71"/>
        <v/>
      </c>
      <c r="AA1096" s="2" t="s">
        <v>1030</v>
      </c>
    </row>
    <row r="1097" spans="1:27" hidden="1" x14ac:dyDescent="0.25">
      <c r="A1097" s="2" t="s">
        <v>4238</v>
      </c>
      <c r="B1097" s="2" t="s">
        <v>812</v>
      </c>
      <c r="C1097" s="2" t="s">
        <v>4239</v>
      </c>
      <c r="D1097" s="2">
        <v>10.75</v>
      </c>
      <c r="E1097" s="2">
        <v>1</v>
      </c>
      <c r="F1097" s="2">
        <v>10.75</v>
      </c>
      <c r="G1097" s="2" t="s">
        <v>1030</v>
      </c>
      <c r="H1097" s="2" t="s">
        <v>4240</v>
      </c>
      <c r="I1097" s="21">
        <v>43047.333333333328</v>
      </c>
      <c r="J1097" s="2" t="s">
        <v>840</v>
      </c>
      <c r="K1097" s="21">
        <v>42447.291666666672</v>
      </c>
      <c r="L1097" s="2" t="s">
        <v>794</v>
      </c>
      <c r="N1097" s="2">
        <v>0</v>
      </c>
      <c r="O1097" s="2">
        <v>0</v>
      </c>
      <c r="P1097" s="2" t="s">
        <v>816</v>
      </c>
      <c r="Q1097" s="2" t="s">
        <v>812</v>
      </c>
      <c r="R1097" s="2" t="s">
        <v>797</v>
      </c>
      <c r="S1097" s="2" t="s">
        <v>814</v>
      </c>
      <c r="T1097" s="2" t="str">
        <f t="shared" si="68"/>
        <v/>
      </c>
      <c r="U1097" s="2" t="s">
        <v>1030</v>
      </c>
      <c r="V1097" s="2" t="str">
        <f t="shared" si="69"/>
        <v/>
      </c>
      <c r="W1097" s="2" t="s">
        <v>1030</v>
      </c>
      <c r="X1097" s="2" t="str">
        <f t="shared" si="70"/>
        <v/>
      </c>
      <c r="Y1097" s="2" t="s">
        <v>1030</v>
      </c>
      <c r="Z1097" s="2" t="str">
        <f t="shared" si="71"/>
        <v/>
      </c>
      <c r="AA1097" s="2" t="s">
        <v>1030</v>
      </c>
    </row>
    <row r="1098" spans="1:27" hidden="1" x14ac:dyDescent="0.25">
      <c r="A1098" s="2" t="s">
        <v>4241</v>
      </c>
      <c r="B1098" s="2" t="s">
        <v>1030</v>
      </c>
      <c r="C1098" s="2" t="s">
        <v>4242</v>
      </c>
      <c r="D1098" s="2">
        <v>6.25</v>
      </c>
      <c r="E1098" s="2" t="s">
        <v>1030</v>
      </c>
      <c r="F1098" s="2" t="s">
        <v>1030</v>
      </c>
      <c r="G1098" s="2">
        <v>6.25</v>
      </c>
      <c r="H1098" s="2" t="s">
        <v>4243</v>
      </c>
      <c r="I1098" s="21">
        <v>42920.291666666672</v>
      </c>
      <c r="J1098" s="2" t="s">
        <v>819</v>
      </c>
      <c r="K1098" s="21">
        <v>37819.291666666664</v>
      </c>
      <c r="L1098" s="2" t="s">
        <v>794</v>
      </c>
      <c r="P1098" s="2" t="s">
        <v>816</v>
      </c>
      <c r="Q1098" s="2" t="s">
        <v>1030</v>
      </c>
      <c r="R1098" s="2" t="s">
        <v>810</v>
      </c>
      <c r="S1098" s="2" t="s">
        <v>831</v>
      </c>
      <c r="T1098" s="2" t="str">
        <f t="shared" si="68"/>
        <v/>
      </c>
      <c r="U1098" s="2" t="s">
        <v>1030</v>
      </c>
      <c r="V1098" s="2" t="str">
        <f t="shared" si="69"/>
        <v/>
      </c>
      <c r="W1098" s="2" t="s">
        <v>1030</v>
      </c>
      <c r="X1098" s="2" t="str">
        <f t="shared" si="70"/>
        <v/>
      </c>
      <c r="Y1098" s="2" t="s">
        <v>1030</v>
      </c>
      <c r="Z1098" s="2" t="str">
        <f t="shared" si="71"/>
        <v/>
      </c>
      <c r="AA1098" s="2" t="s">
        <v>1030</v>
      </c>
    </row>
    <row r="1099" spans="1:27" hidden="1" x14ac:dyDescent="0.25">
      <c r="A1099" s="2" t="s">
        <v>4244</v>
      </c>
      <c r="B1099" s="2" t="s">
        <v>812</v>
      </c>
      <c r="C1099" s="2" t="s">
        <v>4245</v>
      </c>
      <c r="D1099" s="2">
        <v>5</v>
      </c>
      <c r="E1099" s="2">
        <v>1</v>
      </c>
      <c r="F1099" s="2">
        <v>5</v>
      </c>
      <c r="G1099" s="2" t="s">
        <v>1030</v>
      </c>
      <c r="H1099" s="2" t="s">
        <v>4246</v>
      </c>
      <c r="I1099" s="21">
        <v>42704.333333333328</v>
      </c>
      <c r="J1099" s="2" t="s">
        <v>819</v>
      </c>
      <c r="K1099" s="21">
        <v>42564.291666666672</v>
      </c>
      <c r="L1099" s="2" t="s">
        <v>794</v>
      </c>
      <c r="M1099" s="21">
        <v>42563.291666666672</v>
      </c>
      <c r="N1099" s="2">
        <v>0</v>
      </c>
      <c r="O1099" s="2">
        <v>0</v>
      </c>
      <c r="P1099" s="2" t="s">
        <v>824</v>
      </c>
      <c r="Q1099" s="2" t="s">
        <v>812</v>
      </c>
      <c r="R1099" s="2" t="s">
        <v>813</v>
      </c>
      <c r="S1099" s="2" t="s">
        <v>798</v>
      </c>
      <c r="T1099" s="2" t="str">
        <f t="shared" si="68"/>
        <v/>
      </c>
      <c r="U1099" s="2" t="s">
        <v>1030</v>
      </c>
      <c r="V1099" s="2" t="str">
        <f t="shared" si="69"/>
        <v/>
      </c>
      <c r="W1099" s="2" t="s">
        <v>1030</v>
      </c>
      <c r="X1099" s="2" t="str">
        <f t="shared" si="70"/>
        <v/>
      </c>
      <c r="Y1099" s="2" t="s">
        <v>1030</v>
      </c>
      <c r="Z1099" s="2" t="str">
        <f t="shared" si="71"/>
        <v/>
      </c>
      <c r="AA1099" s="2" t="s">
        <v>1030</v>
      </c>
    </row>
    <row r="1100" spans="1:27" hidden="1" x14ac:dyDescent="0.25">
      <c r="A1100" s="2" t="s">
        <v>4247</v>
      </c>
      <c r="B1100" s="2" t="s">
        <v>809</v>
      </c>
      <c r="C1100" s="2" t="s">
        <v>4248</v>
      </c>
      <c r="D1100" s="2">
        <v>11</v>
      </c>
      <c r="E1100" s="2">
        <v>1</v>
      </c>
      <c r="F1100" s="2">
        <v>11</v>
      </c>
      <c r="G1100" s="2" t="s">
        <v>1030</v>
      </c>
      <c r="H1100" s="2" t="s">
        <v>4249</v>
      </c>
      <c r="I1100" s="21">
        <v>41815.291666666664</v>
      </c>
      <c r="J1100" s="2" t="s">
        <v>793</v>
      </c>
      <c r="K1100" s="21">
        <v>41642.333333333336</v>
      </c>
      <c r="L1100" s="2" t="s">
        <v>1102</v>
      </c>
      <c r="M1100" s="21">
        <v>41646.333333333336</v>
      </c>
      <c r="P1100" s="2" t="s">
        <v>816</v>
      </c>
      <c r="Q1100" s="2" t="s">
        <v>809</v>
      </c>
      <c r="R1100" s="2" t="s">
        <v>797</v>
      </c>
      <c r="S1100" s="2" t="s">
        <v>820</v>
      </c>
      <c r="T1100" s="2" t="str">
        <f t="shared" si="68"/>
        <v>Clare Briglio</v>
      </c>
      <c r="U1100" s="2">
        <v>3000</v>
      </c>
      <c r="V1100" s="2" t="str">
        <f t="shared" si="69"/>
        <v>Clare Briglio</v>
      </c>
      <c r="W1100" s="2">
        <v>1</v>
      </c>
      <c r="X1100" s="2" t="str">
        <f t="shared" si="70"/>
        <v/>
      </c>
      <c r="Y1100" s="2" t="s">
        <v>1030</v>
      </c>
      <c r="Z1100" s="2" t="str">
        <f t="shared" si="71"/>
        <v/>
      </c>
      <c r="AA1100" s="2" t="s">
        <v>1030</v>
      </c>
    </row>
    <row r="1101" spans="1:27" hidden="1" x14ac:dyDescent="0.25">
      <c r="A1101" s="2" t="s">
        <v>4250</v>
      </c>
      <c r="B1101" s="2" t="s">
        <v>874</v>
      </c>
      <c r="C1101" s="2" t="s">
        <v>4251</v>
      </c>
      <c r="D1101" s="2">
        <v>20.5</v>
      </c>
      <c r="E1101" s="2">
        <v>1</v>
      </c>
      <c r="F1101" s="2">
        <v>20.5</v>
      </c>
      <c r="G1101" s="2" t="s">
        <v>1030</v>
      </c>
      <c r="H1101" s="2" t="s">
        <v>4252</v>
      </c>
      <c r="I1101" s="21">
        <v>42275.291666666672</v>
      </c>
      <c r="J1101" s="2" t="s">
        <v>949</v>
      </c>
      <c r="K1101" s="21">
        <v>41736.291666666664</v>
      </c>
      <c r="L1101" s="2" t="s">
        <v>1102</v>
      </c>
      <c r="M1101" s="21">
        <v>42107.291666666672</v>
      </c>
      <c r="N1101" s="2">
        <v>0</v>
      </c>
      <c r="O1101" s="2">
        <v>0</v>
      </c>
      <c r="P1101" s="2" t="s">
        <v>816</v>
      </c>
      <c r="Q1101" s="2" t="s">
        <v>874</v>
      </c>
      <c r="R1101" s="2" t="s">
        <v>857</v>
      </c>
      <c r="S1101" s="2" t="s">
        <v>845</v>
      </c>
      <c r="T1101" s="2" t="str">
        <f t="shared" si="68"/>
        <v/>
      </c>
      <c r="U1101" s="2" t="s">
        <v>1030</v>
      </c>
      <c r="V1101" s="2" t="str">
        <f t="shared" si="69"/>
        <v>Rose Obetz</v>
      </c>
      <c r="W1101" s="2">
        <v>1</v>
      </c>
      <c r="X1101" s="2" t="str">
        <f t="shared" si="70"/>
        <v/>
      </c>
      <c r="Y1101" s="2" t="s">
        <v>1030</v>
      </c>
      <c r="Z1101" s="2" t="str">
        <f t="shared" si="71"/>
        <v/>
      </c>
      <c r="AA1101" s="2" t="s">
        <v>1030</v>
      </c>
    </row>
    <row r="1102" spans="1:27" hidden="1" x14ac:dyDescent="0.25">
      <c r="A1102" s="2" t="s">
        <v>4253</v>
      </c>
      <c r="B1102" s="2" t="s">
        <v>4254</v>
      </c>
      <c r="C1102" s="2" t="s">
        <v>4255</v>
      </c>
      <c r="D1102" s="2">
        <v>1</v>
      </c>
      <c r="E1102" s="2">
        <v>1</v>
      </c>
      <c r="F1102" s="2">
        <v>1</v>
      </c>
      <c r="G1102" s="2" t="s">
        <v>1030</v>
      </c>
      <c r="H1102" s="2" t="s">
        <v>4256</v>
      </c>
      <c r="I1102" s="21">
        <v>43053.333333333328</v>
      </c>
      <c r="J1102" s="2" t="s">
        <v>1153</v>
      </c>
      <c r="K1102" s="21">
        <v>43053.333333333328</v>
      </c>
      <c r="L1102" s="2" t="s">
        <v>794</v>
      </c>
      <c r="M1102" s="21">
        <v>38961.291666666664</v>
      </c>
      <c r="N1102" s="2">
        <v>2</v>
      </c>
      <c r="O1102" s="2">
        <v>420000</v>
      </c>
      <c r="P1102" s="2" t="s">
        <v>795</v>
      </c>
      <c r="Q1102" s="2" t="s">
        <v>4254</v>
      </c>
      <c r="R1102" s="2" t="s">
        <v>797</v>
      </c>
      <c r="S1102" s="2" t="s">
        <v>843</v>
      </c>
      <c r="T1102" s="2" t="str">
        <f t="shared" si="68"/>
        <v/>
      </c>
      <c r="U1102" s="2" t="s">
        <v>1030</v>
      </c>
      <c r="V1102" s="2" t="str">
        <f t="shared" si="69"/>
        <v/>
      </c>
      <c r="W1102" s="2" t="s">
        <v>1030</v>
      </c>
      <c r="X1102" s="2" t="str">
        <f t="shared" si="70"/>
        <v/>
      </c>
      <c r="Y1102" s="2" t="s">
        <v>1030</v>
      </c>
      <c r="Z1102" s="2" t="str">
        <f t="shared" si="71"/>
        <v/>
      </c>
      <c r="AA1102" s="2" t="s">
        <v>1030</v>
      </c>
    </row>
    <row r="1103" spans="1:27" hidden="1" x14ac:dyDescent="0.25">
      <c r="A1103" s="2" t="s">
        <v>674</v>
      </c>
      <c r="B1103" s="2" t="s">
        <v>1365</v>
      </c>
      <c r="C1103" s="2" t="s">
        <v>673</v>
      </c>
      <c r="D1103" s="2">
        <v>2</v>
      </c>
      <c r="E1103" s="2">
        <v>1</v>
      </c>
      <c r="F1103" s="2">
        <v>2</v>
      </c>
      <c r="G1103" s="2" t="s">
        <v>1030</v>
      </c>
      <c r="H1103" s="2" t="s">
        <v>1115</v>
      </c>
      <c r="I1103" s="21">
        <v>43181.291666666672</v>
      </c>
      <c r="J1103" s="2" t="s">
        <v>840</v>
      </c>
      <c r="K1103" s="21">
        <v>43140.333333333328</v>
      </c>
      <c r="L1103" s="2" t="s">
        <v>794</v>
      </c>
      <c r="M1103" s="21">
        <v>33583.333333333336</v>
      </c>
      <c r="N1103" s="2">
        <v>2</v>
      </c>
      <c r="O1103" s="2">
        <v>120000</v>
      </c>
      <c r="P1103" s="2" t="s">
        <v>795</v>
      </c>
      <c r="Q1103" s="2" t="s">
        <v>1592</v>
      </c>
      <c r="R1103" s="2" t="s">
        <v>872</v>
      </c>
      <c r="S1103" s="2" t="s">
        <v>820</v>
      </c>
      <c r="T1103" s="2" t="str">
        <f t="shared" si="68"/>
        <v/>
      </c>
      <c r="U1103" s="2" t="s">
        <v>1030</v>
      </c>
      <c r="V1103" s="2" t="str">
        <f t="shared" si="69"/>
        <v/>
      </c>
      <c r="W1103" s="2" t="s">
        <v>1030</v>
      </c>
      <c r="X1103" s="2" t="str">
        <f t="shared" si="70"/>
        <v/>
      </c>
      <c r="Y1103" s="2" t="s">
        <v>1030</v>
      </c>
      <c r="Z1103" s="2" t="str">
        <f t="shared" si="71"/>
        <v/>
      </c>
      <c r="AA1103" s="2" t="s">
        <v>1030</v>
      </c>
    </row>
    <row r="1104" spans="1:27" hidden="1" x14ac:dyDescent="0.25">
      <c r="A1104" s="2" t="s">
        <v>4257</v>
      </c>
      <c r="B1104" s="2" t="s">
        <v>885</v>
      </c>
      <c r="C1104" s="2" t="s">
        <v>4258</v>
      </c>
      <c r="D1104" s="2">
        <v>1.25</v>
      </c>
      <c r="E1104" s="2">
        <v>1</v>
      </c>
      <c r="F1104" s="2">
        <v>1.25</v>
      </c>
      <c r="G1104" s="2" t="s">
        <v>1030</v>
      </c>
      <c r="H1104" s="2" t="s">
        <v>4259</v>
      </c>
      <c r="I1104" s="21">
        <v>42201.291666666672</v>
      </c>
      <c r="J1104" s="2" t="s">
        <v>840</v>
      </c>
      <c r="K1104" s="21">
        <v>42200.291666666672</v>
      </c>
      <c r="L1104" s="2" t="s">
        <v>1102</v>
      </c>
      <c r="M1104" s="21">
        <v>40969.333333333336</v>
      </c>
      <c r="N1104" s="2">
        <v>19</v>
      </c>
      <c r="O1104" s="2">
        <v>0</v>
      </c>
      <c r="P1104" s="2" t="s">
        <v>795</v>
      </c>
      <c r="Q1104" s="2" t="s">
        <v>885</v>
      </c>
      <c r="R1104" s="2" t="s">
        <v>1026</v>
      </c>
      <c r="S1104" s="2" t="s">
        <v>843</v>
      </c>
      <c r="T1104" s="2" t="str">
        <f t="shared" si="68"/>
        <v/>
      </c>
      <c r="U1104" s="2" t="s">
        <v>1030</v>
      </c>
      <c r="V1104" s="2" t="str">
        <f t="shared" si="69"/>
        <v/>
      </c>
      <c r="W1104" s="2" t="s">
        <v>1030</v>
      </c>
      <c r="X1104" s="2" t="str">
        <f t="shared" si="70"/>
        <v/>
      </c>
      <c r="Y1104" s="2" t="s">
        <v>1030</v>
      </c>
      <c r="Z1104" s="2" t="str">
        <f t="shared" si="71"/>
        <v/>
      </c>
      <c r="AA1104" s="2" t="s">
        <v>1030</v>
      </c>
    </row>
    <row r="1105" spans="1:27" hidden="1" x14ac:dyDescent="0.25">
      <c r="A1105" s="2" t="s">
        <v>4260</v>
      </c>
      <c r="B1105" s="2" t="s">
        <v>812</v>
      </c>
      <c r="C1105" s="2" t="s">
        <v>4261</v>
      </c>
      <c r="D1105" s="2">
        <v>10.75</v>
      </c>
      <c r="E1105" s="2">
        <v>1</v>
      </c>
      <c r="F1105" s="2">
        <v>10.75</v>
      </c>
      <c r="G1105" s="2" t="s">
        <v>1030</v>
      </c>
      <c r="H1105" s="2" t="s">
        <v>4262</v>
      </c>
      <c r="I1105" s="21">
        <v>42801.333333333328</v>
      </c>
      <c r="J1105" s="2" t="s">
        <v>952</v>
      </c>
      <c r="K1105" s="21">
        <v>42703.333333333328</v>
      </c>
      <c r="L1105" s="2" t="s">
        <v>794</v>
      </c>
      <c r="M1105" s="21">
        <v>37987.333333333336</v>
      </c>
      <c r="N1105" s="2">
        <v>1</v>
      </c>
      <c r="O1105" s="2">
        <v>0</v>
      </c>
      <c r="P1105" s="2" t="s">
        <v>795</v>
      </c>
      <c r="Q1105" s="2" t="s">
        <v>812</v>
      </c>
      <c r="R1105" s="2" t="s">
        <v>797</v>
      </c>
      <c r="S1105" s="2" t="s">
        <v>820</v>
      </c>
      <c r="T1105" s="2" t="str">
        <f t="shared" si="68"/>
        <v/>
      </c>
      <c r="U1105" s="2" t="s">
        <v>1030</v>
      </c>
      <c r="V1105" s="2" t="str">
        <f t="shared" si="69"/>
        <v/>
      </c>
      <c r="W1105" s="2" t="s">
        <v>1030</v>
      </c>
      <c r="X1105" s="2" t="str">
        <f t="shared" si="70"/>
        <v/>
      </c>
      <c r="Y1105" s="2" t="s">
        <v>1030</v>
      </c>
      <c r="Z1105" s="2" t="str">
        <f t="shared" si="71"/>
        <v/>
      </c>
      <c r="AA1105" s="2" t="s">
        <v>1030</v>
      </c>
    </row>
    <row r="1106" spans="1:27" hidden="1" x14ac:dyDescent="0.25">
      <c r="A1106" s="2" t="s">
        <v>4263</v>
      </c>
      <c r="B1106" s="2" t="s">
        <v>2520</v>
      </c>
      <c r="C1106" s="2" t="s">
        <v>4264</v>
      </c>
      <c r="D1106" s="2">
        <v>2.5</v>
      </c>
      <c r="E1106" s="2">
        <v>1</v>
      </c>
      <c r="F1106" s="2">
        <v>2.5</v>
      </c>
      <c r="G1106" s="2" t="s">
        <v>1030</v>
      </c>
      <c r="H1106" s="2" t="s">
        <v>4265</v>
      </c>
      <c r="I1106" s="21">
        <v>41830.291666666664</v>
      </c>
      <c r="J1106" s="2" t="s">
        <v>808</v>
      </c>
      <c r="K1106" s="21">
        <v>41829.291666666664</v>
      </c>
      <c r="L1106" s="2" t="s">
        <v>1102</v>
      </c>
      <c r="M1106" s="21">
        <v>41183.291666666664</v>
      </c>
      <c r="N1106" s="2">
        <v>0</v>
      </c>
      <c r="O1106" s="2">
        <v>21000</v>
      </c>
      <c r="P1106" s="2" t="s">
        <v>795</v>
      </c>
      <c r="Q1106" s="2" t="s">
        <v>2520</v>
      </c>
      <c r="R1106" s="2" t="s">
        <v>1030</v>
      </c>
      <c r="S1106" s="2" t="s">
        <v>820</v>
      </c>
      <c r="T1106" s="2" t="str">
        <f t="shared" si="68"/>
        <v/>
      </c>
      <c r="U1106" s="2" t="s">
        <v>1030</v>
      </c>
      <c r="V1106" s="2" t="str">
        <f t="shared" si="69"/>
        <v/>
      </c>
      <c r="W1106" s="2" t="s">
        <v>1030</v>
      </c>
      <c r="X1106" s="2" t="str">
        <f t="shared" si="70"/>
        <v/>
      </c>
      <c r="Y1106" s="2" t="s">
        <v>1030</v>
      </c>
      <c r="Z1106" s="2" t="str">
        <f t="shared" si="71"/>
        <v/>
      </c>
      <c r="AA1106" s="2" t="s">
        <v>1030</v>
      </c>
    </row>
    <row r="1107" spans="1:27" hidden="1" x14ac:dyDescent="0.25">
      <c r="A1107" s="2" t="s">
        <v>4266</v>
      </c>
      <c r="B1107" s="2" t="s">
        <v>874</v>
      </c>
      <c r="C1107" s="2" t="s">
        <v>4267</v>
      </c>
      <c r="D1107" s="2">
        <v>1</v>
      </c>
      <c r="E1107" s="2">
        <v>1</v>
      </c>
      <c r="F1107" s="2">
        <v>1</v>
      </c>
      <c r="G1107" s="2" t="s">
        <v>1030</v>
      </c>
      <c r="H1107" s="2" t="s">
        <v>4268</v>
      </c>
      <c r="I1107" s="21">
        <v>42823.291666666672</v>
      </c>
      <c r="J1107" s="2" t="s">
        <v>840</v>
      </c>
      <c r="K1107" s="21">
        <v>42823.291666666672</v>
      </c>
      <c r="L1107" s="2" t="s">
        <v>1102</v>
      </c>
      <c r="N1107" s="2">
        <v>0</v>
      </c>
      <c r="O1107" s="2">
        <v>0</v>
      </c>
      <c r="P1107" s="2" t="s">
        <v>816</v>
      </c>
      <c r="Q1107" s="2" t="s">
        <v>874</v>
      </c>
      <c r="R1107" s="2" t="s">
        <v>830</v>
      </c>
      <c r="S1107" s="2" t="s">
        <v>849</v>
      </c>
      <c r="T1107" s="2" t="str">
        <f t="shared" si="68"/>
        <v/>
      </c>
      <c r="U1107" s="2" t="s">
        <v>1030</v>
      </c>
      <c r="V1107" s="2" t="str">
        <f t="shared" si="69"/>
        <v/>
      </c>
      <c r="W1107" s="2" t="s">
        <v>1030</v>
      </c>
      <c r="X1107" s="2" t="str">
        <f t="shared" si="70"/>
        <v/>
      </c>
      <c r="Y1107" s="2" t="s">
        <v>1030</v>
      </c>
      <c r="Z1107" s="2" t="str">
        <f t="shared" si="71"/>
        <v/>
      </c>
      <c r="AA1107" s="2" t="s">
        <v>1030</v>
      </c>
    </row>
    <row r="1108" spans="1:27" hidden="1" x14ac:dyDescent="0.25">
      <c r="A1108" s="2" t="s">
        <v>4269</v>
      </c>
      <c r="B1108" s="2" t="s">
        <v>812</v>
      </c>
      <c r="C1108" s="2" t="s">
        <v>4270</v>
      </c>
      <c r="D1108" s="2">
        <v>1</v>
      </c>
      <c r="E1108" s="2">
        <v>1</v>
      </c>
      <c r="F1108" s="2">
        <v>1</v>
      </c>
      <c r="G1108" s="2" t="s">
        <v>1030</v>
      </c>
      <c r="H1108" s="2" t="s">
        <v>4271</v>
      </c>
      <c r="I1108" s="21">
        <v>42808.291666666672</v>
      </c>
      <c r="J1108" s="2" t="s">
        <v>847</v>
      </c>
      <c r="K1108" s="21">
        <v>42807.291666666672</v>
      </c>
      <c r="L1108" s="2" t="s">
        <v>794</v>
      </c>
      <c r="N1108" s="2">
        <v>0</v>
      </c>
      <c r="O1108" s="2">
        <v>0</v>
      </c>
      <c r="P1108" s="2" t="s">
        <v>816</v>
      </c>
      <c r="Q1108" s="2" t="s">
        <v>812</v>
      </c>
      <c r="R1108" s="2" t="s">
        <v>810</v>
      </c>
      <c r="S1108" s="2" t="s">
        <v>898</v>
      </c>
      <c r="T1108" s="2" t="str">
        <f t="shared" si="68"/>
        <v/>
      </c>
      <c r="U1108" s="2" t="s">
        <v>1030</v>
      </c>
      <c r="V1108" s="2" t="str">
        <f t="shared" si="69"/>
        <v/>
      </c>
      <c r="W1108" s="2" t="s">
        <v>1030</v>
      </c>
      <c r="X1108" s="2" t="str">
        <f t="shared" si="70"/>
        <v/>
      </c>
      <c r="Y1108" s="2" t="s">
        <v>1030</v>
      </c>
      <c r="Z1108" s="2" t="str">
        <f t="shared" si="71"/>
        <v/>
      </c>
      <c r="AA1108" s="2" t="s">
        <v>1030</v>
      </c>
    </row>
    <row r="1109" spans="1:27" hidden="1" x14ac:dyDescent="0.25">
      <c r="A1109" s="2" t="s">
        <v>4272</v>
      </c>
      <c r="B1109" s="2" t="s">
        <v>1613</v>
      </c>
      <c r="C1109" s="2" t="s">
        <v>4273</v>
      </c>
      <c r="D1109" s="2">
        <v>5.5829999446868896</v>
      </c>
      <c r="E1109" s="2">
        <v>1</v>
      </c>
      <c r="F1109" s="2">
        <v>5.5829999446868896</v>
      </c>
      <c r="G1109" s="2" t="s">
        <v>1030</v>
      </c>
      <c r="H1109" s="2" t="s">
        <v>4274</v>
      </c>
      <c r="I1109" s="21">
        <v>41800.291666666664</v>
      </c>
      <c r="J1109" s="2" t="s">
        <v>949</v>
      </c>
      <c r="K1109" s="21">
        <v>41733.291666666664</v>
      </c>
      <c r="L1109" s="2" t="s">
        <v>1102</v>
      </c>
      <c r="M1109" s="21">
        <v>41425.291666666664</v>
      </c>
      <c r="N1109" s="2">
        <v>1</v>
      </c>
      <c r="O1109" s="2">
        <v>0</v>
      </c>
      <c r="P1109" s="2" t="s">
        <v>824</v>
      </c>
      <c r="Q1109" s="2" t="s">
        <v>1613</v>
      </c>
      <c r="R1109" s="2" t="s">
        <v>1052</v>
      </c>
      <c r="S1109" s="2" t="s">
        <v>853</v>
      </c>
      <c r="T1109" s="2" t="str">
        <f t="shared" si="68"/>
        <v/>
      </c>
      <c r="U1109" s="2" t="s">
        <v>1030</v>
      </c>
      <c r="V1109" s="2" t="str">
        <f t="shared" si="69"/>
        <v/>
      </c>
      <c r="W1109" s="2" t="s">
        <v>1030</v>
      </c>
      <c r="X1109" s="2" t="str">
        <f t="shared" si="70"/>
        <v/>
      </c>
      <c r="Y1109" s="2" t="s">
        <v>1030</v>
      </c>
      <c r="Z1109" s="2" t="str">
        <f t="shared" si="71"/>
        <v/>
      </c>
      <c r="AA1109" s="2" t="s">
        <v>1030</v>
      </c>
    </row>
    <row r="1110" spans="1:27" hidden="1" x14ac:dyDescent="0.25">
      <c r="A1110" s="2" t="s">
        <v>4275</v>
      </c>
      <c r="B1110" s="2" t="s">
        <v>885</v>
      </c>
      <c r="C1110" s="2" t="s">
        <v>4276</v>
      </c>
      <c r="D1110" s="2">
        <v>1</v>
      </c>
      <c r="E1110" s="2">
        <v>1</v>
      </c>
      <c r="F1110" s="2">
        <v>1</v>
      </c>
      <c r="G1110" s="2" t="s">
        <v>1030</v>
      </c>
      <c r="H1110" s="2" t="s">
        <v>4277</v>
      </c>
      <c r="I1110" s="21">
        <v>42509.291666666672</v>
      </c>
      <c r="J1110" s="2" t="s">
        <v>840</v>
      </c>
      <c r="K1110" s="21">
        <v>42501.291666666672</v>
      </c>
      <c r="L1110" s="2" t="s">
        <v>794</v>
      </c>
      <c r="N1110" s="2">
        <v>0</v>
      </c>
      <c r="O1110" s="2">
        <v>0</v>
      </c>
      <c r="P1110" s="2" t="s">
        <v>816</v>
      </c>
      <c r="Q1110" s="2" t="s">
        <v>885</v>
      </c>
      <c r="R1110" s="2" t="s">
        <v>813</v>
      </c>
      <c r="S1110" s="2" t="s">
        <v>831</v>
      </c>
      <c r="T1110" s="2" t="str">
        <f t="shared" si="68"/>
        <v/>
      </c>
      <c r="U1110" s="2" t="s">
        <v>1030</v>
      </c>
      <c r="V1110" s="2" t="str">
        <f t="shared" si="69"/>
        <v/>
      </c>
      <c r="W1110" s="2" t="s">
        <v>1030</v>
      </c>
      <c r="X1110" s="2" t="str">
        <f t="shared" si="70"/>
        <v/>
      </c>
      <c r="Y1110" s="2" t="s">
        <v>1030</v>
      </c>
      <c r="Z1110" s="2" t="str">
        <f t="shared" si="71"/>
        <v/>
      </c>
      <c r="AA1110" s="2" t="s">
        <v>1030</v>
      </c>
    </row>
    <row r="1111" spans="1:27" hidden="1" x14ac:dyDescent="0.25">
      <c r="A1111" s="2" t="s">
        <v>4278</v>
      </c>
      <c r="B1111" s="2" t="s">
        <v>885</v>
      </c>
      <c r="C1111" s="2" t="s">
        <v>4279</v>
      </c>
      <c r="D1111" s="2">
        <v>5.75</v>
      </c>
      <c r="E1111" s="2">
        <v>1</v>
      </c>
      <c r="F1111" s="2">
        <v>5.75</v>
      </c>
      <c r="G1111" s="2" t="s">
        <v>1030</v>
      </c>
      <c r="H1111" s="2" t="s">
        <v>4280</v>
      </c>
      <c r="I1111" s="21">
        <v>42319.333333333328</v>
      </c>
      <c r="J1111" s="2" t="s">
        <v>1030</v>
      </c>
      <c r="K1111" s="21">
        <v>42313.333333333328</v>
      </c>
      <c r="L1111" s="2" t="s">
        <v>1102</v>
      </c>
      <c r="N1111" s="2">
        <v>8</v>
      </c>
      <c r="O1111" s="2">
        <v>84000</v>
      </c>
      <c r="P1111" s="2" t="s">
        <v>816</v>
      </c>
      <c r="Q1111" s="2" t="s">
        <v>885</v>
      </c>
      <c r="R1111" s="2" t="s">
        <v>810</v>
      </c>
      <c r="S1111" s="2" t="s">
        <v>817</v>
      </c>
      <c r="T1111" s="2" t="str">
        <f t="shared" si="68"/>
        <v/>
      </c>
      <c r="U1111" s="2" t="s">
        <v>1030</v>
      </c>
      <c r="V1111" s="2" t="str">
        <f t="shared" si="69"/>
        <v/>
      </c>
      <c r="W1111" s="2" t="s">
        <v>1030</v>
      </c>
      <c r="X1111" s="2" t="str">
        <f t="shared" si="70"/>
        <v/>
      </c>
      <c r="Y1111" s="2" t="s">
        <v>1030</v>
      </c>
      <c r="Z1111" s="2" t="str">
        <f t="shared" si="71"/>
        <v/>
      </c>
      <c r="AA1111" s="2" t="s">
        <v>1030</v>
      </c>
    </row>
    <row r="1112" spans="1:27" hidden="1" x14ac:dyDescent="0.25">
      <c r="A1112" s="2" t="s">
        <v>728</v>
      </c>
      <c r="B1112" s="2" t="s">
        <v>848</v>
      </c>
      <c r="C1112" s="2" t="s">
        <v>727</v>
      </c>
      <c r="D1112" s="2">
        <v>9.75</v>
      </c>
      <c r="E1112" s="2">
        <v>1</v>
      </c>
      <c r="F1112" s="2">
        <v>9.75</v>
      </c>
      <c r="G1112" s="2" t="s">
        <v>1030</v>
      </c>
      <c r="H1112" s="2" t="s">
        <v>1116</v>
      </c>
      <c r="I1112" s="21">
        <v>43155.333333333328</v>
      </c>
      <c r="J1112" s="2" t="s">
        <v>889</v>
      </c>
      <c r="K1112" s="21">
        <v>43124.333333333328</v>
      </c>
      <c r="L1112" s="2" t="s">
        <v>794</v>
      </c>
      <c r="M1112" s="21">
        <v>42370.333333333328</v>
      </c>
      <c r="N1112" s="2">
        <v>1</v>
      </c>
      <c r="O1112" s="2">
        <v>15147</v>
      </c>
      <c r="P1112" s="2" t="s">
        <v>795</v>
      </c>
      <c r="Q1112" s="2" t="s">
        <v>848</v>
      </c>
      <c r="R1112" s="2" t="s">
        <v>810</v>
      </c>
      <c r="S1112" s="2" t="s">
        <v>814</v>
      </c>
      <c r="T1112" s="2" t="str">
        <f t="shared" si="68"/>
        <v/>
      </c>
      <c r="U1112" s="2" t="s">
        <v>1030</v>
      </c>
      <c r="V1112" s="2" t="str">
        <f t="shared" si="69"/>
        <v/>
      </c>
      <c r="W1112" s="2" t="s">
        <v>1030</v>
      </c>
      <c r="X1112" s="2" t="str">
        <f t="shared" si="70"/>
        <v/>
      </c>
      <c r="Y1112" s="2" t="s">
        <v>1030</v>
      </c>
      <c r="Z1112" s="2" t="str">
        <f t="shared" si="71"/>
        <v/>
      </c>
      <c r="AA1112" s="2" t="s">
        <v>1030</v>
      </c>
    </row>
    <row r="1113" spans="1:27" hidden="1" x14ac:dyDescent="0.25">
      <c r="A1113" s="2" t="s">
        <v>165</v>
      </c>
      <c r="B1113" s="2" t="s">
        <v>848</v>
      </c>
      <c r="C1113" s="2" t="s">
        <v>164</v>
      </c>
      <c r="D1113" s="2">
        <v>1</v>
      </c>
      <c r="E1113" s="2">
        <v>1</v>
      </c>
      <c r="F1113" s="2">
        <v>1</v>
      </c>
      <c r="G1113" s="2" t="s">
        <v>1030</v>
      </c>
      <c r="H1113" s="2" t="s">
        <v>1117</v>
      </c>
      <c r="I1113" s="21">
        <v>43265.291666666672</v>
      </c>
      <c r="J1113" s="2" t="s">
        <v>800</v>
      </c>
      <c r="K1113" s="21">
        <v>43262.291666666672</v>
      </c>
      <c r="L1113" s="2" t="s">
        <v>794</v>
      </c>
      <c r="N1113" s="2">
        <v>0</v>
      </c>
      <c r="O1113" s="2">
        <v>0</v>
      </c>
      <c r="P1113" s="2" t="s">
        <v>816</v>
      </c>
      <c r="Q1113" s="2" t="s">
        <v>848</v>
      </c>
      <c r="R1113" s="2" t="s">
        <v>852</v>
      </c>
      <c r="S1113" s="2" t="s">
        <v>1118</v>
      </c>
      <c r="T1113" s="2" t="str">
        <f t="shared" si="68"/>
        <v/>
      </c>
      <c r="U1113" s="2" t="s">
        <v>1030</v>
      </c>
      <c r="V1113" s="2" t="str">
        <f t="shared" si="69"/>
        <v/>
      </c>
      <c r="W1113" s="2" t="s">
        <v>1030</v>
      </c>
      <c r="X1113" s="2" t="str">
        <f t="shared" si="70"/>
        <v/>
      </c>
      <c r="Y1113" s="2" t="s">
        <v>1030</v>
      </c>
      <c r="Z1113" s="2" t="str">
        <f t="shared" si="71"/>
        <v/>
      </c>
      <c r="AA1113" s="2" t="s">
        <v>1030</v>
      </c>
    </row>
    <row r="1114" spans="1:27" hidden="1" x14ac:dyDescent="0.25">
      <c r="A1114" s="2" t="s">
        <v>4281</v>
      </c>
      <c r="B1114" s="2" t="s">
        <v>885</v>
      </c>
      <c r="C1114" s="2" t="s">
        <v>4282</v>
      </c>
      <c r="D1114" s="2">
        <v>1</v>
      </c>
      <c r="E1114" s="2">
        <v>1</v>
      </c>
      <c r="F1114" s="2">
        <v>1</v>
      </c>
      <c r="G1114" s="2" t="s">
        <v>1030</v>
      </c>
      <c r="H1114" s="2" t="s">
        <v>4283</v>
      </c>
      <c r="I1114" s="21">
        <v>42137.291666666672</v>
      </c>
      <c r="J1114" s="2" t="s">
        <v>793</v>
      </c>
      <c r="K1114" s="21">
        <v>42127.291666666672</v>
      </c>
      <c r="L1114" s="2" t="s">
        <v>1102</v>
      </c>
      <c r="N1114" s="2">
        <v>0</v>
      </c>
      <c r="O1114" s="2">
        <v>0</v>
      </c>
      <c r="P1114" s="2" t="s">
        <v>816</v>
      </c>
      <c r="Q1114" s="2" t="s">
        <v>885</v>
      </c>
      <c r="R1114" s="2" t="s">
        <v>810</v>
      </c>
      <c r="S1114" s="2" t="s">
        <v>916</v>
      </c>
      <c r="T1114" s="2" t="str">
        <f t="shared" si="68"/>
        <v/>
      </c>
      <c r="U1114" s="2" t="s">
        <v>1030</v>
      </c>
      <c r="V1114" s="2" t="str">
        <f t="shared" si="69"/>
        <v/>
      </c>
      <c r="W1114" s="2" t="s">
        <v>1030</v>
      </c>
      <c r="X1114" s="2" t="str">
        <f t="shared" si="70"/>
        <v/>
      </c>
      <c r="Y1114" s="2" t="s">
        <v>1030</v>
      </c>
      <c r="Z1114" s="2" t="str">
        <f t="shared" si="71"/>
        <v/>
      </c>
      <c r="AA1114" s="2" t="s">
        <v>1030</v>
      </c>
    </row>
    <row r="1115" spans="1:27" hidden="1" x14ac:dyDescent="0.25">
      <c r="A1115" s="2" t="s">
        <v>4284</v>
      </c>
      <c r="B1115" s="2" t="s">
        <v>885</v>
      </c>
      <c r="C1115" s="2" t="s">
        <v>4285</v>
      </c>
      <c r="D1115" s="2">
        <v>9.5</v>
      </c>
      <c r="E1115" s="2">
        <v>1</v>
      </c>
      <c r="F1115" s="2">
        <v>9.5</v>
      </c>
      <c r="G1115" s="2" t="s">
        <v>1030</v>
      </c>
      <c r="H1115" s="2" t="s">
        <v>4286</v>
      </c>
      <c r="I1115" s="21">
        <v>42313.333333333328</v>
      </c>
      <c r="J1115" s="2" t="s">
        <v>2149</v>
      </c>
      <c r="K1115" s="21">
        <v>42111.291666666672</v>
      </c>
      <c r="L1115" s="2" t="s">
        <v>1102</v>
      </c>
      <c r="M1115" s="21">
        <v>42277.291666666672</v>
      </c>
      <c r="N1115" s="2">
        <v>1</v>
      </c>
      <c r="O1115" s="2">
        <v>190</v>
      </c>
      <c r="P1115" s="2" t="s">
        <v>816</v>
      </c>
      <c r="Q1115" s="2" t="s">
        <v>885</v>
      </c>
      <c r="R1115" s="2" t="s">
        <v>813</v>
      </c>
      <c r="S1115" s="2" t="s">
        <v>869</v>
      </c>
      <c r="T1115" s="2" t="str">
        <f t="shared" si="68"/>
        <v/>
      </c>
      <c r="U1115" s="2" t="s">
        <v>1030</v>
      </c>
      <c r="V1115" s="2" t="str">
        <f t="shared" si="69"/>
        <v>Alondra Gaytan</v>
      </c>
      <c r="W1115" s="2">
        <v>1</v>
      </c>
      <c r="X1115" s="2" t="str">
        <f t="shared" si="70"/>
        <v/>
      </c>
      <c r="Y1115" s="2" t="s">
        <v>1030</v>
      </c>
      <c r="Z1115" s="2" t="str">
        <f t="shared" si="71"/>
        <v>Alondra Gaytan</v>
      </c>
      <c r="AA1115" s="2">
        <v>190</v>
      </c>
    </row>
    <row r="1116" spans="1:27" hidden="1" x14ac:dyDescent="0.25">
      <c r="A1116" s="2" t="s">
        <v>4287</v>
      </c>
      <c r="B1116" s="2" t="s">
        <v>4288</v>
      </c>
      <c r="C1116" s="2" t="s">
        <v>4289</v>
      </c>
      <c r="D1116" s="2">
        <v>18.25</v>
      </c>
      <c r="E1116" s="2" t="s">
        <v>1030</v>
      </c>
      <c r="F1116" s="2" t="s">
        <v>1030</v>
      </c>
      <c r="G1116" s="2">
        <v>18.25</v>
      </c>
      <c r="H1116" s="2" t="s">
        <v>4290</v>
      </c>
      <c r="I1116" s="21">
        <v>43112.333333333328</v>
      </c>
      <c r="J1116" s="2" t="s">
        <v>2149</v>
      </c>
      <c r="K1116" s="21">
        <v>42223.291666666672</v>
      </c>
      <c r="L1116" s="2" t="s">
        <v>794</v>
      </c>
      <c r="M1116" s="21">
        <v>42557.291666666672</v>
      </c>
      <c r="N1116" s="2">
        <v>0</v>
      </c>
      <c r="O1116" s="2">
        <v>0</v>
      </c>
      <c r="P1116" s="2" t="s">
        <v>816</v>
      </c>
      <c r="Q1116" s="2" t="s">
        <v>4288</v>
      </c>
      <c r="R1116" s="2" t="s">
        <v>857</v>
      </c>
      <c r="S1116" s="2" t="s">
        <v>4291</v>
      </c>
      <c r="T1116" s="2" t="str">
        <f t="shared" si="68"/>
        <v/>
      </c>
      <c r="U1116" s="2" t="s">
        <v>1030</v>
      </c>
      <c r="V1116" s="2" t="str">
        <f t="shared" si="69"/>
        <v/>
      </c>
      <c r="W1116" s="2" t="s">
        <v>1030</v>
      </c>
      <c r="X1116" s="2" t="str">
        <f t="shared" si="70"/>
        <v/>
      </c>
      <c r="Y1116" s="2" t="s">
        <v>1030</v>
      </c>
      <c r="Z1116" s="2" t="str">
        <f t="shared" si="71"/>
        <v/>
      </c>
      <c r="AA1116" s="2" t="s">
        <v>1030</v>
      </c>
    </row>
    <row r="1117" spans="1:27" hidden="1" x14ac:dyDescent="0.25">
      <c r="A1117" s="2" t="s">
        <v>98</v>
      </c>
      <c r="B1117" s="2" t="s">
        <v>848</v>
      </c>
      <c r="C1117" s="2" t="s">
        <v>97</v>
      </c>
      <c r="D1117" s="2">
        <v>41.000333338975906</v>
      </c>
      <c r="E1117" s="2">
        <v>1</v>
      </c>
      <c r="F1117" s="2">
        <v>41.000333338975906</v>
      </c>
      <c r="G1117" s="2" t="s">
        <v>1030</v>
      </c>
      <c r="H1117" s="2" t="s">
        <v>1119</v>
      </c>
      <c r="I1117" s="21">
        <v>43323.291666666672</v>
      </c>
      <c r="J1117" s="2" t="s">
        <v>808</v>
      </c>
      <c r="K1117" s="21">
        <v>42241.291666666672</v>
      </c>
      <c r="L1117" s="2" t="s">
        <v>794</v>
      </c>
      <c r="N1117" s="2">
        <v>0</v>
      </c>
      <c r="O1117" s="2">
        <v>0</v>
      </c>
      <c r="P1117" s="2" t="s">
        <v>816</v>
      </c>
      <c r="Q1117" s="2" t="s">
        <v>848</v>
      </c>
      <c r="R1117" s="2" t="s">
        <v>797</v>
      </c>
      <c r="S1117" s="2" t="s">
        <v>1120</v>
      </c>
      <c r="T1117" s="2" t="str">
        <f t="shared" si="68"/>
        <v>Gonzalo Fernandez</v>
      </c>
      <c r="U1117" s="2">
        <v>150000</v>
      </c>
      <c r="V1117" s="2" t="str">
        <f t="shared" si="69"/>
        <v/>
      </c>
      <c r="W1117" s="2" t="s">
        <v>1030</v>
      </c>
      <c r="X1117" s="2" t="str">
        <f t="shared" si="70"/>
        <v/>
      </c>
      <c r="Y1117" s="2" t="s">
        <v>1030</v>
      </c>
      <c r="Z1117" s="2" t="str">
        <f t="shared" si="71"/>
        <v/>
      </c>
      <c r="AA1117" s="2" t="s">
        <v>1030</v>
      </c>
    </row>
    <row r="1118" spans="1:27" hidden="1" x14ac:dyDescent="0.25">
      <c r="A1118" s="2" t="s">
        <v>552</v>
      </c>
      <c r="B1118" s="2" t="s">
        <v>912</v>
      </c>
      <c r="C1118" s="2" t="s">
        <v>551</v>
      </c>
      <c r="D1118" s="2">
        <v>8.5</v>
      </c>
      <c r="E1118" s="2">
        <v>1</v>
      </c>
      <c r="F1118" s="2">
        <v>8.5</v>
      </c>
      <c r="G1118" s="2" t="s">
        <v>1030</v>
      </c>
      <c r="H1118" s="2" t="s">
        <v>1121</v>
      </c>
      <c r="I1118" s="21">
        <v>43235.291666666672</v>
      </c>
      <c r="J1118" s="2" t="s">
        <v>808</v>
      </c>
      <c r="K1118" s="21">
        <v>43180.291666666672</v>
      </c>
      <c r="L1118" s="2" t="s">
        <v>794</v>
      </c>
      <c r="N1118" s="2">
        <v>0</v>
      </c>
      <c r="O1118" s="2">
        <v>0</v>
      </c>
      <c r="P1118" s="2" t="s">
        <v>816</v>
      </c>
      <c r="Q1118" s="2" t="s">
        <v>912</v>
      </c>
      <c r="R1118" s="2" t="s">
        <v>810</v>
      </c>
      <c r="S1118" s="2" t="s">
        <v>801</v>
      </c>
      <c r="T1118" s="2" t="str">
        <f t="shared" si="68"/>
        <v/>
      </c>
      <c r="U1118" s="2" t="s">
        <v>1030</v>
      </c>
      <c r="V1118" s="2" t="str">
        <f t="shared" si="69"/>
        <v/>
      </c>
      <c r="W1118" s="2" t="s">
        <v>1030</v>
      </c>
      <c r="X1118" s="2" t="str">
        <f t="shared" si="70"/>
        <v/>
      </c>
      <c r="Y1118" s="2" t="s">
        <v>1030</v>
      </c>
      <c r="Z1118" s="2" t="str">
        <f t="shared" si="71"/>
        <v/>
      </c>
      <c r="AA1118" s="2" t="s">
        <v>1030</v>
      </c>
    </row>
    <row r="1119" spans="1:27" hidden="1" x14ac:dyDescent="0.25">
      <c r="A1119" s="2" t="s">
        <v>4292</v>
      </c>
      <c r="B1119" s="2" t="s">
        <v>1063</v>
      </c>
      <c r="C1119" s="2" t="s">
        <v>4293</v>
      </c>
      <c r="D1119" s="2">
        <v>5.75</v>
      </c>
      <c r="E1119" s="2">
        <v>1</v>
      </c>
      <c r="F1119" s="2">
        <v>5.75</v>
      </c>
      <c r="G1119" s="2" t="s">
        <v>1030</v>
      </c>
      <c r="H1119" s="2" t="s">
        <v>4294</v>
      </c>
      <c r="I1119" s="21">
        <v>42261.291666666672</v>
      </c>
      <c r="J1119" s="2" t="s">
        <v>876</v>
      </c>
      <c r="K1119" s="21">
        <v>41957.333333333328</v>
      </c>
      <c r="L1119" s="2" t="s">
        <v>1102</v>
      </c>
      <c r="N1119" s="2">
        <v>0</v>
      </c>
      <c r="O1119" s="2">
        <v>0</v>
      </c>
      <c r="P1119" s="2" t="s">
        <v>816</v>
      </c>
      <c r="Q1119" s="2" t="s">
        <v>1063</v>
      </c>
      <c r="R1119" s="2" t="s">
        <v>1030</v>
      </c>
      <c r="S1119" s="2" t="s">
        <v>845</v>
      </c>
      <c r="T1119" s="2" t="str">
        <f t="shared" si="68"/>
        <v/>
      </c>
      <c r="U1119" s="2" t="s">
        <v>1030</v>
      </c>
      <c r="V1119" s="2" t="str">
        <f t="shared" si="69"/>
        <v/>
      </c>
      <c r="W1119" s="2" t="s">
        <v>1030</v>
      </c>
      <c r="X1119" s="2" t="str">
        <f t="shared" si="70"/>
        <v/>
      </c>
      <c r="Y1119" s="2" t="s">
        <v>1030</v>
      </c>
      <c r="Z1119" s="2" t="str">
        <f t="shared" si="71"/>
        <v/>
      </c>
      <c r="AA1119" s="2" t="s">
        <v>1030</v>
      </c>
    </row>
    <row r="1120" spans="1:27" hidden="1" x14ac:dyDescent="0.25">
      <c r="A1120" s="2" t="s">
        <v>532</v>
      </c>
      <c r="B1120" s="2" t="s">
        <v>835</v>
      </c>
      <c r="C1120" s="2" t="s">
        <v>531</v>
      </c>
      <c r="D1120" s="2">
        <v>8</v>
      </c>
      <c r="E1120" s="2">
        <v>1</v>
      </c>
      <c r="F1120" s="2">
        <v>8</v>
      </c>
      <c r="G1120" s="2" t="s">
        <v>1030</v>
      </c>
      <c r="H1120" s="2" t="s">
        <v>1122</v>
      </c>
      <c r="I1120" s="21">
        <v>43235.291666666672</v>
      </c>
      <c r="J1120" s="2" t="s">
        <v>840</v>
      </c>
      <c r="K1120" s="21">
        <v>42912.291666666672</v>
      </c>
      <c r="L1120" s="2" t="s">
        <v>794</v>
      </c>
      <c r="M1120" s="21">
        <v>43104.333333333328</v>
      </c>
      <c r="N1120" s="2">
        <v>1</v>
      </c>
      <c r="O1120" s="2">
        <v>0</v>
      </c>
      <c r="P1120" s="2" t="s">
        <v>816</v>
      </c>
      <c r="Q1120" s="2" t="s">
        <v>835</v>
      </c>
      <c r="R1120" s="2" t="s">
        <v>836</v>
      </c>
      <c r="S1120" s="2" t="s">
        <v>820</v>
      </c>
      <c r="T1120" s="2" t="str">
        <f t="shared" si="68"/>
        <v/>
      </c>
      <c r="U1120" s="2" t="s">
        <v>1030</v>
      </c>
      <c r="V1120" s="2" t="str">
        <f t="shared" si="69"/>
        <v>Julie Samson</v>
      </c>
      <c r="W1120" s="2">
        <v>1</v>
      </c>
      <c r="X1120" s="2" t="str">
        <f t="shared" si="70"/>
        <v>Julie Samson</v>
      </c>
      <c r="Y1120" s="2">
        <v>1</v>
      </c>
      <c r="Z1120" s="2" t="str">
        <f t="shared" si="71"/>
        <v/>
      </c>
      <c r="AA1120" s="2" t="s">
        <v>1030</v>
      </c>
    </row>
    <row r="1121" spans="1:27" hidden="1" x14ac:dyDescent="0.25">
      <c r="A1121" s="2" t="s">
        <v>4295</v>
      </c>
      <c r="B1121" s="2" t="s">
        <v>882</v>
      </c>
      <c r="C1121" s="2" t="s">
        <v>4296</v>
      </c>
      <c r="D1121" s="2">
        <v>6.25</v>
      </c>
      <c r="E1121" s="2">
        <v>1</v>
      </c>
      <c r="F1121" s="2">
        <v>6.25</v>
      </c>
      <c r="G1121" s="2" t="s">
        <v>1030</v>
      </c>
      <c r="H1121" s="2" t="s">
        <v>4297</v>
      </c>
      <c r="I1121" s="21">
        <v>41859.291666666664</v>
      </c>
      <c r="J1121" s="2" t="s">
        <v>819</v>
      </c>
      <c r="K1121" s="21">
        <v>41803.291666666664</v>
      </c>
      <c r="L1121" s="2" t="s">
        <v>1102</v>
      </c>
      <c r="P1121" s="2" t="s">
        <v>816</v>
      </c>
      <c r="Q1121" s="2" t="s">
        <v>882</v>
      </c>
      <c r="R1121" s="2" t="s">
        <v>836</v>
      </c>
      <c r="S1121" s="2" t="s">
        <v>820</v>
      </c>
      <c r="T1121" s="2" t="str">
        <f t="shared" si="68"/>
        <v/>
      </c>
      <c r="U1121" s="2" t="s">
        <v>1030</v>
      </c>
      <c r="V1121" s="2" t="str">
        <f t="shared" si="69"/>
        <v/>
      </c>
      <c r="W1121" s="2" t="s">
        <v>1030</v>
      </c>
      <c r="X1121" s="2" t="str">
        <f t="shared" si="70"/>
        <v/>
      </c>
      <c r="Y1121" s="2" t="s">
        <v>1030</v>
      </c>
      <c r="Z1121" s="2" t="str">
        <f t="shared" si="71"/>
        <v/>
      </c>
      <c r="AA1121" s="2" t="s">
        <v>1030</v>
      </c>
    </row>
    <row r="1122" spans="1:27" hidden="1" x14ac:dyDescent="0.25">
      <c r="A1122" s="2" t="s">
        <v>4298</v>
      </c>
      <c r="B1122" s="2" t="s">
        <v>885</v>
      </c>
      <c r="C1122" s="2" t="s">
        <v>4299</v>
      </c>
      <c r="D1122" s="2">
        <v>1</v>
      </c>
      <c r="E1122" s="2">
        <v>1</v>
      </c>
      <c r="F1122" s="2">
        <v>1</v>
      </c>
      <c r="G1122" s="2" t="s">
        <v>1030</v>
      </c>
      <c r="H1122" s="2" t="s">
        <v>4300</v>
      </c>
      <c r="I1122" s="21">
        <v>43329.291666666672</v>
      </c>
      <c r="J1122" s="2" t="s">
        <v>1030</v>
      </c>
      <c r="K1122" s="21">
        <v>43327.291666666672</v>
      </c>
      <c r="L1122" s="2" t="s">
        <v>794</v>
      </c>
      <c r="N1122" s="2">
        <v>0</v>
      </c>
      <c r="O1122" s="2">
        <v>0</v>
      </c>
      <c r="P1122" s="2" t="s">
        <v>816</v>
      </c>
      <c r="Q1122" s="2" t="s">
        <v>885</v>
      </c>
      <c r="R1122" s="2" t="s">
        <v>810</v>
      </c>
      <c r="S1122" s="2" t="s">
        <v>831</v>
      </c>
      <c r="T1122" s="2" t="str">
        <f t="shared" si="68"/>
        <v/>
      </c>
      <c r="U1122" s="2" t="s">
        <v>1030</v>
      </c>
      <c r="V1122" s="2" t="str">
        <f t="shared" si="69"/>
        <v/>
      </c>
      <c r="W1122" s="2" t="s">
        <v>1030</v>
      </c>
      <c r="X1122" s="2" t="str">
        <f t="shared" si="70"/>
        <v/>
      </c>
      <c r="Y1122" s="2" t="s">
        <v>1030</v>
      </c>
      <c r="Z1122" s="2" t="str">
        <f t="shared" si="71"/>
        <v/>
      </c>
      <c r="AA1122" s="2" t="s">
        <v>1030</v>
      </c>
    </row>
    <row r="1123" spans="1:27" hidden="1" x14ac:dyDescent="0.25">
      <c r="A1123" s="2" t="s">
        <v>4301</v>
      </c>
      <c r="B1123" s="2" t="s">
        <v>885</v>
      </c>
      <c r="C1123" s="2" t="s">
        <v>4302</v>
      </c>
      <c r="D1123" s="2">
        <v>2.5</v>
      </c>
      <c r="E1123" s="2" t="s">
        <v>1030</v>
      </c>
      <c r="F1123" s="2" t="s">
        <v>1030</v>
      </c>
      <c r="G1123" s="2">
        <v>2.5</v>
      </c>
      <c r="H1123" s="2" t="s">
        <v>4303</v>
      </c>
      <c r="I1123" s="21">
        <v>42559.291666666672</v>
      </c>
      <c r="J1123" s="2" t="s">
        <v>803</v>
      </c>
      <c r="K1123" s="21">
        <v>42141.291666666672</v>
      </c>
      <c r="L1123" s="2" t="s">
        <v>794</v>
      </c>
      <c r="N1123" s="2">
        <v>0</v>
      </c>
      <c r="O1123" s="2">
        <v>0</v>
      </c>
      <c r="P1123" s="2" t="s">
        <v>816</v>
      </c>
      <c r="Q1123" s="2" t="s">
        <v>885</v>
      </c>
      <c r="R1123" s="2" t="s">
        <v>830</v>
      </c>
      <c r="S1123" s="2" t="s">
        <v>916</v>
      </c>
      <c r="T1123" s="2" t="str">
        <f t="shared" si="68"/>
        <v/>
      </c>
      <c r="U1123" s="2" t="s">
        <v>1030</v>
      </c>
      <c r="V1123" s="2" t="str">
        <f t="shared" si="69"/>
        <v/>
      </c>
      <c r="W1123" s="2" t="s">
        <v>1030</v>
      </c>
      <c r="X1123" s="2" t="str">
        <f t="shared" si="70"/>
        <v/>
      </c>
      <c r="Y1123" s="2" t="s">
        <v>1030</v>
      </c>
      <c r="Z1123" s="2" t="str">
        <f t="shared" si="71"/>
        <v/>
      </c>
      <c r="AA1123" s="2" t="s">
        <v>1030</v>
      </c>
    </row>
    <row r="1124" spans="1:27" hidden="1" x14ac:dyDescent="0.25">
      <c r="A1124" s="2" t="s">
        <v>4304</v>
      </c>
      <c r="B1124" s="2" t="s">
        <v>796</v>
      </c>
      <c r="C1124" s="2" t="s">
        <v>4305</v>
      </c>
      <c r="D1124" s="2">
        <v>1</v>
      </c>
      <c r="E1124" s="2">
        <v>1</v>
      </c>
      <c r="F1124" s="2">
        <v>1</v>
      </c>
      <c r="G1124" s="2" t="s">
        <v>1030</v>
      </c>
      <c r="H1124" s="2" t="s">
        <v>4306</v>
      </c>
      <c r="I1124" s="21">
        <v>41995.333333333328</v>
      </c>
      <c r="J1124" s="2" t="s">
        <v>819</v>
      </c>
      <c r="K1124" s="21">
        <v>41995.333333333328</v>
      </c>
      <c r="L1124" s="2" t="s">
        <v>1102</v>
      </c>
      <c r="M1124" s="21">
        <v>36161.333333333336</v>
      </c>
      <c r="N1124" s="2">
        <v>1</v>
      </c>
      <c r="O1124" s="2">
        <v>0</v>
      </c>
      <c r="P1124" s="2" t="s">
        <v>795</v>
      </c>
      <c r="Q1124" s="2" t="s">
        <v>796</v>
      </c>
      <c r="R1124" s="2" t="s">
        <v>797</v>
      </c>
      <c r="S1124" s="2" t="s">
        <v>831</v>
      </c>
      <c r="T1124" s="2" t="str">
        <f t="shared" si="68"/>
        <v/>
      </c>
      <c r="U1124" s="2" t="s">
        <v>1030</v>
      </c>
      <c r="V1124" s="2" t="str">
        <f t="shared" si="69"/>
        <v/>
      </c>
      <c r="W1124" s="2" t="s">
        <v>1030</v>
      </c>
      <c r="X1124" s="2" t="str">
        <f t="shared" si="70"/>
        <v/>
      </c>
      <c r="Y1124" s="2" t="s">
        <v>1030</v>
      </c>
      <c r="Z1124" s="2" t="str">
        <f t="shared" si="71"/>
        <v/>
      </c>
      <c r="AA1124" s="2" t="s">
        <v>1030</v>
      </c>
    </row>
    <row r="1125" spans="1:27" hidden="1" x14ac:dyDescent="0.25">
      <c r="A1125" s="2" t="s">
        <v>4307</v>
      </c>
      <c r="B1125" s="2" t="s">
        <v>835</v>
      </c>
      <c r="C1125" s="2" t="s">
        <v>4308</v>
      </c>
      <c r="D1125" s="2">
        <v>11</v>
      </c>
      <c r="E1125" s="2">
        <v>1</v>
      </c>
      <c r="F1125" s="2">
        <v>11</v>
      </c>
      <c r="G1125" s="2" t="s">
        <v>1030</v>
      </c>
      <c r="H1125" s="2" t="s">
        <v>4309</v>
      </c>
      <c r="I1125" s="21">
        <v>42261.291666666672</v>
      </c>
      <c r="J1125" s="2" t="s">
        <v>819</v>
      </c>
      <c r="K1125" s="21">
        <v>41894.291666666664</v>
      </c>
      <c r="L1125" s="2" t="s">
        <v>1102</v>
      </c>
      <c r="M1125" s="21">
        <v>41978.333333333328</v>
      </c>
      <c r="N1125" s="2">
        <v>1</v>
      </c>
      <c r="O1125" s="2">
        <v>0</v>
      </c>
      <c r="P1125" s="2" t="s">
        <v>816</v>
      </c>
      <c r="Q1125" s="2" t="s">
        <v>835</v>
      </c>
      <c r="R1125" s="2" t="s">
        <v>937</v>
      </c>
      <c r="S1125" s="2" t="s">
        <v>3186</v>
      </c>
      <c r="T1125" s="2" t="str">
        <f t="shared" si="68"/>
        <v>Julie Samson</v>
      </c>
      <c r="U1125" s="2">
        <v>300</v>
      </c>
      <c r="V1125" s="2" t="str">
        <f t="shared" si="69"/>
        <v>Julie Samson</v>
      </c>
      <c r="W1125" s="2">
        <v>1</v>
      </c>
      <c r="X1125" s="2" t="str">
        <f t="shared" si="70"/>
        <v>Julie Samson</v>
      </c>
      <c r="Y1125" s="2">
        <v>1</v>
      </c>
      <c r="Z1125" s="2" t="str">
        <f t="shared" si="71"/>
        <v/>
      </c>
      <c r="AA1125" s="2" t="s">
        <v>1030</v>
      </c>
    </row>
    <row r="1126" spans="1:27" hidden="1" x14ac:dyDescent="0.25">
      <c r="A1126" s="2" t="s">
        <v>766</v>
      </c>
      <c r="B1126" s="2" t="s">
        <v>812</v>
      </c>
      <c r="C1126" s="2" t="s">
        <v>765</v>
      </c>
      <c r="D1126" s="2">
        <v>2.25</v>
      </c>
      <c r="E1126" s="2">
        <v>1</v>
      </c>
      <c r="F1126" s="2">
        <v>2.25</v>
      </c>
      <c r="G1126" s="2" t="s">
        <v>1030</v>
      </c>
      <c r="H1126" s="2" t="s">
        <v>1123</v>
      </c>
      <c r="I1126" s="21">
        <v>43119.333333333328</v>
      </c>
      <c r="J1126" s="2" t="s">
        <v>793</v>
      </c>
      <c r="K1126" s="21">
        <v>43117.333333333328</v>
      </c>
      <c r="L1126" s="2" t="s">
        <v>794</v>
      </c>
      <c r="N1126" s="2">
        <v>0</v>
      </c>
      <c r="O1126" s="2">
        <v>0</v>
      </c>
      <c r="P1126" s="2" t="s">
        <v>816</v>
      </c>
      <c r="Q1126" s="2" t="s">
        <v>812</v>
      </c>
      <c r="R1126" s="2" t="s">
        <v>810</v>
      </c>
      <c r="S1126" s="2" t="s">
        <v>801</v>
      </c>
      <c r="T1126" s="2" t="str">
        <f t="shared" si="68"/>
        <v/>
      </c>
      <c r="U1126" s="2" t="s">
        <v>1030</v>
      </c>
      <c r="V1126" s="2" t="str">
        <f t="shared" si="69"/>
        <v/>
      </c>
      <c r="W1126" s="2" t="s">
        <v>1030</v>
      </c>
      <c r="X1126" s="2" t="str">
        <f t="shared" si="70"/>
        <v/>
      </c>
      <c r="Y1126" s="2" t="s">
        <v>1030</v>
      </c>
      <c r="Z1126" s="2" t="str">
        <f t="shared" si="71"/>
        <v/>
      </c>
      <c r="AA1126" s="2" t="s">
        <v>1030</v>
      </c>
    </row>
    <row r="1127" spans="1:27" hidden="1" x14ac:dyDescent="0.25">
      <c r="A1127" s="2" t="s">
        <v>456</v>
      </c>
      <c r="B1127" s="2" t="s">
        <v>812</v>
      </c>
      <c r="C1127" s="2" t="s">
        <v>455</v>
      </c>
      <c r="D1127" s="2">
        <v>3</v>
      </c>
      <c r="E1127" s="2">
        <v>1</v>
      </c>
      <c r="F1127" s="2">
        <v>3</v>
      </c>
      <c r="G1127" s="2" t="s">
        <v>1030</v>
      </c>
      <c r="H1127" s="2" t="s">
        <v>1124</v>
      </c>
      <c r="I1127" s="21">
        <v>43235.291666666672</v>
      </c>
      <c r="J1127" s="2" t="s">
        <v>861</v>
      </c>
      <c r="K1127" s="21">
        <v>43186.291666666672</v>
      </c>
      <c r="L1127" s="2" t="s">
        <v>794</v>
      </c>
      <c r="N1127" s="2">
        <v>0</v>
      </c>
      <c r="O1127" s="2">
        <v>0</v>
      </c>
      <c r="P1127" s="2" t="s">
        <v>816</v>
      </c>
      <c r="Q1127" s="2" t="s">
        <v>812</v>
      </c>
      <c r="R1127" s="2" t="s">
        <v>830</v>
      </c>
      <c r="S1127" s="2" t="s">
        <v>843</v>
      </c>
      <c r="T1127" s="2" t="str">
        <f t="shared" si="68"/>
        <v/>
      </c>
      <c r="U1127" s="2" t="s">
        <v>1030</v>
      </c>
      <c r="V1127" s="2" t="str">
        <f t="shared" si="69"/>
        <v/>
      </c>
      <c r="W1127" s="2" t="s">
        <v>1030</v>
      </c>
      <c r="X1127" s="2" t="str">
        <f t="shared" si="70"/>
        <v/>
      </c>
      <c r="Y1127" s="2" t="s">
        <v>1030</v>
      </c>
      <c r="Z1127" s="2" t="str">
        <f t="shared" si="71"/>
        <v/>
      </c>
      <c r="AA1127" s="2" t="s">
        <v>1030</v>
      </c>
    </row>
    <row r="1128" spans="1:27" hidden="1" x14ac:dyDescent="0.25">
      <c r="A1128" s="2" t="s">
        <v>738</v>
      </c>
      <c r="B1128" s="2" t="s">
        <v>874</v>
      </c>
      <c r="C1128" s="2" t="s">
        <v>737</v>
      </c>
      <c r="D1128" s="2">
        <v>33.41666667163372</v>
      </c>
      <c r="E1128" s="2">
        <v>1</v>
      </c>
      <c r="F1128" s="2">
        <v>33.41666667163372</v>
      </c>
      <c r="G1128" s="2" t="s">
        <v>1030</v>
      </c>
      <c r="H1128" s="2" t="s">
        <v>1125</v>
      </c>
      <c r="I1128" s="21">
        <v>43298.291666666672</v>
      </c>
      <c r="J1128" s="2" t="s">
        <v>800</v>
      </c>
      <c r="K1128" s="21">
        <v>42914.291666666672</v>
      </c>
      <c r="L1128" s="2" t="s">
        <v>794</v>
      </c>
      <c r="M1128" s="21">
        <v>42887.291666666672</v>
      </c>
      <c r="N1128" s="2">
        <v>4</v>
      </c>
      <c r="O1128" s="2">
        <v>115500</v>
      </c>
      <c r="P1128" s="2" t="s">
        <v>824</v>
      </c>
      <c r="Q1128" s="2" t="s">
        <v>874</v>
      </c>
      <c r="R1128" s="2" t="s">
        <v>797</v>
      </c>
      <c r="S1128" s="2" t="s">
        <v>801</v>
      </c>
      <c r="T1128" s="2" t="str">
        <f t="shared" si="68"/>
        <v/>
      </c>
      <c r="U1128" s="2" t="s">
        <v>1030</v>
      </c>
      <c r="V1128" s="2" t="str">
        <f t="shared" si="69"/>
        <v/>
      </c>
      <c r="W1128" s="2" t="s">
        <v>1030</v>
      </c>
      <c r="X1128" s="2" t="str">
        <f t="shared" si="70"/>
        <v>Rose Obetz</v>
      </c>
      <c r="Y1128" s="2">
        <v>4</v>
      </c>
      <c r="Z1128" s="2" t="str">
        <f t="shared" si="71"/>
        <v>Rose Obetz</v>
      </c>
      <c r="AA1128" s="2">
        <v>115500</v>
      </c>
    </row>
    <row r="1129" spans="1:27" hidden="1" x14ac:dyDescent="0.25">
      <c r="A1129" s="2" t="s">
        <v>4310</v>
      </c>
      <c r="B1129" s="2" t="s">
        <v>1030</v>
      </c>
      <c r="C1129" s="2" t="s">
        <v>4311</v>
      </c>
      <c r="D1129" s="2">
        <v>14.683000087738037</v>
      </c>
      <c r="E1129" s="2" t="s">
        <v>1030</v>
      </c>
      <c r="F1129" s="2" t="s">
        <v>1030</v>
      </c>
      <c r="G1129" s="2">
        <v>14.683000087738037</v>
      </c>
      <c r="H1129" s="2" t="s">
        <v>4312</v>
      </c>
      <c r="I1129" s="21">
        <v>42345.333333333328</v>
      </c>
      <c r="J1129" s="2" t="s">
        <v>1030</v>
      </c>
      <c r="K1129" s="21">
        <v>42341.333333333328</v>
      </c>
      <c r="L1129" s="2" t="s">
        <v>1102</v>
      </c>
      <c r="N1129" s="2">
        <v>0</v>
      </c>
      <c r="O1129" s="2">
        <v>0</v>
      </c>
      <c r="P1129" s="2" t="s">
        <v>816</v>
      </c>
      <c r="Q1129" s="2" t="s">
        <v>1030</v>
      </c>
      <c r="R1129" s="2" t="s">
        <v>1030</v>
      </c>
      <c r="S1129" s="2" t="s">
        <v>1259</v>
      </c>
      <c r="T1129" s="2" t="str">
        <f t="shared" si="68"/>
        <v/>
      </c>
      <c r="U1129" s="2" t="s">
        <v>1030</v>
      </c>
      <c r="V1129" s="2" t="str">
        <f t="shared" si="69"/>
        <v/>
      </c>
      <c r="W1129" s="2" t="s">
        <v>1030</v>
      </c>
      <c r="X1129" s="2" t="str">
        <f t="shared" si="70"/>
        <v/>
      </c>
      <c r="Y1129" s="2" t="s">
        <v>1030</v>
      </c>
      <c r="Z1129" s="2" t="str">
        <f t="shared" si="71"/>
        <v/>
      </c>
      <c r="AA1129" s="2" t="s">
        <v>1030</v>
      </c>
    </row>
    <row r="1130" spans="1:27" hidden="1" x14ac:dyDescent="0.25">
      <c r="A1130" s="2" t="s">
        <v>4313</v>
      </c>
      <c r="B1130" s="2" t="s">
        <v>1659</v>
      </c>
      <c r="C1130" s="2" t="s">
        <v>4314</v>
      </c>
      <c r="D1130" s="2">
        <v>2</v>
      </c>
      <c r="E1130" s="2">
        <v>1</v>
      </c>
      <c r="F1130" s="2">
        <v>2</v>
      </c>
      <c r="G1130" s="2" t="s">
        <v>1030</v>
      </c>
      <c r="H1130" s="2" t="s">
        <v>4315</v>
      </c>
      <c r="I1130" s="21">
        <v>41646.333333333336</v>
      </c>
      <c r="J1130" s="2" t="s">
        <v>1030</v>
      </c>
      <c r="K1130" s="21">
        <v>41625.333333333336</v>
      </c>
      <c r="L1130" s="2" t="s">
        <v>1102</v>
      </c>
      <c r="P1130" s="2" t="s">
        <v>816</v>
      </c>
      <c r="Q1130" s="2" t="s">
        <v>1659</v>
      </c>
      <c r="R1130" s="2" t="s">
        <v>1030</v>
      </c>
      <c r="S1130" s="2" t="s">
        <v>831</v>
      </c>
      <c r="T1130" s="2" t="str">
        <f t="shared" si="68"/>
        <v/>
      </c>
      <c r="U1130" s="2" t="s">
        <v>1030</v>
      </c>
      <c r="V1130" s="2" t="str">
        <f t="shared" si="69"/>
        <v/>
      </c>
      <c r="W1130" s="2" t="s">
        <v>1030</v>
      </c>
      <c r="X1130" s="2" t="str">
        <f t="shared" si="70"/>
        <v/>
      </c>
      <c r="Y1130" s="2" t="s">
        <v>1030</v>
      </c>
      <c r="Z1130" s="2" t="str">
        <f t="shared" si="71"/>
        <v/>
      </c>
      <c r="AA1130" s="2" t="s">
        <v>1030</v>
      </c>
    </row>
    <row r="1131" spans="1:27" hidden="1" x14ac:dyDescent="0.25">
      <c r="A1131" s="2" t="s">
        <v>4316</v>
      </c>
      <c r="B1131" s="2" t="s">
        <v>796</v>
      </c>
      <c r="C1131" s="2" t="s">
        <v>4317</v>
      </c>
      <c r="D1131" s="2">
        <v>1.5</v>
      </c>
      <c r="E1131" s="2">
        <v>1</v>
      </c>
      <c r="F1131" s="2">
        <v>1.5</v>
      </c>
      <c r="G1131" s="2" t="s">
        <v>1030</v>
      </c>
      <c r="H1131" s="2" t="s">
        <v>4318</v>
      </c>
      <c r="I1131" s="21">
        <v>41802.291666666664</v>
      </c>
      <c r="J1131" s="2" t="s">
        <v>1030</v>
      </c>
      <c r="K1131" s="21">
        <v>41802.291666666664</v>
      </c>
      <c r="L1131" s="2" t="s">
        <v>1102</v>
      </c>
      <c r="P1131" s="2" t="s">
        <v>816</v>
      </c>
      <c r="Q1131" s="2" t="s">
        <v>796</v>
      </c>
      <c r="R1131" s="2" t="s">
        <v>830</v>
      </c>
      <c r="S1131" s="2" t="s">
        <v>801</v>
      </c>
      <c r="T1131" s="2" t="str">
        <f t="shared" si="68"/>
        <v/>
      </c>
      <c r="U1131" s="2" t="s">
        <v>1030</v>
      </c>
      <c r="V1131" s="2" t="str">
        <f t="shared" si="69"/>
        <v/>
      </c>
      <c r="W1131" s="2" t="s">
        <v>1030</v>
      </c>
      <c r="X1131" s="2" t="str">
        <f t="shared" si="70"/>
        <v/>
      </c>
      <c r="Y1131" s="2" t="s">
        <v>1030</v>
      </c>
      <c r="Z1131" s="2" t="str">
        <f t="shared" si="71"/>
        <v/>
      </c>
      <c r="AA1131" s="2" t="s">
        <v>1030</v>
      </c>
    </row>
    <row r="1132" spans="1:27" hidden="1" x14ac:dyDescent="0.25">
      <c r="A1132" s="2" t="s">
        <v>4319</v>
      </c>
      <c r="B1132" s="2" t="s">
        <v>809</v>
      </c>
      <c r="C1132" s="2" t="s">
        <v>4320</v>
      </c>
      <c r="D1132" s="2">
        <v>20.75</v>
      </c>
      <c r="E1132" s="2">
        <v>1</v>
      </c>
      <c r="F1132" s="2">
        <v>20.75</v>
      </c>
      <c r="G1132" s="2" t="s">
        <v>1030</v>
      </c>
      <c r="H1132" s="2" t="s">
        <v>4321</v>
      </c>
      <c r="I1132" s="21">
        <v>43014.291666666672</v>
      </c>
      <c r="J1132" s="2" t="s">
        <v>884</v>
      </c>
      <c r="K1132" s="21">
        <v>41837.291666666664</v>
      </c>
      <c r="L1132" s="2" t="s">
        <v>794</v>
      </c>
      <c r="M1132" s="21">
        <v>41892.291666666664</v>
      </c>
      <c r="N1132" s="2">
        <v>0</v>
      </c>
      <c r="O1132" s="2">
        <v>2000</v>
      </c>
      <c r="P1132" s="2" t="s">
        <v>816</v>
      </c>
      <c r="Q1132" s="2" t="s">
        <v>809</v>
      </c>
      <c r="R1132" s="2" t="s">
        <v>805</v>
      </c>
      <c r="S1132" s="2" t="s">
        <v>831</v>
      </c>
      <c r="T1132" s="2" t="str">
        <f t="shared" si="68"/>
        <v/>
      </c>
      <c r="U1132" s="2" t="s">
        <v>1030</v>
      </c>
      <c r="V1132" s="2" t="str">
        <f t="shared" si="69"/>
        <v>Clare Briglio</v>
      </c>
      <c r="W1132" s="2">
        <v>1</v>
      </c>
      <c r="X1132" s="2" t="str">
        <f t="shared" si="70"/>
        <v/>
      </c>
      <c r="Y1132" s="2" t="s">
        <v>1030</v>
      </c>
      <c r="Z1132" s="2" t="str">
        <f t="shared" si="71"/>
        <v>Clare Briglio</v>
      </c>
      <c r="AA1132" s="2">
        <v>2000</v>
      </c>
    </row>
    <row r="1133" spans="1:27" hidden="1" x14ac:dyDescent="0.25">
      <c r="A1133" s="2" t="s">
        <v>176</v>
      </c>
      <c r="B1133" s="2" t="s">
        <v>812</v>
      </c>
      <c r="C1133" s="2" t="s">
        <v>175</v>
      </c>
      <c r="D1133" s="2">
        <v>9</v>
      </c>
      <c r="E1133" s="2">
        <v>1</v>
      </c>
      <c r="F1133" s="2">
        <v>9</v>
      </c>
      <c r="G1133" s="2" t="s">
        <v>1030</v>
      </c>
      <c r="H1133" s="2" t="s">
        <v>1126</v>
      </c>
      <c r="I1133" s="21">
        <v>43301.291666666672</v>
      </c>
      <c r="J1133" s="2" t="s">
        <v>819</v>
      </c>
      <c r="K1133" s="21">
        <v>43228.291666666672</v>
      </c>
      <c r="L1133" s="2" t="s">
        <v>794</v>
      </c>
      <c r="N1133" s="2">
        <v>0</v>
      </c>
      <c r="O1133" s="2">
        <v>225</v>
      </c>
      <c r="P1133" s="2" t="s">
        <v>816</v>
      </c>
      <c r="Q1133" s="2" t="s">
        <v>812</v>
      </c>
      <c r="R1133" s="2" t="s">
        <v>805</v>
      </c>
      <c r="S1133" s="2" t="s">
        <v>853</v>
      </c>
      <c r="T1133" s="2" t="str">
        <f t="shared" si="68"/>
        <v/>
      </c>
      <c r="U1133" s="2" t="s">
        <v>1030</v>
      </c>
      <c r="V1133" s="2" t="str">
        <f t="shared" si="69"/>
        <v/>
      </c>
      <c r="W1133" s="2" t="s">
        <v>1030</v>
      </c>
      <c r="X1133" s="2" t="str">
        <f t="shared" si="70"/>
        <v/>
      </c>
      <c r="Y1133" s="2" t="s">
        <v>1030</v>
      </c>
      <c r="Z1133" s="2" t="str">
        <f t="shared" si="71"/>
        <v>Bill Bartels</v>
      </c>
      <c r="AA1133" s="2">
        <v>225</v>
      </c>
    </row>
    <row r="1134" spans="1:27" hidden="1" x14ac:dyDescent="0.25">
      <c r="A1134" s="2" t="s">
        <v>722</v>
      </c>
      <c r="B1134" s="2" t="s">
        <v>848</v>
      </c>
      <c r="C1134" s="2" t="s">
        <v>721</v>
      </c>
      <c r="D1134" s="2">
        <v>89.75</v>
      </c>
      <c r="E1134" s="2">
        <v>1</v>
      </c>
      <c r="F1134" s="2">
        <v>89.75</v>
      </c>
      <c r="G1134" s="2" t="s">
        <v>1030</v>
      </c>
      <c r="H1134" s="2" t="s">
        <v>1127</v>
      </c>
      <c r="I1134" s="21">
        <v>43272.291666666672</v>
      </c>
      <c r="J1134" s="2" t="s">
        <v>847</v>
      </c>
      <c r="K1134" s="21">
        <v>41863.291666666664</v>
      </c>
      <c r="L1134" s="2" t="s">
        <v>794</v>
      </c>
      <c r="M1134" s="21">
        <v>38078.333333333336</v>
      </c>
      <c r="N1134" s="2">
        <v>22</v>
      </c>
      <c r="O1134" s="2">
        <v>4000000</v>
      </c>
      <c r="P1134" s="2" t="s">
        <v>795</v>
      </c>
      <c r="Q1134" s="2" t="s">
        <v>848</v>
      </c>
      <c r="R1134" s="2" t="s">
        <v>797</v>
      </c>
      <c r="S1134" s="2" t="s">
        <v>869</v>
      </c>
      <c r="T1134" s="2" t="str">
        <f t="shared" si="68"/>
        <v/>
      </c>
      <c r="U1134" s="2" t="s">
        <v>1030</v>
      </c>
      <c r="V1134" s="2" t="str">
        <f t="shared" si="69"/>
        <v/>
      </c>
      <c r="W1134" s="2" t="s">
        <v>1030</v>
      </c>
      <c r="X1134" s="2" t="str">
        <f t="shared" si="70"/>
        <v/>
      </c>
      <c r="Y1134" s="2" t="s">
        <v>1030</v>
      </c>
      <c r="Z1134" s="2" t="str">
        <f t="shared" si="71"/>
        <v>Gonzalo Fernandez</v>
      </c>
      <c r="AA1134" s="2">
        <v>4000000</v>
      </c>
    </row>
    <row r="1135" spans="1:27" hidden="1" x14ac:dyDescent="0.25">
      <c r="A1135" s="2" t="s">
        <v>4322</v>
      </c>
      <c r="B1135" s="2" t="s">
        <v>882</v>
      </c>
      <c r="C1135" s="2" t="s">
        <v>4323</v>
      </c>
      <c r="D1135" s="2">
        <v>1</v>
      </c>
      <c r="E1135" s="2" t="s">
        <v>1030</v>
      </c>
      <c r="F1135" s="2" t="s">
        <v>1030</v>
      </c>
      <c r="G1135" s="2">
        <v>1</v>
      </c>
      <c r="H1135" s="2" t="s">
        <v>4324</v>
      </c>
      <c r="I1135" s="21">
        <v>41718.291666666664</v>
      </c>
      <c r="J1135" s="2" t="s">
        <v>793</v>
      </c>
      <c r="K1135" s="21">
        <v>39213.291666666664</v>
      </c>
      <c r="L1135" s="2" t="s">
        <v>1102</v>
      </c>
      <c r="M1135" s="21">
        <v>34500.291666666664</v>
      </c>
      <c r="N1135" s="2">
        <v>4</v>
      </c>
      <c r="P1135" s="2" t="s">
        <v>795</v>
      </c>
      <c r="Q1135" s="2" t="s">
        <v>882</v>
      </c>
      <c r="R1135" s="2" t="s">
        <v>836</v>
      </c>
      <c r="S1135" s="2" t="s">
        <v>1230</v>
      </c>
      <c r="T1135" s="2" t="str">
        <f t="shared" si="68"/>
        <v/>
      </c>
      <c r="U1135" s="2" t="s">
        <v>1030</v>
      </c>
      <c r="V1135" s="2" t="str">
        <f t="shared" si="69"/>
        <v/>
      </c>
      <c r="W1135" s="2" t="s">
        <v>1030</v>
      </c>
      <c r="X1135" s="2" t="str">
        <f t="shared" si="70"/>
        <v/>
      </c>
      <c r="Y1135" s="2" t="s">
        <v>1030</v>
      </c>
      <c r="Z1135" s="2" t="str">
        <f t="shared" si="71"/>
        <v/>
      </c>
      <c r="AA1135" s="2" t="s">
        <v>1030</v>
      </c>
    </row>
    <row r="1136" spans="1:27" hidden="1" x14ac:dyDescent="0.25">
      <c r="A1136" s="2" t="s">
        <v>768</v>
      </c>
      <c r="B1136" s="2" t="s">
        <v>812</v>
      </c>
      <c r="C1136" s="2" t="s">
        <v>767</v>
      </c>
      <c r="D1136" s="2">
        <v>1</v>
      </c>
      <c r="E1136" s="2">
        <v>1</v>
      </c>
      <c r="F1136" s="2">
        <v>1</v>
      </c>
      <c r="G1136" s="2" t="s">
        <v>1030</v>
      </c>
      <c r="H1136" s="2" t="s">
        <v>1128</v>
      </c>
      <c r="I1136" s="21">
        <v>43117.333333333328</v>
      </c>
      <c r="J1136" s="2" t="s">
        <v>793</v>
      </c>
      <c r="K1136" s="21">
        <v>43102.333333333328</v>
      </c>
      <c r="L1136" s="2" t="s">
        <v>794</v>
      </c>
      <c r="N1136" s="2">
        <v>0</v>
      </c>
      <c r="O1136" s="2">
        <v>0</v>
      </c>
      <c r="P1136" s="2" t="s">
        <v>816</v>
      </c>
      <c r="Q1136" s="2" t="s">
        <v>812</v>
      </c>
      <c r="R1136" s="2" t="s">
        <v>857</v>
      </c>
      <c r="S1136" s="2" t="s">
        <v>894</v>
      </c>
      <c r="T1136" s="2" t="str">
        <f t="shared" si="68"/>
        <v/>
      </c>
      <c r="U1136" s="2" t="s">
        <v>1030</v>
      </c>
      <c r="V1136" s="2" t="str">
        <f t="shared" si="69"/>
        <v/>
      </c>
      <c r="W1136" s="2" t="s">
        <v>1030</v>
      </c>
      <c r="X1136" s="2" t="str">
        <f t="shared" si="70"/>
        <v/>
      </c>
      <c r="Y1136" s="2" t="s">
        <v>1030</v>
      </c>
      <c r="Z1136" s="2" t="str">
        <f t="shared" si="71"/>
        <v/>
      </c>
      <c r="AA1136" s="2" t="s">
        <v>1030</v>
      </c>
    </row>
    <row r="1137" spans="1:27" hidden="1" x14ac:dyDescent="0.25">
      <c r="A1137" s="2" t="s">
        <v>4325</v>
      </c>
      <c r="B1137" s="2" t="s">
        <v>885</v>
      </c>
      <c r="C1137" s="2" t="s">
        <v>4326</v>
      </c>
      <c r="D1137" s="2">
        <v>6.25</v>
      </c>
      <c r="E1137" s="2" t="s">
        <v>1030</v>
      </c>
      <c r="F1137" s="2" t="s">
        <v>1030</v>
      </c>
      <c r="G1137" s="2">
        <v>6.25</v>
      </c>
      <c r="H1137" s="2" t="s">
        <v>4327</v>
      </c>
      <c r="I1137" s="21">
        <v>42704.333333333328</v>
      </c>
      <c r="J1137" s="2" t="s">
        <v>808</v>
      </c>
      <c r="K1137" s="21">
        <v>42592.291666666672</v>
      </c>
      <c r="L1137" s="2" t="s">
        <v>794</v>
      </c>
      <c r="N1137" s="2">
        <v>0</v>
      </c>
      <c r="O1137" s="2">
        <v>0</v>
      </c>
      <c r="P1137" s="2" t="s">
        <v>816</v>
      </c>
      <c r="Q1137" s="2" t="s">
        <v>885</v>
      </c>
      <c r="R1137" s="2" t="s">
        <v>813</v>
      </c>
      <c r="S1137" s="2" t="s">
        <v>853</v>
      </c>
      <c r="T1137" s="2" t="str">
        <f t="shared" si="68"/>
        <v/>
      </c>
      <c r="U1137" s="2" t="s">
        <v>1030</v>
      </c>
      <c r="V1137" s="2" t="str">
        <f t="shared" si="69"/>
        <v/>
      </c>
      <c r="W1137" s="2" t="s">
        <v>1030</v>
      </c>
      <c r="X1137" s="2" t="str">
        <f t="shared" si="70"/>
        <v/>
      </c>
      <c r="Y1137" s="2" t="s">
        <v>1030</v>
      </c>
      <c r="Z1137" s="2" t="str">
        <f t="shared" si="71"/>
        <v/>
      </c>
      <c r="AA1137" s="2" t="s">
        <v>1030</v>
      </c>
    </row>
    <row r="1138" spans="1:27" hidden="1" x14ac:dyDescent="0.25">
      <c r="A1138" s="2" t="s">
        <v>4328</v>
      </c>
      <c r="B1138" s="2" t="s">
        <v>1659</v>
      </c>
      <c r="C1138" s="2" t="s">
        <v>4329</v>
      </c>
      <c r="D1138" s="2">
        <v>0.25</v>
      </c>
      <c r="E1138" s="2" t="s">
        <v>1030</v>
      </c>
      <c r="F1138" s="2" t="s">
        <v>1030</v>
      </c>
      <c r="G1138" s="2">
        <v>0.25</v>
      </c>
      <c r="H1138" s="2" t="s">
        <v>4330</v>
      </c>
      <c r="I1138" s="21">
        <v>41718.291666666664</v>
      </c>
      <c r="J1138" s="2" t="s">
        <v>840</v>
      </c>
      <c r="K1138" s="21">
        <v>41008.291666666664</v>
      </c>
      <c r="L1138" s="2" t="s">
        <v>1102</v>
      </c>
      <c r="M1138" s="21">
        <v>40026.291666666664</v>
      </c>
      <c r="N1138" s="2">
        <v>1</v>
      </c>
      <c r="O1138" s="2">
        <v>55000</v>
      </c>
      <c r="P1138" s="2" t="s">
        <v>795</v>
      </c>
      <c r="Q1138" s="2" t="s">
        <v>1659</v>
      </c>
      <c r="R1138" s="2" t="s">
        <v>922</v>
      </c>
      <c r="S1138" s="2" t="s">
        <v>4041</v>
      </c>
      <c r="T1138" s="2" t="str">
        <f t="shared" si="68"/>
        <v/>
      </c>
      <c r="U1138" s="2" t="s">
        <v>1030</v>
      </c>
      <c r="V1138" s="2" t="str">
        <f t="shared" si="69"/>
        <v/>
      </c>
      <c r="W1138" s="2" t="s">
        <v>1030</v>
      </c>
      <c r="X1138" s="2" t="str">
        <f t="shared" si="70"/>
        <v/>
      </c>
      <c r="Y1138" s="2" t="s">
        <v>1030</v>
      </c>
      <c r="Z1138" s="2" t="str">
        <f t="shared" si="71"/>
        <v/>
      </c>
      <c r="AA1138" s="2" t="s">
        <v>1030</v>
      </c>
    </row>
    <row r="1139" spans="1:27" hidden="1" x14ac:dyDescent="0.25">
      <c r="A1139" s="2" t="s">
        <v>4331</v>
      </c>
      <c r="B1139" s="2" t="s">
        <v>848</v>
      </c>
      <c r="C1139" s="2" t="s">
        <v>4332</v>
      </c>
      <c r="D1139" s="2">
        <v>6</v>
      </c>
      <c r="E1139" s="2">
        <v>1</v>
      </c>
      <c r="F1139" s="2">
        <v>6</v>
      </c>
      <c r="G1139" s="2" t="s">
        <v>1030</v>
      </c>
      <c r="H1139" s="2" t="s">
        <v>4333</v>
      </c>
      <c r="I1139" s="21">
        <v>42634.291666666672</v>
      </c>
      <c r="J1139" s="2" t="s">
        <v>819</v>
      </c>
      <c r="K1139" s="21">
        <v>42633.291666666672</v>
      </c>
      <c r="L1139" s="2" t="s">
        <v>794</v>
      </c>
      <c r="M1139" s="21">
        <v>37135.291666666664</v>
      </c>
      <c r="N1139" s="2">
        <v>22</v>
      </c>
      <c r="O1139" s="2">
        <v>1331000</v>
      </c>
      <c r="P1139" s="2" t="s">
        <v>795</v>
      </c>
      <c r="Q1139" s="2" t="s">
        <v>848</v>
      </c>
      <c r="R1139" s="2" t="s">
        <v>810</v>
      </c>
      <c r="S1139" s="2" t="s">
        <v>853</v>
      </c>
      <c r="T1139" s="2" t="str">
        <f t="shared" si="68"/>
        <v/>
      </c>
      <c r="U1139" s="2" t="s">
        <v>1030</v>
      </c>
      <c r="V1139" s="2" t="str">
        <f t="shared" si="69"/>
        <v/>
      </c>
      <c r="W1139" s="2" t="s">
        <v>1030</v>
      </c>
      <c r="X1139" s="2" t="str">
        <f t="shared" si="70"/>
        <v/>
      </c>
      <c r="Y1139" s="2" t="s">
        <v>1030</v>
      </c>
      <c r="Z1139" s="2" t="str">
        <f t="shared" si="71"/>
        <v/>
      </c>
      <c r="AA1139" s="2" t="s">
        <v>1030</v>
      </c>
    </row>
    <row r="1140" spans="1:27" hidden="1" x14ac:dyDescent="0.25">
      <c r="A1140" s="2" t="s">
        <v>758</v>
      </c>
      <c r="B1140" s="2" t="s">
        <v>1365</v>
      </c>
      <c r="C1140" s="2" t="s">
        <v>757</v>
      </c>
      <c r="D1140" s="2">
        <v>6.75</v>
      </c>
      <c r="E1140" s="2">
        <v>1</v>
      </c>
      <c r="F1140" s="2">
        <v>6.75</v>
      </c>
      <c r="G1140" s="2" t="s">
        <v>1030</v>
      </c>
      <c r="H1140" s="2" t="s">
        <v>1129</v>
      </c>
      <c r="I1140" s="21">
        <v>43125.333333333328</v>
      </c>
      <c r="J1140" s="2" t="s">
        <v>819</v>
      </c>
      <c r="K1140" s="21">
        <v>43091.333333333328</v>
      </c>
      <c r="L1140" s="2" t="s">
        <v>794</v>
      </c>
      <c r="M1140" s="21">
        <v>42005.333333333328</v>
      </c>
      <c r="N1140" s="2">
        <v>1</v>
      </c>
      <c r="O1140" s="2">
        <v>100000</v>
      </c>
      <c r="P1140" s="2" t="s">
        <v>795</v>
      </c>
      <c r="Q1140" s="2" t="s">
        <v>1592</v>
      </c>
      <c r="R1140" s="2" t="s">
        <v>922</v>
      </c>
      <c r="S1140" s="2" t="s">
        <v>820</v>
      </c>
      <c r="T1140" s="2" t="str">
        <f t="shared" si="68"/>
        <v/>
      </c>
      <c r="U1140" s="2" t="s">
        <v>1030</v>
      </c>
      <c r="V1140" s="2" t="str">
        <f t="shared" si="69"/>
        <v/>
      </c>
      <c r="W1140" s="2" t="s">
        <v>1030</v>
      </c>
      <c r="X1140" s="2" t="str">
        <f t="shared" si="70"/>
        <v/>
      </c>
      <c r="Y1140" s="2" t="s">
        <v>1030</v>
      </c>
      <c r="Z1140" s="2" t="str">
        <f t="shared" si="71"/>
        <v/>
      </c>
      <c r="AA1140" s="2" t="s">
        <v>1030</v>
      </c>
    </row>
    <row r="1141" spans="1:27" hidden="1" x14ac:dyDescent="0.25">
      <c r="A1141" s="2" t="s">
        <v>444</v>
      </c>
      <c r="B1141" s="2" t="s">
        <v>822</v>
      </c>
      <c r="C1141" s="2" t="s">
        <v>443</v>
      </c>
      <c r="D1141" s="2">
        <v>3</v>
      </c>
      <c r="E1141" s="2">
        <v>1</v>
      </c>
      <c r="F1141" s="2">
        <v>3</v>
      </c>
      <c r="G1141" s="2" t="s">
        <v>1030</v>
      </c>
      <c r="H1141" s="2" t="s">
        <v>1130</v>
      </c>
      <c r="I1141" s="21">
        <v>43235.291666666672</v>
      </c>
      <c r="J1141" s="2" t="s">
        <v>876</v>
      </c>
      <c r="K1141" s="21">
        <v>43192.291666666672</v>
      </c>
      <c r="L1141" s="2" t="s">
        <v>794</v>
      </c>
      <c r="M1141" s="21">
        <v>42822.291666666672</v>
      </c>
      <c r="N1141" s="2">
        <v>1</v>
      </c>
      <c r="O1141" s="2">
        <v>0</v>
      </c>
      <c r="P1141" s="2" t="s">
        <v>795</v>
      </c>
      <c r="Q1141" s="2" t="s">
        <v>822</v>
      </c>
      <c r="R1141" s="2" t="s">
        <v>813</v>
      </c>
      <c r="S1141" s="2" t="s">
        <v>831</v>
      </c>
      <c r="T1141" s="2" t="str">
        <f t="shared" si="68"/>
        <v/>
      </c>
      <c r="U1141" s="2" t="s">
        <v>1030</v>
      </c>
      <c r="V1141" s="2" t="str">
        <f t="shared" si="69"/>
        <v/>
      </c>
      <c r="W1141" s="2" t="s">
        <v>1030</v>
      </c>
      <c r="X1141" s="2" t="str">
        <f t="shared" si="70"/>
        <v/>
      </c>
      <c r="Y1141" s="2" t="s">
        <v>1030</v>
      </c>
      <c r="Z1141" s="2" t="str">
        <f t="shared" si="71"/>
        <v/>
      </c>
      <c r="AA1141" s="2" t="s">
        <v>1030</v>
      </c>
    </row>
    <row r="1142" spans="1:27" hidden="1" x14ac:dyDescent="0.25">
      <c r="A1142" s="2" t="s">
        <v>4334</v>
      </c>
      <c r="B1142" s="2" t="s">
        <v>809</v>
      </c>
      <c r="C1142" s="2" t="s">
        <v>4335</v>
      </c>
      <c r="D1142" s="2">
        <v>5.5</v>
      </c>
      <c r="E1142" s="2">
        <v>1</v>
      </c>
      <c r="F1142" s="2">
        <v>5.5</v>
      </c>
      <c r="G1142" s="2" t="s">
        <v>1030</v>
      </c>
      <c r="H1142" s="2" t="s">
        <v>4336</v>
      </c>
      <c r="I1142" s="21">
        <v>42557.291666666672</v>
      </c>
      <c r="J1142" s="2" t="s">
        <v>819</v>
      </c>
      <c r="K1142" s="21">
        <v>42389.333333333328</v>
      </c>
      <c r="L1142" s="2" t="s">
        <v>794</v>
      </c>
      <c r="M1142" s="21">
        <v>41365.291666666664</v>
      </c>
      <c r="N1142" s="2">
        <v>1</v>
      </c>
      <c r="O1142" s="2">
        <v>24000</v>
      </c>
      <c r="P1142" s="2" t="s">
        <v>795</v>
      </c>
      <c r="Q1142" s="2" t="s">
        <v>809</v>
      </c>
      <c r="R1142" s="2" t="s">
        <v>813</v>
      </c>
      <c r="S1142" s="2" t="s">
        <v>801</v>
      </c>
      <c r="T1142" s="2" t="str">
        <f t="shared" si="68"/>
        <v/>
      </c>
      <c r="U1142" s="2" t="s">
        <v>1030</v>
      </c>
      <c r="V1142" s="2" t="str">
        <f t="shared" si="69"/>
        <v/>
      </c>
      <c r="W1142" s="2" t="s">
        <v>1030</v>
      </c>
      <c r="X1142" s="2" t="str">
        <f t="shared" si="70"/>
        <v/>
      </c>
      <c r="Y1142" s="2" t="s">
        <v>1030</v>
      </c>
      <c r="Z1142" s="2" t="str">
        <f t="shared" si="71"/>
        <v/>
      </c>
      <c r="AA1142" s="2" t="s">
        <v>1030</v>
      </c>
    </row>
    <row r="1143" spans="1:27" hidden="1" x14ac:dyDescent="0.25">
      <c r="A1143" s="2" t="s">
        <v>4337</v>
      </c>
      <c r="B1143" s="2" t="s">
        <v>1659</v>
      </c>
      <c r="C1143" s="2" t="s">
        <v>4338</v>
      </c>
      <c r="D1143" s="2">
        <v>0.25</v>
      </c>
      <c r="E1143" s="2" t="s">
        <v>1030</v>
      </c>
      <c r="F1143" s="2" t="s">
        <v>1030</v>
      </c>
      <c r="G1143" s="2">
        <v>0.25</v>
      </c>
      <c r="H1143" s="2" t="s">
        <v>4339</v>
      </c>
      <c r="I1143" s="21">
        <v>41718.291666666664</v>
      </c>
      <c r="J1143" s="2" t="s">
        <v>793</v>
      </c>
      <c r="K1143" s="21">
        <v>40883.333333333336</v>
      </c>
      <c r="L1143" s="2" t="s">
        <v>1102</v>
      </c>
      <c r="M1143" s="21">
        <v>40603.333333333336</v>
      </c>
      <c r="N1143" s="2">
        <v>1</v>
      </c>
      <c r="P1143" s="2" t="s">
        <v>824</v>
      </c>
      <c r="Q1143" s="2" t="s">
        <v>1659</v>
      </c>
      <c r="R1143" s="2" t="s">
        <v>810</v>
      </c>
      <c r="S1143" s="2" t="s">
        <v>958</v>
      </c>
      <c r="T1143" s="2" t="str">
        <f t="shared" si="68"/>
        <v/>
      </c>
      <c r="U1143" s="2" t="s">
        <v>1030</v>
      </c>
      <c r="V1143" s="2" t="str">
        <f t="shared" si="69"/>
        <v/>
      </c>
      <c r="W1143" s="2" t="s">
        <v>1030</v>
      </c>
      <c r="X1143" s="2" t="str">
        <f t="shared" si="70"/>
        <v/>
      </c>
      <c r="Y1143" s="2" t="s">
        <v>1030</v>
      </c>
      <c r="Z1143" s="2" t="str">
        <f t="shared" si="71"/>
        <v/>
      </c>
      <c r="AA1143" s="2" t="s">
        <v>1030</v>
      </c>
    </row>
    <row r="1144" spans="1:27" hidden="1" x14ac:dyDescent="0.25">
      <c r="A1144" s="2" t="s">
        <v>4340</v>
      </c>
      <c r="B1144" s="2" t="s">
        <v>1659</v>
      </c>
      <c r="C1144" s="2" t="s">
        <v>4341</v>
      </c>
      <c r="D1144" s="2">
        <v>0.25</v>
      </c>
      <c r="E1144" s="2" t="s">
        <v>1030</v>
      </c>
      <c r="F1144" s="2" t="s">
        <v>1030</v>
      </c>
      <c r="G1144" s="2">
        <v>0.25</v>
      </c>
      <c r="H1144" s="2" t="s">
        <v>4342</v>
      </c>
      <c r="I1144" s="21">
        <v>41718.291666666664</v>
      </c>
      <c r="J1144" s="2" t="s">
        <v>793</v>
      </c>
      <c r="K1144" s="21">
        <v>40721.291666666664</v>
      </c>
      <c r="L1144" s="2" t="s">
        <v>1102</v>
      </c>
      <c r="M1144" s="21">
        <v>38723.333333333336</v>
      </c>
      <c r="N1144" s="2">
        <v>2</v>
      </c>
      <c r="P1144" s="2" t="s">
        <v>795</v>
      </c>
      <c r="Q1144" s="2" t="s">
        <v>1659</v>
      </c>
      <c r="R1144" s="2" t="s">
        <v>937</v>
      </c>
      <c r="S1144" s="2" t="s">
        <v>4343</v>
      </c>
      <c r="T1144" s="2" t="str">
        <f t="shared" si="68"/>
        <v/>
      </c>
      <c r="U1144" s="2" t="s">
        <v>1030</v>
      </c>
      <c r="V1144" s="2" t="str">
        <f t="shared" si="69"/>
        <v/>
      </c>
      <c r="W1144" s="2" t="s">
        <v>1030</v>
      </c>
      <c r="X1144" s="2" t="str">
        <f t="shared" si="70"/>
        <v/>
      </c>
      <c r="Y1144" s="2" t="s">
        <v>1030</v>
      </c>
      <c r="Z1144" s="2" t="str">
        <f t="shared" si="71"/>
        <v/>
      </c>
      <c r="AA1144" s="2" t="s">
        <v>1030</v>
      </c>
    </row>
    <row r="1145" spans="1:27" hidden="1" x14ac:dyDescent="0.25">
      <c r="A1145" s="2" t="s">
        <v>4344</v>
      </c>
      <c r="B1145" s="2" t="s">
        <v>912</v>
      </c>
      <c r="C1145" s="2" t="s">
        <v>4345</v>
      </c>
      <c r="D1145" s="2">
        <v>5.5</v>
      </c>
      <c r="E1145" s="2">
        <v>1</v>
      </c>
      <c r="F1145" s="2">
        <v>5.5</v>
      </c>
      <c r="G1145" s="2" t="s">
        <v>1030</v>
      </c>
      <c r="H1145" s="2" t="s">
        <v>4346</v>
      </c>
      <c r="I1145" s="21">
        <v>42893.291666666672</v>
      </c>
      <c r="J1145" s="2" t="s">
        <v>876</v>
      </c>
      <c r="K1145" s="21">
        <v>42824.291666666672</v>
      </c>
      <c r="L1145" s="2" t="s">
        <v>794</v>
      </c>
      <c r="M1145" s="21">
        <v>42719.333333333328</v>
      </c>
      <c r="N1145" s="2">
        <v>2</v>
      </c>
      <c r="O1145" s="2">
        <v>0</v>
      </c>
      <c r="P1145" s="2" t="s">
        <v>824</v>
      </c>
      <c r="Q1145" s="2" t="s">
        <v>912</v>
      </c>
      <c r="R1145" s="2" t="s">
        <v>797</v>
      </c>
      <c r="S1145" s="2" t="s">
        <v>869</v>
      </c>
      <c r="T1145" s="2" t="str">
        <f t="shared" si="68"/>
        <v/>
      </c>
      <c r="U1145" s="2" t="s">
        <v>1030</v>
      </c>
      <c r="V1145" s="2" t="str">
        <f t="shared" si="69"/>
        <v/>
      </c>
      <c r="W1145" s="2" t="s">
        <v>1030</v>
      </c>
      <c r="X1145" s="2" t="str">
        <f t="shared" si="70"/>
        <v/>
      </c>
      <c r="Y1145" s="2" t="s">
        <v>1030</v>
      </c>
      <c r="Z1145" s="2" t="str">
        <f t="shared" si="71"/>
        <v/>
      </c>
      <c r="AA1145" s="2" t="s">
        <v>1030</v>
      </c>
    </row>
    <row r="1146" spans="1:27" hidden="1" x14ac:dyDescent="0.25">
      <c r="A1146" s="2" t="s">
        <v>4347</v>
      </c>
      <c r="B1146" s="2" t="s">
        <v>912</v>
      </c>
      <c r="C1146" s="2" t="s">
        <v>4348</v>
      </c>
      <c r="D1146" s="2">
        <v>2.5</v>
      </c>
      <c r="E1146" s="2">
        <v>1</v>
      </c>
      <c r="F1146" s="2">
        <v>2.5</v>
      </c>
      <c r="G1146" s="2" t="s">
        <v>1030</v>
      </c>
      <c r="H1146" s="2" t="s">
        <v>4349</v>
      </c>
      <c r="I1146" s="21">
        <v>42748.333333333328</v>
      </c>
      <c r="J1146" s="2" t="s">
        <v>847</v>
      </c>
      <c r="K1146" s="21">
        <v>42712.333333333328</v>
      </c>
      <c r="L1146" s="2" t="s">
        <v>794</v>
      </c>
      <c r="N1146" s="2">
        <v>0</v>
      </c>
      <c r="O1146" s="2">
        <v>0</v>
      </c>
      <c r="P1146" s="2" t="s">
        <v>816</v>
      </c>
      <c r="Q1146" s="2" t="s">
        <v>912</v>
      </c>
      <c r="R1146" s="2" t="s">
        <v>830</v>
      </c>
      <c r="S1146" s="2" t="s">
        <v>801</v>
      </c>
      <c r="T1146" s="2" t="str">
        <f t="shared" si="68"/>
        <v/>
      </c>
      <c r="U1146" s="2" t="s">
        <v>1030</v>
      </c>
      <c r="V1146" s="2" t="str">
        <f t="shared" si="69"/>
        <v/>
      </c>
      <c r="W1146" s="2" t="s">
        <v>1030</v>
      </c>
      <c r="X1146" s="2" t="str">
        <f t="shared" si="70"/>
        <v/>
      </c>
      <c r="Y1146" s="2" t="s">
        <v>1030</v>
      </c>
      <c r="Z1146" s="2" t="str">
        <f t="shared" si="71"/>
        <v/>
      </c>
      <c r="AA1146" s="2" t="s">
        <v>1030</v>
      </c>
    </row>
    <row r="1147" spans="1:27" hidden="1" x14ac:dyDescent="0.25">
      <c r="A1147" s="2" t="s">
        <v>4350</v>
      </c>
      <c r="B1147" s="2" t="s">
        <v>796</v>
      </c>
      <c r="C1147" s="2" t="s">
        <v>4351</v>
      </c>
      <c r="D1147" s="2">
        <v>2</v>
      </c>
      <c r="E1147" s="2">
        <v>1</v>
      </c>
      <c r="F1147" s="2">
        <v>2</v>
      </c>
      <c r="G1147" s="2" t="s">
        <v>1030</v>
      </c>
      <c r="H1147" s="2" t="s">
        <v>4352</v>
      </c>
      <c r="I1147" s="21">
        <v>41746.291666666664</v>
      </c>
      <c r="J1147" s="2" t="s">
        <v>800</v>
      </c>
      <c r="K1147" s="21">
        <v>41746.291666666664</v>
      </c>
      <c r="L1147" s="2" t="s">
        <v>1102</v>
      </c>
      <c r="P1147" s="2" t="s">
        <v>816</v>
      </c>
      <c r="Q1147" s="2" t="s">
        <v>796</v>
      </c>
      <c r="R1147" s="2" t="s">
        <v>797</v>
      </c>
      <c r="S1147" s="2" t="s">
        <v>853</v>
      </c>
      <c r="T1147" s="2" t="str">
        <f t="shared" si="68"/>
        <v/>
      </c>
      <c r="U1147" s="2" t="s">
        <v>1030</v>
      </c>
      <c r="V1147" s="2" t="str">
        <f t="shared" si="69"/>
        <v/>
      </c>
      <c r="W1147" s="2" t="s">
        <v>1030</v>
      </c>
      <c r="X1147" s="2" t="str">
        <f t="shared" si="70"/>
        <v/>
      </c>
      <c r="Y1147" s="2" t="s">
        <v>1030</v>
      </c>
      <c r="Z1147" s="2" t="str">
        <f t="shared" si="71"/>
        <v/>
      </c>
      <c r="AA1147" s="2" t="s">
        <v>1030</v>
      </c>
    </row>
    <row r="1148" spans="1:27" hidden="1" x14ac:dyDescent="0.25">
      <c r="A1148" s="2" t="s">
        <v>4353</v>
      </c>
      <c r="B1148" s="2" t="s">
        <v>1659</v>
      </c>
      <c r="C1148" s="2" t="s">
        <v>4354</v>
      </c>
      <c r="D1148" s="2">
        <v>0.25</v>
      </c>
      <c r="E1148" s="2" t="s">
        <v>1030</v>
      </c>
      <c r="F1148" s="2" t="s">
        <v>1030</v>
      </c>
      <c r="G1148" s="2">
        <v>0.25</v>
      </c>
      <c r="H1148" s="2" t="s">
        <v>4355</v>
      </c>
      <c r="I1148" s="21">
        <v>41718.291666666664</v>
      </c>
      <c r="J1148" s="2" t="s">
        <v>793</v>
      </c>
      <c r="K1148" s="21">
        <v>40658.291666666664</v>
      </c>
      <c r="L1148" s="2" t="s">
        <v>1102</v>
      </c>
      <c r="M1148" s="21">
        <v>38261.291666666664</v>
      </c>
      <c r="N1148" s="2">
        <v>17</v>
      </c>
      <c r="P1148" s="2" t="s">
        <v>795</v>
      </c>
      <c r="Q1148" s="2" t="s">
        <v>1659</v>
      </c>
      <c r="R1148" s="2" t="s">
        <v>852</v>
      </c>
      <c r="S1148" s="2" t="s">
        <v>869</v>
      </c>
      <c r="T1148" s="2" t="str">
        <f t="shared" si="68"/>
        <v/>
      </c>
      <c r="U1148" s="2" t="s">
        <v>1030</v>
      </c>
      <c r="V1148" s="2" t="str">
        <f t="shared" si="69"/>
        <v/>
      </c>
      <c r="W1148" s="2" t="s">
        <v>1030</v>
      </c>
      <c r="X1148" s="2" t="str">
        <f t="shared" si="70"/>
        <v/>
      </c>
      <c r="Y1148" s="2" t="s">
        <v>1030</v>
      </c>
      <c r="Z1148" s="2" t="str">
        <f t="shared" si="71"/>
        <v/>
      </c>
      <c r="AA1148" s="2" t="s">
        <v>1030</v>
      </c>
    </row>
    <row r="1149" spans="1:27" hidden="1" x14ac:dyDescent="0.25">
      <c r="A1149" s="2" t="s">
        <v>4356</v>
      </c>
      <c r="B1149" s="2" t="s">
        <v>1659</v>
      </c>
      <c r="C1149" s="2" t="s">
        <v>4357</v>
      </c>
      <c r="D1149" s="2">
        <v>0.25</v>
      </c>
      <c r="E1149" s="2" t="s">
        <v>1030</v>
      </c>
      <c r="F1149" s="2" t="s">
        <v>1030</v>
      </c>
      <c r="G1149" s="2">
        <v>0.25</v>
      </c>
      <c r="H1149" s="2" t="s">
        <v>4358</v>
      </c>
      <c r="I1149" s="21">
        <v>42004.333333333328</v>
      </c>
      <c r="J1149" s="2" t="s">
        <v>800</v>
      </c>
      <c r="K1149" s="21">
        <v>40778.291666666664</v>
      </c>
      <c r="L1149" s="2" t="s">
        <v>1102</v>
      </c>
      <c r="M1149" s="21">
        <v>40575.333333333336</v>
      </c>
      <c r="N1149" s="2">
        <v>1</v>
      </c>
      <c r="O1149" s="2">
        <v>550</v>
      </c>
      <c r="P1149" s="2" t="s">
        <v>824</v>
      </c>
      <c r="Q1149" s="2" t="s">
        <v>1659</v>
      </c>
      <c r="R1149" s="2" t="s">
        <v>903</v>
      </c>
      <c r="S1149" s="2" t="s">
        <v>853</v>
      </c>
      <c r="T1149" s="2" t="str">
        <f t="shared" si="68"/>
        <v/>
      </c>
      <c r="U1149" s="2" t="s">
        <v>1030</v>
      </c>
      <c r="V1149" s="2" t="str">
        <f t="shared" si="69"/>
        <v/>
      </c>
      <c r="W1149" s="2" t="s">
        <v>1030</v>
      </c>
      <c r="X1149" s="2" t="str">
        <f t="shared" si="70"/>
        <v/>
      </c>
      <c r="Y1149" s="2" t="s">
        <v>1030</v>
      </c>
      <c r="Z1149" s="2" t="str">
        <f t="shared" si="71"/>
        <v/>
      </c>
      <c r="AA1149" s="2" t="s">
        <v>1030</v>
      </c>
    </row>
    <row r="1150" spans="1:27" hidden="1" x14ac:dyDescent="0.25">
      <c r="A1150" s="2" t="s">
        <v>4359</v>
      </c>
      <c r="B1150" s="2" t="s">
        <v>812</v>
      </c>
      <c r="C1150" s="2" t="s">
        <v>4360</v>
      </c>
      <c r="D1150" s="2">
        <v>5.25</v>
      </c>
      <c r="E1150" s="2">
        <v>1</v>
      </c>
      <c r="F1150" s="2">
        <v>5.25</v>
      </c>
      <c r="G1150" s="2" t="s">
        <v>1030</v>
      </c>
      <c r="H1150" s="2" t="s">
        <v>4361</v>
      </c>
      <c r="I1150" s="21">
        <v>43066.333333333328</v>
      </c>
      <c r="J1150" s="2" t="s">
        <v>793</v>
      </c>
      <c r="K1150" s="21">
        <v>42912.291666666672</v>
      </c>
      <c r="L1150" s="2" t="s">
        <v>794</v>
      </c>
      <c r="M1150" s="21">
        <v>42370.333333333328</v>
      </c>
      <c r="N1150" s="2">
        <v>1</v>
      </c>
      <c r="O1150" s="2">
        <v>0</v>
      </c>
      <c r="P1150" s="2" t="s">
        <v>795</v>
      </c>
      <c r="Q1150" s="2" t="s">
        <v>812</v>
      </c>
      <c r="R1150" s="2" t="s">
        <v>830</v>
      </c>
      <c r="S1150" s="2" t="s">
        <v>801</v>
      </c>
      <c r="T1150" s="2" t="str">
        <f t="shared" si="68"/>
        <v/>
      </c>
      <c r="U1150" s="2" t="s">
        <v>1030</v>
      </c>
      <c r="V1150" s="2" t="str">
        <f t="shared" si="69"/>
        <v/>
      </c>
      <c r="W1150" s="2" t="s">
        <v>1030</v>
      </c>
      <c r="X1150" s="2" t="str">
        <f t="shared" si="70"/>
        <v/>
      </c>
      <c r="Y1150" s="2" t="s">
        <v>1030</v>
      </c>
      <c r="Z1150" s="2" t="str">
        <f t="shared" si="71"/>
        <v/>
      </c>
      <c r="AA1150" s="2" t="s">
        <v>1030</v>
      </c>
    </row>
    <row r="1151" spans="1:27" hidden="1" x14ac:dyDescent="0.25">
      <c r="A1151" s="2" t="s">
        <v>4362</v>
      </c>
      <c r="B1151" s="2" t="s">
        <v>885</v>
      </c>
      <c r="C1151" s="2" t="s">
        <v>4363</v>
      </c>
      <c r="D1151" s="2">
        <v>6.5</v>
      </c>
      <c r="E1151" s="2">
        <v>1</v>
      </c>
      <c r="F1151" s="2">
        <v>6.5</v>
      </c>
      <c r="G1151" s="2" t="s">
        <v>1030</v>
      </c>
      <c r="H1151" s="2" t="s">
        <v>4364</v>
      </c>
      <c r="I1151" s="21">
        <v>42157.291666666672</v>
      </c>
      <c r="J1151" s="2" t="s">
        <v>800</v>
      </c>
      <c r="K1151" s="21">
        <v>42135.291666666672</v>
      </c>
      <c r="L1151" s="2" t="s">
        <v>1102</v>
      </c>
      <c r="M1151" s="21">
        <v>41944.291666666664</v>
      </c>
      <c r="N1151" s="2">
        <v>0</v>
      </c>
      <c r="O1151" s="2">
        <v>60499.54</v>
      </c>
      <c r="P1151" s="2" t="s">
        <v>824</v>
      </c>
      <c r="Q1151" s="2" t="s">
        <v>885</v>
      </c>
      <c r="R1151" s="2" t="s">
        <v>797</v>
      </c>
      <c r="S1151" s="2" t="s">
        <v>820</v>
      </c>
      <c r="T1151" s="2" t="str">
        <f t="shared" si="68"/>
        <v/>
      </c>
      <c r="U1151" s="2" t="s">
        <v>1030</v>
      </c>
      <c r="V1151" s="2" t="str">
        <f t="shared" si="69"/>
        <v/>
      </c>
      <c r="W1151" s="2" t="s">
        <v>1030</v>
      </c>
      <c r="X1151" s="2" t="str">
        <f t="shared" si="70"/>
        <v/>
      </c>
      <c r="Y1151" s="2" t="s">
        <v>1030</v>
      </c>
      <c r="Z1151" s="2" t="str">
        <f t="shared" si="71"/>
        <v/>
      </c>
      <c r="AA1151" s="2" t="s">
        <v>1030</v>
      </c>
    </row>
    <row r="1152" spans="1:27" hidden="1" x14ac:dyDescent="0.25">
      <c r="A1152" s="2" t="s">
        <v>4365</v>
      </c>
      <c r="B1152" s="2" t="s">
        <v>796</v>
      </c>
      <c r="C1152" s="2" t="s">
        <v>4366</v>
      </c>
      <c r="D1152" s="2">
        <v>2</v>
      </c>
      <c r="E1152" s="2">
        <v>1</v>
      </c>
      <c r="F1152" s="2">
        <v>2</v>
      </c>
      <c r="G1152" s="2" t="s">
        <v>1030</v>
      </c>
      <c r="H1152" s="2" t="s">
        <v>4367</v>
      </c>
      <c r="I1152" s="21">
        <v>41722.291666666664</v>
      </c>
      <c r="J1152" s="2" t="s">
        <v>859</v>
      </c>
      <c r="K1152" s="21">
        <v>41722.291666666664</v>
      </c>
      <c r="L1152" s="2" t="s">
        <v>1102</v>
      </c>
      <c r="P1152" s="2" t="s">
        <v>816</v>
      </c>
      <c r="Q1152" s="2" t="s">
        <v>796</v>
      </c>
      <c r="R1152" s="2" t="s">
        <v>1030</v>
      </c>
      <c r="S1152" s="2" t="s">
        <v>817</v>
      </c>
      <c r="T1152" s="2" t="str">
        <f t="shared" si="68"/>
        <v/>
      </c>
      <c r="U1152" s="2" t="s">
        <v>1030</v>
      </c>
      <c r="V1152" s="2" t="str">
        <f t="shared" si="69"/>
        <v/>
      </c>
      <c r="W1152" s="2" t="s">
        <v>1030</v>
      </c>
      <c r="X1152" s="2" t="str">
        <f t="shared" si="70"/>
        <v/>
      </c>
      <c r="Y1152" s="2" t="s">
        <v>1030</v>
      </c>
      <c r="Z1152" s="2" t="str">
        <f t="shared" si="71"/>
        <v/>
      </c>
      <c r="AA1152" s="2" t="s">
        <v>1030</v>
      </c>
    </row>
    <row r="1153" spans="1:27" hidden="1" x14ac:dyDescent="0.25">
      <c r="A1153" s="2" t="s">
        <v>4368</v>
      </c>
      <c r="B1153" s="2" t="s">
        <v>835</v>
      </c>
      <c r="C1153" s="2" t="s">
        <v>4369</v>
      </c>
      <c r="D1153" s="2">
        <v>5.25</v>
      </c>
      <c r="E1153" s="2">
        <v>1</v>
      </c>
      <c r="F1153" s="2">
        <v>5.25</v>
      </c>
      <c r="G1153" s="2" t="s">
        <v>1030</v>
      </c>
      <c r="H1153" s="2" t="s">
        <v>4370</v>
      </c>
      <c r="I1153" s="21">
        <v>42558.291666666672</v>
      </c>
      <c r="J1153" s="2" t="s">
        <v>2149</v>
      </c>
      <c r="K1153" s="21">
        <v>42075.291666666672</v>
      </c>
      <c r="L1153" s="2" t="s">
        <v>794</v>
      </c>
      <c r="M1153" s="21">
        <v>42131.291666666672</v>
      </c>
      <c r="N1153" s="2">
        <v>0</v>
      </c>
      <c r="O1153" s="2">
        <v>0</v>
      </c>
      <c r="P1153" s="2" t="s">
        <v>816</v>
      </c>
      <c r="Q1153" s="2" t="s">
        <v>835</v>
      </c>
      <c r="R1153" s="2" t="s">
        <v>937</v>
      </c>
      <c r="S1153" s="2" t="s">
        <v>820</v>
      </c>
      <c r="T1153" s="2" t="str">
        <f t="shared" si="68"/>
        <v>Julie Samson</v>
      </c>
      <c r="U1153" s="2">
        <v>100</v>
      </c>
      <c r="V1153" s="2" t="str">
        <f t="shared" si="69"/>
        <v>Julie Samson</v>
      </c>
      <c r="W1153" s="2">
        <v>1</v>
      </c>
      <c r="X1153" s="2" t="str">
        <f t="shared" si="70"/>
        <v/>
      </c>
      <c r="Y1153" s="2" t="s">
        <v>1030</v>
      </c>
      <c r="Z1153" s="2" t="str">
        <f t="shared" si="71"/>
        <v/>
      </c>
      <c r="AA1153" s="2" t="s">
        <v>1030</v>
      </c>
    </row>
    <row r="1154" spans="1:27" hidden="1" x14ac:dyDescent="0.25">
      <c r="A1154" s="2" t="s">
        <v>1454</v>
      </c>
      <c r="B1154" s="2" t="s">
        <v>1365</v>
      </c>
      <c r="C1154" s="2" t="s">
        <v>1453</v>
      </c>
      <c r="D1154" s="2">
        <v>2.5</v>
      </c>
      <c r="E1154" s="2">
        <v>1</v>
      </c>
      <c r="F1154" s="2">
        <v>2.5</v>
      </c>
      <c r="G1154" s="2" t="s">
        <v>1030</v>
      </c>
      <c r="H1154" s="2" t="s">
        <v>1515</v>
      </c>
      <c r="I1154" s="21">
        <v>43294.291666666672</v>
      </c>
      <c r="J1154" s="2" t="s">
        <v>840</v>
      </c>
      <c r="K1154" s="21">
        <v>43291.291666666672</v>
      </c>
      <c r="L1154" s="2" t="s">
        <v>794</v>
      </c>
      <c r="M1154" s="21">
        <v>31929.291666666668</v>
      </c>
      <c r="N1154" s="2">
        <v>2</v>
      </c>
      <c r="O1154" s="2">
        <v>125000</v>
      </c>
      <c r="P1154" s="2" t="s">
        <v>795</v>
      </c>
      <c r="Q1154" s="2" t="s">
        <v>1592</v>
      </c>
      <c r="R1154" s="2" t="s">
        <v>810</v>
      </c>
      <c r="S1154" s="2" t="s">
        <v>831</v>
      </c>
      <c r="T1154" s="2" t="str">
        <f t="shared" si="68"/>
        <v/>
      </c>
      <c r="U1154" s="2" t="s">
        <v>1030</v>
      </c>
      <c r="V1154" s="2" t="str">
        <f t="shared" si="69"/>
        <v/>
      </c>
      <c r="W1154" s="2" t="s">
        <v>1030</v>
      </c>
      <c r="X1154" s="2" t="str">
        <f t="shared" si="70"/>
        <v/>
      </c>
      <c r="Y1154" s="2" t="s">
        <v>1030</v>
      </c>
      <c r="Z1154" s="2" t="str">
        <f t="shared" si="71"/>
        <v/>
      </c>
      <c r="AA1154" s="2" t="s">
        <v>1030</v>
      </c>
    </row>
    <row r="1155" spans="1:27" hidden="1" x14ac:dyDescent="0.25">
      <c r="A1155" s="2" t="s">
        <v>4371</v>
      </c>
      <c r="B1155" s="2" t="s">
        <v>1613</v>
      </c>
      <c r="C1155" s="2" t="s">
        <v>4372</v>
      </c>
      <c r="D1155" s="2">
        <v>0.4166666716337204</v>
      </c>
      <c r="E1155" s="2" t="s">
        <v>1030</v>
      </c>
      <c r="F1155" s="2" t="s">
        <v>1030</v>
      </c>
      <c r="G1155" s="2">
        <v>0.4166666716337204</v>
      </c>
      <c r="H1155" s="2" t="s">
        <v>4373</v>
      </c>
      <c r="I1155" s="21">
        <v>41852.291666666664</v>
      </c>
      <c r="J1155" s="2" t="s">
        <v>952</v>
      </c>
      <c r="K1155" s="21">
        <v>41484.291666666664</v>
      </c>
      <c r="L1155" s="2" t="s">
        <v>1102</v>
      </c>
      <c r="M1155" s="21">
        <v>32509.333333333332</v>
      </c>
      <c r="N1155" s="2">
        <v>2</v>
      </c>
      <c r="O1155" s="2">
        <v>250000</v>
      </c>
      <c r="P1155" s="2" t="s">
        <v>795</v>
      </c>
      <c r="Q1155" s="2" t="s">
        <v>1613</v>
      </c>
      <c r="R1155" s="2" t="s">
        <v>922</v>
      </c>
      <c r="S1155" s="2" t="s">
        <v>801</v>
      </c>
      <c r="T1155" s="2" t="str">
        <f t="shared" ref="T1155:T1218" si="72">IF(U1155&lt;&gt;"",B1155,"")</f>
        <v/>
      </c>
      <c r="U1155" s="2" t="s">
        <v>1030</v>
      </c>
      <c r="V1155" s="2" t="str">
        <f t="shared" ref="V1155:V1218" si="73">IF(W1155&lt;&gt;"",B1155,"")</f>
        <v/>
      </c>
      <c r="W1155" s="2" t="s">
        <v>1030</v>
      </c>
      <c r="X1155" s="2" t="str">
        <f t="shared" ref="X1155:X1218" si="74">IF(Y1155&lt;&gt;"",B1155,"")</f>
        <v/>
      </c>
      <c r="Y1155" s="2" t="s">
        <v>1030</v>
      </c>
      <c r="Z1155" s="2" t="str">
        <f t="shared" ref="Z1155:Z1218" si="75">IF(AA1155&lt;&gt;"",B1155,"")</f>
        <v/>
      </c>
      <c r="AA1155" s="2" t="s">
        <v>1030</v>
      </c>
    </row>
    <row r="1156" spans="1:27" hidden="1" x14ac:dyDescent="0.25">
      <c r="A1156" s="2" t="s">
        <v>4374</v>
      </c>
      <c r="B1156" s="2" t="s">
        <v>912</v>
      </c>
      <c r="C1156" s="2" t="s">
        <v>4375</v>
      </c>
      <c r="D1156" s="2">
        <v>1.5</v>
      </c>
      <c r="E1156" s="2">
        <v>1</v>
      </c>
      <c r="F1156" s="2">
        <v>1.5</v>
      </c>
      <c r="G1156" s="2" t="s">
        <v>1030</v>
      </c>
      <c r="H1156" s="2" t="s">
        <v>4376</v>
      </c>
      <c r="I1156" s="21">
        <v>42745.333333333328</v>
      </c>
      <c r="J1156" s="2" t="s">
        <v>2149</v>
      </c>
      <c r="K1156" s="21">
        <v>42664.291666666672</v>
      </c>
      <c r="L1156" s="2" t="s">
        <v>794</v>
      </c>
      <c r="M1156" s="21">
        <v>42522.291666666672</v>
      </c>
      <c r="N1156" s="2">
        <v>1</v>
      </c>
      <c r="O1156" s="2">
        <v>0</v>
      </c>
      <c r="P1156" s="2" t="s">
        <v>824</v>
      </c>
      <c r="Q1156" s="2" t="s">
        <v>912</v>
      </c>
      <c r="R1156" s="2" t="s">
        <v>842</v>
      </c>
      <c r="S1156" s="2" t="s">
        <v>820</v>
      </c>
      <c r="T1156" s="2" t="str">
        <f t="shared" si="72"/>
        <v/>
      </c>
      <c r="U1156" s="2" t="s">
        <v>1030</v>
      </c>
      <c r="V1156" s="2" t="str">
        <f t="shared" si="73"/>
        <v/>
      </c>
      <c r="W1156" s="2" t="s">
        <v>1030</v>
      </c>
      <c r="X1156" s="2" t="str">
        <f t="shared" si="74"/>
        <v/>
      </c>
      <c r="Y1156" s="2" t="s">
        <v>1030</v>
      </c>
      <c r="Z1156" s="2" t="str">
        <f t="shared" si="75"/>
        <v/>
      </c>
      <c r="AA1156" s="2" t="s">
        <v>1030</v>
      </c>
    </row>
    <row r="1157" spans="1:27" hidden="1" x14ac:dyDescent="0.25">
      <c r="A1157" s="2" t="s">
        <v>4377</v>
      </c>
      <c r="B1157" s="2" t="s">
        <v>809</v>
      </c>
      <c r="C1157" s="2" t="s">
        <v>4378</v>
      </c>
      <c r="D1157" s="2">
        <v>4.75</v>
      </c>
      <c r="E1157" s="2">
        <v>1</v>
      </c>
      <c r="F1157" s="2">
        <v>4.75</v>
      </c>
      <c r="G1157" s="2" t="s">
        <v>1030</v>
      </c>
      <c r="H1157" s="2" t="s">
        <v>4379</v>
      </c>
      <c r="I1157" s="21">
        <v>42314.333333333328</v>
      </c>
      <c r="J1157" s="2" t="s">
        <v>800</v>
      </c>
      <c r="K1157" s="21">
        <v>42237.291666666672</v>
      </c>
      <c r="L1157" s="2" t="s">
        <v>794</v>
      </c>
      <c r="M1157" s="21">
        <v>42314.333333333328</v>
      </c>
      <c r="N1157" s="2">
        <v>0</v>
      </c>
      <c r="O1157" s="2">
        <v>0</v>
      </c>
      <c r="P1157" s="2" t="s">
        <v>816</v>
      </c>
      <c r="Q1157" s="2" t="s">
        <v>809</v>
      </c>
      <c r="R1157" s="2" t="s">
        <v>937</v>
      </c>
      <c r="S1157" s="2" t="s">
        <v>831</v>
      </c>
      <c r="T1157" s="2" t="str">
        <f t="shared" si="72"/>
        <v/>
      </c>
      <c r="U1157" s="2" t="s">
        <v>1030</v>
      </c>
      <c r="V1157" s="2" t="str">
        <f t="shared" si="73"/>
        <v>Clare Briglio</v>
      </c>
      <c r="W1157" s="2">
        <v>1</v>
      </c>
      <c r="X1157" s="2" t="str">
        <f t="shared" si="74"/>
        <v/>
      </c>
      <c r="Y1157" s="2" t="s">
        <v>1030</v>
      </c>
      <c r="Z1157" s="2" t="str">
        <f t="shared" si="75"/>
        <v/>
      </c>
      <c r="AA1157" s="2" t="s">
        <v>1030</v>
      </c>
    </row>
    <row r="1158" spans="1:27" hidden="1" x14ac:dyDescent="0.25">
      <c r="A1158" s="2" t="s">
        <v>283</v>
      </c>
      <c r="B1158" s="2" t="s">
        <v>812</v>
      </c>
      <c r="C1158" s="2" t="s">
        <v>282</v>
      </c>
      <c r="D1158" s="2">
        <v>1</v>
      </c>
      <c r="E1158" s="2">
        <v>1</v>
      </c>
      <c r="F1158" s="2">
        <v>1</v>
      </c>
      <c r="G1158" s="2" t="s">
        <v>1030</v>
      </c>
      <c r="H1158" s="2" t="s">
        <v>1131</v>
      </c>
      <c r="I1158" s="21">
        <v>43238.291666666672</v>
      </c>
      <c r="J1158" s="2" t="s">
        <v>840</v>
      </c>
      <c r="K1158" s="21">
        <v>43238.291666666672</v>
      </c>
      <c r="L1158" s="2" t="s">
        <v>794</v>
      </c>
      <c r="M1158" s="21">
        <v>30682.333333333332</v>
      </c>
      <c r="N1158" s="2">
        <v>1</v>
      </c>
      <c r="O1158" s="2">
        <v>100000</v>
      </c>
      <c r="P1158" s="2" t="s">
        <v>795</v>
      </c>
      <c r="Q1158" s="2" t="s">
        <v>812</v>
      </c>
      <c r="R1158" s="2" t="s">
        <v>810</v>
      </c>
      <c r="S1158" s="2" t="s">
        <v>867</v>
      </c>
      <c r="T1158" s="2" t="str">
        <f t="shared" si="72"/>
        <v/>
      </c>
      <c r="U1158" s="2" t="s">
        <v>1030</v>
      </c>
      <c r="V1158" s="2" t="str">
        <f t="shared" si="73"/>
        <v/>
      </c>
      <c r="W1158" s="2" t="s">
        <v>1030</v>
      </c>
      <c r="X1158" s="2" t="str">
        <f t="shared" si="74"/>
        <v/>
      </c>
      <c r="Y1158" s="2" t="s">
        <v>1030</v>
      </c>
      <c r="Z1158" s="2" t="str">
        <f t="shared" si="75"/>
        <v/>
      </c>
      <c r="AA1158" s="2" t="s">
        <v>1030</v>
      </c>
    </row>
    <row r="1159" spans="1:27" hidden="1" x14ac:dyDescent="0.25">
      <c r="A1159" s="2" t="s">
        <v>4380</v>
      </c>
      <c r="B1159" s="2" t="s">
        <v>1613</v>
      </c>
      <c r="C1159" s="2" t="s">
        <v>4381</v>
      </c>
      <c r="D1159" s="2">
        <v>11.266666667535901</v>
      </c>
      <c r="E1159" s="2">
        <v>1</v>
      </c>
      <c r="F1159" s="2">
        <v>11.266666667535901</v>
      </c>
      <c r="G1159" s="2" t="s">
        <v>1030</v>
      </c>
      <c r="H1159" s="2" t="s">
        <v>4382</v>
      </c>
      <c r="I1159" s="21">
        <v>41722.291666666664</v>
      </c>
      <c r="J1159" s="2" t="s">
        <v>793</v>
      </c>
      <c r="K1159" s="21">
        <v>41695.333333333336</v>
      </c>
      <c r="L1159" s="2" t="s">
        <v>1102</v>
      </c>
      <c r="M1159" s="21">
        <v>40701.291666666664</v>
      </c>
      <c r="N1159" s="2">
        <v>0</v>
      </c>
      <c r="O1159" s="2">
        <v>30000</v>
      </c>
      <c r="P1159" s="2" t="s">
        <v>795</v>
      </c>
      <c r="Q1159" s="2" t="s">
        <v>1613</v>
      </c>
      <c r="R1159" s="2" t="s">
        <v>842</v>
      </c>
      <c r="S1159" s="2" t="s">
        <v>820</v>
      </c>
      <c r="T1159" s="2" t="str">
        <f t="shared" si="72"/>
        <v/>
      </c>
      <c r="U1159" s="2" t="s">
        <v>1030</v>
      </c>
      <c r="V1159" s="2" t="str">
        <f t="shared" si="73"/>
        <v/>
      </c>
      <c r="W1159" s="2" t="s">
        <v>1030</v>
      </c>
      <c r="X1159" s="2" t="str">
        <f t="shared" si="74"/>
        <v/>
      </c>
      <c r="Y1159" s="2" t="s">
        <v>1030</v>
      </c>
      <c r="Z1159" s="2" t="str">
        <f t="shared" si="75"/>
        <v/>
      </c>
      <c r="AA1159" s="2" t="s">
        <v>1030</v>
      </c>
    </row>
    <row r="1160" spans="1:27" hidden="1" x14ac:dyDescent="0.25">
      <c r="A1160" s="2" t="s">
        <v>4383</v>
      </c>
      <c r="B1160" s="2" t="s">
        <v>812</v>
      </c>
      <c r="C1160" s="2" t="s">
        <v>4384</v>
      </c>
      <c r="D1160" s="2">
        <v>2.25</v>
      </c>
      <c r="E1160" s="2">
        <v>1</v>
      </c>
      <c r="F1160" s="2">
        <v>2.25</v>
      </c>
      <c r="G1160" s="2" t="s">
        <v>1030</v>
      </c>
      <c r="H1160" s="2" t="s">
        <v>4385</v>
      </c>
      <c r="I1160" s="21">
        <v>42769.333333333328</v>
      </c>
      <c r="J1160" s="2" t="s">
        <v>808</v>
      </c>
      <c r="K1160" s="21">
        <v>42765.333333333328</v>
      </c>
      <c r="L1160" s="2" t="s">
        <v>794</v>
      </c>
      <c r="M1160" s="21">
        <v>42625.291666666672</v>
      </c>
      <c r="N1160" s="2">
        <v>2</v>
      </c>
      <c r="O1160" s="2">
        <v>1500</v>
      </c>
      <c r="P1160" s="2" t="s">
        <v>824</v>
      </c>
      <c r="Q1160" s="2" t="s">
        <v>812</v>
      </c>
      <c r="R1160" s="2" t="s">
        <v>797</v>
      </c>
      <c r="S1160" s="2" t="s">
        <v>849</v>
      </c>
      <c r="T1160" s="2" t="str">
        <f t="shared" si="72"/>
        <v/>
      </c>
      <c r="U1160" s="2" t="s">
        <v>1030</v>
      </c>
      <c r="V1160" s="2" t="str">
        <f t="shared" si="73"/>
        <v/>
      </c>
      <c r="W1160" s="2" t="s">
        <v>1030</v>
      </c>
      <c r="X1160" s="2" t="str">
        <f t="shared" si="74"/>
        <v/>
      </c>
      <c r="Y1160" s="2" t="s">
        <v>1030</v>
      </c>
      <c r="Z1160" s="2" t="str">
        <f t="shared" si="75"/>
        <v/>
      </c>
      <c r="AA1160" s="2" t="s">
        <v>1030</v>
      </c>
    </row>
    <row r="1161" spans="1:27" hidden="1" x14ac:dyDescent="0.25">
      <c r="A1161" s="2" t="s">
        <v>4386</v>
      </c>
      <c r="B1161" s="2" t="s">
        <v>885</v>
      </c>
      <c r="C1161" s="2" t="s">
        <v>4387</v>
      </c>
      <c r="D1161" s="2">
        <v>2.9163333475589752</v>
      </c>
      <c r="E1161" s="2">
        <v>1</v>
      </c>
      <c r="F1161" s="2">
        <v>2.9163333475589752</v>
      </c>
      <c r="G1161" s="2" t="s">
        <v>1030</v>
      </c>
      <c r="H1161" s="2" t="s">
        <v>4388</v>
      </c>
      <c r="I1161" s="21">
        <v>42558.291666666672</v>
      </c>
      <c r="J1161" s="2" t="s">
        <v>952</v>
      </c>
      <c r="K1161" s="21">
        <v>42278.291666666672</v>
      </c>
      <c r="L1161" s="2" t="s">
        <v>794</v>
      </c>
      <c r="M1161" s="21">
        <v>37316.333333333336</v>
      </c>
      <c r="N1161" s="2">
        <v>2</v>
      </c>
      <c r="O1161" s="2">
        <v>0</v>
      </c>
      <c r="P1161" s="2" t="s">
        <v>795</v>
      </c>
      <c r="Q1161" s="2" t="s">
        <v>885</v>
      </c>
      <c r="R1161" s="2" t="s">
        <v>857</v>
      </c>
      <c r="S1161" s="2" t="s">
        <v>898</v>
      </c>
      <c r="T1161" s="2" t="str">
        <f t="shared" si="72"/>
        <v/>
      </c>
      <c r="U1161" s="2" t="s">
        <v>1030</v>
      </c>
      <c r="V1161" s="2" t="str">
        <f t="shared" si="73"/>
        <v/>
      </c>
      <c r="W1161" s="2" t="s">
        <v>1030</v>
      </c>
      <c r="X1161" s="2" t="str">
        <f t="shared" si="74"/>
        <v/>
      </c>
      <c r="Y1161" s="2" t="s">
        <v>1030</v>
      </c>
      <c r="Z1161" s="2" t="str">
        <f t="shared" si="75"/>
        <v/>
      </c>
      <c r="AA1161" s="2" t="s">
        <v>1030</v>
      </c>
    </row>
    <row r="1162" spans="1:27" hidden="1" x14ac:dyDescent="0.25">
      <c r="A1162" s="2" t="s">
        <v>4389</v>
      </c>
      <c r="B1162" s="2" t="s">
        <v>848</v>
      </c>
      <c r="C1162" s="2" t="s">
        <v>4390</v>
      </c>
      <c r="D1162" s="2">
        <v>2.75</v>
      </c>
      <c r="E1162" s="2">
        <v>1</v>
      </c>
      <c r="F1162" s="2">
        <v>2.75</v>
      </c>
      <c r="G1162" s="2" t="s">
        <v>1030</v>
      </c>
      <c r="H1162" s="2" t="s">
        <v>4391</v>
      </c>
      <c r="I1162" s="21">
        <v>41653.333333333336</v>
      </c>
      <c r="J1162" s="2" t="s">
        <v>803</v>
      </c>
      <c r="K1162" s="21">
        <v>41653.333333333336</v>
      </c>
      <c r="L1162" s="2" t="s">
        <v>1102</v>
      </c>
      <c r="M1162" s="21">
        <v>41227.333333333336</v>
      </c>
      <c r="N1162" s="2">
        <v>1</v>
      </c>
      <c r="O1162" s="2">
        <v>5000</v>
      </c>
      <c r="P1162" s="2" t="s">
        <v>795</v>
      </c>
      <c r="Q1162" s="2" t="s">
        <v>848</v>
      </c>
      <c r="R1162" s="2" t="s">
        <v>797</v>
      </c>
      <c r="S1162" s="2" t="s">
        <v>831</v>
      </c>
      <c r="T1162" s="2" t="str">
        <f t="shared" si="72"/>
        <v/>
      </c>
      <c r="U1162" s="2" t="s">
        <v>1030</v>
      </c>
      <c r="V1162" s="2" t="str">
        <f t="shared" si="73"/>
        <v/>
      </c>
      <c r="W1162" s="2" t="s">
        <v>1030</v>
      </c>
      <c r="X1162" s="2" t="str">
        <f t="shared" si="74"/>
        <v/>
      </c>
      <c r="Y1162" s="2" t="s">
        <v>1030</v>
      </c>
      <c r="Z1162" s="2" t="str">
        <f t="shared" si="75"/>
        <v/>
      </c>
      <c r="AA1162" s="2" t="s">
        <v>1030</v>
      </c>
    </row>
    <row r="1163" spans="1:27" hidden="1" x14ac:dyDescent="0.25">
      <c r="A1163" s="2" t="s">
        <v>4392</v>
      </c>
      <c r="B1163" s="2" t="s">
        <v>1613</v>
      </c>
      <c r="C1163" s="2" t="s">
        <v>4393</v>
      </c>
      <c r="D1163" s="2">
        <v>40</v>
      </c>
      <c r="E1163" s="2">
        <v>1</v>
      </c>
      <c r="F1163" s="2">
        <v>40</v>
      </c>
      <c r="G1163" s="2" t="s">
        <v>1030</v>
      </c>
      <c r="H1163" s="2" t="s">
        <v>4394</v>
      </c>
      <c r="I1163" s="21">
        <v>42900.291666666672</v>
      </c>
      <c r="J1163" s="2" t="s">
        <v>803</v>
      </c>
      <c r="K1163" s="21">
        <v>41774.291666666664</v>
      </c>
      <c r="L1163" s="2" t="s">
        <v>794</v>
      </c>
      <c r="M1163" s="21">
        <v>41742.291666666664</v>
      </c>
      <c r="N1163" s="2">
        <v>14</v>
      </c>
      <c r="O1163" s="2">
        <v>1600000</v>
      </c>
      <c r="P1163" s="2" t="s">
        <v>824</v>
      </c>
      <c r="Q1163" s="2" t="s">
        <v>1613</v>
      </c>
      <c r="R1163" s="2" t="s">
        <v>810</v>
      </c>
      <c r="S1163" s="2" t="s">
        <v>853</v>
      </c>
      <c r="T1163" s="2" t="str">
        <f t="shared" si="72"/>
        <v/>
      </c>
      <c r="U1163" s="2" t="s">
        <v>1030</v>
      </c>
      <c r="V1163" s="2" t="str">
        <f t="shared" si="73"/>
        <v/>
      </c>
      <c r="W1163" s="2" t="s">
        <v>1030</v>
      </c>
      <c r="X1163" s="2" t="str">
        <f t="shared" si="74"/>
        <v/>
      </c>
      <c r="Y1163" s="2" t="s">
        <v>1030</v>
      </c>
      <c r="Z1163" s="2" t="str">
        <f t="shared" si="75"/>
        <v/>
      </c>
      <c r="AA1163" s="2" t="s">
        <v>1030</v>
      </c>
    </row>
    <row r="1164" spans="1:27" hidden="1" x14ac:dyDescent="0.25">
      <c r="A1164" s="2" t="s">
        <v>536</v>
      </c>
      <c r="B1164" s="2" t="s">
        <v>835</v>
      </c>
      <c r="C1164" s="2" t="s">
        <v>535</v>
      </c>
      <c r="D1164" s="2">
        <v>5.25</v>
      </c>
      <c r="E1164" s="2">
        <v>1</v>
      </c>
      <c r="F1164" s="2">
        <v>5.25</v>
      </c>
      <c r="G1164" s="2" t="s">
        <v>1030</v>
      </c>
      <c r="H1164" s="2" t="s">
        <v>1132</v>
      </c>
      <c r="I1164" s="21">
        <v>43231.291666666672</v>
      </c>
      <c r="J1164" s="2" t="s">
        <v>800</v>
      </c>
      <c r="K1164" s="21">
        <v>43222.291666666672</v>
      </c>
      <c r="L1164" s="2" t="s">
        <v>794</v>
      </c>
      <c r="M1164" s="21">
        <v>43235.291666666672</v>
      </c>
      <c r="N1164" s="2">
        <v>0</v>
      </c>
      <c r="O1164" s="2">
        <v>0</v>
      </c>
      <c r="P1164" s="2" t="s">
        <v>816</v>
      </c>
      <c r="Q1164" s="2" t="s">
        <v>835</v>
      </c>
      <c r="R1164" s="2" t="s">
        <v>836</v>
      </c>
      <c r="S1164" s="2" t="s">
        <v>820</v>
      </c>
      <c r="T1164" s="2" t="str">
        <f t="shared" si="72"/>
        <v/>
      </c>
      <c r="U1164" s="2" t="s">
        <v>1030</v>
      </c>
      <c r="V1164" s="2" t="str">
        <f t="shared" si="73"/>
        <v>Julie Samson</v>
      </c>
      <c r="W1164" s="2">
        <v>1</v>
      </c>
      <c r="X1164" s="2" t="str">
        <f t="shared" si="74"/>
        <v>Julie Samson</v>
      </c>
      <c r="Y1164" s="2">
        <v>1</v>
      </c>
      <c r="Z1164" s="2" t="str">
        <f t="shared" si="75"/>
        <v/>
      </c>
      <c r="AA1164" s="2" t="s">
        <v>1030</v>
      </c>
    </row>
    <row r="1165" spans="1:27" hidden="1" x14ac:dyDescent="0.25">
      <c r="A1165" s="2" t="s">
        <v>4395</v>
      </c>
      <c r="B1165" s="2" t="s">
        <v>912</v>
      </c>
      <c r="C1165" s="2" t="s">
        <v>4396</v>
      </c>
      <c r="D1165" s="2">
        <v>1</v>
      </c>
      <c r="E1165" s="2">
        <v>1</v>
      </c>
      <c r="F1165" s="2">
        <v>1</v>
      </c>
      <c r="G1165" s="2" t="s">
        <v>1030</v>
      </c>
      <c r="H1165" s="2" t="s">
        <v>4397</v>
      </c>
      <c r="I1165" s="21">
        <v>42906.291666666672</v>
      </c>
      <c r="J1165" s="2" t="s">
        <v>793</v>
      </c>
      <c r="K1165" s="21">
        <v>42905.291666666672</v>
      </c>
      <c r="L1165" s="2" t="s">
        <v>794</v>
      </c>
      <c r="M1165" s="21">
        <v>25030.291666666668</v>
      </c>
      <c r="N1165" s="2">
        <v>44</v>
      </c>
      <c r="O1165" s="2">
        <v>0</v>
      </c>
      <c r="P1165" s="2" t="s">
        <v>795</v>
      </c>
      <c r="Q1165" s="2" t="s">
        <v>912</v>
      </c>
      <c r="R1165" s="2" t="s">
        <v>805</v>
      </c>
      <c r="S1165" s="2" t="s">
        <v>843</v>
      </c>
      <c r="T1165" s="2" t="str">
        <f t="shared" si="72"/>
        <v/>
      </c>
      <c r="U1165" s="2" t="s">
        <v>1030</v>
      </c>
      <c r="V1165" s="2" t="str">
        <f t="shared" si="73"/>
        <v/>
      </c>
      <c r="W1165" s="2" t="s">
        <v>1030</v>
      </c>
      <c r="X1165" s="2" t="str">
        <f t="shared" si="74"/>
        <v/>
      </c>
      <c r="Y1165" s="2" t="s">
        <v>1030</v>
      </c>
      <c r="Z1165" s="2" t="str">
        <f t="shared" si="75"/>
        <v/>
      </c>
      <c r="AA1165" s="2" t="s">
        <v>1030</v>
      </c>
    </row>
    <row r="1166" spans="1:27" hidden="1" x14ac:dyDescent="0.25">
      <c r="A1166" s="2" t="s">
        <v>4398</v>
      </c>
      <c r="B1166" s="2" t="s">
        <v>809</v>
      </c>
      <c r="C1166" s="2" t="s">
        <v>4399</v>
      </c>
      <c r="D1166" s="2">
        <v>20</v>
      </c>
      <c r="E1166" s="2" t="s">
        <v>1030</v>
      </c>
      <c r="F1166" s="2" t="s">
        <v>1030</v>
      </c>
      <c r="G1166" s="2">
        <v>20</v>
      </c>
      <c r="H1166" s="2" t="s">
        <v>4400</v>
      </c>
      <c r="I1166" s="21">
        <v>42684.333333333328</v>
      </c>
      <c r="J1166" s="2" t="s">
        <v>949</v>
      </c>
      <c r="K1166" s="21">
        <v>42653.291666666672</v>
      </c>
      <c r="L1166" s="2" t="s">
        <v>794</v>
      </c>
      <c r="N1166" s="2">
        <v>1</v>
      </c>
      <c r="O1166" s="2">
        <v>0</v>
      </c>
      <c r="P1166" s="2" t="s">
        <v>816</v>
      </c>
      <c r="Q1166" s="2" t="s">
        <v>809</v>
      </c>
      <c r="R1166" s="2" t="s">
        <v>813</v>
      </c>
      <c r="S1166" s="2" t="s">
        <v>1007</v>
      </c>
      <c r="T1166" s="2" t="str">
        <f t="shared" si="72"/>
        <v/>
      </c>
      <c r="U1166" s="2" t="s">
        <v>1030</v>
      </c>
      <c r="V1166" s="2" t="str">
        <f t="shared" si="73"/>
        <v/>
      </c>
      <c r="W1166" s="2" t="s">
        <v>1030</v>
      </c>
      <c r="X1166" s="2" t="str">
        <f t="shared" si="74"/>
        <v/>
      </c>
      <c r="Y1166" s="2" t="s">
        <v>1030</v>
      </c>
      <c r="Z1166" s="2" t="str">
        <f t="shared" si="75"/>
        <v/>
      </c>
      <c r="AA1166" s="2" t="s">
        <v>1030</v>
      </c>
    </row>
    <row r="1167" spans="1:27" hidden="1" x14ac:dyDescent="0.25">
      <c r="A1167" s="2" t="s">
        <v>4401</v>
      </c>
      <c r="B1167" s="2" t="s">
        <v>848</v>
      </c>
      <c r="C1167" s="2" t="s">
        <v>4402</v>
      </c>
      <c r="D1167" s="2">
        <v>6.25</v>
      </c>
      <c r="E1167" s="2">
        <v>1</v>
      </c>
      <c r="F1167" s="2">
        <v>6.25</v>
      </c>
      <c r="G1167" s="2" t="s">
        <v>1030</v>
      </c>
      <c r="H1167" s="2" t="s">
        <v>4403</v>
      </c>
      <c r="I1167" s="21">
        <v>43006.291666666672</v>
      </c>
      <c r="J1167" s="2" t="s">
        <v>808</v>
      </c>
      <c r="K1167" s="21">
        <v>43000.291666666672</v>
      </c>
      <c r="L1167" s="2" t="s">
        <v>794</v>
      </c>
      <c r="N1167" s="2">
        <v>0</v>
      </c>
      <c r="O1167" s="2">
        <v>0</v>
      </c>
      <c r="P1167" s="2" t="s">
        <v>816</v>
      </c>
      <c r="Q1167" s="2" t="s">
        <v>848</v>
      </c>
      <c r="R1167" s="2" t="s">
        <v>797</v>
      </c>
      <c r="S1167" s="2" t="s">
        <v>853</v>
      </c>
      <c r="T1167" s="2" t="str">
        <f t="shared" si="72"/>
        <v/>
      </c>
      <c r="U1167" s="2" t="s">
        <v>1030</v>
      </c>
      <c r="V1167" s="2" t="str">
        <f t="shared" si="73"/>
        <v/>
      </c>
      <c r="W1167" s="2" t="s">
        <v>1030</v>
      </c>
      <c r="X1167" s="2" t="str">
        <f t="shared" si="74"/>
        <v/>
      </c>
      <c r="Y1167" s="2" t="s">
        <v>1030</v>
      </c>
      <c r="Z1167" s="2" t="str">
        <f t="shared" si="75"/>
        <v/>
      </c>
      <c r="AA1167" s="2" t="s">
        <v>1030</v>
      </c>
    </row>
    <row r="1168" spans="1:27" hidden="1" x14ac:dyDescent="0.25">
      <c r="A1168" s="2" t="s">
        <v>590</v>
      </c>
      <c r="B1168" s="2" t="s">
        <v>812</v>
      </c>
      <c r="C1168" s="2" t="s">
        <v>589</v>
      </c>
      <c r="D1168" s="2">
        <v>6.25</v>
      </c>
      <c r="E1168" s="2">
        <v>1</v>
      </c>
      <c r="F1168" s="2">
        <v>6.25</v>
      </c>
      <c r="G1168" s="2" t="s">
        <v>1030</v>
      </c>
      <c r="H1168" s="2" t="s">
        <v>1133</v>
      </c>
      <c r="I1168" s="21">
        <v>43216.291666666672</v>
      </c>
      <c r="J1168" s="2" t="s">
        <v>952</v>
      </c>
      <c r="K1168" s="21">
        <v>43181.291666666672</v>
      </c>
      <c r="L1168" s="2" t="s">
        <v>794</v>
      </c>
      <c r="N1168" s="2">
        <v>0</v>
      </c>
      <c r="O1168" s="2">
        <v>0</v>
      </c>
      <c r="P1168" s="2" t="s">
        <v>816</v>
      </c>
      <c r="Q1168" s="2" t="s">
        <v>812</v>
      </c>
      <c r="R1168" s="2" t="s">
        <v>797</v>
      </c>
      <c r="S1168" s="2" t="s">
        <v>849</v>
      </c>
      <c r="T1168" s="2" t="str">
        <f t="shared" si="72"/>
        <v/>
      </c>
      <c r="U1168" s="2" t="s">
        <v>1030</v>
      </c>
      <c r="V1168" s="2" t="str">
        <f t="shared" si="73"/>
        <v/>
      </c>
      <c r="W1168" s="2" t="s">
        <v>1030</v>
      </c>
      <c r="X1168" s="2" t="str">
        <f t="shared" si="74"/>
        <v/>
      </c>
      <c r="Y1168" s="2" t="s">
        <v>1030</v>
      </c>
      <c r="Z1168" s="2" t="str">
        <f t="shared" si="75"/>
        <v/>
      </c>
      <c r="AA1168" s="2" t="s">
        <v>1030</v>
      </c>
    </row>
    <row r="1169" spans="1:27" hidden="1" x14ac:dyDescent="0.25">
      <c r="A1169" s="2" t="s">
        <v>4404</v>
      </c>
      <c r="B1169" s="2" t="s">
        <v>1750</v>
      </c>
      <c r="C1169" s="2" t="s">
        <v>4405</v>
      </c>
      <c r="D1169" s="2">
        <v>7.5</v>
      </c>
      <c r="E1169" s="2">
        <v>1</v>
      </c>
      <c r="F1169" s="2">
        <v>7.5</v>
      </c>
      <c r="G1169" s="2" t="s">
        <v>1030</v>
      </c>
      <c r="H1169" s="2" t="s">
        <v>4406</v>
      </c>
      <c r="I1169" s="21">
        <v>41747.291666666664</v>
      </c>
      <c r="J1169" s="2" t="s">
        <v>800</v>
      </c>
      <c r="K1169" s="21">
        <v>41705.333333333336</v>
      </c>
      <c r="L1169" s="2" t="s">
        <v>1102</v>
      </c>
      <c r="M1169" s="21">
        <v>41731.291666666664</v>
      </c>
      <c r="N1169" s="2">
        <v>0</v>
      </c>
      <c r="O1169" s="2">
        <v>0</v>
      </c>
      <c r="P1169" s="2" t="s">
        <v>816</v>
      </c>
      <c r="Q1169" s="2" t="s">
        <v>1750</v>
      </c>
      <c r="R1169" s="2" t="s">
        <v>1030</v>
      </c>
      <c r="S1169" s="2" t="s">
        <v>820</v>
      </c>
      <c r="T1169" s="2" t="str">
        <f t="shared" si="72"/>
        <v/>
      </c>
      <c r="U1169" s="2" t="s">
        <v>1030</v>
      </c>
      <c r="V1169" s="2" t="str">
        <f t="shared" si="73"/>
        <v>David Pollock</v>
      </c>
      <c r="W1169" s="2">
        <v>1</v>
      </c>
      <c r="X1169" s="2" t="str">
        <f t="shared" si="74"/>
        <v/>
      </c>
      <c r="Y1169" s="2" t="s">
        <v>1030</v>
      </c>
      <c r="Z1169" s="2" t="str">
        <f t="shared" si="75"/>
        <v/>
      </c>
      <c r="AA1169" s="2" t="s">
        <v>1030</v>
      </c>
    </row>
    <row r="1170" spans="1:27" hidden="1" x14ac:dyDescent="0.25">
      <c r="A1170" s="2" t="s">
        <v>4407</v>
      </c>
      <c r="B1170" s="2" t="s">
        <v>1261</v>
      </c>
      <c r="C1170" s="2" t="s">
        <v>4408</v>
      </c>
      <c r="D1170" s="2">
        <v>8.5</v>
      </c>
      <c r="E1170" s="2">
        <v>1</v>
      </c>
      <c r="F1170" s="2">
        <v>8.5</v>
      </c>
      <c r="G1170" s="2" t="s">
        <v>1030</v>
      </c>
      <c r="H1170" s="2" t="s">
        <v>4409</v>
      </c>
      <c r="I1170" s="21">
        <v>43066.333333333328</v>
      </c>
      <c r="J1170" s="2" t="s">
        <v>1005</v>
      </c>
      <c r="K1170" s="21">
        <v>42024.333333333328</v>
      </c>
      <c r="L1170" s="2" t="s">
        <v>794</v>
      </c>
      <c r="M1170" s="21">
        <v>41962.333333333328</v>
      </c>
      <c r="N1170" s="2">
        <v>1</v>
      </c>
      <c r="O1170" s="2">
        <v>0</v>
      </c>
      <c r="P1170" s="2" t="s">
        <v>824</v>
      </c>
      <c r="Q1170" s="2" t="s">
        <v>1261</v>
      </c>
      <c r="R1170" s="2" t="s">
        <v>830</v>
      </c>
      <c r="S1170" s="2" t="s">
        <v>820</v>
      </c>
      <c r="T1170" s="2" t="str">
        <f t="shared" si="72"/>
        <v>Carlos Conejo</v>
      </c>
      <c r="U1170" s="2">
        <v>45000</v>
      </c>
      <c r="V1170" s="2" t="str">
        <f t="shared" si="73"/>
        <v/>
      </c>
      <c r="W1170" s="2" t="s">
        <v>1030</v>
      </c>
      <c r="X1170" s="2" t="str">
        <f t="shared" si="74"/>
        <v/>
      </c>
      <c r="Y1170" s="2" t="s">
        <v>1030</v>
      </c>
      <c r="Z1170" s="2" t="str">
        <f t="shared" si="75"/>
        <v/>
      </c>
      <c r="AA1170" s="2" t="s">
        <v>1030</v>
      </c>
    </row>
    <row r="1171" spans="1:27" hidden="1" x14ac:dyDescent="0.25">
      <c r="A1171" s="2" t="s">
        <v>4410</v>
      </c>
      <c r="B1171" s="2" t="s">
        <v>912</v>
      </c>
      <c r="C1171" s="2" t="s">
        <v>4411</v>
      </c>
      <c r="D1171" s="2">
        <v>1</v>
      </c>
      <c r="E1171" s="2">
        <v>1</v>
      </c>
      <c r="F1171" s="2">
        <v>1</v>
      </c>
      <c r="G1171" s="2" t="s">
        <v>1030</v>
      </c>
      <c r="H1171" s="2" t="s">
        <v>4412</v>
      </c>
      <c r="I1171" s="21">
        <v>42578.291666666672</v>
      </c>
      <c r="J1171" s="2" t="s">
        <v>876</v>
      </c>
      <c r="K1171" s="21">
        <v>42569.291666666672</v>
      </c>
      <c r="L1171" s="2" t="s">
        <v>794</v>
      </c>
      <c r="N1171" s="2">
        <v>0</v>
      </c>
      <c r="O1171" s="2">
        <v>0</v>
      </c>
      <c r="P1171" s="2" t="s">
        <v>816</v>
      </c>
      <c r="Q1171" s="2" t="s">
        <v>912</v>
      </c>
      <c r="R1171" s="2" t="s">
        <v>937</v>
      </c>
      <c r="S1171" s="2" t="s">
        <v>955</v>
      </c>
      <c r="T1171" s="2" t="str">
        <f t="shared" si="72"/>
        <v/>
      </c>
      <c r="U1171" s="2" t="s">
        <v>1030</v>
      </c>
      <c r="V1171" s="2" t="str">
        <f t="shared" si="73"/>
        <v/>
      </c>
      <c r="W1171" s="2" t="s">
        <v>1030</v>
      </c>
      <c r="X1171" s="2" t="str">
        <f t="shared" si="74"/>
        <v/>
      </c>
      <c r="Y1171" s="2" t="s">
        <v>1030</v>
      </c>
      <c r="Z1171" s="2" t="str">
        <f t="shared" si="75"/>
        <v/>
      </c>
      <c r="AA1171" s="2" t="s">
        <v>1030</v>
      </c>
    </row>
    <row r="1172" spans="1:27" hidden="1" x14ac:dyDescent="0.25">
      <c r="A1172" s="2" t="s">
        <v>4413</v>
      </c>
      <c r="B1172" s="2" t="s">
        <v>885</v>
      </c>
      <c r="C1172" s="2" t="s">
        <v>4414</v>
      </c>
      <c r="D1172" s="2">
        <v>2.25</v>
      </c>
      <c r="E1172" s="2">
        <v>1</v>
      </c>
      <c r="F1172" s="2">
        <v>2.25</v>
      </c>
      <c r="G1172" s="2" t="s">
        <v>1030</v>
      </c>
      <c r="H1172" s="2" t="s">
        <v>4415</v>
      </c>
      <c r="I1172" s="21">
        <v>42327.333333333328</v>
      </c>
      <c r="J1172" s="2" t="s">
        <v>819</v>
      </c>
      <c r="K1172" s="21">
        <v>42303.291666666672</v>
      </c>
      <c r="L1172" s="2" t="s">
        <v>1102</v>
      </c>
      <c r="N1172" s="2">
        <v>0</v>
      </c>
      <c r="O1172" s="2">
        <v>0</v>
      </c>
      <c r="P1172" s="2" t="s">
        <v>816</v>
      </c>
      <c r="Q1172" s="2" t="s">
        <v>885</v>
      </c>
      <c r="R1172" s="2" t="s">
        <v>813</v>
      </c>
      <c r="S1172" s="2" t="s">
        <v>869</v>
      </c>
      <c r="T1172" s="2" t="str">
        <f t="shared" si="72"/>
        <v/>
      </c>
      <c r="U1172" s="2" t="s">
        <v>1030</v>
      </c>
      <c r="V1172" s="2" t="str">
        <f t="shared" si="73"/>
        <v/>
      </c>
      <c r="W1172" s="2" t="s">
        <v>1030</v>
      </c>
      <c r="X1172" s="2" t="str">
        <f t="shared" si="74"/>
        <v/>
      </c>
      <c r="Y1172" s="2" t="s">
        <v>1030</v>
      </c>
      <c r="Z1172" s="2" t="str">
        <f t="shared" si="75"/>
        <v/>
      </c>
      <c r="AA1172" s="2" t="s">
        <v>1030</v>
      </c>
    </row>
    <row r="1173" spans="1:27" hidden="1" x14ac:dyDescent="0.25">
      <c r="A1173" s="2" t="s">
        <v>4416</v>
      </c>
      <c r="B1173" s="2" t="s">
        <v>885</v>
      </c>
      <c r="C1173" s="2" t="s">
        <v>4417</v>
      </c>
      <c r="D1173" s="2">
        <v>11.5</v>
      </c>
      <c r="E1173" s="2">
        <v>1</v>
      </c>
      <c r="F1173" s="2">
        <v>11.5</v>
      </c>
      <c r="G1173" s="2" t="s">
        <v>1030</v>
      </c>
      <c r="H1173" s="2" t="s">
        <v>4418</v>
      </c>
      <c r="I1173" s="21">
        <v>42150.291666666672</v>
      </c>
      <c r="J1173" s="2" t="s">
        <v>803</v>
      </c>
      <c r="K1173" s="21">
        <v>42034.333333333328</v>
      </c>
      <c r="L1173" s="2" t="s">
        <v>1102</v>
      </c>
      <c r="N1173" s="2">
        <v>0</v>
      </c>
      <c r="O1173" s="2">
        <v>0</v>
      </c>
      <c r="P1173" s="2" t="s">
        <v>816</v>
      </c>
      <c r="Q1173" s="2" t="s">
        <v>885</v>
      </c>
      <c r="R1173" s="2" t="s">
        <v>922</v>
      </c>
      <c r="S1173" s="2" t="s">
        <v>849</v>
      </c>
      <c r="T1173" s="2" t="str">
        <f t="shared" si="72"/>
        <v/>
      </c>
      <c r="U1173" s="2" t="s">
        <v>1030</v>
      </c>
      <c r="V1173" s="2" t="str">
        <f t="shared" si="73"/>
        <v/>
      </c>
      <c r="W1173" s="2" t="s">
        <v>1030</v>
      </c>
      <c r="X1173" s="2" t="str">
        <f t="shared" si="74"/>
        <v/>
      </c>
      <c r="Y1173" s="2" t="s">
        <v>1030</v>
      </c>
      <c r="Z1173" s="2" t="str">
        <f t="shared" si="75"/>
        <v/>
      </c>
      <c r="AA1173" s="2" t="s">
        <v>1030</v>
      </c>
    </row>
    <row r="1174" spans="1:27" hidden="1" x14ac:dyDescent="0.25">
      <c r="A1174" s="2" t="s">
        <v>4419</v>
      </c>
      <c r="B1174" s="2" t="s">
        <v>885</v>
      </c>
      <c r="C1174" s="2" t="s">
        <v>4420</v>
      </c>
      <c r="D1174" s="2">
        <v>1</v>
      </c>
      <c r="E1174" s="2">
        <v>1</v>
      </c>
      <c r="F1174" s="2">
        <v>1</v>
      </c>
      <c r="G1174" s="2" t="s">
        <v>1030</v>
      </c>
      <c r="H1174" s="2" t="s">
        <v>4421</v>
      </c>
      <c r="I1174" s="21">
        <v>42380.333333333328</v>
      </c>
      <c r="J1174" s="2" t="s">
        <v>884</v>
      </c>
      <c r="K1174" s="21">
        <v>42380.333333333328</v>
      </c>
      <c r="L1174" s="2" t="s">
        <v>794</v>
      </c>
      <c r="N1174" s="2">
        <v>0</v>
      </c>
      <c r="O1174" s="2">
        <v>0</v>
      </c>
      <c r="P1174" s="2" t="s">
        <v>816</v>
      </c>
      <c r="Q1174" s="2" t="s">
        <v>885</v>
      </c>
      <c r="R1174" s="2" t="s">
        <v>813</v>
      </c>
      <c r="S1174" s="2" t="s">
        <v>831</v>
      </c>
      <c r="T1174" s="2" t="str">
        <f t="shared" si="72"/>
        <v/>
      </c>
      <c r="U1174" s="2" t="s">
        <v>1030</v>
      </c>
      <c r="V1174" s="2" t="str">
        <f t="shared" si="73"/>
        <v/>
      </c>
      <c r="W1174" s="2" t="s">
        <v>1030</v>
      </c>
      <c r="X1174" s="2" t="str">
        <f t="shared" si="74"/>
        <v/>
      </c>
      <c r="Y1174" s="2" t="s">
        <v>1030</v>
      </c>
      <c r="Z1174" s="2" t="str">
        <f t="shared" si="75"/>
        <v/>
      </c>
      <c r="AA1174" s="2" t="s">
        <v>1030</v>
      </c>
    </row>
    <row r="1175" spans="1:27" hidden="1" x14ac:dyDescent="0.25">
      <c r="A1175" s="2" t="s">
        <v>4422</v>
      </c>
      <c r="B1175" s="2" t="s">
        <v>1652</v>
      </c>
      <c r="C1175" s="2" t="s">
        <v>4423</v>
      </c>
      <c r="D1175" s="2">
        <v>3.1669999957084656</v>
      </c>
      <c r="E1175" s="2" t="s">
        <v>1030</v>
      </c>
      <c r="F1175" s="2" t="s">
        <v>1030</v>
      </c>
      <c r="G1175" s="2">
        <v>3.1669999957084656</v>
      </c>
      <c r="H1175" s="2" t="s">
        <v>4424</v>
      </c>
      <c r="I1175" s="21">
        <v>42557.291666666672</v>
      </c>
      <c r="J1175" s="2" t="s">
        <v>840</v>
      </c>
      <c r="K1175" s="21">
        <v>41948.333333333336</v>
      </c>
      <c r="L1175" s="2" t="s">
        <v>794</v>
      </c>
      <c r="N1175" s="2">
        <v>0</v>
      </c>
      <c r="O1175" s="2">
        <v>0</v>
      </c>
      <c r="P1175" s="2" t="s">
        <v>816</v>
      </c>
      <c r="Q1175" s="2" t="s">
        <v>1652</v>
      </c>
      <c r="R1175" s="2" t="s">
        <v>903</v>
      </c>
      <c r="S1175" s="2" t="s">
        <v>820</v>
      </c>
      <c r="T1175" s="2" t="str">
        <f t="shared" si="72"/>
        <v/>
      </c>
      <c r="U1175" s="2" t="s">
        <v>1030</v>
      </c>
      <c r="V1175" s="2" t="str">
        <f t="shared" si="73"/>
        <v/>
      </c>
      <c r="W1175" s="2" t="s">
        <v>1030</v>
      </c>
      <c r="X1175" s="2" t="str">
        <f t="shared" si="74"/>
        <v/>
      </c>
      <c r="Y1175" s="2" t="s">
        <v>1030</v>
      </c>
      <c r="Z1175" s="2" t="str">
        <f t="shared" si="75"/>
        <v/>
      </c>
      <c r="AA1175" s="2" t="s">
        <v>1030</v>
      </c>
    </row>
    <row r="1176" spans="1:27" hidden="1" x14ac:dyDescent="0.25">
      <c r="A1176" s="2" t="s">
        <v>4425</v>
      </c>
      <c r="B1176" s="2" t="s">
        <v>874</v>
      </c>
      <c r="C1176" s="2" t="s">
        <v>4426</v>
      </c>
      <c r="D1176" s="2">
        <v>12.25</v>
      </c>
      <c r="E1176" s="2">
        <v>1</v>
      </c>
      <c r="F1176" s="2">
        <v>12.25</v>
      </c>
      <c r="G1176" s="2" t="s">
        <v>1030</v>
      </c>
      <c r="H1176" s="2" t="s">
        <v>4427</v>
      </c>
      <c r="I1176" s="21">
        <v>42713.333333333328</v>
      </c>
      <c r="J1176" s="2" t="s">
        <v>819</v>
      </c>
      <c r="K1176" s="21">
        <v>42199.291666666672</v>
      </c>
      <c r="L1176" s="2" t="s">
        <v>794</v>
      </c>
      <c r="M1176" s="21">
        <v>42583.291666666672</v>
      </c>
      <c r="N1176" s="2">
        <v>1</v>
      </c>
      <c r="O1176" s="2">
        <v>2000</v>
      </c>
      <c r="P1176" s="2" t="s">
        <v>824</v>
      </c>
      <c r="Q1176" s="2" t="s">
        <v>874</v>
      </c>
      <c r="R1176" s="2" t="s">
        <v>830</v>
      </c>
      <c r="S1176" s="2" t="s">
        <v>798</v>
      </c>
      <c r="T1176" s="2" t="str">
        <f t="shared" si="72"/>
        <v/>
      </c>
      <c r="U1176" s="2" t="s">
        <v>1030</v>
      </c>
      <c r="V1176" s="2" t="str">
        <f t="shared" si="73"/>
        <v/>
      </c>
      <c r="W1176" s="2" t="s">
        <v>1030</v>
      </c>
      <c r="X1176" s="2" t="str">
        <f t="shared" si="74"/>
        <v/>
      </c>
      <c r="Y1176" s="2" t="s">
        <v>1030</v>
      </c>
      <c r="Z1176" s="2" t="str">
        <f t="shared" si="75"/>
        <v/>
      </c>
      <c r="AA1176" s="2" t="s">
        <v>1030</v>
      </c>
    </row>
    <row r="1177" spans="1:27" hidden="1" x14ac:dyDescent="0.25">
      <c r="A1177" s="2" t="s">
        <v>1460</v>
      </c>
      <c r="B1177" s="2" t="s">
        <v>885</v>
      </c>
      <c r="C1177" s="2" t="s">
        <v>1459</v>
      </c>
      <c r="D1177" s="2">
        <v>1</v>
      </c>
      <c r="E1177" s="2">
        <v>1</v>
      </c>
      <c r="F1177" s="2">
        <v>1</v>
      </c>
      <c r="G1177" s="2" t="s">
        <v>1030</v>
      </c>
      <c r="H1177" s="2" t="s">
        <v>1516</v>
      </c>
      <c r="I1177" s="21">
        <v>43292.291666666672</v>
      </c>
      <c r="J1177" s="2" t="s">
        <v>819</v>
      </c>
      <c r="K1177" s="21">
        <v>43269.291666666672</v>
      </c>
      <c r="L1177" s="2" t="s">
        <v>794</v>
      </c>
      <c r="M1177" s="21">
        <v>35156.333333333336</v>
      </c>
      <c r="N1177" s="2">
        <v>0</v>
      </c>
      <c r="O1177" s="2">
        <v>0</v>
      </c>
      <c r="P1177" s="2" t="s">
        <v>795</v>
      </c>
      <c r="Q1177" s="2" t="s">
        <v>885</v>
      </c>
      <c r="R1177" s="2" t="s">
        <v>810</v>
      </c>
      <c r="S1177" s="2" t="s">
        <v>843</v>
      </c>
      <c r="T1177" s="2" t="str">
        <f t="shared" si="72"/>
        <v/>
      </c>
      <c r="U1177" s="2" t="s">
        <v>1030</v>
      </c>
      <c r="V1177" s="2" t="str">
        <f t="shared" si="73"/>
        <v/>
      </c>
      <c r="W1177" s="2" t="s">
        <v>1030</v>
      </c>
      <c r="X1177" s="2" t="str">
        <f t="shared" si="74"/>
        <v/>
      </c>
      <c r="Y1177" s="2" t="s">
        <v>1030</v>
      </c>
      <c r="Z1177" s="2" t="str">
        <f t="shared" si="75"/>
        <v/>
      </c>
      <c r="AA1177" s="2" t="s">
        <v>1030</v>
      </c>
    </row>
    <row r="1178" spans="1:27" hidden="1" x14ac:dyDescent="0.25">
      <c r="A1178" s="2" t="s">
        <v>348</v>
      </c>
      <c r="B1178" s="2" t="s">
        <v>1365</v>
      </c>
      <c r="C1178" s="2" t="s">
        <v>347</v>
      </c>
      <c r="D1178" s="2">
        <v>3</v>
      </c>
      <c r="E1178" s="2">
        <v>1</v>
      </c>
      <c r="F1178" s="2">
        <v>3</v>
      </c>
      <c r="G1178" s="2" t="s">
        <v>1030</v>
      </c>
      <c r="H1178" s="2" t="s">
        <v>1134</v>
      </c>
      <c r="I1178" s="21">
        <v>43235.291666666672</v>
      </c>
      <c r="J1178" s="2" t="s">
        <v>803</v>
      </c>
      <c r="K1178" s="21">
        <v>43167.333333333328</v>
      </c>
      <c r="L1178" s="2" t="s">
        <v>794</v>
      </c>
      <c r="N1178" s="2">
        <v>0</v>
      </c>
      <c r="O1178" s="2">
        <v>0</v>
      </c>
      <c r="P1178" s="2" t="s">
        <v>816</v>
      </c>
      <c r="Q1178" s="2" t="s">
        <v>1592</v>
      </c>
      <c r="R1178" s="2" t="s">
        <v>810</v>
      </c>
      <c r="S1178" s="2" t="s">
        <v>801</v>
      </c>
      <c r="T1178" s="2" t="str">
        <f t="shared" si="72"/>
        <v/>
      </c>
      <c r="U1178" s="2" t="s">
        <v>1030</v>
      </c>
      <c r="V1178" s="2" t="str">
        <f t="shared" si="73"/>
        <v/>
      </c>
      <c r="W1178" s="2" t="s">
        <v>1030</v>
      </c>
      <c r="X1178" s="2" t="str">
        <f t="shared" si="74"/>
        <v/>
      </c>
      <c r="Y1178" s="2" t="s">
        <v>1030</v>
      </c>
      <c r="Z1178" s="2" t="str">
        <f t="shared" si="75"/>
        <v/>
      </c>
      <c r="AA1178" s="2" t="s">
        <v>1030</v>
      </c>
    </row>
    <row r="1179" spans="1:27" hidden="1" x14ac:dyDescent="0.25">
      <c r="A1179" s="2" t="s">
        <v>4428</v>
      </c>
      <c r="B1179" s="2" t="s">
        <v>822</v>
      </c>
      <c r="C1179" s="2" t="s">
        <v>4429</v>
      </c>
      <c r="D1179" s="2">
        <v>11.75</v>
      </c>
      <c r="E1179" s="2" t="s">
        <v>1030</v>
      </c>
      <c r="F1179" s="2" t="s">
        <v>1030</v>
      </c>
      <c r="G1179" s="2">
        <v>11.75</v>
      </c>
      <c r="H1179" s="2" t="s">
        <v>4430</v>
      </c>
      <c r="I1179" s="21">
        <v>42810.291666666672</v>
      </c>
      <c r="J1179" s="2" t="s">
        <v>800</v>
      </c>
      <c r="K1179" s="21">
        <v>41541.291666666664</v>
      </c>
      <c r="L1179" s="2" t="s">
        <v>794</v>
      </c>
      <c r="M1179" s="21">
        <v>41061.291666666664</v>
      </c>
      <c r="N1179" s="2">
        <v>0</v>
      </c>
      <c r="O1179" s="2">
        <v>50000</v>
      </c>
      <c r="P1179" s="2" t="s">
        <v>795</v>
      </c>
      <c r="Q1179" s="2" t="s">
        <v>822</v>
      </c>
      <c r="R1179" s="2" t="s">
        <v>810</v>
      </c>
      <c r="S1179" s="2" t="s">
        <v>801</v>
      </c>
      <c r="T1179" s="2" t="str">
        <f t="shared" si="72"/>
        <v>Sylvia Martini</v>
      </c>
      <c r="U1179" s="2">
        <v>10000</v>
      </c>
      <c r="V1179" s="2" t="str">
        <f t="shared" si="73"/>
        <v/>
      </c>
      <c r="W1179" s="2" t="s">
        <v>1030</v>
      </c>
      <c r="X1179" s="2" t="str">
        <f t="shared" si="74"/>
        <v/>
      </c>
      <c r="Y1179" s="2" t="s">
        <v>1030</v>
      </c>
      <c r="Z1179" s="2" t="str">
        <f t="shared" si="75"/>
        <v>Sylvia Martini</v>
      </c>
      <c r="AA1179" s="2">
        <v>50000</v>
      </c>
    </row>
    <row r="1180" spans="1:27" hidden="1" x14ac:dyDescent="0.25">
      <c r="A1180" s="2" t="s">
        <v>4431</v>
      </c>
      <c r="B1180" s="2" t="s">
        <v>885</v>
      </c>
      <c r="C1180" s="2" t="s">
        <v>4432</v>
      </c>
      <c r="D1180" s="2">
        <v>1</v>
      </c>
      <c r="E1180" s="2">
        <v>1</v>
      </c>
      <c r="F1180" s="2">
        <v>1</v>
      </c>
      <c r="G1180" s="2" t="s">
        <v>1030</v>
      </c>
      <c r="H1180" s="2" t="s">
        <v>4433</v>
      </c>
      <c r="I1180" s="21">
        <v>42723.333333333328</v>
      </c>
      <c r="J1180" s="2" t="s">
        <v>808</v>
      </c>
      <c r="K1180" s="21">
        <v>42434.333333333328</v>
      </c>
      <c r="L1180" s="2" t="s">
        <v>794</v>
      </c>
      <c r="N1180" s="2">
        <v>0</v>
      </c>
      <c r="O1180" s="2">
        <v>0</v>
      </c>
      <c r="P1180" s="2" t="s">
        <v>816</v>
      </c>
      <c r="Q1180" s="2" t="s">
        <v>885</v>
      </c>
      <c r="R1180" s="2" t="s">
        <v>813</v>
      </c>
      <c r="S1180" s="2" t="s">
        <v>4434</v>
      </c>
      <c r="T1180" s="2" t="str">
        <f t="shared" si="72"/>
        <v/>
      </c>
      <c r="U1180" s="2" t="s">
        <v>1030</v>
      </c>
      <c r="V1180" s="2" t="str">
        <f t="shared" si="73"/>
        <v/>
      </c>
      <c r="W1180" s="2" t="s">
        <v>1030</v>
      </c>
      <c r="X1180" s="2" t="str">
        <f t="shared" si="74"/>
        <v/>
      </c>
      <c r="Y1180" s="2" t="s">
        <v>1030</v>
      </c>
      <c r="Z1180" s="2" t="str">
        <f t="shared" si="75"/>
        <v/>
      </c>
      <c r="AA1180" s="2" t="s">
        <v>1030</v>
      </c>
    </row>
    <row r="1181" spans="1:27" x14ac:dyDescent="0.25">
      <c r="A1181" s="2" t="s">
        <v>4435</v>
      </c>
      <c r="B1181" s="2" t="s">
        <v>1367</v>
      </c>
      <c r="C1181" s="2" t="s">
        <v>4436</v>
      </c>
      <c r="D1181" s="2">
        <v>21.25</v>
      </c>
      <c r="E1181" s="2">
        <v>1</v>
      </c>
      <c r="F1181" s="2">
        <v>21.25</v>
      </c>
      <c r="G1181" s="2" t="s">
        <v>1030</v>
      </c>
      <c r="H1181" s="2" t="s">
        <v>4437</v>
      </c>
      <c r="I1181" s="21">
        <v>42732.333333333328</v>
      </c>
      <c r="J1181" s="2" t="s">
        <v>808</v>
      </c>
      <c r="K1181" s="21">
        <v>42681.333333333328</v>
      </c>
      <c r="L1181" s="2" t="s">
        <v>794</v>
      </c>
      <c r="M1181" s="21">
        <v>42278.291666666672</v>
      </c>
      <c r="N1181" s="2">
        <v>0</v>
      </c>
      <c r="O1181" s="2">
        <v>550000</v>
      </c>
      <c r="P1181" s="2" t="s">
        <v>795</v>
      </c>
      <c r="Q1181" s="2" t="s">
        <v>1593</v>
      </c>
      <c r="R1181" s="2" t="s">
        <v>813</v>
      </c>
      <c r="S1181" s="2" t="s">
        <v>820</v>
      </c>
      <c r="T1181" s="2" t="str">
        <f t="shared" si="72"/>
        <v/>
      </c>
      <c r="U1181" s="2" t="s">
        <v>1030</v>
      </c>
      <c r="V1181" s="2" t="str">
        <f t="shared" si="73"/>
        <v/>
      </c>
      <c r="W1181" s="2" t="s">
        <v>1030</v>
      </c>
      <c r="X1181" s="2" t="str">
        <f t="shared" si="74"/>
        <v/>
      </c>
      <c r="Y1181" s="2" t="s">
        <v>1030</v>
      </c>
      <c r="Z1181" s="2" t="str">
        <f t="shared" si="75"/>
        <v/>
      </c>
      <c r="AA1181" s="2" t="s">
        <v>1030</v>
      </c>
    </row>
    <row r="1182" spans="1:27" hidden="1" x14ac:dyDescent="0.25">
      <c r="A1182" s="2" t="s">
        <v>4438</v>
      </c>
      <c r="B1182" s="2" t="s">
        <v>1659</v>
      </c>
      <c r="C1182" s="2" t="s">
        <v>4439</v>
      </c>
      <c r="D1182" s="2">
        <v>0.25</v>
      </c>
      <c r="E1182" s="2" t="s">
        <v>1030</v>
      </c>
      <c r="F1182" s="2" t="s">
        <v>1030</v>
      </c>
      <c r="G1182" s="2">
        <v>0.25</v>
      </c>
      <c r="H1182" s="2" t="s">
        <v>4440</v>
      </c>
      <c r="I1182" s="21">
        <v>41718.291666666664</v>
      </c>
      <c r="J1182" s="2" t="s">
        <v>793</v>
      </c>
      <c r="K1182" s="21">
        <v>40801.291666666664</v>
      </c>
      <c r="L1182" s="2" t="s">
        <v>1102</v>
      </c>
      <c r="M1182" s="21">
        <v>37681.333333333336</v>
      </c>
      <c r="N1182" s="2">
        <v>23</v>
      </c>
      <c r="O1182" s="2">
        <v>20000000</v>
      </c>
      <c r="P1182" s="2" t="s">
        <v>795</v>
      </c>
      <c r="Q1182" s="2" t="s">
        <v>1659</v>
      </c>
      <c r="R1182" s="2" t="s">
        <v>903</v>
      </c>
      <c r="S1182" s="2" t="s">
        <v>1623</v>
      </c>
      <c r="T1182" s="2" t="str">
        <f t="shared" si="72"/>
        <v/>
      </c>
      <c r="U1182" s="2" t="s">
        <v>1030</v>
      </c>
      <c r="V1182" s="2" t="str">
        <f t="shared" si="73"/>
        <v/>
      </c>
      <c r="W1182" s="2" t="s">
        <v>1030</v>
      </c>
      <c r="X1182" s="2" t="str">
        <f t="shared" si="74"/>
        <v/>
      </c>
      <c r="Y1182" s="2" t="s">
        <v>1030</v>
      </c>
      <c r="Z1182" s="2" t="str">
        <f t="shared" si="75"/>
        <v/>
      </c>
      <c r="AA1182" s="2" t="s">
        <v>1030</v>
      </c>
    </row>
    <row r="1183" spans="1:27" x14ac:dyDescent="0.25">
      <c r="A1183" s="2" t="s">
        <v>4441</v>
      </c>
      <c r="B1183" s="2" t="s">
        <v>1367</v>
      </c>
      <c r="C1183" s="2" t="s">
        <v>4442</v>
      </c>
      <c r="D1183" s="2">
        <v>17.5</v>
      </c>
      <c r="E1183" s="2" t="s">
        <v>1030</v>
      </c>
      <c r="F1183" s="2" t="s">
        <v>1030</v>
      </c>
      <c r="G1183" s="2">
        <v>17.5</v>
      </c>
      <c r="H1183" s="2" t="s">
        <v>4443</v>
      </c>
      <c r="I1183" s="21">
        <v>42684.333333333328</v>
      </c>
      <c r="J1183" s="2" t="s">
        <v>952</v>
      </c>
      <c r="K1183" s="21">
        <v>42653.291666666672</v>
      </c>
      <c r="L1183" s="2" t="s">
        <v>794</v>
      </c>
      <c r="N1183" s="2">
        <v>0</v>
      </c>
      <c r="O1183" s="2">
        <v>0</v>
      </c>
      <c r="P1183" s="2" t="s">
        <v>816</v>
      </c>
      <c r="Q1183" s="2" t="s">
        <v>1593</v>
      </c>
      <c r="R1183" s="2" t="s">
        <v>813</v>
      </c>
      <c r="S1183" s="2" t="s">
        <v>1158</v>
      </c>
      <c r="T1183" s="2" t="str">
        <f t="shared" si="72"/>
        <v/>
      </c>
      <c r="U1183" s="2" t="s">
        <v>1030</v>
      </c>
      <c r="V1183" s="2" t="str">
        <f t="shared" si="73"/>
        <v/>
      </c>
      <c r="W1183" s="2" t="s">
        <v>1030</v>
      </c>
      <c r="X1183" s="2" t="str">
        <f t="shared" si="74"/>
        <v/>
      </c>
      <c r="Y1183" s="2" t="s">
        <v>1030</v>
      </c>
      <c r="Z1183" s="2" t="str">
        <f t="shared" si="75"/>
        <v/>
      </c>
      <c r="AA1183" s="2" t="s">
        <v>1030</v>
      </c>
    </row>
    <row r="1184" spans="1:27" hidden="1" x14ac:dyDescent="0.25">
      <c r="A1184" s="2" t="s">
        <v>4444</v>
      </c>
      <c r="B1184" s="2" t="s">
        <v>1063</v>
      </c>
      <c r="C1184" s="2" t="s">
        <v>4445</v>
      </c>
      <c r="D1184" s="2">
        <v>16.25</v>
      </c>
      <c r="E1184" s="2">
        <v>1</v>
      </c>
      <c r="F1184" s="2">
        <v>16.25</v>
      </c>
      <c r="G1184" s="2" t="s">
        <v>1030</v>
      </c>
      <c r="H1184" s="2" t="s">
        <v>4446</v>
      </c>
      <c r="I1184" s="21">
        <v>42849.291666666672</v>
      </c>
      <c r="J1184" s="2" t="s">
        <v>847</v>
      </c>
      <c r="K1184" s="21">
        <v>41977.333333333328</v>
      </c>
      <c r="L1184" s="2" t="s">
        <v>794</v>
      </c>
      <c r="M1184" s="21">
        <v>41061.291666666664</v>
      </c>
      <c r="N1184" s="2">
        <v>1</v>
      </c>
      <c r="O1184" s="2">
        <v>350000</v>
      </c>
      <c r="P1184" s="2" t="s">
        <v>795</v>
      </c>
      <c r="Q1184" s="2" t="s">
        <v>1063</v>
      </c>
      <c r="R1184" s="2" t="s">
        <v>830</v>
      </c>
      <c r="S1184" s="2" t="s">
        <v>820</v>
      </c>
      <c r="T1184" s="2" t="str">
        <f t="shared" si="72"/>
        <v/>
      </c>
      <c r="U1184" s="2" t="s">
        <v>1030</v>
      </c>
      <c r="V1184" s="2" t="str">
        <f t="shared" si="73"/>
        <v/>
      </c>
      <c r="W1184" s="2" t="s">
        <v>1030</v>
      </c>
      <c r="X1184" s="2" t="str">
        <f t="shared" si="74"/>
        <v/>
      </c>
      <c r="Y1184" s="2" t="s">
        <v>1030</v>
      </c>
      <c r="Z1184" s="2" t="str">
        <f t="shared" si="75"/>
        <v>Georg Winkler</v>
      </c>
      <c r="AA1184" s="2">
        <v>350000</v>
      </c>
    </row>
    <row r="1185" spans="1:27" hidden="1" x14ac:dyDescent="0.25">
      <c r="A1185" s="2" t="s">
        <v>4447</v>
      </c>
      <c r="B1185" s="2" t="s">
        <v>796</v>
      </c>
      <c r="C1185" s="2" t="s">
        <v>4448</v>
      </c>
      <c r="D1185" s="2">
        <v>3.75</v>
      </c>
      <c r="E1185" s="2" t="s">
        <v>1030</v>
      </c>
      <c r="F1185" s="2" t="s">
        <v>1030</v>
      </c>
      <c r="G1185" s="2">
        <v>3.75</v>
      </c>
      <c r="H1185" s="2" t="s">
        <v>4449</v>
      </c>
      <c r="I1185" s="21">
        <v>42017.333333333328</v>
      </c>
      <c r="J1185" s="2" t="s">
        <v>819</v>
      </c>
      <c r="K1185" s="21">
        <v>40695.291666666664</v>
      </c>
      <c r="L1185" s="2" t="s">
        <v>1102</v>
      </c>
      <c r="M1185" s="21">
        <v>40717.291666666664</v>
      </c>
      <c r="N1185" s="2">
        <v>3</v>
      </c>
      <c r="P1185" s="2" t="s">
        <v>816</v>
      </c>
      <c r="Q1185" s="2" t="s">
        <v>796</v>
      </c>
      <c r="R1185" s="2" t="s">
        <v>903</v>
      </c>
      <c r="S1185" s="2" t="s">
        <v>831</v>
      </c>
      <c r="T1185" s="2" t="str">
        <f t="shared" si="72"/>
        <v/>
      </c>
      <c r="U1185" s="2" t="s">
        <v>1030</v>
      </c>
      <c r="V1185" s="2" t="str">
        <f t="shared" si="73"/>
        <v/>
      </c>
      <c r="W1185" s="2" t="s">
        <v>1030</v>
      </c>
      <c r="X1185" s="2" t="str">
        <f t="shared" si="74"/>
        <v>Pat Sweeney</v>
      </c>
      <c r="Y1185" s="2">
        <v>3</v>
      </c>
      <c r="Z1185" s="2" t="str">
        <f t="shared" si="75"/>
        <v/>
      </c>
      <c r="AA1185" s="2" t="s">
        <v>1030</v>
      </c>
    </row>
    <row r="1186" spans="1:27" hidden="1" x14ac:dyDescent="0.25">
      <c r="A1186" s="2" t="s">
        <v>180</v>
      </c>
      <c r="B1186" s="2" t="s">
        <v>812</v>
      </c>
      <c r="C1186" s="2" t="s">
        <v>179</v>
      </c>
      <c r="D1186" s="2">
        <v>1</v>
      </c>
      <c r="E1186" s="2">
        <v>1</v>
      </c>
      <c r="F1186" s="2">
        <v>1</v>
      </c>
      <c r="G1186" s="2" t="s">
        <v>1030</v>
      </c>
      <c r="H1186" s="2" t="s">
        <v>1135</v>
      </c>
      <c r="I1186" s="21">
        <v>43263.291666666672</v>
      </c>
      <c r="J1186" s="2" t="s">
        <v>819</v>
      </c>
      <c r="K1186" s="21">
        <v>43263.291666666672</v>
      </c>
      <c r="L1186" s="2" t="s">
        <v>794</v>
      </c>
      <c r="M1186" s="21">
        <v>39600.291666666664</v>
      </c>
      <c r="N1186" s="2">
        <v>1</v>
      </c>
      <c r="O1186" s="2">
        <v>100000</v>
      </c>
      <c r="P1186" s="2" t="s">
        <v>795</v>
      </c>
      <c r="Q1186" s="2" t="s">
        <v>812</v>
      </c>
      <c r="R1186" s="2" t="s">
        <v>810</v>
      </c>
      <c r="S1186" s="2" t="s">
        <v>979</v>
      </c>
      <c r="T1186" s="2" t="str">
        <f t="shared" si="72"/>
        <v/>
      </c>
      <c r="U1186" s="2" t="s">
        <v>1030</v>
      </c>
      <c r="V1186" s="2" t="str">
        <f t="shared" si="73"/>
        <v/>
      </c>
      <c r="W1186" s="2" t="s">
        <v>1030</v>
      </c>
      <c r="X1186" s="2" t="str">
        <f t="shared" si="74"/>
        <v/>
      </c>
      <c r="Y1186" s="2" t="s">
        <v>1030</v>
      </c>
      <c r="Z1186" s="2" t="str">
        <f t="shared" si="75"/>
        <v/>
      </c>
      <c r="AA1186" s="2" t="s">
        <v>1030</v>
      </c>
    </row>
    <row r="1187" spans="1:27" x14ac:dyDescent="0.25">
      <c r="A1187" s="2" t="s">
        <v>4450</v>
      </c>
      <c r="B1187" s="2" t="s">
        <v>1367</v>
      </c>
      <c r="C1187" s="2" t="s">
        <v>4451</v>
      </c>
      <c r="D1187" s="2">
        <v>5</v>
      </c>
      <c r="E1187" s="2">
        <v>1</v>
      </c>
      <c r="F1187" s="2">
        <v>5</v>
      </c>
      <c r="G1187" s="2" t="s">
        <v>1030</v>
      </c>
      <c r="H1187" s="2" t="s">
        <v>4452</v>
      </c>
      <c r="I1187" s="21">
        <v>43041.291666666672</v>
      </c>
      <c r="J1187" s="2" t="s">
        <v>808</v>
      </c>
      <c r="K1187" s="21">
        <v>42773.333333333328</v>
      </c>
      <c r="L1187" s="2" t="s">
        <v>794</v>
      </c>
      <c r="N1187" s="2">
        <v>0</v>
      </c>
      <c r="O1187" s="2">
        <v>0</v>
      </c>
      <c r="P1187" s="2" t="s">
        <v>816</v>
      </c>
      <c r="Q1187" s="2" t="s">
        <v>1593</v>
      </c>
      <c r="R1187" s="2" t="s">
        <v>857</v>
      </c>
      <c r="S1187" s="2" t="s">
        <v>869</v>
      </c>
      <c r="T1187" s="2" t="str">
        <f t="shared" si="72"/>
        <v/>
      </c>
      <c r="U1187" s="2" t="s">
        <v>1030</v>
      </c>
      <c r="V1187" s="2" t="str">
        <f t="shared" si="73"/>
        <v/>
      </c>
      <c r="W1187" s="2" t="s">
        <v>1030</v>
      </c>
      <c r="X1187" s="2" t="str">
        <f t="shared" si="74"/>
        <v/>
      </c>
      <c r="Y1187" s="2" t="s">
        <v>1030</v>
      </c>
      <c r="Z1187" s="2" t="str">
        <f t="shared" si="75"/>
        <v/>
      </c>
      <c r="AA1187" s="2" t="s">
        <v>1030</v>
      </c>
    </row>
    <row r="1188" spans="1:27" hidden="1" x14ac:dyDescent="0.25">
      <c r="A1188" s="2" t="s">
        <v>4453</v>
      </c>
      <c r="B1188" s="2" t="s">
        <v>874</v>
      </c>
      <c r="C1188" s="2" t="s">
        <v>4454</v>
      </c>
      <c r="D1188" s="2">
        <v>11.25</v>
      </c>
      <c r="E1188" s="2">
        <v>1</v>
      </c>
      <c r="F1188" s="2">
        <v>11.25</v>
      </c>
      <c r="G1188" s="2" t="s">
        <v>1030</v>
      </c>
      <c r="H1188" s="2" t="s">
        <v>4455</v>
      </c>
      <c r="I1188" s="21">
        <v>42524.291666666672</v>
      </c>
      <c r="J1188" s="2" t="s">
        <v>840</v>
      </c>
      <c r="K1188" s="21">
        <v>42250.291666666672</v>
      </c>
      <c r="L1188" s="2" t="s">
        <v>794</v>
      </c>
      <c r="M1188" s="21">
        <v>42156.291666666672</v>
      </c>
      <c r="N1188" s="2">
        <v>1</v>
      </c>
      <c r="O1188" s="2">
        <v>3000</v>
      </c>
      <c r="P1188" s="2" t="s">
        <v>824</v>
      </c>
      <c r="Q1188" s="2" t="s">
        <v>874</v>
      </c>
      <c r="R1188" s="2" t="s">
        <v>937</v>
      </c>
      <c r="S1188" s="2" t="s">
        <v>820</v>
      </c>
      <c r="T1188" s="2" t="str">
        <f t="shared" si="72"/>
        <v/>
      </c>
      <c r="U1188" s="2" t="s">
        <v>1030</v>
      </c>
      <c r="V1188" s="2" t="str">
        <f t="shared" si="73"/>
        <v/>
      </c>
      <c r="W1188" s="2" t="s">
        <v>1030</v>
      </c>
      <c r="X1188" s="2" t="str">
        <f t="shared" si="74"/>
        <v/>
      </c>
      <c r="Y1188" s="2" t="s">
        <v>1030</v>
      </c>
      <c r="Z1188" s="2" t="str">
        <f t="shared" si="75"/>
        <v>Rose Obetz</v>
      </c>
      <c r="AA1188" s="2">
        <v>3000</v>
      </c>
    </row>
    <row r="1189" spans="1:27" hidden="1" x14ac:dyDescent="0.25">
      <c r="A1189" s="2" t="s">
        <v>167</v>
      </c>
      <c r="B1189" s="2" t="s">
        <v>882</v>
      </c>
      <c r="C1189" s="2" t="s">
        <v>166</v>
      </c>
      <c r="D1189" s="2">
        <v>1</v>
      </c>
      <c r="E1189" s="2">
        <v>1</v>
      </c>
      <c r="F1189" s="2">
        <v>1</v>
      </c>
      <c r="G1189" s="2" t="s">
        <v>1030</v>
      </c>
      <c r="H1189" s="2" t="s">
        <v>1136</v>
      </c>
      <c r="I1189" s="21">
        <v>43265.291666666672</v>
      </c>
      <c r="J1189" s="2" t="s">
        <v>861</v>
      </c>
      <c r="K1189" s="21">
        <v>43258.291666666672</v>
      </c>
      <c r="L1189" s="2" t="s">
        <v>794</v>
      </c>
      <c r="N1189" s="2">
        <v>0</v>
      </c>
      <c r="O1189" s="2">
        <v>0</v>
      </c>
      <c r="P1189" s="2" t="s">
        <v>816</v>
      </c>
      <c r="Q1189" s="2" t="s">
        <v>882</v>
      </c>
      <c r="R1189" s="2" t="s">
        <v>830</v>
      </c>
      <c r="S1189" s="2" t="s">
        <v>820</v>
      </c>
      <c r="T1189" s="2" t="str">
        <f t="shared" si="72"/>
        <v/>
      </c>
      <c r="U1189" s="2" t="s">
        <v>1030</v>
      </c>
      <c r="V1189" s="2" t="str">
        <f t="shared" si="73"/>
        <v/>
      </c>
      <c r="W1189" s="2" t="s">
        <v>1030</v>
      </c>
      <c r="X1189" s="2" t="str">
        <f t="shared" si="74"/>
        <v/>
      </c>
      <c r="Y1189" s="2" t="s">
        <v>1030</v>
      </c>
      <c r="Z1189" s="2" t="str">
        <f t="shared" si="75"/>
        <v/>
      </c>
      <c r="AA1189" s="2" t="s">
        <v>1030</v>
      </c>
    </row>
    <row r="1190" spans="1:27" hidden="1" x14ac:dyDescent="0.25">
      <c r="A1190" s="2" t="s">
        <v>4456</v>
      </c>
      <c r="B1190" s="2" t="s">
        <v>1063</v>
      </c>
      <c r="C1190" s="2" t="s">
        <v>4457</v>
      </c>
      <c r="D1190" s="2">
        <v>1</v>
      </c>
      <c r="E1190" s="2">
        <v>1</v>
      </c>
      <c r="F1190" s="2">
        <v>1</v>
      </c>
      <c r="G1190" s="2" t="s">
        <v>1030</v>
      </c>
      <c r="H1190" s="2" t="s">
        <v>4458</v>
      </c>
      <c r="I1190" s="21">
        <v>42054.333333333328</v>
      </c>
      <c r="J1190" s="2" t="s">
        <v>840</v>
      </c>
      <c r="K1190" s="21">
        <v>42026.333333333328</v>
      </c>
      <c r="L1190" s="2" t="s">
        <v>1102</v>
      </c>
      <c r="N1190" s="2">
        <v>0</v>
      </c>
      <c r="O1190" s="2">
        <v>0</v>
      </c>
      <c r="P1190" s="2" t="s">
        <v>816</v>
      </c>
      <c r="Q1190" s="2" t="s">
        <v>1063</v>
      </c>
      <c r="R1190" s="2" t="s">
        <v>857</v>
      </c>
      <c r="S1190" s="2" t="s">
        <v>1623</v>
      </c>
      <c r="T1190" s="2" t="str">
        <f t="shared" si="72"/>
        <v/>
      </c>
      <c r="U1190" s="2" t="s">
        <v>1030</v>
      </c>
      <c r="V1190" s="2" t="str">
        <f t="shared" si="73"/>
        <v/>
      </c>
      <c r="W1190" s="2" t="s">
        <v>1030</v>
      </c>
      <c r="X1190" s="2" t="str">
        <f t="shared" si="74"/>
        <v/>
      </c>
      <c r="Y1190" s="2" t="s">
        <v>1030</v>
      </c>
      <c r="Z1190" s="2" t="str">
        <f t="shared" si="75"/>
        <v/>
      </c>
      <c r="AA1190" s="2" t="s">
        <v>1030</v>
      </c>
    </row>
    <row r="1191" spans="1:27" hidden="1" x14ac:dyDescent="0.25">
      <c r="A1191" s="2" t="s">
        <v>4459</v>
      </c>
      <c r="B1191" s="2" t="s">
        <v>796</v>
      </c>
      <c r="C1191" s="2" t="s">
        <v>4460</v>
      </c>
      <c r="D1191" s="2">
        <v>3</v>
      </c>
      <c r="E1191" s="2">
        <v>1</v>
      </c>
      <c r="F1191" s="2">
        <v>3</v>
      </c>
      <c r="G1191" s="2" t="s">
        <v>1030</v>
      </c>
      <c r="H1191" s="2" t="s">
        <v>4461</v>
      </c>
      <c r="I1191" s="21">
        <v>42234.291666666672</v>
      </c>
      <c r="J1191" s="2" t="s">
        <v>884</v>
      </c>
      <c r="K1191" s="21">
        <v>42222.291666666672</v>
      </c>
      <c r="L1191" s="2" t="s">
        <v>1102</v>
      </c>
      <c r="N1191" s="2">
        <v>0</v>
      </c>
      <c r="O1191" s="2">
        <v>0</v>
      </c>
      <c r="P1191" s="2" t="s">
        <v>816</v>
      </c>
      <c r="Q1191" s="2" t="s">
        <v>796</v>
      </c>
      <c r="R1191" s="2" t="s">
        <v>797</v>
      </c>
      <c r="S1191" s="2" t="s">
        <v>843</v>
      </c>
      <c r="T1191" s="2" t="str">
        <f t="shared" si="72"/>
        <v/>
      </c>
      <c r="U1191" s="2" t="s">
        <v>1030</v>
      </c>
      <c r="V1191" s="2" t="str">
        <f t="shared" si="73"/>
        <v/>
      </c>
      <c r="W1191" s="2" t="s">
        <v>1030</v>
      </c>
      <c r="X1191" s="2" t="str">
        <f t="shared" si="74"/>
        <v/>
      </c>
      <c r="Y1191" s="2" t="s">
        <v>1030</v>
      </c>
      <c r="Z1191" s="2" t="str">
        <f t="shared" si="75"/>
        <v/>
      </c>
      <c r="AA1191" s="2" t="s">
        <v>1030</v>
      </c>
    </row>
    <row r="1192" spans="1:27" hidden="1" x14ac:dyDescent="0.25">
      <c r="A1192" s="2" t="s">
        <v>4462</v>
      </c>
      <c r="B1192" s="2" t="s">
        <v>812</v>
      </c>
      <c r="C1192" s="2" t="s">
        <v>4463</v>
      </c>
      <c r="D1192" s="2">
        <v>10.25</v>
      </c>
      <c r="E1192" s="2">
        <v>1</v>
      </c>
      <c r="F1192" s="2">
        <v>10.25</v>
      </c>
      <c r="G1192" s="2" t="s">
        <v>1030</v>
      </c>
      <c r="H1192" s="2" t="s">
        <v>4464</v>
      </c>
      <c r="I1192" s="21">
        <v>42284.291666666672</v>
      </c>
      <c r="J1192" s="2" t="s">
        <v>889</v>
      </c>
      <c r="K1192" s="21">
        <v>41967.333333333328</v>
      </c>
      <c r="L1192" s="2" t="s">
        <v>1102</v>
      </c>
      <c r="M1192" s="21">
        <v>42011.333333333328</v>
      </c>
      <c r="N1192" s="2">
        <v>0</v>
      </c>
      <c r="O1192" s="2">
        <v>0</v>
      </c>
      <c r="P1192" s="2" t="s">
        <v>816</v>
      </c>
      <c r="Q1192" s="2" t="s">
        <v>812</v>
      </c>
      <c r="R1192" s="2" t="s">
        <v>836</v>
      </c>
      <c r="S1192" s="2" t="s">
        <v>820</v>
      </c>
      <c r="T1192" s="2" t="str">
        <f t="shared" si="72"/>
        <v>Bill Bartels</v>
      </c>
      <c r="U1192" s="2">
        <v>84000</v>
      </c>
      <c r="V1192" s="2" t="str">
        <f t="shared" si="73"/>
        <v>Bill Bartels</v>
      </c>
      <c r="W1192" s="2">
        <v>1</v>
      </c>
      <c r="X1192" s="2" t="str">
        <f t="shared" si="74"/>
        <v/>
      </c>
      <c r="Y1192" s="2" t="s">
        <v>1030</v>
      </c>
      <c r="Z1192" s="2" t="str">
        <f t="shared" si="75"/>
        <v/>
      </c>
      <c r="AA1192" s="2" t="s">
        <v>1030</v>
      </c>
    </row>
    <row r="1193" spans="1:27" hidden="1" x14ac:dyDescent="0.25">
      <c r="A1193" s="2" t="s">
        <v>4465</v>
      </c>
      <c r="B1193" s="2" t="s">
        <v>804</v>
      </c>
      <c r="C1193" s="2" t="s">
        <v>4466</v>
      </c>
      <c r="D1193" s="2">
        <v>9.25</v>
      </c>
      <c r="E1193" s="2">
        <v>1</v>
      </c>
      <c r="F1193" s="2">
        <v>9.25</v>
      </c>
      <c r="G1193" s="2" t="s">
        <v>1030</v>
      </c>
      <c r="H1193" s="2" t="s">
        <v>4467</v>
      </c>
      <c r="I1193" s="21">
        <v>42923.291666666672</v>
      </c>
      <c r="J1193" s="2" t="s">
        <v>793</v>
      </c>
      <c r="K1193" s="21">
        <v>41191.291666666664</v>
      </c>
      <c r="L1193" s="2" t="s">
        <v>794</v>
      </c>
      <c r="M1193" s="21">
        <v>25569.333333333332</v>
      </c>
      <c r="N1193" s="2">
        <v>375</v>
      </c>
      <c r="O1193" s="2">
        <v>5000000</v>
      </c>
      <c r="P1193" s="2" t="s">
        <v>795</v>
      </c>
      <c r="Q1193" s="2" t="s">
        <v>804</v>
      </c>
      <c r="R1193" s="2" t="s">
        <v>903</v>
      </c>
      <c r="S1193" s="2" t="s">
        <v>901</v>
      </c>
      <c r="T1193" s="2" t="str">
        <f t="shared" si="72"/>
        <v/>
      </c>
      <c r="U1193" s="2" t="s">
        <v>1030</v>
      </c>
      <c r="V1193" s="2" t="str">
        <f t="shared" si="73"/>
        <v/>
      </c>
      <c r="W1193" s="2" t="s">
        <v>1030</v>
      </c>
      <c r="X1193" s="2" t="str">
        <f t="shared" si="74"/>
        <v/>
      </c>
      <c r="Y1193" s="2" t="s">
        <v>1030</v>
      </c>
      <c r="Z1193" s="2" t="str">
        <f t="shared" si="75"/>
        <v/>
      </c>
      <c r="AA1193" s="2" t="s">
        <v>1030</v>
      </c>
    </row>
    <row r="1194" spans="1:27" hidden="1" x14ac:dyDescent="0.25">
      <c r="A1194" s="2" t="s">
        <v>4468</v>
      </c>
      <c r="B1194" s="2" t="s">
        <v>874</v>
      </c>
      <c r="C1194" s="2" t="s">
        <v>4469</v>
      </c>
      <c r="D1194" s="2">
        <v>17.5</v>
      </c>
      <c r="E1194" s="2">
        <v>1</v>
      </c>
      <c r="F1194" s="2">
        <v>17.5</v>
      </c>
      <c r="G1194" s="2" t="s">
        <v>1030</v>
      </c>
      <c r="H1194" s="2" t="s">
        <v>4470</v>
      </c>
      <c r="I1194" s="21">
        <v>42828.291666666672</v>
      </c>
      <c r="J1194" s="2" t="s">
        <v>840</v>
      </c>
      <c r="K1194" s="21">
        <v>42223.291666666672</v>
      </c>
      <c r="L1194" s="2" t="s">
        <v>794</v>
      </c>
      <c r="M1194" s="21">
        <v>42216.291666666672</v>
      </c>
      <c r="N1194" s="2">
        <v>0</v>
      </c>
      <c r="O1194" s="2">
        <v>3000</v>
      </c>
      <c r="P1194" s="2" t="s">
        <v>824</v>
      </c>
      <c r="Q1194" s="2" t="s">
        <v>874</v>
      </c>
      <c r="R1194" s="2" t="s">
        <v>810</v>
      </c>
      <c r="S1194" s="2" t="s">
        <v>831</v>
      </c>
      <c r="T1194" s="2" t="str">
        <f t="shared" si="72"/>
        <v/>
      </c>
      <c r="U1194" s="2" t="s">
        <v>1030</v>
      </c>
      <c r="V1194" s="2" t="str">
        <f t="shared" si="73"/>
        <v/>
      </c>
      <c r="W1194" s="2" t="s">
        <v>1030</v>
      </c>
      <c r="X1194" s="2" t="str">
        <f t="shared" si="74"/>
        <v/>
      </c>
      <c r="Y1194" s="2" t="s">
        <v>1030</v>
      </c>
      <c r="Z1194" s="2" t="str">
        <f t="shared" si="75"/>
        <v>Rose Obetz</v>
      </c>
      <c r="AA1194" s="2">
        <v>3000</v>
      </c>
    </row>
    <row r="1195" spans="1:27" hidden="1" x14ac:dyDescent="0.25">
      <c r="A1195" s="2" t="s">
        <v>4471</v>
      </c>
      <c r="B1195" s="2" t="s">
        <v>796</v>
      </c>
      <c r="C1195" s="2" t="s">
        <v>4472</v>
      </c>
      <c r="D1195" s="2">
        <v>3.5</v>
      </c>
      <c r="E1195" s="2">
        <v>1</v>
      </c>
      <c r="F1195" s="2">
        <v>3.5</v>
      </c>
      <c r="G1195" s="2" t="s">
        <v>1030</v>
      </c>
      <c r="H1195" s="2" t="s">
        <v>4473</v>
      </c>
      <c r="I1195" s="21">
        <v>42534.291666666672</v>
      </c>
      <c r="J1195" s="2" t="s">
        <v>808</v>
      </c>
      <c r="K1195" s="21">
        <v>42193.291666666672</v>
      </c>
      <c r="L1195" s="2" t="s">
        <v>794</v>
      </c>
      <c r="N1195" s="2">
        <v>0</v>
      </c>
      <c r="O1195" s="2">
        <v>0</v>
      </c>
      <c r="P1195" s="2" t="s">
        <v>816</v>
      </c>
      <c r="Q1195" s="2" t="s">
        <v>796</v>
      </c>
      <c r="R1195" s="2" t="s">
        <v>4474</v>
      </c>
      <c r="S1195" s="2" t="s">
        <v>4475</v>
      </c>
      <c r="T1195" s="2" t="str">
        <f t="shared" si="72"/>
        <v/>
      </c>
      <c r="U1195" s="2" t="s">
        <v>1030</v>
      </c>
      <c r="V1195" s="2" t="str">
        <f t="shared" si="73"/>
        <v/>
      </c>
      <c r="W1195" s="2" t="s">
        <v>1030</v>
      </c>
      <c r="X1195" s="2" t="str">
        <f t="shared" si="74"/>
        <v/>
      </c>
      <c r="Y1195" s="2" t="s">
        <v>1030</v>
      </c>
      <c r="Z1195" s="2" t="str">
        <f t="shared" si="75"/>
        <v/>
      </c>
      <c r="AA1195" s="2" t="s">
        <v>1030</v>
      </c>
    </row>
    <row r="1196" spans="1:27" hidden="1" x14ac:dyDescent="0.25">
      <c r="A1196" s="2" t="s">
        <v>4476</v>
      </c>
      <c r="B1196" s="2" t="s">
        <v>848</v>
      </c>
      <c r="C1196" s="2" t="s">
        <v>4477</v>
      </c>
      <c r="D1196" s="2">
        <v>1</v>
      </c>
      <c r="E1196" s="2">
        <v>1</v>
      </c>
      <c r="F1196" s="2">
        <v>1</v>
      </c>
      <c r="G1196" s="2" t="s">
        <v>1030</v>
      </c>
      <c r="H1196" s="2" t="s">
        <v>4478</v>
      </c>
      <c r="I1196" s="21">
        <v>42458.291666666672</v>
      </c>
      <c r="J1196" s="2" t="s">
        <v>793</v>
      </c>
      <c r="K1196" s="21">
        <v>42404.333333333328</v>
      </c>
      <c r="L1196" s="2" t="s">
        <v>794</v>
      </c>
      <c r="M1196" s="21">
        <v>28491.333333333332</v>
      </c>
      <c r="N1196" s="2">
        <v>10</v>
      </c>
      <c r="O1196" s="2">
        <v>766507</v>
      </c>
      <c r="P1196" s="2" t="s">
        <v>795</v>
      </c>
      <c r="Q1196" s="2" t="s">
        <v>848</v>
      </c>
      <c r="R1196" s="2" t="s">
        <v>813</v>
      </c>
      <c r="S1196" s="2" t="s">
        <v>801</v>
      </c>
      <c r="T1196" s="2" t="str">
        <f t="shared" si="72"/>
        <v/>
      </c>
      <c r="U1196" s="2" t="s">
        <v>1030</v>
      </c>
      <c r="V1196" s="2" t="str">
        <f t="shared" si="73"/>
        <v/>
      </c>
      <c r="W1196" s="2" t="s">
        <v>1030</v>
      </c>
      <c r="X1196" s="2" t="str">
        <f t="shared" si="74"/>
        <v/>
      </c>
      <c r="Y1196" s="2" t="s">
        <v>1030</v>
      </c>
      <c r="Z1196" s="2" t="str">
        <f t="shared" si="75"/>
        <v/>
      </c>
      <c r="AA1196" s="2" t="s">
        <v>1030</v>
      </c>
    </row>
    <row r="1197" spans="1:27" hidden="1" x14ac:dyDescent="0.25">
      <c r="A1197" s="2" t="s">
        <v>19</v>
      </c>
      <c r="B1197" s="2" t="s">
        <v>822</v>
      </c>
      <c r="C1197" s="2" t="s">
        <v>17</v>
      </c>
      <c r="D1197" s="2">
        <v>16.75</v>
      </c>
      <c r="E1197" s="2">
        <v>1</v>
      </c>
      <c r="F1197" s="2">
        <v>16.75</v>
      </c>
      <c r="G1197" s="2" t="s">
        <v>1030</v>
      </c>
      <c r="H1197" s="2" t="s">
        <v>1137</v>
      </c>
      <c r="I1197" s="21">
        <v>43292.291666666672</v>
      </c>
      <c r="J1197" s="2" t="s">
        <v>793</v>
      </c>
      <c r="K1197" s="21">
        <v>42790.333333333328</v>
      </c>
      <c r="L1197" s="2" t="s">
        <v>794</v>
      </c>
      <c r="M1197" s="21">
        <v>28667.291666666668</v>
      </c>
      <c r="N1197" s="2">
        <v>8</v>
      </c>
      <c r="O1197" s="2">
        <v>766137</v>
      </c>
      <c r="P1197" s="2" t="s">
        <v>795</v>
      </c>
      <c r="Q1197" s="2" t="s">
        <v>822</v>
      </c>
      <c r="R1197" s="2" t="s">
        <v>797</v>
      </c>
      <c r="S1197" s="2" t="s">
        <v>801</v>
      </c>
      <c r="T1197" s="2" t="str">
        <f t="shared" si="72"/>
        <v/>
      </c>
      <c r="U1197" s="2" t="s">
        <v>1030</v>
      </c>
      <c r="V1197" s="2" t="str">
        <f t="shared" si="73"/>
        <v/>
      </c>
      <c r="W1197" s="2" t="s">
        <v>1030</v>
      </c>
      <c r="X1197" s="2" t="str">
        <f t="shared" si="74"/>
        <v/>
      </c>
      <c r="Y1197" s="2" t="s">
        <v>1030</v>
      </c>
      <c r="Z1197" s="2" t="str">
        <f t="shared" si="75"/>
        <v/>
      </c>
      <c r="AA1197" s="2" t="s">
        <v>1030</v>
      </c>
    </row>
    <row r="1198" spans="1:27" hidden="1" x14ac:dyDescent="0.25">
      <c r="A1198" s="2" t="s">
        <v>4479</v>
      </c>
      <c r="B1198" s="2" t="s">
        <v>2600</v>
      </c>
      <c r="C1198" s="2" t="s">
        <v>4480</v>
      </c>
      <c r="D1198" s="2">
        <v>5</v>
      </c>
      <c r="E1198" s="2" t="s">
        <v>1030</v>
      </c>
      <c r="F1198" s="2" t="s">
        <v>1030</v>
      </c>
      <c r="G1198" s="2">
        <v>5</v>
      </c>
      <c r="H1198" s="2" t="s">
        <v>4481</v>
      </c>
      <c r="I1198" s="21">
        <v>42299.291666666672</v>
      </c>
      <c r="J1198" s="2" t="s">
        <v>793</v>
      </c>
      <c r="K1198" s="21">
        <v>41512.291666666664</v>
      </c>
      <c r="L1198" s="2" t="s">
        <v>1102</v>
      </c>
      <c r="M1198" s="21">
        <v>40057.291666666664</v>
      </c>
      <c r="N1198" s="2">
        <v>1</v>
      </c>
      <c r="O1198" s="2">
        <v>119000</v>
      </c>
      <c r="P1198" s="2" t="s">
        <v>795</v>
      </c>
      <c r="Q1198" s="2" t="s">
        <v>2600</v>
      </c>
      <c r="R1198" s="2" t="s">
        <v>1030</v>
      </c>
      <c r="S1198" s="2" t="s">
        <v>913</v>
      </c>
      <c r="T1198" s="2" t="str">
        <f t="shared" si="72"/>
        <v/>
      </c>
      <c r="U1198" s="2" t="s">
        <v>1030</v>
      </c>
      <c r="V1198" s="2" t="str">
        <f t="shared" si="73"/>
        <v/>
      </c>
      <c r="W1198" s="2" t="s">
        <v>1030</v>
      </c>
      <c r="X1198" s="2" t="str">
        <f t="shared" si="74"/>
        <v/>
      </c>
      <c r="Y1198" s="2" t="s">
        <v>1030</v>
      </c>
      <c r="Z1198" s="2" t="str">
        <f t="shared" si="75"/>
        <v/>
      </c>
      <c r="AA1198" s="2" t="s">
        <v>1030</v>
      </c>
    </row>
    <row r="1199" spans="1:27" hidden="1" x14ac:dyDescent="0.25">
      <c r="A1199" s="2" t="s">
        <v>426</v>
      </c>
      <c r="B1199" s="2" t="s">
        <v>912</v>
      </c>
      <c r="C1199" s="2" t="s">
        <v>425</v>
      </c>
      <c r="D1199" s="2">
        <v>3</v>
      </c>
      <c r="E1199" s="2">
        <v>1</v>
      </c>
      <c r="F1199" s="2">
        <v>3</v>
      </c>
      <c r="G1199" s="2" t="s">
        <v>1030</v>
      </c>
      <c r="H1199" s="2" t="s">
        <v>1138</v>
      </c>
      <c r="I1199" s="21">
        <v>43235.291666666672</v>
      </c>
      <c r="J1199" s="2" t="s">
        <v>884</v>
      </c>
      <c r="K1199" s="21">
        <v>43158.333333333328</v>
      </c>
      <c r="L1199" s="2" t="s">
        <v>794</v>
      </c>
      <c r="M1199" s="21">
        <v>35065.333333333336</v>
      </c>
      <c r="N1199" s="2">
        <v>1</v>
      </c>
      <c r="O1199" s="2">
        <v>140000</v>
      </c>
      <c r="P1199" s="2" t="s">
        <v>795</v>
      </c>
      <c r="Q1199" s="2" t="s">
        <v>912</v>
      </c>
      <c r="R1199" s="2" t="s">
        <v>810</v>
      </c>
      <c r="S1199" s="2" t="s">
        <v>845</v>
      </c>
      <c r="T1199" s="2" t="str">
        <f t="shared" si="72"/>
        <v/>
      </c>
      <c r="U1199" s="2" t="s">
        <v>1030</v>
      </c>
      <c r="V1199" s="2" t="str">
        <f t="shared" si="73"/>
        <v/>
      </c>
      <c r="W1199" s="2" t="s">
        <v>1030</v>
      </c>
      <c r="X1199" s="2" t="str">
        <f t="shared" si="74"/>
        <v/>
      </c>
      <c r="Y1199" s="2" t="s">
        <v>1030</v>
      </c>
      <c r="Z1199" s="2" t="str">
        <f t="shared" si="75"/>
        <v/>
      </c>
      <c r="AA1199" s="2" t="s">
        <v>1030</v>
      </c>
    </row>
    <row r="1200" spans="1:27" hidden="1" x14ac:dyDescent="0.25">
      <c r="A1200" s="2" t="s">
        <v>512</v>
      </c>
      <c r="B1200" s="2" t="s">
        <v>882</v>
      </c>
      <c r="C1200" s="2" t="s">
        <v>511</v>
      </c>
      <c r="D1200" s="2">
        <v>5</v>
      </c>
      <c r="E1200" s="2">
        <v>1</v>
      </c>
      <c r="F1200" s="2">
        <v>5</v>
      </c>
      <c r="G1200" s="2" t="s">
        <v>1030</v>
      </c>
      <c r="H1200" s="2" t="s">
        <v>1139</v>
      </c>
      <c r="I1200" s="21">
        <v>43235.291666666672</v>
      </c>
      <c r="J1200" s="2" t="s">
        <v>819</v>
      </c>
      <c r="K1200" s="21">
        <v>43084.333333333328</v>
      </c>
      <c r="L1200" s="2" t="s">
        <v>794</v>
      </c>
      <c r="M1200" s="21">
        <v>36892.333333333336</v>
      </c>
      <c r="N1200" s="2">
        <v>13</v>
      </c>
      <c r="O1200" s="2">
        <v>900000</v>
      </c>
      <c r="P1200" s="2" t="s">
        <v>795</v>
      </c>
      <c r="Q1200" s="2" t="s">
        <v>882</v>
      </c>
      <c r="R1200" s="2" t="s">
        <v>810</v>
      </c>
      <c r="S1200" s="2" t="s">
        <v>820</v>
      </c>
      <c r="T1200" s="2" t="str">
        <f t="shared" si="72"/>
        <v/>
      </c>
      <c r="U1200" s="2" t="s">
        <v>1030</v>
      </c>
      <c r="V1200" s="2" t="str">
        <f t="shared" si="73"/>
        <v/>
      </c>
      <c r="W1200" s="2" t="s">
        <v>1030</v>
      </c>
      <c r="X1200" s="2" t="str">
        <f t="shared" si="74"/>
        <v/>
      </c>
      <c r="Y1200" s="2" t="s">
        <v>1030</v>
      </c>
      <c r="Z1200" s="2" t="str">
        <f t="shared" si="75"/>
        <v/>
      </c>
      <c r="AA1200" s="2" t="s">
        <v>1030</v>
      </c>
    </row>
    <row r="1201" spans="1:27" hidden="1" x14ac:dyDescent="0.25">
      <c r="A1201" s="2" t="s">
        <v>4482</v>
      </c>
      <c r="B1201" s="2" t="s">
        <v>882</v>
      </c>
      <c r="C1201" s="2" t="s">
        <v>4483</v>
      </c>
      <c r="D1201" s="2">
        <v>1.75</v>
      </c>
      <c r="E1201" s="2">
        <v>1</v>
      </c>
      <c r="F1201" s="2">
        <v>1.75</v>
      </c>
      <c r="G1201" s="2" t="s">
        <v>1030</v>
      </c>
      <c r="H1201" s="2" t="s">
        <v>4484</v>
      </c>
      <c r="I1201" s="21">
        <v>42657.291666666672</v>
      </c>
      <c r="J1201" s="2" t="s">
        <v>876</v>
      </c>
      <c r="K1201" s="21">
        <v>42537.291666666672</v>
      </c>
      <c r="L1201" s="2" t="s">
        <v>794</v>
      </c>
      <c r="N1201" s="2">
        <v>0</v>
      </c>
      <c r="O1201" s="2">
        <v>0</v>
      </c>
      <c r="P1201" s="2" t="s">
        <v>816</v>
      </c>
      <c r="Q1201" s="2" t="s">
        <v>882</v>
      </c>
      <c r="R1201" s="2" t="s">
        <v>864</v>
      </c>
      <c r="S1201" s="2" t="s">
        <v>955</v>
      </c>
      <c r="T1201" s="2" t="str">
        <f t="shared" si="72"/>
        <v/>
      </c>
      <c r="U1201" s="2" t="s">
        <v>1030</v>
      </c>
      <c r="V1201" s="2" t="str">
        <f t="shared" si="73"/>
        <v/>
      </c>
      <c r="W1201" s="2" t="s">
        <v>1030</v>
      </c>
      <c r="X1201" s="2" t="str">
        <f t="shared" si="74"/>
        <v/>
      </c>
      <c r="Y1201" s="2" t="s">
        <v>1030</v>
      </c>
      <c r="Z1201" s="2" t="str">
        <f t="shared" si="75"/>
        <v/>
      </c>
      <c r="AA1201" s="2" t="s">
        <v>1030</v>
      </c>
    </row>
    <row r="1202" spans="1:27" hidden="1" x14ac:dyDescent="0.25">
      <c r="A1202" s="2" t="s">
        <v>264</v>
      </c>
      <c r="B1202" s="2" t="s">
        <v>822</v>
      </c>
      <c r="C1202" s="2" t="s">
        <v>263</v>
      </c>
      <c r="D1202" s="2">
        <v>6</v>
      </c>
      <c r="E1202" s="2">
        <v>1</v>
      </c>
      <c r="F1202" s="2">
        <v>6</v>
      </c>
      <c r="G1202" s="2" t="s">
        <v>1030</v>
      </c>
      <c r="H1202" s="2" t="s">
        <v>1140</v>
      </c>
      <c r="I1202" s="21">
        <v>43315.291666666672</v>
      </c>
      <c r="J1202" s="2" t="s">
        <v>793</v>
      </c>
      <c r="K1202" s="21">
        <v>42969.291666666672</v>
      </c>
      <c r="L1202" s="2" t="s">
        <v>794</v>
      </c>
      <c r="M1202" s="21">
        <v>43313.291666666672</v>
      </c>
      <c r="N1202" s="2">
        <v>0</v>
      </c>
      <c r="O1202" s="2">
        <v>0</v>
      </c>
      <c r="P1202" s="2" t="s">
        <v>816</v>
      </c>
      <c r="Q1202" s="2" t="s">
        <v>822</v>
      </c>
      <c r="R1202" s="2" t="s">
        <v>810</v>
      </c>
      <c r="S1202" s="2" t="s">
        <v>831</v>
      </c>
      <c r="T1202" s="2" t="str">
        <f t="shared" si="72"/>
        <v/>
      </c>
      <c r="U1202" s="2" t="s">
        <v>1030</v>
      </c>
      <c r="V1202" s="2" t="str">
        <f t="shared" si="73"/>
        <v>Sylvia Martini</v>
      </c>
      <c r="W1202" s="2">
        <v>1</v>
      </c>
      <c r="X1202" s="2" t="str">
        <f t="shared" si="74"/>
        <v/>
      </c>
      <c r="Y1202" s="2" t="s">
        <v>1030</v>
      </c>
      <c r="Z1202" s="2" t="str">
        <f t="shared" si="75"/>
        <v/>
      </c>
      <c r="AA1202" s="2" t="s">
        <v>1030</v>
      </c>
    </row>
    <row r="1203" spans="1:27" hidden="1" x14ac:dyDescent="0.25">
      <c r="A1203" s="2" t="s">
        <v>712</v>
      </c>
      <c r="B1203" s="2" t="s">
        <v>1541</v>
      </c>
      <c r="C1203" s="2" t="s">
        <v>711</v>
      </c>
      <c r="D1203" s="2">
        <v>4</v>
      </c>
      <c r="E1203" s="2">
        <v>1</v>
      </c>
      <c r="F1203" s="2">
        <v>4</v>
      </c>
      <c r="G1203" s="2" t="s">
        <v>1030</v>
      </c>
      <c r="H1203" s="2" t="s">
        <v>1141</v>
      </c>
      <c r="I1203" s="21">
        <v>43166.333333333328</v>
      </c>
      <c r="J1203" s="2" t="s">
        <v>847</v>
      </c>
      <c r="K1203" s="21">
        <v>43110.333333333328</v>
      </c>
      <c r="L1203" s="2" t="s">
        <v>794</v>
      </c>
      <c r="M1203" s="21">
        <v>39814.333333333336</v>
      </c>
      <c r="N1203" s="2">
        <v>0</v>
      </c>
      <c r="O1203" s="2">
        <v>0</v>
      </c>
      <c r="P1203" s="2" t="s">
        <v>795</v>
      </c>
      <c r="Q1203" s="2" t="s">
        <v>2001</v>
      </c>
      <c r="R1203" s="2" t="s">
        <v>797</v>
      </c>
      <c r="S1203" s="2" t="s">
        <v>1015</v>
      </c>
      <c r="T1203" s="2" t="str">
        <f t="shared" si="72"/>
        <v/>
      </c>
      <c r="U1203" s="2" t="s">
        <v>1030</v>
      </c>
      <c r="V1203" s="2" t="str">
        <f t="shared" si="73"/>
        <v/>
      </c>
      <c r="W1203" s="2" t="s">
        <v>1030</v>
      </c>
      <c r="X1203" s="2" t="str">
        <f t="shared" si="74"/>
        <v/>
      </c>
      <c r="Y1203" s="2" t="s">
        <v>1030</v>
      </c>
      <c r="Z1203" s="2" t="str">
        <f t="shared" si="75"/>
        <v/>
      </c>
      <c r="AA1203" s="2" t="s">
        <v>1030</v>
      </c>
    </row>
    <row r="1204" spans="1:27" hidden="1" x14ac:dyDescent="0.25">
      <c r="A1204" s="2" t="s">
        <v>4485</v>
      </c>
      <c r="B1204" s="2" t="s">
        <v>1261</v>
      </c>
      <c r="C1204" s="2" t="s">
        <v>4486</v>
      </c>
      <c r="D1204" s="2">
        <v>1</v>
      </c>
      <c r="E1204" s="2" t="s">
        <v>1030</v>
      </c>
      <c r="F1204" s="2" t="s">
        <v>1030</v>
      </c>
      <c r="G1204" s="2">
        <v>1</v>
      </c>
      <c r="H1204" s="2" t="s">
        <v>4487</v>
      </c>
      <c r="I1204" s="21">
        <v>41995.333333333328</v>
      </c>
      <c r="J1204" s="2" t="s">
        <v>793</v>
      </c>
      <c r="K1204" s="21">
        <v>41121.291666666664</v>
      </c>
      <c r="L1204" s="2" t="s">
        <v>1102</v>
      </c>
      <c r="N1204" s="2">
        <v>24</v>
      </c>
      <c r="O1204" s="2">
        <v>5500000</v>
      </c>
      <c r="P1204" s="2" t="s">
        <v>795</v>
      </c>
      <c r="Q1204" s="2" t="s">
        <v>1261</v>
      </c>
      <c r="R1204" s="2" t="s">
        <v>1030</v>
      </c>
      <c r="S1204" s="2" t="s">
        <v>853</v>
      </c>
      <c r="T1204" s="2" t="str">
        <f t="shared" si="72"/>
        <v/>
      </c>
      <c r="U1204" s="2" t="s">
        <v>1030</v>
      </c>
      <c r="V1204" s="2" t="str">
        <f t="shared" si="73"/>
        <v/>
      </c>
      <c r="W1204" s="2" t="s">
        <v>1030</v>
      </c>
      <c r="X1204" s="2" t="str">
        <f t="shared" si="74"/>
        <v/>
      </c>
      <c r="Y1204" s="2" t="s">
        <v>1030</v>
      </c>
      <c r="Z1204" s="2" t="str">
        <f t="shared" si="75"/>
        <v/>
      </c>
      <c r="AA1204" s="2" t="s">
        <v>1030</v>
      </c>
    </row>
    <row r="1205" spans="1:27" hidden="1" x14ac:dyDescent="0.25">
      <c r="A1205" s="2" t="s">
        <v>206</v>
      </c>
      <c r="B1205" s="2" t="s">
        <v>1563</v>
      </c>
      <c r="C1205" s="2" t="s">
        <v>205</v>
      </c>
      <c r="D1205" s="2">
        <v>18.5</v>
      </c>
      <c r="E1205" s="2">
        <v>1</v>
      </c>
      <c r="F1205" s="2">
        <v>18.5</v>
      </c>
      <c r="G1205" s="2" t="s">
        <v>1030</v>
      </c>
      <c r="H1205" s="2" t="s">
        <v>1142</v>
      </c>
      <c r="I1205" s="21">
        <v>43259.291666666672</v>
      </c>
      <c r="J1205" s="2" t="s">
        <v>793</v>
      </c>
      <c r="K1205" s="21">
        <v>42894.291666666672</v>
      </c>
      <c r="L1205" s="2" t="s">
        <v>794</v>
      </c>
      <c r="M1205" s="21">
        <v>42145.291666666672</v>
      </c>
      <c r="N1205" s="2">
        <v>3</v>
      </c>
      <c r="O1205" s="2">
        <v>500</v>
      </c>
      <c r="P1205" s="2" t="s">
        <v>795</v>
      </c>
      <c r="Q1205" s="2" t="s">
        <v>1563</v>
      </c>
      <c r="R1205" s="2" t="s">
        <v>797</v>
      </c>
      <c r="S1205" s="2" t="s">
        <v>1143</v>
      </c>
      <c r="T1205" s="2" t="str">
        <f t="shared" si="72"/>
        <v/>
      </c>
      <c r="U1205" s="2" t="s">
        <v>1030</v>
      </c>
      <c r="V1205" s="2" t="str">
        <f t="shared" si="73"/>
        <v/>
      </c>
      <c r="W1205" s="2" t="s">
        <v>1030</v>
      </c>
      <c r="X1205" s="2" t="str">
        <f t="shared" si="74"/>
        <v/>
      </c>
      <c r="Y1205" s="2" t="s">
        <v>1030</v>
      </c>
      <c r="Z1205" s="2" t="str">
        <f t="shared" si="75"/>
        <v/>
      </c>
      <c r="AA1205" s="2" t="s">
        <v>1030</v>
      </c>
    </row>
    <row r="1206" spans="1:27" hidden="1" x14ac:dyDescent="0.25">
      <c r="A1206" s="2" t="s">
        <v>4488</v>
      </c>
      <c r="B1206" s="2" t="s">
        <v>848</v>
      </c>
      <c r="C1206" s="2" t="s">
        <v>4489</v>
      </c>
      <c r="D1206" s="2">
        <v>8.0833333730697632</v>
      </c>
      <c r="E1206" s="2">
        <v>1</v>
      </c>
      <c r="F1206" s="2">
        <v>8.0833333730697632</v>
      </c>
      <c r="G1206" s="2" t="s">
        <v>1030</v>
      </c>
      <c r="H1206" s="2" t="s">
        <v>4490</v>
      </c>
      <c r="I1206" s="21">
        <v>42978.291666666672</v>
      </c>
      <c r="J1206" s="2" t="s">
        <v>847</v>
      </c>
      <c r="K1206" s="21">
        <v>42675.291666666672</v>
      </c>
      <c r="L1206" s="2" t="s">
        <v>794</v>
      </c>
      <c r="M1206" s="21">
        <v>37175.291666666664</v>
      </c>
      <c r="N1206" s="2">
        <v>3</v>
      </c>
      <c r="O1206" s="2">
        <v>500000</v>
      </c>
      <c r="P1206" s="2" t="s">
        <v>795</v>
      </c>
      <c r="Q1206" s="2" t="s">
        <v>848</v>
      </c>
      <c r="R1206" s="2" t="s">
        <v>797</v>
      </c>
      <c r="S1206" s="2" t="s">
        <v>853</v>
      </c>
      <c r="T1206" s="2" t="str">
        <f t="shared" si="72"/>
        <v/>
      </c>
      <c r="U1206" s="2" t="s">
        <v>1030</v>
      </c>
      <c r="V1206" s="2" t="str">
        <f t="shared" si="73"/>
        <v/>
      </c>
      <c r="W1206" s="2" t="s">
        <v>1030</v>
      </c>
      <c r="X1206" s="2" t="str">
        <f t="shared" si="74"/>
        <v>Gonzalo Fernandez</v>
      </c>
      <c r="Y1206" s="2">
        <v>3</v>
      </c>
      <c r="Z1206" s="2" t="str">
        <f t="shared" si="75"/>
        <v>Gonzalo Fernandez</v>
      </c>
      <c r="AA1206" s="2">
        <v>5000000</v>
      </c>
    </row>
    <row r="1207" spans="1:27" hidden="1" x14ac:dyDescent="0.25">
      <c r="A1207" s="2" t="s">
        <v>4491</v>
      </c>
      <c r="B1207" s="2" t="s">
        <v>809</v>
      </c>
      <c r="C1207" s="2" t="s">
        <v>4492</v>
      </c>
      <c r="D1207" s="2">
        <v>17.75</v>
      </c>
      <c r="E1207" s="2">
        <v>1</v>
      </c>
      <c r="F1207" s="2">
        <v>17.75</v>
      </c>
      <c r="G1207" s="2" t="s">
        <v>1030</v>
      </c>
      <c r="H1207" s="2" t="s">
        <v>4493</v>
      </c>
      <c r="I1207" s="21">
        <v>41901.291666666664</v>
      </c>
      <c r="J1207" s="2" t="s">
        <v>884</v>
      </c>
      <c r="K1207" s="21">
        <v>41696.333333333336</v>
      </c>
      <c r="L1207" s="2" t="s">
        <v>1102</v>
      </c>
      <c r="M1207" s="21">
        <v>41698.333333333336</v>
      </c>
      <c r="P1207" s="2" t="s">
        <v>816</v>
      </c>
      <c r="Q1207" s="2" t="s">
        <v>809</v>
      </c>
      <c r="R1207" s="2" t="s">
        <v>797</v>
      </c>
      <c r="S1207" s="2" t="s">
        <v>820</v>
      </c>
      <c r="T1207" s="2" t="str">
        <f t="shared" si="72"/>
        <v>Clare Briglio</v>
      </c>
      <c r="U1207" s="2">
        <v>2000</v>
      </c>
      <c r="V1207" s="2" t="str">
        <f t="shared" si="73"/>
        <v>Clare Briglio</v>
      </c>
      <c r="W1207" s="2">
        <v>1</v>
      </c>
      <c r="X1207" s="2" t="str">
        <f t="shared" si="74"/>
        <v/>
      </c>
      <c r="Y1207" s="2" t="s">
        <v>1030</v>
      </c>
      <c r="Z1207" s="2" t="str">
        <f t="shared" si="75"/>
        <v/>
      </c>
      <c r="AA1207" s="2" t="s">
        <v>1030</v>
      </c>
    </row>
    <row r="1208" spans="1:27" hidden="1" x14ac:dyDescent="0.25">
      <c r="A1208" s="2" t="s">
        <v>4494</v>
      </c>
      <c r="B1208" s="2" t="s">
        <v>1659</v>
      </c>
      <c r="C1208" s="2" t="s">
        <v>4495</v>
      </c>
      <c r="D1208" s="2">
        <v>8.3333335816860199E-2</v>
      </c>
      <c r="E1208" s="2" t="s">
        <v>1030</v>
      </c>
      <c r="F1208" s="2" t="s">
        <v>1030</v>
      </c>
      <c r="G1208" s="2">
        <v>8.3333335816860199E-2</v>
      </c>
      <c r="H1208" s="2" t="s">
        <v>4496</v>
      </c>
      <c r="I1208" s="21">
        <v>41736.291666666664</v>
      </c>
      <c r="J1208" s="2" t="s">
        <v>1030</v>
      </c>
      <c r="K1208" s="21">
        <v>41250.333333333336</v>
      </c>
      <c r="L1208" s="2" t="s">
        <v>1102</v>
      </c>
      <c r="P1208" s="2" t="s">
        <v>816</v>
      </c>
      <c r="Q1208" s="2" t="s">
        <v>1659</v>
      </c>
      <c r="R1208" s="2" t="s">
        <v>903</v>
      </c>
      <c r="S1208" s="2" t="s">
        <v>801</v>
      </c>
      <c r="T1208" s="2" t="str">
        <f t="shared" si="72"/>
        <v/>
      </c>
      <c r="U1208" s="2" t="s">
        <v>1030</v>
      </c>
      <c r="V1208" s="2" t="str">
        <f t="shared" si="73"/>
        <v/>
      </c>
      <c r="W1208" s="2" t="s">
        <v>1030</v>
      </c>
      <c r="X1208" s="2" t="str">
        <f t="shared" si="74"/>
        <v/>
      </c>
      <c r="Y1208" s="2" t="s">
        <v>1030</v>
      </c>
      <c r="Z1208" s="2" t="str">
        <f t="shared" si="75"/>
        <v/>
      </c>
      <c r="AA1208" s="2" t="s">
        <v>1030</v>
      </c>
    </row>
    <row r="1209" spans="1:27" hidden="1" x14ac:dyDescent="0.25">
      <c r="A1209" s="2" t="s">
        <v>4497</v>
      </c>
      <c r="B1209" s="2" t="s">
        <v>838</v>
      </c>
      <c r="C1209" s="2" t="s">
        <v>4498</v>
      </c>
      <c r="D1209" s="2">
        <v>4.75</v>
      </c>
      <c r="E1209" s="2">
        <v>1</v>
      </c>
      <c r="F1209" s="2">
        <v>4.75</v>
      </c>
      <c r="G1209" s="2" t="s">
        <v>1030</v>
      </c>
      <c r="H1209" s="2" t="s">
        <v>4499</v>
      </c>
      <c r="I1209" s="21">
        <v>42892.291666666672</v>
      </c>
      <c r="J1209" s="2" t="s">
        <v>808</v>
      </c>
      <c r="K1209" s="21">
        <v>41683.333333333336</v>
      </c>
      <c r="L1209" s="2" t="s">
        <v>794</v>
      </c>
      <c r="P1209" s="2" t="s">
        <v>816</v>
      </c>
      <c r="Q1209" s="2" t="s">
        <v>838</v>
      </c>
      <c r="R1209" s="2" t="s">
        <v>1026</v>
      </c>
      <c r="S1209" s="2" t="s">
        <v>801</v>
      </c>
      <c r="T1209" s="2" t="str">
        <f t="shared" si="72"/>
        <v/>
      </c>
      <c r="U1209" s="2" t="s">
        <v>1030</v>
      </c>
      <c r="V1209" s="2" t="str">
        <f t="shared" si="73"/>
        <v/>
      </c>
      <c r="W1209" s="2" t="s">
        <v>1030</v>
      </c>
      <c r="X1209" s="2" t="str">
        <f t="shared" si="74"/>
        <v/>
      </c>
      <c r="Y1209" s="2" t="s">
        <v>1030</v>
      </c>
      <c r="Z1209" s="2" t="str">
        <f t="shared" si="75"/>
        <v/>
      </c>
      <c r="AA1209" s="2" t="s">
        <v>1030</v>
      </c>
    </row>
    <row r="1210" spans="1:27" hidden="1" x14ac:dyDescent="0.25">
      <c r="A1210" s="2" t="s">
        <v>4500</v>
      </c>
      <c r="B1210" s="2" t="s">
        <v>1659</v>
      </c>
      <c r="C1210" s="2" t="s">
        <v>4501</v>
      </c>
      <c r="D1210" s="2">
        <v>0.3333333358168602</v>
      </c>
      <c r="E1210" s="2" t="s">
        <v>1030</v>
      </c>
      <c r="F1210" s="2" t="s">
        <v>1030</v>
      </c>
      <c r="G1210" s="2">
        <v>0.3333333358168602</v>
      </c>
      <c r="H1210" s="2" t="s">
        <v>4502</v>
      </c>
      <c r="I1210" s="21">
        <v>41736.291666666664</v>
      </c>
      <c r="J1210" s="2" t="s">
        <v>793</v>
      </c>
      <c r="K1210" s="21">
        <v>40856.333333333336</v>
      </c>
      <c r="L1210" s="2" t="s">
        <v>1102</v>
      </c>
      <c r="M1210" s="21">
        <v>39551.291666666664</v>
      </c>
      <c r="N1210" s="2">
        <v>4</v>
      </c>
      <c r="O1210" s="2">
        <v>2323000</v>
      </c>
      <c r="P1210" s="2" t="s">
        <v>795</v>
      </c>
      <c r="Q1210" s="2" t="s">
        <v>1659</v>
      </c>
      <c r="R1210" s="2" t="s">
        <v>1047</v>
      </c>
      <c r="S1210" s="2" t="s">
        <v>916</v>
      </c>
      <c r="T1210" s="2" t="str">
        <f t="shared" si="72"/>
        <v/>
      </c>
      <c r="U1210" s="2" t="s">
        <v>1030</v>
      </c>
      <c r="V1210" s="2" t="str">
        <f t="shared" si="73"/>
        <v/>
      </c>
      <c r="W1210" s="2" t="s">
        <v>1030</v>
      </c>
      <c r="X1210" s="2" t="str">
        <f t="shared" si="74"/>
        <v/>
      </c>
      <c r="Y1210" s="2" t="s">
        <v>1030</v>
      </c>
      <c r="Z1210" s="2" t="str">
        <f t="shared" si="75"/>
        <v/>
      </c>
      <c r="AA1210" s="2" t="s">
        <v>1030</v>
      </c>
    </row>
    <row r="1211" spans="1:27" hidden="1" x14ac:dyDescent="0.25">
      <c r="A1211" s="2" t="s">
        <v>4503</v>
      </c>
      <c r="B1211" s="2" t="s">
        <v>822</v>
      </c>
      <c r="C1211" s="2" t="s">
        <v>4504</v>
      </c>
      <c r="D1211" s="2">
        <v>2</v>
      </c>
      <c r="E1211" s="2" t="s">
        <v>1030</v>
      </c>
      <c r="F1211" s="2" t="s">
        <v>1030</v>
      </c>
      <c r="G1211" s="2">
        <v>2</v>
      </c>
      <c r="H1211" s="2" t="s">
        <v>4505</v>
      </c>
      <c r="I1211" s="21">
        <v>41989.333333333328</v>
      </c>
      <c r="J1211" s="2" t="s">
        <v>800</v>
      </c>
      <c r="K1211" s="21">
        <v>40841.291666666664</v>
      </c>
      <c r="L1211" s="2" t="s">
        <v>1102</v>
      </c>
      <c r="M1211" s="21">
        <v>40883.333333333336</v>
      </c>
      <c r="N1211" s="2">
        <v>0</v>
      </c>
      <c r="O1211" s="2">
        <v>205000</v>
      </c>
      <c r="P1211" s="2" t="s">
        <v>816</v>
      </c>
      <c r="Q1211" s="2" t="s">
        <v>822</v>
      </c>
      <c r="R1211" s="2" t="s">
        <v>903</v>
      </c>
      <c r="S1211" s="2" t="s">
        <v>853</v>
      </c>
      <c r="T1211" s="2" t="str">
        <f t="shared" si="72"/>
        <v/>
      </c>
      <c r="U1211" s="2" t="s">
        <v>1030</v>
      </c>
      <c r="V1211" s="2" t="str">
        <f t="shared" si="73"/>
        <v/>
      </c>
      <c r="W1211" s="2" t="s">
        <v>1030</v>
      </c>
      <c r="X1211" s="2" t="str">
        <f t="shared" si="74"/>
        <v/>
      </c>
      <c r="Y1211" s="2" t="s">
        <v>1030</v>
      </c>
      <c r="Z1211" s="2" t="str">
        <f t="shared" si="75"/>
        <v/>
      </c>
      <c r="AA1211" s="2" t="s">
        <v>1030</v>
      </c>
    </row>
    <row r="1212" spans="1:27" hidden="1" x14ac:dyDescent="0.25">
      <c r="A1212" s="2" t="s">
        <v>1559</v>
      </c>
      <c r="B1212" s="2" t="s">
        <v>1365</v>
      </c>
      <c r="C1212" s="2" t="s">
        <v>1534</v>
      </c>
      <c r="D1212" s="2">
        <v>4.25</v>
      </c>
      <c r="E1212" s="2">
        <v>1</v>
      </c>
      <c r="F1212" s="2">
        <v>4.25</v>
      </c>
      <c r="G1212" s="2" t="s">
        <v>1030</v>
      </c>
      <c r="H1212" s="2" t="s">
        <v>1144</v>
      </c>
      <c r="I1212" s="21">
        <v>43235.291666666672</v>
      </c>
      <c r="J1212" s="2" t="s">
        <v>800</v>
      </c>
      <c r="K1212" s="21">
        <v>43104.333333333328</v>
      </c>
      <c r="L1212" s="2" t="s">
        <v>794</v>
      </c>
      <c r="M1212" s="21">
        <v>41640.333333333336</v>
      </c>
      <c r="N1212" s="2">
        <v>1</v>
      </c>
      <c r="O1212" s="2">
        <v>125000</v>
      </c>
      <c r="P1212" s="2" t="s">
        <v>795</v>
      </c>
      <c r="Q1212" s="2" t="s">
        <v>1592</v>
      </c>
      <c r="R1212" s="2" t="s">
        <v>810</v>
      </c>
      <c r="S1212" s="2" t="s">
        <v>845</v>
      </c>
      <c r="T1212" s="2" t="str">
        <f t="shared" si="72"/>
        <v/>
      </c>
      <c r="U1212" s="2" t="s">
        <v>1030</v>
      </c>
      <c r="V1212" s="2" t="str">
        <f t="shared" si="73"/>
        <v/>
      </c>
      <c r="W1212" s="2" t="s">
        <v>1030</v>
      </c>
      <c r="X1212" s="2" t="str">
        <f t="shared" si="74"/>
        <v/>
      </c>
      <c r="Y1212" s="2" t="s">
        <v>1030</v>
      </c>
      <c r="Z1212" s="2" t="str">
        <f t="shared" si="75"/>
        <v/>
      </c>
      <c r="AA1212" s="2" t="s">
        <v>1030</v>
      </c>
    </row>
    <row r="1213" spans="1:27" hidden="1" x14ac:dyDescent="0.25">
      <c r="A1213" s="2" t="s">
        <v>1562</v>
      </c>
      <c r="B1213" s="2" t="s">
        <v>812</v>
      </c>
      <c r="C1213" s="2" t="s">
        <v>1539</v>
      </c>
      <c r="D1213" s="2">
        <v>5.75</v>
      </c>
      <c r="E1213" s="2">
        <v>1</v>
      </c>
      <c r="F1213" s="2">
        <v>5.75</v>
      </c>
      <c r="G1213" s="2" t="s">
        <v>1030</v>
      </c>
      <c r="H1213" s="2" t="s">
        <v>1145</v>
      </c>
      <c r="I1213" s="21">
        <v>43152.333333333328</v>
      </c>
      <c r="J1213" s="2" t="s">
        <v>808</v>
      </c>
      <c r="K1213" s="21">
        <v>43144.333333333328</v>
      </c>
      <c r="L1213" s="2" t="s">
        <v>794</v>
      </c>
      <c r="M1213" s="21">
        <v>42707.333333333328</v>
      </c>
      <c r="N1213" s="2">
        <v>1</v>
      </c>
      <c r="O1213" s="2">
        <v>6000</v>
      </c>
      <c r="P1213" s="2" t="s">
        <v>795</v>
      </c>
      <c r="Q1213" s="2" t="s">
        <v>812</v>
      </c>
      <c r="R1213" s="2" t="s">
        <v>1026</v>
      </c>
      <c r="S1213" s="2" t="s">
        <v>1146</v>
      </c>
      <c r="T1213" s="2" t="str">
        <f t="shared" si="72"/>
        <v/>
      </c>
      <c r="U1213" s="2" t="s">
        <v>1030</v>
      </c>
      <c r="V1213" s="2" t="str">
        <f t="shared" si="73"/>
        <v/>
      </c>
      <c r="W1213" s="2" t="s">
        <v>1030</v>
      </c>
      <c r="X1213" s="2" t="str">
        <f t="shared" si="74"/>
        <v/>
      </c>
      <c r="Y1213" s="2" t="s">
        <v>1030</v>
      </c>
      <c r="Z1213" s="2" t="str">
        <f t="shared" si="75"/>
        <v/>
      </c>
      <c r="AA1213" s="2" t="s">
        <v>1030</v>
      </c>
    </row>
    <row r="1214" spans="1:27" hidden="1" x14ac:dyDescent="0.25">
      <c r="A1214" s="2" t="s">
        <v>4506</v>
      </c>
      <c r="B1214" s="2" t="s">
        <v>874</v>
      </c>
      <c r="C1214" s="2" t="s">
        <v>4507</v>
      </c>
      <c r="D1214" s="2">
        <v>0.5</v>
      </c>
      <c r="E1214" s="2">
        <v>1</v>
      </c>
      <c r="F1214" s="2">
        <v>0.5</v>
      </c>
      <c r="G1214" s="2" t="s">
        <v>1030</v>
      </c>
      <c r="H1214" s="2" t="s">
        <v>4508</v>
      </c>
      <c r="I1214" s="21">
        <v>42529.291666666672</v>
      </c>
      <c r="J1214" s="2" t="s">
        <v>884</v>
      </c>
      <c r="K1214" s="21">
        <v>42528.291666666672</v>
      </c>
      <c r="L1214" s="2" t="s">
        <v>794</v>
      </c>
      <c r="N1214" s="2">
        <v>0</v>
      </c>
      <c r="O1214" s="2">
        <v>0</v>
      </c>
      <c r="P1214" s="2" t="s">
        <v>816</v>
      </c>
      <c r="Q1214" s="2" t="s">
        <v>874</v>
      </c>
      <c r="R1214" s="2" t="s">
        <v>813</v>
      </c>
      <c r="S1214" s="2" t="s">
        <v>845</v>
      </c>
      <c r="T1214" s="2" t="str">
        <f t="shared" si="72"/>
        <v/>
      </c>
      <c r="U1214" s="2" t="s">
        <v>1030</v>
      </c>
      <c r="V1214" s="2" t="str">
        <f t="shared" si="73"/>
        <v/>
      </c>
      <c r="W1214" s="2" t="s">
        <v>1030</v>
      </c>
      <c r="X1214" s="2" t="str">
        <f t="shared" si="74"/>
        <v/>
      </c>
      <c r="Y1214" s="2" t="s">
        <v>1030</v>
      </c>
      <c r="Z1214" s="2" t="str">
        <f t="shared" si="75"/>
        <v/>
      </c>
      <c r="AA1214" s="2" t="s">
        <v>1030</v>
      </c>
    </row>
    <row r="1215" spans="1:27" hidden="1" x14ac:dyDescent="0.25">
      <c r="A1215" s="2" t="s">
        <v>4509</v>
      </c>
      <c r="B1215" s="2" t="s">
        <v>885</v>
      </c>
      <c r="C1215" s="2" t="s">
        <v>4510</v>
      </c>
      <c r="D1215" s="2">
        <v>4.6666666716337204</v>
      </c>
      <c r="E1215" s="2">
        <v>1</v>
      </c>
      <c r="F1215" s="2">
        <v>4.6666666716337204</v>
      </c>
      <c r="G1215" s="2" t="s">
        <v>1030</v>
      </c>
      <c r="H1215" s="2" t="s">
        <v>4511</v>
      </c>
      <c r="I1215" s="21">
        <v>42542.291666666672</v>
      </c>
      <c r="J1215" s="2" t="s">
        <v>808</v>
      </c>
      <c r="K1215" s="21">
        <v>42227.291666666672</v>
      </c>
      <c r="L1215" s="2" t="s">
        <v>794</v>
      </c>
      <c r="M1215" s="21">
        <v>42210.291666666672</v>
      </c>
      <c r="N1215" s="2">
        <v>2</v>
      </c>
      <c r="O1215" s="2">
        <v>10500</v>
      </c>
      <c r="P1215" s="2" t="s">
        <v>824</v>
      </c>
      <c r="Q1215" s="2" t="s">
        <v>885</v>
      </c>
      <c r="R1215" s="2" t="s">
        <v>830</v>
      </c>
      <c r="S1215" s="2" t="s">
        <v>845</v>
      </c>
      <c r="T1215" s="2" t="str">
        <f t="shared" si="72"/>
        <v/>
      </c>
      <c r="U1215" s="2" t="s">
        <v>1030</v>
      </c>
      <c r="V1215" s="2" t="str">
        <f t="shared" si="73"/>
        <v/>
      </c>
      <c r="W1215" s="2" t="s">
        <v>1030</v>
      </c>
      <c r="X1215" s="2" t="str">
        <f t="shared" si="74"/>
        <v>Alondra Gaytan</v>
      </c>
      <c r="Y1215" s="2">
        <v>2</v>
      </c>
      <c r="Z1215" s="2" t="str">
        <f t="shared" si="75"/>
        <v>Alondra Gaytan</v>
      </c>
      <c r="AA1215" s="2">
        <v>10500</v>
      </c>
    </row>
    <row r="1216" spans="1:27" hidden="1" x14ac:dyDescent="0.25">
      <c r="A1216" s="2" t="s">
        <v>1391</v>
      </c>
      <c r="B1216" s="2" t="s">
        <v>1365</v>
      </c>
      <c r="C1216" s="2" t="s">
        <v>1390</v>
      </c>
      <c r="D1216" s="2">
        <v>10.583000004291534</v>
      </c>
      <c r="E1216" s="2">
        <v>1</v>
      </c>
      <c r="F1216" s="2">
        <v>10.583000004291534</v>
      </c>
      <c r="G1216" s="2" t="s">
        <v>1030</v>
      </c>
      <c r="H1216" s="2" t="s">
        <v>1147</v>
      </c>
      <c r="I1216" s="21">
        <v>43140.333333333328</v>
      </c>
      <c r="J1216" s="2" t="s">
        <v>808</v>
      </c>
      <c r="K1216" s="21">
        <v>43082.333333333328</v>
      </c>
      <c r="L1216" s="2" t="s">
        <v>794</v>
      </c>
      <c r="M1216" s="21">
        <v>42675.291666666672</v>
      </c>
      <c r="N1216" s="2">
        <v>3</v>
      </c>
      <c r="O1216" s="2">
        <v>500000</v>
      </c>
      <c r="P1216" s="2" t="s">
        <v>795</v>
      </c>
      <c r="Q1216" s="2" t="s">
        <v>1592</v>
      </c>
      <c r="R1216" s="2" t="s">
        <v>810</v>
      </c>
      <c r="S1216" s="2" t="s">
        <v>845</v>
      </c>
      <c r="T1216" s="2" t="str">
        <f t="shared" si="72"/>
        <v/>
      </c>
      <c r="U1216" s="2" t="s">
        <v>1030</v>
      </c>
      <c r="V1216" s="2" t="str">
        <f t="shared" si="73"/>
        <v/>
      </c>
      <c r="W1216" s="2" t="s">
        <v>1030</v>
      </c>
      <c r="X1216" s="2" t="str">
        <f t="shared" si="74"/>
        <v>Anthony C. Elliott</v>
      </c>
      <c r="Y1216" s="2">
        <v>3</v>
      </c>
      <c r="Z1216" s="2" t="str">
        <f t="shared" si="75"/>
        <v/>
      </c>
      <c r="AA1216" s="2" t="s">
        <v>1030</v>
      </c>
    </row>
    <row r="1217" spans="1:27" hidden="1" x14ac:dyDescent="0.25">
      <c r="A1217" s="2" t="s">
        <v>4512</v>
      </c>
      <c r="B1217" s="2" t="s">
        <v>822</v>
      </c>
      <c r="C1217" s="2" t="s">
        <v>4513</v>
      </c>
      <c r="D1217" s="2">
        <v>1.75</v>
      </c>
      <c r="E1217" s="2" t="s">
        <v>1030</v>
      </c>
      <c r="F1217" s="2" t="s">
        <v>1030</v>
      </c>
      <c r="G1217" s="2">
        <v>1.75</v>
      </c>
      <c r="H1217" s="2" t="s">
        <v>4514</v>
      </c>
      <c r="I1217" s="21">
        <v>42114.291666666672</v>
      </c>
      <c r="J1217" s="2" t="s">
        <v>847</v>
      </c>
      <c r="K1217" s="21">
        <v>40941.333333333336</v>
      </c>
      <c r="L1217" s="2" t="s">
        <v>1102</v>
      </c>
      <c r="M1217" s="21">
        <v>40452.291666666664</v>
      </c>
      <c r="N1217" s="2">
        <v>1</v>
      </c>
      <c r="O1217" s="2">
        <v>17176</v>
      </c>
      <c r="P1217" s="2" t="s">
        <v>795</v>
      </c>
      <c r="Q1217" s="2" t="s">
        <v>822</v>
      </c>
      <c r="R1217" s="2" t="s">
        <v>797</v>
      </c>
      <c r="S1217" s="2" t="s">
        <v>820</v>
      </c>
      <c r="T1217" s="2" t="str">
        <f t="shared" si="72"/>
        <v/>
      </c>
      <c r="U1217" s="2" t="s">
        <v>1030</v>
      </c>
      <c r="V1217" s="2" t="str">
        <f t="shared" si="73"/>
        <v/>
      </c>
      <c r="W1217" s="2" t="s">
        <v>1030</v>
      </c>
      <c r="X1217" s="2" t="str">
        <f t="shared" si="74"/>
        <v/>
      </c>
      <c r="Y1217" s="2" t="s">
        <v>1030</v>
      </c>
      <c r="Z1217" s="2" t="str">
        <f t="shared" si="75"/>
        <v/>
      </c>
      <c r="AA1217" s="2" t="s">
        <v>1030</v>
      </c>
    </row>
    <row r="1218" spans="1:27" hidden="1" x14ac:dyDescent="0.25">
      <c r="A1218" s="2" t="s">
        <v>4515</v>
      </c>
      <c r="B1218" s="2" t="s">
        <v>874</v>
      </c>
      <c r="C1218" s="2" t="s">
        <v>4516</v>
      </c>
      <c r="D1218" s="2">
        <v>3.5</v>
      </c>
      <c r="E1218" s="2" t="s">
        <v>1030</v>
      </c>
      <c r="F1218" s="2" t="s">
        <v>1030</v>
      </c>
      <c r="G1218" s="2">
        <v>3.5</v>
      </c>
      <c r="H1218" s="2" t="s">
        <v>4517</v>
      </c>
      <c r="I1218" s="21">
        <v>41939.291666666664</v>
      </c>
      <c r="J1218" s="2" t="s">
        <v>884</v>
      </c>
      <c r="K1218" s="21">
        <v>40767.291666666664</v>
      </c>
      <c r="L1218" s="2" t="s">
        <v>1102</v>
      </c>
      <c r="M1218" s="21">
        <v>41946.333333333336</v>
      </c>
      <c r="N1218" s="2">
        <v>1</v>
      </c>
      <c r="O1218" s="2">
        <v>20000</v>
      </c>
      <c r="P1218" s="2" t="s">
        <v>824</v>
      </c>
      <c r="Q1218" s="2" t="s">
        <v>874</v>
      </c>
      <c r="R1218" s="2" t="s">
        <v>1047</v>
      </c>
      <c r="S1218" s="2" t="s">
        <v>845</v>
      </c>
      <c r="T1218" s="2" t="str">
        <f t="shared" si="72"/>
        <v>Rose Obetz</v>
      </c>
      <c r="U1218" s="2">
        <v>2300</v>
      </c>
      <c r="V1218" s="2" t="str">
        <f t="shared" si="73"/>
        <v>Rose Obetz</v>
      </c>
      <c r="W1218" s="2">
        <v>0</v>
      </c>
      <c r="X1218" s="2" t="str">
        <f t="shared" si="74"/>
        <v/>
      </c>
      <c r="Y1218" s="2" t="s">
        <v>1030</v>
      </c>
      <c r="Z1218" s="2" t="str">
        <f t="shared" si="75"/>
        <v>Rose Obetz</v>
      </c>
      <c r="AA1218" s="2">
        <v>20000</v>
      </c>
    </row>
    <row r="1219" spans="1:27" hidden="1" x14ac:dyDescent="0.25">
      <c r="A1219" s="2" t="s">
        <v>1384</v>
      </c>
      <c r="B1219" s="2" t="s">
        <v>1365</v>
      </c>
      <c r="C1219" s="2" t="s">
        <v>1383</v>
      </c>
      <c r="D1219" s="2">
        <v>8.25</v>
      </c>
      <c r="E1219" s="2">
        <v>1</v>
      </c>
      <c r="F1219" s="2">
        <v>8.25</v>
      </c>
      <c r="G1219" s="2" t="s">
        <v>1030</v>
      </c>
      <c r="H1219" s="2" t="s">
        <v>1148</v>
      </c>
      <c r="I1219" s="21">
        <v>43279.291666666672</v>
      </c>
      <c r="J1219" s="2" t="s">
        <v>793</v>
      </c>
      <c r="K1219" s="21">
        <v>43084.333333333328</v>
      </c>
      <c r="L1219" s="2" t="s">
        <v>794</v>
      </c>
      <c r="M1219" s="21">
        <v>42646.291666666672</v>
      </c>
      <c r="N1219" s="2">
        <v>2</v>
      </c>
      <c r="O1219" s="2">
        <v>0</v>
      </c>
      <c r="P1219" s="2" t="s">
        <v>795</v>
      </c>
      <c r="Q1219" s="2" t="s">
        <v>1592</v>
      </c>
      <c r="R1219" s="2" t="s">
        <v>810</v>
      </c>
      <c r="S1219" s="2" t="s">
        <v>845</v>
      </c>
      <c r="T1219" s="2" t="str">
        <f t="shared" ref="T1219:T1282" si="76">IF(U1219&lt;&gt;"",B1219,"")</f>
        <v>Anthony C. Elliott</v>
      </c>
      <c r="U1219" s="2">
        <v>20000</v>
      </c>
      <c r="V1219" s="2" t="str">
        <f t="shared" ref="V1219:V1282" si="77">IF(W1219&lt;&gt;"",B1219,"")</f>
        <v/>
      </c>
      <c r="W1219" s="2" t="s">
        <v>1030</v>
      </c>
      <c r="X1219" s="2" t="str">
        <f t="shared" ref="X1219:X1282" si="78">IF(Y1219&lt;&gt;"",B1219,"")</f>
        <v/>
      </c>
      <c r="Y1219" s="2" t="s">
        <v>1030</v>
      </c>
      <c r="Z1219" s="2" t="str">
        <f t="shared" ref="Z1219:Z1282" si="79">IF(AA1219&lt;&gt;"",B1219,"")</f>
        <v/>
      </c>
      <c r="AA1219" s="2" t="s">
        <v>1030</v>
      </c>
    </row>
    <row r="1220" spans="1:27" hidden="1" x14ac:dyDescent="0.25">
      <c r="A1220" s="2" t="s">
        <v>4518</v>
      </c>
      <c r="B1220" s="2" t="s">
        <v>1613</v>
      </c>
      <c r="C1220" s="2" t="s">
        <v>4519</v>
      </c>
      <c r="D1220" s="2">
        <v>16</v>
      </c>
      <c r="E1220" s="2">
        <v>1</v>
      </c>
      <c r="F1220" s="2">
        <v>16</v>
      </c>
      <c r="G1220" s="2" t="s">
        <v>1030</v>
      </c>
      <c r="H1220" s="2" t="s">
        <v>4520</v>
      </c>
      <c r="I1220" s="21">
        <v>41925.291666666664</v>
      </c>
      <c r="J1220" s="2" t="s">
        <v>803</v>
      </c>
      <c r="K1220" s="21">
        <v>41651.333333333336</v>
      </c>
      <c r="L1220" s="2" t="s">
        <v>1102</v>
      </c>
      <c r="M1220" s="21">
        <v>20333.291666666668</v>
      </c>
      <c r="N1220" s="2">
        <v>0</v>
      </c>
      <c r="P1220" s="2" t="s">
        <v>795</v>
      </c>
      <c r="Q1220" s="2" t="s">
        <v>1613</v>
      </c>
      <c r="R1220" s="2" t="s">
        <v>937</v>
      </c>
      <c r="S1220" s="2" t="s">
        <v>845</v>
      </c>
      <c r="T1220" s="2" t="str">
        <f t="shared" si="76"/>
        <v/>
      </c>
      <c r="U1220" s="2" t="s">
        <v>1030</v>
      </c>
      <c r="V1220" s="2" t="str">
        <f t="shared" si="77"/>
        <v/>
      </c>
      <c r="W1220" s="2" t="s">
        <v>1030</v>
      </c>
      <c r="X1220" s="2" t="str">
        <f t="shared" si="78"/>
        <v/>
      </c>
      <c r="Y1220" s="2" t="s">
        <v>1030</v>
      </c>
      <c r="Z1220" s="2" t="str">
        <f t="shared" si="79"/>
        <v/>
      </c>
      <c r="AA1220" s="2" t="s">
        <v>1030</v>
      </c>
    </row>
    <row r="1221" spans="1:27" hidden="1" x14ac:dyDescent="0.25">
      <c r="A1221" s="2" t="s">
        <v>45</v>
      </c>
      <c r="B1221" s="2" t="s">
        <v>809</v>
      </c>
      <c r="C1221" s="2" t="s">
        <v>44</v>
      </c>
      <c r="D1221" s="2">
        <v>7.5</v>
      </c>
      <c r="E1221" s="2">
        <v>1</v>
      </c>
      <c r="F1221" s="2">
        <v>7.5</v>
      </c>
      <c r="G1221" s="2" t="s">
        <v>1030</v>
      </c>
      <c r="H1221" s="2" t="s">
        <v>1149</v>
      </c>
      <c r="I1221" s="21">
        <v>43279.291666666672</v>
      </c>
      <c r="J1221" s="2" t="s">
        <v>803</v>
      </c>
      <c r="K1221" s="21">
        <v>43172.291666666672</v>
      </c>
      <c r="L1221" s="2" t="s">
        <v>794</v>
      </c>
      <c r="M1221" s="21">
        <v>4019.3333333333321</v>
      </c>
      <c r="N1221" s="2">
        <v>120</v>
      </c>
      <c r="O1221" s="2">
        <v>13000000</v>
      </c>
      <c r="P1221" s="2" t="s">
        <v>795</v>
      </c>
      <c r="Q1221" s="2" t="s">
        <v>809</v>
      </c>
      <c r="R1221" s="2" t="s">
        <v>797</v>
      </c>
      <c r="S1221" s="2" t="s">
        <v>845</v>
      </c>
      <c r="T1221" s="2" t="str">
        <f t="shared" si="76"/>
        <v/>
      </c>
      <c r="U1221" s="2" t="s">
        <v>1030</v>
      </c>
      <c r="V1221" s="2" t="str">
        <f t="shared" si="77"/>
        <v/>
      </c>
      <c r="W1221" s="2" t="s">
        <v>1030</v>
      </c>
      <c r="X1221" s="2" t="str">
        <f t="shared" si="78"/>
        <v/>
      </c>
      <c r="Y1221" s="2" t="s">
        <v>1030</v>
      </c>
      <c r="Z1221" s="2" t="str">
        <f t="shared" si="79"/>
        <v/>
      </c>
      <c r="AA1221" s="2" t="s">
        <v>1030</v>
      </c>
    </row>
    <row r="1222" spans="1:27" hidden="1" x14ac:dyDescent="0.25">
      <c r="A1222" s="2" t="s">
        <v>468</v>
      </c>
      <c r="B1222" s="2" t="s">
        <v>1365</v>
      </c>
      <c r="C1222" s="2" t="s">
        <v>467</v>
      </c>
      <c r="D1222" s="2">
        <v>41.41666667163372</v>
      </c>
      <c r="E1222" s="2">
        <v>1</v>
      </c>
      <c r="F1222" s="2">
        <v>41.41666667163372</v>
      </c>
      <c r="G1222" s="2" t="s">
        <v>1030</v>
      </c>
      <c r="H1222" s="2" t="s">
        <v>1150</v>
      </c>
      <c r="I1222" s="21">
        <v>43235.291666666672</v>
      </c>
      <c r="J1222" s="2" t="s">
        <v>808</v>
      </c>
      <c r="K1222" s="21">
        <v>42311.333333333328</v>
      </c>
      <c r="L1222" s="2" t="s">
        <v>794</v>
      </c>
      <c r="M1222" s="21">
        <v>29221.333333333332</v>
      </c>
      <c r="N1222" s="2">
        <v>0</v>
      </c>
      <c r="O1222" s="2">
        <v>46000</v>
      </c>
      <c r="P1222" s="2" t="s">
        <v>795</v>
      </c>
      <c r="Q1222" s="2" t="s">
        <v>1592</v>
      </c>
      <c r="R1222" s="2" t="s">
        <v>797</v>
      </c>
      <c r="S1222" s="2" t="s">
        <v>820</v>
      </c>
      <c r="T1222" s="2" t="str">
        <f t="shared" si="76"/>
        <v>Anthony C. Elliott</v>
      </c>
      <c r="U1222" s="2">
        <v>200000</v>
      </c>
      <c r="V1222" s="2" t="str">
        <f t="shared" si="77"/>
        <v/>
      </c>
      <c r="W1222" s="2" t="s">
        <v>1030</v>
      </c>
      <c r="X1222" s="2" t="str">
        <f t="shared" si="78"/>
        <v/>
      </c>
      <c r="Y1222" s="2" t="s">
        <v>1030</v>
      </c>
      <c r="Z1222" s="2" t="str">
        <f t="shared" si="79"/>
        <v/>
      </c>
      <c r="AA1222" s="2" t="s">
        <v>1030</v>
      </c>
    </row>
    <row r="1223" spans="1:27" hidden="1" x14ac:dyDescent="0.25">
      <c r="A1223" s="2" t="s">
        <v>621</v>
      </c>
      <c r="B1223" s="2" t="s">
        <v>822</v>
      </c>
      <c r="C1223" s="2" t="s">
        <v>620</v>
      </c>
      <c r="D1223" s="2">
        <v>4</v>
      </c>
      <c r="E1223" s="2">
        <v>1</v>
      </c>
      <c r="F1223" s="2">
        <v>4</v>
      </c>
      <c r="G1223" s="2" t="s">
        <v>1030</v>
      </c>
      <c r="H1223" s="2" t="s">
        <v>1151</v>
      </c>
      <c r="I1223" s="21">
        <v>43201.291666666672</v>
      </c>
      <c r="J1223" s="2" t="s">
        <v>800</v>
      </c>
      <c r="K1223" s="21">
        <v>43201.291666666672</v>
      </c>
      <c r="L1223" s="2" t="s">
        <v>794</v>
      </c>
      <c r="M1223" s="21">
        <v>37803.291666666664</v>
      </c>
      <c r="N1223" s="2">
        <v>1</v>
      </c>
      <c r="O1223" s="2">
        <v>0</v>
      </c>
      <c r="P1223" s="2" t="s">
        <v>795</v>
      </c>
      <c r="Q1223" s="2" t="s">
        <v>822</v>
      </c>
      <c r="R1223" s="2" t="s">
        <v>810</v>
      </c>
      <c r="S1223" s="2" t="s">
        <v>996</v>
      </c>
      <c r="T1223" s="2" t="str">
        <f t="shared" si="76"/>
        <v/>
      </c>
      <c r="U1223" s="2" t="s">
        <v>1030</v>
      </c>
      <c r="V1223" s="2" t="str">
        <f t="shared" si="77"/>
        <v/>
      </c>
      <c r="W1223" s="2" t="s">
        <v>1030</v>
      </c>
      <c r="X1223" s="2" t="str">
        <f t="shared" si="78"/>
        <v/>
      </c>
      <c r="Y1223" s="2" t="s">
        <v>1030</v>
      </c>
      <c r="Z1223" s="2" t="str">
        <f t="shared" si="79"/>
        <v/>
      </c>
      <c r="AA1223" s="2" t="s">
        <v>1030</v>
      </c>
    </row>
    <row r="1224" spans="1:27" hidden="1" x14ac:dyDescent="0.25">
      <c r="A1224" s="2" t="s">
        <v>4521</v>
      </c>
      <c r="B1224" s="2" t="s">
        <v>1840</v>
      </c>
      <c r="C1224" s="2" t="s">
        <v>4522</v>
      </c>
      <c r="D1224" s="2">
        <v>1.5</v>
      </c>
      <c r="E1224" s="2">
        <v>1</v>
      </c>
      <c r="F1224" s="2">
        <v>1.5</v>
      </c>
      <c r="G1224" s="2" t="s">
        <v>1030</v>
      </c>
      <c r="H1224" s="2" t="s">
        <v>4523</v>
      </c>
      <c r="I1224" s="21">
        <v>41795.291666666664</v>
      </c>
      <c r="J1224" s="2" t="s">
        <v>800</v>
      </c>
      <c r="K1224" s="21">
        <v>41795.291666666664</v>
      </c>
      <c r="L1224" s="2" t="s">
        <v>1102</v>
      </c>
      <c r="M1224" s="21">
        <v>27242.291666666668</v>
      </c>
      <c r="O1224" s="2">
        <v>2000000</v>
      </c>
      <c r="P1224" s="2" t="s">
        <v>795</v>
      </c>
      <c r="Q1224" s="2" t="s">
        <v>1840</v>
      </c>
      <c r="R1224" s="2" t="s">
        <v>813</v>
      </c>
      <c r="S1224" s="2" t="s">
        <v>955</v>
      </c>
      <c r="T1224" s="2" t="str">
        <f t="shared" si="76"/>
        <v/>
      </c>
      <c r="U1224" s="2" t="s">
        <v>1030</v>
      </c>
      <c r="V1224" s="2" t="str">
        <f t="shared" si="77"/>
        <v/>
      </c>
      <c r="W1224" s="2" t="s">
        <v>1030</v>
      </c>
      <c r="X1224" s="2" t="str">
        <f t="shared" si="78"/>
        <v/>
      </c>
      <c r="Y1224" s="2" t="s">
        <v>1030</v>
      </c>
      <c r="Z1224" s="2" t="str">
        <f t="shared" si="79"/>
        <v/>
      </c>
      <c r="AA1224" s="2" t="s">
        <v>1030</v>
      </c>
    </row>
    <row r="1225" spans="1:27" hidden="1" x14ac:dyDescent="0.25">
      <c r="A1225" s="2" t="s">
        <v>4524</v>
      </c>
      <c r="B1225" s="2" t="s">
        <v>848</v>
      </c>
      <c r="C1225" s="2" t="s">
        <v>4525</v>
      </c>
      <c r="D1225" s="2">
        <v>10.5</v>
      </c>
      <c r="E1225" s="2">
        <v>1</v>
      </c>
      <c r="F1225" s="2">
        <v>10.5</v>
      </c>
      <c r="G1225" s="2" t="s">
        <v>1030</v>
      </c>
      <c r="H1225" s="2" t="s">
        <v>4526</v>
      </c>
      <c r="I1225" s="21">
        <v>42640.291666666672</v>
      </c>
      <c r="J1225" s="2" t="s">
        <v>808</v>
      </c>
      <c r="K1225" s="21">
        <v>42620.291666666672</v>
      </c>
      <c r="L1225" s="2" t="s">
        <v>794</v>
      </c>
      <c r="N1225" s="2">
        <v>0</v>
      </c>
      <c r="O1225" s="2">
        <v>0</v>
      </c>
      <c r="P1225" s="2" t="s">
        <v>816</v>
      </c>
      <c r="Q1225" s="2" t="s">
        <v>848</v>
      </c>
      <c r="R1225" s="2" t="s">
        <v>797</v>
      </c>
      <c r="S1225" s="2" t="s">
        <v>843</v>
      </c>
      <c r="T1225" s="2" t="str">
        <f t="shared" si="76"/>
        <v/>
      </c>
      <c r="U1225" s="2" t="s">
        <v>1030</v>
      </c>
      <c r="V1225" s="2" t="str">
        <f t="shared" si="77"/>
        <v/>
      </c>
      <c r="W1225" s="2" t="s">
        <v>1030</v>
      </c>
      <c r="X1225" s="2" t="str">
        <f t="shared" si="78"/>
        <v/>
      </c>
      <c r="Y1225" s="2" t="s">
        <v>1030</v>
      </c>
      <c r="Z1225" s="2" t="str">
        <f t="shared" si="79"/>
        <v/>
      </c>
      <c r="AA1225" s="2" t="s">
        <v>1030</v>
      </c>
    </row>
    <row r="1226" spans="1:27" hidden="1" x14ac:dyDescent="0.25">
      <c r="A1226" s="2" t="s">
        <v>4527</v>
      </c>
      <c r="B1226" s="2" t="s">
        <v>1659</v>
      </c>
      <c r="C1226" s="2" t="s">
        <v>4528</v>
      </c>
      <c r="D1226" s="2">
        <v>0.25</v>
      </c>
      <c r="E1226" s="2" t="s">
        <v>1030</v>
      </c>
      <c r="F1226" s="2" t="s">
        <v>1030</v>
      </c>
      <c r="G1226" s="2">
        <v>0.25</v>
      </c>
      <c r="H1226" s="2" t="s">
        <v>4529</v>
      </c>
      <c r="I1226" s="21">
        <v>41718.291666666664</v>
      </c>
      <c r="J1226" s="2" t="s">
        <v>793</v>
      </c>
      <c r="K1226" s="21">
        <v>41390.291666666664</v>
      </c>
      <c r="L1226" s="2" t="s">
        <v>1102</v>
      </c>
      <c r="M1226" s="21">
        <v>40911.333333333336</v>
      </c>
      <c r="N1226" s="2">
        <v>7</v>
      </c>
      <c r="P1226" s="2" t="s">
        <v>795</v>
      </c>
      <c r="Q1226" s="2" t="s">
        <v>1659</v>
      </c>
      <c r="R1226" s="2" t="s">
        <v>810</v>
      </c>
      <c r="S1226" s="2" t="s">
        <v>853</v>
      </c>
      <c r="T1226" s="2" t="str">
        <f t="shared" si="76"/>
        <v/>
      </c>
      <c r="U1226" s="2" t="s">
        <v>1030</v>
      </c>
      <c r="V1226" s="2" t="str">
        <f t="shared" si="77"/>
        <v/>
      </c>
      <c r="W1226" s="2" t="s">
        <v>1030</v>
      </c>
      <c r="X1226" s="2" t="str">
        <f t="shared" si="78"/>
        <v/>
      </c>
      <c r="Y1226" s="2" t="s">
        <v>1030</v>
      </c>
      <c r="Z1226" s="2" t="str">
        <f t="shared" si="79"/>
        <v/>
      </c>
      <c r="AA1226" s="2" t="s">
        <v>1030</v>
      </c>
    </row>
    <row r="1227" spans="1:27" hidden="1" x14ac:dyDescent="0.25">
      <c r="A1227" s="2" t="s">
        <v>4530</v>
      </c>
      <c r="B1227" s="2" t="s">
        <v>1601</v>
      </c>
      <c r="C1227" s="2" t="s">
        <v>4531</v>
      </c>
      <c r="D1227" s="2">
        <v>7</v>
      </c>
      <c r="E1227" s="2" t="s">
        <v>1030</v>
      </c>
      <c r="F1227" s="2" t="s">
        <v>1030</v>
      </c>
      <c r="G1227" s="2">
        <v>7</v>
      </c>
      <c r="H1227" s="2" t="s">
        <v>4532</v>
      </c>
      <c r="I1227" s="21">
        <v>42437.333333333328</v>
      </c>
      <c r="J1227" s="2" t="s">
        <v>819</v>
      </c>
      <c r="K1227" s="21">
        <v>40800.291666666664</v>
      </c>
      <c r="L1227" s="2" t="s">
        <v>794</v>
      </c>
      <c r="M1227" s="21">
        <v>41701.333333333336</v>
      </c>
      <c r="N1227" s="2">
        <v>2</v>
      </c>
      <c r="P1227" s="2" t="s">
        <v>824</v>
      </c>
      <c r="Q1227" s="2" t="s">
        <v>1601</v>
      </c>
      <c r="R1227" s="2" t="s">
        <v>903</v>
      </c>
      <c r="S1227" s="2" t="s">
        <v>820</v>
      </c>
      <c r="T1227" s="2" t="str">
        <f t="shared" si="76"/>
        <v/>
      </c>
      <c r="U1227" s="2" t="s">
        <v>1030</v>
      </c>
      <c r="V1227" s="2" t="str">
        <f t="shared" si="77"/>
        <v>Melissa Moreno</v>
      </c>
      <c r="W1227" s="2">
        <v>1</v>
      </c>
      <c r="X1227" s="2" t="str">
        <f t="shared" si="78"/>
        <v>Melissa Moreno</v>
      </c>
      <c r="Y1227" s="2">
        <v>1</v>
      </c>
      <c r="Z1227" s="2" t="str">
        <f t="shared" si="79"/>
        <v/>
      </c>
      <c r="AA1227" s="2" t="s">
        <v>1030</v>
      </c>
    </row>
    <row r="1228" spans="1:27" hidden="1" x14ac:dyDescent="0.25">
      <c r="A1228" s="2" t="s">
        <v>4533</v>
      </c>
      <c r="B1228" s="2" t="s">
        <v>812</v>
      </c>
      <c r="C1228" s="2" t="s">
        <v>4534</v>
      </c>
      <c r="D1228" s="2">
        <v>36.25</v>
      </c>
      <c r="E1228" s="2">
        <v>1</v>
      </c>
      <c r="F1228" s="2">
        <v>36.25</v>
      </c>
      <c r="G1228" s="2" t="s">
        <v>1030</v>
      </c>
      <c r="H1228" s="2" t="s">
        <v>4535</v>
      </c>
      <c r="I1228" s="21">
        <v>43021.291666666672</v>
      </c>
      <c r="J1228" s="2" t="s">
        <v>793</v>
      </c>
      <c r="K1228" s="21">
        <v>42473.291666666672</v>
      </c>
      <c r="L1228" s="2" t="s">
        <v>794</v>
      </c>
      <c r="N1228" s="2">
        <v>0</v>
      </c>
      <c r="O1228" s="2">
        <v>0</v>
      </c>
      <c r="P1228" s="2" t="s">
        <v>816</v>
      </c>
      <c r="Q1228" s="2" t="s">
        <v>812</v>
      </c>
      <c r="R1228" s="2" t="s">
        <v>810</v>
      </c>
      <c r="S1228" s="2" t="s">
        <v>801</v>
      </c>
      <c r="T1228" s="2" t="str">
        <f t="shared" si="76"/>
        <v/>
      </c>
      <c r="U1228" s="2" t="s">
        <v>1030</v>
      </c>
      <c r="V1228" s="2" t="str">
        <f t="shared" si="77"/>
        <v/>
      </c>
      <c r="W1228" s="2" t="s">
        <v>1030</v>
      </c>
      <c r="X1228" s="2" t="str">
        <f t="shared" si="78"/>
        <v/>
      </c>
      <c r="Y1228" s="2" t="s">
        <v>1030</v>
      </c>
      <c r="Z1228" s="2" t="str">
        <f t="shared" si="79"/>
        <v/>
      </c>
      <c r="AA1228" s="2" t="s">
        <v>1030</v>
      </c>
    </row>
    <row r="1229" spans="1:27" hidden="1" x14ac:dyDescent="0.25">
      <c r="A1229" s="2" t="s">
        <v>4536</v>
      </c>
      <c r="B1229" s="2" t="s">
        <v>1063</v>
      </c>
      <c r="C1229" s="2" t="s">
        <v>4537</v>
      </c>
      <c r="D1229" s="2">
        <v>5.5</v>
      </c>
      <c r="E1229" s="2">
        <v>1</v>
      </c>
      <c r="F1229" s="2">
        <v>5.5</v>
      </c>
      <c r="G1229" s="2" t="s">
        <v>1030</v>
      </c>
      <c r="H1229" s="2" t="s">
        <v>4538</v>
      </c>
      <c r="I1229" s="21">
        <v>41898.291666666664</v>
      </c>
      <c r="J1229" s="2" t="s">
        <v>1030</v>
      </c>
      <c r="K1229" s="21">
        <v>41892.291666666664</v>
      </c>
      <c r="L1229" s="2" t="s">
        <v>1102</v>
      </c>
      <c r="N1229" s="2">
        <v>0</v>
      </c>
      <c r="O1229" s="2">
        <v>0</v>
      </c>
      <c r="P1229" s="2" t="s">
        <v>816</v>
      </c>
      <c r="Q1229" s="2" t="s">
        <v>1063</v>
      </c>
      <c r="R1229" s="2" t="s">
        <v>1030</v>
      </c>
      <c r="S1229" s="2" t="s">
        <v>801</v>
      </c>
      <c r="T1229" s="2" t="str">
        <f t="shared" si="76"/>
        <v/>
      </c>
      <c r="U1229" s="2" t="s">
        <v>1030</v>
      </c>
      <c r="V1229" s="2" t="str">
        <f t="shared" si="77"/>
        <v/>
      </c>
      <c r="W1229" s="2" t="s">
        <v>1030</v>
      </c>
      <c r="X1229" s="2" t="str">
        <f t="shared" si="78"/>
        <v/>
      </c>
      <c r="Y1229" s="2" t="s">
        <v>1030</v>
      </c>
      <c r="Z1229" s="2" t="str">
        <f t="shared" si="79"/>
        <v/>
      </c>
      <c r="AA1229" s="2" t="s">
        <v>1030</v>
      </c>
    </row>
    <row r="1230" spans="1:27" hidden="1" x14ac:dyDescent="0.25">
      <c r="A1230" s="2" t="s">
        <v>4539</v>
      </c>
      <c r="B1230" s="2" t="s">
        <v>885</v>
      </c>
      <c r="C1230" s="2" t="s">
        <v>4540</v>
      </c>
      <c r="D1230" s="2">
        <v>5</v>
      </c>
      <c r="E1230" s="2">
        <v>1</v>
      </c>
      <c r="F1230" s="2">
        <v>5</v>
      </c>
      <c r="G1230" s="2" t="s">
        <v>1030</v>
      </c>
      <c r="H1230" s="2" t="s">
        <v>4541</v>
      </c>
      <c r="I1230" s="21">
        <v>42704.333333333328</v>
      </c>
      <c r="J1230" s="2" t="s">
        <v>840</v>
      </c>
      <c r="K1230" s="21">
        <v>42586.291666666672</v>
      </c>
      <c r="L1230" s="2" t="s">
        <v>794</v>
      </c>
      <c r="M1230" s="21">
        <v>42129.291666666672</v>
      </c>
      <c r="N1230" s="2">
        <v>0</v>
      </c>
      <c r="O1230" s="2">
        <v>0</v>
      </c>
      <c r="P1230" s="2" t="s">
        <v>795</v>
      </c>
      <c r="Q1230" s="2" t="s">
        <v>885</v>
      </c>
      <c r="R1230" s="2" t="s">
        <v>813</v>
      </c>
      <c r="S1230" s="2" t="s">
        <v>955</v>
      </c>
      <c r="T1230" s="2" t="str">
        <f t="shared" si="76"/>
        <v/>
      </c>
      <c r="U1230" s="2" t="s">
        <v>1030</v>
      </c>
      <c r="V1230" s="2" t="str">
        <f t="shared" si="77"/>
        <v/>
      </c>
      <c r="W1230" s="2" t="s">
        <v>1030</v>
      </c>
      <c r="X1230" s="2" t="str">
        <f t="shared" si="78"/>
        <v/>
      </c>
      <c r="Y1230" s="2" t="s">
        <v>1030</v>
      </c>
      <c r="Z1230" s="2" t="str">
        <f t="shared" si="79"/>
        <v/>
      </c>
      <c r="AA1230" s="2" t="s">
        <v>1030</v>
      </c>
    </row>
    <row r="1231" spans="1:27" hidden="1" x14ac:dyDescent="0.25">
      <c r="A1231" s="2" t="s">
        <v>4542</v>
      </c>
      <c r="B1231" s="2" t="s">
        <v>885</v>
      </c>
      <c r="C1231" s="2" t="s">
        <v>4543</v>
      </c>
      <c r="D1231" s="2">
        <v>1</v>
      </c>
      <c r="E1231" s="2">
        <v>1</v>
      </c>
      <c r="F1231" s="2">
        <v>1</v>
      </c>
      <c r="G1231" s="2" t="s">
        <v>1030</v>
      </c>
      <c r="H1231" s="2" t="s">
        <v>4544</v>
      </c>
      <c r="I1231" s="21">
        <v>42765.333333333328</v>
      </c>
      <c r="J1231" s="2" t="s">
        <v>800</v>
      </c>
      <c r="K1231" s="21">
        <v>42759.333333333328</v>
      </c>
      <c r="L1231" s="2" t="s">
        <v>794</v>
      </c>
      <c r="M1231" s="21">
        <v>39822.333333333336</v>
      </c>
      <c r="N1231" s="2">
        <v>0</v>
      </c>
      <c r="O1231" s="2">
        <v>28000</v>
      </c>
      <c r="P1231" s="2" t="s">
        <v>795</v>
      </c>
      <c r="Q1231" s="2" t="s">
        <v>885</v>
      </c>
      <c r="R1231" s="2" t="s">
        <v>813</v>
      </c>
      <c r="S1231" s="2" t="s">
        <v>3250</v>
      </c>
      <c r="T1231" s="2" t="str">
        <f t="shared" si="76"/>
        <v/>
      </c>
      <c r="U1231" s="2" t="s">
        <v>1030</v>
      </c>
      <c r="V1231" s="2" t="str">
        <f t="shared" si="77"/>
        <v/>
      </c>
      <c r="W1231" s="2" t="s">
        <v>1030</v>
      </c>
      <c r="X1231" s="2" t="str">
        <f t="shared" si="78"/>
        <v/>
      </c>
      <c r="Y1231" s="2" t="s">
        <v>1030</v>
      </c>
      <c r="Z1231" s="2" t="str">
        <f t="shared" si="79"/>
        <v/>
      </c>
      <c r="AA1231" s="2" t="s">
        <v>1030</v>
      </c>
    </row>
    <row r="1232" spans="1:27" hidden="1" x14ac:dyDescent="0.25">
      <c r="A1232" s="2" t="s">
        <v>617</v>
      </c>
      <c r="B1232" s="2" t="s">
        <v>874</v>
      </c>
      <c r="C1232" s="2" t="s">
        <v>616</v>
      </c>
      <c r="D1232" s="2">
        <v>27.416666686534882</v>
      </c>
      <c r="E1232" s="2">
        <v>1</v>
      </c>
      <c r="F1232" s="2">
        <v>27.416666686534882</v>
      </c>
      <c r="G1232" s="2" t="s">
        <v>1030</v>
      </c>
      <c r="H1232" s="2" t="s">
        <v>1152</v>
      </c>
      <c r="I1232" s="21">
        <v>43201.291666666672</v>
      </c>
      <c r="J1232" s="2" t="s">
        <v>1153</v>
      </c>
      <c r="K1232" s="21">
        <v>42226.291666666672</v>
      </c>
      <c r="L1232" s="2" t="s">
        <v>794</v>
      </c>
      <c r="M1232" s="21">
        <v>42402.333333333328</v>
      </c>
      <c r="N1232" s="2">
        <v>1</v>
      </c>
      <c r="O1232" s="2">
        <v>10000</v>
      </c>
      <c r="P1232" s="2" t="s">
        <v>816</v>
      </c>
      <c r="Q1232" s="2" t="s">
        <v>874</v>
      </c>
      <c r="R1232" s="2" t="s">
        <v>857</v>
      </c>
      <c r="S1232" s="2" t="s">
        <v>831</v>
      </c>
      <c r="T1232" s="2" t="str">
        <f t="shared" si="76"/>
        <v>Rose Obetz</v>
      </c>
      <c r="U1232" s="2">
        <v>60000</v>
      </c>
      <c r="V1232" s="2" t="str">
        <f t="shared" si="77"/>
        <v>Rose Obetz</v>
      </c>
      <c r="W1232" s="2">
        <v>1</v>
      </c>
      <c r="X1232" s="2" t="str">
        <f t="shared" si="78"/>
        <v>Rose Obetz</v>
      </c>
      <c r="Y1232" s="2">
        <v>1</v>
      </c>
      <c r="Z1232" s="2" t="str">
        <f t="shared" si="79"/>
        <v>Rose Obetz</v>
      </c>
      <c r="AA1232" s="2">
        <v>10000</v>
      </c>
    </row>
    <row r="1233" spans="1:27" hidden="1" x14ac:dyDescent="0.25">
      <c r="A1233" s="2" t="s">
        <v>4545</v>
      </c>
      <c r="B1233" s="2" t="s">
        <v>885</v>
      </c>
      <c r="C1233" s="2" t="s">
        <v>4546</v>
      </c>
      <c r="D1233" s="2">
        <v>1</v>
      </c>
      <c r="E1233" s="2">
        <v>1</v>
      </c>
      <c r="F1233" s="2">
        <v>1</v>
      </c>
      <c r="G1233" s="2" t="s">
        <v>1030</v>
      </c>
      <c r="H1233" s="2" t="s">
        <v>4547</v>
      </c>
      <c r="I1233" s="21">
        <v>42443.291666666672</v>
      </c>
      <c r="J1233" s="2" t="s">
        <v>840</v>
      </c>
      <c r="K1233" s="21">
        <v>42443.291666666672</v>
      </c>
      <c r="L1233" s="2" t="s">
        <v>794</v>
      </c>
      <c r="M1233" s="21">
        <v>26665.333333333332</v>
      </c>
      <c r="N1233" s="2">
        <v>136</v>
      </c>
      <c r="O1233" s="2">
        <v>45000000</v>
      </c>
      <c r="P1233" s="2" t="s">
        <v>795</v>
      </c>
      <c r="Q1233" s="2" t="s">
        <v>885</v>
      </c>
      <c r="R1233" s="2" t="s">
        <v>810</v>
      </c>
      <c r="S1233" s="2" t="s">
        <v>913</v>
      </c>
      <c r="T1233" s="2" t="str">
        <f t="shared" si="76"/>
        <v/>
      </c>
      <c r="U1233" s="2" t="s">
        <v>1030</v>
      </c>
      <c r="V1233" s="2" t="str">
        <f t="shared" si="77"/>
        <v/>
      </c>
      <c r="W1233" s="2" t="s">
        <v>1030</v>
      </c>
      <c r="X1233" s="2" t="str">
        <f t="shared" si="78"/>
        <v/>
      </c>
      <c r="Y1233" s="2" t="s">
        <v>1030</v>
      </c>
      <c r="Z1233" s="2" t="str">
        <f t="shared" si="79"/>
        <v/>
      </c>
      <c r="AA1233" s="2" t="s">
        <v>1030</v>
      </c>
    </row>
    <row r="1234" spans="1:27" hidden="1" x14ac:dyDescent="0.25">
      <c r="A1234" s="2" t="s">
        <v>4548</v>
      </c>
      <c r="B1234" s="2" t="s">
        <v>912</v>
      </c>
      <c r="C1234" s="2" t="s">
        <v>4549</v>
      </c>
      <c r="D1234" s="2">
        <v>22.75</v>
      </c>
      <c r="E1234" s="2" t="s">
        <v>1030</v>
      </c>
      <c r="F1234" s="2" t="s">
        <v>1030</v>
      </c>
      <c r="G1234" s="2">
        <v>22.75</v>
      </c>
      <c r="H1234" s="2" t="s">
        <v>4550</v>
      </c>
      <c r="I1234" s="21">
        <v>42607.291666666672</v>
      </c>
      <c r="J1234" s="2" t="s">
        <v>884</v>
      </c>
      <c r="K1234" s="21">
        <v>40640.291666666664</v>
      </c>
      <c r="L1234" s="2" t="s">
        <v>794</v>
      </c>
      <c r="M1234" s="21">
        <v>37028.291666666664</v>
      </c>
      <c r="N1234" s="2">
        <v>18</v>
      </c>
      <c r="O1234" s="2">
        <v>115724</v>
      </c>
      <c r="P1234" s="2" t="s">
        <v>795</v>
      </c>
      <c r="Q1234" s="2" t="s">
        <v>912</v>
      </c>
      <c r="R1234" s="2" t="s">
        <v>852</v>
      </c>
      <c r="S1234" s="2" t="s">
        <v>820</v>
      </c>
      <c r="T1234" s="2" t="str">
        <f t="shared" si="76"/>
        <v/>
      </c>
      <c r="U1234" s="2" t="s">
        <v>1030</v>
      </c>
      <c r="V1234" s="2" t="str">
        <f t="shared" si="77"/>
        <v/>
      </c>
      <c r="W1234" s="2" t="s">
        <v>1030</v>
      </c>
      <c r="X1234" s="2" t="str">
        <f t="shared" si="78"/>
        <v>Ray Bowman</v>
      </c>
      <c r="Y1234" s="2">
        <v>14</v>
      </c>
      <c r="Z1234" s="2" t="str">
        <f t="shared" si="79"/>
        <v>Ray Bowman</v>
      </c>
      <c r="AA1234" s="2">
        <v>1065637</v>
      </c>
    </row>
    <row r="1235" spans="1:27" hidden="1" x14ac:dyDescent="0.25">
      <c r="A1235" s="2" t="s">
        <v>108</v>
      </c>
      <c r="B1235" s="2" t="s">
        <v>855</v>
      </c>
      <c r="C1235" s="2" t="s">
        <v>107</v>
      </c>
      <c r="D1235" s="2">
        <v>82.75</v>
      </c>
      <c r="E1235" s="2">
        <v>1</v>
      </c>
      <c r="F1235" s="2">
        <v>82.75</v>
      </c>
      <c r="G1235" s="2" t="s">
        <v>1030</v>
      </c>
      <c r="H1235" s="2" t="s">
        <v>1154</v>
      </c>
      <c r="I1235" s="21">
        <v>43321.291666666672</v>
      </c>
      <c r="J1235" s="2" t="s">
        <v>847</v>
      </c>
      <c r="K1235" s="21">
        <v>42436.333333333328</v>
      </c>
      <c r="L1235" s="2" t="s">
        <v>794</v>
      </c>
      <c r="M1235" s="21">
        <v>42485.291666666672</v>
      </c>
      <c r="N1235" s="2">
        <v>0</v>
      </c>
      <c r="O1235" s="2">
        <v>0</v>
      </c>
      <c r="P1235" s="2" t="s">
        <v>816</v>
      </c>
      <c r="Q1235" s="2" t="s">
        <v>855</v>
      </c>
      <c r="R1235" s="2" t="s">
        <v>836</v>
      </c>
      <c r="S1235" s="2" t="s">
        <v>820</v>
      </c>
      <c r="T1235" s="2" t="str">
        <f t="shared" si="76"/>
        <v/>
      </c>
      <c r="U1235" s="2" t="s">
        <v>1030</v>
      </c>
      <c r="V1235" s="2" t="str">
        <f t="shared" si="77"/>
        <v>Louis Izzo</v>
      </c>
      <c r="W1235" s="2">
        <v>1</v>
      </c>
      <c r="X1235" s="2" t="str">
        <f t="shared" si="78"/>
        <v/>
      </c>
      <c r="Y1235" s="2" t="s">
        <v>1030</v>
      </c>
      <c r="Z1235" s="2" t="str">
        <f t="shared" si="79"/>
        <v/>
      </c>
      <c r="AA1235" s="2" t="s">
        <v>1030</v>
      </c>
    </row>
    <row r="1236" spans="1:27" hidden="1" x14ac:dyDescent="0.25">
      <c r="A1236" s="2" t="s">
        <v>4551</v>
      </c>
      <c r="B1236" s="2" t="s">
        <v>848</v>
      </c>
      <c r="C1236" s="2" t="s">
        <v>4552</v>
      </c>
      <c r="D1236" s="2">
        <v>8.5</v>
      </c>
      <c r="E1236" s="2">
        <v>1</v>
      </c>
      <c r="F1236" s="2">
        <v>8.5</v>
      </c>
      <c r="G1236" s="2" t="s">
        <v>1030</v>
      </c>
      <c r="H1236" s="2" t="s">
        <v>4553</v>
      </c>
      <c r="I1236" s="21">
        <v>42443.291666666672</v>
      </c>
      <c r="J1236" s="2" t="s">
        <v>793</v>
      </c>
      <c r="K1236" s="21">
        <v>42422.333333333328</v>
      </c>
      <c r="L1236" s="2" t="s">
        <v>794</v>
      </c>
      <c r="M1236" s="21">
        <v>40961.333333333336</v>
      </c>
      <c r="N1236" s="2">
        <v>1</v>
      </c>
      <c r="O1236" s="2">
        <v>80000</v>
      </c>
      <c r="P1236" s="2" t="s">
        <v>795</v>
      </c>
      <c r="Q1236" s="2" t="s">
        <v>848</v>
      </c>
      <c r="R1236" s="2" t="s">
        <v>813</v>
      </c>
      <c r="S1236" s="2" t="s">
        <v>1719</v>
      </c>
      <c r="T1236" s="2" t="str">
        <f t="shared" si="76"/>
        <v/>
      </c>
      <c r="U1236" s="2" t="s">
        <v>1030</v>
      </c>
      <c r="V1236" s="2" t="str">
        <f t="shared" si="77"/>
        <v/>
      </c>
      <c r="W1236" s="2" t="s">
        <v>1030</v>
      </c>
      <c r="X1236" s="2" t="str">
        <f t="shared" si="78"/>
        <v/>
      </c>
      <c r="Y1236" s="2" t="s">
        <v>1030</v>
      </c>
      <c r="Z1236" s="2" t="str">
        <f t="shared" si="79"/>
        <v/>
      </c>
      <c r="AA1236" s="2" t="s">
        <v>1030</v>
      </c>
    </row>
    <row r="1237" spans="1:27" hidden="1" x14ac:dyDescent="0.25">
      <c r="A1237" s="2" t="s">
        <v>4554</v>
      </c>
      <c r="B1237" s="2" t="s">
        <v>822</v>
      </c>
      <c r="C1237" s="2" t="s">
        <v>4555</v>
      </c>
      <c r="D1237" s="2">
        <v>9.5</v>
      </c>
      <c r="E1237" s="2">
        <v>1</v>
      </c>
      <c r="F1237" s="2">
        <v>9.5</v>
      </c>
      <c r="G1237" s="2" t="s">
        <v>1030</v>
      </c>
      <c r="H1237" s="2" t="s">
        <v>4556</v>
      </c>
      <c r="I1237" s="21">
        <v>42821.291666666672</v>
      </c>
      <c r="J1237" s="2" t="s">
        <v>793</v>
      </c>
      <c r="K1237" s="21">
        <v>42423.333333333328</v>
      </c>
      <c r="L1237" s="2" t="s">
        <v>794</v>
      </c>
      <c r="M1237" s="21">
        <v>28157.333333333332</v>
      </c>
      <c r="N1237" s="2">
        <v>1</v>
      </c>
      <c r="O1237" s="2">
        <v>110000</v>
      </c>
      <c r="P1237" s="2" t="s">
        <v>795</v>
      </c>
      <c r="Q1237" s="2" t="s">
        <v>822</v>
      </c>
      <c r="R1237" s="2" t="s">
        <v>830</v>
      </c>
      <c r="S1237" s="2" t="s">
        <v>845</v>
      </c>
      <c r="T1237" s="2" t="str">
        <f t="shared" si="76"/>
        <v/>
      </c>
      <c r="U1237" s="2" t="s">
        <v>1030</v>
      </c>
      <c r="V1237" s="2" t="str">
        <f t="shared" si="77"/>
        <v/>
      </c>
      <c r="W1237" s="2" t="s">
        <v>1030</v>
      </c>
      <c r="X1237" s="2" t="str">
        <f t="shared" si="78"/>
        <v/>
      </c>
      <c r="Y1237" s="2" t="s">
        <v>1030</v>
      </c>
      <c r="Z1237" s="2" t="str">
        <f t="shared" si="79"/>
        <v/>
      </c>
      <c r="AA1237" s="2" t="s">
        <v>1030</v>
      </c>
    </row>
    <row r="1238" spans="1:27" hidden="1" x14ac:dyDescent="0.25">
      <c r="A1238" s="2" t="s">
        <v>222</v>
      </c>
      <c r="B1238" s="2" t="s">
        <v>1365</v>
      </c>
      <c r="C1238" s="2" t="s">
        <v>221</v>
      </c>
      <c r="D1238" s="2">
        <v>16</v>
      </c>
      <c r="E1238" s="2">
        <v>1</v>
      </c>
      <c r="F1238" s="2">
        <v>16</v>
      </c>
      <c r="G1238" s="2" t="s">
        <v>1030</v>
      </c>
      <c r="H1238" s="2" t="s">
        <v>1155</v>
      </c>
      <c r="I1238" s="21">
        <v>43326.291666666672</v>
      </c>
      <c r="J1238" s="2" t="s">
        <v>861</v>
      </c>
      <c r="K1238" s="21">
        <v>43172.291666666672</v>
      </c>
      <c r="L1238" s="2" t="s">
        <v>794</v>
      </c>
      <c r="M1238" s="21">
        <v>42795.333333333328</v>
      </c>
      <c r="N1238" s="2">
        <v>1</v>
      </c>
      <c r="O1238" s="2">
        <v>40000</v>
      </c>
      <c r="P1238" s="2" t="s">
        <v>795</v>
      </c>
      <c r="Q1238" s="2" t="s">
        <v>1592</v>
      </c>
      <c r="R1238" s="2" t="s">
        <v>810</v>
      </c>
      <c r="S1238" s="2" t="s">
        <v>831</v>
      </c>
      <c r="T1238" s="2" t="str">
        <f t="shared" si="76"/>
        <v/>
      </c>
      <c r="U1238" s="2" t="s">
        <v>1030</v>
      </c>
      <c r="V1238" s="2" t="str">
        <f t="shared" si="77"/>
        <v/>
      </c>
      <c r="W1238" s="2" t="s">
        <v>1030</v>
      </c>
      <c r="X1238" s="2" t="str">
        <f t="shared" si="78"/>
        <v/>
      </c>
      <c r="Y1238" s="2" t="s">
        <v>1030</v>
      </c>
      <c r="Z1238" s="2" t="str">
        <f t="shared" si="79"/>
        <v>Anthony C. Elliott</v>
      </c>
      <c r="AA1238" s="2">
        <v>40000</v>
      </c>
    </row>
    <row r="1239" spans="1:27" hidden="1" x14ac:dyDescent="0.25">
      <c r="A1239" s="2" t="s">
        <v>4557</v>
      </c>
      <c r="B1239" s="2" t="s">
        <v>1613</v>
      </c>
      <c r="C1239" s="2" t="s">
        <v>4558</v>
      </c>
      <c r="D1239" s="2">
        <v>4.5830000042915344</v>
      </c>
      <c r="E1239" s="2" t="s">
        <v>1030</v>
      </c>
      <c r="F1239" s="2" t="s">
        <v>1030</v>
      </c>
      <c r="G1239" s="2">
        <v>4.5830000042915344</v>
      </c>
      <c r="H1239" s="2" t="s">
        <v>4559</v>
      </c>
      <c r="I1239" s="21">
        <v>41741.291666666664</v>
      </c>
      <c r="J1239" s="2" t="s">
        <v>889</v>
      </c>
      <c r="K1239" s="21">
        <v>41346.291666666664</v>
      </c>
      <c r="L1239" s="2" t="s">
        <v>1102</v>
      </c>
      <c r="M1239" s="21">
        <v>41722.291666666664</v>
      </c>
      <c r="N1239" s="2">
        <v>4</v>
      </c>
      <c r="O1239" s="2">
        <v>0</v>
      </c>
      <c r="P1239" s="2" t="s">
        <v>816</v>
      </c>
      <c r="Q1239" s="2" t="s">
        <v>1613</v>
      </c>
      <c r="R1239" s="2" t="s">
        <v>797</v>
      </c>
      <c r="S1239" s="2" t="s">
        <v>4560</v>
      </c>
      <c r="T1239" s="2" t="str">
        <f t="shared" si="76"/>
        <v/>
      </c>
      <c r="U1239" s="2" t="s">
        <v>1030</v>
      </c>
      <c r="V1239" s="2" t="str">
        <f t="shared" si="77"/>
        <v>Jason Ham</v>
      </c>
      <c r="W1239" s="2">
        <v>1</v>
      </c>
      <c r="X1239" s="2" t="str">
        <f t="shared" si="78"/>
        <v>Jason Ham</v>
      </c>
      <c r="Y1239" s="2">
        <v>1</v>
      </c>
      <c r="Z1239" s="2" t="str">
        <f t="shared" si="79"/>
        <v/>
      </c>
      <c r="AA1239" s="2" t="s">
        <v>1030</v>
      </c>
    </row>
    <row r="1240" spans="1:27" hidden="1" x14ac:dyDescent="0.25">
      <c r="A1240" s="2" t="s">
        <v>4561</v>
      </c>
      <c r="B1240" s="2" t="s">
        <v>885</v>
      </c>
      <c r="C1240" s="2" t="s">
        <v>4562</v>
      </c>
      <c r="D1240" s="2">
        <v>32.5</v>
      </c>
      <c r="E1240" s="2">
        <v>1</v>
      </c>
      <c r="F1240" s="2">
        <v>32.5</v>
      </c>
      <c r="G1240" s="2" t="s">
        <v>1030</v>
      </c>
      <c r="H1240" s="2" t="s">
        <v>4563</v>
      </c>
      <c r="I1240" s="21">
        <v>42958.291666666672</v>
      </c>
      <c r="J1240" s="2" t="s">
        <v>861</v>
      </c>
      <c r="K1240" s="21">
        <v>42460.291666666672</v>
      </c>
      <c r="L1240" s="2" t="s">
        <v>794</v>
      </c>
      <c r="M1240" s="21">
        <v>42736.333333333328</v>
      </c>
      <c r="N1240" s="2">
        <v>0</v>
      </c>
      <c r="O1240" s="2">
        <v>14500</v>
      </c>
      <c r="P1240" s="2" t="s">
        <v>816</v>
      </c>
      <c r="Q1240" s="2" t="s">
        <v>885</v>
      </c>
      <c r="R1240" s="2" t="s">
        <v>813</v>
      </c>
      <c r="S1240" s="2" t="s">
        <v>916</v>
      </c>
      <c r="T1240" s="2" t="str">
        <f t="shared" si="76"/>
        <v/>
      </c>
      <c r="U1240" s="2" t="s">
        <v>1030</v>
      </c>
      <c r="V1240" s="2" t="str">
        <f t="shared" si="77"/>
        <v>Alondra Gaytan</v>
      </c>
      <c r="W1240" s="2">
        <v>1</v>
      </c>
      <c r="X1240" s="2" t="str">
        <f t="shared" si="78"/>
        <v/>
      </c>
      <c r="Y1240" s="2" t="s">
        <v>1030</v>
      </c>
      <c r="Z1240" s="2" t="str">
        <f t="shared" si="79"/>
        <v>Alondra Gaytan</v>
      </c>
      <c r="AA1240" s="2">
        <v>14500</v>
      </c>
    </row>
    <row r="1241" spans="1:27" hidden="1" x14ac:dyDescent="0.25">
      <c r="A1241" s="2" t="s">
        <v>4564</v>
      </c>
      <c r="B1241" s="2" t="s">
        <v>1750</v>
      </c>
      <c r="C1241" s="2" t="s">
        <v>4565</v>
      </c>
      <c r="D1241" s="2">
        <v>4</v>
      </c>
      <c r="E1241" s="2">
        <v>1</v>
      </c>
      <c r="F1241" s="2">
        <v>4</v>
      </c>
      <c r="G1241" s="2" t="s">
        <v>1030</v>
      </c>
      <c r="H1241" s="2" t="s">
        <v>4566</v>
      </c>
      <c r="I1241" s="21">
        <v>41838.291666666664</v>
      </c>
      <c r="J1241" s="2" t="s">
        <v>819</v>
      </c>
      <c r="K1241" s="21">
        <v>41829.291666666664</v>
      </c>
      <c r="L1241" s="2" t="s">
        <v>1102</v>
      </c>
      <c r="M1241" s="21">
        <v>29663.333333333332</v>
      </c>
      <c r="N1241" s="2">
        <v>7</v>
      </c>
      <c r="O1241" s="2">
        <v>1000000</v>
      </c>
      <c r="P1241" s="2" t="s">
        <v>795</v>
      </c>
      <c r="Q1241" s="2" t="s">
        <v>1750</v>
      </c>
      <c r="R1241" s="2" t="s">
        <v>1030</v>
      </c>
      <c r="S1241" s="2" t="s">
        <v>820</v>
      </c>
      <c r="T1241" s="2" t="str">
        <f t="shared" si="76"/>
        <v/>
      </c>
      <c r="U1241" s="2" t="s">
        <v>1030</v>
      </c>
      <c r="V1241" s="2" t="str">
        <f t="shared" si="77"/>
        <v/>
      </c>
      <c r="W1241" s="2" t="s">
        <v>1030</v>
      </c>
      <c r="X1241" s="2" t="str">
        <f t="shared" si="78"/>
        <v/>
      </c>
      <c r="Y1241" s="2" t="s">
        <v>1030</v>
      </c>
      <c r="Z1241" s="2" t="str">
        <f t="shared" si="79"/>
        <v/>
      </c>
      <c r="AA1241" s="2" t="s">
        <v>1030</v>
      </c>
    </row>
    <row r="1242" spans="1:27" hidden="1" x14ac:dyDescent="0.25">
      <c r="A1242" s="2" t="s">
        <v>4567</v>
      </c>
      <c r="B1242" s="2" t="s">
        <v>874</v>
      </c>
      <c r="C1242" s="2" t="s">
        <v>4568</v>
      </c>
      <c r="D1242" s="2">
        <v>38.550000011920929</v>
      </c>
      <c r="E1242" s="2">
        <v>1</v>
      </c>
      <c r="F1242" s="2">
        <v>38.550000011920929</v>
      </c>
      <c r="G1242" s="2" t="s">
        <v>1030</v>
      </c>
      <c r="H1242" s="2" t="s">
        <v>4569</v>
      </c>
      <c r="I1242" s="21">
        <v>42419.333333333328</v>
      </c>
      <c r="J1242" s="2" t="s">
        <v>884</v>
      </c>
      <c r="K1242" s="21">
        <v>41767.291666666664</v>
      </c>
      <c r="L1242" s="2" t="s">
        <v>1102</v>
      </c>
      <c r="M1242" s="21">
        <v>41456.291666666664</v>
      </c>
      <c r="N1242" s="2">
        <v>0</v>
      </c>
      <c r="O1242" s="2">
        <v>154282</v>
      </c>
      <c r="P1242" s="2" t="s">
        <v>795</v>
      </c>
      <c r="Q1242" s="2" t="s">
        <v>874</v>
      </c>
      <c r="R1242" s="2" t="s">
        <v>797</v>
      </c>
      <c r="S1242" s="2" t="s">
        <v>845</v>
      </c>
      <c r="T1242" s="2" t="str">
        <f t="shared" si="76"/>
        <v/>
      </c>
      <c r="U1242" s="2" t="s">
        <v>1030</v>
      </c>
      <c r="V1242" s="2" t="str">
        <f t="shared" si="77"/>
        <v/>
      </c>
      <c r="W1242" s="2" t="s">
        <v>1030</v>
      </c>
      <c r="X1242" s="2" t="str">
        <f t="shared" si="78"/>
        <v/>
      </c>
      <c r="Y1242" s="2" t="s">
        <v>1030</v>
      </c>
      <c r="Z1242" s="2" t="str">
        <f t="shared" si="79"/>
        <v>Rose Obetz</v>
      </c>
      <c r="AA1242" s="2">
        <v>154282</v>
      </c>
    </row>
    <row r="1243" spans="1:27" hidden="1" x14ac:dyDescent="0.25">
      <c r="A1243" s="2" t="s">
        <v>66</v>
      </c>
      <c r="B1243" s="2" t="s">
        <v>1042</v>
      </c>
      <c r="C1243" s="2" t="s">
        <v>64</v>
      </c>
      <c r="D1243" s="2">
        <v>92.583666704595089</v>
      </c>
      <c r="E1243" s="2" t="s">
        <v>1030</v>
      </c>
      <c r="F1243" s="2" t="s">
        <v>1030</v>
      </c>
      <c r="G1243" s="2">
        <v>92.583666704595089</v>
      </c>
      <c r="H1243" s="2" t="s">
        <v>1156</v>
      </c>
      <c r="I1243" s="21">
        <v>43321.291666666672</v>
      </c>
      <c r="J1243" s="2" t="s">
        <v>793</v>
      </c>
      <c r="K1243" s="21">
        <v>37370.291666666664</v>
      </c>
      <c r="L1243" s="2" t="s">
        <v>794</v>
      </c>
      <c r="M1243" s="21">
        <v>34001.333333333336</v>
      </c>
      <c r="N1243" s="2">
        <v>40</v>
      </c>
      <c r="O1243" s="2">
        <v>3277000</v>
      </c>
      <c r="P1243" s="2" t="s">
        <v>795</v>
      </c>
      <c r="Q1243" s="2" t="s">
        <v>1042</v>
      </c>
      <c r="R1243" s="2" t="s">
        <v>866</v>
      </c>
      <c r="S1243" s="2" t="s">
        <v>853</v>
      </c>
      <c r="T1243" s="2" t="str">
        <f t="shared" si="76"/>
        <v/>
      </c>
      <c r="U1243" s="2" t="s">
        <v>1030</v>
      </c>
      <c r="V1243" s="2" t="str">
        <f t="shared" si="77"/>
        <v/>
      </c>
      <c r="W1243" s="2" t="s">
        <v>1030</v>
      </c>
      <c r="X1243" s="2" t="str">
        <f t="shared" si="78"/>
        <v>Dean Dela Cruz</v>
      </c>
      <c r="Y1243" s="2">
        <v>40</v>
      </c>
      <c r="Z1243" s="2" t="str">
        <f t="shared" si="79"/>
        <v>Dean Dela Cruz</v>
      </c>
      <c r="AA1243" s="2">
        <v>3277000</v>
      </c>
    </row>
    <row r="1244" spans="1:27" hidden="1" x14ac:dyDescent="0.25">
      <c r="A1244" s="2" t="s">
        <v>4570</v>
      </c>
      <c r="B1244" s="2" t="s">
        <v>835</v>
      </c>
      <c r="C1244" s="2" t="s">
        <v>4571</v>
      </c>
      <c r="D1244" s="2">
        <v>6.75</v>
      </c>
      <c r="E1244" s="2">
        <v>1</v>
      </c>
      <c r="F1244" s="2">
        <v>6.75</v>
      </c>
      <c r="G1244" s="2" t="s">
        <v>1030</v>
      </c>
      <c r="H1244" s="2" t="s">
        <v>4572</v>
      </c>
      <c r="I1244" s="21">
        <v>42262.291666666672</v>
      </c>
      <c r="J1244" s="2" t="s">
        <v>793</v>
      </c>
      <c r="K1244" s="21">
        <v>42075.291666666672</v>
      </c>
      <c r="L1244" s="2" t="s">
        <v>1102</v>
      </c>
      <c r="M1244" s="21">
        <v>42131.291666666672</v>
      </c>
      <c r="N1244" s="2">
        <v>0</v>
      </c>
      <c r="O1244" s="2">
        <v>0</v>
      </c>
      <c r="P1244" s="2" t="s">
        <v>816</v>
      </c>
      <c r="Q1244" s="2" t="s">
        <v>835</v>
      </c>
      <c r="R1244" s="2" t="s">
        <v>937</v>
      </c>
      <c r="S1244" s="2" t="s">
        <v>894</v>
      </c>
      <c r="T1244" s="2" t="str">
        <f t="shared" si="76"/>
        <v>Julie Samson</v>
      </c>
      <c r="U1244" s="2">
        <v>100</v>
      </c>
      <c r="V1244" s="2" t="str">
        <f t="shared" si="77"/>
        <v>Julie Samson</v>
      </c>
      <c r="W1244" s="2">
        <v>1</v>
      </c>
      <c r="X1244" s="2" t="str">
        <f t="shared" si="78"/>
        <v/>
      </c>
      <c r="Y1244" s="2" t="s">
        <v>1030</v>
      </c>
      <c r="Z1244" s="2" t="str">
        <f t="shared" si="79"/>
        <v/>
      </c>
      <c r="AA1244" s="2" t="s">
        <v>1030</v>
      </c>
    </row>
    <row r="1245" spans="1:27" hidden="1" x14ac:dyDescent="0.25">
      <c r="A1245" s="2" t="s">
        <v>4573</v>
      </c>
      <c r="B1245" s="2" t="s">
        <v>835</v>
      </c>
      <c r="C1245" s="2" t="s">
        <v>4574</v>
      </c>
      <c r="D1245" s="2">
        <v>5</v>
      </c>
      <c r="E1245" s="2">
        <v>1</v>
      </c>
      <c r="F1245" s="2">
        <v>5</v>
      </c>
      <c r="G1245" s="2" t="s">
        <v>1030</v>
      </c>
      <c r="H1245" s="2" t="s">
        <v>4575</v>
      </c>
      <c r="I1245" s="21">
        <v>42144.291666666672</v>
      </c>
      <c r="J1245" s="2" t="s">
        <v>793</v>
      </c>
      <c r="K1245" s="21">
        <v>42075.291666666672</v>
      </c>
      <c r="L1245" s="2" t="s">
        <v>1102</v>
      </c>
      <c r="M1245" s="21">
        <v>42131.291666666672</v>
      </c>
      <c r="N1245" s="2">
        <v>0</v>
      </c>
      <c r="O1245" s="2">
        <v>0</v>
      </c>
      <c r="P1245" s="2" t="s">
        <v>816</v>
      </c>
      <c r="Q1245" s="2" t="s">
        <v>835</v>
      </c>
      <c r="R1245" s="2" t="s">
        <v>937</v>
      </c>
      <c r="S1245" s="2" t="s">
        <v>916</v>
      </c>
      <c r="T1245" s="2" t="str">
        <f t="shared" si="76"/>
        <v>Julie Samson</v>
      </c>
      <c r="U1245" s="2">
        <v>100</v>
      </c>
      <c r="V1245" s="2" t="str">
        <f t="shared" si="77"/>
        <v>Julie Samson</v>
      </c>
      <c r="W1245" s="2">
        <v>1</v>
      </c>
      <c r="X1245" s="2" t="str">
        <f t="shared" si="78"/>
        <v/>
      </c>
      <c r="Y1245" s="2" t="s">
        <v>1030</v>
      </c>
      <c r="Z1245" s="2" t="str">
        <f t="shared" si="79"/>
        <v/>
      </c>
      <c r="AA1245" s="2" t="s">
        <v>1030</v>
      </c>
    </row>
    <row r="1246" spans="1:27" hidden="1" x14ac:dyDescent="0.25">
      <c r="A1246" s="2" t="s">
        <v>224</v>
      </c>
      <c r="B1246" s="2" t="s">
        <v>812</v>
      </c>
      <c r="C1246" s="2" t="s">
        <v>1595</v>
      </c>
      <c r="D1246" s="2">
        <v>70</v>
      </c>
      <c r="E1246" s="2">
        <v>1</v>
      </c>
      <c r="F1246" s="2">
        <v>70</v>
      </c>
      <c r="G1246" s="2" t="s">
        <v>1030</v>
      </c>
      <c r="H1246" s="2" t="s">
        <v>1062</v>
      </c>
      <c r="I1246" s="21">
        <v>43299.291666666672</v>
      </c>
      <c r="J1246" s="2" t="s">
        <v>952</v>
      </c>
      <c r="K1246" s="21">
        <v>41318.333333333336</v>
      </c>
      <c r="L1246" s="2" t="s">
        <v>794</v>
      </c>
      <c r="M1246" s="21">
        <v>41212.291666666664</v>
      </c>
      <c r="N1246" s="2">
        <v>0</v>
      </c>
      <c r="O1246" s="2">
        <v>27000</v>
      </c>
      <c r="P1246" s="2" t="s">
        <v>795</v>
      </c>
      <c r="Q1246" s="2" t="s">
        <v>812</v>
      </c>
      <c r="R1246" s="2" t="s">
        <v>842</v>
      </c>
      <c r="S1246" s="2" t="s">
        <v>1158</v>
      </c>
      <c r="T1246" s="2" t="str">
        <f t="shared" si="76"/>
        <v>Bill Bartels</v>
      </c>
      <c r="U1246" s="2">
        <v>11250000</v>
      </c>
      <c r="V1246" s="2" t="str">
        <f t="shared" si="77"/>
        <v/>
      </c>
      <c r="W1246" s="2" t="s">
        <v>1030</v>
      </c>
      <c r="X1246" s="2" t="str">
        <f t="shared" si="78"/>
        <v/>
      </c>
      <c r="Y1246" s="2" t="s">
        <v>1030</v>
      </c>
      <c r="Z1246" s="2" t="str">
        <f t="shared" si="79"/>
        <v>Bill Bartels</v>
      </c>
      <c r="AA1246" s="2">
        <v>41500</v>
      </c>
    </row>
    <row r="1247" spans="1:27" hidden="1" x14ac:dyDescent="0.25">
      <c r="A1247" s="2" t="s">
        <v>324</v>
      </c>
      <c r="B1247" s="2" t="s">
        <v>804</v>
      </c>
      <c r="C1247" s="2" t="s">
        <v>323</v>
      </c>
      <c r="D1247" s="2">
        <v>3.75</v>
      </c>
      <c r="E1247" s="2">
        <v>1</v>
      </c>
      <c r="F1247" s="2">
        <v>3.75</v>
      </c>
      <c r="G1247" s="2" t="s">
        <v>1030</v>
      </c>
      <c r="H1247" s="2" t="s">
        <v>1157</v>
      </c>
      <c r="I1247" s="21">
        <v>43245.291666666672</v>
      </c>
      <c r="J1247" s="2" t="s">
        <v>800</v>
      </c>
      <c r="K1247" s="21">
        <v>43216.291666666672</v>
      </c>
      <c r="L1247" s="2" t="s">
        <v>794</v>
      </c>
      <c r="M1247" s="21">
        <v>38371.333333333336</v>
      </c>
      <c r="N1247" s="2">
        <v>3</v>
      </c>
      <c r="O1247" s="2">
        <v>0</v>
      </c>
      <c r="P1247" s="2" t="s">
        <v>795</v>
      </c>
      <c r="Q1247" s="2" t="s">
        <v>804</v>
      </c>
      <c r="R1247" s="2" t="s">
        <v>1026</v>
      </c>
      <c r="S1247" s="2" t="s">
        <v>1158</v>
      </c>
      <c r="T1247" s="2" t="str">
        <f t="shared" si="76"/>
        <v/>
      </c>
      <c r="U1247" s="2" t="s">
        <v>1030</v>
      </c>
      <c r="V1247" s="2" t="str">
        <f t="shared" si="77"/>
        <v/>
      </c>
      <c r="W1247" s="2" t="s">
        <v>1030</v>
      </c>
      <c r="X1247" s="2" t="str">
        <f t="shared" si="78"/>
        <v/>
      </c>
      <c r="Y1247" s="2" t="s">
        <v>1030</v>
      </c>
      <c r="Z1247" s="2" t="str">
        <f t="shared" si="79"/>
        <v/>
      </c>
      <c r="AA1247" s="2" t="s">
        <v>1030</v>
      </c>
    </row>
    <row r="1248" spans="1:27" hidden="1" x14ac:dyDescent="0.25">
      <c r="A1248" s="2" t="s">
        <v>4576</v>
      </c>
      <c r="B1248" s="2" t="s">
        <v>796</v>
      </c>
      <c r="C1248" s="2" t="s">
        <v>4577</v>
      </c>
      <c r="D1248" s="2">
        <v>35.916666626930237</v>
      </c>
      <c r="E1248" s="2" t="s">
        <v>1030</v>
      </c>
      <c r="F1248" s="2" t="s">
        <v>1030</v>
      </c>
      <c r="G1248" s="2">
        <v>35.916666626930237</v>
      </c>
      <c r="H1248" s="2" t="s">
        <v>4578</v>
      </c>
      <c r="I1248" s="21">
        <v>43018.291666666672</v>
      </c>
      <c r="J1248" s="2" t="s">
        <v>859</v>
      </c>
      <c r="K1248" s="21">
        <v>40953.333333333336</v>
      </c>
      <c r="L1248" s="2" t="s">
        <v>794</v>
      </c>
      <c r="M1248" s="21">
        <v>42032.333333333328</v>
      </c>
      <c r="N1248" s="2">
        <v>0</v>
      </c>
      <c r="O1248" s="2">
        <v>0</v>
      </c>
      <c r="P1248" s="2" t="s">
        <v>816</v>
      </c>
      <c r="Q1248" s="2" t="s">
        <v>796</v>
      </c>
      <c r="R1248" s="2" t="s">
        <v>937</v>
      </c>
      <c r="S1248" s="2" t="s">
        <v>849</v>
      </c>
      <c r="T1248" s="2" t="str">
        <f t="shared" si="76"/>
        <v/>
      </c>
      <c r="U1248" s="2" t="s">
        <v>1030</v>
      </c>
      <c r="V1248" s="2" t="str">
        <f t="shared" si="77"/>
        <v>Pat Sweeney</v>
      </c>
      <c r="W1248" s="2">
        <v>1</v>
      </c>
      <c r="X1248" s="2" t="str">
        <f t="shared" si="78"/>
        <v/>
      </c>
      <c r="Y1248" s="2" t="s">
        <v>1030</v>
      </c>
      <c r="Z1248" s="2" t="str">
        <f t="shared" si="79"/>
        <v/>
      </c>
      <c r="AA1248" s="2" t="s">
        <v>1030</v>
      </c>
    </row>
    <row r="1249" spans="1:27" hidden="1" x14ac:dyDescent="0.25">
      <c r="A1249" s="2" t="s">
        <v>4579</v>
      </c>
      <c r="B1249" s="2" t="s">
        <v>1613</v>
      </c>
      <c r="C1249" s="2" t="s">
        <v>4580</v>
      </c>
      <c r="D1249" s="2">
        <v>7.5</v>
      </c>
      <c r="E1249" s="2">
        <v>1</v>
      </c>
      <c r="F1249" s="2">
        <v>7.5</v>
      </c>
      <c r="G1249" s="2" t="s">
        <v>1030</v>
      </c>
      <c r="H1249" s="2" t="s">
        <v>4581</v>
      </c>
      <c r="I1249" s="21">
        <v>41739.291666666664</v>
      </c>
      <c r="J1249" s="2" t="s">
        <v>859</v>
      </c>
      <c r="K1249" s="21">
        <v>41708.291666666664</v>
      </c>
      <c r="L1249" s="2" t="s">
        <v>1102</v>
      </c>
      <c r="M1249" s="21">
        <v>38626.291666666664</v>
      </c>
      <c r="N1249" s="2">
        <v>9</v>
      </c>
      <c r="O1249" s="2">
        <v>150000</v>
      </c>
      <c r="P1249" s="2" t="s">
        <v>795</v>
      </c>
      <c r="Q1249" s="2" t="s">
        <v>1613</v>
      </c>
      <c r="R1249" s="2" t="s">
        <v>830</v>
      </c>
      <c r="S1249" s="2" t="s">
        <v>853</v>
      </c>
      <c r="T1249" s="2" t="str">
        <f t="shared" si="76"/>
        <v/>
      </c>
      <c r="U1249" s="2" t="s">
        <v>1030</v>
      </c>
      <c r="V1249" s="2" t="str">
        <f t="shared" si="77"/>
        <v/>
      </c>
      <c r="W1249" s="2" t="s">
        <v>1030</v>
      </c>
      <c r="X1249" s="2" t="str">
        <f t="shared" si="78"/>
        <v/>
      </c>
      <c r="Y1249" s="2" t="s">
        <v>1030</v>
      </c>
      <c r="Z1249" s="2" t="str">
        <f t="shared" si="79"/>
        <v/>
      </c>
      <c r="AA1249" s="2" t="s">
        <v>1030</v>
      </c>
    </row>
    <row r="1250" spans="1:27" hidden="1" x14ac:dyDescent="0.25">
      <c r="A1250" s="2" t="s">
        <v>77</v>
      </c>
      <c r="B1250" s="2" t="s">
        <v>848</v>
      </c>
      <c r="C1250" s="2" t="s">
        <v>76</v>
      </c>
      <c r="D1250" s="2">
        <v>8.75</v>
      </c>
      <c r="E1250" s="2">
        <v>1</v>
      </c>
      <c r="F1250" s="2">
        <v>8.75</v>
      </c>
      <c r="G1250" s="2" t="s">
        <v>1030</v>
      </c>
      <c r="H1250" s="2" t="s">
        <v>1159</v>
      </c>
      <c r="I1250" s="21">
        <v>43278.291666666672</v>
      </c>
      <c r="J1250" s="2" t="s">
        <v>808</v>
      </c>
      <c r="K1250" s="21">
        <v>43054.333333333328</v>
      </c>
      <c r="L1250" s="2" t="s">
        <v>794</v>
      </c>
      <c r="N1250" s="2">
        <v>0</v>
      </c>
      <c r="O1250" s="2">
        <v>0</v>
      </c>
      <c r="P1250" s="2" t="s">
        <v>816</v>
      </c>
      <c r="Q1250" s="2" t="s">
        <v>848</v>
      </c>
      <c r="R1250" s="2" t="s">
        <v>852</v>
      </c>
      <c r="S1250" s="2" t="s">
        <v>904</v>
      </c>
      <c r="T1250" s="2" t="str">
        <f t="shared" si="76"/>
        <v/>
      </c>
      <c r="U1250" s="2" t="s">
        <v>1030</v>
      </c>
      <c r="V1250" s="2" t="str">
        <f t="shared" si="77"/>
        <v/>
      </c>
      <c r="W1250" s="2" t="s">
        <v>1030</v>
      </c>
      <c r="X1250" s="2" t="str">
        <f t="shared" si="78"/>
        <v/>
      </c>
      <c r="Y1250" s="2" t="s">
        <v>1030</v>
      </c>
      <c r="Z1250" s="2" t="str">
        <f t="shared" si="79"/>
        <v/>
      </c>
      <c r="AA1250" s="2" t="s">
        <v>1030</v>
      </c>
    </row>
    <row r="1251" spans="1:27" hidden="1" x14ac:dyDescent="0.25">
      <c r="A1251" s="2" t="s">
        <v>4582</v>
      </c>
      <c r="B1251" s="2" t="s">
        <v>809</v>
      </c>
      <c r="C1251" s="2" t="s">
        <v>4583</v>
      </c>
      <c r="D1251" s="2">
        <v>2.75</v>
      </c>
      <c r="E1251" s="2">
        <v>1</v>
      </c>
      <c r="F1251" s="2">
        <v>2.75</v>
      </c>
      <c r="G1251" s="2" t="s">
        <v>1030</v>
      </c>
      <c r="H1251" s="2" t="s">
        <v>4584</v>
      </c>
      <c r="I1251" s="21">
        <v>42937.291666666672</v>
      </c>
      <c r="J1251" s="2" t="s">
        <v>884</v>
      </c>
      <c r="K1251" s="21">
        <v>42927.291666666672</v>
      </c>
      <c r="L1251" s="2" t="s">
        <v>794</v>
      </c>
      <c r="N1251" s="2">
        <v>0</v>
      </c>
      <c r="O1251" s="2">
        <v>0</v>
      </c>
      <c r="P1251" s="2" t="s">
        <v>816</v>
      </c>
      <c r="Q1251" s="2" t="s">
        <v>809</v>
      </c>
      <c r="R1251" s="2" t="s">
        <v>922</v>
      </c>
      <c r="S1251" s="2" t="s">
        <v>831</v>
      </c>
      <c r="T1251" s="2" t="str">
        <f t="shared" si="76"/>
        <v/>
      </c>
      <c r="U1251" s="2" t="s">
        <v>1030</v>
      </c>
      <c r="V1251" s="2" t="str">
        <f t="shared" si="77"/>
        <v/>
      </c>
      <c r="W1251" s="2" t="s">
        <v>1030</v>
      </c>
      <c r="X1251" s="2" t="str">
        <f t="shared" si="78"/>
        <v/>
      </c>
      <c r="Y1251" s="2" t="s">
        <v>1030</v>
      </c>
      <c r="Z1251" s="2" t="str">
        <f t="shared" si="79"/>
        <v/>
      </c>
      <c r="AA1251" s="2" t="s">
        <v>1030</v>
      </c>
    </row>
    <row r="1252" spans="1:27" hidden="1" x14ac:dyDescent="0.25">
      <c r="A1252" s="2" t="s">
        <v>4585</v>
      </c>
      <c r="B1252" s="2" t="s">
        <v>1820</v>
      </c>
      <c r="C1252" s="2" t="s">
        <v>4586</v>
      </c>
      <c r="D1252" s="2">
        <v>1.5836667120456696</v>
      </c>
      <c r="E1252" s="2">
        <v>1</v>
      </c>
      <c r="F1252" s="2">
        <v>1.5836667120456696</v>
      </c>
      <c r="G1252" s="2" t="s">
        <v>1030</v>
      </c>
      <c r="H1252" s="2" t="s">
        <v>4587</v>
      </c>
      <c r="I1252" s="21">
        <v>42824.291666666672</v>
      </c>
      <c r="J1252" s="2" t="s">
        <v>884</v>
      </c>
      <c r="K1252" s="21">
        <v>42824.291666666672</v>
      </c>
      <c r="L1252" s="2" t="s">
        <v>794</v>
      </c>
      <c r="M1252" s="21">
        <v>42292.291666666672</v>
      </c>
      <c r="N1252" s="2">
        <v>1</v>
      </c>
      <c r="O1252" s="2">
        <v>0</v>
      </c>
      <c r="P1252" s="2" t="s">
        <v>795</v>
      </c>
      <c r="Q1252" s="2" t="s">
        <v>1820</v>
      </c>
      <c r="R1252" s="2" t="s">
        <v>937</v>
      </c>
      <c r="S1252" s="2" t="s">
        <v>831</v>
      </c>
      <c r="T1252" s="2" t="str">
        <f t="shared" si="76"/>
        <v/>
      </c>
      <c r="U1252" s="2" t="s">
        <v>1030</v>
      </c>
      <c r="V1252" s="2" t="str">
        <f t="shared" si="77"/>
        <v/>
      </c>
      <c r="W1252" s="2" t="s">
        <v>1030</v>
      </c>
      <c r="X1252" s="2" t="str">
        <f t="shared" si="78"/>
        <v/>
      </c>
      <c r="Y1252" s="2" t="s">
        <v>1030</v>
      </c>
      <c r="Z1252" s="2" t="str">
        <f t="shared" si="79"/>
        <v/>
      </c>
      <c r="AA1252" s="2" t="s">
        <v>1030</v>
      </c>
    </row>
    <row r="1253" spans="1:27" hidden="1" x14ac:dyDescent="0.25">
      <c r="A1253" s="2" t="s">
        <v>4588</v>
      </c>
      <c r="B1253" s="2" t="s">
        <v>796</v>
      </c>
      <c r="C1253" s="2" t="s">
        <v>4589</v>
      </c>
      <c r="D1253" s="2">
        <v>2</v>
      </c>
      <c r="E1253" s="2">
        <v>1</v>
      </c>
      <c r="F1253" s="2">
        <v>2</v>
      </c>
      <c r="G1253" s="2" t="s">
        <v>1030</v>
      </c>
      <c r="H1253" s="2" t="s">
        <v>4590</v>
      </c>
      <c r="I1253" s="21">
        <v>41652.333333333336</v>
      </c>
      <c r="J1253" s="2" t="s">
        <v>819</v>
      </c>
      <c r="K1253" s="21">
        <v>41652.333333333336</v>
      </c>
      <c r="L1253" s="2" t="s">
        <v>1102</v>
      </c>
      <c r="M1253" s="21">
        <v>38843.291666666664</v>
      </c>
      <c r="N1253" s="2">
        <v>5</v>
      </c>
      <c r="O1253" s="2">
        <v>450000</v>
      </c>
      <c r="P1253" s="2" t="s">
        <v>795</v>
      </c>
      <c r="Q1253" s="2" t="s">
        <v>796</v>
      </c>
      <c r="R1253" s="2" t="s">
        <v>1030</v>
      </c>
      <c r="S1253" s="2" t="s">
        <v>867</v>
      </c>
      <c r="T1253" s="2" t="str">
        <f t="shared" si="76"/>
        <v/>
      </c>
      <c r="U1253" s="2" t="s">
        <v>1030</v>
      </c>
      <c r="V1253" s="2" t="str">
        <f t="shared" si="77"/>
        <v/>
      </c>
      <c r="W1253" s="2" t="s">
        <v>1030</v>
      </c>
      <c r="X1253" s="2" t="str">
        <f t="shared" si="78"/>
        <v/>
      </c>
      <c r="Y1253" s="2" t="s">
        <v>1030</v>
      </c>
      <c r="Z1253" s="2" t="str">
        <f t="shared" si="79"/>
        <v/>
      </c>
      <c r="AA1253" s="2" t="s">
        <v>1030</v>
      </c>
    </row>
    <row r="1254" spans="1:27" hidden="1" x14ac:dyDescent="0.25">
      <c r="A1254" s="2" t="s">
        <v>1557</v>
      </c>
      <c r="B1254" s="2" t="s">
        <v>885</v>
      </c>
      <c r="C1254" s="2" t="s">
        <v>1556</v>
      </c>
      <c r="D1254" s="2">
        <v>1</v>
      </c>
      <c r="E1254" s="2">
        <v>1</v>
      </c>
      <c r="F1254" s="2">
        <v>1</v>
      </c>
      <c r="G1254" s="2" t="s">
        <v>1030</v>
      </c>
      <c r="H1254" s="2" t="s">
        <v>1569</v>
      </c>
      <c r="I1254" s="21">
        <v>43315.291666666672</v>
      </c>
      <c r="J1254" s="2" t="s">
        <v>889</v>
      </c>
      <c r="K1254" s="21">
        <v>43315.291666666672</v>
      </c>
      <c r="L1254" s="2" t="s">
        <v>794</v>
      </c>
      <c r="N1254" s="2">
        <v>0</v>
      </c>
      <c r="O1254" s="2">
        <v>0</v>
      </c>
      <c r="P1254" s="2" t="s">
        <v>816</v>
      </c>
      <c r="Q1254" s="2" t="s">
        <v>885</v>
      </c>
      <c r="R1254" s="2" t="s">
        <v>810</v>
      </c>
      <c r="S1254" s="2" t="s">
        <v>798</v>
      </c>
      <c r="T1254" s="2" t="str">
        <f t="shared" si="76"/>
        <v/>
      </c>
      <c r="U1254" s="2" t="s">
        <v>1030</v>
      </c>
      <c r="V1254" s="2" t="str">
        <f t="shared" si="77"/>
        <v/>
      </c>
      <c r="W1254" s="2" t="s">
        <v>1030</v>
      </c>
      <c r="X1254" s="2" t="str">
        <f t="shared" si="78"/>
        <v/>
      </c>
      <c r="Y1254" s="2" t="s">
        <v>1030</v>
      </c>
      <c r="Z1254" s="2" t="str">
        <f t="shared" si="79"/>
        <v/>
      </c>
      <c r="AA1254" s="2" t="s">
        <v>1030</v>
      </c>
    </row>
    <row r="1255" spans="1:27" hidden="1" x14ac:dyDescent="0.25">
      <c r="A1255" s="2" t="s">
        <v>4591</v>
      </c>
      <c r="B1255" s="2" t="s">
        <v>885</v>
      </c>
      <c r="C1255" s="2" t="s">
        <v>4592</v>
      </c>
      <c r="D1255" s="2">
        <v>1</v>
      </c>
      <c r="E1255" s="2">
        <v>1</v>
      </c>
      <c r="F1255" s="2">
        <v>1</v>
      </c>
      <c r="G1255" s="2" t="s">
        <v>1030</v>
      </c>
      <c r="H1255" s="2" t="s">
        <v>4593</v>
      </c>
      <c r="I1255" s="21">
        <v>43329.291666666672</v>
      </c>
      <c r="J1255" s="2" t="s">
        <v>808</v>
      </c>
      <c r="K1255" s="21">
        <v>43329.291666666672</v>
      </c>
      <c r="L1255" s="2" t="s">
        <v>794</v>
      </c>
      <c r="M1255" s="21">
        <v>38565.291666666664</v>
      </c>
      <c r="N1255" s="2">
        <v>3</v>
      </c>
      <c r="O1255" s="2">
        <v>20000</v>
      </c>
      <c r="P1255" s="2" t="s">
        <v>795</v>
      </c>
      <c r="Q1255" s="2" t="s">
        <v>885</v>
      </c>
      <c r="R1255" s="2" t="s">
        <v>810</v>
      </c>
      <c r="S1255" s="2" t="s">
        <v>801</v>
      </c>
      <c r="T1255" s="2" t="str">
        <f t="shared" si="76"/>
        <v/>
      </c>
      <c r="U1255" s="2" t="s">
        <v>1030</v>
      </c>
      <c r="V1255" s="2" t="str">
        <f t="shared" si="77"/>
        <v/>
      </c>
      <c r="W1255" s="2" t="s">
        <v>1030</v>
      </c>
      <c r="X1255" s="2" t="str">
        <f t="shared" si="78"/>
        <v/>
      </c>
      <c r="Y1255" s="2" t="s">
        <v>1030</v>
      </c>
      <c r="Z1255" s="2" t="str">
        <f t="shared" si="79"/>
        <v/>
      </c>
      <c r="AA1255" s="2" t="s">
        <v>1030</v>
      </c>
    </row>
    <row r="1256" spans="1:27" hidden="1" x14ac:dyDescent="0.25">
      <c r="A1256" s="2" t="s">
        <v>4594</v>
      </c>
      <c r="B1256" s="2" t="s">
        <v>796</v>
      </c>
      <c r="C1256" s="2" t="s">
        <v>4595</v>
      </c>
      <c r="D1256" s="2">
        <v>20</v>
      </c>
      <c r="E1256" s="2" t="s">
        <v>1030</v>
      </c>
      <c r="F1256" s="2" t="s">
        <v>1030</v>
      </c>
      <c r="G1256" s="2">
        <v>20</v>
      </c>
      <c r="H1256" s="2" t="s">
        <v>4596</v>
      </c>
      <c r="I1256" s="21">
        <v>42223.291666666672</v>
      </c>
      <c r="J1256" s="2" t="s">
        <v>793</v>
      </c>
      <c r="K1256" s="21">
        <v>41107.291666666664</v>
      </c>
      <c r="L1256" s="2" t="s">
        <v>1102</v>
      </c>
      <c r="M1256" s="21">
        <v>39569.291666666664</v>
      </c>
      <c r="N1256" s="2">
        <v>2</v>
      </c>
      <c r="O1256" s="2">
        <v>43500</v>
      </c>
      <c r="P1256" s="2" t="s">
        <v>795</v>
      </c>
      <c r="Q1256" s="2" t="s">
        <v>796</v>
      </c>
      <c r="R1256" s="2" t="s">
        <v>852</v>
      </c>
      <c r="S1256" s="2" t="s">
        <v>801</v>
      </c>
      <c r="T1256" s="2" t="str">
        <f t="shared" si="76"/>
        <v/>
      </c>
      <c r="U1256" s="2" t="s">
        <v>1030</v>
      </c>
      <c r="V1256" s="2" t="str">
        <f t="shared" si="77"/>
        <v/>
      </c>
      <c r="W1256" s="2" t="s">
        <v>1030</v>
      </c>
      <c r="X1256" s="2" t="str">
        <f t="shared" si="78"/>
        <v/>
      </c>
      <c r="Y1256" s="2" t="s">
        <v>1030</v>
      </c>
      <c r="Z1256" s="2" t="str">
        <f t="shared" si="79"/>
        <v>Pat Sweeney</v>
      </c>
      <c r="AA1256" s="2">
        <v>43500</v>
      </c>
    </row>
    <row r="1257" spans="1:27" hidden="1" x14ac:dyDescent="0.25">
      <c r="A1257" s="2" t="s">
        <v>4597</v>
      </c>
      <c r="B1257" s="2" t="s">
        <v>874</v>
      </c>
      <c r="C1257" s="2" t="s">
        <v>4598</v>
      </c>
      <c r="D1257" s="2">
        <v>3</v>
      </c>
      <c r="E1257" s="2" t="s">
        <v>1030</v>
      </c>
      <c r="F1257" s="2" t="s">
        <v>1030</v>
      </c>
      <c r="G1257" s="2">
        <v>3</v>
      </c>
      <c r="H1257" s="2" t="s">
        <v>4599</v>
      </c>
      <c r="I1257" s="21">
        <v>41820.291666666664</v>
      </c>
      <c r="J1257" s="2" t="s">
        <v>949</v>
      </c>
      <c r="K1257" s="21">
        <v>41533.291666666664</v>
      </c>
      <c r="L1257" s="2" t="s">
        <v>1102</v>
      </c>
      <c r="M1257" s="21">
        <v>40597.333333333336</v>
      </c>
      <c r="N1257" s="2">
        <v>6</v>
      </c>
      <c r="O1257" s="2">
        <v>50000</v>
      </c>
      <c r="P1257" s="2" t="s">
        <v>795</v>
      </c>
      <c r="Q1257" s="2" t="s">
        <v>874</v>
      </c>
      <c r="R1257" s="2" t="s">
        <v>857</v>
      </c>
      <c r="S1257" s="2" t="s">
        <v>849</v>
      </c>
      <c r="T1257" s="2" t="str">
        <f t="shared" si="76"/>
        <v>Rose Obetz</v>
      </c>
      <c r="U1257" s="2">
        <v>11000</v>
      </c>
      <c r="V1257" s="2" t="str">
        <f t="shared" si="77"/>
        <v/>
      </c>
      <c r="W1257" s="2" t="s">
        <v>1030</v>
      </c>
      <c r="X1257" s="2" t="str">
        <f t="shared" si="78"/>
        <v>Rose Obetz</v>
      </c>
      <c r="Y1257" s="2">
        <v>6</v>
      </c>
      <c r="Z1257" s="2" t="str">
        <f t="shared" si="79"/>
        <v>Rose Obetz</v>
      </c>
      <c r="AA1257" s="2">
        <v>50000</v>
      </c>
    </row>
    <row r="1258" spans="1:27" hidden="1" x14ac:dyDescent="0.25">
      <c r="A1258" s="2" t="s">
        <v>47</v>
      </c>
      <c r="B1258" s="2" t="s">
        <v>848</v>
      </c>
      <c r="C1258" s="2" t="s">
        <v>46</v>
      </c>
      <c r="D1258" s="2">
        <v>20.5</v>
      </c>
      <c r="E1258" s="2" t="s">
        <v>1030</v>
      </c>
      <c r="F1258" s="2" t="s">
        <v>1030</v>
      </c>
      <c r="G1258" s="2">
        <v>20.5</v>
      </c>
      <c r="H1258" s="2" t="s">
        <v>1160</v>
      </c>
      <c r="I1258" s="21">
        <v>43286.291666666672</v>
      </c>
      <c r="J1258" s="2" t="s">
        <v>808</v>
      </c>
      <c r="K1258" s="21">
        <v>40843.291666666664</v>
      </c>
      <c r="L1258" s="2" t="s">
        <v>794</v>
      </c>
      <c r="M1258" s="21">
        <v>42690.333333333328</v>
      </c>
      <c r="N1258" s="2">
        <v>9</v>
      </c>
      <c r="O1258" s="2">
        <v>0</v>
      </c>
      <c r="P1258" s="2" t="s">
        <v>795</v>
      </c>
      <c r="Q1258" s="2" t="s">
        <v>848</v>
      </c>
      <c r="R1258" s="2" t="s">
        <v>903</v>
      </c>
      <c r="S1258" s="2" t="s">
        <v>801</v>
      </c>
      <c r="T1258" s="2" t="str">
        <f t="shared" si="76"/>
        <v/>
      </c>
      <c r="U1258" s="2" t="s">
        <v>1030</v>
      </c>
      <c r="V1258" s="2" t="str">
        <f t="shared" si="77"/>
        <v>Gonzalo Fernandez</v>
      </c>
      <c r="W1258" s="2">
        <v>1</v>
      </c>
      <c r="X1258" s="2" t="str">
        <f t="shared" si="78"/>
        <v>Gonzalo Fernandez</v>
      </c>
      <c r="Y1258" s="2">
        <v>18</v>
      </c>
      <c r="Z1258" s="2" t="str">
        <f t="shared" si="79"/>
        <v/>
      </c>
      <c r="AA1258" s="2" t="s">
        <v>1030</v>
      </c>
    </row>
    <row r="1259" spans="1:27" hidden="1" x14ac:dyDescent="0.25">
      <c r="A1259" s="2" t="s">
        <v>4600</v>
      </c>
      <c r="B1259" s="2" t="s">
        <v>2520</v>
      </c>
      <c r="C1259" s="2" t="s">
        <v>4601</v>
      </c>
      <c r="D1259" s="2">
        <v>12.449999988079071</v>
      </c>
      <c r="E1259" s="2">
        <v>1</v>
      </c>
      <c r="F1259" s="2">
        <v>12.449999988079071</v>
      </c>
      <c r="G1259" s="2" t="s">
        <v>1030</v>
      </c>
      <c r="H1259" s="2" t="s">
        <v>4602</v>
      </c>
      <c r="I1259" s="21">
        <v>41792.291666666664</v>
      </c>
      <c r="J1259" s="2" t="s">
        <v>819</v>
      </c>
      <c r="K1259" s="21">
        <v>41654.333333333336</v>
      </c>
      <c r="L1259" s="2" t="s">
        <v>1102</v>
      </c>
      <c r="M1259" s="21">
        <v>41334.333333333336</v>
      </c>
      <c r="N1259" s="2">
        <v>0</v>
      </c>
      <c r="P1259" s="2" t="s">
        <v>824</v>
      </c>
      <c r="Q1259" s="2" t="s">
        <v>2520</v>
      </c>
      <c r="R1259" s="2" t="s">
        <v>1030</v>
      </c>
      <c r="S1259" s="2" t="s">
        <v>820</v>
      </c>
      <c r="T1259" s="2" t="str">
        <f t="shared" si="76"/>
        <v/>
      </c>
      <c r="U1259" s="2" t="s">
        <v>1030</v>
      </c>
      <c r="V1259" s="2" t="str">
        <f t="shared" si="77"/>
        <v/>
      </c>
      <c r="W1259" s="2" t="s">
        <v>1030</v>
      </c>
      <c r="X1259" s="2" t="str">
        <f t="shared" si="78"/>
        <v/>
      </c>
      <c r="Y1259" s="2" t="s">
        <v>1030</v>
      </c>
      <c r="Z1259" s="2" t="str">
        <f t="shared" si="79"/>
        <v/>
      </c>
      <c r="AA1259" s="2" t="s">
        <v>1030</v>
      </c>
    </row>
    <row r="1260" spans="1:27" hidden="1" x14ac:dyDescent="0.25">
      <c r="A1260" s="2" t="s">
        <v>4603</v>
      </c>
      <c r="B1260" s="2" t="s">
        <v>809</v>
      </c>
      <c r="C1260" s="2" t="s">
        <v>4604</v>
      </c>
      <c r="D1260" s="2">
        <v>5.9166666716337204</v>
      </c>
      <c r="E1260" s="2">
        <v>1</v>
      </c>
      <c r="F1260" s="2">
        <v>5.9166666716337204</v>
      </c>
      <c r="G1260" s="2" t="s">
        <v>1030</v>
      </c>
      <c r="H1260" s="2" t="s">
        <v>4605</v>
      </c>
      <c r="I1260" s="21">
        <v>43045.333333333328</v>
      </c>
      <c r="J1260" s="2" t="s">
        <v>800</v>
      </c>
      <c r="K1260" s="21">
        <v>42797.333333333328</v>
      </c>
      <c r="L1260" s="2" t="s">
        <v>794</v>
      </c>
      <c r="M1260" s="21">
        <v>42370.333333333328</v>
      </c>
      <c r="N1260" s="2">
        <v>1</v>
      </c>
      <c r="O1260" s="2">
        <v>120000</v>
      </c>
      <c r="P1260" s="2" t="s">
        <v>795</v>
      </c>
      <c r="Q1260" s="2" t="s">
        <v>809</v>
      </c>
      <c r="R1260" s="2" t="s">
        <v>797</v>
      </c>
      <c r="S1260" s="2" t="s">
        <v>801</v>
      </c>
      <c r="T1260" s="2" t="str">
        <f t="shared" si="76"/>
        <v>Clare Briglio</v>
      </c>
      <c r="U1260" s="2">
        <v>75000</v>
      </c>
      <c r="V1260" s="2" t="str">
        <f t="shared" si="77"/>
        <v/>
      </c>
      <c r="W1260" s="2" t="s">
        <v>1030</v>
      </c>
      <c r="X1260" s="2" t="str">
        <f t="shared" si="78"/>
        <v/>
      </c>
      <c r="Y1260" s="2" t="s">
        <v>1030</v>
      </c>
      <c r="Z1260" s="2" t="str">
        <f t="shared" si="79"/>
        <v>Clare Briglio</v>
      </c>
      <c r="AA1260" s="2">
        <v>120000</v>
      </c>
    </row>
    <row r="1261" spans="1:27" hidden="1" x14ac:dyDescent="0.25">
      <c r="A1261" s="2" t="s">
        <v>4606</v>
      </c>
      <c r="B1261" s="2" t="s">
        <v>4607</v>
      </c>
      <c r="C1261" s="2" t="s">
        <v>4608</v>
      </c>
      <c r="D1261" s="2">
        <v>1.5</v>
      </c>
      <c r="E1261" s="2" t="s">
        <v>1030</v>
      </c>
      <c r="F1261" s="2" t="s">
        <v>1030</v>
      </c>
      <c r="G1261" s="2">
        <v>1.5</v>
      </c>
      <c r="H1261" s="2" t="s">
        <v>4609</v>
      </c>
      <c r="I1261" s="21">
        <v>43088.333333333328</v>
      </c>
      <c r="J1261" s="2" t="s">
        <v>803</v>
      </c>
      <c r="K1261" s="21">
        <v>41829.291666666664</v>
      </c>
      <c r="L1261" s="2" t="s">
        <v>794</v>
      </c>
      <c r="N1261" s="2">
        <v>0</v>
      </c>
      <c r="O1261" s="2">
        <v>0</v>
      </c>
      <c r="P1261" s="2" t="s">
        <v>816</v>
      </c>
      <c r="Q1261" s="2" t="s">
        <v>4607</v>
      </c>
      <c r="R1261" s="2" t="s">
        <v>1030</v>
      </c>
      <c r="S1261" s="2" t="s">
        <v>913</v>
      </c>
      <c r="T1261" s="2" t="str">
        <f t="shared" si="76"/>
        <v/>
      </c>
      <c r="U1261" s="2" t="s">
        <v>1030</v>
      </c>
      <c r="V1261" s="2" t="str">
        <f t="shared" si="77"/>
        <v/>
      </c>
      <c r="W1261" s="2" t="s">
        <v>1030</v>
      </c>
      <c r="X1261" s="2" t="str">
        <f t="shared" si="78"/>
        <v/>
      </c>
      <c r="Y1261" s="2" t="s">
        <v>1030</v>
      </c>
      <c r="Z1261" s="2" t="str">
        <f t="shared" si="79"/>
        <v/>
      </c>
      <c r="AA1261" s="2" t="s">
        <v>1030</v>
      </c>
    </row>
    <row r="1262" spans="1:27" hidden="1" x14ac:dyDescent="0.25">
      <c r="A1262" s="2" t="s">
        <v>1404</v>
      </c>
      <c r="B1262" s="2" t="s">
        <v>885</v>
      </c>
      <c r="C1262" s="2" t="s">
        <v>1403</v>
      </c>
      <c r="D1262" s="2">
        <v>1</v>
      </c>
      <c r="E1262" s="2">
        <v>1</v>
      </c>
      <c r="F1262" s="2">
        <v>1</v>
      </c>
      <c r="G1262" s="2" t="s">
        <v>1030</v>
      </c>
      <c r="H1262" s="2" t="s">
        <v>1517</v>
      </c>
      <c r="I1262" s="21">
        <v>43312.291666666672</v>
      </c>
      <c r="J1262" s="2" t="s">
        <v>1030</v>
      </c>
      <c r="K1262" s="21">
        <v>43307.291666666672</v>
      </c>
      <c r="L1262" s="2" t="s">
        <v>794</v>
      </c>
      <c r="N1262" s="2">
        <v>0</v>
      </c>
      <c r="O1262" s="2">
        <v>0</v>
      </c>
      <c r="P1262" s="2" t="s">
        <v>816</v>
      </c>
      <c r="Q1262" s="2" t="s">
        <v>885</v>
      </c>
      <c r="R1262" s="2" t="s">
        <v>797</v>
      </c>
      <c r="S1262" s="2" t="s">
        <v>898</v>
      </c>
      <c r="T1262" s="2" t="str">
        <f t="shared" si="76"/>
        <v/>
      </c>
      <c r="U1262" s="2" t="s">
        <v>1030</v>
      </c>
      <c r="V1262" s="2" t="str">
        <f t="shared" si="77"/>
        <v/>
      </c>
      <c r="W1262" s="2" t="s">
        <v>1030</v>
      </c>
      <c r="X1262" s="2" t="str">
        <f t="shared" si="78"/>
        <v/>
      </c>
      <c r="Y1262" s="2" t="s">
        <v>1030</v>
      </c>
      <c r="Z1262" s="2" t="str">
        <f t="shared" si="79"/>
        <v/>
      </c>
      <c r="AA1262" s="2" t="s">
        <v>1030</v>
      </c>
    </row>
    <row r="1263" spans="1:27" hidden="1" x14ac:dyDescent="0.25">
      <c r="A1263" s="2" t="s">
        <v>4610</v>
      </c>
      <c r="B1263" s="2" t="s">
        <v>2125</v>
      </c>
      <c r="C1263" s="2" t="s">
        <v>4611</v>
      </c>
      <c r="D1263" s="2">
        <v>7.75</v>
      </c>
      <c r="E1263" s="2" t="s">
        <v>1030</v>
      </c>
      <c r="F1263" s="2" t="s">
        <v>1030</v>
      </c>
      <c r="G1263" s="2">
        <v>7.75</v>
      </c>
      <c r="H1263" s="2" t="s">
        <v>4612</v>
      </c>
      <c r="I1263" s="21">
        <v>42325.333333333328</v>
      </c>
      <c r="J1263" s="2" t="s">
        <v>800</v>
      </c>
      <c r="K1263" s="21">
        <v>42064.333333333328</v>
      </c>
      <c r="L1263" s="2" t="s">
        <v>1102</v>
      </c>
      <c r="M1263" s="21">
        <v>42075.291666666672</v>
      </c>
      <c r="N1263" s="2">
        <v>0</v>
      </c>
      <c r="O1263" s="2">
        <v>0</v>
      </c>
      <c r="P1263" s="2" t="s">
        <v>816</v>
      </c>
      <c r="Q1263" s="2" t="s">
        <v>2125</v>
      </c>
      <c r="R1263" s="2" t="s">
        <v>836</v>
      </c>
      <c r="S1263" s="2" t="s">
        <v>820</v>
      </c>
      <c r="T1263" s="2" t="str">
        <f t="shared" si="76"/>
        <v>Kay Wallace</v>
      </c>
      <c r="U1263" s="2">
        <v>100</v>
      </c>
      <c r="V1263" s="2" t="str">
        <f t="shared" si="77"/>
        <v>Kay Wallace</v>
      </c>
      <c r="W1263" s="2">
        <v>1</v>
      </c>
      <c r="X1263" s="2" t="str">
        <f t="shared" si="78"/>
        <v/>
      </c>
      <c r="Y1263" s="2" t="s">
        <v>1030</v>
      </c>
      <c r="Z1263" s="2" t="str">
        <f t="shared" si="79"/>
        <v/>
      </c>
      <c r="AA1263" s="2" t="s">
        <v>1030</v>
      </c>
    </row>
    <row r="1264" spans="1:27" x14ac:dyDescent="0.25">
      <c r="A1264" s="2" t="s">
        <v>4613</v>
      </c>
      <c r="B1264" s="2" t="s">
        <v>1367</v>
      </c>
      <c r="C1264" s="2" t="s">
        <v>4614</v>
      </c>
      <c r="D1264" s="2">
        <v>16.416999995708466</v>
      </c>
      <c r="E1264" s="2" t="s">
        <v>1030</v>
      </c>
      <c r="F1264" s="2" t="s">
        <v>1030</v>
      </c>
      <c r="G1264" s="2">
        <v>16.416999995708466</v>
      </c>
      <c r="H1264" s="2" t="s">
        <v>4615</v>
      </c>
      <c r="I1264" s="21">
        <v>42682.333333333328</v>
      </c>
      <c r="J1264" s="2" t="s">
        <v>840</v>
      </c>
      <c r="K1264" s="21">
        <v>42653.291666666672</v>
      </c>
      <c r="L1264" s="2" t="s">
        <v>794</v>
      </c>
      <c r="N1264" s="2">
        <v>1</v>
      </c>
      <c r="O1264" s="2">
        <v>0</v>
      </c>
      <c r="P1264" s="2" t="s">
        <v>816</v>
      </c>
      <c r="Q1264" s="2" t="s">
        <v>1593</v>
      </c>
      <c r="R1264" s="2" t="s">
        <v>797</v>
      </c>
      <c r="S1264" s="2" t="s">
        <v>869</v>
      </c>
      <c r="T1264" s="2" t="str">
        <f t="shared" si="76"/>
        <v/>
      </c>
      <c r="U1264" s="2" t="s">
        <v>1030</v>
      </c>
      <c r="V1264" s="2" t="str">
        <f t="shared" si="77"/>
        <v/>
      </c>
      <c r="W1264" s="2" t="s">
        <v>1030</v>
      </c>
      <c r="X1264" s="2" t="str">
        <f t="shared" si="78"/>
        <v/>
      </c>
      <c r="Y1264" s="2" t="s">
        <v>1030</v>
      </c>
      <c r="Z1264" s="2" t="str">
        <f t="shared" si="79"/>
        <v/>
      </c>
      <c r="AA1264" s="2" t="s">
        <v>1030</v>
      </c>
    </row>
    <row r="1265" spans="1:27" hidden="1" x14ac:dyDescent="0.25">
      <c r="A1265" s="2" t="s">
        <v>4616</v>
      </c>
      <c r="B1265" s="2" t="s">
        <v>3247</v>
      </c>
      <c r="C1265" s="2" t="s">
        <v>4617</v>
      </c>
      <c r="D1265" s="2">
        <v>2</v>
      </c>
      <c r="E1265" s="2">
        <v>1</v>
      </c>
      <c r="F1265" s="2">
        <v>2</v>
      </c>
      <c r="G1265" s="2" t="s">
        <v>1030</v>
      </c>
      <c r="H1265" s="2" t="s">
        <v>4618</v>
      </c>
      <c r="I1265" s="21">
        <v>42720.333333333328</v>
      </c>
      <c r="J1265" s="2" t="s">
        <v>840</v>
      </c>
      <c r="K1265" s="21">
        <v>42720.333333333328</v>
      </c>
      <c r="L1265" s="2" t="s">
        <v>794</v>
      </c>
      <c r="M1265" s="21">
        <v>36861.333333333336</v>
      </c>
      <c r="N1265" s="2">
        <v>4</v>
      </c>
      <c r="O1265" s="2">
        <v>4000000</v>
      </c>
      <c r="P1265" s="2" t="s">
        <v>795</v>
      </c>
      <c r="Q1265" s="2" t="s">
        <v>3247</v>
      </c>
      <c r="R1265" s="2" t="s">
        <v>797</v>
      </c>
      <c r="S1265" s="2" t="s">
        <v>996</v>
      </c>
      <c r="T1265" s="2" t="str">
        <f t="shared" si="76"/>
        <v/>
      </c>
      <c r="U1265" s="2" t="s">
        <v>1030</v>
      </c>
      <c r="V1265" s="2" t="str">
        <f t="shared" si="77"/>
        <v/>
      </c>
      <c r="W1265" s="2" t="s">
        <v>1030</v>
      </c>
      <c r="X1265" s="2" t="str">
        <f t="shared" si="78"/>
        <v/>
      </c>
      <c r="Y1265" s="2" t="s">
        <v>1030</v>
      </c>
      <c r="Z1265" s="2" t="str">
        <f t="shared" si="79"/>
        <v/>
      </c>
      <c r="AA1265" s="2" t="s">
        <v>1030</v>
      </c>
    </row>
    <row r="1266" spans="1:27" hidden="1" x14ac:dyDescent="0.25">
      <c r="A1266" s="2" t="s">
        <v>604</v>
      </c>
      <c r="B1266" s="2" t="s">
        <v>1365</v>
      </c>
      <c r="C1266" s="2" t="s">
        <v>603</v>
      </c>
      <c r="D1266" s="2">
        <v>14</v>
      </c>
      <c r="E1266" s="2">
        <v>1</v>
      </c>
      <c r="F1266" s="2">
        <v>14</v>
      </c>
      <c r="G1266" s="2" t="s">
        <v>1030</v>
      </c>
      <c r="H1266" s="2" t="s">
        <v>1161</v>
      </c>
      <c r="I1266" s="21">
        <v>43209.291666666672</v>
      </c>
      <c r="J1266" s="2" t="s">
        <v>793</v>
      </c>
      <c r="K1266" s="21">
        <v>42388.333333333328</v>
      </c>
      <c r="L1266" s="2" t="s">
        <v>794</v>
      </c>
      <c r="M1266" s="21">
        <v>42404.333333333328</v>
      </c>
      <c r="N1266" s="2">
        <v>0</v>
      </c>
      <c r="O1266" s="2">
        <v>0</v>
      </c>
      <c r="P1266" s="2" t="s">
        <v>816</v>
      </c>
      <c r="Q1266" s="2" t="s">
        <v>1592</v>
      </c>
      <c r="R1266" s="2" t="s">
        <v>836</v>
      </c>
      <c r="S1266" s="2" t="s">
        <v>820</v>
      </c>
      <c r="T1266" s="2" t="str">
        <f t="shared" si="76"/>
        <v/>
      </c>
      <c r="U1266" s="2" t="s">
        <v>1030</v>
      </c>
      <c r="V1266" s="2" t="str">
        <f t="shared" si="77"/>
        <v>Anthony C. Elliott</v>
      </c>
      <c r="W1266" s="2">
        <v>1</v>
      </c>
      <c r="X1266" s="2" t="str">
        <f t="shared" si="78"/>
        <v/>
      </c>
      <c r="Y1266" s="2" t="s">
        <v>1030</v>
      </c>
      <c r="Z1266" s="2" t="str">
        <f t="shared" si="79"/>
        <v/>
      </c>
      <c r="AA1266" s="2" t="s">
        <v>1030</v>
      </c>
    </row>
    <row r="1267" spans="1:27" hidden="1" x14ac:dyDescent="0.25">
      <c r="A1267" s="2" t="s">
        <v>4619</v>
      </c>
      <c r="B1267" s="2" t="s">
        <v>1613</v>
      </c>
      <c r="C1267" s="2" t="s">
        <v>4620</v>
      </c>
      <c r="D1267" s="2">
        <v>5.75</v>
      </c>
      <c r="E1267" s="2">
        <v>1</v>
      </c>
      <c r="F1267" s="2">
        <v>5.75</v>
      </c>
      <c r="G1267" s="2" t="s">
        <v>1030</v>
      </c>
      <c r="H1267" s="2" t="s">
        <v>4621</v>
      </c>
      <c r="I1267" s="21">
        <v>41808.291666666664</v>
      </c>
      <c r="J1267" s="2" t="s">
        <v>861</v>
      </c>
      <c r="K1267" s="21">
        <v>41351.291666666664</v>
      </c>
      <c r="L1267" s="2" t="s">
        <v>1102</v>
      </c>
      <c r="M1267" s="21">
        <v>40983.291666666664</v>
      </c>
      <c r="N1267" s="2">
        <v>0</v>
      </c>
      <c r="O1267" s="2">
        <v>17000</v>
      </c>
      <c r="P1267" s="2" t="s">
        <v>795</v>
      </c>
      <c r="Q1267" s="2" t="s">
        <v>1613</v>
      </c>
      <c r="R1267" s="2" t="s">
        <v>937</v>
      </c>
      <c r="S1267" s="2" t="s">
        <v>820</v>
      </c>
      <c r="T1267" s="2" t="str">
        <f t="shared" si="76"/>
        <v/>
      </c>
      <c r="U1267" s="2" t="s">
        <v>1030</v>
      </c>
      <c r="V1267" s="2" t="str">
        <f t="shared" si="77"/>
        <v/>
      </c>
      <c r="W1267" s="2" t="s">
        <v>1030</v>
      </c>
      <c r="X1267" s="2" t="str">
        <f t="shared" si="78"/>
        <v/>
      </c>
      <c r="Y1267" s="2" t="s">
        <v>1030</v>
      </c>
      <c r="Z1267" s="2" t="str">
        <f t="shared" si="79"/>
        <v/>
      </c>
      <c r="AA1267" s="2" t="s">
        <v>1030</v>
      </c>
    </row>
    <row r="1268" spans="1:27" hidden="1" x14ac:dyDescent="0.25">
      <c r="A1268" s="2" t="s">
        <v>4622</v>
      </c>
      <c r="B1268" s="2" t="s">
        <v>912</v>
      </c>
      <c r="C1268" s="2" t="s">
        <v>4623</v>
      </c>
      <c r="D1268" s="2">
        <v>8.75</v>
      </c>
      <c r="E1268" s="2" t="s">
        <v>1030</v>
      </c>
      <c r="F1268" s="2" t="s">
        <v>1030</v>
      </c>
      <c r="G1268" s="2">
        <v>8.75</v>
      </c>
      <c r="H1268" s="2" t="s">
        <v>4624</v>
      </c>
      <c r="I1268" s="21">
        <v>42564.291666666672</v>
      </c>
      <c r="J1268" s="2" t="s">
        <v>793</v>
      </c>
      <c r="K1268" s="21">
        <v>40634.291666666664</v>
      </c>
      <c r="L1268" s="2" t="s">
        <v>794</v>
      </c>
      <c r="M1268" s="21">
        <v>40909.333333333336</v>
      </c>
      <c r="N1268" s="2">
        <v>18</v>
      </c>
      <c r="O1268" s="2">
        <v>1000000</v>
      </c>
      <c r="P1268" s="2" t="s">
        <v>824</v>
      </c>
      <c r="Q1268" s="2" t="s">
        <v>912</v>
      </c>
      <c r="R1268" s="2" t="s">
        <v>903</v>
      </c>
      <c r="S1268" s="2" t="s">
        <v>831</v>
      </c>
      <c r="T1268" s="2" t="str">
        <f t="shared" si="76"/>
        <v/>
      </c>
      <c r="U1268" s="2" t="s">
        <v>1030</v>
      </c>
      <c r="V1268" s="2" t="str">
        <f t="shared" si="77"/>
        <v/>
      </c>
      <c r="W1268" s="2" t="s">
        <v>1030</v>
      </c>
      <c r="X1268" s="2" t="str">
        <f t="shared" si="78"/>
        <v>Ray Bowman</v>
      </c>
      <c r="Y1268" s="2">
        <v>18</v>
      </c>
      <c r="Z1268" s="2" t="str">
        <f t="shared" si="79"/>
        <v/>
      </c>
      <c r="AA1268" s="2" t="s">
        <v>1030</v>
      </c>
    </row>
    <row r="1269" spans="1:27" hidden="1" x14ac:dyDescent="0.25">
      <c r="A1269" s="2" t="s">
        <v>308</v>
      </c>
      <c r="B1269" s="2" t="s">
        <v>812</v>
      </c>
      <c r="C1269" s="2" t="s">
        <v>307</v>
      </c>
      <c r="D1269" s="2">
        <v>1</v>
      </c>
      <c r="E1269" s="2">
        <v>1</v>
      </c>
      <c r="F1269" s="2">
        <v>1</v>
      </c>
      <c r="G1269" s="2" t="s">
        <v>1030</v>
      </c>
      <c r="H1269" s="2" t="s">
        <v>1162</v>
      </c>
      <c r="I1269" s="21">
        <v>43235.291666666672</v>
      </c>
      <c r="J1269" s="2" t="s">
        <v>1163</v>
      </c>
      <c r="K1269" s="21">
        <v>43235.291666666672</v>
      </c>
      <c r="L1269" s="2" t="s">
        <v>794</v>
      </c>
      <c r="M1269" s="21">
        <v>42948.291666666672</v>
      </c>
      <c r="N1269" s="2">
        <v>20</v>
      </c>
      <c r="O1269" s="2">
        <v>5000000</v>
      </c>
      <c r="P1269" s="2" t="s">
        <v>824</v>
      </c>
      <c r="Q1269" s="2" t="s">
        <v>812</v>
      </c>
      <c r="R1269" s="2" t="s">
        <v>810</v>
      </c>
      <c r="S1269" s="2" t="s">
        <v>869</v>
      </c>
      <c r="T1269" s="2" t="str">
        <f t="shared" si="76"/>
        <v/>
      </c>
      <c r="U1269" s="2" t="s">
        <v>1030</v>
      </c>
      <c r="V1269" s="2" t="str">
        <f t="shared" si="77"/>
        <v/>
      </c>
      <c r="W1269" s="2" t="s">
        <v>1030</v>
      </c>
      <c r="X1269" s="2" t="str">
        <f t="shared" si="78"/>
        <v/>
      </c>
      <c r="Y1269" s="2" t="s">
        <v>1030</v>
      </c>
      <c r="Z1269" s="2" t="str">
        <f t="shared" si="79"/>
        <v/>
      </c>
      <c r="AA1269" s="2" t="s">
        <v>1030</v>
      </c>
    </row>
    <row r="1270" spans="1:27" hidden="1" x14ac:dyDescent="0.25">
      <c r="A1270" s="2" t="s">
        <v>4625</v>
      </c>
      <c r="B1270" s="2" t="s">
        <v>809</v>
      </c>
      <c r="C1270" s="2" t="s">
        <v>4626</v>
      </c>
      <c r="D1270" s="2">
        <v>17.5</v>
      </c>
      <c r="E1270" s="2">
        <v>1</v>
      </c>
      <c r="F1270" s="2">
        <v>17.5</v>
      </c>
      <c r="G1270" s="2" t="s">
        <v>1030</v>
      </c>
      <c r="H1270" s="2" t="s">
        <v>4627</v>
      </c>
      <c r="I1270" s="21">
        <v>42790.333333333328</v>
      </c>
      <c r="J1270" s="2" t="s">
        <v>819</v>
      </c>
      <c r="K1270" s="21">
        <v>42748.333333333328</v>
      </c>
      <c r="L1270" s="2" t="s">
        <v>794</v>
      </c>
      <c r="M1270" s="21">
        <v>42441.333333333328</v>
      </c>
      <c r="N1270" s="2">
        <v>1</v>
      </c>
      <c r="O1270" s="2">
        <v>0</v>
      </c>
      <c r="P1270" s="2" t="s">
        <v>824</v>
      </c>
      <c r="Q1270" s="2" t="s">
        <v>809</v>
      </c>
      <c r="R1270" s="2" t="s">
        <v>797</v>
      </c>
      <c r="S1270" s="2" t="s">
        <v>867</v>
      </c>
      <c r="T1270" s="2" t="str">
        <f t="shared" si="76"/>
        <v/>
      </c>
      <c r="U1270" s="2" t="s">
        <v>1030</v>
      </c>
      <c r="V1270" s="2" t="str">
        <f t="shared" si="77"/>
        <v/>
      </c>
      <c r="W1270" s="2" t="s">
        <v>1030</v>
      </c>
      <c r="X1270" s="2" t="str">
        <f t="shared" si="78"/>
        <v/>
      </c>
      <c r="Y1270" s="2" t="s">
        <v>1030</v>
      </c>
      <c r="Z1270" s="2" t="str">
        <f t="shared" si="79"/>
        <v/>
      </c>
      <c r="AA1270" s="2" t="s">
        <v>1030</v>
      </c>
    </row>
    <row r="1271" spans="1:27" hidden="1" x14ac:dyDescent="0.25">
      <c r="A1271" s="2" t="s">
        <v>4628</v>
      </c>
      <c r="B1271" s="2" t="s">
        <v>909</v>
      </c>
      <c r="C1271" s="2" t="s">
        <v>4629</v>
      </c>
      <c r="D1271" s="2">
        <v>33.466666683554649</v>
      </c>
      <c r="E1271" s="2" t="s">
        <v>1030</v>
      </c>
      <c r="F1271" s="2" t="s">
        <v>1030</v>
      </c>
      <c r="G1271" s="2">
        <v>33.466666683554649</v>
      </c>
      <c r="H1271" s="2" t="s">
        <v>1261</v>
      </c>
      <c r="I1271" s="21">
        <v>42902.291666666672</v>
      </c>
      <c r="J1271" s="2" t="s">
        <v>840</v>
      </c>
      <c r="K1271" s="21">
        <v>40458.291666666664</v>
      </c>
      <c r="L1271" s="2" t="s">
        <v>794</v>
      </c>
      <c r="M1271" s="21">
        <v>36800.291666666664</v>
      </c>
      <c r="N1271" s="2">
        <v>1</v>
      </c>
      <c r="O1271" s="2">
        <v>30000</v>
      </c>
      <c r="P1271" s="2" t="s">
        <v>795</v>
      </c>
      <c r="Q1271" s="2" t="s">
        <v>909</v>
      </c>
      <c r="R1271" s="2" t="s">
        <v>903</v>
      </c>
      <c r="S1271" s="2" t="s">
        <v>849</v>
      </c>
      <c r="T1271" s="2" t="str">
        <f t="shared" si="76"/>
        <v/>
      </c>
      <c r="U1271" s="2" t="s">
        <v>1030</v>
      </c>
      <c r="V1271" s="2" t="str">
        <f t="shared" si="77"/>
        <v/>
      </c>
      <c r="W1271" s="2" t="s">
        <v>1030</v>
      </c>
      <c r="X1271" s="2" t="str">
        <f t="shared" si="78"/>
        <v/>
      </c>
      <c r="Y1271" s="2" t="s">
        <v>1030</v>
      </c>
      <c r="Z1271" s="2" t="str">
        <f t="shared" si="79"/>
        <v/>
      </c>
      <c r="AA1271" s="2" t="s">
        <v>1030</v>
      </c>
    </row>
    <row r="1272" spans="1:27" hidden="1" x14ac:dyDescent="0.25">
      <c r="A1272" s="2" t="s">
        <v>190</v>
      </c>
      <c r="B1272" s="2" t="s">
        <v>812</v>
      </c>
      <c r="C1272" s="2" t="s">
        <v>189</v>
      </c>
      <c r="D1272" s="2">
        <v>2.25</v>
      </c>
      <c r="E1272" s="2">
        <v>1</v>
      </c>
      <c r="F1272" s="2">
        <v>2.25</v>
      </c>
      <c r="G1272" s="2" t="s">
        <v>1030</v>
      </c>
      <c r="H1272" s="2" t="s">
        <v>1164</v>
      </c>
      <c r="I1272" s="21">
        <v>43262.291666666672</v>
      </c>
      <c r="J1272" s="2" t="s">
        <v>819</v>
      </c>
      <c r="K1272" s="21">
        <v>43259.291666666672</v>
      </c>
      <c r="L1272" s="2" t="s">
        <v>794</v>
      </c>
      <c r="N1272" s="2">
        <v>0</v>
      </c>
      <c r="O1272" s="2">
        <v>0</v>
      </c>
      <c r="P1272" s="2" t="s">
        <v>816</v>
      </c>
      <c r="Q1272" s="2" t="s">
        <v>812</v>
      </c>
      <c r="R1272" s="2" t="s">
        <v>810</v>
      </c>
      <c r="S1272" s="2" t="s">
        <v>801</v>
      </c>
      <c r="T1272" s="2" t="str">
        <f t="shared" si="76"/>
        <v/>
      </c>
      <c r="U1272" s="2" t="s">
        <v>1030</v>
      </c>
      <c r="V1272" s="2" t="str">
        <f t="shared" si="77"/>
        <v/>
      </c>
      <c r="W1272" s="2" t="s">
        <v>1030</v>
      </c>
      <c r="X1272" s="2" t="str">
        <f t="shared" si="78"/>
        <v/>
      </c>
      <c r="Y1272" s="2" t="s">
        <v>1030</v>
      </c>
      <c r="Z1272" s="2" t="str">
        <f t="shared" si="79"/>
        <v/>
      </c>
      <c r="AA1272" s="2" t="s">
        <v>1030</v>
      </c>
    </row>
    <row r="1273" spans="1:27" hidden="1" x14ac:dyDescent="0.25">
      <c r="A1273" s="2" t="s">
        <v>4630</v>
      </c>
      <c r="B1273" s="2" t="s">
        <v>1365</v>
      </c>
      <c r="C1273" s="2" t="s">
        <v>4631</v>
      </c>
      <c r="D1273" s="2">
        <v>19.333000004291534</v>
      </c>
      <c r="E1273" s="2">
        <v>1</v>
      </c>
      <c r="F1273" s="2">
        <v>19.333000004291534</v>
      </c>
      <c r="G1273" s="2" t="s">
        <v>1030</v>
      </c>
      <c r="H1273" s="2" t="s">
        <v>4632</v>
      </c>
      <c r="I1273" s="21">
        <v>42746.333333333328</v>
      </c>
      <c r="J1273" s="2" t="s">
        <v>800</v>
      </c>
      <c r="K1273" s="21">
        <v>42620.291666666672</v>
      </c>
      <c r="L1273" s="2" t="s">
        <v>794</v>
      </c>
      <c r="M1273" s="21">
        <v>42690.333333333328</v>
      </c>
      <c r="N1273" s="2">
        <v>0</v>
      </c>
      <c r="O1273" s="2">
        <v>0</v>
      </c>
      <c r="P1273" s="2" t="s">
        <v>795</v>
      </c>
      <c r="Q1273" s="2" t="s">
        <v>1592</v>
      </c>
      <c r="R1273" s="2" t="s">
        <v>813</v>
      </c>
      <c r="S1273" s="2" t="s">
        <v>801</v>
      </c>
      <c r="T1273" s="2" t="str">
        <f t="shared" si="76"/>
        <v/>
      </c>
      <c r="U1273" s="2" t="s">
        <v>1030</v>
      </c>
      <c r="V1273" s="2" t="str">
        <f t="shared" si="77"/>
        <v>Anthony C. Elliott</v>
      </c>
      <c r="W1273" s="2">
        <v>1</v>
      </c>
      <c r="X1273" s="2" t="str">
        <f t="shared" si="78"/>
        <v/>
      </c>
      <c r="Y1273" s="2" t="s">
        <v>1030</v>
      </c>
      <c r="Z1273" s="2" t="str">
        <f t="shared" si="79"/>
        <v/>
      </c>
      <c r="AA1273" s="2" t="s">
        <v>1030</v>
      </c>
    </row>
    <row r="1274" spans="1:27" hidden="1" x14ac:dyDescent="0.25">
      <c r="A1274" s="2" t="s">
        <v>4633</v>
      </c>
      <c r="B1274" s="2" t="s">
        <v>796</v>
      </c>
      <c r="C1274" s="2" t="s">
        <v>4634</v>
      </c>
      <c r="D1274" s="2">
        <v>6.0829999968409538</v>
      </c>
      <c r="E1274" s="2">
        <v>1</v>
      </c>
      <c r="F1274" s="2">
        <v>6.0829999968409538</v>
      </c>
      <c r="G1274" s="2" t="s">
        <v>1030</v>
      </c>
      <c r="H1274" s="2" t="s">
        <v>4635</v>
      </c>
      <c r="I1274" s="21">
        <v>42634.291666666672</v>
      </c>
      <c r="J1274" s="2" t="s">
        <v>889</v>
      </c>
      <c r="K1274" s="21">
        <v>41863.291666666664</v>
      </c>
      <c r="L1274" s="2" t="s">
        <v>1102</v>
      </c>
      <c r="M1274" s="21">
        <v>34335.333333333336</v>
      </c>
      <c r="N1274" s="2">
        <v>0</v>
      </c>
      <c r="O1274" s="2">
        <v>3500000</v>
      </c>
      <c r="P1274" s="2" t="s">
        <v>795</v>
      </c>
      <c r="Q1274" s="2" t="s">
        <v>796</v>
      </c>
      <c r="R1274" s="2" t="s">
        <v>1026</v>
      </c>
      <c r="S1274" s="2" t="s">
        <v>867</v>
      </c>
      <c r="T1274" s="2" t="str">
        <f t="shared" si="76"/>
        <v/>
      </c>
      <c r="U1274" s="2" t="s">
        <v>1030</v>
      </c>
      <c r="V1274" s="2" t="str">
        <f t="shared" si="77"/>
        <v/>
      </c>
      <c r="W1274" s="2" t="s">
        <v>1030</v>
      </c>
      <c r="X1274" s="2" t="str">
        <f t="shared" si="78"/>
        <v/>
      </c>
      <c r="Y1274" s="2" t="s">
        <v>1030</v>
      </c>
      <c r="Z1274" s="2" t="str">
        <f t="shared" si="79"/>
        <v/>
      </c>
      <c r="AA1274" s="2" t="s">
        <v>1030</v>
      </c>
    </row>
    <row r="1275" spans="1:27" hidden="1" x14ac:dyDescent="0.25">
      <c r="A1275" s="2" t="s">
        <v>4636</v>
      </c>
      <c r="B1275" s="2" t="s">
        <v>1750</v>
      </c>
      <c r="C1275" s="2" t="s">
        <v>4637</v>
      </c>
      <c r="D1275" s="2">
        <v>15.25</v>
      </c>
      <c r="E1275" s="2" t="s">
        <v>1030</v>
      </c>
      <c r="F1275" s="2" t="s">
        <v>1030</v>
      </c>
      <c r="G1275" s="2">
        <v>15.25</v>
      </c>
      <c r="H1275" s="2" t="s">
        <v>4638</v>
      </c>
      <c r="I1275" s="21">
        <v>41925.291666666664</v>
      </c>
      <c r="J1275" s="2" t="s">
        <v>847</v>
      </c>
      <c r="K1275" s="21">
        <v>41518.291666666664</v>
      </c>
      <c r="L1275" s="2" t="s">
        <v>1102</v>
      </c>
      <c r="M1275" s="21">
        <v>40909.333333333336</v>
      </c>
      <c r="O1275" s="2">
        <v>152975</v>
      </c>
      <c r="P1275" s="2" t="s">
        <v>795</v>
      </c>
      <c r="Q1275" s="2" t="s">
        <v>1750</v>
      </c>
      <c r="R1275" s="2" t="s">
        <v>1030</v>
      </c>
      <c r="S1275" s="2" t="s">
        <v>831</v>
      </c>
      <c r="T1275" s="2" t="str">
        <f t="shared" si="76"/>
        <v>David Pollock</v>
      </c>
      <c r="U1275" s="2">
        <v>125000</v>
      </c>
      <c r="V1275" s="2" t="str">
        <f t="shared" si="77"/>
        <v/>
      </c>
      <c r="W1275" s="2" t="s">
        <v>1030</v>
      </c>
      <c r="X1275" s="2" t="str">
        <f t="shared" si="78"/>
        <v/>
      </c>
      <c r="Y1275" s="2" t="s">
        <v>1030</v>
      </c>
      <c r="Z1275" s="2" t="str">
        <f t="shared" si="79"/>
        <v>David Pollock</v>
      </c>
      <c r="AA1275" s="2">
        <v>152975</v>
      </c>
    </row>
    <row r="1276" spans="1:27" hidden="1" x14ac:dyDescent="0.25">
      <c r="A1276" s="2" t="s">
        <v>1436</v>
      </c>
      <c r="B1276" s="2" t="s">
        <v>885</v>
      </c>
      <c r="C1276" s="2" t="s">
        <v>1435</v>
      </c>
      <c r="D1276" s="2">
        <v>2.75</v>
      </c>
      <c r="E1276" s="2">
        <v>1</v>
      </c>
      <c r="F1276" s="2">
        <v>2.75</v>
      </c>
      <c r="G1276" s="2" t="s">
        <v>1030</v>
      </c>
      <c r="H1276" s="2" t="s">
        <v>1518</v>
      </c>
      <c r="I1276" s="21">
        <v>43302.291666666672</v>
      </c>
      <c r="J1276" s="2" t="s">
        <v>861</v>
      </c>
      <c r="K1276" s="21">
        <v>43300.291666666672</v>
      </c>
      <c r="L1276" s="2" t="s">
        <v>794</v>
      </c>
      <c r="N1276" s="2">
        <v>0</v>
      </c>
      <c r="O1276" s="2">
        <v>0</v>
      </c>
      <c r="P1276" s="2" t="s">
        <v>816</v>
      </c>
      <c r="Q1276" s="2" t="s">
        <v>885</v>
      </c>
      <c r="R1276" s="2" t="s">
        <v>810</v>
      </c>
      <c r="S1276" s="2" t="s">
        <v>853</v>
      </c>
      <c r="T1276" s="2" t="str">
        <f t="shared" si="76"/>
        <v/>
      </c>
      <c r="U1276" s="2" t="s">
        <v>1030</v>
      </c>
      <c r="V1276" s="2" t="str">
        <f t="shared" si="77"/>
        <v/>
      </c>
      <c r="W1276" s="2" t="s">
        <v>1030</v>
      </c>
      <c r="X1276" s="2" t="str">
        <f t="shared" si="78"/>
        <v/>
      </c>
      <c r="Y1276" s="2" t="s">
        <v>1030</v>
      </c>
      <c r="Z1276" s="2" t="str">
        <f t="shared" si="79"/>
        <v/>
      </c>
      <c r="AA1276" s="2" t="s">
        <v>1030</v>
      </c>
    </row>
    <row r="1277" spans="1:27" hidden="1" x14ac:dyDescent="0.25">
      <c r="A1277" s="2" t="s">
        <v>773</v>
      </c>
      <c r="B1277" s="2" t="s">
        <v>812</v>
      </c>
      <c r="C1277" s="2" t="s">
        <v>772</v>
      </c>
      <c r="D1277" s="2">
        <v>5</v>
      </c>
      <c r="E1277" s="2">
        <v>1</v>
      </c>
      <c r="F1277" s="2">
        <v>5</v>
      </c>
      <c r="G1277" s="2" t="s">
        <v>1030</v>
      </c>
      <c r="H1277" s="2" t="s">
        <v>1165</v>
      </c>
      <c r="I1277" s="21">
        <v>43110.333333333328</v>
      </c>
      <c r="J1277" s="2" t="s">
        <v>808</v>
      </c>
      <c r="K1277" s="21">
        <v>43096.333333333328</v>
      </c>
      <c r="L1277" s="2" t="s">
        <v>794</v>
      </c>
      <c r="M1277" s="21">
        <v>42856.291666666672</v>
      </c>
      <c r="N1277" s="2">
        <v>0</v>
      </c>
      <c r="O1277" s="2">
        <v>0</v>
      </c>
      <c r="P1277" s="2" t="s">
        <v>824</v>
      </c>
      <c r="Q1277" s="2" t="s">
        <v>812</v>
      </c>
      <c r="R1277" s="2" t="s">
        <v>797</v>
      </c>
      <c r="S1277" s="2" t="s">
        <v>1166</v>
      </c>
      <c r="T1277" s="2" t="str">
        <f t="shared" si="76"/>
        <v/>
      </c>
      <c r="U1277" s="2" t="s">
        <v>1030</v>
      </c>
      <c r="V1277" s="2" t="str">
        <f t="shared" si="77"/>
        <v/>
      </c>
      <c r="W1277" s="2" t="s">
        <v>1030</v>
      </c>
      <c r="X1277" s="2" t="str">
        <f t="shared" si="78"/>
        <v/>
      </c>
      <c r="Y1277" s="2" t="s">
        <v>1030</v>
      </c>
      <c r="Z1277" s="2" t="str">
        <f t="shared" si="79"/>
        <v/>
      </c>
      <c r="AA1277" s="2" t="s">
        <v>1030</v>
      </c>
    </row>
    <row r="1278" spans="1:27" hidden="1" x14ac:dyDescent="0.25">
      <c r="A1278" s="2" t="s">
        <v>4639</v>
      </c>
      <c r="B1278" s="2" t="s">
        <v>4640</v>
      </c>
      <c r="C1278" s="2" t="s">
        <v>4641</v>
      </c>
      <c r="D1278" s="2">
        <v>8.75</v>
      </c>
      <c r="E1278" s="2" t="s">
        <v>1030</v>
      </c>
      <c r="F1278" s="2" t="s">
        <v>1030</v>
      </c>
      <c r="G1278" s="2">
        <v>8.75</v>
      </c>
      <c r="H1278" s="2" t="s">
        <v>4642</v>
      </c>
      <c r="I1278" s="21">
        <v>42500.291666666672</v>
      </c>
      <c r="J1278" s="2" t="s">
        <v>793</v>
      </c>
      <c r="K1278" s="21">
        <v>35963.291666666664</v>
      </c>
      <c r="L1278" s="2" t="s">
        <v>794</v>
      </c>
      <c r="M1278" s="21">
        <v>34502.291666666664</v>
      </c>
      <c r="N1278" s="2">
        <v>1</v>
      </c>
      <c r="O1278" s="2">
        <v>180000</v>
      </c>
      <c r="P1278" s="2" t="s">
        <v>1030</v>
      </c>
      <c r="Q1278" s="2" t="s">
        <v>4640</v>
      </c>
      <c r="R1278" s="2" t="s">
        <v>1030</v>
      </c>
      <c r="S1278" s="2" t="s">
        <v>820</v>
      </c>
      <c r="T1278" s="2" t="str">
        <f t="shared" si="76"/>
        <v/>
      </c>
      <c r="U1278" s="2" t="s">
        <v>1030</v>
      </c>
      <c r="V1278" s="2" t="str">
        <f t="shared" si="77"/>
        <v/>
      </c>
      <c r="W1278" s="2" t="s">
        <v>1030</v>
      </c>
      <c r="X1278" s="2" t="str">
        <f t="shared" si="78"/>
        <v/>
      </c>
      <c r="Y1278" s="2" t="s">
        <v>1030</v>
      </c>
      <c r="Z1278" s="2" t="str">
        <f t="shared" si="79"/>
        <v/>
      </c>
      <c r="AA1278" s="2" t="s">
        <v>1030</v>
      </c>
    </row>
    <row r="1279" spans="1:27" hidden="1" x14ac:dyDescent="0.25">
      <c r="A1279" s="2" t="s">
        <v>4643</v>
      </c>
      <c r="B1279" s="2" t="s">
        <v>809</v>
      </c>
      <c r="C1279" s="2" t="s">
        <v>4644</v>
      </c>
      <c r="D1279" s="2">
        <v>6.5</v>
      </c>
      <c r="E1279" s="2">
        <v>1</v>
      </c>
      <c r="F1279" s="2">
        <v>6.5</v>
      </c>
      <c r="G1279" s="2" t="s">
        <v>1030</v>
      </c>
      <c r="H1279" s="2" t="s">
        <v>4645</v>
      </c>
      <c r="I1279" s="21">
        <v>42559.291666666672</v>
      </c>
      <c r="J1279" s="2" t="s">
        <v>840</v>
      </c>
      <c r="K1279" s="21">
        <v>42285.291666666672</v>
      </c>
      <c r="L1279" s="2" t="s">
        <v>794</v>
      </c>
      <c r="M1279" s="21">
        <v>42156.291666666672</v>
      </c>
      <c r="N1279" s="2">
        <v>0</v>
      </c>
      <c r="O1279" s="2">
        <v>25000</v>
      </c>
      <c r="P1279" s="2" t="s">
        <v>824</v>
      </c>
      <c r="Q1279" s="2" t="s">
        <v>809</v>
      </c>
      <c r="R1279" s="2" t="s">
        <v>813</v>
      </c>
      <c r="S1279" s="2" t="s">
        <v>894</v>
      </c>
      <c r="T1279" s="2" t="str">
        <f t="shared" si="76"/>
        <v/>
      </c>
      <c r="U1279" s="2" t="s">
        <v>1030</v>
      </c>
      <c r="V1279" s="2" t="str">
        <f t="shared" si="77"/>
        <v>Clare Briglio</v>
      </c>
      <c r="W1279" s="2">
        <v>1</v>
      </c>
      <c r="X1279" s="2" t="str">
        <f t="shared" si="78"/>
        <v/>
      </c>
      <c r="Y1279" s="2" t="s">
        <v>1030</v>
      </c>
      <c r="Z1279" s="2" t="str">
        <f t="shared" si="79"/>
        <v>Clare Briglio</v>
      </c>
      <c r="AA1279" s="2">
        <v>25000</v>
      </c>
    </row>
    <row r="1280" spans="1:27" hidden="1" x14ac:dyDescent="0.25">
      <c r="A1280" s="2" t="s">
        <v>472</v>
      </c>
      <c r="B1280" s="2" t="s">
        <v>838</v>
      </c>
      <c r="C1280" s="2" t="s">
        <v>471</v>
      </c>
      <c r="D1280" s="2">
        <v>4.75</v>
      </c>
      <c r="E1280" s="2" t="s">
        <v>1030</v>
      </c>
      <c r="F1280" s="2" t="s">
        <v>1030</v>
      </c>
      <c r="G1280" s="2">
        <v>4.75</v>
      </c>
      <c r="H1280" s="2" t="s">
        <v>1167</v>
      </c>
      <c r="I1280" s="21">
        <v>43235.291666666672</v>
      </c>
      <c r="J1280" s="2" t="s">
        <v>859</v>
      </c>
      <c r="K1280" s="21">
        <v>42430.333333333328</v>
      </c>
      <c r="L1280" s="2" t="s">
        <v>794</v>
      </c>
      <c r="M1280" s="21">
        <v>35278.291666666664</v>
      </c>
      <c r="N1280" s="2">
        <v>6</v>
      </c>
      <c r="O1280" s="2">
        <v>700000</v>
      </c>
      <c r="P1280" s="2" t="s">
        <v>795</v>
      </c>
      <c r="Q1280" s="2" t="s">
        <v>838</v>
      </c>
      <c r="R1280" s="2" t="s">
        <v>866</v>
      </c>
      <c r="S1280" s="2" t="s">
        <v>1168</v>
      </c>
      <c r="T1280" s="2" t="str">
        <f t="shared" si="76"/>
        <v/>
      </c>
      <c r="U1280" s="2" t="s">
        <v>1030</v>
      </c>
      <c r="V1280" s="2" t="str">
        <f t="shared" si="77"/>
        <v/>
      </c>
      <c r="W1280" s="2" t="s">
        <v>1030</v>
      </c>
      <c r="X1280" s="2" t="str">
        <f t="shared" si="78"/>
        <v/>
      </c>
      <c r="Y1280" s="2" t="s">
        <v>1030</v>
      </c>
      <c r="Z1280" s="2" t="str">
        <f t="shared" si="79"/>
        <v/>
      </c>
      <c r="AA1280" s="2" t="s">
        <v>1030</v>
      </c>
    </row>
    <row r="1281" spans="1:27" hidden="1" x14ac:dyDescent="0.25">
      <c r="A1281" s="2" t="s">
        <v>4646</v>
      </c>
      <c r="B1281" s="2" t="s">
        <v>1659</v>
      </c>
      <c r="C1281" s="2" t="s">
        <v>4647</v>
      </c>
      <c r="D1281" s="2">
        <v>0.3333333358168602</v>
      </c>
      <c r="E1281" s="2" t="s">
        <v>1030</v>
      </c>
      <c r="F1281" s="2" t="s">
        <v>1030</v>
      </c>
      <c r="G1281" s="2">
        <v>0.3333333358168602</v>
      </c>
      <c r="H1281" s="2" t="s">
        <v>4648</v>
      </c>
      <c r="I1281" s="21">
        <v>41736.291666666664</v>
      </c>
      <c r="J1281" s="2" t="s">
        <v>793</v>
      </c>
      <c r="K1281" s="21">
        <v>41449.291666666664</v>
      </c>
      <c r="L1281" s="2" t="s">
        <v>1102</v>
      </c>
      <c r="M1281" s="21">
        <v>23529.291666666668</v>
      </c>
      <c r="N1281" s="2">
        <v>5</v>
      </c>
      <c r="P1281" s="2" t="s">
        <v>795</v>
      </c>
      <c r="Q1281" s="2" t="s">
        <v>1659</v>
      </c>
      <c r="R1281" s="2" t="s">
        <v>797</v>
      </c>
      <c r="S1281" s="2" t="s">
        <v>831</v>
      </c>
      <c r="T1281" s="2" t="str">
        <f t="shared" si="76"/>
        <v/>
      </c>
      <c r="U1281" s="2" t="s">
        <v>1030</v>
      </c>
      <c r="V1281" s="2" t="str">
        <f t="shared" si="77"/>
        <v/>
      </c>
      <c r="W1281" s="2" t="s">
        <v>1030</v>
      </c>
      <c r="X1281" s="2" t="str">
        <f t="shared" si="78"/>
        <v/>
      </c>
      <c r="Y1281" s="2" t="s">
        <v>1030</v>
      </c>
      <c r="Z1281" s="2" t="str">
        <f t="shared" si="79"/>
        <v/>
      </c>
      <c r="AA1281" s="2" t="s">
        <v>1030</v>
      </c>
    </row>
    <row r="1282" spans="1:27" hidden="1" x14ac:dyDescent="0.25">
      <c r="A1282" s="2" t="s">
        <v>4649</v>
      </c>
      <c r="B1282" s="2" t="s">
        <v>882</v>
      </c>
      <c r="C1282" s="2" t="s">
        <v>4650</v>
      </c>
      <c r="D1282" s="2">
        <v>1</v>
      </c>
      <c r="E1282" s="2" t="s">
        <v>1030</v>
      </c>
      <c r="F1282" s="2" t="s">
        <v>1030</v>
      </c>
      <c r="G1282" s="2">
        <v>1</v>
      </c>
      <c r="H1282" s="2" t="s">
        <v>4651</v>
      </c>
      <c r="I1282" s="21">
        <v>41675.333333333336</v>
      </c>
      <c r="J1282" s="2" t="s">
        <v>884</v>
      </c>
      <c r="K1282" s="21">
        <v>41498.291666666664</v>
      </c>
      <c r="L1282" s="2" t="s">
        <v>1102</v>
      </c>
      <c r="P1282" s="2" t="s">
        <v>816</v>
      </c>
      <c r="Q1282" s="2" t="s">
        <v>882</v>
      </c>
      <c r="R1282" s="2" t="s">
        <v>836</v>
      </c>
      <c r="S1282" s="2" t="s">
        <v>820</v>
      </c>
      <c r="T1282" s="2" t="str">
        <f t="shared" si="76"/>
        <v/>
      </c>
      <c r="U1282" s="2" t="s">
        <v>1030</v>
      </c>
      <c r="V1282" s="2" t="str">
        <f t="shared" si="77"/>
        <v/>
      </c>
      <c r="W1282" s="2" t="s">
        <v>1030</v>
      </c>
      <c r="X1282" s="2" t="str">
        <f t="shared" si="78"/>
        <v/>
      </c>
      <c r="Y1282" s="2" t="s">
        <v>1030</v>
      </c>
      <c r="Z1282" s="2" t="str">
        <f t="shared" si="79"/>
        <v/>
      </c>
      <c r="AA1282" s="2" t="s">
        <v>1030</v>
      </c>
    </row>
    <row r="1283" spans="1:27" hidden="1" x14ac:dyDescent="0.25">
      <c r="A1283" s="2" t="s">
        <v>4652</v>
      </c>
      <c r="B1283" s="2" t="s">
        <v>885</v>
      </c>
      <c r="C1283" s="2" t="s">
        <v>4653</v>
      </c>
      <c r="D1283" s="2">
        <v>2.5</v>
      </c>
      <c r="E1283" s="2">
        <v>1</v>
      </c>
      <c r="F1283" s="2">
        <v>2.5</v>
      </c>
      <c r="G1283" s="2" t="s">
        <v>1030</v>
      </c>
      <c r="H1283" s="2" t="s">
        <v>4654</v>
      </c>
      <c r="I1283" s="21">
        <v>42776.333333333328</v>
      </c>
      <c r="J1283" s="2" t="s">
        <v>884</v>
      </c>
      <c r="K1283" s="21">
        <v>42773.333333333328</v>
      </c>
      <c r="L1283" s="2" t="s">
        <v>794</v>
      </c>
      <c r="M1283" s="21">
        <v>39083.333333333336</v>
      </c>
      <c r="N1283" s="2">
        <v>2</v>
      </c>
      <c r="O1283" s="2">
        <v>350000</v>
      </c>
      <c r="P1283" s="2" t="s">
        <v>795</v>
      </c>
      <c r="Q1283" s="2" t="s">
        <v>885</v>
      </c>
      <c r="R1283" s="2" t="s">
        <v>810</v>
      </c>
      <c r="S1283" s="2" t="s">
        <v>798</v>
      </c>
      <c r="T1283" s="2" t="str">
        <f t="shared" ref="T1283:T1346" si="80">IF(U1283&lt;&gt;"",B1283,"")</f>
        <v/>
      </c>
      <c r="U1283" s="2" t="s">
        <v>1030</v>
      </c>
      <c r="V1283" s="2" t="str">
        <f t="shared" ref="V1283:V1346" si="81">IF(W1283&lt;&gt;"",B1283,"")</f>
        <v/>
      </c>
      <c r="W1283" s="2" t="s">
        <v>1030</v>
      </c>
      <c r="X1283" s="2" t="str">
        <f t="shared" ref="X1283:X1346" si="82">IF(Y1283&lt;&gt;"",B1283,"")</f>
        <v/>
      </c>
      <c r="Y1283" s="2" t="s">
        <v>1030</v>
      </c>
      <c r="Z1283" s="2" t="str">
        <f t="shared" ref="Z1283:Z1346" si="83">IF(AA1283&lt;&gt;"",B1283,"")</f>
        <v/>
      </c>
      <c r="AA1283" s="2" t="s">
        <v>1030</v>
      </c>
    </row>
    <row r="1284" spans="1:27" hidden="1" x14ac:dyDescent="0.25">
      <c r="A1284" s="2" t="s">
        <v>4655</v>
      </c>
      <c r="B1284" s="2" t="s">
        <v>812</v>
      </c>
      <c r="C1284" s="2" t="s">
        <v>4656</v>
      </c>
      <c r="D1284" s="2">
        <v>17</v>
      </c>
      <c r="E1284" s="2">
        <v>1</v>
      </c>
      <c r="F1284" s="2">
        <v>17</v>
      </c>
      <c r="G1284" s="2" t="s">
        <v>1030</v>
      </c>
      <c r="H1284" s="2" t="s">
        <v>4657</v>
      </c>
      <c r="I1284" s="21">
        <v>42585.291666666672</v>
      </c>
      <c r="J1284" s="2" t="s">
        <v>808</v>
      </c>
      <c r="K1284" s="21">
        <v>42447.291666666672</v>
      </c>
      <c r="L1284" s="2" t="s">
        <v>794</v>
      </c>
      <c r="M1284" s="21">
        <v>32874.333333333336</v>
      </c>
      <c r="N1284" s="2">
        <v>0</v>
      </c>
      <c r="O1284" s="2">
        <v>0</v>
      </c>
      <c r="P1284" s="2" t="s">
        <v>795</v>
      </c>
      <c r="Q1284" s="2" t="s">
        <v>812</v>
      </c>
      <c r="R1284" s="2" t="s">
        <v>1047</v>
      </c>
      <c r="S1284" s="2" t="s">
        <v>853</v>
      </c>
      <c r="T1284" s="2" t="str">
        <f t="shared" si="80"/>
        <v/>
      </c>
      <c r="U1284" s="2" t="s">
        <v>1030</v>
      </c>
      <c r="V1284" s="2" t="str">
        <f t="shared" si="81"/>
        <v/>
      </c>
      <c r="W1284" s="2" t="s">
        <v>1030</v>
      </c>
      <c r="X1284" s="2" t="str">
        <f t="shared" si="82"/>
        <v/>
      </c>
      <c r="Y1284" s="2" t="s">
        <v>1030</v>
      </c>
      <c r="Z1284" s="2" t="str">
        <f t="shared" si="83"/>
        <v/>
      </c>
      <c r="AA1284" s="2" t="s">
        <v>1030</v>
      </c>
    </row>
    <row r="1285" spans="1:27" hidden="1" x14ac:dyDescent="0.25">
      <c r="A1285" s="2" t="s">
        <v>362</v>
      </c>
      <c r="B1285" s="2" t="s">
        <v>812</v>
      </c>
      <c r="C1285" s="2" t="s">
        <v>361</v>
      </c>
      <c r="D1285" s="2">
        <v>4.25</v>
      </c>
      <c r="E1285" s="2">
        <v>1</v>
      </c>
      <c r="F1285" s="2">
        <v>4.25</v>
      </c>
      <c r="G1285" s="2" t="s">
        <v>1030</v>
      </c>
      <c r="H1285" s="2" t="s">
        <v>1169</v>
      </c>
      <c r="I1285" s="21">
        <v>43235.291666666672</v>
      </c>
      <c r="J1285" s="2" t="s">
        <v>907</v>
      </c>
      <c r="K1285" s="21">
        <v>43110.333333333328</v>
      </c>
      <c r="L1285" s="2" t="s">
        <v>794</v>
      </c>
      <c r="M1285" s="21">
        <v>35431.333333333336</v>
      </c>
      <c r="N1285" s="2">
        <v>0</v>
      </c>
      <c r="O1285" s="2">
        <v>216000</v>
      </c>
      <c r="P1285" s="2" t="s">
        <v>795</v>
      </c>
      <c r="Q1285" s="2" t="s">
        <v>812</v>
      </c>
      <c r="R1285" s="2" t="s">
        <v>797</v>
      </c>
      <c r="S1285" s="2" t="s">
        <v>1038</v>
      </c>
      <c r="T1285" s="2" t="str">
        <f t="shared" si="80"/>
        <v/>
      </c>
      <c r="U1285" s="2" t="s">
        <v>1030</v>
      </c>
      <c r="V1285" s="2" t="str">
        <f t="shared" si="81"/>
        <v/>
      </c>
      <c r="W1285" s="2" t="s">
        <v>1030</v>
      </c>
      <c r="X1285" s="2" t="str">
        <f t="shared" si="82"/>
        <v/>
      </c>
      <c r="Y1285" s="2" t="s">
        <v>1030</v>
      </c>
      <c r="Z1285" s="2" t="str">
        <f t="shared" si="83"/>
        <v/>
      </c>
      <c r="AA1285" s="2" t="s">
        <v>1030</v>
      </c>
    </row>
    <row r="1286" spans="1:27" hidden="1" x14ac:dyDescent="0.25">
      <c r="A1286" s="2" t="s">
        <v>474</v>
      </c>
      <c r="B1286" s="2" t="s">
        <v>912</v>
      </c>
      <c r="C1286" s="2" t="s">
        <v>473</v>
      </c>
      <c r="D1286" s="2">
        <v>3</v>
      </c>
      <c r="E1286" s="2">
        <v>1</v>
      </c>
      <c r="F1286" s="2">
        <v>3</v>
      </c>
      <c r="G1286" s="2" t="s">
        <v>1030</v>
      </c>
      <c r="H1286" s="2" t="s">
        <v>983</v>
      </c>
      <c r="I1286" s="21">
        <v>43235.291666666672</v>
      </c>
      <c r="J1286" s="2" t="s">
        <v>984</v>
      </c>
      <c r="K1286" s="21">
        <v>43145.333333333328</v>
      </c>
      <c r="L1286" s="2" t="s">
        <v>794</v>
      </c>
      <c r="M1286" s="21">
        <v>43010.291666666672</v>
      </c>
      <c r="N1286" s="2">
        <v>1</v>
      </c>
      <c r="O1286" s="2">
        <v>0</v>
      </c>
      <c r="P1286" s="2" t="s">
        <v>824</v>
      </c>
      <c r="Q1286" s="2" t="s">
        <v>912</v>
      </c>
      <c r="R1286" s="2" t="s">
        <v>810</v>
      </c>
      <c r="S1286" s="2" t="s">
        <v>853</v>
      </c>
      <c r="T1286" s="2" t="str">
        <f t="shared" si="80"/>
        <v/>
      </c>
      <c r="U1286" s="2" t="s">
        <v>1030</v>
      </c>
      <c r="V1286" s="2" t="str">
        <f t="shared" si="81"/>
        <v/>
      </c>
      <c r="W1286" s="2" t="s">
        <v>1030</v>
      </c>
      <c r="X1286" s="2" t="str">
        <f t="shared" si="82"/>
        <v/>
      </c>
      <c r="Y1286" s="2" t="s">
        <v>1030</v>
      </c>
      <c r="Z1286" s="2" t="str">
        <f t="shared" si="83"/>
        <v/>
      </c>
      <c r="AA1286" s="2" t="s">
        <v>1030</v>
      </c>
    </row>
    <row r="1287" spans="1:27" hidden="1" x14ac:dyDescent="0.25">
      <c r="A1287" s="2" t="s">
        <v>4658</v>
      </c>
      <c r="B1287" s="2" t="s">
        <v>1659</v>
      </c>
      <c r="C1287" s="2" t="s">
        <v>4659</v>
      </c>
      <c r="D1287" s="2">
        <v>0.25</v>
      </c>
      <c r="E1287" s="2" t="s">
        <v>1030</v>
      </c>
      <c r="F1287" s="2" t="s">
        <v>1030</v>
      </c>
      <c r="G1287" s="2">
        <v>0.25</v>
      </c>
      <c r="H1287" s="2" t="s">
        <v>4660</v>
      </c>
      <c r="I1287" s="21">
        <v>41718.291666666664</v>
      </c>
      <c r="J1287" s="2" t="s">
        <v>793</v>
      </c>
      <c r="K1287" s="21">
        <v>40513.333333333336</v>
      </c>
      <c r="L1287" s="2" t="s">
        <v>1102</v>
      </c>
      <c r="M1287" s="21">
        <v>31809.333333333332</v>
      </c>
      <c r="N1287" s="2">
        <v>13</v>
      </c>
      <c r="O1287" s="2">
        <v>3000000</v>
      </c>
      <c r="P1287" s="2" t="s">
        <v>795</v>
      </c>
      <c r="Q1287" s="2" t="s">
        <v>1659</v>
      </c>
      <c r="R1287" s="2" t="s">
        <v>797</v>
      </c>
      <c r="S1287" s="2" t="s">
        <v>853</v>
      </c>
      <c r="T1287" s="2" t="str">
        <f t="shared" si="80"/>
        <v/>
      </c>
      <c r="U1287" s="2" t="s">
        <v>1030</v>
      </c>
      <c r="V1287" s="2" t="str">
        <f t="shared" si="81"/>
        <v/>
      </c>
      <c r="W1287" s="2" t="s">
        <v>1030</v>
      </c>
      <c r="X1287" s="2" t="str">
        <f t="shared" si="82"/>
        <v/>
      </c>
      <c r="Y1287" s="2" t="s">
        <v>1030</v>
      </c>
      <c r="Z1287" s="2" t="str">
        <f t="shared" si="83"/>
        <v/>
      </c>
      <c r="AA1287" s="2" t="s">
        <v>1030</v>
      </c>
    </row>
    <row r="1288" spans="1:27" hidden="1" x14ac:dyDescent="0.25">
      <c r="A1288" s="2" t="s">
        <v>4661</v>
      </c>
      <c r="B1288" s="2" t="s">
        <v>822</v>
      </c>
      <c r="C1288" s="2" t="s">
        <v>4662</v>
      </c>
      <c r="D1288" s="2">
        <v>5.1666666567325592</v>
      </c>
      <c r="E1288" s="2" t="s">
        <v>1030</v>
      </c>
      <c r="F1288" s="2" t="s">
        <v>1030</v>
      </c>
      <c r="G1288" s="2">
        <v>5.1666666567325592</v>
      </c>
      <c r="H1288" s="2" t="s">
        <v>4663</v>
      </c>
      <c r="I1288" s="21">
        <v>41743.291666666664</v>
      </c>
      <c r="J1288" s="2" t="s">
        <v>1153</v>
      </c>
      <c r="K1288" s="21">
        <v>41088.291666666664</v>
      </c>
      <c r="L1288" s="2" t="s">
        <v>1102</v>
      </c>
      <c r="M1288" s="21">
        <v>38894.291666666664</v>
      </c>
      <c r="N1288" s="2">
        <v>0</v>
      </c>
      <c r="P1288" s="2" t="s">
        <v>795</v>
      </c>
      <c r="Q1288" s="2" t="s">
        <v>822</v>
      </c>
      <c r="R1288" s="2" t="s">
        <v>922</v>
      </c>
      <c r="S1288" s="2" t="s">
        <v>831</v>
      </c>
      <c r="T1288" s="2" t="str">
        <f t="shared" si="80"/>
        <v>Sylvia Martini</v>
      </c>
      <c r="U1288" s="2">
        <v>1000</v>
      </c>
      <c r="V1288" s="2" t="str">
        <f t="shared" si="81"/>
        <v/>
      </c>
      <c r="W1288" s="2" t="s">
        <v>1030</v>
      </c>
      <c r="X1288" s="2" t="str">
        <f t="shared" si="82"/>
        <v/>
      </c>
      <c r="Y1288" s="2" t="s">
        <v>1030</v>
      </c>
      <c r="Z1288" s="2" t="str">
        <f t="shared" si="83"/>
        <v>Sylvia Martini</v>
      </c>
      <c r="AA1288" s="2">
        <v>100000</v>
      </c>
    </row>
    <row r="1289" spans="1:27" hidden="1" x14ac:dyDescent="0.25">
      <c r="A1289" s="2" t="s">
        <v>4664</v>
      </c>
      <c r="B1289" s="2" t="s">
        <v>1365</v>
      </c>
      <c r="C1289" s="2" t="s">
        <v>4665</v>
      </c>
      <c r="D1289" s="2">
        <v>5.0829999968409538</v>
      </c>
      <c r="E1289" s="2">
        <v>1</v>
      </c>
      <c r="F1289" s="2">
        <v>5.0829999968409538</v>
      </c>
      <c r="G1289" s="2" t="s">
        <v>1030</v>
      </c>
      <c r="H1289" s="2" t="s">
        <v>4666</v>
      </c>
      <c r="I1289" s="21">
        <v>42704.333333333328</v>
      </c>
      <c r="J1289" s="2" t="s">
        <v>884</v>
      </c>
      <c r="K1289" s="21">
        <v>42576.291666666672</v>
      </c>
      <c r="L1289" s="2" t="s">
        <v>794</v>
      </c>
      <c r="N1289" s="2">
        <v>0</v>
      </c>
      <c r="O1289" s="2">
        <v>0</v>
      </c>
      <c r="P1289" s="2" t="s">
        <v>816</v>
      </c>
      <c r="Q1289" s="2" t="s">
        <v>1592</v>
      </c>
      <c r="R1289" s="2" t="s">
        <v>797</v>
      </c>
      <c r="S1289" s="2" t="s">
        <v>849</v>
      </c>
      <c r="T1289" s="2" t="str">
        <f t="shared" si="80"/>
        <v/>
      </c>
      <c r="U1289" s="2" t="s">
        <v>1030</v>
      </c>
      <c r="V1289" s="2" t="str">
        <f t="shared" si="81"/>
        <v/>
      </c>
      <c r="W1289" s="2" t="s">
        <v>1030</v>
      </c>
      <c r="X1289" s="2" t="str">
        <f t="shared" si="82"/>
        <v/>
      </c>
      <c r="Y1289" s="2" t="s">
        <v>1030</v>
      </c>
      <c r="Z1289" s="2" t="str">
        <f t="shared" si="83"/>
        <v/>
      </c>
      <c r="AA1289" s="2" t="s">
        <v>1030</v>
      </c>
    </row>
    <row r="1290" spans="1:27" hidden="1" x14ac:dyDescent="0.25">
      <c r="A1290" s="2" t="s">
        <v>4667</v>
      </c>
      <c r="B1290" s="2" t="s">
        <v>855</v>
      </c>
      <c r="C1290" s="2" t="s">
        <v>4668</v>
      </c>
      <c r="D1290" s="2">
        <v>140.25</v>
      </c>
      <c r="E1290" s="2">
        <v>1</v>
      </c>
      <c r="F1290" s="2">
        <v>140.25</v>
      </c>
      <c r="G1290" s="2" t="s">
        <v>1030</v>
      </c>
      <c r="H1290" s="2" t="s">
        <v>4669</v>
      </c>
      <c r="I1290" s="21">
        <v>42816.291666666672</v>
      </c>
      <c r="J1290" s="2" t="s">
        <v>884</v>
      </c>
      <c r="K1290" s="21">
        <v>42094.291666666672</v>
      </c>
      <c r="L1290" s="2" t="s">
        <v>794</v>
      </c>
      <c r="M1290" s="21">
        <v>39037.333333333336</v>
      </c>
      <c r="N1290" s="2">
        <v>3</v>
      </c>
      <c r="O1290" s="2">
        <v>0</v>
      </c>
      <c r="P1290" s="2" t="s">
        <v>795</v>
      </c>
      <c r="Q1290" s="2" t="s">
        <v>855</v>
      </c>
      <c r="R1290" s="2" t="s">
        <v>810</v>
      </c>
      <c r="S1290" s="2" t="s">
        <v>820</v>
      </c>
      <c r="T1290" s="2" t="str">
        <f t="shared" si="80"/>
        <v/>
      </c>
      <c r="U1290" s="2" t="s">
        <v>1030</v>
      </c>
      <c r="V1290" s="2" t="str">
        <f t="shared" si="81"/>
        <v/>
      </c>
      <c r="W1290" s="2" t="s">
        <v>1030</v>
      </c>
      <c r="X1290" s="2" t="str">
        <f t="shared" si="82"/>
        <v/>
      </c>
      <c r="Y1290" s="2" t="s">
        <v>1030</v>
      </c>
      <c r="Z1290" s="2" t="str">
        <f t="shared" si="83"/>
        <v/>
      </c>
      <c r="AA1290" s="2" t="s">
        <v>1030</v>
      </c>
    </row>
    <row r="1291" spans="1:27" hidden="1" x14ac:dyDescent="0.25">
      <c r="A1291" s="2" t="s">
        <v>4670</v>
      </c>
      <c r="B1291" s="2" t="s">
        <v>1063</v>
      </c>
      <c r="C1291" s="2" t="s">
        <v>4671</v>
      </c>
      <c r="D1291" s="2">
        <v>1</v>
      </c>
      <c r="E1291" s="2">
        <v>1</v>
      </c>
      <c r="F1291" s="2">
        <v>1</v>
      </c>
      <c r="G1291" s="2" t="s">
        <v>1030</v>
      </c>
      <c r="H1291" s="2" t="s">
        <v>4672</v>
      </c>
      <c r="I1291" s="21">
        <v>42029.333333333328</v>
      </c>
      <c r="J1291" s="2" t="s">
        <v>859</v>
      </c>
      <c r="K1291" s="21">
        <v>41872.291666666664</v>
      </c>
      <c r="L1291" s="2" t="s">
        <v>1102</v>
      </c>
      <c r="M1291" s="21">
        <v>41548.291666666664</v>
      </c>
      <c r="N1291" s="2">
        <v>1</v>
      </c>
      <c r="O1291" s="2">
        <v>0</v>
      </c>
      <c r="P1291" s="2" t="s">
        <v>824</v>
      </c>
      <c r="Q1291" s="2" t="s">
        <v>1063</v>
      </c>
      <c r="R1291" s="2" t="s">
        <v>830</v>
      </c>
      <c r="S1291" s="2" t="s">
        <v>801</v>
      </c>
      <c r="T1291" s="2" t="str">
        <f t="shared" si="80"/>
        <v/>
      </c>
      <c r="U1291" s="2" t="s">
        <v>1030</v>
      </c>
      <c r="V1291" s="2" t="str">
        <f t="shared" si="81"/>
        <v/>
      </c>
      <c r="W1291" s="2" t="s">
        <v>1030</v>
      </c>
      <c r="X1291" s="2" t="str">
        <f t="shared" si="82"/>
        <v/>
      </c>
      <c r="Y1291" s="2" t="s">
        <v>1030</v>
      </c>
      <c r="Z1291" s="2" t="str">
        <f t="shared" si="83"/>
        <v/>
      </c>
      <c r="AA1291" s="2" t="s">
        <v>1030</v>
      </c>
    </row>
    <row r="1292" spans="1:27" hidden="1" x14ac:dyDescent="0.25">
      <c r="A1292" s="2" t="s">
        <v>4673</v>
      </c>
      <c r="B1292" s="2" t="s">
        <v>809</v>
      </c>
      <c r="C1292" s="2" t="s">
        <v>4674</v>
      </c>
      <c r="D1292" s="2">
        <v>5.25</v>
      </c>
      <c r="E1292" s="2">
        <v>1</v>
      </c>
      <c r="F1292" s="2">
        <v>5.25</v>
      </c>
      <c r="G1292" s="2" t="s">
        <v>1030</v>
      </c>
      <c r="H1292" s="2" t="s">
        <v>4675</v>
      </c>
      <c r="I1292" s="21">
        <v>43042.291666666672</v>
      </c>
      <c r="J1292" s="2" t="s">
        <v>884</v>
      </c>
      <c r="K1292" s="21">
        <v>42831.291666666672</v>
      </c>
      <c r="L1292" s="2" t="s">
        <v>794</v>
      </c>
      <c r="M1292" s="21">
        <v>42848.291666666672</v>
      </c>
      <c r="N1292" s="2">
        <v>0</v>
      </c>
      <c r="O1292" s="2">
        <v>0</v>
      </c>
      <c r="P1292" s="2" t="s">
        <v>816</v>
      </c>
      <c r="Q1292" s="2" t="s">
        <v>809</v>
      </c>
      <c r="R1292" s="2" t="s">
        <v>1026</v>
      </c>
      <c r="S1292" s="2" t="s">
        <v>801</v>
      </c>
      <c r="T1292" s="2" t="str">
        <f t="shared" si="80"/>
        <v/>
      </c>
      <c r="U1292" s="2" t="s">
        <v>1030</v>
      </c>
      <c r="V1292" s="2" t="str">
        <f t="shared" si="81"/>
        <v>Clare Briglio</v>
      </c>
      <c r="W1292" s="2">
        <v>1</v>
      </c>
      <c r="X1292" s="2" t="str">
        <f t="shared" si="82"/>
        <v/>
      </c>
      <c r="Y1292" s="2" t="s">
        <v>1030</v>
      </c>
      <c r="Z1292" s="2" t="str">
        <f t="shared" si="83"/>
        <v/>
      </c>
      <c r="AA1292" s="2" t="s">
        <v>1030</v>
      </c>
    </row>
    <row r="1293" spans="1:27" hidden="1" x14ac:dyDescent="0.25">
      <c r="A1293" s="2" t="s">
        <v>4676</v>
      </c>
      <c r="B1293" s="2" t="s">
        <v>796</v>
      </c>
      <c r="C1293" s="2" t="s">
        <v>4677</v>
      </c>
      <c r="D1293" s="2">
        <v>5.5</v>
      </c>
      <c r="E1293" s="2" t="s">
        <v>1030</v>
      </c>
      <c r="F1293" s="2" t="s">
        <v>1030</v>
      </c>
      <c r="G1293" s="2">
        <v>5.5</v>
      </c>
      <c r="H1293" s="2" t="s">
        <v>4678</v>
      </c>
      <c r="I1293" s="21">
        <v>42795.333333333328</v>
      </c>
      <c r="J1293" s="2" t="s">
        <v>819</v>
      </c>
      <c r="K1293" s="21">
        <v>40528.333333333336</v>
      </c>
      <c r="L1293" s="2" t="s">
        <v>794</v>
      </c>
      <c r="M1293" s="21">
        <v>40330.291666666664</v>
      </c>
      <c r="N1293" s="2">
        <v>0</v>
      </c>
      <c r="O1293" s="2">
        <v>111000</v>
      </c>
      <c r="P1293" s="2" t="s">
        <v>824</v>
      </c>
      <c r="Q1293" s="2" t="s">
        <v>796</v>
      </c>
      <c r="R1293" s="2" t="s">
        <v>797</v>
      </c>
      <c r="S1293" s="2" t="s">
        <v>831</v>
      </c>
      <c r="T1293" s="2" t="str">
        <f t="shared" si="80"/>
        <v/>
      </c>
      <c r="U1293" s="2" t="s">
        <v>1030</v>
      </c>
      <c r="V1293" s="2" t="str">
        <f t="shared" si="81"/>
        <v/>
      </c>
      <c r="W1293" s="2" t="s">
        <v>1030</v>
      </c>
      <c r="X1293" s="2" t="str">
        <f t="shared" si="82"/>
        <v/>
      </c>
      <c r="Y1293" s="2" t="s">
        <v>1030</v>
      </c>
      <c r="Z1293" s="2" t="str">
        <f t="shared" si="83"/>
        <v>Pat Sweeney</v>
      </c>
      <c r="AA1293" s="2">
        <v>111000</v>
      </c>
    </row>
    <row r="1294" spans="1:27" hidden="1" x14ac:dyDescent="0.25">
      <c r="A1294" s="2" t="s">
        <v>710</v>
      </c>
      <c r="B1294" s="2" t="s">
        <v>848</v>
      </c>
      <c r="C1294" s="2" t="s">
        <v>709</v>
      </c>
      <c r="D1294" s="2">
        <v>5.75</v>
      </c>
      <c r="E1294" s="2">
        <v>1</v>
      </c>
      <c r="F1294" s="2">
        <v>5.75</v>
      </c>
      <c r="G1294" s="2" t="s">
        <v>1030</v>
      </c>
      <c r="H1294" s="2" t="s">
        <v>1170</v>
      </c>
      <c r="I1294" s="21">
        <v>43166.333333333328</v>
      </c>
      <c r="J1294" s="2" t="s">
        <v>884</v>
      </c>
      <c r="K1294" s="21">
        <v>43122.333333333328</v>
      </c>
      <c r="L1294" s="2" t="s">
        <v>794</v>
      </c>
      <c r="M1294" s="21">
        <v>42257.291666666672</v>
      </c>
      <c r="N1294" s="2">
        <v>0</v>
      </c>
      <c r="O1294" s="2">
        <v>158000</v>
      </c>
      <c r="P1294" s="2" t="s">
        <v>816</v>
      </c>
      <c r="Q1294" s="2" t="s">
        <v>848</v>
      </c>
      <c r="R1294" s="2" t="s">
        <v>810</v>
      </c>
      <c r="S1294" s="2" t="s">
        <v>845</v>
      </c>
      <c r="T1294" s="2" t="str">
        <f t="shared" si="80"/>
        <v/>
      </c>
      <c r="U1294" s="2" t="s">
        <v>1030</v>
      </c>
      <c r="V1294" s="2" t="str">
        <f t="shared" si="81"/>
        <v/>
      </c>
      <c r="W1294" s="2" t="s">
        <v>1030</v>
      </c>
      <c r="X1294" s="2" t="str">
        <f t="shared" si="82"/>
        <v/>
      </c>
      <c r="Y1294" s="2" t="s">
        <v>1030</v>
      </c>
      <c r="Z1294" s="2" t="str">
        <f t="shared" si="83"/>
        <v/>
      </c>
      <c r="AA1294" s="2" t="s">
        <v>1030</v>
      </c>
    </row>
    <row r="1295" spans="1:27" hidden="1" x14ac:dyDescent="0.25">
      <c r="A1295" s="2" t="s">
        <v>4679</v>
      </c>
      <c r="B1295" s="2" t="s">
        <v>855</v>
      </c>
      <c r="C1295" s="2" t="s">
        <v>4680</v>
      </c>
      <c r="D1295" s="2">
        <v>17.5</v>
      </c>
      <c r="E1295" s="2">
        <v>1</v>
      </c>
      <c r="F1295" s="2">
        <v>17.5</v>
      </c>
      <c r="G1295" s="2" t="s">
        <v>1030</v>
      </c>
      <c r="H1295" s="2" t="s">
        <v>4681</v>
      </c>
      <c r="I1295" s="21">
        <v>43060.333333333328</v>
      </c>
      <c r="J1295" s="2" t="s">
        <v>800</v>
      </c>
      <c r="K1295" s="21">
        <v>42436.333333333328</v>
      </c>
      <c r="L1295" s="2" t="s">
        <v>794</v>
      </c>
      <c r="M1295" s="21">
        <v>42489.291666666672</v>
      </c>
      <c r="N1295" s="2">
        <v>0</v>
      </c>
      <c r="O1295" s="2">
        <v>0</v>
      </c>
      <c r="P1295" s="2" t="s">
        <v>816</v>
      </c>
      <c r="Q1295" s="2" t="s">
        <v>855</v>
      </c>
      <c r="R1295" s="2" t="s">
        <v>836</v>
      </c>
      <c r="S1295" s="2" t="s">
        <v>820</v>
      </c>
      <c r="T1295" s="2" t="str">
        <f t="shared" si="80"/>
        <v/>
      </c>
      <c r="U1295" s="2" t="s">
        <v>1030</v>
      </c>
      <c r="V1295" s="2" t="str">
        <f t="shared" si="81"/>
        <v>Louis Izzo</v>
      </c>
      <c r="W1295" s="2">
        <v>1</v>
      </c>
      <c r="X1295" s="2" t="str">
        <f t="shared" si="82"/>
        <v/>
      </c>
      <c r="Y1295" s="2" t="s">
        <v>1030</v>
      </c>
      <c r="Z1295" s="2" t="str">
        <f t="shared" si="83"/>
        <v/>
      </c>
      <c r="AA1295" s="2" t="s">
        <v>1030</v>
      </c>
    </row>
    <row r="1296" spans="1:27" hidden="1" x14ac:dyDescent="0.25">
      <c r="A1296" s="2" t="s">
        <v>4682</v>
      </c>
      <c r="B1296" s="2" t="s">
        <v>885</v>
      </c>
      <c r="C1296" s="2" t="s">
        <v>4683</v>
      </c>
      <c r="D1296" s="2">
        <v>1</v>
      </c>
      <c r="E1296" s="2">
        <v>1</v>
      </c>
      <c r="F1296" s="2">
        <v>1</v>
      </c>
      <c r="G1296" s="2" t="s">
        <v>1030</v>
      </c>
      <c r="H1296" s="2" t="s">
        <v>4684</v>
      </c>
      <c r="I1296" s="21">
        <v>42138.291666666672</v>
      </c>
      <c r="J1296" s="2" t="s">
        <v>793</v>
      </c>
      <c r="K1296" s="21">
        <v>42131.291666666672</v>
      </c>
      <c r="L1296" s="2" t="s">
        <v>1102</v>
      </c>
      <c r="M1296" s="21">
        <v>41275.333333333336</v>
      </c>
      <c r="N1296" s="2">
        <v>3</v>
      </c>
      <c r="O1296" s="2">
        <v>0</v>
      </c>
      <c r="P1296" s="2" t="s">
        <v>795</v>
      </c>
      <c r="Q1296" s="2" t="s">
        <v>885</v>
      </c>
      <c r="R1296" s="2" t="s">
        <v>810</v>
      </c>
      <c r="S1296" s="2" t="s">
        <v>898</v>
      </c>
      <c r="T1296" s="2" t="str">
        <f t="shared" si="80"/>
        <v/>
      </c>
      <c r="U1296" s="2" t="s">
        <v>1030</v>
      </c>
      <c r="V1296" s="2" t="str">
        <f t="shared" si="81"/>
        <v/>
      </c>
      <c r="W1296" s="2" t="s">
        <v>1030</v>
      </c>
      <c r="X1296" s="2" t="str">
        <f t="shared" si="82"/>
        <v/>
      </c>
      <c r="Y1296" s="2" t="s">
        <v>1030</v>
      </c>
      <c r="Z1296" s="2" t="str">
        <f t="shared" si="83"/>
        <v/>
      </c>
      <c r="AA1296" s="2" t="s">
        <v>1030</v>
      </c>
    </row>
    <row r="1297" spans="1:27" hidden="1" x14ac:dyDescent="0.25">
      <c r="A1297" s="2" t="s">
        <v>4685</v>
      </c>
      <c r="B1297" s="2" t="s">
        <v>1030</v>
      </c>
      <c r="C1297" s="2" t="s">
        <v>4686</v>
      </c>
      <c r="D1297" s="2">
        <v>5.25</v>
      </c>
      <c r="E1297" s="2">
        <v>1</v>
      </c>
      <c r="F1297" s="2">
        <v>5.25</v>
      </c>
      <c r="G1297" s="2" t="s">
        <v>1030</v>
      </c>
      <c r="H1297" s="2" t="s">
        <v>4687</v>
      </c>
      <c r="I1297" s="21">
        <v>43042.291666666672</v>
      </c>
      <c r="J1297" s="2" t="s">
        <v>800</v>
      </c>
      <c r="K1297" s="21">
        <v>42741.333333333328</v>
      </c>
      <c r="L1297" s="2" t="s">
        <v>794</v>
      </c>
      <c r="N1297" s="2">
        <v>0</v>
      </c>
      <c r="O1297" s="2">
        <v>0</v>
      </c>
      <c r="P1297" s="2" t="s">
        <v>816</v>
      </c>
      <c r="Q1297" s="2" t="s">
        <v>1030</v>
      </c>
      <c r="R1297" s="2" t="s">
        <v>810</v>
      </c>
      <c r="S1297" s="2" t="s">
        <v>820</v>
      </c>
      <c r="T1297" s="2" t="str">
        <f t="shared" si="80"/>
        <v/>
      </c>
      <c r="U1297" s="2" t="s">
        <v>1030</v>
      </c>
      <c r="V1297" s="2" t="str">
        <f t="shared" si="81"/>
        <v/>
      </c>
      <c r="W1297" s="2" t="s">
        <v>1030</v>
      </c>
      <c r="X1297" s="2" t="str">
        <f t="shared" si="82"/>
        <v/>
      </c>
      <c r="Y1297" s="2" t="s">
        <v>1030</v>
      </c>
      <c r="Z1297" s="2" t="str">
        <f t="shared" si="83"/>
        <v/>
      </c>
      <c r="AA1297" s="2" t="s">
        <v>1030</v>
      </c>
    </row>
    <row r="1298" spans="1:27" hidden="1" x14ac:dyDescent="0.25">
      <c r="A1298" s="2" t="s">
        <v>4688</v>
      </c>
      <c r="B1298" s="2" t="s">
        <v>935</v>
      </c>
      <c r="C1298" s="2" t="s">
        <v>4689</v>
      </c>
      <c r="D1298" s="2">
        <v>11.66700005531311</v>
      </c>
      <c r="E1298" s="2">
        <v>1</v>
      </c>
      <c r="F1298" s="2">
        <v>11.66700005531311</v>
      </c>
      <c r="G1298" s="2" t="s">
        <v>1030</v>
      </c>
      <c r="H1298" s="2" t="s">
        <v>4690</v>
      </c>
      <c r="I1298" s="21">
        <v>43010.291666666672</v>
      </c>
      <c r="J1298" s="2" t="s">
        <v>861</v>
      </c>
      <c r="K1298" s="21">
        <v>42850.291666666672</v>
      </c>
      <c r="L1298" s="2" t="s">
        <v>794</v>
      </c>
      <c r="M1298" s="21">
        <v>42949.291666666672</v>
      </c>
      <c r="N1298" s="2">
        <v>0</v>
      </c>
      <c r="O1298" s="2">
        <v>0</v>
      </c>
      <c r="P1298" s="2" t="s">
        <v>816</v>
      </c>
      <c r="Q1298" s="2" t="s">
        <v>935</v>
      </c>
      <c r="R1298" s="2" t="s">
        <v>797</v>
      </c>
      <c r="S1298" s="2" t="s">
        <v>831</v>
      </c>
      <c r="T1298" s="2" t="str">
        <f t="shared" si="80"/>
        <v/>
      </c>
      <c r="U1298" s="2" t="s">
        <v>1030</v>
      </c>
      <c r="V1298" s="2" t="str">
        <f t="shared" si="81"/>
        <v>Bruce Hazuka</v>
      </c>
      <c r="W1298" s="2">
        <v>1</v>
      </c>
      <c r="X1298" s="2" t="str">
        <f t="shared" si="82"/>
        <v/>
      </c>
      <c r="Y1298" s="2" t="s">
        <v>1030</v>
      </c>
      <c r="Z1298" s="2" t="str">
        <f t="shared" si="83"/>
        <v/>
      </c>
      <c r="AA1298" s="2" t="s">
        <v>1030</v>
      </c>
    </row>
    <row r="1299" spans="1:27" hidden="1" x14ac:dyDescent="0.25">
      <c r="A1299" s="2" t="s">
        <v>4691</v>
      </c>
      <c r="B1299" s="2" t="s">
        <v>885</v>
      </c>
      <c r="C1299" s="2" t="s">
        <v>4692</v>
      </c>
      <c r="D1299" s="2">
        <v>1</v>
      </c>
      <c r="E1299" s="2">
        <v>1</v>
      </c>
      <c r="F1299" s="2">
        <v>1</v>
      </c>
      <c r="G1299" s="2" t="s">
        <v>1030</v>
      </c>
      <c r="H1299" s="2" t="s">
        <v>4693</v>
      </c>
      <c r="I1299" s="21">
        <v>42765.333333333328</v>
      </c>
      <c r="J1299" s="2" t="s">
        <v>808</v>
      </c>
      <c r="K1299" s="21">
        <v>42765.333333333328</v>
      </c>
      <c r="L1299" s="2" t="s">
        <v>794</v>
      </c>
      <c r="N1299" s="2">
        <v>1</v>
      </c>
      <c r="O1299" s="2">
        <v>0</v>
      </c>
      <c r="P1299" s="2" t="s">
        <v>816</v>
      </c>
      <c r="Q1299" s="2" t="s">
        <v>885</v>
      </c>
      <c r="R1299" s="2" t="s">
        <v>810</v>
      </c>
      <c r="S1299" s="2" t="s">
        <v>798</v>
      </c>
      <c r="T1299" s="2" t="str">
        <f t="shared" si="80"/>
        <v/>
      </c>
      <c r="U1299" s="2" t="s">
        <v>1030</v>
      </c>
      <c r="V1299" s="2" t="str">
        <f t="shared" si="81"/>
        <v/>
      </c>
      <c r="W1299" s="2" t="s">
        <v>1030</v>
      </c>
      <c r="X1299" s="2" t="str">
        <f t="shared" si="82"/>
        <v/>
      </c>
      <c r="Y1299" s="2" t="s">
        <v>1030</v>
      </c>
      <c r="Z1299" s="2" t="str">
        <f t="shared" si="83"/>
        <v/>
      </c>
      <c r="AA1299" s="2" t="s">
        <v>1030</v>
      </c>
    </row>
    <row r="1300" spans="1:27" hidden="1" x14ac:dyDescent="0.25">
      <c r="A1300" s="2" t="s">
        <v>4694</v>
      </c>
      <c r="B1300" s="2" t="s">
        <v>848</v>
      </c>
      <c r="C1300" s="2" t="s">
        <v>4695</v>
      </c>
      <c r="D1300" s="2">
        <v>20.166999995708466</v>
      </c>
      <c r="E1300" s="2">
        <v>1</v>
      </c>
      <c r="F1300" s="2">
        <v>20.166999995708466</v>
      </c>
      <c r="G1300" s="2" t="s">
        <v>1030</v>
      </c>
      <c r="H1300" s="2" t="s">
        <v>4696</v>
      </c>
      <c r="I1300" s="21">
        <v>42898.291666666672</v>
      </c>
      <c r="J1300" s="2" t="s">
        <v>840</v>
      </c>
      <c r="K1300" s="21">
        <v>42753.333333333328</v>
      </c>
      <c r="L1300" s="2" t="s">
        <v>794</v>
      </c>
      <c r="M1300" s="21">
        <v>42786.333333333328</v>
      </c>
      <c r="N1300" s="2">
        <v>0</v>
      </c>
      <c r="O1300" s="2">
        <v>0</v>
      </c>
      <c r="P1300" s="2" t="s">
        <v>816</v>
      </c>
      <c r="Q1300" s="2" t="s">
        <v>848</v>
      </c>
      <c r="R1300" s="2" t="s">
        <v>797</v>
      </c>
      <c r="S1300" s="2" t="s">
        <v>801</v>
      </c>
      <c r="T1300" s="2" t="str">
        <f t="shared" si="80"/>
        <v>Gonzalo Fernandez</v>
      </c>
      <c r="U1300" s="2">
        <v>28000</v>
      </c>
      <c r="V1300" s="2" t="str">
        <f t="shared" si="81"/>
        <v>Gonzalo Fernandez</v>
      </c>
      <c r="W1300" s="2">
        <v>1</v>
      </c>
      <c r="X1300" s="2" t="str">
        <f t="shared" si="82"/>
        <v/>
      </c>
      <c r="Y1300" s="2" t="s">
        <v>1030</v>
      </c>
      <c r="Z1300" s="2" t="str">
        <f t="shared" si="83"/>
        <v/>
      </c>
      <c r="AA1300" s="2" t="s">
        <v>1030</v>
      </c>
    </row>
    <row r="1301" spans="1:27" hidden="1" x14ac:dyDescent="0.25">
      <c r="A1301" s="2" t="s">
        <v>4697</v>
      </c>
      <c r="B1301" s="2" t="s">
        <v>1659</v>
      </c>
      <c r="C1301" s="2" t="s">
        <v>4698</v>
      </c>
      <c r="D1301" s="2">
        <v>1.5</v>
      </c>
      <c r="E1301" s="2" t="s">
        <v>1030</v>
      </c>
      <c r="F1301" s="2" t="s">
        <v>1030</v>
      </c>
      <c r="G1301" s="2">
        <v>1.5</v>
      </c>
      <c r="H1301" s="2" t="s">
        <v>4699</v>
      </c>
      <c r="I1301" s="21">
        <v>41718.291666666664</v>
      </c>
      <c r="J1301" s="2" t="s">
        <v>840</v>
      </c>
      <c r="K1301" s="21">
        <v>41605.333333333336</v>
      </c>
      <c r="L1301" s="2" t="s">
        <v>1102</v>
      </c>
      <c r="P1301" s="2" t="s">
        <v>816</v>
      </c>
      <c r="Q1301" s="2" t="s">
        <v>1659</v>
      </c>
      <c r="R1301" s="2" t="s">
        <v>1030</v>
      </c>
      <c r="S1301" s="2" t="s">
        <v>831</v>
      </c>
      <c r="T1301" s="2" t="str">
        <f t="shared" si="80"/>
        <v/>
      </c>
      <c r="U1301" s="2" t="s">
        <v>1030</v>
      </c>
      <c r="V1301" s="2" t="str">
        <f t="shared" si="81"/>
        <v/>
      </c>
      <c r="W1301" s="2" t="s">
        <v>1030</v>
      </c>
      <c r="X1301" s="2" t="str">
        <f t="shared" si="82"/>
        <v/>
      </c>
      <c r="Y1301" s="2" t="s">
        <v>1030</v>
      </c>
      <c r="Z1301" s="2" t="str">
        <f t="shared" si="83"/>
        <v/>
      </c>
      <c r="AA1301" s="2" t="s">
        <v>1030</v>
      </c>
    </row>
    <row r="1302" spans="1:27" hidden="1" x14ac:dyDescent="0.25">
      <c r="A1302" s="2" t="s">
        <v>4700</v>
      </c>
      <c r="B1302" s="2" t="s">
        <v>796</v>
      </c>
      <c r="C1302" s="2" t="s">
        <v>4701</v>
      </c>
      <c r="D1302" s="2">
        <v>16.5</v>
      </c>
      <c r="E1302" s="2" t="s">
        <v>1030</v>
      </c>
      <c r="F1302" s="2" t="s">
        <v>1030</v>
      </c>
      <c r="G1302" s="2">
        <v>16.5</v>
      </c>
      <c r="H1302" s="2" t="s">
        <v>4702</v>
      </c>
      <c r="I1302" s="21">
        <v>42562.291666666672</v>
      </c>
      <c r="J1302" s="2" t="s">
        <v>819</v>
      </c>
      <c r="K1302" s="21">
        <v>41376.291666666664</v>
      </c>
      <c r="L1302" s="2" t="s">
        <v>794</v>
      </c>
      <c r="M1302" s="21">
        <v>41228.333333333336</v>
      </c>
      <c r="N1302" s="2">
        <v>3</v>
      </c>
      <c r="O1302" s="2">
        <v>420000</v>
      </c>
      <c r="P1302" s="2" t="s">
        <v>824</v>
      </c>
      <c r="Q1302" s="2" t="s">
        <v>796</v>
      </c>
      <c r="R1302" s="2" t="s">
        <v>1052</v>
      </c>
      <c r="S1302" s="2" t="s">
        <v>867</v>
      </c>
      <c r="T1302" s="2" t="str">
        <f t="shared" si="80"/>
        <v/>
      </c>
      <c r="U1302" s="2" t="s">
        <v>1030</v>
      </c>
      <c r="V1302" s="2" t="str">
        <f t="shared" si="81"/>
        <v/>
      </c>
      <c r="W1302" s="2" t="s">
        <v>1030</v>
      </c>
      <c r="X1302" s="2" t="str">
        <f t="shared" si="82"/>
        <v/>
      </c>
      <c r="Y1302" s="2" t="s">
        <v>1030</v>
      </c>
      <c r="Z1302" s="2" t="str">
        <f t="shared" si="83"/>
        <v/>
      </c>
      <c r="AA1302" s="2" t="s">
        <v>1030</v>
      </c>
    </row>
    <row r="1303" spans="1:27" hidden="1" x14ac:dyDescent="0.25">
      <c r="A1303" s="2" t="s">
        <v>4703</v>
      </c>
      <c r="B1303" s="2" t="s">
        <v>1659</v>
      </c>
      <c r="C1303" s="2" t="s">
        <v>4704</v>
      </c>
      <c r="D1303" s="2">
        <v>0.3333333358168602</v>
      </c>
      <c r="E1303" s="2" t="s">
        <v>1030</v>
      </c>
      <c r="F1303" s="2" t="s">
        <v>1030</v>
      </c>
      <c r="G1303" s="2">
        <v>0.3333333358168602</v>
      </c>
      <c r="H1303" s="2" t="s">
        <v>4705</v>
      </c>
      <c r="I1303" s="21">
        <v>41736.291666666664</v>
      </c>
      <c r="J1303" s="2" t="s">
        <v>800</v>
      </c>
      <c r="K1303" s="21">
        <v>41079.291666666664</v>
      </c>
      <c r="L1303" s="2" t="s">
        <v>1102</v>
      </c>
      <c r="M1303" s="21">
        <v>38687.333333333336</v>
      </c>
      <c r="N1303" s="2">
        <v>3</v>
      </c>
      <c r="P1303" s="2" t="s">
        <v>795</v>
      </c>
      <c r="Q1303" s="2" t="s">
        <v>1659</v>
      </c>
      <c r="R1303" s="2" t="s">
        <v>797</v>
      </c>
      <c r="S1303" s="2" t="s">
        <v>831</v>
      </c>
      <c r="T1303" s="2" t="str">
        <f t="shared" si="80"/>
        <v/>
      </c>
      <c r="U1303" s="2" t="s">
        <v>1030</v>
      </c>
      <c r="V1303" s="2" t="str">
        <f t="shared" si="81"/>
        <v/>
      </c>
      <c r="W1303" s="2" t="s">
        <v>1030</v>
      </c>
      <c r="X1303" s="2" t="str">
        <f t="shared" si="82"/>
        <v/>
      </c>
      <c r="Y1303" s="2" t="s">
        <v>1030</v>
      </c>
      <c r="Z1303" s="2" t="str">
        <f t="shared" si="83"/>
        <v/>
      </c>
      <c r="AA1303" s="2" t="s">
        <v>1030</v>
      </c>
    </row>
    <row r="1304" spans="1:27" hidden="1" x14ac:dyDescent="0.25">
      <c r="A1304" s="2" t="s">
        <v>4706</v>
      </c>
      <c r="B1304" s="2" t="s">
        <v>885</v>
      </c>
      <c r="C1304" s="2" t="s">
        <v>4707</v>
      </c>
      <c r="D1304" s="2">
        <v>1</v>
      </c>
      <c r="E1304" s="2">
        <v>1</v>
      </c>
      <c r="F1304" s="2">
        <v>1</v>
      </c>
      <c r="G1304" s="2" t="s">
        <v>1030</v>
      </c>
      <c r="H1304" s="2" t="s">
        <v>4708</v>
      </c>
      <c r="I1304" s="21">
        <v>43327.291666666672</v>
      </c>
      <c r="J1304" s="2" t="s">
        <v>793</v>
      </c>
      <c r="K1304" s="21">
        <v>43327.291666666672</v>
      </c>
      <c r="L1304" s="2" t="s">
        <v>794</v>
      </c>
      <c r="M1304" s="21">
        <v>42705.333333333328</v>
      </c>
      <c r="N1304" s="2">
        <v>0</v>
      </c>
      <c r="O1304" s="2">
        <v>0</v>
      </c>
      <c r="P1304" s="2" t="s">
        <v>795</v>
      </c>
      <c r="Q1304" s="2" t="s">
        <v>885</v>
      </c>
      <c r="R1304" s="2" t="s">
        <v>810</v>
      </c>
      <c r="S1304" s="2" t="s">
        <v>845</v>
      </c>
      <c r="T1304" s="2" t="str">
        <f t="shared" si="80"/>
        <v/>
      </c>
      <c r="U1304" s="2" t="s">
        <v>1030</v>
      </c>
      <c r="V1304" s="2" t="str">
        <f t="shared" si="81"/>
        <v/>
      </c>
      <c r="W1304" s="2" t="s">
        <v>1030</v>
      </c>
      <c r="X1304" s="2" t="str">
        <f t="shared" si="82"/>
        <v/>
      </c>
      <c r="Y1304" s="2" t="s">
        <v>1030</v>
      </c>
      <c r="Z1304" s="2" t="str">
        <f t="shared" si="83"/>
        <v/>
      </c>
      <c r="AA1304" s="2" t="s">
        <v>1030</v>
      </c>
    </row>
    <row r="1305" spans="1:27" hidden="1" x14ac:dyDescent="0.25">
      <c r="A1305" s="2" t="s">
        <v>4709</v>
      </c>
      <c r="B1305" s="2" t="s">
        <v>796</v>
      </c>
      <c r="C1305" s="2" t="s">
        <v>4710</v>
      </c>
      <c r="D1305" s="2">
        <v>2.75</v>
      </c>
      <c r="E1305" s="2">
        <v>1</v>
      </c>
      <c r="F1305" s="2">
        <v>2.75</v>
      </c>
      <c r="G1305" s="2" t="s">
        <v>1030</v>
      </c>
      <c r="H1305" s="2" t="s">
        <v>4711</v>
      </c>
      <c r="I1305" s="21">
        <v>41733.291666666664</v>
      </c>
      <c r="J1305" s="2" t="s">
        <v>800</v>
      </c>
      <c r="K1305" s="21">
        <v>41731.291666666664</v>
      </c>
      <c r="L1305" s="2" t="s">
        <v>1102</v>
      </c>
      <c r="M1305" s="21">
        <v>36902.333333333336</v>
      </c>
      <c r="N1305" s="2">
        <v>9</v>
      </c>
      <c r="O1305" s="2">
        <v>1000000</v>
      </c>
      <c r="P1305" s="2" t="s">
        <v>795</v>
      </c>
      <c r="Q1305" s="2" t="s">
        <v>796</v>
      </c>
      <c r="R1305" s="2" t="s">
        <v>830</v>
      </c>
      <c r="S1305" s="2" t="s">
        <v>801</v>
      </c>
      <c r="T1305" s="2" t="str">
        <f t="shared" si="80"/>
        <v/>
      </c>
      <c r="U1305" s="2" t="s">
        <v>1030</v>
      </c>
      <c r="V1305" s="2" t="str">
        <f t="shared" si="81"/>
        <v/>
      </c>
      <c r="W1305" s="2" t="s">
        <v>1030</v>
      </c>
      <c r="X1305" s="2" t="str">
        <f t="shared" si="82"/>
        <v/>
      </c>
      <c r="Y1305" s="2" t="s">
        <v>1030</v>
      </c>
      <c r="Z1305" s="2" t="str">
        <f t="shared" si="83"/>
        <v/>
      </c>
      <c r="AA1305" s="2" t="s">
        <v>1030</v>
      </c>
    </row>
    <row r="1306" spans="1:27" hidden="1" x14ac:dyDescent="0.25">
      <c r="A1306" s="2" t="s">
        <v>4712</v>
      </c>
      <c r="B1306" s="2" t="s">
        <v>882</v>
      </c>
      <c r="C1306" s="2" t="s">
        <v>4713</v>
      </c>
      <c r="D1306" s="2">
        <v>5.25</v>
      </c>
      <c r="E1306" s="2">
        <v>1</v>
      </c>
      <c r="F1306" s="2">
        <v>5.25</v>
      </c>
      <c r="G1306" s="2" t="s">
        <v>1030</v>
      </c>
      <c r="H1306" s="2" t="s">
        <v>4714</v>
      </c>
      <c r="I1306" s="21">
        <v>42216.291666666672</v>
      </c>
      <c r="J1306" s="2" t="s">
        <v>861</v>
      </c>
      <c r="K1306" s="21">
        <v>42051.333333333328</v>
      </c>
      <c r="L1306" s="2" t="s">
        <v>1102</v>
      </c>
      <c r="M1306" s="21">
        <v>41297.333333333336</v>
      </c>
      <c r="N1306" s="2">
        <v>1</v>
      </c>
      <c r="O1306" s="2">
        <v>0</v>
      </c>
      <c r="P1306" s="2" t="s">
        <v>795</v>
      </c>
      <c r="Q1306" s="2" t="s">
        <v>882</v>
      </c>
      <c r="R1306" s="2" t="s">
        <v>813</v>
      </c>
      <c r="S1306" s="2" t="s">
        <v>916</v>
      </c>
      <c r="T1306" s="2" t="str">
        <f t="shared" si="80"/>
        <v/>
      </c>
      <c r="U1306" s="2" t="s">
        <v>1030</v>
      </c>
      <c r="V1306" s="2" t="str">
        <f t="shared" si="81"/>
        <v/>
      </c>
      <c r="W1306" s="2" t="s">
        <v>1030</v>
      </c>
      <c r="X1306" s="2" t="str">
        <f t="shared" si="82"/>
        <v/>
      </c>
      <c r="Y1306" s="2" t="s">
        <v>1030</v>
      </c>
      <c r="Z1306" s="2" t="str">
        <f t="shared" si="83"/>
        <v/>
      </c>
      <c r="AA1306" s="2" t="s">
        <v>1030</v>
      </c>
    </row>
    <row r="1307" spans="1:27" hidden="1" x14ac:dyDescent="0.25">
      <c r="A1307" s="2" t="s">
        <v>4715</v>
      </c>
      <c r="B1307" s="2" t="s">
        <v>1613</v>
      </c>
      <c r="C1307" s="2" t="s">
        <v>4716</v>
      </c>
      <c r="D1307" s="2">
        <v>9.6670000553131104</v>
      </c>
      <c r="E1307" s="2" t="s">
        <v>1030</v>
      </c>
      <c r="F1307" s="2" t="s">
        <v>1030</v>
      </c>
      <c r="G1307" s="2">
        <v>9.6670000553131104</v>
      </c>
      <c r="H1307" s="2" t="s">
        <v>4717</v>
      </c>
      <c r="I1307" s="21">
        <v>42013.333333333328</v>
      </c>
      <c r="J1307" s="2" t="s">
        <v>840</v>
      </c>
      <c r="K1307" s="21">
        <v>41768.291666666664</v>
      </c>
      <c r="L1307" s="2" t="s">
        <v>1102</v>
      </c>
      <c r="M1307" s="21">
        <v>41771.291666666664</v>
      </c>
      <c r="N1307" s="2">
        <v>0</v>
      </c>
      <c r="O1307" s="2">
        <v>34500</v>
      </c>
      <c r="P1307" s="2" t="s">
        <v>824</v>
      </c>
      <c r="Q1307" s="2" t="s">
        <v>1613</v>
      </c>
      <c r="R1307" s="2" t="s">
        <v>797</v>
      </c>
      <c r="S1307" s="2" t="s">
        <v>996</v>
      </c>
      <c r="T1307" s="2" t="str">
        <f t="shared" si="80"/>
        <v/>
      </c>
      <c r="U1307" s="2" t="s">
        <v>1030</v>
      </c>
      <c r="V1307" s="2" t="str">
        <f t="shared" si="81"/>
        <v/>
      </c>
      <c r="W1307" s="2" t="s">
        <v>1030</v>
      </c>
      <c r="X1307" s="2" t="str">
        <f t="shared" si="82"/>
        <v/>
      </c>
      <c r="Y1307" s="2" t="s">
        <v>1030</v>
      </c>
      <c r="Z1307" s="2" t="str">
        <f t="shared" si="83"/>
        <v>Jason Ham</v>
      </c>
      <c r="AA1307" s="2">
        <v>34500</v>
      </c>
    </row>
    <row r="1308" spans="1:27" hidden="1" x14ac:dyDescent="0.25">
      <c r="A1308" s="2" t="s">
        <v>4718</v>
      </c>
      <c r="B1308" s="2" t="s">
        <v>885</v>
      </c>
      <c r="C1308" s="2" t="s">
        <v>4719</v>
      </c>
      <c r="D1308" s="2">
        <v>1</v>
      </c>
      <c r="E1308" s="2">
        <v>1</v>
      </c>
      <c r="F1308" s="2">
        <v>1</v>
      </c>
      <c r="G1308" s="2" t="s">
        <v>1030</v>
      </c>
      <c r="H1308" s="2" t="s">
        <v>4720</v>
      </c>
      <c r="I1308" s="21">
        <v>42901.291666666672</v>
      </c>
      <c r="J1308" s="2" t="s">
        <v>859</v>
      </c>
      <c r="K1308" s="21">
        <v>42887.291666666672</v>
      </c>
      <c r="L1308" s="2" t="s">
        <v>794</v>
      </c>
      <c r="M1308" s="21">
        <v>42783.333333333328</v>
      </c>
      <c r="N1308" s="2">
        <v>0</v>
      </c>
      <c r="O1308" s="2">
        <v>0</v>
      </c>
      <c r="P1308" s="2" t="s">
        <v>824</v>
      </c>
      <c r="Q1308" s="2" t="s">
        <v>885</v>
      </c>
      <c r="R1308" s="2" t="s">
        <v>797</v>
      </c>
      <c r="S1308" s="2" t="s">
        <v>1031</v>
      </c>
      <c r="T1308" s="2" t="str">
        <f t="shared" si="80"/>
        <v/>
      </c>
      <c r="U1308" s="2" t="s">
        <v>1030</v>
      </c>
      <c r="V1308" s="2" t="str">
        <f t="shared" si="81"/>
        <v/>
      </c>
      <c r="W1308" s="2" t="s">
        <v>1030</v>
      </c>
      <c r="X1308" s="2" t="str">
        <f t="shared" si="82"/>
        <v/>
      </c>
      <c r="Y1308" s="2" t="s">
        <v>1030</v>
      </c>
      <c r="Z1308" s="2" t="str">
        <f t="shared" si="83"/>
        <v/>
      </c>
      <c r="AA1308" s="2" t="s">
        <v>1030</v>
      </c>
    </row>
    <row r="1309" spans="1:27" hidden="1" x14ac:dyDescent="0.25">
      <c r="A1309" s="2" t="s">
        <v>4721</v>
      </c>
      <c r="B1309" s="2" t="s">
        <v>1659</v>
      </c>
      <c r="C1309" s="2" t="s">
        <v>4722</v>
      </c>
      <c r="D1309" s="2">
        <v>0.25</v>
      </c>
      <c r="E1309" s="2" t="s">
        <v>1030</v>
      </c>
      <c r="F1309" s="2" t="s">
        <v>1030</v>
      </c>
      <c r="G1309" s="2">
        <v>0.25</v>
      </c>
      <c r="H1309" s="2" t="s">
        <v>4723</v>
      </c>
      <c r="I1309" s="21">
        <v>41718.291666666664</v>
      </c>
      <c r="J1309" s="2" t="s">
        <v>800</v>
      </c>
      <c r="K1309" s="21">
        <v>40632.291666666664</v>
      </c>
      <c r="L1309" s="2" t="s">
        <v>1102</v>
      </c>
      <c r="M1309" s="21">
        <v>40452.291666666664</v>
      </c>
      <c r="N1309" s="2">
        <v>1</v>
      </c>
      <c r="P1309" s="2" t="s">
        <v>824</v>
      </c>
      <c r="Q1309" s="2" t="s">
        <v>1659</v>
      </c>
      <c r="R1309" s="2" t="s">
        <v>810</v>
      </c>
      <c r="S1309" s="2" t="s">
        <v>817</v>
      </c>
      <c r="T1309" s="2" t="str">
        <f t="shared" si="80"/>
        <v/>
      </c>
      <c r="U1309" s="2" t="s">
        <v>1030</v>
      </c>
      <c r="V1309" s="2" t="str">
        <f t="shared" si="81"/>
        <v/>
      </c>
      <c r="W1309" s="2" t="s">
        <v>1030</v>
      </c>
      <c r="X1309" s="2" t="str">
        <f t="shared" si="82"/>
        <v/>
      </c>
      <c r="Y1309" s="2" t="s">
        <v>1030</v>
      </c>
      <c r="Z1309" s="2" t="str">
        <f t="shared" si="83"/>
        <v/>
      </c>
      <c r="AA1309" s="2" t="s">
        <v>1030</v>
      </c>
    </row>
    <row r="1310" spans="1:27" hidden="1" x14ac:dyDescent="0.25">
      <c r="A1310" s="2" t="s">
        <v>342</v>
      </c>
      <c r="B1310" s="2" t="s">
        <v>935</v>
      </c>
      <c r="C1310" s="2" t="s">
        <v>341</v>
      </c>
      <c r="D1310" s="2">
        <v>9.25</v>
      </c>
      <c r="E1310" s="2">
        <v>1</v>
      </c>
      <c r="F1310" s="2">
        <v>9.25</v>
      </c>
      <c r="G1310" s="2" t="s">
        <v>1030</v>
      </c>
      <c r="H1310" s="2" t="s">
        <v>1171</v>
      </c>
      <c r="I1310" s="21">
        <v>43235.291666666672</v>
      </c>
      <c r="J1310" s="2" t="s">
        <v>861</v>
      </c>
      <c r="K1310" s="21">
        <v>43156.333333333328</v>
      </c>
      <c r="L1310" s="2" t="s">
        <v>794</v>
      </c>
      <c r="M1310" s="21">
        <v>42642.291666666672</v>
      </c>
      <c r="N1310" s="2">
        <v>1</v>
      </c>
      <c r="O1310" s="2">
        <v>0</v>
      </c>
      <c r="P1310" s="2" t="s">
        <v>795</v>
      </c>
      <c r="Q1310" s="2" t="s">
        <v>935</v>
      </c>
      <c r="R1310" s="2" t="s">
        <v>810</v>
      </c>
      <c r="S1310" s="2" t="s">
        <v>867</v>
      </c>
      <c r="T1310" s="2" t="str">
        <f t="shared" si="80"/>
        <v/>
      </c>
      <c r="U1310" s="2" t="s">
        <v>1030</v>
      </c>
      <c r="V1310" s="2" t="str">
        <f t="shared" si="81"/>
        <v/>
      </c>
      <c r="W1310" s="2" t="s">
        <v>1030</v>
      </c>
      <c r="X1310" s="2" t="str">
        <f t="shared" si="82"/>
        <v/>
      </c>
      <c r="Y1310" s="2" t="s">
        <v>1030</v>
      </c>
      <c r="Z1310" s="2" t="str">
        <f t="shared" si="83"/>
        <v/>
      </c>
      <c r="AA1310" s="2" t="s">
        <v>1030</v>
      </c>
    </row>
    <row r="1311" spans="1:27" hidden="1" x14ac:dyDescent="0.25">
      <c r="A1311" s="2" t="s">
        <v>4724</v>
      </c>
      <c r="B1311" s="2" t="s">
        <v>1659</v>
      </c>
      <c r="C1311" s="2" t="s">
        <v>4725</v>
      </c>
      <c r="D1311" s="2">
        <v>1.5833333358168602</v>
      </c>
      <c r="E1311" s="2" t="s">
        <v>1030</v>
      </c>
      <c r="F1311" s="2" t="s">
        <v>1030</v>
      </c>
      <c r="G1311" s="2">
        <v>1.5833333358168602</v>
      </c>
      <c r="H1311" s="2" t="s">
        <v>4726</v>
      </c>
      <c r="I1311" s="21">
        <v>41736.291666666664</v>
      </c>
      <c r="J1311" s="2" t="s">
        <v>847</v>
      </c>
      <c r="K1311" s="21">
        <v>41617.333333333336</v>
      </c>
      <c r="L1311" s="2" t="s">
        <v>1102</v>
      </c>
      <c r="M1311" s="21">
        <v>41416.291666666664</v>
      </c>
      <c r="N1311" s="2">
        <v>1</v>
      </c>
      <c r="P1311" s="2" t="s">
        <v>824</v>
      </c>
      <c r="Q1311" s="2" t="s">
        <v>1659</v>
      </c>
      <c r="R1311" s="2" t="s">
        <v>1013</v>
      </c>
      <c r="S1311" s="2" t="s">
        <v>853</v>
      </c>
      <c r="T1311" s="2" t="str">
        <f t="shared" si="80"/>
        <v/>
      </c>
      <c r="U1311" s="2" t="s">
        <v>1030</v>
      </c>
      <c r="V1311" s="2" t="str">
        <f t="shared" si="81"/>
        <v/>
      </c>
      <c r="W1311" s="2" t="s">
        <v>1030</v>
      </c>
      <c r="X1311" s="2" t="str">
        <f t="shared" si="82"/>
        <v/>
      </c>
      <c r="Y1311" s="2" t="s">
        <v>1030</v>
      </c>
      <c r="Z1311" s="2" t="str">
        <f t="shared" si="83"/>
        <v/>
      </c>
      <c r="AA1311" s="2" t="s">
        <v>1030</v>
      </c>
    </row>
    <row r="1312" spans="1:27" hidden="1" x14ac:dyDescent="0.25">
      <c r="A1312" s="2" t="s">
        <v>4727</v>
      </c>
      <c r="B1312" s="2" t="s">
        <v>885</v>
      </c>
      <c r="C1312" s="2" t="s">
        <v>4728</v>
      </c>
      <c r="D1312" s="2">
        <v>1</v>
      </c>
      <c r="E1312" s="2">
        <v>1</v>
      </c>
      <c r="F1312" s="2">
        <v>1</v>
      </c>
      <c r="G1312" s="2" t="s">
        <v>1030</v>
      </c>
      <c r="H1312" s="2" t="s">
        <v>4729</v>
      </c>
      <c r="I1312" s="21">
        <v>43329.291666666672</v>
      </c>
      <c r="J1312" s="2" t="s">
        <v>978</v>
      </c>
      <c r="K1312" s="21">
        <v>43328.291666666672</v>
      </c>
      <c r="L1312" s="2" t="s">
        <v>794</v>
      </c>
      <c r="M1312" s="21">
        <v>43026.291666666672</v>
      </c>
      <c r="N1312" s="2">
        <v>2</v>
      </c>
      <c r="O1312" s="2">
        <v>0</v>
      </c>
      <c r="P1312" s="2" t="s">
        <v>824</v>
      </c>
      <c r="Q1312" s="2" t="s">
        <v>885</v>
      </c>
      <c r="R1312" s="2" t="s">
        <v>805</v>
      </c>
      <c r="S1312" s="2" t="s">
        <v>867</v>
      </c>
      <c r="T1312" s="2" t="str">
        <f t="shared" si="80"/>
        <v/>
      </c>
      <c r="U1312" s="2" t="s">
        <v>1030</v>
      </c>
      <c r="V1312" s="2" t="str">
        <f t="shared" si="81"/>
        <v/>
      </c>
      <c r="W1312" s="2" t="s">
        <v>1030</v>
      </c>
      <c r="X1312" s="2" t="str">
        <f t="shared" si="82"/>
        <v/>
      </c>
      <c r="Y1312" s="2" t="s">
        <v>1030</v>
      </c>
      <c r="Z1312" s="2" t="str">
        <f t="shared" si="83"/>
        <v/>
      </c>
      <c r="AA1312" s="2" t="s">
        <v>1030</v>
      </c>
    </row>
    <row r="1313" spans="1:27" hidden="1" x14ac:dyDescent="0.25">
      <c r="A1313" s="2" t="s">
        <v>4730</v>
      </c>
      <c r="B1313" s="2" t="s">
        <v>912</v>
      </c>
      <c r="C1313" s="2" t="s">
        <v>4731</v>
      </c>
      <c r="D1313" s="2">
        <v>6</v>
      </c>
      <c r="E1313" s="2">
        <v>1</v>
      </c>
      <c r="F1313" s="2">
        <v>6</v>
      </c>
      <c r="G1313" s="2" t="s">
        <v>1030</v>
      </c>
      <c r="H1313" s="2" t="s">
        <v>4732</v>
      </c>
      <c r="I1313" s="21">
        <v>43070.333333333328</v>
      </c>
      <c r="J1313" s="2" t="s">
        <v>861</v>
      </c>
      <c r="K1313" s="21">
        <v>42739.333333333328</v>
      </c>
      <c r="L1313" s="2" t="s">
        <v>794</v>
      </c>
      <c r="M1313" s="21">
        <v>33970.333333333336</v>
      </c>
      <c r="N1313" s="2">
        <v>0</v>
      </c>
      <c r="O1313" s="2">
        <v>30000</v>
      </c>
      <c r="P1313" s="2" t="s">
        <v>795</v>
      </c>
      <c r="Q1313" s="2" t="s">
        <v>912</v>
      </c>
      <c r="R1313" s="2" t="s">
        <v>810</v>
      </c>
      <c r="S1313" s="2" t="s">
        <v>894</v>
      </c>
      <c r="T1313" s="2" t="str">
        <f t="shared" si="80"/>
        <v/>
      </c>
      <c r="U1313" s="2" t="s">
        <v>1030</v>
      </c>
      <c r="V1313" s="2" t="str">
        <f t="shared" si="81"/>
        <v/>
      </c>
      <c r="W1313" s="2" t="s">
        <v>1030</v>
      </c>
      <c r="X1313" s="2" t="str">
        <f t="shared" si="82"/>
        <v/>
      </c>
      <c r="Y1313" s="2" t="s">
        <v>1030</v>
      </c>
      <c r="Z1313" s="2" t="str">
        <f t="shared" si="83"/>
        <v/>
      </c>
      <c r="AA1313" s="2" t="s">
        <v>1030</v>
      </c>
    </row>
    <row r="1314" spans="1:27" hidden="1" x14ac:dyDescent="0.25">
      <c r="A1314" s="2" t="s">
        <v>140</v>
      </c>
      <c r="B1314" s="2" t="s">
        <v>822</v>
      </c>
      <c r="C1314" s="2" t="s">
        <v>139</v>
      </c>
      <c r="D1314" s="2">
        <v>18</v>
      </c>
      <c r="E1314" s="2">
        <v>1</v>
      </c>
      <c r="F1314" s="2">
        <v>18</v>
      </c>
      <c r="G1314" s="2" t="s">
        <v>1030</v>
      </c>
      <c r="H1314" s="2" t="s">
        <v>1172</v>
      </c>
      <c r="I1314" s="21">
        <v>43271.291666666672</v>
      </c>
      <c r="J1314" s="2" t="s">
        <v>800</v>
      </c>
      <c r="K1314" s="21">
        <v>42775.333333333328</v>
      </c>
      <c r="L1314" s="2" t="s">
        <v>794</v>
      </c>
      <c r="M1314" s="21">
        <v>42370.333333333328</v>
      </c>
      <c r="N1314" s="2">
        <v>4</v>
      </c>
      <c r="O1314" s="2">
        <v>13000</v>
      </c>
      <c r="P1314" s="2" t="s">
        <v>795</v>
      </c>
      <c r="Q1314" s="2" t="s">
        <v>822</v>
      </c>
      <c r="R1314" s="2" t="s">
        <v>857</v>
      </c>
      <c r="S1314" s="2" t="s">
        <v>867</v>
      </c>
      <c r="T1314" s="2" t="str">
        <f t="shared" si="80"/>
        <v/>
      </c>
      <c r="U1314" s="2" t="s">
        <v>1030</v>
      </c>
      <c r="V1314" s="2" t="str">
        <f t="shared" si="81"/>
        <v/>
      </c>
      <c r="W1314" s="2" t="s">
        <v>1030</v>
      </c>
      <c r="X1314" s="2" t="str">
        <f t="shared" si="82"/>
        <v/>
      </c>
      <c r="Y1314" s="2" t="s">
        <v>1030</v>
      </c>
      <c r="Z1314" s="2" t="str">
        <f t="shared" si="83"/>
        <v/>
      </c>
      <c r="AA1314" s="2" t="s">
        <v>1030</v>
      </c>
    </row>
    <row r="1315" spans="1:27" hidden="1" x14ac:dyDescent="0.25">
      <c r="A1315" s="2" t="s">
        <v>1553</v>
      </c>
      <c r="B1315" s="2" t="s">
        <v>885</v>
      </c>
      <c r="C1315" s="2" t="s">
        <v>1552</v>
      </c>
      <c r="D1315" s="2">
        <v>1</v>
      </c>
      <c r="E1315" s="2">
        <v>1</v>
      </c>
      <c r="F1315" s="2">
        <v>1</v>
      </c>
      <c r="G1315" s="2" t="s">
        <v>1030</v>
      </c>
      <c r="H1315" s="2" t="s">
        <v>1570</v>
      </c>
      <c r="I1315" s="21">
        <v>43319.291666666672</v>
      </c>
      <c r="J1315" s="2" t="s">
        <v>808</v>
      </c>
      <c r="K1315" s="21">
        <v>43318.291666666672</v>
      </c>
      <c r="L1315" s="2" t="s">
        <v>794</v>
      </c>
      <c r="M1315" s="21">
        <v>43126.333333333328</v>
      </c>
      <c r="N1315" s="2">
        <v>15</v>
      </c>
      <c r="O1315" s="2">
        <v>300000</v>
      </c>
      <c r="P1315" s="2" t="s">
        <v>824</v>
      </c>
      <c r="Q1315" s="2" t="s">
        <v>885</v>
      </c>
      <c r="R1315" s="2" t="s">
        <v>810</v>
      </c>
      <c r="S1315" s="2" t="s">
        <v>831</v>
      </c>
      <c r="T1315" s="2" t="str">
        <f t="shared" si="80"/>
        <v/>
      </c>
      <c r="U1315" s="2" t="s">
        <v>1030</v>
      </c>
      <c r="V1315" s="2" t="str">
        <f t="shared" si="81"/>
        <v/>
      </c>
      <c r="W1315" s="2" t="s">
        <v>1030</v>
      </c>
      <c r="X1315" s="2" t="str">
        <f t="shared" si="82"/>
        <v/>
      </c>
      <c r="Y1315" s="2" t="s">
        <v>1030</v>
      </c>
      <c r="Z1315" s="2" t="str">
        <f t="shared" si="83"/>
        <v/>
      </c>
      <c r="AA1315" s="2" t="s">
        <v>1030</v>
      </c>
    </row>
    <row r="1316" spans="1:27" hidden="1" x14ac:dyDescent="0.25">
      <c r="A1316" s="2" t="s">
        <v>1458</v>
      </c>
      <c r="B1316" s="2" t="s">
        <v>1174</v>
      </c>
      <c r="C1316" s="2" t="s">
        <v>1457</v>
      </c>
      <c r="D1316" s="2">
        <v>3.75</v>
      </c>
      <c r="E1316" s="2">
        <v>1</v>
      </c>
      <c r="F1316" s="2">
        <v>3.75</v>
      </c>
      <c r="G1316" s="2" t="s">
        <v>1030</v>
      </c>
      <c r="H1316" s="2" t="s">
        <v>1173</v>
      </c>
      <c r="I1316" s="21">
        <v>43293.291666666672</v>
      </c>
      <c r="J1316" s="2" t="s">
        <v>793</v>
      </c>
      <c r="K1316" s="21">
        <v>43263.291666666672</v>
      </c>
      <c r="L1316" s="2" t="s">
        <v>794</v>
      </c>
      <c r="N1316" s="2">
        <v>0</v>
      </c>
      <c r="O1316" s="2">
        <v>0</v>
      </c>
      <c r="P1316" s="2" t="s">
        <v>816</v>
      </c>
      <c r="Q1316" s="2" t="s">
        <v>1174</v>
      </c>
      <c r="R1316" s="2" t="s">
        <v>810</v>
      </c>
      <c r="S1316" s="2" t="s">
        <v>1175</v>
      </c>
      <c r="T1316" s="2" t="str">
        <f t="shared" si="80"/>
        <v/>
      </c>
      <c r="U1316" s="2" t="s">
        <v>1030</v>
      </c>
      <c r="V1316" s="2" t="str">
        <f t="shared" si="81"/>
        <v/>
      </c>
      <c r="W1316" s="2" t="s">
        <v>1030</v>
      </c>
      <c r="X1316" s="2" t="str">
        <f t="shared" si="82"/>
        <v/>
      </c>
      <c r="Y1316" s="2" t="s">
        <v>1030</v>
      </c>
      <c r="Z1316" s="2" t="str">
        <f t="shared" si="83"/>
        <v/>
      </c>
      <c r="AA1316" s="2" t="s">
        <v>1030</v>
      </c>
    </row>
    <row r="1317" spans="1:27" hidden="1" x14ac:dyDescent="0.25">
      <c r="A1317" s="2" t="s">
        <v>4733</v>
      </c>
      <c r="B1317" s="2" t="s">
        <v>2955</v>
      </c>
      <c r="C1317" s="2" t="s">
        <v>4734</v>
      </c>
      <c r="D1317" s="2">
        <v>4.8333333134651184</v>
      </c>
      <c r="E1317" s="2">
        <v>1</v>
      </c>
      <c r="F1317" s="2">
        <v>4.8333333134651184</v>
      </c>
      <c r="G1317" s="2" t="s">
        <v>1030</v>
      </c>
      <c r="H1317" s="2" t="s">
        <v>4735</v>
      </c>
      <c r="I1317" s="21">
        <v>43122.333333333328</v>
      </c>
      <c r="J1317" s="2" t="s">
        <v>800</v>
      </c>
      <c r="K1317" s="21">
        <v>42607.291666666672</v>
      </c>
      <c r="L1317" s="2" t="s">
        <v>794</v>
      </c>
      <c r="M1317" s="21">
        <v>41648.333333333336</v>
      </c>
      <c r="N1317" s="2">
        <v>2</v>
      </c>
      <c r="O1317" s="2">
        <v>10000</v>
      </c>
      <c r="P1317" s="2" t="s">
        <v>795</v>
      </c>
      <c r="Q1317" s="2" t="s">
        <v>2955</v>
      </c>
      <c r="R1317" s="2" t="s">
        <v>805</v>
      </c>
      <c r="S1317" s="2" t="s">
        <v>913</v>
      </c>
      <c r="T1317" s="2" t="str">
        <f t="shared" si="80"/>
        <v/>
      </c>
      <c r="U1317" s="2" t="s">
        <v>1030</v>
      </c>
      <c r="V1317" s="2" t="str">
        <f t="shared" si="81"/>
        <v/>
      </c>
      <c r="W1317" s="2" t="s">
        <v>1030</v>
      </c>
      <c r="X1317" s="2" t="str">
        <f t="shared" si="82"/>
        <v/>
      </c>
      <c r="Y1317" s="2" t="s">
        <v>1030</v>
      </c>
      <c r="Z1317" s="2" t="str">
        <f t="shared" si="83"/>
        <v/>
      </c>
      <c r="AA1317" s="2" t="s">
        <v>1030</v>
      </c>
    </row>
    <row r="1318" spans="1:27" hidden="1" x14ac:dyDescent="0.25">
      <c r="A1318" s="2" t="s">
        <v>4736</v>
      </c>
      <c r="B1318" s="2" t="s">
        <v>796</v>
      </c>
      <c r="C1318" s="2" t="s">
        <v>4737</v>
      </c>
      <c r="D1318" s="2">
        <v>6.75</v>
      </c>
      <c r="E1318" s="2" t="s">
        <v>1030</v>
      </c>
      <c r="F1318" s="2" t="s">
        <v>1030</v>
      </c>
      <c r="G1318" s="2">
        <v>6.75</v>
      </c>
      <c r="H1318" s="2" t="s">
        <v>4738</v>
      </c>
      <c r="I1318" s="21">
        <v>41962.333333333328</v>
      </c>
      <c r="J1318" s="2" t="s">
        <v>819</v>
      </c>
      <c r="K1318" s="21">
        <v>41380.291666666664</v>
      </c>
      <c r="L1318" s="2" t="s">
        <v>1102</v>
      </c>
      <c r="M1318" s="21">
        <v>41456.291666666664</v>
      </c>
      <c r="N1318" s="2">
        <v>1</v>
      </c>
      <c r="O1318" s="2">
        <v>100000</v>
      </c>
      <c r="P1318" s="2" t="s">
        <v>816</v>
      </c>
      <c r="Q1318" s="2" t="s">
        <v>796</v>
      </c>
      <c r="R1318" s="2" t="s">
        <v>810</v>
      </c>
      <c r="S1318" s="2" t="s">
        <v>801</v>
      </c>
      <c r="T1318" s="2" t="str">
        <f t="shared" si="80"/>
        <v/>
      </c>
      <c r="U1318" s="2" t="s">
        <v>1030</v>
      </c>
      <c r="V1318" s="2" t="str">
        <f t="shared" si="81"/>
        <v/>
      </c>
      <c r="W1318" s="2" t="s">
        <v>1030</v>
      </c>
      <c r="X1318" s="2" t="str">
        <f t="shared" si="82"/>
        <v>Pat Sweeney</v>
      </c>
      <c r="Y1318" s="2">
        <v>1</v>
      </c>
      <c r="Z1318" s="2" t="str">
        <f t="shared" si="83"/>
        <v>Pat Sweeney</v>
      </c>
      <c r="AA1318" s="2">
        <v>100000</v>
      </c>
    </row>
    <row r="1319" spans="1:27" hidden="1" x14ac:dyDescent="0.25">
      <c r="A1319" s="2" t="s">
        <v>4739</v>
      </c>
      <c r="B1319" s="2" t="s">
        <v>1613</v>
      </c>
      <c r="C1319" s="2" t="s">
        <v>4740</v>
      </c>
      <c r="D1319" s="2">
        <v>20.916666507720947</v>
      </c>
      <c r="E1319" s="2">
        <v>1</v>
      </c>
      <c r="F1319" s="2">
        <v>20.916666507720947</v>
      </c>
      <c r="G1319" s="2" t="s">
        <v>1030</v>
      </c>
      <c r="H1319" s="2" t="s">
        <v>4741</v>
      </c>
      <c r="I1319" s="21">
        <v>42552.291666666672</v>
      </c>
      <c r="J1319" s="2" t="s">
        <v>793</v>
      </c>
      <c r="K1319" s="21">
        <v>41786.291666666664</v>
      </c>
      <c r="L1319" s="2" t="s">
        <v>794</v>
      </c>
      <c r="M1319" s="21">
        <v>32883.333333333336</v>
      </c>
      <c r="N1319" s="2">
        <v>9</v>
      </c>
      <c r="O1319" s="2">
        <v>1000000</v>
      </c>
      <c r="P1319" s="2" t="s">
        <v>795</v>
      </c>
      <c r="Q1319" s="2" t="s">
        <v>1613</v>
      </c>
      <c r="R1319" s="2" t="s">
        <v>797</v>
      </c>
      <c r="S1319" s="2" t="s">
        <v>831</v>
      </c>
      <c r="T1319" s="2" t="str">
        <f t="shared" si="80"/>
        <v/>
      </c>
      <c r="U1319" s="2" t="s">
        <v>1030</v>
      </c>
      <c r="V1319" s="2" t="str">
        <f t="shared" si="81"/>
        <v/>
      </c>
      <c r="W1319" s="2" t="s">
        <v>1030</v>
      </c>
      <c r="X1319" s="2" t="str">
        <f t="shared" si="82"/>
        <v/>
      </c>
      <c r="Y1319" s="2" t="s">
        <v>1030</v>
      </c>
      <c r="Z1319" s="2" t="str">
        <f t="shared" si="83"/>
        <v>Jason Ham</v>
      </c>
      <c r="AA1319" s="2">
        <v>1000000</v>
      </c>
    </row>
    <row r="1320" spans="1:27" hidden="1" x14ac:dyDescent="0.25">
      <c r="A1320" s="2" t="s">
        <v>4742</v>
      </c>
      <c r="B1320" s="2" t="s">
        <v>809</v>
      </c>
      <c r="C1320" s="2" t="s">
        <v>4743</v>
      </c>
      <c r="D1320" s="2">
        <v>10.665999889373779</v>
      </c>
      <c r="E1320" s="2">
        <v>1</v>
      </c>
      <c r="F1320" s="2">
        <v>10.665999889373779</v>
      </c>
      <c r="G1320" s="2" t="s">
        <v>1030</v>
      </c>
      <c r="H1320" s="2" t="s">
        <v>4744</v>
      </c>
      <c r="I1320" s="21">
        <v>43080.333333333328</v>
      </c>
      <c r="J1320" s="2" t="s">
        <v>793</v>
      </c>
      <c r="K1320" s="21">
        <v>43011.291666666672</v>
      </c>
      <c r="L1320" s="2" t="s">
        <v>794</v>
      </c>
      <c r="M1320" s="21">
        <v>43016.291666666672</v>
      </c>
      <c r="N1320" s="2">
        <v>0</v>
      </c>
      <c r="O1320" s="2">
        <v>0</v>
      </c>
      <c r="P1320" s="2" t="s">
        <v>816</v>
      </c>
      <c r="Q1320" s="2" t="s">
        <v>809</v>
      </c>
      <c r="R1320" s="2" t="s">
        <v>810</v>
      </c>
      <c r="S1320" s="2" t="s">
        <v>801</v>
      </c>
      <c r="T1320" s="2" t="str">
        <f t="shared" si="80"/>
        <v>Clare Briglio</v>
      </c>
      <c r="U1320" s="2">
        <v>15000</v>
      </c>
      <c r="V1320" s="2" t="str">
        <f t="shared" si="81"/>
        <v>Clare Briglio</v>
      </c>
      <c r="W1320" s="2">
        <v>1</v>
      </c>
      <c r="X1320" s="2" t="str">
        <f t="shared" si="82"/>
        <v/>
      </c>
      <c r="Y1320" s="2" t="s">
        <v>1030</v>
      </c>
      <c r="Z1320" s="2" t="str">
        <f t="shared" si="83"/>
        <v/>
      </c>
      <c r="AA1320" s="2" t="s">
        <v>1030</v>
      </c>
    </row>
    <row r="1321" spans="1:27" hidden="1" x14ac:dyDescent="0.25">
      <c r="A1321" s="2" t="s">
        <v>4745</v>
      </c>
      <c r="B1321" s="2" t="s">
        <v>885</v>
      </c>
      <c r="C1321" s="2" t="s">
        <v>4746</v>
      </c>
      <c r="D1321" s="2">
        <v>5.25</v>
      </c>
      <c r="E1321" s="2">
        <v>1</v>
      </c>
      <c r="F1321" s="2">
        <v>5.25</v>
      </c>
      <c r="G1321" s="2" t="s">
        <v>1030</v>
      </c>
      <c r="H1321" s="2" t="s">
        <v>4747</v>
      </c>
      <c r="I1321" s="21">
        <v>42557.291666666672</v>
      </c>
      <c r="J1321" s="2" t="s">
        <v>800</v>
      </c>
      <c r="K1321" s="21">
        <v>42458.291666666672</v>
      </c>
      <c r="L1321" s="2" t="s">
        <v>794</v>
      </c>
      <c r="N1321" s="2">
        <v>0</v>
      </c>
      <c r="O1321" s="2">
        <v>0</v>
      </c>
      <c r="P1321" s="2" t="s">
        <v>816</v>
      </c>
      <c r="Q1321" s="2" t="s">
        <v>885</v>
      </c>
      <c r="R1321" s="2" t="s">
        <v>797</v>
      </c>
      <c r="S1321" s="2" t="s">
        <v>820</v>
      </c>
      <c r="T1321" s="2" t="str">
        <f t="shared" si="80"/>
        <v/>
      </c>
      <c r="U1321" s="2" t="s">
        <v>1030</v>
      </c>
      <c r="V1321" s="2" t="str">
        <f t="shared" si="81"/>
        <v/>
      </c>
      <c r="W1321" s="2" t="s">
        <v>1030</v>
      </c>
      <c r="X1321" s="2" t="str">
        <f t="shared" si="82"/>
        <v/>
      </c>
      <c r="Y1321" s="2" t="s">
        <v>1030</v>
      </c>
      <c r="Z1321" s="2" t="str">
        <f t="shared" si="83"/>
        <v/>
      </c>
      <c r="AA1321" s="2" t="s">
        <v>1030</v>
      </c>
    </row>
    <row r="1322" spans="1:27" hidden="1" x14ac:dyDescent="0.25">
      <c r="A1322" s="2" t="s">
        <v>4748</v>
      </c>
      <c r="B1322" s="2" t="s">
        <v>796</v>
      </c>
      <c r="C1322" s="2" t="s">
        <v>4749</v>
      </c>
      <c r="D1322" s="2">
        <v>0.5</v>
      </c>
      <c r="E1322" s="2" t="s">
        <v>1030</v>
      </c>
      <c r="F1322" s="2" t="s">
        <v>1030</v>
      </c>
      <c r="G1322" s="2">
        <v>0.5</v>
      </c>
      <c r="H1322" s="2" t="s">
        <v>4750</v>
      </c>
      <c r="I1322" s="21">
        <v>42121.291666666672</v>
      </c>
      <c r="J1322" s="2" t="s">
        <v>840</v>
      </c>
      <c r="K1322" s="21">
        <v>40631.291666666664</v>
      </c>
      <c r="L1322" s="2" t="s">
        <v>1102</v>
      </c>
      <c r="M1322" s="21">
        <v>40683.291666666664</v>
      </c>
      <c r="N1322" s="2">
        <v>1</v>
      </c>
      <c r="O1322" s="2">
        <v>60000</v>
      </c>
      <c r="P1322" s="2" t="s">
        <v>816</v>
      </c>
      <c r="Q1322" s="2" t="s">
        <v>796</v>
      </c>
      <c r="R1322" s="2" t="s">
        <v>810</v>
      </c>
      <c r="S1322" s="2" t="s">
        <v>843</v>
      </c>
      <c r="T1322" s="2" t="str">
        <f t="shared" si="80"/>
        <v/>
      </c>
      <c r="U1322" s="2" t="s">
        <v>1030</v>
      </c>
      <c r="V1322" s="2" t="str">
        <f t="shared" si="81"/>
        <v/>
      </c>
      <c r="W1322" s="2" t="s">
        <v>1030</v>
      </c>
      <c r="X1322" s="2" t="str">
        <f t="shared" si="82"/>
        <v/>
      </c>
      <c r="Y1322" s="2" t="s">
        <v>1030</v>
      </c>
      <c r="Z1322" s="2" t="str">
        <f t="shared" si="83"/>
        <v/>
      </c>
      <c r="AA1322" s="2" t="s">
        <v>1030</v>
      </c>
    </row>
    <row r="1323" spans="1:27" hidden="1" x14ac:dyDescent="0.25">
      <c r="A1323" s="2" t="s">
        <v>1430</v>
      </c>
      <c r="B1323" s="2" t="s">
        <v>885</v>
      </c>
      <c r="C1323" s="2" t="s">
        <v>1429</v>
      </c>
      <c r="D1323" s="2">
        <v>7.25</v>
      </c>
      <c r="E1323" s="2">
        <v>1</v>
      </c>
      <c r="F1323" s="2">
        <v>7.25</v>
      </c>
      <c r="G1323" s="2" t="s">
        <v>1030</v>
      </c>
      <c r="H1323" s="2" t="s">
        <v>1519</v>
      </c>
      <c r="I1323" s="21">
        <v>43324.291666666672</v>
      </c>
      <c r="J1323" s="2" t="s">
        <v>819</v>
      </c>
      <c r="K1323" s="21">
        <v>43304.291666666672</v>
      </c>
      <c r="L1323" s="2" t="s">
        <v>794</v>
      </c>
      <c r="M1323" s="21">
        <v>43304.291666666672</v>
      </c>
      <c r="N1323" s="2">
        <v>1</v>
      </c>
      <c r="O1323" s="2">
        <v>0</v>
      </c>
      <c r="P1323" s="2" t="s">
        <v>824</v>
      </c>
      <c r="Q1323" s="2" t="s">
        <v>885</v>
      </c>
      <c r="R1323" s="2" t="s">
        <v>797</v>
      </c>
      <c r="S1323" s="2" t="s">
        <v>853</v>
      </c>
      <c r="T1323" s="2" t="str">
        <f t="shared" si="80"/>
        <v/>
      </c>
      <c r="U1323" s="2" t="s">
        <v>1030</v>
      </c>
      <c r="V1323" s="2" t="str">
        <f t="shared" si="81"/>
        <v/>
      </c>
      <c r="W1323" s="2" t="s">
        <v>1030</v>
      </c>
      <c r="X1323" s="2" t="str">
        <f t="shared" si="82"/>
        <v/>
      </c>
      <c r="Y1323" s="2" t="s">
        <v>1030</v>
      </c>
      <c r="Z1323" s="2" t="str">
        <f t="shared" si="83"/>
        <v/>
      </c>
      <c r="AA1323" s="2" t="s">
        <v>1030</v>
      </c>
    </row>
    <row r="1324" spans="1:27" hidden="1" x14ac:dyDescent="0.25">
      <c r="A1324" s="2" t="s">
        <v>4751</v>
      </c>
      <c r="B1324" s="2" t="s">
        <v>885</v>
      </c>
      <c r="C1324" s="2" t="s">
        <v>4752</v>
      </c>
      <c r="D1324" s="2">
        <v>5.25</v>
      </c>
      <c r="E1324" s="2">
        <v>1</v>
      </c>
      <c r="F1324" s="2">
        <v>5.25</v>
      </c>
      <c r="G1324" s="2" t="s">
        <v>1030</v>
      </c>
      <c r="H1324" s="2" t="s">
        <v>4753</v>
      </c>
      <c r="I1324" s="21">
        <v>42703.333333333328</v>
      </c>
      <c r="J1324" s="2" t="s">
        <v>861</v>
      </c>
      <c r="K1324" s="21">
        <v>42646.291666666672</v>
      </c>
      <c r="L1324" s="2" t="s">
        <v>794</v>
      </c>
      <c r="N1324" s="2">
        <v>0</v>
      </c>
      <c r="O1324" s="2">
        <v>0</v>
      </c>
      <c r="P1324" s="2" t="s">
        <v>816</v>
      </c>
      <c r="Q1324" s="2" t="s">
        <v>885</v>
      </c>
      <c r="R1324" s="2" t="s">
        <v>797</v>
      </c>
      <c r="S1324" s="2" t="s">
        <v>831</v>
      </c>
      <c r="T1324" s="2" t="str">
        <f t="shared" si="80"/>
        <v/>
      </c>
      <c r="U1324" s="2" t="s">
        <v>1030</v>
      </c>
      <c r="V1324" s="2" t="str">
        <f t="shared" si="81"/>
        <v/>
      </c>
      <c r="W1324" s="2" t="s">
        <v>1030</v>
      </c>
      <c r="X1324" s="2" t="str">
        <f t="shared" si="82"/>
        <v/>
      </c>
      <c r="Y1324" s="2" t="s">
        <v>1030</v>
      </c>
      <c r="Z1324" s="2" t="str">
        <f t="shared" si="83"/>
        <v/>
      </c>
      <c r="AA1324" s="2" t="s">
        <v>1030</v>
      </c>
    </row>
    <row r="1325" spans="1:27" hidden="1" x14ac:dyDescent="0.25">
      <c r="A1325" s="2" t="s">
        <v>4754</v>
      </c>
      <c r="B1325" s="2" t="s">
        <v>885</v>
      </c>
      <c r="C1325" s="2" t="s">
        <v>4755</v>
      </c>
      <c r="D1325" s="2">
        <v>11</v>
      </c>
      <c r="E1325" s="2">
        <v>1</v>
      </c>
      <c r="F1325" s="2">
        <v>11</v>
      </c>
      <c r="G1325" s="2" t="s">
        <v>1030</v>
      </c>
      <c r="H1325" s="2" t="s">
        <v>4756</v>
      </c>
      <c r="I1325" s="21">
        <v>42174.291666666672</v>
      </c>
      <c r="J1325" s="2" t="s">
        <v>819</v>
      </c>
      <c r="K1325" s="21">
        <v>42125.291666666672</v>
      </c>
      <c r="L1325" s="2" t="s">
        <v>1102</v>
      </c>
      <c r="M1325" s="21">
        <v>41876.291666666664</v>
      </c>
      <c r="N1325" s="2">
        <v>10</v>
      </c>
      <c r="O1325" s="2">
        <v>0</v>
      </c>
      <c r="P1325" s="2" t="s">
        <v>824</v>
      </c>
      <c r="Q1325" s="2" t="s">
        <v>885</v>
      </c>
      <c r="R1325" s="2" t="s">
        <v>830</v>
      </c>
      <c r="S1325" s="2" t="s">
        <v>801</v>
      </c>
      <c r="T1325" s="2" t="str">
        <f t="shared" si="80"/>
        <v/>
      </c>
      <c r="U1325" s="2" t="s">
        <v>1030</v>
      </c>
      <c r="V1325" s="2" t="str">
        <f t="shared" si="81"/>
        <v/>
      </c>
      <c r="W1325" s="2" t="s">
        <v>1030</v>
      </c>
      <c r="X1325" s="2" t="str">
        <f t="shared" si="82"/>
        <v/>
      </c>
      <c r="Y1325" s="2" t="s">
        <v>1030</v>
      </c>
      <c r="Z1325" s="2" t="str">
        <f t="shared" si="83"/>
        <v/>
      </c>
      <c r="AA1325" s="2" t="s">
        <v>1030</v>
      </c>
    </row>
    <row r="1326" spans="1:27" hidden="1" x14ac:dyDescent="0.25">
      <c r="A1326" s="2" t="s">
        <v>218</v>
      </c>
      <c r="B1326" s="2" t="s">
        <v>855</v>
      </c>
      <c r="C1326" s="2" t="s">
        <v>217</v>
      </c>
      <c r="D1326" s="2">
        <v>20</v>
      </c>
      <c r="E1326" s="2">
        <v>1</v>
      </c>
      <c r="F1326" s="2">
        <v>20</v>
      </c>
      <c r="G1326" s="2" t="s">
        <v>1030</v>
      </c>
      <c r="H1326" s="2" t="s">
        <v>1176</v>
      </c>
      <c r="I1326" s="21">
        <v>43312.291666666672</v>
      </c>
      <c r="J1326" s="2" t="s">
        <v>1005</v>
      </c>
      <c r="K1326" s="21">
        <v>43129.333333333328</v>
      </c>
      <c r="L1326" s="2" t="s">
        <v>794</v>
      </c>
      <c r="N1326" s="2">
        <v>0</v>
      </c>
      <c r="O1326" s="2">
        <v>0</v>
      </c>
      <c r="P1326" s="2" t="s">
        <v>816</v>
      </c>
      <c r="Q1326" s="2" t="s">
        <v>855</v>
      </c>
      <c r="R1326" s="2" t="s">
        <v>937</v>
      </c>
      <c r="S1326" s="2" t="s">
        <v>916</v>
      </c>
      <c r="T1326" s="2" t="str">
        <f t="shared" si="80"/>
        <v/>
      </c>
      <c r="U1326" s="2" t="s">
        <v>1030</v>
      </c>
      <c r="V1326" s="2" t="str">
        <f t="shared" si="81"/>
        <v/>
      </c>
      <c r="W1326" s="2" t="s">
        <v>1030</v>
      </c>
      <c r="X1326" s="2" t="str">
        <f t="shared" si="82"/>
        <v/>
      </c>
      <c r="Y1326" s="2" t="s">
        <v>1030</v>
      </c>
      <c r="Z1326" s="2" t="str">
        <f t="shared" si="83"/>
        <v/>
      </c>
      <c r="AA1326" s="2" t="s">
        <v>1030</v>
      </c>
    </row>
    <row r="1327" spans="1:27" hidden="1" x14ac:dyDescent="0.25">
      <c r="A1327" s="2" t="s">
        <v>4757</v>
      </c>
      <c r="B1327" s="2" t="s">
        <v>796</v>
      </c>
      <c r="C1327" s="2" t="s">
        <v>4758</v>
      </c>
      <c r="D1327" s="2">
        <v>2</v>
      </c>
      <c r="E1327" s="2" t="s">
        <v>1030</v>
      </c>
      <c r="F1327" s="2" t="s">
        <v>1030</v>
      </c>
      <c r="G1327" s="2">
        <v>2</v>
      </c>
      <c r="H1327" s="2" t="s">
        <v>4759</v>
      </c>
      <c r="I1327" s="21">
        <v>41738.291666666664</v>
      </c>
      <c r="J1327" s="2" t="s">
        <v>840</v>
      </c>
      <c r="K1327" s="21">
        <v>40890.333333333336</v>
      </c>
      <c r="L1327" s="2" t="s">
        <v>1102</v>
      </c>
      <c r="M1327" s="21">
        <v>38261.291666666664</v>
      </c>
      <c r="N1327" s="2">
        <v>10</v>
      </c>
      <c r="O1327" s="2">
        <v>600000</v>
      </c>
      <c r="P1327" s="2" t="s">
        <v>795</v>
      </c>
      <c r="Q1327" s="2" t="s">
        <v>796</v>
      </c>
      <c r="R1327" s="2" t="s">
        <v>1026</v>
      </c>
      <c r="S1327" s="2" t="s">
        <v>831</v>
      </c>
      <c r="T1327" s="2" t="str">
        <f t="shared" si="80"/>
        <v/>
      </c>
      <c r="U1327" s="2" t="s">
        <v>1030</v>
      </c>
      <c r="V1327" s="2" t="str">
        <f t="shared" si="81"/>
        <v/>
      </c>
      <c r="W1327" s="2" t="s">
        <v>1030</v>
      </c>
      <c r="X1327" s="2" t="str">
        <f t="shared" si="82"/>
        <v>Pat Sweeney</v>
      </c>
      <c r="Y1327" s="2">
        <v>10</v>
      </c>
      <c r="Z1327" s="2" t="str">
        <f t="shared" si="83"/>
        <v>Pat Sweeney</v>
      </c>
      <c r="AA1327" s="2">
        <v>600000</v>
      </c>
    </row>
    <row r="1328" spans="1:27" hidden="1" x14ac:dyDescent="0.25">
      <c r="A1328" s="2" t="s">
        <v>13</v>
      </c>
      <c r="B1328" s="2" t="s">
        <v>848</v>
      </c>
      <c r="C1328" s="2" t="s">
        <v>11</v>
      </c>
      <c r="D1328" s="2">
        <v>98.93366676568985</v>
      </c>
      <c r="E1328" s="2">
        <v>1</v>
      </c>
      <c r="F1328" s="2">
        <v>98.93366676568985</v>
      </c>
      <c r="G1328" s="2" t="s">
        <v>1030</v>
      </c>
      <c r="H1328" s="2" t="s">
        <v>1177</v>
      </c>
      <c r="I1328" s="21">
        <v>43311.291666666672</v>
      </c>
      <c r="J1328" s="2" t="s">
        <v>793</v>
      </c>
      <c r="K1328" s="21">
        <v>43067.333333333328</v>
      </c>
      <c r="L1328" s="2" t="s">
        <v>794</v>
      </c>
      <c r="M1328" s="21">
        <v>18629.333333333332</v>
      </c>
      <c r="N1328" s="2">
        <v>31</v>
      </c>
      <c r="O1328" s="2">
        <v>2300000</v>
      </c>
      <c r="P1328" s="2" t="s">
        <v>795</v>
      </c>
      <c r="Q1328" s="2" t="s">
        <v>848</v>
      </c>
      <c r="R1328" s="2" t="s">
        <v>797</v>
      </c>
      <c r="S1328" s="2" t="s">
        <v>853</v>
      </c>
      <c r="T1328" s="2" t="str">
        <f t="shared" si="80"/>
        <v/>
      </c>
      <c r="U1328" s="2" t="s">
        <v>1030</v>
      </c>
      <c r="V1328" s="2" t="str">
        <f t="shared" si="81"/>
        <v/>
      </c>
      <c r="W1328" s="2" t="s">
        <v>1030</v>
      </c>
      <c r="X1328" s="2" t="str">
        <f t="shared" si="82"/>
        <v/>
      </c>
      <c r="Y1328" s="2" t="s">
        <v>1030</v>
      </c>
      <c r="Z1328" s="2" t="str">
        <f t="shared" si="83"/>
        <v/>
      </c>
      <c r="AA1328" s="2" t="s">
        <v>1030</v>
      </c>
    </row>
    <row r="1329" spans="1:27" hidden="1" x14ac:dyDescent="0.25">
      <c r="A1329" s="2" t="s">
        <v>720</v>
      </c>
      <c r="B1329" s="2" t="s">
        <v>1365</v>
      </c>
      <c r="C1329" s="2" t="s">
        <v>719</v>
      </c>
      <c r="D1329" s="2">
        <v>9.75</v>
      </c>
      <c r="E1329" s="2">
        <v>1</v>
      </c>
      <c r="F1329" s="2">
        <v>9.75</v>
      </c>
      <c r="G1329" s="2" t="s">
        <v>1030</v>
      </c>
      <c r="H1329" s="2" t="s">
        <v>1178</v>
      </c>
      <c r="I1329" s="21">
        <v>43159.333333333328</v>
      </c>
      <c r="J1329" s="2" t="s">
        <v>889</v>
      </c>
      <c r="K1329" s="21">
        <v>43118.333333333328</v>
      </c>
      <c r="L1329" s="2" t="s">
        <v>794</v>
      </c>
      <c r="M1329" s="21">
        <v>37257.333333333336</v>
      </c>
      <c r="N1329" s="2">
        <v>3</v>
      </c>
      <c r="O1329" s="2">
        <v>150000</v>
      </c>
      <c r="P1329" s="2" t="s">
        <v>795</v>
      </c>
      <c r="Q1329" s="2" t="s">
        <v>1592</v>
      </c>
      <c r="R1329" s="2" t="s">
        <v>872</v>
      </c>
      <c r="S1329" s="2" t="s">
        <v>1179</v>
      </c>
      <c r="T1329" s="2" t="str">
        <f t="shared" si="80"/>
        <v/>
      </c>
      <c r="U1329" s="2" t="s">
        <v>1030</v>
      </c>
      <c r="V1329" s="2" t="str">
        <f t="shared" si="81"/>
        <v/>
      </c>
      <c r="W1329" s="2" t="s">
        <v>1030</v>
      </c>
      <c r="X1329" s="2" t="str">
        <f t="shared" si="82"/>
        <v>Anthony C. Elliott</v>
      </c>
      <c r="Y1329" s="2">
        <v>3</v>
      </c>
      <c r="Z1329" s="2" t="str">
        <f t="shared" si="83"/>
        <v/>
      </c>
      <c r="AA1329" s="2" t="s">
        <v>1030</v>
      </c>
    </row>
    <row r="1330" spans="1:27" hidden="1" x14ac:dyDescent="0.25">
      <c r="A1330" s="2" t="s">
        <v>4760</v>
      </c>
      <c r="B1330" s="2" t="s">
        <v>809</v>
      </c>
      <c r="C1330" s="2" t="s">
        <v>4761</v>
      </c>
      <c r="D1330" s="2">
        <v>2.75</v>
      </c>
      <c r="E1330" s="2">
        <v>1</v>
      </c>
      <c r="F1330" s="2">
        <v>2.75</v>
      </c>
      <c r="G1330" s="2" t="s">
        <v>1030</v>
      </c>
      <c r="H1330" s="2" t="s">
        <v>4762</v>
      </c>
      <c r="I1330" s="21">
        <v>42779.333333333328</v>
      </c>
      <c r="J1330" s="2" t="s">
        <v>840</v>
      </c>
      <c r="K1330" s="21">
        <v>42767.333333333328</v>
      </c>
      <c r="L1330" s="2" t="s">
        <v>794</v>
      </c>
      <c r="N1330" s="2">
        <v>0</v>
      </c>
      <c r="O1330" s="2">
        <v>0</v>
      </c>
      <c r="P1330" s="2" t="s">
        <v>816</v>
      </c>
      <c r="Q1330" s="2" t="s">
        <v>809</v>
      </c>
      <c r="R1330" s="2" t="s">
        <v>797</v>
      </c>
      <c r="S1330" s="2" t="s">
        <v>831</v>
      </c>
      <c r="T1330" s="2" t="str">
        <f t="shared" si="80"/>
        <v/>
      </c>
      <c r="U1330" s="2" t="s">
        <v>1030</v>
      </c>
      <c r="V1330" s="2" t="str">
        <f t="shared" si="81"/>
        <v/>
      </c>
      <c r="W1330" s="2" t="s">
        <v>1030</v>
      </c>
      <c r="X1330" s="2" t="str">
        <f t="shared" si="82"/>
        <v/>
      </c>
      <c r="Y1330" s="2" t="s">
        <v>1030</v>
      </c>
      <c r="Z1330" s="2" t="str">
        <f t="shared" si="83"/>
        <v/>
      </c>
      <c r="AA1330" s="2" t="s">
        <v>1030</v>
      </c>
    </row>
    <row r="1331" spans="1:27" hidden="1" x14ac:dyDescent="0.25">
      <c r="A1331" s="2" t="s">
        <v>4763</v>
      </c>
      <c r="B1331" s="2" t="s">
        <v>1659</v>
      </c>
      <c r="C1331" s="2" t="s">
        <v>4764</v>
      </c>
      <c r="D1331" s="2">
        <v>0.3333333358168602</v>
      </c>
      <c r="E1331" s="2" t="s">
        <v>1030</v>
      </c>
      <c r="F1331" s="2" t="s">
        <v>1030</v>
      </c>
      <c r="G1331" s="2">
        <v>0.3333333358168602</v>
      </c>
      <c r="H1331" s="2" t="s">
        <v>4765</v>
      </c>
      <c r="I1331" s="21">
        <v>41736.291666666664</v>
      </c>
      <c r="J1331" s="2" t="s">
        <v>859</v>
      </c>
      <c r="K1331" s="21">
        <v>41115.291666666664</v>
      </c>
      <c r="L1331" s="2" t="s">
        <v>1102</v>
      </c>
      <c r="M1331" s="21">
        <v>36473.333333333336</v>
      </c>
      <c r="P1331" s="2" t="s">
        <v>795</v>
      </c>
      <c r="Q1331" s="2" t="s">
        <v>1659</v>
      </c>
      <c r="R1331" s="2" t="s">
        <v>1013</v>
      </c>
      <c r="S1331" s="2" t="s">
        <v>801</v>
      </c>
      <c r="T1331" s="2" t="str">
        <f t="shared" si="80"/>
        <v/>
      </c>
      <c r="U1331" s="2" t="s">
        <v>1030</v>
      </c>
      <c r="V1331" s="2" t="str">
        <f t="shared" si="81"/>
        <v/>
      </c>
      <c r="W1331" s="2" t="s">
        <v>1030</v>
      </c>
      <c r="X1331" s="2" t="str">
        <f t="shared" si="82"/>
        <v/>
      </c>
      <c r="Y1331" s="2" t="s">
        <v>1030</v>
      </c>
      <c r="Z1331" s="2" t="str">
        <f t="shared" si="83"/>
        <v/>
      </c>
      <c r="AA1331" s="2" t="s">
        <v>1030</v>
      </c>
    </row>
    <row r="1332" spans="1:27" hidden="1" x14ac:dyDescent="0.25">
      <c r="A1332" s="2" t="s">
        <v>4766</v>
      </c>
      <c r="B1332" s="2" t="s">
        <v>935</v>
      </c>
      <c r="C1332" s="2" t="s">
        <v>4767</v>
      </c>
      <c r="D1332" s="2">
        <v>6.5</v>
      </c>
      <c r="E1332" s="2">
        <v>1</v>
      </c>
      <c r="F1332" s="2">
        <v>6.5</v>
      </c>
      <c r="G1332" s="2" t="s">
        <v>1030</v>
      </c>
      <c r="H1332" s="2" t="s">
        <v>4768</v>
      </c>
      <c r="I1332" s="21">
        <v>43042.291666666672</v>
      </c>
      <c r="J1332" s="2" t="s">
        <v>840</v>
      </c>
      <c r="K1332" s="21">
        <v>42850.291666666672</v>
      </c>
      <c r="L1332" s="2" t="s">
        <v>794</v>
      </c>
      <c r="M1332" s="21">
        <v>42613.291666666672</v>
      </c>
      <c r="N1332" s="2">
        <v>0</v>
      </c>
      <c r="O1332" s="2">
        <v>0</v>
      </c>
      <c r="P1332" s="2" t="s">
        <v>824</v>
      </c>
      <c r="Q1332" s="2" t="s">
        <v>935</v>
      </c>
      <c r="R1332" s="2" t="s">
        <v>813</v>
      </c>
      <c r="S1332" s="2" t="s">
        <v>853</v>
      </c>
      <c r="T1332" s="2" t="str">
        <f t="shared" si="80"/>
        <v/>
      </c>
      <c r="U1332" s="2" t="s">
        <v>1030</v>
      </c>
      <c r="V1332" s="2" t="str">
        <f t="shared" si="81"/>
        <v/>
      </c>
      <c r="W1332" s="2" t="s">
        <v>1030</v>
      </c>
      <c r="X1332" s="2" t="str">
        <f t="shared" si="82"/>
        <v/>
      </c>
      <c r="Y1332" s="2" t="s">
        <v>1030</v>
      </c>
      <c r="Z1332" s="2" t="str">
        <f t="shared" si="83"/>
        <v/>
      </c>
      <c r="AA1332" s="2" t="s">
        <v>1030</v>
      </c>
    </row>
    <row r="1333" spans="1:27" hidden="1" x14ac:dyDescent="0.25">
      <c r="A1333" s="2" t="s">
        <v>4769</v>
      </c>
      <c r="B1333" s="2" t="s">
        <v>885</v>
      </c>
      <c r="C1333" s="2" t="s">
        <v>4770</v>
      </c>
      <c r="D1333" s="2">
        <v>1</v>
      </c>
      <c r="E1333" s="2">
        <v>1</v>
      </c>
      <c r="F1333" s="2">
        <v>1</v>
      </c>
      <c r="G1333" s="2" t="s">
        <v>1030</v>
      </c>
      <c r="H1333" s="2" t="s">
        <v>4771</v>
      </c>
      <c r="I1333" s="21">
        <v>42425.333333333328</v>
      </c>
      <c r="J1333" s="2" t="s">
        <v>793</v>
      </c>
      <c r="K1333" s="21">
        <v>42423.333333333328</v>
      </c>
      <c r="L1333" s="2" t="s">
        <v>794</v>
      </c>
      <c r="M1333" s="21">
        <v>41306.333333333336</v>
      </c>
      <c r="N1333" s="2">
        <v>5</v>
      </c>
      <c r="O1333" s="2">
        <v>450000</v>
      </c>
      <c r="P1333" s="2" t="s">
        <v>795</v>
      </c>
      <c r="Q1333" s="2" t="s">
        <v>885</v>
      </c>
      <c r="R1333" s="2" t="s">
        <v>842</v>
      </c>
      <c r="S1333" s="2" t="s">
        <v>958</v>
      </c>
      <c r="T1333" s="2" t="str">
        <f t="shared" si="80"/>
        <v/>
      </c>
      <c r="U1333" s="2" t="s">
        <v>1030</v>
      </c>
      <c r="V1333" s="2" t="str">
        <f t="shared" si="81"/>
        <v/>
      </c>
      <c r="W1333" s="2" t="s">
        <v>1030</v>
      </c>
      <c r="X1333" s="2" t="str">
        <f t="shared" si="82"/>
        <v/>
      </c>
      <c r="Y1333" s="2" t="s">
        <v>1030</v>
      </c>
      <c r="Z1333" s="2" t="str">
        <f t="shared" si="83"/>
        <v/>
      </c>
      <c r="AA1333" s="2" t="s">
        <v>1030</v>
      </c>
    </row>
    <row r="1334" spans="1:27" hidden="1" x14ac:dyDescent="0.25">
      <c r="A1334" s="2" t="s">
        <v>87</v>
      </c>
      <c r="B1334" s="2" t="s">
        <v>874</v>
      </c>
      <c r="C1334" s="2" t="s">
        <v>1386</v>
      </c>
      <c r="D1334" s="2">
        <v>21.5</v>
      </c>
      <c r="E1334" s="2">
        <v>1</v>
      </c>
      <c r="F1334" s="2">
        <v>21.5</v>
      </c>
      <c r="G1334" s="2" t="s">
        <v>1030</v>
      </c>
      <c r="H1334" s="2" t="s">
        <v>1025</v>
      </c>
      <c r="I1334" s="21">
        <v>43277.291666666672</v>
      </c>
      <c r="J1334" s="2" t="s">
        <v>808</v>
      </c>
      <c r="K1334" s="21">
        <v>42661.291666666672</v>
      </c>
      <c r="L1334" s="2" t="s">
        <v>794</v>
      </c>
      <c r="M1334" s="21">
        <v>42617.291666666672</v>
      </c>
      <c r="N1334" s="2">
        <v>2</v>
      </c>
      <c r="O1334" s="2">
        <v>0</v>
      </c>
      <c r="P1334" s="2" t="s">
        <v>816</v>
      </c>
      <c r="Q1334" s="2" t="s">
        <v>874</v>
      </c>
      <c r="R1334" s="2" t="s">
        <v>1026</v>
      </c>
      <c r="S1334" s="2" t="s">
        <v>849</v>
      </c>
      <c r="T1334" s="2" t="str">
        <f t="shared" si="80"/>
        <v>Rose Obetz</v>
      </c>
      <c r="U1334" s="2">
        <v>645000</v>
      </c>
      <c r="V1334" s="2" t="str">
        <f t="shared" si="81"/>
        <v/>
      </c>
      <c r="W1334" s="2" t="s">
        <v>1030</v>
      </c>
      <c r="X1334" s="2" t="str">
        <f t="shared" si="82"/>
        <v>Rose Obetz</v>
      </c>
      <c r="Y1334" s="2">
        <v>21</v>
      </c>
      <c r="Z1334" s="2" t="str">
        <f t="shared" si="83"/>
        <v/>
      </c>
      <c r="AA1334" s="2" t="s">
        <v>1030</v>
      </c>
    </row>
    <row r="1335" spans="1:27" hidden="1" x14ac:dyDescent="0.25">
      <c r="A1335" s="2" t="s">
        <v>4772</v>
      </c>
      <c r="B1335" s="2" t="s">
        <v>912</v>
      </c>
      <c r="C1335" s="2" t="s">
        <v>4773</v>
      </c>
      <c r="D1335" s="2">
        <v>1</v>
      </c>
      <c r="E1335" s="2">
        <v>1</v>
      </c>
      <c r="F1335" s="2">
        <v>1</v>
      </c>
      <c r="G1335" s="2" t="s">
        <v>1030</v>
      </c>
      <c r="H1335" s="2" t="s">
        <v>4774</v>
      </c>
      <c r="I1335" s="21">
        <v>41841.291666666664</v>
      </c>
      <c r="J1335" s="2" t="s">
        <v>847</v>
      </c>
      <c r="K1335" s="21">
        <v>41680.333333333336</v>
      </c>
      <c r="L1335" s="2" t="s">
        <v>1102</v>
      </c>
      <c r="P1335" s="2" t="s">
        <v>816</v>
      </c>
      <c r="Q1335" s="2" t="s">
        <v>912</v>
      </c>
      <c r="R1335" s="2" t="s">
        <v>1030</v>
      </c>
      <c r="S1335" s="2" t="s">
        <v>867</v>
      </c>
      <c r="T1335" s="2" t="str">
        <f t="shared" si="80"/>
        <v/>
      </c>
      <c r="U1335" s="2" t="s">
        <v>1030</v>
      </c>
      <c r="V1335" s="2" t="str">
        <f t="shared" si="81"/>
        <v/>
      </c>
      <c r="W1335" s="2" t="s">
        <v>1030</v>
      </c>
      <c r="X1335" s="2" t="str">
        <f t="shared" si="82"/>
        <v/>
      </c>
      <c r="Y1335" s="2" t="s">
        <v>1030</v>
      </c>
      <c r="Z1335" s="2" t="str">
        <f t="shared" si="83"/>
        <v/>
      </c>
      <c r="AA1335" s="2" t="s">
        <v>1030</v>
      </c>
    </row>
    <row r="1336" spans="1:27" hidden="1" x14ac:dyDescent="0.25">
      <c r="A1336" s="2" t="s">
        <v>4775</v>
      </c>
      <c r="B1336" s="2" t="s">
        <v>1613</v>
      </c>
      <c r="C1336" s="2" t="s">
        <v>4776</v>
      </c>
      <c r="D1336" s="2">
        <v>2.5</v>
      </c>
      <c r="E1336" s="2">
        <v>1</v>
      </c>
      <c r="F1336" s="2">
        <v>2.5</v>
      </c>
      <c r="G1336" s="2" t="s">
        <v>1030</v>
      </c>
      <c r="H1336" s="2" t="s">
        <v>4777</v>
      </c>
      <c r="I1336" s="21">
        <v>41717.291666666664</v>
      </c>
      <c r="J1336" s="2" t="s">
        <v>952</v>
      </c>
      <c r="K1336" s="21">
        <v>41671.333333333336</v>
      </c>
      <c r="L1336" s="2" t="s">
        <v>1102</v>
      </c>
      <c r="P1336" s="2" t="s">
        <v>816</v>
      </c>
      <c r="Q1336" s="2" t="s">
        <v>1613</v>
      </c>
      <c r="R1336" s="2" t="s">
        <v>836</v>
      </c>
      <c r="S1336" s="2" t="s">
        <v>820</v>
      </c>
      <c r="T1336" s="2" t="str">
        <f t="shared" si="80"/>
        <v/>
      </c>
      <c r="U1336" s="2" t="s">
        <v>1030</v>
      </c>
      <c r="V1336" s="2" t="str">
        <f t="shared" si="81"/>
        <v/>
      </c>
      <c r="W1336" s="2" t="s">
        <v>1030</v>
      </c>
      <c r="X1336" s="2" t="str">
        <f t="shared" si="82"/>
        <v/>
      </c>
      <c r="Y1336" s="2" t="s">
        <v>1030</v>
      </c>
      <c r="Z1336" s="2" t="str">
        <f t="shared" si="83"/>
        <v/>
      </c>
      <c r="AA1336" s="2" t="s">
        <v>1030</v>
      </c>
    </row>
    <row r="1337" spans="1:27" hidden="1" x14ac:dyDescent="0.25">
      <c r="A1337" s="2" t="s">
        <v>4778</v>
      </c>
      <c r="B1337" s="2" t="s">
        <v>809</v>
      </c>
      <c r="C1337" s="2" t="s">
        <v>4779</v>
      </c>
      <c r="D1337" s="2">
        <v>1.75</v>
      </c>
      <c r="E1337" s="2">
        <v>1</v>
      </c>
      <c r="F1337" s="2">
        <v>1.75</v>
      </c>
      <c r="G1337" s="2" t="s">
        <v>1030</v>
      </c>
      <c r="H1337" s="2" t="s">
        <v>4780</v>
      </c>
      <c r="I1337" s="21">
        <v>42436.333333333328</v>
      </c>
      <c r="J1337" s="2" t="s">
        <v>840</v>
      </c>
      <c r="K1337" s="21">
        <v>42401.333333333328</v>
      </c>
      <c r="L1337" s="2" t="s">
        <v>794</v>
      </c>
      <c r="M1337" s="21">
        <v>42384.333333333328</v>
      </c>
      <c r="N1337" s="2">
        <v>3</v>
      </c>
      <c r="O1337" s="2">
        <v>0</v>
      </c>
      <c r="P1337" s="2" t="s">
        <v>824</v>
      </c>
      <c r="Q1337" s="2" t="s">
        <v>809</v>
      </c>
      <c r="R1337" s="2" t="s">
        <v>813</v>
      </c>
      <c r="S1337" s="2" t="s">
        <v>849</v>
      </c>
      <c r="T1337" s="2" t="str">
        <f t="shared" si="80"/>
        <v/>
      </c>
      <c r="U1337" s="2" t="s">
        <v>1030</v>
      </c>
      <c r="V1337" s="2" t="str">
        <f t="shared" si="81"/>
        <v/>
      </c>
      <c r="W1337" s="2" t="s">
        <v>1030</v>
      </c>
      <c r="X1337" s="2" t="str">
        <f t="shared" si="82"/>
        <v/>
      </c>
      <c r="Y1337" s="2" t="s">
        <v>1030</v>
      </c>
      <c r="Z1337" s="2" t="str">
        <f t="shared" si="83"/>
        <v/>
      </c>
      <c r="AA1337" s="2" t="s">
        <v>1030</v>
      </c>
    </row>
    <row r="1338" spans="1:27" hidden="1" x14ac:dyDescent="0.25">
      <c r="A1338" s="2" t="s">
        <v>244</v>
      </c>
      <c r="B1338" s="2" t="s">
        <v>909</v>
      </c>
      <c r="C1338" s="2" t="s">
        <v>243</v>
      </c>
      <c r="D1338" s="2">
        <v>7.5</v>
      </c>
      <c r="E1338" s="2">
        <v>1</v>
      </c>
      <c r="F1338" s="2">
        <v>7.5</v>
      </c>
      <c r="G1338" s="2" t="s">
        <v>1030</v>
      </c>
      <c r="H1338" s="2" t="s">
        <v>1180</v>
      </c>
      <c r="I1338" s="21">
        <v>43284.291666666672</v>
      </c>
      <c r="J1338" s="2" t="s">
        <v>952</v>
      </c>
      <c r="K1338" s="21">
        <v>43210.291666666672</v>
      </c>
      <c r="L1338" s="2" t="s">
        <v>794</v>
      </c>
      <c r="M1338" s="21">
        <v>40182.333333333336</v>
      </c>
      <c r="N1338" s="2">
        <v>2</v>
      </c>
      <c r="O1338" s="2">
        <v>0</v>
      </c>
      <c r="P1338" s="2" t="s">
        <v>795</v>
      </c>
      <c r="Q1338" s="2" t="s">
        <v>909</v>
      </c>
      <c r="R1338" s="2" t="s">
        <v>810</v>
      </c>
      <c r="S1338" s="2" t="s">
        <v>831</v>
      </c>
      <c r="T1338" s="2" t="str">
        <f t="shared" si="80"/>
        <v/>
      </c>
      <c r="U1338" s="2" t="s">
        <v>1030</v>
      </c>
      <c r="V1338" s="2" t="str">
        <f t="shared" si="81"/>
        <v/>
      </c>
      <c r="W1338" s="2" t="s">
        <v>1030</v>
      </c>
      <c r="X1338" s="2" t="str">
        <f t="shared" si="82"/>
        <v/>
      </c>
      <c r="Y1338" s="2" t="s">
        <v>1030</v>
      </c>
      <c r="Z1338" s="2" t="str">
        <f t="shared" si="83"/>
        <v/>
      </c>
      <c r="AA1338" s="2" t="s">
        <v>1030</v>
      </c>
    </row>
    <row r="1339" spans="1:27" hidden="1" x14ac:dyDescent="0.25">
      <c r="A1339" s="2" t="s">
        <v>4781</v>
      </c>
      <c r="B1339" s="2" t="s">
        <v>874</v>
      </c>
      <c r="C1339" s="2" t="s">
        <v>4782</v>
      </c>
      <c r="D1339" s="2">
        <v>5.4166666865348816</v>
      </c>
      <c r="E1339" s="2">
        <v>1</v>
      </c>
      <c r="F1339" s="2">
        <v>5.4166666865348816</v>
      </c>
      <c r="G1339" s="2" t="s">
        <v>1030</v>
      </c>
      <c r="H1339" s="2" t="s">
        <v>4783</v>
      </c>
      <c r="I1339" s="21">
        <v>42850.291666666672</v>
      </c>
      <c r="J1339" s="2" t="s">
        <v>803</v>
      </c>
      <c r="K1339" s="21">
        <v>42206.291666666672</v>
      </c>
      <c r="L1339" s="2" t="s">
        <v>1102</v>
      </c>
      <c r="N1339" s="2">
        <v>0</v>
      </c>
      <c r="O1339" s="2">
        <v>0</v>
      </c>
      <c r="P1339" s="2" t="s">
        <v>816</v>
      </c>
      <c r="Q1339" s="2" t="s">
        <v>874</v>
      </c>
      <c r="R1339" s="2" t="s">
        <v>836</v>
      </c>
      <c r="S1339" s="2" t="s">
        <v>979</v>
      </c>
      <c r="T1339" s="2" t="str">
        <f t="shared" si="80"/>
        <v/>
      </c>
      <c r="U1339" s="2" t="s">
        <v>1030</v>
      </c>
      <c r="V1339" s="2" t="str">
        <f t="shared" si="81"/>
        <v/>
      </c>
      <c r="W1339" s="2" t="s">
        <v>1030</v>
      </c>
      <c r="X1339" s="2" t="str">
        <f t="shared" si="82"/>
        <v/>
      </c>
      <c r="Y1339" s="2" t="s">
        <v>1030</v>
      </c>
      <c r="Z1339" s="2" t="str">
        <f t="shared" si="83"/>
        <v/>
      </c>
      <c r="AA1339" s="2" t="s">
        <v>1030</v>
      </c>
    </row>
    <row r="1340" spans="1:27" hidden="1" x14ac:dyDescent="0.25">
      <c r="A1340" s="2" t="s">
        <v>4784</v>
      </c>
      <c r="B1340" s="2" t="s">
        <v>848</v>
      </c>
      <c r="C1340" s="2" t="s">
        <v>4785</v>
      </c>
      <c r="D1340" s="2">
        <v>10</v>
      </c>
      <c r="E1340" s="2" t="s">
        <v>1030</v>
      </c>
      <c r="F1340" s="2" t="s">
        <v>1030</v>
      </c>
      <c r="G1340" s="2">
        <v>10</v>
      </c>
      <c r="H1340" s="2" t="s">
        <v>4786</v>
      </c>
      <c r="I1340" s="21">
        <v>42774.333333333328</v>
      </c>
      <c r="J1340" s="2" t="s">
        <v>800</v>
      </c>
      <c r="K1340" s="21">
        <v>42759.333333333328</v>
      </c>
      <c r="L1340" s="2" t="s">
        <v>794</v>
      </c>
      <c r="M1340" s="21">
        <v>32874.333333333336</v>
      </c>
      <c r="N1340" s="2">
        <v>26</v>
      </c>
      <c r="O1340" s="2">
        <v>6200000</v>
      </c>
      <c r="P1340" s="2" t="s">
        <v>795</v>
      </c>
      <c r="Q1340" s="2" t="s">
        <v>848</v>
      </c>
      <c r="R1340" s="2" t="s">
        <v>797</v>
      </c>
      <c r="S1340" s="2" t="s">
        <v>801</v>
      </c>
      <c r="T1340" s="2" t="str">
        <f t="shared" si="80"/>
        <v/>
      </c>
      <c r="U1340" s="2" t="s">
        <v>1030</v>
      </c>
      <c r="V1340" s="2" t="str">
        <f t="shared" si="81"/>
        <v/>
      </c>
      <c r="W1340" s="2" t="s">
        <v>1030</v>
      </c>
      <c r="X1340" s="2" t="str">
        <f t="shared" si="82"/>
        <v/>
      </c>
      <c r="Y1340" s="2" t="s">
        <v>1030</v>
      </c>
      <c r="Z1340" s="2" t="str">
        <f t="shared" si="83"/>
        <v/>
      </c>
      <c r="AA1340" s="2" t="s">
        <v>1030</v>
      </c>
    </row>
    <row r="1341" spans="1:27" hidden="1" x14ac:dyDescent="0.25">
      <c r="A1341" s="2" t="s">
        <v>680</v>
      </c>
      <c r="B1341" s="2" t="s">
        <v>874</v>
      </c>
      <c r="C1341" s="2" t="s">
        <v>679</v>
      </c>
      <c r="D1341" s="2">
        <v>25.91633328795433</v>
      </c>
      <c r="E1341" s="2">
        <v>1</v>
      </c>
      <c r="F1341" s="2">
        <v>25.91633328795433</v>
      </c>
      <c r="G1341" s="2" t="s">
        <v>1030</v>
      </c>
      <c r="H1341" s="2" t="s">
        <v>1181</v>
      </c>
      <c r="I1341" s="21">
        <v>43179.291666666672</v>
      </c>
      <c r="J1341" s="2" t="s">
        <v>800</v>
      </c>
      <c r="K1341" s="21">
        <v>42107.291666666672</v>
      </c>
      <c r="L1341" s="2" t="s">
        <v>794</v>
      </c>
      <c r="M1341" s="21">
        <v>42292.291666666672</v>
      </c>
      <c r="N1341" s="2">
        <v>1</v>
      </c>
      <c r="O1341" s="2">
        <v>30000</v>
      </c>
      <c r="P1341" s="2" t="s">
        <v>795</v>
      </c>
      <c r="Q1341" s="2" t="s">
        <v>874</v>
      </c>
      <c r="R1341" s="2" t="s">
        <v>852</v>
      </c>
      <c r="S1341" s="2" t="s">
        <v>831</v>
      </c>
      <c r="T1341" s="2" t="str">
        <f t="shared" si="80"/>
        <v/>
      </c>
      <c r="U1341" s="2" t="s">
        <v>1030</v>
      </c>
      <c r="V1341" s="2" t="str">
        <f t="shared" si="81"/>
        <v>Rose Obetz</v>
      </c>
      <c r="W1341" s="2">
        <v>1</v>
      </c>
      <c r="X1341" s="2" t="str">
        <f t="shared" si="82"/>
        <v>Rose Obetz</v>
      </c>
      <c r="Y1341" s="2">
        <v>1</v>
      </c>
      <c r="Z1341" s="2" t="str">
        <f t="shared" si="83"/>
        <v>Rose Obetz</v>
      </c>
      <c r="AA1341" s="2">
        <v>30000</v>
      </c>
    </row>
    <row r="1342" spans="1:27" hidden="1" x14ac:dyDescent="0.25">
      <c r="A1342" s="2" t="s">
        <v>4787</v>
      </c>
      <c r="B1342" s="2" t="s">
        <v>812</v>
      </c>
      <c r="C1342" s="2" t="s">
        <v>4788</v>
      </c>
      <c r="D1342" s="2">
        <v>12.25</v>
      </c>
      <c r="E1342" s="2" t="s">
        <v>1030</v>
      </c>
      <c r="F1342" s="2" t="s">
        <v>1030</v>
      </c>
      <c r="G1342" s="2">
        <v>12.25</v>
      </c>
      <c r="H1342" s="2" t="s">
        <v>4789</v>
      </c>
      <c r="I1342" s="21">
        <v>43073.333333333328</v>
      </c>
      <c r="J1342" s="2" t="s">
        <v>884</v>
      </c>
      <c r="K1342" s="21">
        <v>40633.291666666664</v>
      </c>
      <c r="L1342" s="2" t="s">
        <v>794</v>
      </c>
      <c r="M1342" s="21">
        <v>42342.333333333328</v>
      </c>
      <c r="N1342" s="2">
        <v>2</v>
      </c>
      <c r="O1342" s="2">
        <v>5000</v>
      </c>
      <c r="P1342" s="2" t="s">
        <v>816</v>
      </c>
      <c r="Q1342" s="2" t="s">
        <v>812</v>
      </c>
      <c r="R1342" s="2" t="s">
        <v>810</v>
      </c>
      <c r="S1342" s="2" t="s">
        <v>898</v>
      </c>
      <c r="T1342" s="2" t="str">
        <f t="shared" si="80"/>
        <v>Bill Bartels</v>
      </c>
      <c r="U1342" s="2">
        <v>8000</v>
      </c>
      <c r="V1342" s="2" t="str">
        <f t="shared" si="81"/>
        <v>Bill Bartels</v>
      </c>
      <c r="W1342" s="2">
        <v>1</v>
      </c>
      <c r="X1342" s="2" t="str">
        <f t="shared" si="82"/>
        <v/>
      </c>
      <c r="Y1342" s="2" t="s">
        <v>1030</v>
      </c>
      <c r="Z1342" s="2" t="str">
        <f t="shared" si="83"/>
        <v/>
      </c>
      <c r="AA1342" s="2" t="s">
        <v>1030</v>
      </c>
    </row>
    <row r="1343" spans="1:27" hidden="1" x14ac:dyDescent="0.25">
      <c r="A1343" s="2" t="s">
        <v>480</v>
      </c>
      <c r="B1343" s="2" t="s">
        <v>812</v>
      </c>
      <c r="C1343" s="2" t="s">
        <v>479</v>
      </c>
      <c r="D1343" s="2">
        <v>5.75</v>
      </c>
      <c r="E1343" s="2">
        <v>1</v>
      </c>
      <c r="F1343" s="2">
        <v>5.75</v>
      </c>
      <c r="G1343" s="2" t="s">
        <v>1030</v>
      </c>
      <c r="H1343" s="2" t="s">
        <v>1182</v>
      </c>
      <c r="I1343" s="21">
        <v>43235.291666666672</v>
      </c>
      <c r="J1343" s="2" t="s">
        <v>819</v>
      </c>
      <c r="K1343" s="21">
        <v>43056.333333333328</v>
      </c>
      <c r="L1343" s="2" t="s">
        <v>794</v>
      </c>
      <c r="M1343" s="21">
        <v>43191.291666666672</v>
      </c>
      <c r="N1343" s="2">
        <v>0</v>
      </c>
      <c r="O1343" s="2">
        <v>0</v>
      </c>
      <c r="P1343" s="2" t="s">
        <v>816</v>
      </c>
      <c r="Q1343" s="2" t="s">
        <v>812</v>
      </c>
      <c r="R1343" s="2" t="s">
        <v>810</v>
      </c>
      <c r="S1343" s="2" t="s">
        <v>979</v>
      </c>
      <c r="T1343" s="2" t="str">
        <f t="shared" si="80"/>
        <v/>
      </c>
      <c r="U1343" s="2" t="s">
        <v>1030</v>
      </c>
      <c r="V1343" s="2" t="str">
        <f t="shared" si="81"/>
        <v>Bill Bartels</v>
      </c>
      <c r="W1343" s="2">
        <v>1</v>
      </c>
      <c r="X1343" s="2" t="str">
        <f t="shared" si="82"/>
        <v/>
      </c>
      <c r="Y1343" s="2" t="s">
        <v>1030</v>
      </c>
      <c r="Z1343" s="2" t="str">
        <f t="shared" si="83"/>
        <v/>
      </c>
      <c r="AA1343" s="2" t="s">
        <v>1030</v>
      </c>
    </row>
    <row r="1344" spans="1:27" x14ac:dyDescent="0.25">
      <c r="A1344" s="2" t="s">
        <v>4790</v>
      </c>
      <c r="B1344" s="2" t="s">
        <v>1367</v>
      </c>
      <c r="C1344" s="2" t="s">
        <v>4791</v>
      </c>
      <c r="D1344" s="2">
        <v>11.583333343267441</v>
      </c>
      <c r="E1344" s="2" t="s">
        <v>1030</v>
      </c>
      <c r="F1344" s="2" t="s">
        <v>1030</v>
      </c>
      <c r="G1344" s="2">
        <v>11.583333343267441</v>
      </c>
      <c r="H1344" s="2" t="s">
        <v>4792</v>
      </c>
      <c r="I1344" s="21">
        <v>42790.333333333328</v>
      </c>
      <c r="J1344" s="2" t="s">
        <v>861</v>
      </c>
      <c r="K1344" s="21">
        <v>42705.333333333328</v>
      </c>
      <c r="L1344" s="2" t="s">
        <v>794</v>
      </c>
      <c r="M1344" s="21">
        <v>42370.333333333328</v>
      </c>
      <c r="N1344" s="2">
        <v>2</v>
      </c>
      <c r="O1344" s="2">
        <v>70000</v>
      </c>
      <c r="P1344" s="2" t="s">
        <v>795</v>
      </c>
      <c r="Q1344" s="2" t="s">
        <v>1593</v>
      </c>
      <c r="R1344" s="2" t="s">
        <v>797</v>
      </c>
      <c r="S1344" s="2" t="s">
        <v>820</v>
      </c>
      <c r="T1344" s="2" t="str">
        <f t="shared" si="80"/>
        <v/>
      </c>
      <c r="U1344" s="2" t="s">
        <v>1030</v>
      </c>
      <c r="V1344" s="2" t="str">
        <f t="shared" si="81"/>
        <v/>
      </c>
      <c r="W1344" s="2" t="s">
        <v>1030</v>
      </c>
      <c r="X1344" s="2" t="str">
        <f t="shared" si="82"/>
        <v/>
      </c>
      <c r="Y1344" s="2" t="s">
        <v>1030</v>
      </c>
      <c r="Z1344" s="2" t="str">
        <f t="shared" si="83"/>
        <v/>
      </c>
      <c r="AA1344" s="2" t="s">
        <v>1030</v>
      </c>
    </row>
    <row r="1345" spans="1:27" hidden="1" x14ac:dyDescent="0.25">
      <c r="A1345" s="2" t="s">
        <v>262</v>
      </c>
      <c r="B1345" s="2" t="s">
        <v>812</v>
      </c>
      <c r="C1345" s="2" t="s">
        <v>261</v>
      </c>
      <c r="D1345" s="2">
        <v>8</v>
      </c>
      <c r="E1345" s="2">
        <v>1</v>
      </c>
      <c r="F1345" s="2">
        <v>8</v>
      </c>
      <c r="G1345" s="2" t="s">
        <v>1030</v>
      </c>
      <c r="H1345" s="2" t="s">
        <v>1183</v>
      </c>
      <c r="I1345" s="21">
        <v>43249.291666666672</v>
      </c>
      <c r="J1345" s="2" t="s">
        <v>884</v>
      </c>
      <c r="K1345" s="21">
        <v>43031.291666666672</v>
      </c>
      <c r="L1345" s="2" t="s">
        <v>794</v>
      </c>
      <c r="N1345" s="2">
        <v>0</v>
      </c>
      <c r="O1345" s="2">
        <v>0</v>
      </c>
      <c r="P1345" s="2" t="s">
        <v>816</v>
      </c>
      <c r="Q1345" s="2" t="s">
        <v>812</v>
      </c>
      <c r="R1345" s="2" t="s">
        <v>810</v>
      </c>
      <c r="S1345" s="2" t="s">
        <v>853</v>
      </c>
      <c r="T1345" s="2" t="str">
        <f t="shared" si="80"/>
        <v/>
      </c>
      <c r="U1345" s="2" t="s">
        <v>1030</v>
      </c>
      <c r="V1345" s="2" t="str">
        <f t="shared" si="81"/>
        <v/>
      </c>
      <c r="W1345" s="2" t="s">
        <v>1030</v>
      </c>
      <c r="X1345" s="2" t="str">
        <f t="shared" si="82"/>
        <v/>
      </c>
      <c r="Y1345" s="2" t="s">
        <v>1030</v>
      </c>
      <c r="Z1345" s="2" t="str">
        <f t="shared" si="83"/>
        <v/>
      </c>
      <c r="AA1345" s="2" t="s">
        <v>1030</v>
      </c>
    </row>
    <row r="1346" spans="1:27" hidden="1" x14ac:dyDescent="0.25">
      <c r="A1346" s="2" t="s">
        <v>4793</v>
      </c>
      <c r="B1346" s="2" t="s">
        <v>796</v>
      </c>
      <c r="C1346" s="2" t="s">
        <v>4794</v>
      </c>
      <c r="D1346" s="2">
        <v>3.25</v>
      </c>
      <c r="E1346" s="2">
        <v>1</v>
      </c>
      <c r="F1346" s="2">
        <v>3.25</v>
      </c>
      <c r="G1346" s="2" t="s">
        <v>1030</v>
      </c>
      <c r="H1346" s="2" t="s">
        <v>4795</v>
      </c>
      <c r="I1346" s="21">
        <v>41905.291666666664</v>
      </c>
      <c r="J1346" s="2" t="s">
        <v>859</v>
      </c>
      <c r="K1346" s="21">
        <v>41898.291666666664</v>
      </c>
      <c r="L1346" s="2" t="s">
        <v>1102</v>
      </c>
      <c r="M1346" s="21">
        <v>40774.291666666664</v>
      </c>
      <c r="N1346" s="2">
        <v>30</v>
      </c>
      <c r="O1346" s="2">
        <v>2165057.9500000002</v>
      </c>
      <c r="P1346" s="2" t="s">
        <v>795</v>
      </c>
      <c r="Q1346" s="2" t="s">
        <v>796</v>
      </c>
      <c r="R1346" s="2" t="s">
        <v>842</v>
      </c>
      <c r="S1346" s="2" t="s">
        <v>798</v>
      </c>
      <c r="T1346" s="2" t="str">
        <f t="shared" si="80"/>
        <v/>
      </c>
      <c r="U1346" s="2" t="s">
        <v>1030</v>
      </c>
      <c r="V1346" s="2" t="str">
        <f t="shared" si="81"/>
        <v/>
      </c>
      <c r="W1346" s="2" t="s">
        <v>1030</v>
      </c>
      <c r="X1346" s="2" t="str">
        <f t="shared" si="82"/>
        <v/>
      </c>
      <c r="Y1346" s="2" t="s">
        <v>1030</v>
      </c>
      <c r="Z1346" s="2" t="str">
        <f t="shared" si="83"/>
        <v/>
      </c>
      <c r="AA1346" s="2" t="s">
        <v>1030</v>
      </c>
    </row>
    <row r="1347" spans="1:27" hidden="1" x14ac:dyDescent="0.25">
      <c r="A1347" s="2" t="s">
        <v>4796</v>
      </c>
      <c r="B1347" s="2" t="s">
        <v>885</v>
      </c>
      <c r="C1347" s="2" t="s">
        <v>4797</v>
      </c>
      <c r="D1347" s="2">
        <v>1.5</v>
      </c>
      <c r="E1347" s="2">
        <v>1</v>
      </c>
      <c r="F1347" s="2">
        <v>1.5</v>
      </c>
      <c r="G1347" s="2" t="s">
        <v>1030</v>
      </c>
      <c r="H1347" s="2" t="s">
        <v>4798</v>
      </c>
      <c r="I1347" s="21">
        <v>42578.291666666672</v>
      </c>
      <c r="J1347" s="2" t="s">
        <v>800</v>
      </c>
      <c r="K1347" s="21">
        <v>42578.291666666672</v>
      </c>
      <c r="L1347" s="2" t="s">
        <v>794</v>
      </c>
      <c r="N1347" s="2">
        <v>0</v>
      </c>
      <c r="O1347" s="2">
        <v>0</v>
      </c>
      <c r="P1347" s="2" t="s">
        <v>816</v>
      </c>
      <c r="Q1347" s="2" t="s">
        <v>885</v>
      </c>
      <c r="R1347" s="2" t="s">
        <v>797</v>
      </c>
      <c r="S1347" s="2" t="s">
        <v>801</v>
      </c>
      <c r="T1347" s="2" t="str">
        <f t="shared" ref="T1347:T1410" si="84">IF(U1347&lt;&gt;"",B1347,"")</f>
        <v/>
      </c>
      <c r="U1347" s="2" t="s">
        <v>1030</v>
      </c>
      <c r="V1347" s="2" t="str">
        <f t="shared" ref="V1347:V1410" si="85">IF(W1347&lt;&gt;"",B1347,"")</f>
        <v/>
      </c>
      <c r="W1347" s="2" t="s">
        <v>1030</v>
      </c>
      <c r="X1347" s="2" t="str">
        <f t="shared" ref="X1347:X1410" si="86">IF(Y1347&lt;&gt;"",B1347,"")</f>
        <v/>
      </c>
      <c r="Y1347" s="2" t="s">
        <v>1030</v>
      </c>
      <c r="Z1347" s="2" t="str">
        <f t="shared" ref="Z1347:Z1410" si="87">IF(AA1347&lt;&gt;"",B1347,"")</f>
        <v/>
      </c>
      <c r="AA1347" s="2" t="s">
        <v>1030</v>
      </c>
    </row>
    <row r="1348" spans="1:27" hidden="1" x14ac:dyDescent="0.25">
      <c r="A1348" s="2" t="s">
        <v>771</v>
      </c>
      <c r="B1348" s="2" t="s">
        <v>822</v>
      </c>
      <c r="C1348" s="2" t="s">
        <v>770</v>
      </c>
      <c r="D1348" s="2">
        <v>9.25</v>
      </c>
      <c r="E1348" s="2">
        <v>1</v>
      </c>
      <c r="F1348" s="2">
        <v>9.25</v>
      </c>
      <c r="G1348" s="2" t="s">
        <v>1030</v>
      </c>
      <c r="H1348" s="2" t="s">
        <v>1184</v>
      </c>
      <c r="I1348" s="21">
        <v>43112.333333333328</v>
      </c>
      <c r="J1348" s="2" t="s">
        <v>861</v>
      </c>
      <c r="K1348" s="21">
        <v>42906.291666666672</v>
      </c>
      <c r="L1348" s="2" t="s">
        <v>794</v>
      </c>
      <c r="M1348" s="21">
        <v>42912.291666666672</v>
      </c>
      <c r="N1348" s="2">
        <v>0</v>
      </c>
      <c r="O1348" s="2">
        <v>0</v>
      </c>
      <c r="P1348" s="2" t="s">
        <v>816</v>
      </c>
      <c r="Q1348" s="2" t="s">
        <v>822</v>
      </c>
      <c r="R1348" s="2" t="s">
        <v>797</v>
      </c>
      <c r="S1348" s="2" t="s">
        <v>853</v>
      </c>
      <c r="T1348" s="2" t="str">
        <f t="shared" si="84"/>
        <v/>
      </c>
      <c r="U1348" s="2" t="s">
        <v>1030</v>
      </c>
      <c r="V1348" s="2" t="str">
        <f t="shared" si="85"/>
        <v>Sylvia Martini</v>
      </c>
      <c r="W1348" s="2">
        <v>1</v>
      </c>
      <c r="X1348" s="2" t="str">
        <f t="shared" si="86"/>
        <v/>
      </c>
      <c r="Y1348" s="2" t="s">
        <v>1030</v>
      </c>
      <c r="Z1348" s="2" t="str">
        <f t="shared" si="87"/>
        <v/>
      </c>
      <c r="AA1348" s="2" t="s">
        <v>1030</v>
      </c>
    </row>
    <row r="1349" spans="1:27" hidden="1" x14ac:dyDescent="0.25">
      <c r="A1349" s="2" t="s">
        <v>4799</v>
      </c>
      <c r="B1349" s="2" t="s">
        <v>912</v>
      </c>
      <c r="C1349" s="2" t="s">
        <v>4800</v>
      </c>
      <c r="D1349" s="2">
        <v>2</v>
      </c>
      <c r="E1349" s="2" t="s">
        <v>1030</v>
      </c>
      <c r="F1349" s="2" t="s">
        <v>1030</v>
      </c>
      <c r="G1349" s="2">
        <v>2</v>
      </c>
      <c r="H1349" s="2" t="s">
        <v>4801</v>
      </c>
      <c r="I1349" s="21">
        <v>42024.333333333328</v>
      </c>
      <c r="J1349" s="2" t="s">
        <v>800</v>
      </c>
      <c r="K1349" s="21">
        <v>42011.333333333328</v>
      </c>
      <c r="L1349" s="2" t="s">
        <v>1102</v>
      </c>
      <c r="M1349" s="21">
        <v>41866.291666666664</v>
      </c>
      <c r="N1349" s="2">
        <v>0</v>
      </c>
      <c r="O1349" s="2">
        <v>0</v>
      </c>
      <c r="P1349" s="2" t="s">
        <v>824</v>
      </c>
      <c r="Q1349" s="2" t="s">
        <v>912</v>
      </c>
      <c r="R1349" s="2" t="s">
        <v>842</v>
      </c>
      <c r="S1349" s="2" t="s">
        <v>1776</v>
      </c>
      <c r="T1349" s="2" t="str">
        <f t="shared" si="84"/>
        <v/>
      </c>
      <c r="U1349" s="2" t="s">
        <v>1030</v>
      </c>
      <c r="V1349" s="2" t="str">
        <f t="shared" si="85"/>
        <v/>
      </c>
      <c r="W1349" s="2" t="s">
        <v>1030</v>
      </c>
      <c r="X1349" s="2" t="str">
        <f t="shared" si="86"/>
        <v/>
      </c>
      <c r="Y1349" s="2" t="s">
        <v>1030</v>
      </c>
      <c r="Z1349" s="2" t="str">
        <f t="shared" si="87"/>
        <v/>
      </c>
      <c r="AA1349" s="2" t="s">
        <v>1030</v>
      </c>
    </row>
    <row r="1350" spans="1:27" hidden="1" x14ac:dyDescent="0.25">
      <c r="A1350" s="2" t="s">
        <v>4802</v>
      </c>
      <c r="B1350" s="2" t="s">
        <v>812</v>
      </c>
      <c r="C1350" s="2" t="s">
        <v>4803</v>
      </c>
      <c r="D1350" s="2">
        <v>6.75</v>
      </c>
      <c r="E1350" s="2">
        <v>1</v>
      </c>
      <c r="F1350" s="2">
        <v>6.75</v>
      </c>
      <c r="G1350" s="2" t="s">
        <v>1030</v>
      </c>
      <c r="H1350" s="2" t="s">
        <v>4804</v>
      </c>
      <c r="I1350" s="21">
        <v>42262.291666666672</v>
      </c>
      <c r="J1350" s="2" t="s">
        <v>793</v>
      </c>
      <c r="K1350" s="21">
        <v>41912.291666666664</v>
      </c>
      <c r="L1350" s="2" t="s">
        <v>1102</v>
      </c>
      <c r="M1350" s="21">
        <v>31048.333333333332</v>
      </c>
      <c r="N1350" s="2">
        <v>20</v>
      </c>
      <c r="O1350" s="2">
        <v>0</v>
      </c>
      <c r="P1350" s="2" t="s">
        <v>795</v>
      </c>
      <c r="Q1350" s="2" t="s">
        <v>812</v>
      </c>
      <c r="R1350" s="2" t="s">
        <v>937</v>
      </c>
      <c r="S1350" s="2" t="s">
        <v>4805</v>
      </c>
      <c r="T1350" s="2" t="str">
        <f t="shared" si="84"/>
        <v/>
      </c>
      <c r="U1350" s="2" t="s">
        <v>1030</v>
      </c>
      <c r="V1350" s="2" t="str">
        <f t="shared" si="85"/>
        <v/>
      </c>
      <c r="W1350" s="2" t="s">
        <v>1030</v>
      </c>
      <c r="X1350" s="2" t="str">
        <f t="shared" si="86"/>
        <v/>
      </c>
      <c r="Y1350" s="2" t="s">
        <v>1030</v>
      </c>
      <c r="Z1350" s="2" t="str">
        <f t="shared" si="87"/>
        <v/>
      </c>
      <c r="AA1350" s="2" t="s">
        <v>1030</v>
      </c>
    </row>
    <row r="1351" spans="1:27" hidden="1" x14ac:dyDescent="0.25">
      <c r="A1351" s="2" t="s">
        <v>4806</v>
      </c>
      <c r="B1351" s="2" t="s">
        <v>885</v>
      </c>
      <c r="C1351" s="2" t="s">
        <v>4807</v>
      </c>
      <c r="D1351" s="2">
        <v>2.5</v>
      </c>
      <c r="E1351" s="2">
        <v>1</v>
      </c>
      <c r="F1351" s="2">
        <v>2.5</v>
      </c>
      <c r="G1351" s="2" t="s">
        <v>1030</v>
      </c>
      <c r="H1351" s="2" t="s">
        <v>4808</v>
      </c>
      <c r="I1351" s="21">
        <v>42198.291666666672</v>
      </c>
      <c r="J1351" s="2" t="s">
        <v>803</v>
      </c>
      <c r="K1351" s="21">
        <v>42193.291666666672</v>
      </c>
      <c r="L1351" s="2" t="s">
        <v>1102</v>
      </c>
      <c r="M1351" s="21">
        <v>42020.333333333328</v>
      </c>
      <c r="N1351" s="2">
        <v>0</v>
      </c>
      <c r="O1351" s="2">
        <v>0</v>
      </c>
      <c r="P1351" s="2" t="s">
        <v>824</v>
      </c>
      <c r="Q1351" s="2" t="s">
        <v>885</v>
      </c>
      <c r="R1351" s="2" t="s">
        <v>813</v>
      </c>
      <c r="S1351" s="2" t="s">
        <v>801</v>
      </c>
      <c r="T1351" s="2" t="str">
        <f t="shared" si="84"/>
        <v/>
      </c>
      <c r="U1351" s="2" t="s">
        <v>1030</v>
      </c>
      <c r="V1351" s="2" t="str">
        <f t="shared" si="85"/>
        <v/>
      </c>
      <c r="W1351" s="2" t="s">
        <v>1030</v>
      </c>
      <c r="X1351" s="2" t="str">
        <f t="shared" si="86"/>
        <v/>
      </c>
      <c r="Y1351" s="2" t="s">
        <v>1030</v>
      </c>
      <c r="Z1351" s="2" t="str">
        <f t="shared" si="87"/>
        <v/>
      </c>
      <c r="AA1351" s="2" t="s">
        <v>1030</v>
      </c>
    </row>
    <row r="1352" spans="1:27" hidden="1" x14ac:dyDescent="0.25">
      <c r="A1352" s="2" t="s">
        <v>49</v>
      </c>
      <c r="B1352" s="2" t="s">
        <v>1365</v>
      </c>
      <c r="C1352" s="2" t="s">
        <v>48</v>
      </c>
      <c r="D1352" s="2">
        <v>4.25</v>
      </c>
      <c r="E1352" s="2">
        <v>1</v>
      </c>
      <c r="F1352" s="2">
        <v>4.25</v>
      </c>
      <c r="G1352" s="2" t="s">
        <v>1030</v>
      </c>
      <c r="H1352" s="2" t="s">
        <v>1185</v>
      </c>
      <c r="I1352" s="21">
        <v>43279.291666666672</v>
      </c>
      <c r="J1352" s="2" t="s">
        <v>840</v>
      </c>
      <c r="K1352" s="21">
        <v>43132.333333333328</v>
      </c>
      <c r="L1352" s="2" t="s">
        <v>794</v>
      </c>
      <c r="M1352" s="21">
        <v>34759.333333333336</v>
      </c>
      <c r="N1352" s="2">
        <v>1</v>
      </c>
      <c r="O1352" s="2">
        <v>25000</v>
      </c>
      <c r="P1352" s="2" t="s">
        <v>795</v>
      </c>
      <c r="Q1352" s="2" t="s">
        <v>1592</v>
      </c>
      <c r="R1352" s="2" t="s">
        <v>1052</v>
      </c>
      <c r="S1352" s="2" t="s">
        <v>820</v>
      </c>
      <c r="T1352" s="2" t="str">
        <f t="shared" si="84"/>
        <v/>
      </c>
      <c r="U1352" s="2" t="s">
        <v>1030</v>
      </c>
      <c r="V1352" s="2" t="str">
        <f t="shared" si="85"/>
        <v/>
      </c>
      <c r="W1352" s="2" t="s">
        <v>1030</v>
      </c>
      <c r="X1352" s="2" t="str">
        <f t="shared" si="86"/>
        <v/>
      </c>
      <c r="Y1352" s="2" t="s">
        <v>1030</v>
      </c>
      <c r="Z1352" s="2" t="str">
        <f t="shared" si="87"/>
        <v/>
      </c>
      <c r="AA1352" s="2" t="s">
        <v>1030</v>
      </c>
    </row>
    <row r="1353" spans="1:27" hidden="1" x14ac:dyDescent="0.25">
      <c r="A1353" s="2" t="s">
        <v>4809</v>
      </c>
      <c r="B1353" s="2" t="s">
        <v>912</v>
      </c>
      <c r="C1353" s="2" t="s">
        <v>4810</v>
      </c>
      <c r="D1353" s="2">
        <v>6.25</v>
      </c>
      <c r="E1353" s="2" t="s">
        <v>1030</v>
      </c>
      <c r="F1353" s="2" t="s">
        <v>1030</v>
      </c>
      <c r="G1353" s="2">
        <v>6.25</v>
      </c>
      <c r="H1353" s="2" t="s">
        <v>4811</v>
      </c>
      <c r="I1353" s="21">
        <v>42704.333333333328</v>
      </c>
      <c r="J1353" s="2" t="s">
        <v>808</v>
      </c>
      <c r="K1353" s="21">
        <v>42650.291666666672</v>
      </c>
      <c r="L1353" s="2" t="s">
        <v>794</v>
      </c>
      <c r="N1353" s="2">
        <v>0</v>
      </c>
      <c r="O1353" s="2">
        <v>0</v>
      </c>
      <c r="P1353" s="2" t="s">
        <v>816</v>
      </c>
      <c r="Q1353" s="2" t="s">
        <v>912</v>
      </c>
      <c r="R1353" s="2" t="s">
        <v>797</v>
      </c>
      <c r="S1353" s="2" t="s">
        <v>853</v>
      </c>
      <c r="T1353" s="2" t="str">
        <f t="shared" si="84"/>
        <v/>
      </c>
      <c r="U1353" s="2" t="s">
        <v>1030</v>
      </c>
      <c r="V1353" s="2" t="str">
        <f t="shared" si="85"/>
        <v/>
      </c>
      <c r="W1353" s="2" t="s">
        <v>1030</v>
      </c>
      <c r="X1353" s="2" t="str">
        <f t="shared" si="86"/>
        <v/>
      </c>
      <c r="Y1353" s="2" t="s">
        <v>1030</v>
      </c>
      <c r="Z1353" s="2" t="str">
        <f t="shared" si="87"/>
        <v/>
      </c>
      <c r="AA1353" s="2" t="s">
        <v>1030</v>
      </c>
    </row>
    <row r="1354" spans="1:27" hidden="1" x14ac:dyDescent="0.25">
      <c r="A1354" s="2" t="s">
        <v>374</v>
      </c>
      <c r="B1354" s="2" t="s">
        <v>1187</v>
      </c>
      <c r="C1354" s="2" t="s">
        <v>373</v>
      </c>
      <c r="D1354" s="2">
        <v>3.5</v>
      </c>
      <c r="E1354" s="2" t="s">
        <v>1030</v>
      </c>
      <c r="F1354" s="2" t="s">
        <v>1030</v>
      </c>
      <c r="G1354" s="2">
        <v>3.5</v>
      </c>
      <c r="H1354" s="2" t="s">
        <v>1186</v>
      </c>
      <c r="I1354" s="21">
        <v>43235.291666666672</v>
      </c>
      <c r="J1354" s="2" t="s">
        <v>847</v>
      </c>
      <c r="K1354" s="21">
        <v>43137.333333333328</v>
      </c>
      <c r="L1354" s="2" t="s">
        <v>794</v>
      </c>
      <c r="M1354" s="21">
        <v>43158.333333333328</v>
      </c>
      <c r="N1354" s="2">
        <v>1</v>
      </c>
      <c r="O1354" s="2">
        <v>0</v>
      </c>
      <c r="P1354" s="2" t="s">
        <v>816</v>
      </c>
      <c r="Q1354" s="2" t="s">
        <v>1187</v>
      </c>
      <c r="R1354" s="2" t="s">
        <v>830</v>
      </c>
      <c r="S1354" s="2" t="s">
        <v>1166</v>
      </c>
      <c r="T1354" s="2" t="str">
        <f t="shared" si="84"/>
        <v/>
      </c>
      <c r="U1354" s="2" t="s">
        <v>1030</v>
      </c>
      <c r="V1354" s="2" t="str">
        <f t="shared" si="85"/>
        <v/>
      </c>
      <c r="W1354" s="2" t="s">
        <v>1030</v>
      </c>
      <c r="X1354" s="2" t="str">
        <f t="shared" si="86"/>
        <v/>
      </c>
      <c r="Y1354" s="2" t="s">
        <v>1030</v>
      </c>
      <c r="Z1354" s="2" t="str">
        <f t="shared" si="87"/>
        <v/>
      </c>
      <c r="AA1354" s="2" t="s">
        <v>1030</v>
      </c>
    </row>
    <row r="1355" spans="1:27" hidden="1" x14ac:dyDescent="0.25">
      <c r="A1355" s="2" t="s">
        <v>4812</v>
      </c>
      <c r="B1355" s="2" t="s">
        <v>935</v>
      </c>
      <c r="C1355" s="2" t="s">
        <v>4813</v>
      </c>
      <c r="D1355" s="2">
        <v>2.5</v>
      </c>
      <c r="E1355" s="2">
        <v>1</v>
      </c>
      <c r="F1355" s="2">
        <v>2.5</v>
      </c>
      <c r="G1355" s="2" t="s">
        <v>1030</v>
      </c>
      <c r="H1355" s="2" t="s">
        <v>4814</v>
      </c>
      <c r="I1355" s="21">
        <v>42947.291666666672</v>
      </c>
      <c r="J1355" s="2" t="s">
        <v>793</v>
      </c>
      <c r="K1355" s="21">
        <v>42947.291666666672</v>
      </c>
      <c r="L1355" s="2" t="s">
        <v>794</v>
      </c>
      <c r="N1355" s="2">
        <v>0</v>
      </c>
      <c r="O1355" s="2">
        <v>0</v>
      </c>
      <c r="P1355" s="2" t="s">
        <v>816</v>
      </c>
      <c r="Q1355" s="2" t="s">
        <v>935</v>
      </c>
      <c r="R1355" s="2" t="s">
        <v>810</v>
      </c>
      <c r="S1355" s="2" t="s">
        <v>1259</v>
      </c>
      <c r="T1355" s="2" t="str">
        <f t="shared" si="84"/>
        <v/>
      </c>
      <c r="U1355" s="2" t="s">
        <v>1030</v>
      </c>
      <c r="V1355" s="2" t="str">
        <f t="shared" si="85"/>
        <v/>
      </c>
      <c r="W1355" s="2" t="s">
        <v>1030</v>
      </c>
      <c r="X1355" s="2" t="str">
        <f t="shared" si="86"/>
        <v/>
      </c>
      <c r="Y1355" s="2" t="s">
        <v>1030</v>
      </c>
      <c r="Z1355" s="2" t="str">
        <f t="shared" si="87"/>
        <v/>
      </c>
      <c r="AA1355" s="2" t="s">
        <v>1030</v>
      </c>
    </row>
    <row r="1356" spans="1:27" hidden="1" x14ac:dyDescent="0.25">
      <c r="A1356" s="2" t="s">
        <v>4815</v>
      </c>
      <c r="B1356" s="2" t="s">
        <v>809</v>
      </c>
      <c r="C1356" s="2" t="s">
        <v>4816</v>
      </c>
      <c r="D1356" s="2">
        <v>1.25</v>
      </c>
      <c r="E1356" s="2">
        <v>1</v>
      </c>
      <c r="F1356" s="2">
        <v>1.25</v>
      </c>
      <c r="G1356" s="2" t="s">
        <v>1030</v>
      </c>
      <c r="H1356" s="2" t="s">
        <v>4817</v>
      </c>
      <c r="I1356" s="21">
        <v>42558.291666666672</v>
      </c>
      <c r="J1356" s="2" t="s">
        <v>819</v>
      </c>
      <c r="K1356" s="21">
        <v>42270.291666666672</v>
      </c>
      <c r="L1356" s="2" t="s">
        <v>794</v>
      </c>
      <c r="N1356" s="2">
        <v>0</v>
      </c>
      <c r="O1356" s="2">
        <v>0</v>
      </c>
      <c r="P1356" s="2" t="s">
        <v>816</v>
      </c>
      <c r="Q1356" s="2" t="s">
        <v>809</v>
      </c>
      <c r="R1356" s="2" t="s">
        <v>797</v>
      </c>
      <c r="S1356" s="2" t="s">
        <v>831</v>
      </c>
      <c r="T1356" s="2" t="str">
        <f t="shared" si="84"/>
        <v/>
      </c>
      <c r="U1356" s="2" t="s">
        <v>1030</v>
      </c>
      <c r="V1356" s="2" t="str">
        <f t="shared" si="85"/>
        <v/>
      </c>
      <c r="W1356" s="2" t="s">
        <v>1030</v>
      </c>
      <c r="X1356" s="2" t="str">
        <f t="shared" si="86"/>
        <v/>
      </c>
      <c r="Y1356" s="2" t="s">
        <v>1030</v>
      </c>
      <c r="Z1356" s="2" t="str">
        <f t="shared" si="87"/>
        <v/>
      </c>
      <c r="AA1356" s="2" t="s">
        <v>1030</v>
      </c>
    </row>
    <row r="1357" spans="1:27" hidden="1" x14ac:dyDescent="0.25">
      <c r="A1357" s="2" t="s">
        <v>4818</v>
      </c>
      <c r="B1357" s="2" t="s">
        <v>885</v>
      </c>
      <c r="C1357" s="2" t="s">
        <v>4819</v>
      </c>
      <c r="D1357" s="2">
        <v>2.5</v>
      </c>
      <c r="E1357" s="2">
        <v>1</v>
      </c>
      <c r="F1357" s="2">
        <v>2.5</v>
      </c>
      <c r="G1357" s="2" t="s">
        <v>1030</v>
      </c>
      <c r="H1357" s="2" t="s">
        <v>4820</v>
      </c>
      <c r="I1357" s="21">
        <v>42194.291666666672</v>
      </c>
      <c r="J1357" s="2" t="s">
        <v>800</v>
      </c>
      <c r="K1357" s="21">
        <v>42180.291666666672</v>
      </c>
      <c r="L1357" s="2" t="s">
        <v>1102</v>
      </c>
      <c r="N1357" s="2">
        <v>0</v>
      </c>
      <c r="O1357" s="2">
        <v>0</v>
      </c>
      <c r="P1357" s="2" t="s">
        <v>816</v>
      </c>
      <c r="Q1357" s="2" t="s">
        <v>885</v>
      </c>
      <c r="R1357" s="2" t="s">
        <v>810</v>
      </c>
      <c r="S1357" s="2" t="s">
        <v>801</v>
      </c>
      <c r="T1357" s="2" t="str">
        <f t="shared" si="84"/>
        <v/>
      </c>
      <c r="U1357" s="2" t="s">
        <v>1030</v>
      </c>
      <c r="V1357" s="2" t="str">
        <f t="shared" si="85"/>
        <v/>
      </c>
      <c r="W1357" s="2" t="s">
        <v>1030</v>
      </c>
      <c r="X1357" s="2" t="str">
        <f t="shared" si="86"/>
        <v/>
      </c>
      <c r="Y1357" s="2" t="s">
        <v>1030</v>
      </c>
      <c r="Z1357" s="2" t="str">
        <f t="shared" si="87"/>
        <v/>
      </c>
      <c r="AA1357" s="2" t="s">
        <v>1030</v>
      </c>
    </row>
    <row r="1358" spans="1:27" hidden="1" x14ac:dyDescent="0.25">
      <c r="A1358" s="2" t="s">
        <v>4821</v>
      </c>
      <c r="B1358" s="2" t="s">
        <v>1820</v>
      </c>
      <c r="C1358" s="2" t="s">
        <v>4822</v>
      </c>
      <c r="D1358" s="2">
        <v>7.7496666014194489</v>
      </c>
      <c r="E1358" s="2" t="s">
        <v>1030</v>
      </c>
      <c r="F1358" s="2" t="s">
        <v>1030</v>
      </c>
      <c r="G1358" s="2">
        <v>7.7496666014194489</v>
      </c>
      <c r="H1358" s="2" t="s">
        <v>4823</v>
      </c>
      <c r="I1358" s="21">
        <v>42943.291666666672</v>
      </c>
      <c r="J1358" s="2" t="s">
        <v>800</v>
      </c>
      <c r="K1358" s="21">
        <v>40609.333333333336</v>
      </c>
      <c r="L1358" s="2" t="s">
        <v>794</v>
      </c>
      <c r="M1358" s="21">
        <v>40391.291666666664</v>
      </c>
      <c r="N1358" s="2">
        <v>1</v>
      </c>
      <c r="O1358" s="2">
        <v>26000</v>
      </c>
      <c r="P1358" s="2" t="s">
        <v>824</v>
      </c>
      <c r="Q1358" s="2" t="s">
        <v>1820</v>
      </c>
      <c r="R1358" s="2" t="s">
        <v>1026</v>
      </c>
      <c r="S1358" s="2" t="s">
        <v>831</v>
      </c>
      <c r="T1358" s="2" t="str">
        <f t="shared" si="84"/>
        <v/>
      </c>
      <c r="U1358" s="2" t="s">
        <v>1030</v>
      </c>
      <c r="V1358" s="2" t="str">
        <f t="shared" si="85"/>
        <v/>
      </c>
      <c r="W1358" s="2" t="s">
        <v>1030</v>
      </c>
      <c r="X1358" s="2" t="str">
        <f t="shared" si="86"/>
        <v/>
      </c>
      <c r="Y1358" s="2" t="s">
        <v>1030</v>
      </c>
      <c r="Z1358" s="2" t="str">
        <f t="shared" si="87"/>
        <v/>
      </c>
      <c r="AA1358" s="2" t="s">
        <v>1030</v>
      </c>
    </row>
    <row r="1359" spans="1:27" hidden="1" x14ac:dyDescent="0.25">
      <c r="A1359" s="2" t="s">
        <v>4824</v>
      </c>
      <c r="B1359" s="2" t="s">
        <v>809</v>
      </c>
      <c r="C1359" s="2" t="s">
        <v>4825</v>
      </c>
      <c r="D1359" s="2">
        <v>14.166999995708466</v>
      </c>
      <c r="E1359" s="2" t="s">
        <v>1030</v>
      </c>
      <c r="F1359" s="2" t="s">
        <v>1030</v>
      </c>
      <c r="G1359" s="2">
        <v>14.166999995708466</v>
      </c>
      <c r="H1359" s="2" t="s">
        <v>4826</v>
      </c>
      <c r="I1359" s="21">
        <v>42702.333333333328</v>
      </c>
      <c r="J1359" s="2" t="s">
        <v>808</v>
      </c>
      <c r="K1359" s="21">
        <v>41584.333333333336</v>
      </c>
      <c r="L1359" s="2" t="s">
        <v>794</v>
      </c>
      <c r="M1359" s="21">
        <v>41897.291666666664</v>
      </c>
      <c r="N1359" s="2">
        <v>0</v>
      </c>
      <c r="O1359" s="2">
        <v>675</v>
      </c>
      <c r="P1359" s="2" t="s">
        <v>816</v>
      </c>
      <c r="Q1359" s="2" t="s">
        <v>809</v>
      </c>
      <c r="R1359" s="2" t="s">
        <v>842</v>
      </c>
      <c r="S1359" s="2" t="s">
        <v>831</v>
      </c>
      <c r="T1359" s="2" t="str">
        <f t="shared" si="84"/>
        <v/>
      </c>
      <c r="U1359" s="2" t="s">
        <v>1030</v>
      </c>
      <c r="V1359" s="2" t="str">
        <f t="shared" si="85"/>
        <v>Clare Briglio</v>
      </c>
      <c r="W1359" s="2">
        <v>1</v>
      </c>
      <c r="X1359" s="2" t="str">
        <f t="shared" si="86"/>
        <v/>
      </c>
      <c r="Y1359" s="2" t="s">
        <v>1030</v>
      </c>
      <c r="Z1359" s="2" t="str">
        <f t="shared" si="87"/>
        <v>Clare Briglio</v>
      </c>
      <c r="AA1359" s="2">
        <v>675</v>
      </c>
    </row>
    <row r="1360" spans="1:27" hidden="1" x14ac:dyDescent="0.25">
      <c r="A1360" s="2" t="s">
        <v>4827</v>
      </c>
      <c r="B1360" s="2" t="s">
        <v>885</v>
      </c>
      <c r="C1360" s="2" t="s">
        <v>4828</v>
      </c>
      <c r="D1360" s="2">
        <v>9.75</v>
      </c>
      <c r="E1360" s="2">
        <v>1</v>
      </c>
      <c r="F1360" s="2">
        <v>9.75</v>
      </c>
      <c r="G1360" s="2" t="s">
        <v>1030</v>
      </c>
      <c r="H1360" s="2" t="s">
        <v>4829</v>
      </c>
      <c r="I1360" s="21">
        <v>42338.333333333328</v>
      </c>
      <c r="J1360" s="2" t="s">
        <v>808</v>
      </c>
      <c r="K1360" s="21">
        <v>42310.333333333328</v>
      </c>
      <c r="L1360" s="2" t="s">
        <v>1102</v>
      </c>
      <c r="M1360" s="21">
        <v>41617.333333333336</v>
      </c>
      <c r="N1360" s="2">
        <v>2</v>
      </c>
      <c r="O1360" s="2">
        <v>0</v>
      </c>
      <c r="P1360" s="2" t="s">
        <v>795</v>
      </c>
      <c r="Q1360" s="2" t="s">
        <v>885</v>
      </c>
      <c r="R1360" s="2" t="s">
        <v>813</v>
      </c>
      <c r="S1360" s="2" t="s">
        <v>1031</v>
      </c>
      <c r="T1360" s="2" t="str">
        <f t="shared" si="84"/>
        <v/>
      </c>
      <c r="U1360" s="2" t="s">
        <v>1030</v>
      </c>
      <c r="V1360" s="2" t="str">
        <f t="shared" si="85"/>
        <v/>
      </c>
      <c r="W1360" s="2" t="s">
        <v>1030</v>
      </c>
      <c r="X1360" s="2" t="str">
        <f t="shared" si="86"/>
        <v/>
      </c>
      <c r="Y1360" s="2" t="s">
        <v>1030</v>
      </c>
      <c r="Z1360" s="2" t="str">
        <f t="shared" si="87"/>
        <v/>
      </c>
      <c r="AA1360" s="2" t="s">
        <v>1030</v>
      </c>
    </row>
    <row r="1361" spans="1:27" hidden="1" x14ac:dyDescent="0.25">
      <c r="A1361" s="2" t="s">
        <v>4830</v>
      </c>
      <c r="B1361" s="2" t="s">
        <v>1613</v>
      </c>
      <c r="C1361" s="2" t="s">
        <v>4831</v>
      </c>
      <c r="D1361" s="2">
        <v>1</v>
      </c>
      <c r="E1361" s="2">
        <v>1</v>
      </c>
      <c r="F1361" s="2">
        <v>1</v>
      </c>
      <c r="G1361" s="2" t="s">
        <v>1030</v>
      </c>
      <c r="H1361" s="2" t="s">
        <v>4832</v>
      </c>
      <c r="I1361" s="21">
        <v>41820.291666666664</v>
      </c>
      <c r="J1361" s="2" t="s">
        <v>819</v>
      </c>
      <c r="K1361" s="21">
        <v>41799.291666666664</v>
      </c>
      <c r="L1361" s="2" t="s">
        <v>1102</v>
      </c>
      <c r="N1361" s="2">
        <v>0</v>
      </c>
      <c r="O1361" s="2">
        <v>0</v>
      </c>
      <c r="P1361" s="2" t="s">
        <v>816</v>
      </c>
      <c r="Q1361" s="2" t="s">
        <v>1613</v>
      </c>
      <c r="R1361" s="2" t="s">
        <v>810</v>
      </c>
      <c r="S1361" s="2" t="s">
        <v>820</v>
      </c>
      <c r="T1361" s="2" t="str">
        <f t="shared" si="84"/>
        <v/>
      </c>
      <c r="U1361" s="2" t="s">
        <v>1030</v>
      </c>
      <c r="V1361" s="2" t="str">
        <f t="shared" si="85"/>
        <v/>
      </c>
      <c r="W1361" s="2" t="s">
        <v>1030</v>
      </c>
      <c r="X1361" s="2" t="str">
        <f t="shared" si="86"/>
        <v/>
      </c>
      <c r="Y1361" s="2" t="s">
        <v>1030</v>
      </c>
      <c r="Z1361" s="2" t="str">
        <f t="shared" si="87"/>
        <v/>
      </c>
      <c r="AA1361" s="2" t="s">
        <v>1030</v>
      </c>
    </row>
    <row r="1362" spans="1:27" hidden="1" x14ac:dyDescent="0.25">
      <c r="A1362" s="2" t="s">
        <v>226</v>
      </c>
      <c r="B1362" s="2" t="s">
        <v>919</v>
      </c>
      <c r="C1362" s="2" t="s">
        <v>225</v>
      </c>
      <c r="D1362" s="2">
        <v>5.75</v>
      </c>
      <c r="E1362" s="2">
        <v>1</v>
      </c>
      <c r="F1362" s="2">
        <v>5.75</v>
      </c>
      <c r="G1362" s="2" t="s">
        <v>1030</v>
      </c>
      <c r="H1362" s="2" t="s">
        <v>1188</v>
      </c>
      <c r="I1362" s="21">
        <v>43256.291666666672</v>
      </c>
      <c r="J1362" s="2" t="s">
        <v>884</v>
      </c>
      <c r="K1362" s="21">
        <v>43144.333333333328</v>
      </c>
      <c r="L1362" s="2" t="s">
        <v>794</v>
      </c>
      <c r="M1362" s="21">
        <v>43196.291666666672</v>
      </c>
      <c r="N1362" s="2">
        <v>0</v>
      </c>
      <c r="O1362" s="2">
        <v>0</v>
      </c>
      <c r="P1362" s="2" t="s">
        <v>816</v>
      </c>
      <c r="Q1362" s="2" t="s">
        <v>919</v>
      </c>
      <c r="R1362" s="2" t="s">
        <v>810</v>
      </c>
      <c r="S1362" s="2" t="s">
        <v>849</v>
      </c>
      <c r="T1362" s="2" t="str">
        <f t="shared" si="84"/>
        <v>Erica Bristol</v>
      </c>
      <c r="U1362" s="2">
        <v>5500</v>
      </c>
      <c r="V1362" s="2" t="str">
        <f t="shared" si="85"/>
        <v>Erica Bristol</v>
      </c>
      <c r="W1362" s="2">
        <v>1</v>
      </c>
      <c r="X1362" s="2" t="str">
        <f t="shared" si="86"/>
        <v/>
      </c>
      <c r="Y1362" s="2" t="s">
        <v>1030</v>
      </c>
      <c r="Z1362" s="2" t="str">
        <f t="shared" si="87"/>
        <v/>
      </c>
      <c r="AA1362" s="2" t="s">
        <v>1030</v>
      </c>
    </row>
    <row r="1363" spans="1:27" hidden="1" x14ac:dyDescent="0.25">
      <c r="A1363" s="2" t="s">
        <v>4833</v>
      </c>
      <c r="B1363" s="2" t="s">
        <v>885</v>
      </c>
      <c r="C1363" s="2" t="s">
        <v>4834</v>
      </c>
      <c r="D1363" s="2">
        <v>3.75</v>
      </c>
      <c r="E1363" s="2" t="s">
        <v>1030</v>
      </c>
      <c r="F1363" s="2" t="s">
        <v>1030</v>
      </c>
      <c r="G1363" s="2">
        <v>3.75</v>
      </c>
      <c r="H1363" s="2" t="s">
        <v>4835</v>
      </c>
      <c r="I1363" s="21">
        <v>42191.291666666672</v>
      </c>
      <c r="J1363" s="2" t="s">
        <v>907</v>
      </c>
      <c r="K1363" s="21">
        <v>42184.291666666672</v>
      </c>
      <c r="L1363" s="2" t="s">
        <v>1102</v>
      </c>
      <c r="M1363" s="21">
        <v>39448.333333333336</v>
      </c>
      <c r="N1363" s="2">
        <v>4</v>
      </c>
      <c r="O1363" s="2">
        <v>0</v>
      </c>
      <c r="P1363" s="2" t="s">
        <v>795</v>
      </c>
      <c r="Q1363" s="2" t="s">
        <v>885</v>
      </c>
      <c r="R1363" s="2" t="s">
        <v>810</v>
      </c>
      <c r="S1363" s="2" t="s">
        <v>831</v>
      </c>
      <c r="T1363" s="2" t="str">
        <f t="shared" si="84"/>
        <v/>
      </c>
      <c r="U1363" s="2" t="s">
        <v>1030</v>
      </c>
      <c r="V1363" s="2" t="str">
        <f t="shared" si="85"/>
        <v/>
      </c>
      <c r="W1363" s="2" t="s">
        <v>1030</v>
      </c>
      <c r="X1363" s="2" t="str">
        <f t="shared" si="86"/>
        <v/>
      </c>
      <c r="Y1363" s="2" t="s">
        <v>1030</v>
      </c>
      <c r="Z1363" s="2" t="str">
        <f t="shared" si="87"/>
        <v/>
      </c>
      <c r="AA1363" s="2" t="s">
        <v>1030</v>
      </c>
    </row>
    <row r="1364" spans="1:27" hidden="1" x14ac:dyDescent="0.25">
      <c r="A1364" s="2" t="s">
        <v>4836</v>
      </c>
      <c r="B1364" s="2" t="s">
        <v>796</v>
      </c>
      <c r="C1364" s="2" t="s">
        <v>4837</v>
      </c>
      <c r="D1364" s="2">
        <v>6</v>
      </c>
      <c r="E1364" s="2">
        <v>1</v>
      </c>
      <c r="F1364" s="2">
        <v>6</v>
      </c>
      <c r="G1364" s="2" t="s">
        <v>1030</v>
      </c>
      <c r="H1364" s="2" t="s">
        <v>4838</v>
      </c>
      <c r="I1364" s="21">
        <v>41718.291666666664</v>
      </c>
      <c r="J1364" s="2" t="s">
        <v>1030</v>
      </c>
      <c r="K1364" s="21">
        <v>41696.333333333336</v>
      </c>
      <c r="L1364" s="2" t="s">
        <v>1102</v>
      </c>
      <c r="P1364" s="2" t="s">
        <v>816</v>
      </c>
      <c r="Q1364" s="2" t="s">
        <v>796</v>
      </c>
      <c r="R1364" s="2" t="s">
        <v>1030</v>
      </c>
      <c r="S1364" s="2" t="s">
        <v>817</v>
      </c>
      <c r="T1364" s="2" t="str">
        <f t="shared" si="84"/>
        <v/>
      </c>
      <c r="U1364" s="2" t="s">
        <v>1030</v>
      </c>
      <c r="V1364" s="2" t="str">
        <f t="shared" si="85"/>
        <v/>
      </c>
      <c r="W1364" s="2" t="s">
        <v>1030</v>
      </c>
      <c r="X1364" s="2" t="str">
        <f t="shared" si="86"/>
        <v/>
      </c>
      <c r="Y1364" s="2" t="s">
        <v>1030</v>
      </c>
      <c r="Z1364" s="2" t="str">
        <f t="shared" si="87"/>
        <v/>
      </c>
      <c r="AA1364" s="2" t="s">
        <v>1030</v>
      </c>
    </row>
    <row r="1365" spans="1:27" hidden="1" x14ac:dyDescent="0.25">
      <c r="A1365" s="2" t="s">
        <v>4839</v>
      </c>
      <c r="B1365" s="2" t="s">
        <v>796</v>
      </c>
      <c r="C1365" s="2" t="s">
        <v>4840</v>
      </c>
      <c r="D1365" s="2">
        <v>6</v>
      </c>
      <c r="E1365" s="2" t="s">
        <v>1030</v>
      </c>
      <c r="F1365" s="2" t="s">
        <v>1030</v>
      </c>
      <c r="G1365" s="2">
        <v>6</v>
      </c>
      <c r="H1365" s="2" t="s">
        <v>4841</v>
      </c>
      <c r="I1365" s="21">
        <v>42632.291666666672</v>
      </c>
      <c r="J1365" s="2" t="s">
        <v>819</v>
      </c>
      <c r="K1365" s="21">
        <v>40582.333333333336</v>
      </c>
      <c r="L1365" s="2" t="s">
        <v>1102</v>
      </c>
      <c r="M1365" s="21">
        <v>40725.291666666664</v>
      </c>
      <c r="P1365" s="2" t="s">
        <v>795</v>
      </c>
      <c r="Q1365" s="2" t="s">
        <v>796</v>
      </c>
      <c r="R1365" s="2" t="s">
        <v>810</v>
      </c>
      <c r="S1365" s="2" t="s">
        <v>979</v>
      </c>
      <c r="T1365" s="2" t="str">
        <f t="shared" si="84"/>
        <v/>
      </c>
      <c r="U1365" s="2" t="s">
        <v>1030</v>
      </c>
      <c r="V1365" s="2" t="str">
        <f t="shared" si="85"/>
        <v/>
      </c>
      <c r="W1365" s="2" t="s">
        <v>1030</v>
      </c>
      <c r="X1365" s="2" t="str">
        <f t="shared" si="86"/>
        <v>Pat Sweeney</v>
      </c>
      <c r="Y1365" s="2">
        <v>0</v>
      </c>
      <c r="Z1365" s="2" t="str">
        <f t="shared" si="87"/>
        <v/>
      </c>
      <c r="AA1365" s="2" t="s">
        <v>1030</v>
      </c>
    </row>
    <row r="1366" spans="1:27" hidden="1" x14ac:dyDescent="0.25">
      <c r="A1366" s="2" t="s">
        <v>214</v>
      </c>
      <c r="B1366" s="2" t="s">
        <v>848</v>
      </c>
      <c r="C1366" s="2" t="s">
        <v>213</v>
      </c>
      <c r="D1366" s="2">
        <v>65</v>
      </c>
      <c r="E1366" s="2" t="s">
        <v>1030</v>
      </c>
      <c r="F1366" s="2" t="s">
        <v>1030</v>
      </c>
      <c r="G1366" s="2">
        <v>65</v>
      </c>
      <c r="H1366" s="2" t="s">
        <v>1189</v>
      </c>
      <c r="I1366" s="21">
        <v>43258.291666666672</v>
      </c>
      <c r="J1366" s="2" t="s">
        <v>889</v>
      </c>
      <c r="K1366" s="21">
        <v>42118.291666666672</v>
      </c>
      <c r="L1366" s="2" t="s">
        <v>794</v>
      </c>
      <c r="M1366" s="21">
        <v>42522.291666666672</v>
      </c>
      <c r="N1366" s="2">
        <v>0</v>
      </c>
      <c r="O1366" s="2">
        <v>0</v>
      </c>
      <c r="P1366" s="2" t="s">
        <v>816</v>
      </c>
      <c r="Q1366" s="2" t="s">
        <v>848</v>
      </c>
      <c r="R1366" s="2" t="s">
        <v>810</v>
      </c>
      <c r="S1366" s="2" t="s">
        <v>831</v>
      </c>
      <c r="T1366" s="2" t="str">
        <f t="shared" si="84"/>
        <v/>
      </c>
      <c r="U1366" s="2" t="s">
        <v>1030</v>
      </c>
      <c r="V1366" s="2" t="str">
        <f t="shared" si="85"/>
        <v>Gonzalo Fernandez</v>
      </c>
      <c r="W1366" s="2">
        <v>1</v>
      </c>
      <c r="X1366" s="2" t="str">
        <f t="shared" si="86"/>
        <v/>
      </c>
      <c r="Y1366" s="2" t="s">
        <v>1030</v>
      </c>
      <c r="Z1366" s="2" t="str">
        <f t="shared" si="87"/>
        <v/>
      </c>
      <c r="AA1366" s="2" t="s">
        <v>1030</v>
      </c>
    </row>
    <row r="1367" spans="1:27" hidden="1" x14ac:dyDescent="0.25">
      <c r="A1367" s="2" t="s">
        <v>4842</v>
      </c>
      <c r="B1367" s="2" t="s">
        <v>822</v>
      </c>
      <c r="C1367" s="2" t="s">
        <v>4843</v>
      </c>
      <c r="D1367" s="2">
        <v>0.75</v>
      </c>
      <c r="E1367" s="2" t="s">
        <v>1030</v>
      </c>
      <c r="F1367" s="2" t="s">
        <v>1030</v>
      </c>
      <c r="G1367" s="2">
        <v>0.75</v>
      </c>
      <c r="H1367" s="2" t="s">
        <v>4844</v>
      </c>
      <c r="I1367" s="21">
        <v>41778.291666666664</v>
      </c>
      <c r="J1367" s="2" t="s">
        <v>952</v>
      </c>
      <c r="K1367" s="21">
        <v>40730.291666666664</v>
      </c>
      <c r="L1367" s="2" t="s">
        <v>1102</v>
      </c>
      <c r="M1367" s="21">
        <v>39264.291666666664</v>
      </c>
      <c r="N1367" s="2">
        <v>1</v>
      </c>
      <c r="P1367" s="2" t="s">
        <v>795</v>
      </c>
      <c r="Q1367" s="2" t="s">
        <v>822</v>
      </c>
      <c r="R1367" s="2" t="s">
        <v>903</v>
      </c>
      <c r="S1367" s="2" t="s">
        <v>853</v>
      </c>
      <c r="T1367" s="2" t="str">
        <f t="shared" si="84"/>
        <v/>
      </c>
      <c r="U1367" s="2" t="s">
        <v>1030</v>
      </c>
      <c r="V1367" s="2" t="str">
        <f t="shared" si="85"/>
        <v/>
      </c>
      <c r="W1367" s="2" t="s">
        <v>1030</v>
      </c>
      <c r="X1367" s="2" t="str">
        <f t="shared" si="86"/>
        <v/>
      </c>
      <c r="Y1367" s="2" t="s">
        <v>1030</v>
      </c>
      <c r="Z1367" s="2" t="str">
        <f t="shared" si="87"/>
        <v/>
      </c>
      <c r="AA1367" s="2" t="s">
        <v>1030</v>
      </c>
    </row>
    <row r="1368" spans="1:27" hidden="1" x14ac:dyDescent="0.25">
      <c r="A1368" s="2" t="s">
        <v>4845</v>
      </c>
      <c r="B1368" s="2" t="s">
        <v>1365</v>
      </c>
      <c r="C1368" s="2" t="s">
        <v>4846</v>
      </c>
      <c r="D1368" s="2">
        <v>14.25</v>
      </c>
      <c r="E1368" s="2">
        <v>1</v>
      </c>
      <c r="F1368" s="2">
        <v>14.25</v>
      </c>
      <c r="G1368" s="2" t="s">
        <v>1030</v>
      </c>
      <c r="H1368" s="2" t="s">
        <v>4847</v>
      </c>
      <c r="I1368" s="21">
        <v>43038.291666666672</v>
      </c>
      <c r="J1368" s="2" t="s">
        <v>876</v>
      </c>
      <c r="K1368" s="21">
        <v>42990.291666666672</v>
      </c>
      <c r="L1368" s="2" t="s">
        <v>794</v>
      </c>
      <c r="M1368" s="21">
        <v>33604.333333333336</v>
      </c>
      <c r="N1368" s="2">
        <v>21</v>
      </c>
      <c r="O1368" s="2">
        <v>2000000</v>
      </c>
      <c r="P1368" s="2" t="s">
        <v>795</v>
      </c>
      <c r="Q1368" s="2" t="s">
        <v>1592</v>
      </c>
      <c r="R1368" s="2" t="s">
        <v>810</v>
      </c>
      <c r="S1368" s="2" t="s">
        <v>853</v>
      </c>
      <c r="T1368" s="2" t="str">
        <f t="shared" si="84"/>
        <v/>
      </c>
      <c r="U1368" s="2" t="s">
        <v>1030</v>
      </c>
      <c r="V1368" s="2" t="str">
        <f t="shared" si="85"/>
        <v/>
      </c>
      <c r="W1368" s="2" t="s">
        <v>1030</v>
      </c>
      <c r="X1368" s="2" t="str">
        <f t="shared" si="86"/>
        <v/>
      </c>
      <c r="Y1368" s="2" t="s">
        <v>1030</v>
      </c>
      <c r="Z1368" s="2" t="str">
        <f t="shared" si="87"/>
        <v/>
      </c>
      <c r="AA1368" s="2" t="s">
        <v>1030</v>
      </c>
    </row>
    <row r="1369" spans="1:27" hidden="1" x14ac:dyDescent="0.25">
      <c r="A1369" s="2" t="s">
        <v>4848</v>
      </c>
      <c r="B1369" s="2" t="s">
        <v>885</v>
      </c>
      <c r="C1369" s="2" t="s">
        <v>4849</v>
      </c>
      <c r="D1369" s="2">
        <v>1.1669999957084656</v>
      </c>
      <c r="E1369" s="2">
        <v>1</v>
      </c>
      <c r="F1369" s="2">
        <v>1.1669999957084656</v>
      </c>
      <c r="G1369" s="2" t="s">
        <v>1030</v>
      </c>
      <c r="H1369" s="2" t="s">
        <v>4850</v>
      </c>
      <c r="I1369" s="21">
        <v>42562.291666666672</v>
      </c>
      <c r="J1369" s="2" t="s">
        <v>840</v>
      </c>
      <c r="K1369" s="21">
        <v>42094.291666666672</v>
      </c>
      <c r="L1369" s="2" t="s">
        <v>794</v>
      </c>
      <c r="M1369" s="21">
        <v>40277.291666666664</v>
      </c>
      <c r="N1369" s="2">
        <v>1</v>
      </c>
      <c r="O1369" s="2">
        <v>0</v>
      </c>
      <c r="P1369" s="2" t="s">
        <v>795</v>
      </c>
      <c r="Q1369" s="2" t="s">
        <v>885</v>
      </c>
      <c r="R1369" s="2" t="s">
        <v>872</v>
      </c>
      <c r="S1369" s="2" t="s">
        <v>894</v>
      </c>
      <c r="T1369" s="2" t="str">
        <f t="shared" si="84"/>
        <v/>
      </c>
      <c r="U1369" s="2" t="s">
        <v>1030</v>
      </c>
      <c r="V1369" s="2" t="str">
        <f t="shared" si="85"/>
        <v/>
      </c>
      <c r="W1369" s="2" t="s">
        <v>1030</v>
      </c>
      <c r="X1369" s="2" t="str">
        <f t="shared" si="86"/>
        <v/>
      </c>
      <c r="Y1369" s="2" t="s">
        <v>1030</v>
      </c>
      <c r="Z1369" s="2" t="str">
        <f t="shared" si="87"/>
        <v/>
      </c>
      <c r="AA1369" s="2" t="s">
        <v>1030</v>
      </c>
    </row>
    <row r="1370" spans="1:27" hidden="1" x14ac:dyDescent="0.25">
      <c r="A1370" s="2" t="s">
        <v>560</v>
      </c>
      <c r="B1370" s="2" t="s">
        <v>912</v>
      </c>
      <c r="C1370" s="2" t="s">
        <v>559</v>
      </c>
      <c r="D1370" s="2">
        <v>271.33333325386047</v>
      </c>
      <c r="E1370" s="2">
        <v>1</v>
      </c>
      <c r="F1370" s="2">
        <v>271.33333325386047</v>
      </c>
      <c r="G1370" s="2" t="s">
        <v>1030</v>
      </c>
      <c r="H1370" s="2" t="s">
        <v>1190</v>
      </c>
      <c r="I1370" s="21">
        <v>43230.291666666672</v>
      </c>
      <c r="J1370" s="2" t="s">
        <v>876</v>
      </c>
      <c r="K1370" s="21">
        <v>41675.333333333336</v>
      </c>
      <c r="L1370" s="2" t="s">
        <v>794</v>
      </c>
      <c r="M1370" s="21">
        <v>33269.333333333336</v>
      </c>
      <c r="N1370" s="2">
        <v>511</v>
      </c>
      <c r="O1370" s="2">
        <v>25000000</v>
      </c>
      <c r="P1370" s="2" t="s">
        <v>795</v>
      </c>
      <c r="Q1370" s="2" t="s">
        <v>912</v>
      </c>
      <c r="R1370" s="2" t="s">
        <v>842</v>
      </c>
      <c r="S1370" s="2" t="s">
        <v>831</v>
      </c>
      <c r="T1370" s="2" t="str">
        <f t="shared" si="84"/>
        <v>Ray Bowman</v>
      </c>
      <c r="U1370" s="2">
        <v>12000000</v>
      </c>
      <c r="V1370" s="2" t="str">
        <f t="shared" si="85"/>
        <v/>
      </c>
      <c r="W1370" s="2" t="s">
        <v>1030</v>
      </c>
      <c r="X1370" s="2" t="str">
        <f t="shared" si="86"/>
        <v>Ray Bowman</v>
      </c>
      <c r="Y1370" s="2">
        <v>511</v>
      </c>
      <c r="Z1370" s="2" t="str">
        <f t="shared" si="87"/>
        <v>Ray Bowman</v>
      </c>
      <c r="AA1370" s="2">
        <v>25000000</v>
      </c>
    </row>
    <row r="1371" spans="1:27" hidden="1" x14ac:dyDescent="0.25">
      <c r="A1371" s="2" t="s">
        <v>4851</v>
      </c>
      <c r="B1371" s="2" t="s">
        <v>812</v>
      </c>
      <c r="C1371" s="2" t="s">
        <v>4852</v>
      </c>
      <c r="D1371" s="2">
        <v>1</v>
      </c>
      <c r="E1371" s="2">
        <v>1</v>
      </c>
      <c r="F1371" s="2">
        <v>1</v>
      </c>
      <c r="G1371" s="2" t="s">
        <v>1030</v>
      </c>
      <c r="H1371" s="2" t="s">
        <v>4853</v>
      </c>
      <c r="I1371" s="21">
        <v>42804.333333333328</v>
      </c>
      <c r="J1371" s="2" t="s">
        <v>840</v>
      </c>
      <c r="K1371" s="21">
        <v>42804.333333333328</v>
      </c>
      <c r="L1371" s="2" t="s">
        <v>794</v>
      </c>
      <c r="M1371" s="21">
        <v>42804.333333333328</v>
      </c>
      <c r="N1371" s="2">
        <v>0</v>
      </c>
      <c r="O1371" s="2">
        <v>0</v>
      </c>
      <c r="P1371" s="2" t="s">
        <v>824</v>
      </c>
      <c r="Q1371" s="2" t="s">
        <v>812</v>
      </c>
      <c r="R1371" s="2" t="s">
        <v>797</v>
      </c>
      <c r="S1371" s="2" t="s">
        <v>831</v>
      </c>
      <c r="T1371" s="2" t="str">
        <f t="shared" si="84"/>
        <v/>
      </c>
      <c r="U1371" s="2" t="s">
        <v>1030</v>
      </c>
      <c r="V1371" s="2" t="str">
        <f t="shared" si="85"/>
        <v/>
      </c>
      <c r="W1371" s="2" t="s">
        <v>1030</v>
      </c>
      <c r="X1371" s="2" t="str">
        <f t="shared" si="86"/>
        <v/>
      </c>
      <c r="Y1371" s="2" t="s">
        <v>1030</v>
      </c>
      <c r="Z1371" s="2" t="str">
        <f t="shared" si="87"/>
        <v/>
      </c>
      <c r="AA1371" s="2" t="s">
        <v>1030</v>
      </c>
    </row>
    <row r="1372" spans="1:27" hidden="1" x14ac:dyDescent="0.25">
      <c r="A1372" s="2" t="s">
        <v>4854</v>
      </c>
      <c r="B1372" s="2" t="s">
        <v>885</v>
      </c>
      <c r="C1372" s="2" t="s">
        <v>4855</v>
      </c>
      <c r="D1372" s="2">
        <v>1</v>
      </c>
      <c r="E1372" s="2">
        <v>1</v>
      </c>
      <c r="F1372" s="2">
        <v>1</v>
      </c>
      <c r="G1372" s="2" t="s">
        <v>1030</v>
      </c>
      <c r="H1372" s="2" t="s">
        <v>4856</v>
      </c>
      <c r="I1372" s="21">
        <v>42279.291666666672</v>
      </c>
      <c r="J1372" s="2" t="s">
        <v>861</v>
      </c>
      <c r="K1372" s="21">
        <v>42271.291666666672</v>
      </c>
      <c r="L1372" s="2" t="s">
        <v>1102</v>
      </c>
      <c r="N1372" s="2">
        <v>0</v>
      </c>
      <c r="O1372" s="2">
        <v>0</v>
      </c>
      <c r="P1372" s="2" t="s">
        <v>816</v>
      </c>
      <c r="Q1372" s="2" t="s">
        <v>885</v>
      </c>
      <c r="R1372" s="2" t="s">
        <v>813</v>
      </c>
      <c r="S1372" s="2" t="s">
        <v>798</v>
      </c>
      <c r="T1372" s="2" t="str">
        <f t="shared" si="84"/>
        <v/>
      </c>
      <c r="U1372" s="2" t="s">
        <v>1030</v>
      </c>
      <c r="V1372" s="2" t="str">
        <f t="shared" si="85"/>
        <v/>
      </c>
      <c r="W1372" s="2" t="s">
        <v>1030</v>
      </c>
      <c r="X1372" s="2" t="str">
        <f t="shared" si="86"/>
        <v/>
      </c>
      <c r="Y1372" s="2" t="s">
        <v>1030</v>
      </c>
      <c r="Z1372" s="2" t="str">
        <f t="shared" si="87"/>
        <v/>
      </c>
      <c r="AA1372" s="2" t="s">
        <v>1030</v>
      </c>
    </row>
    <row r="1373" spans="1:27" hidden="1" x14ac:dyDescent="0.25">
      <c r="A1373" s="2" t="s">
        <v>4857</v>
      </c>
      <c r="B1373" s="2" t="s">
        <v>809</v>
      </c>
      <c r="C1373" s="2" t="s">
        <v>4858</v>
      </c>
      <c r="D1373" s="2">
        <v>16.25</v>
      </c>
      <c r="E1373" s="2">
        <v>1</v>
      </c>
      <c r="F1373" s="2">
        <v>16.25</v>
      </c>
      <c r="G1373" s="2" t="s">
        <v>1030</v>
      </c>
      <c r="H1373" s="2" t="s">
        <v>4859</v>
      </c>
      <c r="I1373" s="21">
        <v>42811.291666666672</v>
      </c>
      <c r="J1373" s="2" t="s">
        <v>793</v>
      </c>
      <c r="K1373" s="21">
        <v>42450.291666666672</v>
      </c>
      <c r="L1373" s="2" t="s">
        <v>794</v>
      </c>
      <c r="M1373" s="21">
        <v>42527.291666666672</v>
      </c>
      <c r="N1373" s="2">
        <v>1</v>
      </c>
      <c r="O1373" s="2">
        <v>0</v>
      </c>
      <c r="P1373" s="2" t="s">
        <v>816</v>
      </c>
      <c r="Q1373" s="2" t="s">
        <v>809</v>
      </c>
      <c r="R1373" s="2" t="s">
        <v>797</v>
      </c>
      <c r="S1373" s="2" t="s">
        <v>845</v>
      </c>
      <c r="T1373" s="2" t="str">
        <f t="shared" si="84"/>
        <v>Clare Briglio</v>
      </c>
      <c r="U1373" s="2">
        <v>1000</v>
      </c>
      <c r="V1373" s="2" t="str">
        <f t="shared" si="85"/>
        <v>Clare Briglio</v>
      </c>
      <c r="W1373" s="2">
        <v>1</v>
      </c>
      <c r="X1373" s="2" t="str">
        <f t="shared" si="86"/>
        <v>Clare Briglio</v>
      </c>
      <c r="Y1373" s="2">
        <v>1</v>
      </c>
      <c r="Z1373" s="2" t="str">
        <f t="shared" si="87"/>
        <v/>
      </c>
      <c r="AA1373" s="2" t="s">
        <v>1030</v>
      </c>
    </row>
    <row r="1374" spans="1:27" hidden="1" x14ac:dyDescent="0.25">
      <c r="A1374" s="2" t="s">
        <v>4860</v>
      </c>
      <c r="B1374" s="2" t="s">
        <v>1497</v>
      </c>
      <c r="C1374" s="2" t="s">
        <v>4861</v>
      </c>
      <c r="D1374" s="2">
        <v>1</v>
      </c>
      <c r="E1374" s="2" t="s">
        <v>1030</v>
      </c>
      <c r="F1374" s="2" t="s">
        <v>1030</v>
      </c>
      <c r="G1374" s="2">
        <v>1</v>
      </c>
      <c r="H1374" s="2" t="s">
        <v>4862</v>
      </c>
      <c r="I1374" s="21">
        <v>42898.291666666672</v>
      </c>
      <c r="J1374" s="2" t="s">
        <v>876</v>
      </c>
      <c r="K1374" s="21">
        <v>42740.333333333328</v>
      </c>
      <c r="L1374" s="2" t="s">
        <v>1102</v>
      </c>
      <c r="N1374" s="2">
        <v>0</v>
      </c>
      <c r="O1374" s="2">
        <v>0</v>
      </c>
      <c r="P1374" s="2" t="s">
        <v>816</v>
      </c>
      <c r="Q1374" s="2" t="s">
        <v>1497</v>
      </c>
      <c r="R1374" s="2" t="s">
        <v>810</v>
      </c>
      <c r="S1374" s="2" t="s">
        <v>4863</v>
      </c>
      <c r="T1374" s="2" t="str">
        <f t="shared" si="84"/>
        <v/>
      </c>
      <c r="U1374" s="2" t="s">
        <v>1030</v>
      </c>
      <c r="V1374" s="2" t="str">
        <f t="shared" si="85"/>
        <v/>
      </c>
      <c r="W1374" s="2" t="s">
        <v>1030</v>
      </c>
      <c r="X1374" s="2" t="str">
        <f t="shared" si="86"/>
        <v/>
      </c>
      <c r="Y1374" s="2" t="s">
        <v>1030</v>
      </c>
      <c r="Z1374" s="2" t="str">
        <f t="shared" si="87"/>
        <v/>
      </c>
      <c r="AA1374" s="2" t="s">
        <v>1030</v>
      </c>
    </row>
    <row r="1375" spans="1:27" hidden="1" x14ac:dyDescent="0.25">
      <c r="A1375" s="2" t="s">
        <v>4864</v>
      </c>
      <c r="B1375" s="2" t="s">
        <v>885</v>
      </c>
      <c r="C1375" s="2" t="s">
        <v>4865</v>
      </c>
      <c r="D1375" s="2">
        <v>5.1669999957084656</v>
      </c>
      <c r="E1375" s="2">
        <v>1</v>
      </c>
      <c r="F1375" s="2">
        <v>5.1669999957084656</v>
      </c>
      <c r="G1375" s="2" t="s">
        <v>1030</v>
      </c>
      <c r="H1375" s="2" t="s">
        <v>4866</v>
      </c>
      <c r="I1375" s="21">
        <v>42249.291666666672</v>
      </c>
      <c r="J1375" s="2" t="s">
        <v>889</v>
      </c>
      <c r="K1375" s="21">
        <v>42060.333333333328</v>
      </c>
      <c r="L1375" s="2" t="s">
        <v>1102</v>
      </c>
      <c r="N1375" s="2">
        <v>0</v>
      </c>
      <c r="O1375" s="2">
        <v>0</v>
      </c>
      <c r="P1375" s="2" t="s">
        <v>816</v>
      </c>
      <c r="Q1375" s="2" t="s">
        <v>885</v>
      </c>
      <c r="R1375" s="2" t="s">
        <v>836</v>
      </c>
      <c r="S1375" s="2" t="s">
        <v>853</v>
      </c>
      <c r="T1375" s="2" t="str">
        <f t="shared" si="84"/>
        <v/>
      </c>
      <c r="U1375" s="2" t="s">
        <v>1030</v>
      </c>
      <c r="V1375" s="2" t="str">
        <f t="shared" si="85"/>
        <v/>
      </c>
      <c r="W1375" s="2" t="s">
        <v>1030</v>
      </c>
      <c r="X1375" s="2" t="str">
        <f t="shared" si="86"/>
        <v/>
      </c>
      <c r="Y1375" s="2" t="s">
        <v>1030</v>
      </c>
      <c r="Z1375" s="2" t="str">
        <f t="shared" si="87"/>
        <v/>
      </c>
      <c r="AA1375" s="2" t="s">
        <v>1030</v>
      </c>
    </row>
    <row r="1376" spans="1:27" hidden="1" x14ac:dyDescent="0.25">
      <c r="A1376" s="2" t="s">
        <v>4867</v>
      </c>
      <c r="B1376" s="2" t="s">
        <v>1030</v>
      </c>
      <c r="C1376" s="2" t="s">
        <v>4868</v>
      </c>
      <c r="D1376" s="2">
        <v>2</v>
      </c>
      <c r="E1376" s="2">
        <v>1</v>
      </c>
      <c r="F1376" s="2">
        <v>2</v>
      </c>
      <c r="G1376" s="2" t="s">
        <v>1030</v>
      </c>
      <c r="H1376" s="2" t="s">
        <v>4869</v>
      </c>
      <c r="I1376" s="21">
        <v>42464.291666666672</v>
      </c>
      <c r="J1376" s="2" t="s">
        <v>840</v>
      </c>
      <c r="K1376" s="21">
        <v>42461.291666666672</v>
      </c>
      <c r="L1376" s="2" t="s">
        <v>794</v>
      </c>
      <c r="M1376" s="21">
        <v>32568.333333333332</v>
      </c>
      <c r="N1376" s="2">
        <v>6</v>
      </c>
      <c r="O1376" s="2">
        <v>0</v>
      </c>
      <c r="P1376" s="2" t="s">
        <v>795</v>
      </c>
      <c r="Q1376" s="2" t="s">
        <v>1030</v>
      </c>
      <c r="R1376" s="2" t="s">
        <v>813</v>
      </c>
      <c r="S1376" s="2" t="s">
        <v>4870</v>
      </c>
      <c r="T1376" s="2" t="str">
        <f t="shared" si="84"/>
        <v/>
      </c>
      <c r="U1376" s="2" t="s">
        <v>1030</v>
      </c>
      <c r="V1376" s="2" t="str">
        <f t="shared" si="85"/>
        <v/>
      </c>
      <c r="W1376" s="2" t="s">
        <v>1030</v>
      </c>
      <c r="X1376" s="2" t="str">
        <f t="shared" si="86"/>
        <v/>
      </c>
      <c r="Y1376" s="2" t="s">
        <v>1030</v>
      </c>
      <c r="Z1376" s="2" t="str">
        <f t="shared" si="87"/>
        <v/>
      </c>
      <c r="AA1376" s="2" t="s">
        <v>1030</v>
      </c>
    </row>
    <row r="1377" spans="1:27" hidden="1" x14ac:dyDescent="0.25">
      <c r="A1377" s="2" t="s">
        <v>4871</v>
      </c>
      <c r="B1377" s="2" t="s">
        <v>848</v>
      </c>
      <c r="C1377" s="2" t="s">
        <v>4872</v>
      </c>
      <c r="D1377" s="2">
        <v>3.5</v>
      </c>
      <c r="E1377" s="2">
        <v>1</v>
      </c>
      <c r="F1377" s="2">
        <v>3.5</v>
      </c>
      <c r="G1377" s="2" t="s">
        <v>1030</v>
      </c>
      <c r="H1377" s="2" t="s">
        <v>4873</v>
      </c>
      <c r="I1377" s="21">
        <v>42611.291666666672</v>
      </c>
      <c r="J1377" s="2" t="s">
        <v>889</v>
      </c>
      <c r="K1377" s="21">
        <v>42599.291666666672</v>
      </c>
      <c r="L1377" s="2" t="s">
        <v>794</v>
      </c>
      <c r="N1377" s="2">
        <v>0</v>
      </c>
      <c r="O1377" s="2">
        <v>0</v>
      </c>
      <c r="P1377" s="2" t="s">
        <v>816</v>
      </c>
      <c r="Q1377" s="2" t="s">
        <v>848</v>
      </c>
      <c r="R1377" s="2" t="s">
        <v>797</v>
      </c>
      <c r="S1377" s="2" t="s">
        <v>801</v>
      </c>
      <c r="T1377" s="2" t="str">
        <f t="shared" si="84"/>
        <v/>
      </c>
      <c r="U1377" s="2" t="s">
        <v>1030</v>
      </c>
      <c r="V1377" s="2" t="str">
        <f t="shared" si="85"/>
        <v/>
      </c>
      <c r="W1377" s="2" t="s">
        <v>1030</v>
      </c>
      <c r="X1377" s="2" t="str">
        <f t="shared" si="86"/>
        <v/>
      </c>
      <c r="Y1377" s="2" t="s">
        <v>1030</v>
      </c>
      <c r="Z1377" s="2" t="str">
        <f t="shared" si="87"/>
        <v/>
      </c>
      <c r="AA1377" s="2" t="s">
        <v>1030</v>
      </c>
    </row>
    <row r="1378" spans="1:27" hidden="1" x14ac:dyDescent="0.25">
      <c r="A1378" s="2" t="s">
        <v>4874</v>
      </c>
      <c r="B1378" s="2" t="s">
        <v>4875</v>
      </c>
      <c r="C1378" s="2" t="s">
        <v>4876</v>
      </c>
      <c r="D1378" s="2">
        <v>11.5</v>
      </c>
      <c r="E1378" s="2">
        <v>1</v>
      </c>
      <c r="F1378" s="2">
        <v>11.5</v>
      </c>
      <c r="G1378" s="2" t="s">
        <v>1030</v>
      </c>
      <c r="H1378" s="2" t="s">
        <v>4877</v>
      </c>
      <c r="I1378" s="21">
        <v>43054.333333333328</v>
      </c>
      <c r="J1378" s="2" t="s">
        <v>800</v>
      </c>
      <c r="K1378" s="21">
        <v>42989.291666666672</v>
      </c>
      <c r="L1378" s="2" t="s">
        <v>794</v>
      </c>
      <c r="N1378" s="2">
        <v>0</v>
      </c>
      <c r="O1378" s="2">
        <v>0</v>
      </c>
      <c r="P1378" s="2" t="s">
        <v>816</v>
      </c>
      <c r="Q1378" s="2" t="s">
        <v>4875</v>
      </c>
      <c r="R1378" s="2" t="s">
        <v>810</v>
      </c>
      <c r="S1378" s="2" t="s">
        <v>801</v>
      </c>
      <c r="T1378" s="2" t="str">
        <f t="shared" si="84"/>
        <v/>
      </c>
      <c r="U1378" s="2" t="s">
        <v>1030</v>
      </c>
      <c r="V1378" s="2" t="str">
        <f t="shared" si="85"/>
        <v/>
      </c>
      <c r="W1378" s="2" t="s">
        <v>1030</v>
      </c>
      <c r="X1378" s="2" t="str">
        <f t="shared" si="86"/>
        <v/>
      </c>
      <c r="Y1378" s="2" t="s">
        <v>1030</v>
      </c>
      <c r="Z1378" s="2" t="str">
        <f t="shared" si="87"/>
        <v/>
      </c>
      <c r="AA1378" s="2" t="s">
        <v>1030</v>
      </c>
    </row>
    <row r="1379" spans="1:27" hidden="1" x14ac:dyDescent="0.25">
      <c r="A1379" s="2" t="s">
        <v>4878</v>
      </c>
      <c r="B1379" s="2" t="s">
        <v>1750</v>
      </c>
      <c r="C1379" s="2" t="s">
        <v>4879</v>
      </c>
      <c r="D1379" s="2">
        <v>16</v>
      </c>
      <c r="E1379" s="2" t="s">
        <v>1030</v>
      </c>
      <c r="F1379" s="2" t="s">
        <v>1030</v>
      </c>
      <c r="G1379" s="2">
        <v>16</v>
      </c>
      <c r="H1379" s="2" t="s">
        <v>4880</v>
      </c>
      <c r="I1379" s="21">
        <v>41729.291666666664</v>
      </c>
      <c r="J1379" s="2" t="s">
        <v>847</v>
      </c>
      <c r="K1379" s="21">
        <v>41563.291666666664</v>
      </c>
      <c r="L1379" s="2" t="s">
        <v>1102</v>
      </c>
      <c r="M1379" s="21">
        <v>41661.333333333336</v>
      </c>
      <c r="O1379" s="2">
        <v>2350</v>
      </c>
      <c r="P1379" s="2" t="s">
        <v>816</v>
      </c>
      <c r="Q1379" s="2" t="s">
        <v>1750</v>
      </c>
      <c r="R1379" s="2" t="s">
        <v>1030</v>
      </c>
      <c r="S1379" s="2" t="s">
        <v>820</v>
      </c>
      <c r="T1379" s="2" t="str">
        <f t="shared" si="84"/>
        <v>David Pollock</v>
      </c>
      <c r="U1379" s="2">
        <v>20000</v>
      </c>
      <c r="V1379" s="2" t="str">
        <f t="shared" si="85"/>
        <v>David Pollock</v>
      </c>
      <c r="W1379" s="2">
        <v>1</v>
      </c>
      <c r="X1379" s="2" t="str">
        <f t="shared" si="86"/>
        <v/>
      </c>
      <c r="Y1379" s="2" t="s">
        <v>1030</v>
      </c>
      <c r="Z1379" s="2" t="str">
        <f t="shared" si="87"/>
        <v>David Pollock</v>
      </c>
      <c r="AA1379" s="2">
        <v>2350</v>
      </c>
    </row>
    <row r="1380" spans="1:27" hidden="1" x14ac:dyDescent="0.25">
      <c r="A1380" s="2" t="s">
        <v>659</v>
      </c>
      <c r="B1380" s="2" t="s">
        <v>809</v>
      </c>
      <c r="C1380" s="2" t="s">
        <v>658</v>
      </c>
      <c r="D1380" s="2">
        <v>4.25</v>
      </c>
      <c r="E1380" s="2">
        <v>1</v>
      </c>
      <c r="F1380" s="2">
        <v>4.25</v>
      </c>
      <c r="G1380" s="2" t="s">
        <v>1030</v>
      </c>
      <c r="H1380" s="2" t="s">
        <v>1191</v>
      </c>
      <c r="I1380" s="21">
        <v>43188.291666666672</v>
      </c>
      <c r="J1380" s="2" t="s">
        <v>876</v>
      </c>
      <c r="K1380" s="21">
        <v>43096.333333333328</v>
      </c>
      <c r="L1380" s="2" t="s">
        <v>794</v>
      </c>
      <c r="M1380" s="21">
        <v>37655.333333333336</v>
      </c>
      <c r="N1380" s="2">
        <v>7</v>
      </c>
      <c r="O1380" s="2">
        <v>750000</v>
      </c>
      <c r="P1380" s="2" t="s">
        <v>795</v>
      </c>
      <c r="Q1380" s="2" t="s">
        <v>809</v>
      </c>
      <c r="R1380" s="2" t="s">
        <v>842</v>
      </c>
      <c r="S1380" s="2" t="s">
        <v>916</v>
      </c>
      <c r="T1380" s="2" t="str">
        <f t="shared" si="84"/>
        <v/>
      </c>
      <c r="U1380" s="2" t="s">
        <v>1030</v>
      </c>
      <c r="V1380" s="2" t="str">
        <f t="shared" si="85"/>
        <v/>
      </c>
      <c r="W1380" s="2" t="s">
        <v>1030</v>
      </c>
      <c r="X1380" s="2" t="str">
        <f t="shared" si="86"/>
        <v>Clare Briglio</v>
      </c>
      <c r="Y1380" s="2">
        <v>7</v>
      </c>
      <c r="Z1380" s="2" t="str">
        <f t="shared" si="87"/>
        <v/>
      </c>
      <c r="AA1380" s="2" t="s">
        <v>1030</v>
      </c>
    </row>
    <row r="1381" spans="1:27" hidden="1" x14ac:dyDescent="0.25">
      <c r="A1381" s="2" t="s">
        <v>4881</v>
      </c>
      <c r="B1381" s="2" t="s">
        <v>912</v>
      </c>
      <c r="C1381" s="2" t="s">
        <v>4882</v>
      </c>
      <c r="D1381" s="2">
        <v>0.5</v>
      </c>
      <c r="E1381" s="2">
        <v>1</v>
      </c>
      <c r="F1381" s="2">
        <v>0.5</v>
      </c>
      <c r="G1381" s="2" t="s">
        <v>1030</v>
      </c>
      <c r="H1381" s="2" t="s">
        <v>4883</v>
      </c>
      <c r="I1381" s="21">
        <v>42684.333333333328</v>
      </c>
      <c r="J1381" s="2" t="s">
        <v>884</v>
      </c>
      <c r="K1381" s="21">
        <v>42683.333333333328</v>
      </c>
      <c r="L1381" s="2" t="s">
        <v>794</v>
      </c>
      <c r="M1381" s="21">
        <v>41585.333333333336</v>
      </c>
      <c r="N1381" s="2">
        <v>1</v>
      </c>
      <c r="O1381" s="2">
        <v>130000</v>
      </c>
      <c r="P1381" s="2" t="s">
        <v>795</v>
      </c>
      <c r="Q1381" s="2" t="s">
        <v>912</v>
      </c>
      <c r="R1381" s="2" t="s">
        <v>797</v>
      </c>
      <c r="S1381" s="2" t="s">
        <v>916</v>
      </c>
      <c r="T1381" s="2" t="str">
        <f t="shared" si="84"/>
        <v/>
      </c>
      <c r="U1381" s="2" t="s">
        <v>1030</v>
      </c>
      <c r="V1381" s="2" t="str">
        <f t="shared" si="85"/>
        <v/>
      </c>
      <c r="W1381" s="2" t="s">
        <v>1030</v>
      </c>
      <c r="X1381" s="2" t="str">
        <f t="shared" si="86"/>
        <v/>
      </c>
      <c r="Y1381" s="2" t="s">
        <v>1030</v>
      </c>
      <c r="Z1381" s="2" t="str">
        <f t="shared" si="87"/>
        <v/>
      </c>
      <c r="AA1381" s="2" t="s">
        <v>1030</v>
      </c>
    </row>
    <row r="1382" spans="1:27" hidden="1" x14ac:dyDescent="0.25">
      <c r="A1382" s="2" t="s">
        <v>4884</v>
      </c>
      <c r="B1382" s="2" t="s">
        <v>885</v>
      </c>
      <c r="C1382" s="2" t="s">
        <v>4885</v>
      </c>
      <c r="D1382" s="2">
        <v>1</v>
      </c>
      <c r="E1382" s="2">
        <v>1</v>
      </c>
      <c r="F1382" s="2">
        <v>1</v>
      </c>
      <c r="G1382" s="2" t="s">
        <v>1030</v>
      </c>
      <c r="H1382" s="2" t="s">
        <v>4886</v>
      </c>
      <c r="I1382" s="21">
        <v>42293.291666666672</v>
      </c>
      <c r="J1382" s="2" t="s">
        <v>840</v>
      </c>
      <c r="K1382" s="21">
        <v>42293.291666666672</v>
      </c>
      <c r="L1382" s="2" t="s">
        <v>1102</v>
      </c>
      <c r="N1382" s="2">
        <v>0</v>
      </c>
      <c r="O1382" s="2">
        <v>0</v>
      </c>
      <c r="P1382" s="2" t="s">
        <v>816</v>
      </c>
      <c r="Q1382" s="2" t="s">
        <v>885</v>
      </c>
      <c r="R1382" s="2" t="s">
        <v>810</v>
      </c>
      <c r="S1382" s="2" t="s">
        <v>801</v>
      </c>
      <c r="T1382" s="2" t="str">
        <f t="shared" si="84"/>
        <v/>
      </c>
      <c r="U1382" s="2" t="s">
        <v>1030</v>
      </c>
      <c r="V1382" s="2" t="str">
        <f t="shared" si="85"/>
        <v/>
      </c>
      <c r="W1382" s="2" t="s">
        <v>1030</v>
      </c>
      <c r="X1382" s="2" t="str">
        <f t="shared" si="86"/>
        <v/>
      </c>
      <c r="Y1382" s="2" t="s">
        <v>1030</v>
      </c>
      <c r="Z1382" s="2" t="str">
        <f t="shared" si="87"/>
        <v/>
      </c>
      <c r="AA1382" s="2" t="s">
        <v>1030</v>
      </c>
    </row>
    <row r="1383" spans="1:27" hidden="1" x14ac:dyDescent="0.25">
      <c r="A1383" s="2" t="s">
        <v>4887</v>
      </c>
      <c r="B1383" s="2" t="s">
        <v>796</v>
      </c>
      <c r="C1383" s="2" t="s">
        <v>4888</v>
      </c>
      <c r="D1383" s="2">
        <v>2</v>
      </c>
      <c r="E1383" s="2" t="s">
        <v>1030</v>
      </c>
      <c r="F1383" s="2" t="s">
        <v>1030</v>
      </c>
      <c r="G1383" s="2">
        <v>2</v>
      </c>
      <c r="H1383" s="2" t="s">
        <v>4889</v>
      </c>
      <c r="I1383" s="21">
        <v>41641.333333333336</v>
      </c>
      <c r="J1383" s="2" t="s">
        <v>819</v>
      </c>
      <c r="K1383" s="21">
        <v>41228.333333333336</v>
      </c>
      <c r="L1383" s="2" t="s">
        <v>1102</v>
      </c>
      <c r="M1383" s="21">
        <v>40826.291666666664</v>
      </c>
      <c r="N1383" s="2">
        <v>1</v>
      </c>
      <c r="P1383" s="2" t="s">
        <v>795</v>
      </c>
      <c r="Q1383" s="2" t="s">
        <v>796</v>
      </c>
      <c r="R1383" s="2" t="s">
        <v>810</v>
      </c>
      <c r="S1383" s="2" t="s">
        <v>801</v>
      </c>
      <c r="T1383" s="2" t="str">
        <f t="shared" si="84"/>
        <v/>
      </c>
      <c r="U1383" s="2" t="s">
        <v>1030</v>
      </c>
      <c r="V1383" s="2" t="str">
        <f t="shared" si="85"/>
        <v/>
      </c>
      <c r="W1383" s="2" t="s">
        <v>1030</v>
      </c>
      <c r="X1383" s="2" t="str">
        <f t="shared" si="86"/>
        <v/>
      </c>
      <c r="Y1383" s="2" t="s">
        <v>1030</v>
      </c>
      <c r="Z1383" s="2" t="str">
        <f t="shared" si="87"/>
        <v/>
      </c>
      <c r="AA1383" s="2" t="s">
        <v>1030</v>
      </c>
    </row>
    <row r="1384" spans="1:27" hidden="1" x14ac:dyDescent="0.25">
      <c r="A1384" s="2" t="s">
        <v>4890</v>
      </c>
      <c r="B1384" s="2" t="s">
        <v>1659</v>
      </c>
      <c r="C1384" s="2" t="s">
        <v>4891</v>
      </c>
      <c r="D1384" s="2">
        <v>0.3333333358168602</v>
      </c>
      <c r="E1384" s="2" t="s">
        <v>1030</v>
      </c>
      <c r="F1384" s="2" t="s">
        <v>1030</v>
      </c>
      <c r="G1384" s="2">
        <v>0.3333333358168602</v>
      </c>
      <c r="H1384" s="2" t="s">
        <v>4892</v>
      </c>
      <c r="I1384" s="21">
        <v>41736.291666666664</v>
      </c>
      <c r="J1384" s="2" t="s">
        <v>859</v>
      </c>
      <c r="K1384" s="21">
        <v>40672.291666666664</v>
      </c>
      <c r="L1384" s="2" t="s">
        <v>1102</v>
      </c>
      <c r="M1384" s="21">
        <v>37653.333333333336</v>
      </c>
      <c r="N1384" s="2">
        <v>8</v>
      </c>
      <c r="P1384" s="2" t="s">
        <v>795</v>
      </c>
      <c r="Q1384" s="2" t="s">
        <v>1659</v>
      </c>
      <c r="R1384" s="2" t="s">
        <v>866</v>
      </c>
      <c r="S1384" s="2" t="s">
        <v>853</v>
      </c>
      <c r="T1384" s="2" t="str">
        <f t="shared" si="84"/>
        <v/>
      </c>
      <c r="U1384" s="2" t="s">
        <v>1030</v>
      </c>
      <c r="V1384" s="2" t="str">
        <f t="shared" si="85"/>
        <v/>
      </c>
      <c r="W1384" s="2" t="s">
        <v>1030</v>
      </c>
      <c r="X1384" s="2" t="str">
        <f t="shared" si="86"/>
        <v/>
      </c>
      <c r="Y1384" s="2" t="s">
        <v>1030</v>
      </c>
      <c r="Z1384" s="2" t="str">
        <f t="shared" si="87"/>
        <v/>
      </c>
      <c r="AA1384" s="2" t="s">
        <v>1030</v>
      </c>
    </row>
    <row r="1385" spans="1:27" hidden="1" x14ac:dyDescent="0.25">
      <c r="A1385" s="2" t="s">
        <v>4893</v>
      </c>
      <c r="B1385" s="2" t="s">
        <v>885</v>
      </c>
      <c r="C1385" s="2" t="s">
        <v>4894</v>
      </c>
      <c r="D1385" s="2">
        <v>1</v>
      </c>
      <c r="E1385" s="2">
        <v>1</v>
      </c>
      <c r="F1385" s="2">
        <v>1</v>
      </c>
      <c r="G1385" s="2" t="s">
        <v>1030</v>
      </c>
      <c r="H1385" s="2" t="s">
        <v>4895</v>
      </c>
      <c r="I1385" s="21">
        <v>43326.291666666672</v>
      </c>
      <c r="J1385" s="2" t="s">
        <v>876</v>
      </c>
      <c r="K1385" s="21">
        <v>43325.291666666672</v>
      </c>
      <c r="L1385" s="2" t="s">
        <v>794</v>
      </c>
      <c r="N1385" s="2">
        <v>0</v>
      </c>
      <c r="O1385" s="2">
        <v>0</v>
      </c>
      <c r="P1385" s="2" t="s">
        <v>816</v>
      </c>
      <c r="Q1385" s="2" t="s">
        <v>885</v>
      </c>
      <c r="R1385" s="2" t="s">
        <v>810</v>
      </c>
      <c r="S1385" s="2" t="s">
        <v>867</v>
      </c>
      <c r="T1385" s="2" t="str">
        <f t="shared" si="84"/>
        <v/>
      </c>
      <c r="U1385" s="2" t="s">
        <v>1030</v>
      </c>
      <c r="V1385" s="2" t="str">
        <f t="shared" si="85"/>
        <v/>
      </c>
      <c r="W1385" s="2" t="s">
        <v>1030</v>
      </c>
      <c r="X1385" s="2" t="str">
        <f t="shared" si="86"/>
        <v/>
      </c>
      <c r="Y1385" s="2" t="s">
        <v>1030</v>
      </c>
      <c r="Z1385" s="2" t="str">
        <f t="shared" si="87"/>
        <v/>
      </c>
      <c r="AA1385" s="2" t="s">
        <v>1030</v>
      </c>
    </row>
    <row r="1386" spans="1:27" hidden="1" x14ac:dyDescent="0.25">
      <c r="A1386" s="2" t="s">
        <v>4896</v>
      </c>
      <c r="B1386" s="2" t="s">
        <v>796</v>
      </c>
      <c r="C1386" s="2" t="s">
        <v>4897</v>
      </c>
      <c r="D1386" s="2">
        <v>6.5</v>
      </c>
      <c r="E1386" s="2" t="s">
        <v>1030</v>
      </c>
      <c r="F1386" s="2" t="s">
        <v>1030</v>
      </c>
      <c r="G1386" s="2">
        <v>6.5</v>
      </c>
      <c r="H1386" s="2" t="s">
        <v>4898</v>
      </c>
      <c r="I1386" s="21">
        <v>41941.291666666664</v>
      </c>
      <c r="J1386" s="2" t="s">
        <v>952</v>
      </c>
      <c r="K1386" s="21">
        <v>40885.333333333336</v>
      </c>
      <c r="L1386" s="2" t="s">
        <v>1102</v>
      </c>
      <c r="M1386" s="21">
        <v>31413.333333333332</v>
      </c>
      <c r="O1386" s="2">
        <v>226000</v>
      </c>
      <c r="P1386" s="2" t="s">
        <v>795</v>
      </c>
      <c r="Q1386" s="2" t="s">
        <v>796</v>
      </c>
      <c r="R1386" s="2" t="s">
        <v>1030</v>
      </c>
      <c r="S1386" s="2" t="s">
        <v>801</v>
      </c>
      <c r="T1386" s="2" t="str">
        <f t="shared" si="84"/>
        <v/>
      </c>
      <c r="U1386" s="2" t="s">
        <v>1030</v>
      </c>
      <c r="V1386" s="2" t="str">
        <f t="shared" si="85"/>
        <v/>
      </c>
      <c r="W1386" s="2" t="s">
        <v>1030</v>
      </c>
      <c r="X1386" s="2" t="str">
        <f t="shared" si="86"/>
        <v/>
      </c>
      <c r="Y1386" s="2" t="s">
        <v>1030</v>
      </c>
      <c r="Z1386" s="2" t="str">
        <f t="shared" si="87"/>
        <v/>
      </c>
      <c r="AA1386" s="2" t="s">
        <v>1030</v>
      </c>
    </row>
    <row r="1387" spans="1:27" hidden="1" x14ac:dyDescent="0.25">
      <c r="A1387" s="2" t="s">
        <v>4899</v>
      </c>
      <c r="B1387" s="2" t="s">
        <v>835</v>
      </c>
      <c r="C1387" s="2" t="s">
        <v>4900</v>
      </c>
      <c r="D1387" s="2">
        <v>5</v>
      </c>
      <c r="E1387" s="2">
        <v>1</v>
      </c>
      <c r="F1387" s="2">
        <v>5</v>
      </c>
      <c r="G1387" s="2" t="s">
        <v>1030</v>
      </c>
      <c r="H1387" s="2" t="s">
        <v>4901</v>
      </c>
      <c r="I1387" s="21">
        <v>42886.291666666672</v>
      </c>
      <c r="J1387" s="2" t="s">
        <v>819</v>
      </c>
      <c r="K1387" s="21">
        <v>42844.291666666672</v>
      </c>
      <c r="L1387" s="2" t="s">
        <v>794</v>
      </c>
      <c r="M1387" s="21">
        <v>42879.291666666672</v>
      </c>
      <c r="N1387" s="2">
        <v>1</v>
      </c>
      <c r="O1387" s="2">
        <v>0</v>
      </c>
      <c r="P1387" s="2" t="s">
        <v>816</v>
      </c>
      <c r="Q1387" s="2" t="s">
        <v>835</v>
      </c>
      <c r="R1387" s="2" t="s">
        <v>836</v>
      </c>
      <c r="S1387" s="2" t="s">
        <v>4902</v>
      </c>
      <c r="T1387" s="2" t="str">
        <f t="shared" si="84"/>
        <v/>
      </c>
      <c r="U1387" s="2" t="s">
        <v>1030</v>
      </c>
      <c r="V1387" s="2" t="str">
        <f t="shared" si="85"/>
        <v>Julie Samson</v>
      </c>
      <c r="W1387" s="2">
        <v>1</v>
      </c>
      <c r="X1387" s="2" t="str">
        <f t="shared" si="86"/>
        <v>Julie Samson</v>
      </c>
      <c r="Y1387" s="2">
        <v>1</v>
      </c>
      <c r="Z1387" s="2" t="str">
        <f t="shared" si="87"/>
        <v/>
      </c>
      <c r="AA1387" s="2" t="s">
        <v>1030</v>
      </c>
    </row>
    <row r="1388" spans="1:27" hidden="1" x14ac:dyDescent="0.25">
      <c r="A1388" s="2" t="s">
        <v>4903</v>
      </c>
      <c r="B1388" s="2" t="s">
        <v>804</v>
      </c>
      <c r="C1388" s="2" t="s">
        <v>4904</v>
      </c>
      <c r="D1388" s="2">
        <v>5</v>
      </c>
      <c r="E1388" s="2">
        <v>1</v>
      </c>
      <c r="F1388" s="2">
        <v>5</v>
      </c>
      <c r="G1388" s="2" t="s">
        <v>1030</v>
      </c>
      <c r="H1388" s="2" t="s">
        <v>4905</v>
      </c>
      <c r="I1388" s="21">
        <v>42557.291666666672</v>
      </c>
      <c r="J1388" s="2" t="s">
        <v>1030</v>
      </c>
      <c r="K1388" s="21">
        <v>42471.291666666672</v>
      </c>
      <c r="L1388" s="2" t="s">
        <v>794</v>
      </c>
      <c r="N1388" s="2">
        <v>0</v>
      </c>
      <c r="O1388" s="2">
        <v>0</v>
      </c>
      <c r="P1388" s="2" t="s">
        <v>816</v>
      </c>
      <c r="Q1388" s="2" t="s">
        <v>804</v>
      </c>
      <c r="R1388" s="2" t="s">
        <v>797</v>
      </c>
      <c r="S1388" s="2" t="s">
        <v>4906</v>
      </c>
      <c r="T1388" s="2" t="str">
        <f t="shared" si="84"/>
        <v/>
      </c>
      <c r="U1388" s="2" t="s">
        <v>1030</v>
      </c>
      <c r="V1388" s="2" t="str">
        <f t="shared" si="85"/>
        <v/>
      </c>
      <c r="W1388" s="2" t="s">
        <v>1030</v>
      </c>
      <c r="X1388" s="2" t="str">
        <f t="shared" si="86"/>
        <v/>
      </c>
      <c r="Y1388" s="2" t="s">
        <v>1030</v>
      </c>
      <c r="Z1388" s="2" t="str">
        <f t="shared" si="87"/>
        <v/>
      </c>
      <c r="AA1388" s="2" t="s">
        <v>1030</v>
      </c>
    </row>
    <row r="1389" spans="1:27" hidden="1" x14ac:dyDescent="0.25">
      <c r="A1389" s="2" t="s">
        <v>4907</v>
      </c>
      <c r="B1389" s="2" t="s">
        <v>1659</v>
      </c>
      <c r="C1389" s="2" t="s">
        <v>4908</v>
      </c>
      <c r="D1389" s="2">
        <v>0.3333333358168602</v>
      </c>
      <c r="E1389" s="2" t="s">
        <v>1030</v>
      </c>
      <c r="F1389" s="2" t="s">
        <v>1030</v>
      </c>
      <c r="G1389" s="2">
        <v>0.3333333358168602</v>
      </c>
      <c r="H1389" s="2" t="s">
        <v>4909</v>
      </c>
      <c r="I1389" s="21">
        <v>41736.291666666664</v>
      </c>
      <c r="J1389" s="2" t="s">
        <v>793</v>
      </c>
      <c r="K1389" s="21">
        <v>40857.333333333336</v>
      </c>
      <c r="L1389" s="2" t="s">
        <v>1102</v>
      </c>
      <c r="M1389" s="21">
        <v>37561.333333333336</v>
      </c>
      <c r="N1389" s="2">
        <v>11</v>
      </c>
      <c r="O1389" s="2">
        <v>100000</v>
      </c>
      <c r="P1389" s="2" t="s">
        <v>795</v>
      </c>
      <c r="Q1389" s="2" t="s">
        <v>1659</v>
      </c>
      <c r="R1389" s="2" t="s">
        <v>810</v>
      </c>
      <c r="S1389" s="2" t="s">
        <v>801</v>
      </c>
      <c r="T1389" s="2" t="str">
        <f t="shared" si="84"/>
        <v/>
      </c>
      <c r="U1389" s="2" t="s">
        <v>1030</v>
      </c>
      <c r="V1389" s="2" t="str">
        <f t="shared" si="85"/>
        <v/>
      </c>
      <c r="W1389" s="2" t="s">
        <v>1030</v>
      </c>
      <c r="X1389" s="2" t="str">
        <f t="shared" si="86"/>
        <v/>
      </c>
      <c r="Y1389" s="2" t="s">
        <v>1030</v>
      </c>
      <c r="Z1389" s="2" t="str">
        <f t="shared" si="87"/>
        <v/>
      </c>
      <c r="AA1389" s="2" t="s">
        <v>1030</v>
      </c>
    </row>
    <row r="1390" spans="1:27" hidden="1" x14ac:dyDescent="0.25">
      <c r="A1390" s="2" t="s">
        <v>4910</v>
      </c>
      <c r="B1390" s="2" t="s">
        <v>812</v>
      </c>
      <c r="C1390" s="2" t="s">
        <v>4911</v>
      </c>
      <c r="D1390" s="2">
        <v>7</v>
      </c>
      <c r="E1390" s="2">
        <v>1</v>
      </c>
      <c r="F1390" s="2">
        <v>7</v>
      </c>
      <c r="G1390" s="2" t="s">
        <v>1030</v>
      </c>
      <c r="H1390" s="2" t="s">
        <v>4912</v>
      </c>
      <c r="I1390" s="21">
        <v>42917.291666666672</v>
      </c>
      <c r="J1390" s="2" t="s">
        <v>793</v>
      </c>
      <c r="K1390" s="21">
        <v>42867.291666666672</v>
      </c>
      <c r="L1390" s="2" t="s">
        <v>794</v>
      </c>
      <c r="N1390" s="2">
        <v>0</v>
      </c>
      <c r="O1390" s="2">
        <v>0</v>
      </c>
      <c r="P1390" s="2" t="s">
        <v>816</v>
      </c>
      <c r="Q1390" s="2" t="s">
        <v>812</v>
      </c>
      <c r="R1390" s="2" t="s">
        <v>797</v>
      </c>
      <c r="S1390" s="2" t="s">
        <v>849</v>
      </c>
      <c r="T1390" s="2" t="str">
        <f t="shared" si="84"/>
        <v/>
      </c>
      <c r="U1390" s="2" t="s">
        <v>1030</v>
      </c>
      <c r="V1390" s="2" t="str">
        <f t="shared" si="85"/>
        <v/>
      </c>
      <c r="W1390" s="2" t="s">
        <v>1030</v>
      </c>
      <c r="X1390" s="2" t="str">
        <f t="shared" si="86"/>
        <v/>
      </c>
      <c r="Y1390" s="2" t="s">
        <v>1030</v>
      </c>
      <c r="Z1390" s="2" t="str">
        <f t="shared" si="87"/>
        <v/>
      </c>
      <c r="AA1390" s="2" t="s">
        <v>1030</v>
      </c>
    </row>
    <row r="1391" spans="1:27" hidden="1" x14ac:dyDescent="0.25">
      <c r="A1391" s="2" t="s">
        <v>4913</v>
      </c>
      <c r="B1391" s="2" t="s">
        <v>2520</v>
      </c>
      <c r="C1391" s="2" t="s">
        <v>4914</v>
      </c>
      <c r="D1391" s="2">
        <v>5.3333333432674408</v>
      </c>
      <c r="E1391" s="2">
        <v>1</v>
      </c>
      <c r="F1391" s="2">
        <v>5.3333333432674408</v>
      </c>
      <c r="G1391" s="2" t="s">
        <v>1030</v>
      </c>
      <c r="H1391" s="2" t="s">
        <v>4915</v>
      </c>
      <c r="I1391" s="21">
        <v>41898.291666666664</v>
      </c>
      <c r="J1391" s="2" t="s">
        <v>840</v>
      </c>
      <c r="K1391" s="21">
        <v>41866.291666666664</v>
      </c>
      <c r="L1391" s="2" t="s">
        <v>1102</v>
      </c>
      <c r="N1391" s="2">
        <v>0</v>
      </c>
      <c r="O1391" s="2">
        <v>0</v>
      </c>
      <c r="P1391" s="2" t="s">
        <v>816</v>
      </c>
      <c r="Q1391" s="2" t="s">
        <v>2520</v>
      </c>
      <c r="R1391" s="2" t="s">
        <v>1030</v>
      </c>
      <c r="S1391" s="2" t="s">
        <v>961</v>
      </c>
      <c r="T1391" s="2" t="str">
        <f t="shared" si="84"/>
        <v/>
      </c>
      <c r="U1391" s="2" t="s">
        <v>1030</v>
      </c>
      <c r="V1391" s="2" t="str">
        <f t="shared" si="85"/>
        <v/>
      </c>
      <c r="W1391" s="2" t="s">
        <v>1030</v>
      </c>
      <c r="X1391" s="2" t="str">
        <f t="shared" si="86"/>
        <v/>
      </c>
      <c r="Y1391" s="2" t="s">
        <v>1030</v>
      </c>
      <c r="Z1391" s="2" t="str">
        <f t="shared" si="87"/>
        <v/>
      </c>
      <c r="AA1391" s="2" t="s">
        <v>1030</v>
      </c>
    </row>
    <row r="1392" spans="1:27" hidden="1" x14ac:dyDescent="0.25">
      <c r="A1392" s="2" t="s">
        <v>4916</v>
      </c>
      <c r="B1392" s="2" t="s">
        <v>885</v>
      </c>
      <c r="C1392" s="2" t="s">
        <v>4917</v>
      </c>
      <c r="D1392" s="2">
        <v>2.5</v>
      </c>
      <c r="E1392" s="2" t="s">
        <v>1030</v>
      </c>
      <c r="F1392" s="2" t="s">
        <v>1030</v>
      </c>
      <c r="G1392" s="2">
        <v>2.5</v>
      </c>
      <c r="H1392" s="2" t="s">
        <v>4918</v>
      </c>
      <c r="I1392" s="21">
        <v>42289.291666666672</v>
      </c>
      <c r="J1392" s="2" t="s">
        <v>800</v>
      </c>
      <c r="K1392" s="21">
        <v>42272.291666666672</v>
      </c>
      <c r="L1392" s="2" t="s">
        <v>1102</v>
      </c>
      <c r="N1392" s="2">
        <v>0</v>
      </c>
      <c r="O1392" s="2">
        <v>0</v>
      </c>
      <c r="P1392" s="2" t="s">
        <v>816</v>
      </c>
      <c r="Q1392" s="2" t="s">
        <v>885</v>
      </c>
      <c r="R1392" s="2" t="s">
        <v>810</v>
      </c>
      <c r="S1392" s="2" t="s">
        <v>894</v>
      </c>
      <c r="T1392" s="2" t="str">
        <f t="shared" si="84"/>
        <v/>
      </c>
      <c r="U1392" s="2" t="s">
        <v>1030</v>
      </c>
      <c r="V1392" s="2" t="str">
        <f t="shared" si="85"/>
        <v/>
      </c>
      <c r="W1392" s="2" t="s">
        <v>1030</v>
      </c>
      <c r="X1392" s="2" t="str">
        <f t="shared" si="86"/>
        <v/>
      </c>
      <c r="Y1392" s="2" t="s">
        <v>1030</v>
      </c>
      <c r="Z1392" s="2" t="str">
        <f t="shared" si="87"/>
        <v/>
      </c>
      <c r="AA1392" s="2" t="s">
        <v>1030</v>
      </c>
    </row>
    <row r="1393" spans="1:27" hidden="1" x14ac:dyDescent="0.25">
      <c r="A1393" s="2" t="s">
        <v>4919</v>
      </c>
      <c r="B1393" s="2" t="s">
        <v>809</v>
      </c>
      <c r="C1393" s="2" t="s">
        <v>4920</v>
      </c>
      <c r="D1393" s="2">
        <v>17.500333338975906</v>
      </c>
      <c r="E1393" s="2">
        <v>1</v>
      </c>
      <c r="F1393" s="2">
        <v>17.500333338975906</v>
      </c>
      <c r="G1393" s="2" t="s">
        <v>1030</v>
      </c>
      <c r="H1393" s="2" t="s">
        <v>4921</v>
      </c>
      <c r="I1393" s="21">
        <v>42558.291666666672</v>
      </c>
      <c r="J1393" s="2" t="s">
        <v>793</v>
      </c>
      <c r="K1393" s="21">
        <v>42219.291666666672</v>
      </c>
      <c r="L1393" s="2" t="s">
        <v>794</v>
      </c>
      <c r="M1393" s="21">
        <v>42240.291666666672</v>
      </c>
      <c r="N1393" s="2">
        <v>0</v>
      </c>
      <c r="O1393" s="2">
        <v>0</v>
      </c>
      <c r="P1393" s="2" t="s">
        <v>824</v>
      </c>
      <c r="Q1393" s="2" t="s">
        <v>809</v>
      </c>
      <c r="R1393" s="2" t="s">
        <v>797</v>
      </c>
      <c r="S1393" s="2" t="s">
        <v>845</v>
      </c>
      <c r="T1393" s="2" t="str">
        <f t="shared" si="84"/>
        <v>Clare Briglio</v>
      </c>
      <c r="U1393" s="2">
        <v>600</v>
      </c>
      <c r="V1393" s="2" t="str">
        <f t="shared" si="85"/>
        <v>Clare Briglio</v>
      </c>
      <c r="W1393" s="2">
        <v>1</v>
      </c>
      <c r="X1393" s="2" t="str">
        <f t="shared" si="86"/>
        <v/>
      </c>
      <c r="Y1393" s="2" t="s">
        <v>1030</v>
      </c>
      <c r="Z1393" s="2" t="str">
        <f t="shared" si="87"/>
        <v/>
      </c>
      <c r="AA1393" s="2" t="s">
        <v>1030</v>
      </c>
    </row>
    <row r="1394" spans="1:27" hidden="1" x14ac:dyDescent="0.25">
      <c r="A1394" s="2" t="s">
        <v>212</v>
      </c>
      <c r="B1394" s="2" t="s">
        <v>812</v>
      </c>
      <c r="C1394" s="2" t="s">
        <v>211</v>
      </c>
      <c r="D1394" s="2">
        <v>1</v>
      </c>
      <c r="E1394" s="2">
        <v>1</v>
      </c>
      <c r="F1394" s="2">
        <v>1</v>
      </c>
      <c r="G1394" s="2" t="s">
        <v>1030</v>
      </c>
      <c r="H1394" s="2" t="s">
        <v>1192</v>
      </c>
      <c r="I1394" s="21">
        <v>43258.291666666672</v>
      </c>
      <c r="J1394" s="2" t="s">
        <v>861</v>
      </c>
      <c r="K1394" s="21">
        <v>43251.291666666672</v>
      </c>
      <c r="L1394" s="2" t="s">
        <v>794</v>
      </c>
      <c r="N1394" s="2">
        <v>0</v>
      </c>
      <c r="O1394" s="2">
        <v>0</v>
      </c>
      <c r="P1394" s="2" t="s">
        <v>816</v>
      </c>
      <c r="Q1394" s="2" t="s">
        <v>812</v>
      </c>
      <c r="R1394" s="2" t="s">
        <v>857</v>
      </c>
      <c r="S1394" s="2" t="s">
        <v>979</v>
      </c>
      <c r="T1394" s="2" t="str">
        <f t="shared" si="84"/>
        <v/>
      </c>
      <c r="U1394" s="2" t="s">
        <v>1030</v>
      </c>
      <c r="V1394" s="2" t="str">
        <f t="shared" si="85"/>
        <v/>
      </c>
      <c r="W1394" s="2" t="s">
        <v>1030</v>
      </c>
      <c r="X1394" s="2" t="str">
        <f t="shared" si="86"/>
        <v/>
      </c>
      <c r="Y1394" s="2" t="s">
        <v>1030</v>
      </c>
      <c r="Z1394" s="2" t="str">
        <f t="shared" si="87"/>
        <v/>
      </c>
      <c r="AA1394" s="2" t="s">
        <v>1030</v>
      </c>
    </row>
    <row r="1395" spans="1:27" hidden="1" x14ac:dyDescent="0.25">
      <c r="A1395" s="2" t="s">
        <v>4922</v>
      </c>
      <c r="B1395" s="2" t="s">
        <v>809</v>
      </c>
      <c r="C1395" s="2" t="s">
        <v>4923</v>
      </c>
      <c r="D1395" s="2">
        <v>12.75</v>
      </c>
      <c r="E1395" s="2">
        <v>1</v>
      </c>
      <c r="F1395" s="2">
        <v>12.75</v>
      </c>
      <c r="G1395" s="2" t="s">
        <v>1030</v>
      </c>
      <c r="H1395" s="2" t="s">
        <v>4924</v>
      </c>
      <c r="I1395" s="21">
        <v>42912.291666666672</v>
      </c>
      <c r="J1395" s="2" t="s">
        <v>800</v>
      </c>
      <c r="K1395" s="21">
        <v>42723.333333333328</v>
      </c>
      <c r="L1395" s="2" t="s">
        <v>794</v>
      </c>
      <c r="M1395" s="21">
        <v>40878.333333333336</v>
      </c>
      <c r="N1395" s="2">
        <v>1</v>
      </c>
      <c r="O1395" s="2">
        <v>4500</v>
      </c>
      <c r="P1395" s="2" t="s">
        <v>795</v>
      </c>
      <c r="Q1395" s="2" t="s">
        <v>809</v>
      </c>
      <c r="R1395" s="2" t="s">
        <v>813</v>
      </c>
      <c r="S1395" s="2" t="s">
        <v>820</v>
      </c>
      <c r="T1395" s="2" t="str">
        <f t="shared" si="84"/>
        <v/>
      </c>
      <c r="U1395" s="2" t="s">
        <v>1030</v>
      </c>
      <c r="V1395" s="2" t="str">
        <f t="shared" si="85"/>
        <v/>
      </c>
      <c r="W1395" s="2" t="s">
        <v>1030</v>
      </c>
      <c r="X1395" s="2" t="str">
        <f t="shared" si="86"/>
        <v/>
      </c>
      <c r="Y1395" s="2" t="s">
        <v>1030</v>
      </c>
      <c r="Z1395" s="2" t="str">
        <f t="shared" si="87"/>
        <v>Clare Briglio</v>
      </c>
      <c r="AA1395" s="2">
        <v>4500</v>
      </c>
    </row>
    <row r="1396" spans="1:27" hidden="1" x14ac:dyDescent="0.25">
      <c r="A1396" s="2" t="s">
        <v>4925</v>
      </c>
      <c r="B1396" s="2" t="s">
        <v>882</v>
      </c>
      <c r="C1396" s="2" t="s">
        <v>4926</v>
      </c>
      <c r="D1396" s="2">
        <v>33.25</v>
      </c>
      <c r="E1396" s="2" t="s">
        <v>1030</v>
      </c>
      <c r="F1396" s="2" t="s">
        <v>1030</v>
      </c>
      <c r="G1396" s="2">
        <v>33.25</v>
      </c>
      <c r="H1396" s="2" t="s">
        <v>4927</v>
      </c>
      <c r="I1396" s="21">
        <v>42646.291666666672</v>
      </c>
      <c r="J1396" s="2" t="s">
        <v>949</v>
      </c>
      <c r="K1396" s="21">
        <v>41316.333333333336</v>
      </c>
      <c r="L1396" s="2" t="s">
        <v>794</v>
      </c>
      <c r="P1396" s="2" t="s">
        <v>816</v>
      </c>
      <c r="Q1396" s="2" t="s">
        <v>882</v>
      </c>
      <c r="R1396" s="2" t="s">
        <v>1052</v>
      </c>
      <c r="S1396" s="2" t="s">
        <v>820</v>
      </c>
      <c r="T1396" s="2" t="str">
        <f t="shared" si="84"/>
        <v/>
      </c>
      <c r="U1396" s="2" t="s">
        <v>1030</v>
      </c>
      <c r="V1396" s="2" t="str">
        <f t="shared" si="85"/>
        <v/>
      </c>
      <c r="W1396" s="2" t="s">
        <v>1030</v>
      </c>
      <c r="X1396" s="2" t="str">
        <f t="shared" si="86"/>
        <v/>
      </c>
      <c r="Y1396" s="2" t="s">
        <v>1030</v>
      </c>
      <c r="Z1396" s="2" t="str">
        <f t="shared" si="87"/>
        <v/>
      </c>
      <c r="AA1396" s="2" t="s">
        <v>1030</v>
      </c>
    </row>
    <row r="1397" spans="1:27" hidden="1" x14ac:dyDescent="0.25">
      <c r="A1397" s="2" t="s">
        <v>300</v>
      </c>
      <c r="B1397" s="2" t="s">
        <v>912</v>
      </c>
      <c r="C1397" s="2" t="s">
        <v>298</v>
      </c>
      <c r="D1397" s="2">
        <v>20.833333343267441</v>
      </c>
      <c r="E1397" s="2">
        <v>1</v>
      </c>
      <c r="F1397" s="2">
        <v>20.833333343267441</v>
      </c>
      <c r="G1397" s="2" t="s">
        <v>1030</v>
      </c>
      <c r="H1397" s="2" t="s">
        <v>1193</v>
      </c>
      <c r="I1397" s="21">
        <v>43236.291666666672</v>
      </c>
      <c r="J1397" s="2" t="s">
        <v>819</v>
      </c>
      <c r="K1397" s="21">
        <v>42550.291666666672</v>
      </c>
      <c r="L1397" s="2" t="s">
        <v>794</v>
      </c>
      <c r="M1397" s="21">
        <v>31564.291666666668</v>
      </c>
      <c r="N1397" s="2">
        <v>64</v>
      </c>
      <c r="O1397" s="2">
        <v>25000000</v>
      </c>
      <c r="P1397" s="2" t="s">
        <v>795</v>
      </c>
      <c r="Q1397" s="2" t="s">
        <v>912</v>
      </c>
      <c r="R1397" s="2" t="s">
        <v>810</v>
      </c>
      <c r="S1397" s="2" t="s">
        <v>1194</v>
      </c>
      <c r="T1397" s="2" t="str">
        <f t="shared" si="84"/>
        <v>Ray Bowman</v>
      </c>
      <c r="U1397" s="2">
        <v>2000000</v>
      </c>
      <c r="V1397" s="2" t="str">
        <f t="shared" si="85"/>
        <v/>
      </c>
      <c r="W1397" s="2" t="s">
        <v>1030</v>
      </c>
      <c r="X1397" s="2" t="str">
        <f t="shared" si="86"/>
        <v/>
      </c>
      <c r="Y1397" s="2" t="s">
        <v>1030</v>
      </c>
      <c r="Z1397" s="2" t="str">
        <f t="shared" si="87"/>
        <v/>
      </c>
      <c r="AA1397" s="2" t="s">
        <v>1030</v>
      </c>
    </row>
    <row r="1398" spans="1:27" hidden="1" x14ac:dyDescent="0.25">
      <c r="A1398" s="2" t="s">
        <v>370</v>
      </c>
      <c r="B1398" s="2" t="s">
        <v>1365</v>
      </c>
      <c r="C1398" s="2" t="s">
        <v>369</v>
      </c>
      <c r="D1398" s="2">
        <v>3.75</v>
      </c>
      <c r="E1398" s="2">
        <v>1</v>
      </c>
      <c r="F1398" s="2">
        <v>3.75</v>
      </c>
      <c r="G1398" s="2" t="s">
        <v>1030</v>
      </c>
      <c r="H1398" s="2" t="s">
        <v>1195</v>
      </c>
      <c r="I1398" s="21">
        <v>43235.291666666672</v>
      </c>
      <c r="J1398" s="2" t="s">
        <v>800</v>
      </c>
      <c r="K1398" s="21">
        <v>43157.333333333328</v>
      </c>
      <c r="L1398" s="2" t="s">
        <v>794</v>
      </c>
      <c r="M1398" s="21">
        <v>42584.291666666672</v>
      </c>
      <c r="N1398" s="2">
        <v>1</v>
      </c>
      <c r="O1398" s="2">
        <v>380000</v>
      </c>
      <c r="P1398" s="2" t="s">
        <v>795</v>
      </c>
      <c r="Q1398" s="2" t="s">
        <v>1592</v>
      </c>
      <c r="R1398" s="2" t="s">
        <v>810</v>
      </c>
      <c r="S1398" s="2" t="s">
        <v>894</v>
      </c>
      <c r="T1398" s="2" t="str">
        <f t="shared" si="84"/>
        <v/>
      </c>
      <c r="U1398" s="2" t="s">
        <v>1030</v>
      </c>
      <c r="V1398" s="2" t="str">
        <f t="shared" si="85"/>
        <v/>
      </c>
      <c r="W1398" s="2" t="s">
        <v>1030</v>
      </c>
      <c r="X1398" s="2" t="str">
        <f t="shared" si="86"/>
        <v/>
      </c>
      <c r="Y1398" s="2" t="s">
        <v>1030</v>
      </c>
      <c r="Z1398" s="2" t="str">
        <f t="shared" si="87"/>
        <v/>
      </c>
      <c r="AA1398" s="2" t="s">
        <v>1030</v>
      </c>
    </row>
    <row r="1399" spans="1:27" hidden="1" x14ac:dyDescent="0.25">
      <c r="A1399" s="2" t="s">
        <v>51</v>
      </c>
      <c r="B1399" s="2" t="s">
        <v>833</v>
      </c>
      <c r="C1399" s="2" t="s">
        <v>50</v>
      </c>
      <c r="D1399" s="2">
        <v>8.0329998508095741</v>
      </c>
      <c r="E1399" s="2" t="s">
        <v>1030</v>
      </c>
      <c r="F1399" s="2" t="s">
        <v>1030</v>
      </c>
      <c r="G1399" s="2">
        <v>8.0329998508095741</v>
      </c>
      <c r="H1399" s="2" t="s">
        <v>1196</v>
      </c>
      <c r="I1399" s="21">
        <v>43294.291666666672</v>
      </c>
      <c r="J1399" s="2" t="s">
        <v>840</v>
      </c>
      <c r="K1399" s="21">
        <v>40582.333333333336</v>
      </c>
      <c r="L1399" s="2" t="s">
        <v>794</v>
      </c>
      <c r="M1399" s="21">
        <v>41222.333333333336</v>
      </c>
      <c r="N1399" s="2">
        <v>0</v>
      </c>
      <c r="P1399" s="2" t="s">
        <v>816</v>
      </c>
      <c r="Q1399" s="2" t="s">
        <v>833</v>
      </c>
      <c r="R1399" s="2" t="s">
        <v>903</v>
      </c>
      <c r="S1399" s="2" t="s">
        <v>801</v>
      </c>
      <c r="T1399" s="2" t="str">
        <f t="shared" si="84"/>
        <v/>
      </c>
      <c r="U1399" s="2" t="s">
        <v>1030</v>
      </c>
      <c r="V1399" s="2" t="str">
        <f t="shared" si="85"/>
        <v/>
      </c>
      <c r="W1399" s="2" t="s">
        <v>1030</v>
      </c>
      <c r="X1399" s="2" t="str">
        <f t="shared" si="86"/>
        <v/>
      </c>
      <c r="Y1399" s="2" t="s">
        <v>1030</v>
      </c>
      <c r="Z1399" s="2" t="str">
        <f t="shared" si="87"/>
        <v/>
      </c>
      <c r="AA1399" s="2" t="s">
        <v>1030</v>
      </c>
    </row>
    <row r="1400" spans="1:27" hidden="1" x14ac:dyDescent="0.25">
      <c r="A1400" s="2" t="s">
        <v>502</v>
      </c>
      <c r="B1400" s="2" t="s">
        <v>812</v>
      </c>
      <c r="C1400" s="2" t="s">
        <v>501</v>
      </c>
      <c r="D1400" s="2">
        <v>5.25</v>
      </c>
      <c r="E1400" s="2">
        <v>1</v>
      </c>
      <c r="F1400" s="2">
        <v>5.25</v>
      </c>
      <c r="G1400" s="2" t="s">
        <v>1030</v>
      </c>
      <c r="H1400" s="2" t="s">
        <v>1197</v>
      </c>
      <c r="I1400" s="21">
        <v>43235.291666666672</v>
      </c>
      <c r="J1400" s="2" t="s">
        <v>819</v>
      </c>
      <c r="K1400" s="21">
        <v>43164.333333333328</v>
      </c>
      <c r="L1400" s="2" t="s">
        <v>794</v>
      </c>
      <c r="M1400" s="21">
        <v>43073.333333333328</v>
      </c>
      <c r="N1400" s="2">
        <v>2</v>
      </c>
      <c r="O1400" s="2">
        <v>0</v>
      </c>
      <c r="P1400" s="2" t="s">
        <v>824</v>
      </c>
      <c r="Q1400" s="2" t="s">
        <v>812</v>
      </c>
      <c r="R1400" s="2" t="s">
        <v>810</v>
      </c>
      <c r="S1400" s="2" t="s">
        <v>831</v>
      </c>
      <c r="T1400" s="2" t="str">
        <f t="shared" si="84"/>
        <v/>
      </c>
      <c r="U1400" s="2" t="s">
        <v>1030</v>
      </c>
      <c r="V1400" s="2" t="str">
        <f t="shared" si="85"/>
        <v/>
      </c>
      <c r="W1400" s="2" t="s">
        <v>1030</v>
      </c>
      <c r="X1400" s="2" t="str">
        <f t="shared" si="86"/>
        <v/>
      </c>
      <c r="Y1400" s="2" t="s">
        <v>1030</v>
      </c>
      <c r="Z1400" s="2" t="str">
        <f t="shared" si="87"/>
        <v/>
      </c>
      <c r="AA1400" s="2" t="s">
        <v>1030</v>
      </c>
    </row>
    <row r="1401" spans="1:27" hidden="1" x14ac:dyDescent="0.25">
      <c r="A1401" s="2" t="s">
        <v>4928</v>
      </c>
      <c r="B1401" s="2" t="s">
        <v>796</v>
      </c>
      <c r="C1401" s="2" t="s">
        <v>4929</v>
      </c>
      <c r="D1401" s="2">
        <v>49.282999999821186</v>
      </c>
      <c r="E1401" s="2" t="s">
        <v>1030</v>
      </c>
      <c r="F1401" s="2" t="s">
        <v>1030</v>
      </c>
      <c r="G1401" s="2">
        <v>49.282999999821186</v>
      </c>
      <c r="H1401" s="2" t="s">
        <v>4930</v>
      </c>
      <c r="I1401" s="21">
        <v>42066.333333333328</v>
      </c>
      <c r="J1401" s="2" t="s">
        <v>800</v>
      </c>
      <c r="K1401" s="21">
        <v>40687.291666666664</v>
      </c>
      <c r="L1401" s="2" t="s">
        <v>1102</v>
      </c>
      <c r="M1401" s="21">
        <v>40057.291666666664</v>
      </c>
      <c r="N1401" s="2">
        <v>3</v>
      </c>
      <c r="O1401" s="2">
        <v>671000</v>
      </c>
      <c r="P1401" s="2" t="s">
        <v>795</v>
      </c>
      <c r="Q1401" s="2" t="s">
        <v>796</v>
      </c>
      <c r="R1401" s="2" t="s">
        <v>1013</v>
      </c>
      <c r="S1401" s="2" t="s">
        <v>801</v>
      </c>
      <c r="T1401" s="2" t="str">
        <f t="shared" si="84"/>
        <v/>
      </c>
      <c r="U1401" s="2" t="s">
        <v>1030</v>
      </c>
      <c r="V1401" s="2" t="str">
        <f t="shared" si="85"/>
        <v/>
      </c>
      <c r="W1401" s="2" t="s">
        <v>1030</v>
      </c>
      <c r="X1401" s="2" t="str">
        <f t="shared" si="86"/>
        <v/>
      </c>
      <c r="Y1401" s="2" t="s">
        <v>1030</v>
      </c>
      <c r="Z1401" s="2" t="str">
        <f t="shared" si="87"/>
        <v>Pat Sweeney</v>
      </c>
      <c r="AA1401" s="2">
        <v>410000</v>
      </c>
    </row>
    <row r="1402" spans="1:27" hidden="1" x14ac:dyDescent="0.25">
      <c r="A1402" s="2" t="s">
        <v>4931</v>
      </c>
      <c r="B1402" s="2" t="s">
        <v>882</v>
      </c>
      <c r="C1402" s="2" t="s">
        <v>4932</v>
      </c>
      <c r="D1402" s="2">
        <v>1.75</v>
      </c>
      <c r="E1402" s="2" t="s">
        <v>1030</v>
      </c>
      <c r="F1402" s="2" t="s">
        <v>1030</v>
      </c>
      <c r="G1402" s="2">
        <v>1.75</v>
      </c>
      <c r="H1402" s="2" t="s">
        <v>4933</v>
      </c>
      <c r="I1402" s="21">
        <v>42776.333333333328</v>
      </c>
      <c r="J1402" s="2" t="s">
        <v>819</v>
      </c>
      <c r="K1402" s="21">
        <v>39321.291666666664</v>
      </c>
      <c r="L1402" s="2" t="s">
        <v>794</v>
      </c>
      <c r="M1402" s="21">
        <v>36692.291666666664</v>
      </c>
      <c r="N1402" s="2">
        <v>0</v>
      </c>
      <c r="P1402" s="2" t="s">
        <v>795</v>
      </c>
      <c r="Q1402" s="2" t="s">
        <v>882</v>
      </c>
      <c r="R1402" s="2" t="s">
        <v>903</v>
      </c>
      <c r="S1402" s="2" t="s">
        <v>820</v>
      </c>
      <c r="T1402" s="2" t="str">
        <f t="shared" si="84"/>
        <v/>
      </c>
      <c r="U1402" s="2" t="s">
        <v>1030</v>
      </c>
      <c r="V1402" s="2" t="str">
        <f t="shared" si="85"/>
        <v/>
      </c>
      <c r="W1402" s="2" t="s">
        <v>1030</v>
      </c>
      <c r="X1402" s="2" t="str">
        <f t="shared" si="86"/>
        <v/>
      </c>
      <c r="Y1402" s="2" t="s">
        <v>1030</v>
      </c>
      <c r="Z1402" s="2" t="str">
        <f t="shared" si="87"/>
        <v/>
      </c>
      <c r="AA1402" s="2" t="s">
        <v>1030</v>
      </c>
    </row>
    <row r="1403" spans="1:27" hidden="1" x14ac:dyDescent="0.25">
      <c r="A1403" s="2" t="s">
        <v>4934</v>
      </c>
      <c r="B1403" s="2" t="s">
        <v>878</v>
      </c>
      <c r="C1403" s="2" t="s">
        <v>4935</v>
      </c>
      <c r="D1403" s="2">
        <v>6</v>
      </c>
      <c r="E1403" s="2">
        <v>1</v>
      </c>
      <c r="F1403" s="2">
        <v>6</v>
      </c>
      <c r="G1403" s="2" t="s">
        <v>1030</v>
      </c>
      <c r="H1403" s="2" t="s">
        <v>4936</v>
      </c>
      <c r="I1403" s="21">
        <v>43070.333333333328</v>
      </c>
      <c r="J1403" s="2" t="s">
        <v>819</v>
      </c>
      <c r="K1403" s="21">
        <v>41800.291666666664</v>
      </c>
      <c r="L1403" s="2" t="s">
        <v>794</v>
      </c>
      <c r="M1403" s="21">
        <v>41276.333333333336</v>
      </c>
      <c r="N1403" s="2">
        <v>1</v>
      </c>
      <c r="O1403" s="2">
        <v>0</v>
      </c>
      <c r="P1403" s="2" t="s">
        <v>795</v>
      </c>
      <c r="Q1403" s="2" t="s">
        <v>878</v>
      </c>
      <c r="R1403" s="2" t="s">
        <v>1030</v>
      </c>
      <c r="S1403" s="2" t="s">
        <v>913</v>
      </c>
      <c r="T1403" s="2" t="str">
        <f t="shared" si="84"/>
        <v/>
      </c>
      <c r="U1403" s="2" t="s">
        <v>1030</v>
      </c>
      <c r="V1403" s="2" t="str">
        <f t="shared" si="85"/>
        <v/>
      </c>
      <c r="W1403" s="2" t="s">
        <v>1030</v>
      </c>
      <c r="X1403" s="2" t="str">
        <f t="shared" si="86"/>
        <v/>
      </c>
      <c r="Y1403" s="2" t="s">
        <v>1030</v>
      </c>
      <c r="Z1403" s="2" t="str">
        <f t="shared" si="87"/>
        <v/>
      </c>
      <c r="AA1403" s="2" t="s">
        <v>1030</v>
      </c>
    </row>
    <row r="1404" spans="1:27" hidden="1" x14ac:dyDescent="0.25">
      <c r="A1404" s="2" t="s">
        <v>4937</v>
      </c>
      <c r="B1404" s="2" t="s">
        <v>912</v>
      </c>
      <c r="C1404" s="2" t="s">
        <v>4938</v>
      </c>
      <c r="D1404" s="2">
        <v>0.5</v>
      </c>
      <c r="E1404" s="2">
        <v>1</v>
      </c>
      <c r="F1404" s="2">
        <v>0.5</v>
      </c>
      <c r="G1404" s="2" t="s">
        <v>1030</v>
      </c>
      <c r="H1404" s="2" t="s">
        <v>4939</v>
      </c>
      <c r="I1404" s="21">
        <v>42537.291666666672</v>
      </c>
      <c r="J1404" s="2" t="s">
        <v>884</v>
      </c>
      <c r="K1404" s="21">
        <v>42536.291666666672</v>
      </c>
      <c r="L1404" s="2" t="s">
        <v>794</v>
      </c>
      <c r="N1404" s="2">
        <v>0</v>
      </c>
      <c r="O1404" s="2">
        <v>0</v>
      </c>
      <c r="P1404" s="2" t="s">
        <v>816</v>
      </c>
      <c r="Q1404" s="2" t="s">
        <v>912</v>
      </c>
      <c r="R1404" s="2" t="s">
        <v>797</v>
      </c>
      <c r="S1404" s="2" t="s">
        <v>817</v>
      </c>
      <c r="T1404" s="2" t="str">
        <f t="shared" si="84"/>
        <v/>
      </c>
      <c r="U1404" s="2" t="s">
        <v>1030</v>
      </c>
      <c r="V1404" s="2" t="str">
        <f t="shared" si="85"/>
        <v/>
      </c>
      <c r="W1404" s="2" t="s">
        <v>1030</v>
      </c>
      <c r="X1404" s="2" t="str">
        <f t="shared" si="86"/>
        <v/>
      </c>
      <c r="Y1404" s="2" t="s">
        <v>1030</v>
      </c>
      <c r="Z1404" s="2" t="str">
        <f t="shared" si="87"/>
        <v/>
      </c>
      <c r="AA1404" s="2" t="s">
        <v>1030</v>
      </c>
    </row>
    <row r="1405" spans="1:27" hidden="1" x14ac:dyDescent="0.25">
      <c r="A1405" s="2" t="s">
        <v>4940</v>
      </c>
      <c r="B1405" s="2" t="s">
        <v>1659</v>
      </c>
      <c r="C1405" s="2" t="s">
        <v>4941</v>
      </c>
      <c r="D1405" s="2">
        <v>0.25</v>
      </c>
      <c r="E1405" s="2" t="s">
        <v>1030</v>
      </c>
      <c r="F1405" s="2" t="s">
        <v>1030</v>
      </c>
      <c r="G1405" s="2">
        <v>0.25</v>
      </c>
      <c r="H1405" s="2" t="s">
        <v>4942</v>
      </c>
      <c r="I1405" s="21">
        <v>41718.291666666664</v>
      </c>
      <c r="J1405" s="2" t="s">
        <v>819</v>
      </c>
      <c r="K1405" s="21">
        <v>40435.291666666664</v>
      </c>
      <c r="L1405" s="2" t="s">
        <v>1102</v>
      </c>
      <c r="M1405" s="21">
        <v>40435.291666666664</v>
      </c>
      <c r="N1405" s="2">
        <v>1</v>
      </c>
      <c r="P1405" s="2" t="s">
        <v>795</v>
      </c>
      <c r="Q1405" s="2" t="s">
        <v>1659</v>
      </c>
      <c r="R1405" s="2" t="s">
        <v>903</v>
      </c>
      <c r="S1405" s="2" t="s">
        <v>801</v>
      </c>
      <c r="T1405" s="2" t="str">
        <f t="shared" si="84"/>
        <v/>
      </c>
      <c r="U1405" s="2" t="s">
        <v>1030</v>
      </c>
      <c r="V1405" s="2" t="str">
        <f t="shared" si="85"/>
        <v/>
      </c>
      <c r="W1405" s="2" t="s">
        <v>1030</v>
      </c>
      <c r="X1405" s="2" t="str">
        <f t="shared" si="86"/>
        <v/>
      </c>
      <c r="Y1405" s="2" t="s">
        <v>1030</v>
      </c>
      <c r="Z1405" s="2" t="str">
        <f t="shared" si="87"/>
        <v/>
      </c>
      <c r="AA1405" s="2" t="s">
        <v>1030</v>
      </c>
    </row>
    <row r="1406" spans="1:27" hidden="1" x14ac:dyDescent="0.25">
      <c r="A1406" s="2" t="s">
        <v>4943</v>
      </c>
      <c r="B1406" s="2" t="s">
        <v>885</v>
      </c>
      <c r="C1406" s="2" t="s">
        <v>4944</v>
      </c>
      <c r="D1406" s="2">
        <v>26.75</v>
      </c>
      <c r="E1406" s="2">
        <v>1</v>
      </c>
      <c r="F1406" s="2">
        <v>26.75</v>
      </c>
      <c r="G1406" s="2" t="s">
        <v>1030</v>
      </c>
      <c r="H1406" s="2" t="s">
        <v>4945</v>
      </c>
      <c r="I1406" s="21">
        <v>43070.333333333328</v>
      </c>
      <c r="J1406" s="2" t="s">
        <v>793</v>
      </c>
      <c r="K1406" s="21">
        <v>42503.291666666672</v>
      </c>
      <c r="L1406" s="2" t="s">
        <v>794</v>
      </c>
      <c r="M1406" s="21">
        <v>41568.291666666664</v>
      </c>
      <c r="N1406" s="2">
        <v>1</v>
      </c>
      <c r="O1406" s="2">
        <v>41000</v>
      </c>
      <c r="P1406" s="2" t="s">
        <v>795</v>
      </c>
      <c r="Q1406" s="2" t="s">
        <v>885</v>
      </c>
      <c r="R1406" s="2" t="s">
        <v>813</v>
      </c>
      <c r="S1406" s="2" t="s">
        <v>4946</v>
      </c>
      <c r="T1406" s="2" t="str">
        <f t="shared" si="84"/>
        <v/>
      </c>
      <c r="U1406" s="2" t="s">
        <v>1030</v>
      </c>
      <c r="V1406" s="2" t="str">
        <f t="shared" si="85"/>
        <v/>
      </c>
      <c r="W1406" s="2" t="s">
        <v>1030</v>
      </c>
      <c r="X1406" s="2" t="str">
        <f t="shared" si="86"/>
        <v>Alondra Gaytan</v>
      </c>
      <c r="Y1406" s="2">
        <v>1</v>
      </c>
      <c r="Z1406" s="2" t="str">
        <f t="shared" si="87"/>
        <v/>
      </c>
      <c r="AA1406" s="2" t="s">
        <v>1030</v>
      </c>
    </row>
    <row r="1407" spans="1:27" hidden="1" x14ac:dyDescent="0.25">
      <c r="A1407" s="2" t="s">
        <v>4947</v>
      </c>
      <c r="B1407" s="2" t="s">
        <v>796</v>
      </c>
      <c r="C1407" s="2" t="s">
        <v>4948</v>
      </c>
      <c r="D1407" s="2">
        <v>0.25</v>
      </c>
      <c r="E1407" s="2" t="s">
        <v>1030</v>
      </c>
      <c r="F1407" s="2" t="s">
        <v>1030</v>
      </c>
      <c r="G1407" s="2">
        <v>0.25</v>
      </c>
      <c r="H1407" s="2" t="s">
        <v>4949</v>
      </c>
      <c r="I1407" s="21">
        <v>41997.333333333328</v>
      </c>
      <c r="J1407" s="2" t="s">
        <v>800</v>
      </c>
      <c r="K1407" s="21">
        <v>41046.291666666664</v>
      </c>
      <c r="L1407" s="2" t="s">
        <v>1102</v>
      </c>
      <c r="M1407" s="21">
        <v>31717.333333333332</v>
      </c>
      <c r="N1407" s="2">
        <v>11</v>
      </c>
      <c r="O1407" s="2">
        <v>300000</v>
      </c>
      <c r="P1407" s="2" t="s">
        <v>795</v>
      </c>
      <c r="Q1407" s="2" t="s">
        <v>796</v>
      </c>
      <c r="R1407" s="2" t="s">
        <v>810</v>
      </c>
      <c r="S1407" s="2" t="s">
        <v>845</v>
      </c>
      <c r="T1407" s="2" t="str">
        <f t="shared" si="84"/>
        <v/>
      </c>
      <c r="U1407" s="2" t="s">
        <v>1030</v>
      </c>
      <c r="V1407" s="2" t="str">
        <f t="shared" si="85"/>
        <v/>
      </c>
      <c r="W1407" s="2" t="s">
        <v>1030</v>
      </c>
      <c r="X1407" s="2" t="str">
        <f t="shared" si="86"/>
        <v/>
      </c>
      <c r="Y1407" s="2" t="s">
        <v>1030</v>
      </c>
      <c r="Z1407" s="2" t="str">
        <f t="shared" si="87"/>
        <v/>
      </c>
      <c r="AA1407" s="2" t="s">
        <v>1030</v>
      </c>
    </row>
    <row r="1408" spans="1:27" hidden="1" x14ac:dyDescent="0.25">
      <c r="A1408" s="2" t="s">
        <v>1406</v>
      </c>
      <c r="B1408" s="2" t="s">
        <v>885</v>
      </c>
      <c r="C1408" s="2" t="s">
        <v>1405</v>
      </c>
      <c r="D1408" s="2">
        <v>17</v>
      </c>
      <c r="E1408" s="2" t="s">
        <v>1030</v>
      </c>
      <c r="F1408" s="2" t="s">
        <v>1030</v>
      </c>
      <c r="G1408" s="2">
        <v>17</v>
      </c>
      <c r="H1408" s="2" t="s">
        <v>1520</v>
      </c>
      <c r="I1408" s="21">
        <v>43312.291666666672</v>
      </c>
      <c r="J1408" s="2" t="s">
        <v>884</v>
      </c>
      <c r="K1408" s="21">
        <v>43299.291666666672</v>
      </c>
      <c r="L1408" s="2" t="s">
        <v>794</v>
      </c>
      <c r="M1408" s="21">
        <v>36586.333333333336</v>
      </c>
      <c r="N1408" s="2">
        <v>15</v>
      </c>
      <c r="O1408" s="2">
        <v>2200000</v>
      </c>
      <c r="P1408" s="2" t="s">
        <v>795</v>
      </c>
      <c r="Q1408" s="2" t="s">
        <v>885</v>
      </c>
      <c r="R1408" s="2" t="s">
        <v>797</v>
      </c>
      <c r="S1408" s="2" t="s">
        <v>801</v>
      </c>
      <c r="T1408" s="2" t="str">
        <f t="shared" si="84"/>
        <v/>
      </c>
      <c r="U1408" s="2" t="s">
        <v>1030</v>
      </c>
      <c r="V1408" s="2" t="str">
        <f t="shared" si="85"/>
        <v/>
      </c>
      <c r="W1408" s="2" t="s">
        <v>1030</v>
      </c>
      <c r="X1408" s="2" t="str">
        <f t="shared" si="86"/>
        <v/>
      </c>
      <c r="Y1408" s="2" t="s">
        <v>1030</v>
      </c>
      <c r="Z1408" s="2" t="str">
        <f t="shared" si="87"/>
        <v/>
      </c>
      <c r="AA1408" s="2" t="s">
        <v>1030</v>
      </c>
    </row>
    <row r="1409" spans="1:27" hidden="1" x14ac:dyDescent="0.25">
      <c r="A1409" s="2" t="s">
        <v>4950</v>
      </c>
      <c r="B1409" s="2" t="s">
        <v>885</v>
      </c>
      <c r="C1409" s="2" t="s">
        <v>4951</v>
      </c>
      <c r="D1409" s="2">
        <v>2.5</v>
      </c>
      <c r="E1409" s="2">
        <v>1</v>
      </c>
      <c r="F1409" s="2">
        <v>2.5</v>
      </c>
      <c r="G1409" s="2" t="s">
        <v>1030</v>
      </c>
      <c r="H1409" s="2" t="s">
        <v>4952</v>
      </c>
      <c r="I1409" s="21">
        <v>42062.333333333328</v>
      </c>
      <c r="J1409" s="2" t="s">
        <v>884</v>
      </c>
      <c r="K1409" s="21">
        <v>42032.333333333328</v>
      </c>
      <c r="L1409" s="2" t="s">
        <v>1102</v>
      </c>
      <c r="M1409" s="21">
        <v>24685.291666666668</v>
      </c>
      <c r="N1409" s="2">
        <v>1</v>
      </c>
      <c r="O1409" s="2">
        <v>0</v>
      </c>
      <c r="P1409" s="2" t="s">
        <v>795</v>
      </c>
      <c r="Q1409" s="2" t="s">
        <v>885</v>
      </c>
      <c r="R1409" s="2" t="s">
        <v>797</v>
      </c>
      <c r="S1409" s="2" t="s">
        <v>820</v>
      </c>
      <c r="T1409" s="2" t="str">
        <f t="shared" si="84"/>
        <v/>
      </c>
      <c r="U1409" s="2" t="s">
        <v>1030</v>
      </c>
      <c r="V1409" s="2" t="str">
        <f t="shared" si="85"/>
        <v/>
      </c>
      <c r="W1409" s="2" t="s">
        <v>1030</v>
      </c>
      <c r="X1409" s="2" t="str">
        <f t="shared" si="86"/>
        <v/>
      </c>
      <c r="Y1409" s="2" t="s">
        <v>1030</v>
      </c>
      <c r="Z1409" s="2" t="str">
        <f t="shared" si="87"/>
        <v/>
      </c>
      <c r="AA1409" s="2" t="s">
        <v>1030</v>
      </c>
    </row>
    <row r="1410" spans="1:27" hidden="1" x14ac:dyDescent="0.25">
      <c r="A1410" s="2" t="s">
        <v>198</v>
      </c>
      <c r="B1410" s="2" t="s">
        <v>812</v>
      </c>
      <c r="C1410" s="2" t="s">
        <v>197</v>
      </c>
      <c r="D1410" s="2">
        <v>4.75</v>
      </c>
      <c r="E1410" s="2">
        <v>1</v>
      </c>
      <c r="F1410" s="2">
        <v>4.75</v>
      </c>
      <c r="G1410" s="2" t="s">
        <v>1030</v>
      </c>
      <c r="H1410" s="2" t="s">
        <v>1198</v>
      </c>
      <c r="I1410" s="21">
        <v>43294.291666666672</v>
      </c>
      <c r="J1410" s="2" t="s">
        <v>819</v>
      </c>
      <c r="K1410" s="21">
        <v>43259.291666666672</v>
      </c>
      <c r="L1410" s="2" t="s">
        <v>794</v>
      </c>
      <c r="N1410" s="2">
        <v>0</v>
      </c>
      <c r="O1410" s="2">
        <v>0</v>
      </c>
      <c r="P1410" s="2" t="s">
        <v>816</v>
      </c>
      <c r="Q1410" s="2" t="s">
        <v>812</v>
      </c>
      <c r="R1410" s="2" t="s">
        <v>810</v>
      </c>
      <c r="S1410" s="2" t="s">
        <v>831</v>
      </c>
      <c r="T1410" s="2" t="str">
        <f t="shared" si="84"/>
        <v/>
      </c>
      <c r="U1410" s="2" t="s">
        <v>1030</v>
      </c>
      <c r="V1410" s="2" t="str">
        <f t="shared" si="85"/>
        <v/>
      </c>
      <c r="W1410" s="2" t="s">
        <v>1030</v>
      </c>
      <c r="X1410" s="2" t="str">
        <f t="shared" si="86"/>
        <v/>
      </c>
      <c r="Y1410" s="2" t="s">
        <v>1030</v>
      </c>
      <c r="Z1410" s="2" t="str">
        <f t="shared" si="87"/>
        <v/>
      </c>
      <c r="AA1410" s="2" t="s">
        <v>1030</v>
      </c>
    </row>
    <row r="1411" spans="1:27" hidden="1" x14ac:dyDescent="0.25">
      <c r="A1411" s="2" t="s">
        <v>492</v>
      </c>
      <c r="B1411" s="2" t="s">
        <v>1365</v>
      </c>
      <c r="C1411" s="2" t="s">
        <v>491</v>
      </c>
      <c r="D1411" s="2">
        <v>4.5</v>
      </c>
      <c r="E1411" s="2">
        <v>1</v>
      </c>
      <c r="F1411" s="2">
        <v>4.5</v>
      </c>
      <c r="G1411" s="2" t="s">
        <v>1030</v>
      </c>
      <c r="H1411" s="2" t="s">
        <v>1199</v>
      </c>
      <c r="I1411" s="21">
        <v>43235.291666666672</v>
      </c>
      <c r="J1411" s="2" t="s">
        <v>840</v>
      </c>
      <c r="K1411" s="21">
        <v>43154.333333333328</v>
      </c>
      <c r="L1411" s="2" t="s">
        <v>794</v>
      </c>
      <c r="M1411" s="21">
        <v>43132.333333333328</v>
      </c>
      <c r="N1411" s="2">
        <v>0</v>
      </c>
      <c r="O1411" s="2">
        <v>0</v>
      </c>
      <c r="P1411" s="2" t="s">
        <v>824</v>
      </c>
      <c r="Q1411" s="2" t="s">
        <v>1592</v>
      </c>
      <c r="R1411" s="2" t="s">
        <v>810</v>
      </c>
      <c r="S1411" s="2" t="s">
        <v>801</v>
      </c>
      <c r="T1411" s="2" t="str">
        <f t="shared" ref="T1411:T1474" si="88">IF(U1411&lt;&gt;"",B1411,"")</f>
        <v/>
      </c>
      <c r="U1411" s="2" t="s">
        <v>1030</v>
      </c>
      <c r="V1411" s="2" t="str">
        <f t="shared" ref="V1411:V1474" si="89">IF(W1411&lt;&gt;"",B1411,"")</f>
        <v/>
      </c>
      <c r="W1411" s="2" t="s">
        <v>1030</v>
      </c>
      <c r="X1411" s="2" t="str">
        <f t="shared" ref="X1411:X1474" si="90">IF(Y1411&lt;&gt;"",B1411,"")</f>
        <v/>
      </c>
      <c r="Y1411" s="2" t="s">
        <v>1030</v>
      </c>
      <c r="Z1411" s="2" t="str">
        <f t="shared" ref="Z1411:Z1474" si="91">IF(AA1411&lt;&gt;"",B1411,"")</f>
        <v/>
      </c>
      <c r="AA1411" s="2" t="s">
        <v>1030</v>
      </c>
    </row>
    <row r="1412" spans="1:27" hidden="1" x14ac:dyDescent="0.25">
      <c r="A1412" s="2" t="s">
        <v>250</v>
      </c>
      <c r="B1412" s="2" t="s">
        <v>1365</v>
      </c>
      <c r="C1412" s="2" t="s">
        <v>249</v>
      </c>
      <c r="D1412" s="2">
        <v>1</v>
      </c>
      <c r="E1412" s="2">
        <v>1</v>
      </c>
      <c r="F1412" s="2">
        <v>1</v>
      </c>
      <c r="G1412" s="2" t="s">
        <v>1030</v>
      </c>
      <c r="H1412" s="2" t="s">
        <v>1200</v>
      </c>
      <c r="I1412" s="21">
        <v>43251.291666666672</v>
      </c>
      <c r="J1412" s="2" t="s">
        <v>800</v>
      </c>
      <c r="K1412" s="21">
        <v>43244.291666666672</v>
      </c>
      <c r="L1412" s="2" t="s">
        <v>794</v>
      </c>
      <c r="M1412" s="21">
        <v>42610.291666666672</v>
      </c>
      <c r="N1412" s="2">
        <v>1</v>
      </c>
      <c r="O1412" s="2">
        <v>34383.75</v>
      </c>
      <c r="P1412" s="2" t="s">
        <v>795</v>
      </c>
      <c r="Q1412" s="2" t="s">
        <v>1592</v>
      </c>
      <c r="R1412" s="2" t="s">
        <v>810</v>
      </c>
      <c r="S1412" s="2" t="s">
        <v>955</v>
      </c>
      <c r="T1412" s="2" t="str">
        <f t="shared" si="88"/>
        <v/>
      </c>
      <c r="U1412" s="2" t="s">
        <v>1030</v>
      </c>
      <c r="V1412" s="2" t="str">
        <f t="shared" si="89"/>
        <v/>
      </c>
      <c r="W1412" s="2" t="s">
        <v>1030</v>
      </c>
      <c r="X1412" s="2" t="str">
        <f t="shared" si="90"/>
        <v/>
      </c>
      <c r="Y1412" s="2" t="s">
        <v>1030</v>
      </c>
      <c r="Z1412" s="2" t="str">
        <f t="shared" si="91"/>
        <v/>
      </c>
      <c r="AA1412" s="2" t="s">
        <v>1030</v>
      </c>
    </row>
    <row r="1413" spans="1:27" hidden="1" x14ac:dyDescent="0.25">
      <c r="A1413" s="2" t="s">
        <v>4953</v>
      </c>
      <c r="B1413" s="2" t="s">
        <v>796</v>
      </c>
      <c r="C1413" s="2" t="s">
        <v>4954</v>
      </c>
      <c r="D1413" s="2">
        <v>2.75</v>
      </c>
      <c r="E1413" s="2">
        <v>1</v>
      </c>
      <c r="F1413" s="2">
        <v>2.75</v>
      </c>
      <c r="G1413" s="2" t="s">
        <v>1030</v>
      </c>
      <c r="H1413" s="2" t="s">
        <v>4955</v>
      </c>
      <c r="I1413" s="21">
        <v>42228.291666666672</v>
      </c>
      <c r="J1413" s="2" t="s">
        <v>861</v>
      </c>
      <c r="K1413" s="21">
        <v>42213.291666666672</v>
      </c>
      <c r="L1413" s="2" t="s">
        <v>1102</v>
      </c>
      <c r="M1413" s="21">
        <v>42214.291666666672</v>
      </c>
      <c r="N1413" s="2">
        <v>0</v>
      </c>
      <c r="O1413" s="2">
        <v>0</v>
      </c>
      <c r="P1413" s="2" t="s">
        <v>816</v>
      </c>
      <c r="Q1413" s="2" t="s">
        <v>796</v>
      </c>
      <c r="R1413" s="2" t="s">
        <v>797</v>
      </c>
      <c r="S1413" s="2" t="s">
        <v>831</v>
      </c>
      <c r="T1413" s="2" t="str">
        <f t="shared" si="88"/>
        <v/>
      </c>
      <c r="U1413" s="2" t="s">
        <v>1030</v>
      </c>
      <c r="V1413" s="2" t="str">
        <f t="shared" si="89"/>
        <v/>
      </c>
      <c r="W1413" s="2" t="s">
        <v>1030</v>
      </c>
      <c r="X1413" s="2" t="str">
        <f t="shared" si="90"/>
        <v/>
      </c>
      <c r="Y1413" s="2" t="s">
        <v>1030</v>
      </c>
      <c r="Z1413" s="2" t="str">
        <f t="shared" si="91"/>
        <v/>
      </c>
      <c r="AA1413" s="2" t="s">
        <v>1030</v>
      </c>
    </row>
    <row r="1414" spans="1:27" hidden="1" x14ac:dyDescent="0.25">
      <c r="A1414" s="2" t="s">
        <v>4956</v>
      </c>
      <c r="B1414" s="2" t="s">
        <v>1063</v>
      </c>
      <c r="C1414" s="2" t="s">
        <v>4957</v>
      </c>
      <c r="D1414" s="2">
        <v>1.25</v>
      </c>
      <c r="E1414" s="2">
        <v>1</v>
      </c>
      <c r="F1414" s="2">
        <v>1.25</v>
      </c>
      <c r="G1414" s="2" t="s">
        <v>1030</v>
      </c>
      <c r="H1414" s="2" t="s">
        <v>4958</v>
      </c>
      <c r="I1414" s="21">
        <v>42052.333333333328</v>
      </c>
      <c r="J1414" s="2" t="s">
        <v>889</v>
      </c>
      <c r="K1414" s="21">
        <v>41883.291666666664</v>
      </c>
      <c r="L1414" s="2" t="s">
        <v>1102</v>
      </c>
      <c r="N1414" s="2">
        <v>0</v>
      </c>
      <c r="O1414" s="2">
        <v>0</v>
      </c>
      <c r="P1414" s="2" t="s">
        <v>816</v>
      </c>
      <c r="Q1414" s="2" t="s">
        <v>1063</v>
      </c>
      <c r="R1414" s="2" t="s">
        <v>810</v>
      </c>
      <c r="S1414" s="2" t="s">
        <v>916</v>
      </c>
      <c r="T1414" s="2" t="str">
        <f t="shared" si="88"/>
        <v/>
      </c>
      <c r="U1414" s="2" t="s">
        <v>1030</v>
      </c>
      <c r="V1414" s="2" t="str">
        <f t="shared" si="89"/>
        <v/>
      </c>
      <c r="W1414" s="2" t="s">
        <v>1030</v>
      </c>
      <c r="X1414" s="2" t="str">
        <f t="shared" si="90"/>
        <v/>
      </c>
      <c r="Y1414" s="2" t="s">
        <v>1030</v>
      </c>
      <c r="Z1414" s="2" t="str">
        <f t="shared" si="91"/>
        <v/>
      </c>
      <c r="AA1414" s="2" t="s">
        <v>1030</v>
      </c>
    </row>
    <row r="1415" spans="1:27" hidden="1" x14ac:dyDescent="0.25">
      <c r="A1415" s="2" t="s">
        <v>4959</v>
      </c>
      <c r="B1415" s="2" t="s">
        <v>809</v>
      </c>
      <c r="C1415" s="2" t="s">
        <v>4960</v>
      </c>
      <c r="D1415" s="2">
        <v>6.5999999642372131</v>
      </c>
      <c r="E1415" s="2">
        <v>1</v>
      </c>
      <c r="F1415" s="2">
        <v>6.5999999642372131</v>
      </c>
      <c r="G1415" s="2" t="s">
        <v>1030</v>
      </c>
      <c r="H1415" s="2" t="s">
        <v>4961</v>
      </c>
      <c r="I1415" s="21">
        <v>41933.291666666664</v>
      </c>
      <c r="J1415" s="2" t="s">
        <v>800</v>
      </c>
      <c r="K1415" s="21">
        <v>41763.291666666664</v>
      </c>
      <c r="L1415" s="2" t="s">
        <v>1102</v>
      </c>
      <c r="M1415" s="21">
        <v>41764.291666666664</v>
      </c>
      <c r="N1415" s="2">
        <v>1</v>
      </c>
      <c r="O1415" s="2">
        <v>45000</v>
      </c>
      <c r="P1415" s="2" t="s">
        <v>795</v>
      </c>
      <c r="Q1415" s="2" t="s">
        <v>809</v>
      </c>
      <c r="R1415" s="2" t="s">
        <v>852</v>
      </c>
      <c r="S1415" s="2" t="s">
        <v>801</v>
      </c>
      <c r="T1415" s="2" t="str">
        <f t="shared" si="88"/>
        <v>Clare Briglio</v>
      </c>
      <c r="U1415" s="2">
        <v>4000</v>
      </c>
      <c r="V1415" s="2" t="str">
        <f t="shared" si="89"/>
        <v>Clare Briglio</v>
      </c>
      <c r="W1415" s="2">
        <v>1</v>
      </c>
      <c r="X1415" s="2" t="str">
        <f t="shared" si="90"/>
        <v>Clare Briglio</v>
      </c>
      <c r="Y1415" s="2">
        <v>1</v>
      </c>
      <c r="Z1415" s="2" t="str">
        <f t="shared" si="91"/>
        <v>Clare Briglio</v>
      </c>
      <c r="AA1415" s="2">
        <v>45000</v>
      </c>
    </row>
    <row r="1416" spans="1:27" hidden="1" x14ac:dyDescent="0.25">
      <c r="A1416" s="2" t="s">
        <v>4962</v>
      </c>
      <c r="B1416" s="2" t="s">
        <v>1261</v>
      </c>
      <c r="C1416" s="2" t="s">
        <v>4963</v>
      </c>
      <c r="D1416" s="2">
        <v>31.666666656732559</v>
      </c>
      <c r="E1416" s="2" t="s">
        <v>1030</v>
      </c>
      <c r="F1416" s="2" t="s">
        <v>1030</v>
      </c>
      <c r="G1416" s="2">
        <v>31.666666656732559</v>
      </c>
      <c r="H1416" s="2" t="s">
        <v>4964</v>
      </c>
      <c r="I1416" s="21">
        <v>42927.291666666672</v>
      </c>
      <c r="J1416" s="2" t="s">
        <v>793</v>
      </c>
      <c r="K1416" s="21">
        <v>41204.291666666664</v>
      </c>
      <c r="L1416" s="2" t="s">
        <v>794</v>
      </c>
      <c r="M1416" s="21">
        <v>38353.333333333336</v>
      </c>
      <c r="N1416" s="2">
        <v>3</v>
      </c>
      <c r="O1416" s="2">
        <v>300000</v>
      </c>
      <c r="P1416" s="2" t="s">
        <v>795</v>
      </c>
      <c r="Q1416" s="2" t="s">
        <v>1261</v>
      </c>
      <c r="R1416" s="2" t="s">
        <v>903</v>
      </c>
      <c r="S1416" s="2" t="s">
        <v>867</v>
      </c>
      <c r="T1416" s="2" t="str">
        <f t="shared" si="88"/>
        <v>Carlos Conejo</v>
      </c>
      <c r="U1416" s="2">
        <v>35000</v>
      </c>
      <c r="V1416" s="2" t="str">
        <f t="shared" si="89"/>
        <v/>
      </c>
      <c r="W1416" s="2" t="s">
        <v>1030</v>
      </c>
      <c r="X1416" s="2" t="str">
        <f t="shared" si="90"/>
        <v>Carlos Conejo</v>
      </c>
      <c r="Y1416" s="2">
        <v>7</v>
      </c>
      <c r="Z1416" s="2" t="str">
        <f t="shared" si="91"/>
        <v>Carlos Conejo</v>
      </c>
      <c r="AA1416" s="2">
        <v>300000</v>
      </c>
    </row>
    <row r="1417" spans="1:27" hidden="1" x14ac:dyDescent="0.25">
      <c r="A1417" s="2" t="s">
        <v>634</v>
      </c>
      <c r="B1417" s="2" t="s">
        <v>833</v>
      </c>
      <c r="C1417" s="2" t="s">
        <v>632</v>
      </c>
      <c r="D1417" s="2">
        <v>56.768000178039074</v>
      </c>
      <c r="E1417" s="2">
        <v>1</v>
      </c>
      <c r="F1417" s="2">
        <v>56.768000178039074</v>
      </c>
      <c r="G1417" s="2" t="s">
        <v>1030</v>
      </c>
      <c r="H1417" s="2" t="s">
        <v>1201</v>
      </c>
      <c r="I1417" s="21">
        <v>43193.291666666672</v>
      </c>
      <c r="J1417" s="2" t="s">
        <v>793</v>
      </c>
      <c r="K1417" s="21">
        <v>43097.333333333328</v>
      </c>
      <c r="L1417" s="2" t="s">
        <v>794</v>
      </c>
      <c r="M1417" s="21">
        <v>42583.291666666672</v>
      </c>
      <c r="N1417" s="2">
        <v>1</v>
      </c>
      <c r="O1417" s="2">
        <v>0</v>
      </c>
      <c r="P1417" s="2" t="s">
        <v>795</v>
      </c>
      <c r="Q1417" s="2" t="s">
        <v>833</v>
      </c>
      <c r="R1417" s="2" t="s">
        <v>797</v>
      </c>
      <c r="S1417" s="2" t="s">
        <v>853</v>
      </c>
      <c r="T1417" s="2" t="str">
        <f t="shared" si="88"/>
        <v/>
      </c>
      <c r="U1417" s="2" t="s">
        <v>1030</v>
      </c>
      <c r="V1417" s="2" t="str">
        <f t="shared" si="89"/>
        <v/>
      </c>
      <c r="W1417" s="2" t="s">
        <v>1030</v>
      </c>
      <c r="X1417" s="2" t="str">
        <f t="shared" si="90"/>
        <v/>
      </c>
      <c r="Y1417" s="2" t="s">
        <v>1030</v>
      </c>
      <c r="Z1417" s="2" t="str">
        <f t="shared" si="91"/>
        <v/>
      </c>
      <c r="AA1417" s="2" t="s">
        <v>1030</v>
      </c>
    </row>
    <row r="1418" spans="1:27" hidden="1" x14ac:dyDescent="0.25">
      <c r="A1418" s="2" t="s">
        <v>4965</v>
      </c>
      <c r="B1418" s="2" t="s">
        <v>912</v>
      </c>
      <c r="C1418" s="2" t="s">
        <v>4966</v>
      </c>
      <c r="D1418" s="2">
        <v>10</v>
      </c>
      <c r="E1418" s="2" t="s">
        <v>1030</v>
      </c>
      <c r="F1418" s="2" t="s">
        <v>1030</v>
      </c>
      <c r="G1418" s="2">
        <v>10</v>
      </c>
      <c r="H1418" s="2" t="s">
        <v>4967</v>
      </c>
      <c r="I1418" s="21">
        <v>42270.291666666672</v>
      </c>
      <c r="J1418" s="2" t="s">
        <v>819</v>
      </c>
      <c r="K1418" s="21">
        <v>37209.333333333336</v>
      </c>
      <c r="L1418" s="2" t="s">
        <v>794</v>
      </c>
      <c r="M1418" s="21">
        <v>36506.333333333336</v>
      </c>
      <c r="N1418" s="2">
        <v>279</v>
      </c>
      <c r="O1418" s="2">
        <v>32000000</v>
      </c>
      <c r="P1418" s="2" t="s">
        <v>795</v>
      </c>
      <c r="Q1418" s="2" t="s">
        <v>912</v>
      </c>
      <c r="R1418" s="2" t="s">
        <v>866</v>
      </c>
      <c r="S1418" s="2" t="s">
        <v>831</v>
      </c>
      <c r="T1418" s="2" t="str">
        <f t="shared" si="88"/>
        <v>Ray Bowman</v>
      </c>
      <c r="U1418" s="2">
        <v>250000</v>
      </c>
      <c r="V1418" s="2" t="str">
        <f t="shared" si="89"/>
        <v/>
      </c>
      <c r="W1418" s="2" t="s">
        <v>1030</v>
      </c>
      <c r="X1418" s="2" t="str">
        <f t="shared" si="90"/>
        <v/>
      </c>
      <c r="Y1418" s="2" t="s">
        <v>1030</v>
      </c>
      <c r="Z1418" s="2" t="str">
        <f t="shared" si="91"/>
        <v>Ray Bowman</v>
      </c>
      <c r="AA1418" s="2">
        <v>32000000</v>
      </c>
    </row>
    <row r="1419" spans="1:27" hidden="1" x14ac:dyDescent="0.25">
      <c r="A1419" s="2" t="s">
        <v>4968</v>
      </c>
      <c r="B1419" s="2" t="s">
        <v>874</v>
      </c>
      <c r="C1419" s="2" t="s">
        <v>4969</v>
      </c>
      <c r="D1419" s="2">
        <v>6.0833333432674408</v>
      </c>
      <c r="E1419" s="2">
        <v>1</v>
      </c>
      <c r="F1419" s="2">
        <v>6.0833333432674408</v>
      </c>
      <c r="G1419" s="2" t="s">
        <v>1030</v>
      </c>
      <c r="H1419" s="2" t="s">
        <v>4970</v>
      </c>
      <c r="I1419" s="21">
        <v>41879.291666666664</v>
      </c>
      <c r="J1419" s="2" t="s">
        <v>808</v>
      </c>
      <c r="K1419" s="21">
        <v>41801.291666666664</v>
      </c>
      <c r="L1419" s="2" t="s">
        <v>1102</v>
      </c>
      <c r="M1419" s="21">
        <v>41744.291666666664</v>
      </c>
      <c r="N1419" s="2">
        <v>2</v>
      </c>
      <c r="O1419" s="2">
        <v>36000</v>
      </c>
      <c r="P1419" s="2" t="s">
        <v>824</v>
      </c>
      <c r="Q1419" s="2" t="s">
        <v>874</v>
      </c>
      <c r="R1419" s="2" t="s">
        <v>842</v>
      </c>
      <c r="S1419" s="2" t="s">
        <v>831</v>
      </c>
      <c r="T1419" s="2" t="str">
        <f t="shared" si="88"/>
        <v/>
      </c>
      <c r="U1419" s="2" t="s">
        <v>1030</v>
      </c>
      <c r="V1419" s="2" t="str">
        <f t="shared" si="89"/>
        <v/>
      </c>
      <c r="W1419" s="2" t="s">
        <v>1030</v>
      </c>
      <c r="X1419" s="2" t="str">
        <f t="shared" si="90"/>
        <v/>
      </c>
      <c r="Y1419" s="2" t="s">
        <v>1030</v>
      </c>
      <c r="Z1419" s="2" t="str">
        <f t="shared" si="91"/>
        <v/>
      </c>
      <c r="AA1419" s="2" t="s">
        <v>1030</v>
      </c>
    </row>
    <row r="1420" spans="1:27" x14ac:dyDescent="0.25">
      <c r="A1420" s="2" t="s">
        <v>316</v>
      </c>
      <c r="B1420" s="2" t="s">
        <v>1367</v>
      </c>
      <c r="C1420" s="2" t="s">
        <v>315</v>
      </c>
      <c r="D1420" s="2">
        <v>3</v>
      </c>
      <c r="E1420" s="2">
        <v>1</v>
      </c>
      <c r="F1420" s="2">
        <v>3</v>
      </c>
      <c r="G1420" s="2" t="s">
        <v>1030</v>
      </c>
      <c r="H1420" s="2" t="s">
        <v>1202</v>
      </c>
      <c r="I1420" s="21">
        <v>43235.291666666672</v>
      </c>
      <c r="J1420" s="2" t="s">
        <v>808</v>
      </c>
      <c r="K1420" s="21">
        <v>43118.333333333328</v>
      </c>
      <c r="L1420" s="2" t="s">
        <v>794</v>
      </c>
      <c r="M1420" s="21">
        <v>41676.333333333336</v>
      </c>
      <c r="N1420" s="2">
        <v>3</v>
      </c>
      <c r="O1420" s="2">
        <v>0</v>
      </c>
      <c r="P1420" s="2" t="s">
        <v>795</v>
      </c>
      <c r="Q1420" s="2" t="s">
        <v>1593</v>
      </c>
      <c r="R1420" s="2" t="s">
        <v>810</v>
      </c>
      <c r="S1420" s="2" t="s">
        <v>938</v>
      </c>
      <c r="T1420" s="2" t="str">
        <f t="shared" si="88"/>
        <v/>
      </c>
      <c r="U1420" s="2" t="s">
        <v>1030</v>
      </c>
      <c r="V1420" s="2" t="str">
        <f t="shared" si="89"/>
        <v/>
      </c>
      <c r="W1420" s="2" t="s">
        <v>1030</v>
      </c>
      <c r="X1420" s="2" t="str">
        <f t="shared" si="90"/>
        <v/>
      </c>
      <c r="Y1420" s="2" t="s">
        <v>1030</v>
      </c>
      <c r="Z1420" s="2" t="str">
        <f t="shared" si="91"/>
        <v/>
      </c>
      <c r="AA1420" s="2" t="s">
        <v>1030</v>
      </c>
    </row>
    <row r="1421" spans="1:27" hidden="1" x14ac:dyDescent="0.25">
      <c r="A1421" s="2" t="s">
        <v>4971</v>
      </c>
      <c r="B1421" s="2" t="s">
        <v>796</v>
      </c>
      <c r="C1421" s="2" t="s">
        <v>4972</v>
      </c>
      <c r="D1421" s="2">
        <v>1</v>
      </c>
      <c r="E1421" s="2" t="s">
        <v>1030</v>
      </c>
      <c r="F1421" s="2" t="s">
        <v>1030</v>
      </c>
      <c r="G1421" s="2">
        <v>1</v>
      </c>
      <c r="H1421" s="2" t="s">
        <v>4973</v>
      </c>
      <c r="I1421" s="21">
        <v>42403.333333333328</v>
      </c>
      <c r="J1421" s="2" t="s">
        <v>819</v>
      </c>
      <c r="K1421" s="21">
        <v>39561.291666666664</v>
      </c>
      <c r="L1421" s="2" t="s">
        <v>794</v>
      </c>
      <c r="P1421" s="2" t="s">
        <v>816</v>
      </c>
      <c r="Q1421" s="2" t="s">
        <v>796</v>
      </c>
      <c r="R1421" s="2" t="s">
        <v>903</v>
      </c>
      <c r="S1421" s="2" t="s">
        <v>904</v>
      </c>
      <c r="T1421" s="2" t="str">
        <f t="shared" si="88"/>
        <v/>
      </c>
      <c r="U1421" s="2" t="s">
        <v>1030</v>
      </c>
      <c r="V1421" s="2" t="str">
        <f t="shared" si="89"/>
        <v/>
      </c>
      <c r="W1421" s="2" t="s">
        <v>1030</v>
      </c>
      <c r="X1421" s="2" t="str">
        <f t="shared" si="90"/>
        <v/>
      </c>
      <c r="Y1421" s="2" t="s">
        <v>1030</v>
      </c>
      <c r="Z1421" s="2" t="str">
        <f t="shared" si="91"/>
        <v/>
      </c>
      <c r="AA1421" s="2" t="s">
        <v>1030</v>
      </c>
    </row>
    <row r="1422" spans="1:27" hidden="1" x14ac:dyDescent="0.25">
      <c r="A1422" s="2" t="s">
        <v>4974</v>
      </c>
      <c r="B1422" s="2" t="s">
        <v>878</v>
      </c>
      <c r="C1422" s="2" t="s">
        <v>4975</v>
      </c>
      <c r="D1422" s="2">
        <v>3.25</v>
      </c>
      <c r="E1422" s="2" t="s">
        <v>1030</v>
      </c>
      <c r="F1422" s="2" t="s">
        <v>1030</v>
      </c>
      <c r="G1422" s="2">
        <v>3.25</v>
      </c>
      <c r="H1422" s="2" t="s">
        <v>4976</v>
      </c>
      <c r="I1422" s="21">
        <v>43262.291666666672</v>
      </c>
      <c r="J1422" s="2" t="s">
        <v>847</v>
      </c>
      <c r="K1422" s="21">
        <v>42187.291666666672</v>
      </c>
      <c r="L1422" s="2" t="s">
        <v>794</v>
      </c>
      <c r="M1422" s="21">
        <v>42453.291666666672</v>
      </c>
      <c r="N1422" s="2">
        <v>0</v>
      </c>
      <c r="O1422" s="2">
        <v>4400</v>
      </c>
      <c r="P1422" s="2" t="s">
        <v>816</v>
      </c>
      <c r="Q1422" s="2" t="s">
        <v>878</v>
      </c>
      <c r="R1422" s="2" t="s">
        <v>857</v>
      </c>
      <c r="S1422" s="2" t="s">
        <v>913</v>
      </c>
      <c r="T1422" s="2" t="str">
        <f t="shared" si="88"/>
        <v/>
      </c>
      <c r="U1422" s="2" t="s">
        <v>1030</v>
      </c>
      <c r="V1422" s="2" t="str">
        <f t="shared" si="89"/>
        <v/>
      </c>
      <c r="W1422" s="2" t="s">
        <v>1030</v>
      </c>
      <c r="X1422" s="2" t="str">
        <f t="shared" si="90"/>
        <v/>
      </c>
      <c r="Y1422" s="2" t="s">
        <v>1030</v>
      </c>
      <c r="Z1422" s="2" t="str">
        <f t="shared" si="91"/>
        <v/>
      </c>
      <c r="AA1422" s="2" t="s">
        <v>1030</v>
      </c>
    </row>
    <row r="1423" spans="1:27" hidden="1" x14ac:dyDescent="0.25">
      <c r="A1423" s="2" t="s">
        <v>4977</v>
      </c>
      <c r="B1423" s="2" t="s">
        <v>912</v>
      </c>
      <c r="C1423" s="2" t="s">
        <v>4978</v>
      </c>
      <c r="D1423" s="2">
        <v>5.1659999415278435</v>
      </c>
      <c r="E1423" s="2">
        <v>1</v>
      </c>
      <c r="F1423" s="2">
        <v>5.1659999415278435</v>
      </c>
      <c r="G1423" s="2" t="s">
        <v>1030</v>
      </c>
      <c r="H1423" s="2" t="s">
        <v>4979</v>
      </c>
      <c r="I1423" s="21">
        <v>42704.333333333328</v>
      </c>
      <c r="J1423" s="2" t="s">
        <v>819</v>
      </c>
      <c r="K1423" s="21">
        <v>42508.291666666672</v>
      </c>
      <c r="L1423" s="2" t="s">
        <v>1102</v>
      </c>
      <c r="M1423" s="21">
        <v>42370.333333333328</v>
      </c>
      <c r="N1423" s="2">
        <v>2</v>
      </c>
      <c r="O1423" s="2">
        <v>0</v>
      </c>
      <c r="P1423" s="2" t="s">
        <v>824</v>
      </c>
      <c r="Q1423" s="2" t="s">
        <v>912</v>
      </c>
      <c r="R1423" s="2" t="s">
        <v>810</v>
      </c>
      <c r="S1423" s="2" t="s">
        <v>853</v>
      </c>
      <c r="T1423" s="2" t="str">
        <f t="shared" si="88"/>
        <v/>
      </c>
      <c r="U1423" s="2" t="s">
        <v>1030</v>
      </c>
      <c r="V1423" s="2" t="str">
        <f t="shared" si="89"/>
        <v/>
      </c>
      <c r="W1423" s="2" t="s">
        <v>1030</v>
      </c>
      <c r="X1423" s="2" t="str">
        <f t="shared" si="90"/>
        <v/>
      </c>
      <c r="Y1423" s="2" t="s">
        <v>1030</v>
      </c>
      <c r="Z1423" s="2" t="str">
        <f t="shared" si="91"/>
        <v/>
      </c>
      <c r="AA1423" s="2" t="s">
        <v>1030</v>
      </c>
    </row>
    <row r="1424" spans="1:27" hidden="1" x14ac:dyDescent="0.25">
      <c r="A1424" s="2" t="s">
        <v>496</v>
      </c>
      <c r="B1424" s="2" t="s">
        <v>882</v>
      </c>
      <c r="C1424" s="2" t="s">
        <v>495</v>
      </c>
      <c r="D1424" s="2">
        <v>5</v>
      </c>
      <c r="E1424" s="2">
        <v>1</v>
      </c>
      <c r="F1424" s="2">
        <v>5</v>
      </c>
      <c r="G1424" s="2" t="s">
        <v>1030</v>
      </c>
      <c r="H1424" s="2" t="s">
        <v>1203</v>
      </c>
      <c r="I1424" s="21">
        <v>43314.291666666672</v>
      </c>
      <c r="J1424" s="2" t="s">
        <v>819</v>
      </c>
      <c r="K1424" s="21">
        <v>43220.291666666672</v>
      </c>
      <c r="L1424" s="2" t="s">
        <v>794</v>
      </c>
      <c r="M1424" s="21">
        <v>43314.291666666672</v>
      </c>
      <c r="N1424" s="2">
        <v>0</v>
      </c>
      <c r="O1424" s="2">
        <v>0</v>
      </c>
      <c r="P1424" s="2" t="s">
        <v>816</v>
      </c>
      <c r="Q1424" s="2" t="s">
        <v>882</v>
      </c>
      <c r="R1424" s="2" t="s">
        <v>810</v>
      </c>
      <c r="S1424" s="2" t="s">
        <v>820</v>
      </c>
      <c r="T1424" s="2" t="str">
        <f t="shared" si="88"/>
        <v/>
      </c>
      <c r="U1424" s="2" t="s">
        <v>1030</v>
      </c>
      <c r="V1424" s="2" t="str">
        <f t="shared" si="89"/>
        <v>Michael Kauffman</v>
      </c>
      <c r="W1424" s="2">
        <v>1</v>
      </c>
      <c r="X1424" s="2" t="str">
        <f t="shared" si="90"/>
        <v/>
      </c>
      <c r="Y1424" s="2" t="s">
        <v>1030</v>
      </c>
      <c r="Z1424" s="2" t="str">
        <f t="shared" si="91"/>
        <v/>
      </c>
      <c r="AA1424" s="2" t="s">
        <v>1030</v>
      </c>
    </row>
    <row r="1425" spans="1:27" hidden="1" x14ac:dyDescent="0.25">
      <c r="A1425" s="2" t="s">
        <v>4980</v>
      </c>
      <c r="B1425" s="2" t="s">
        <v>1659</v>
      </c>
      <c r="C1425" s="2" t="s">
        <v>4981</v>
      </c>
      <c r="D1425" s="2">
        <v>0.25</v>
      </c>
      <c r="E1425" s="2" t="s">
        <v>1030</v>
      </c>
      <c r="F1425" s="2" t="s">
        <v>1030</v>
      </c>
      <c r="G1425" s="2">
        <v>0.25</v>
      </c>
      <c r="H1425" s="2" t="s">
        <v>4982</v>
      </c>
      <c r="I1425" s="21">
        <v>41718.291666666664</v>
      </c>
      <c r="J1425" s="2" t="s">
        <v>859</v>
      </c>
      <c r="K1425" s="21">
        <v>40696.291666666664</v>
      </c>
      <c r="L1425" s="2" t="s">
        <v>1102</v>
      </c>
      <c r="M1425" s="21">
        <v>36951.333333333336</v>
      </c>
      <c r="P1425" s="2" t="s">
        <v>795</v>
      </c>
      <c r="Q1425" s="2" t="s">
        <v>1659</v>
      </c>
      <c r="R1425" s="2" t="s">
        <v>797</v>
      </c>
      <c r="S1425" s="2" t="s">
        <v>853</v>
      </c>
      <c r="T1425" s="2" t="str">
        <f t="shared" si="88"/>
        <v/>
      </c>
      <c r="U1425" s="2" t="s">
        <v>1030</v>
      </c>
      <c r="V1425" s="2" t="str">
        <f t="shared" si="89"/>
        <v/>
      </c>
      <c r="W1425" s="2" t="s">
        <v>1030</v>
      </c>
      <c r="X1425" s="2" t="str">
        <f t="shared" si="90"/>
        <v/>
      </c>
      <c r="Y1425" s="2" t="s">
        <v>1030</v>
      </c>
      <c r="Z1425" s="2" t="str">
        <f t="shared" si="91"/>
        <v/>
      </c>
      <c r="AA1425" s="2" t="s">
        <v>1030</v>
      </c>
    </row>
    <row r="1426" spans="1:27" hidden="1" x14ac:dyDescent="0.25">
      <c r="A1426" s="2" t="s">
        <v>1473</v>
      </c>
      <c r="B1426" s="2" t="s">
        <v>848</v>
      </c>
      <c r="C1426" s="2" t="s">
        <v>1472</v>
      </c>
      <c r="D1426" s="2">
        <v>14.25</v>
      </c>
      <c r="E1426" s="2">
        <v>1</v>
      </c>
      <c r="F1426" s="2">
        <v>14.25</v>
      </c>
      <c r="G1426" s="2" t="s">
        <v>1030</v>
      </c>
      <c r="H1426" s="2" t="s">
        <v>1204</v>
      </c>
      <c r="I1426" s="21">
        <v>43269.291666666672</v>
      </c>
      <c r="J1426" s="2" t="s">
        <v>808</v>
      </c>
      <c r="K1426" s="21">
        <v>43237.291666666672</v>
      </c>
      <c r="L1426" s="2" t="s">
        <v>794</v>
      </c>
      <c r="M1426" s="21">
        <v>41030.291666666664</v>
      </c>
      <c r="N1426" s="2">
        <v>5</v>
      </c>
      <c r="O1426" s="2">
        <v>1038808</v>
      </c>
      <c r="P1426" s="2" t="s">
        <v>795</v>
      </c>
      <c r="Q1426" s="2" t="s">
        <v>848</v>
      </c>
      <c r="R1426" s="2" t="s">
        <v>810</v>
      </c>
      <c r="S1426" s="2" t="s">
        <v>820</v>
      </c>
      <c r="T1426" s="2" t="str">
        <f t="shared" si="88"/>
        <v/>
      </c>
      <c r="U1426" s="2" t="s">
        <v>1030</v>
      </c>
      <c r="V1426" s="2" t="str">
        <f t="shared" si="89"/>
        <v/>
      </c>
      <c r="W1426" s="2" t="s">
        <v>1030</v>
      </c>
      <c r="X1426" s="2" t="str">
        <f t="shared" si="90"/>
        <v/>
      </c>
      <c r="Y1426" s="2" t="s">
        <v>1030</v>
      </c>
      <c r="Z1426" s="2" t="str">
        <f t="shared" si="91"/>
        <v/>
      </c>
      <c r="AA1426" s="2" t="s">
        <v>1030</v>
      </c>
    </row>
    <row r="1427" spans="1:27" hidden="1" x14ac:dyDescent="0.25">
      <c r="A1427" s="2" t="s">
        <v>4983</v>
      </c>
      <c r="B1427" s="2" t="s">
        <v>4984</v>
      </c>
      <c r="C1427" s="2" t="s">
        <v>4985</v>
      </c>
      <c r="D1427" s="2">
        <v>4.25</v>
      </c>
      <c r="E1427" s="2">
        <v>1</v>
      </c>
      <c r="F1427" s="2">
        <v>4.25</v>
      </c>
      <c r="G1427" s="2" t="s">
        <v>1030</v>
      </c>
      <c r="H1427" s="2" t="s">
        <v>4986</v>
      </c>
      <c r="I1427" s="21">
        <v>42026.333333333328</v>
      </c>
      <c r="J1427" s="2" t="s">
        <v>808</v>
      </c>
      <c r="K1427" s="21">
        <v>41985.333333333328</v>
      </c>
      <c r="L1427" s="2" t="s">
        <v>1102</v>
      </c>
      <c r="N1427" s="2">
        <v>0</v>
      </c>
      <c r="O1427" s="2">
        <v>0</v>
      </c>
      <c r="P1427" s="2" t="s">
        <v>816</v>
      </c>
      <c r="Q1427" s="2" t="s">
        <v>4984</v>
      </c>
      <c r="R1427" s="2" t="s">
        <v>1493</v>
      </c>
      <c r="S1427" s="2" t="s">
        <v>831</v>
      </c>
      <c r="T1427" s="2" t="str">
        <f t="shared" si="88"/>
        <v/>
      </c>
      <c r="U1427" s="2" t="s">
        <v>1030</v>
      </c>
      <c r="V1427" s="2" t="str">
        <f t="shared" si="89"/>
        <v/>
      </c>
      <c r="W1427" s="2" t="s">
        <v>1030</v>
      </c>
      <c r="X1427" s="2" t="str">
        <f t="shared" si="90"/>
        <v/>
      </c>
      <c r="Y1427" s="2" t="s">
        <v>1030</v>
      </c>
      <c r="Z1427" s="2" t="str">
        <f t="shared" si="91"/>
        <v/>
      </c>
      <c r="AA1427" s="2" t="s">
        <v>1030</v>
      </c>
    </row>
    <row r="1428" spans="1:27" hidden="1" x14ac:dyDescent="0.25">
      <c r="A1428" s="2" t="s">
        <v>4987</v>
      </c>
      <c r="B1428" s="2" t="s">
        <v>848</v>
      </c>
      <c r="C1428" s="2" t="s">
        <v>4988</v>
      </c>
      <c r="D1428" s="2">
        <v>20.5</v>
      </c>
      <c r="E1428" s="2" t="s">
        <v>1030</v>
      </c>
      <c r="F1428" s="2" t="s">
        <v>1030</v>
      </c>
      <c r="G1428" s="2">
        <v>20.5</v>
      </c>
      <c r="H1428" s="2" t="s">
        <v>4989</v>
      </c>
      <c r="I1428" s="21">
        <v>43045.333333333328</v>
      </c>
      <c r="J1428" s="2" t="s">
        <v>840</v>
      </c>
      <c r="K1428" s="21">
        <v>42674.291666666672</v>
      </c>
      <c r="L1428" s="2" t="s">
        <v>794</v>
      </c>
      <c r="N1428" s="2">
        <v>0</v>
      </c>
      <c r="O1428" s="2">
        <v>0</v>
      </c>
      <c r="P1428" s="2" t="s">
        <v>816</v>
      </c>
      <c r="Q1428" s="2" t="s">
        <v>848</v>
      </c>
      <c r="R1428" s="2" t="s">
        <v>813</v>
      </c>
      <c r="S1428" s="2" t="s">
        <v>869</v>
      </c>
      <c r="T1428" s="2" t="str">
        <f t="shared" si="88"/>
        <v/>
      </c>
      <c r="U1428" s="2" t="s">
        <v>1030</v>
      </c>
      <c r="V1428" s="2" t="str">
        <f t="shared" si="89"/>
        <v/>
      </c>
      <c r="W1428" s="2" t="s">
        <v>1030</v>
      </c>
      <c r="X1428" s="2" t="str">
        <f t="shared" si="90"/>
        <v/>
      </c>
      <c r="Y1428" s="2" t="s">
        <v>1030</v>
      </c>
      <c r="Z1428" s="2" t="str">
        <f t="shared" si="91"/>
        <v/>
      </c>
      <c r="AA1428" s="2" t="s">
        <v>1030</v>
      </c>
    </row>
    <row r="1429" spans="1:27" hidden="1" x14ac:dyDescent="0.25">
      <c r="A1429" s="2" t="s">
        <v>1446</v>
      </c>
      <c r="B1429" s="2" t="s">
        <v>885</v>
      </c>
      <c r="C1429" s="2" t="s">
        <v>1445</v>
      </c>
      <c r="D1429" s="2">
        <v>1</v>
      </c>
      <c r="E1429" s="2">
        <v>1</v>
      </c>
      <c r="F1429" s="2">
        <v>1</v>
      </c>
      <c r="G1429" s="2" t="s">
        <v>1030</v>
      </c>
      <c r="H1429" s="2" t="s">
        <v>1521</v>
      </c>
      <c r="I1429" s="21">
        <v>43298.291666666672</v>
      </c>
      <c r="J1429" s="2" t="s">
        <v>876</v>
      </c>
      <c r="K1429" s="21">
        <v>43298.291666666672</v>
      </c>
      <c r="L1429" s="2" t="s">
        <v>794</v>
      </c>
      <c r="N1429" s="2">
        <v>0</v>
      </c>
      <c r="O1429" s="2">
        <v>0</v>
      </c>
      <c r="P1429" s="2" t="s">
        <v>816</v>
      </c>
      <c r="Q1429" s="2" t="s">
        <v>885</v>
      </c>
      <c r="R1429" s="2" t="s">
        <v>810</v>
      </c>
      <c r="S1429" s="2" t="s">
        <v>831</v>
      </c>
      <c r="T1429" s="2" t="str">
        <f t="shared" si="88"/>
        <v/>
      </c>
      <c r="U1429" s="2" t="s">
        <v>1030</v>
      </c>
      <c r="V1429" s="2" t="str">
        <f t="shared" si="89"/>
        <v/>
      </c>
      <c r="W1429" s="2" t="s">
        <v>1030</v>
      </c>
      <c r="X1429" s="2" t="str">
        <f t="shared" si="90"/>
        <v/>
      </c>
      <c r="Y1429" s="2" t="s">
        <v>1030</v>
      </c>
      <c r="Z1429" s="2" t="str">
        <f t="shared" si="91"/>
        <v/>
      </c>
      <c r="AA1429" s="2" t="s">
        <v>1030</v>
      </c>
    </row>
    <row r="1430" spans="1:27" hidden="1" x14ac:dyDescent="0.25">
      <c r="A1430" s="2" t="s">
        <v>4990</v>
      </c>
      <c r="B1430" s="2" t="s">
        <v>912</v>
      </c>
      <c r="C1430" s="2" t="s">
        <v>4991</v>
      </c>
      <c r="D1430" s="2">
        <v>0.5</v>
      </c>
      <c r="E1430" s="2">
        <v>1</v>
      </c>
      <c r="F1430" s="2">
        <v>0.5</v>
      </c>
      <c r="G1430" s="2" t="s">
        <v>1030</v>
      </c>
      <c r="H1430" s="2" t="s">
        <v>4992</v>
      </c>
      <c r="I1430" s="21">
        <v>42782.333333333328</v>
      </c>
      <c r="J1430" s="2" t="s">
        <v>840</v>
      </c>
      <c r="K1430" s="21">
        <v>42778.333333333328</v>
      </c>
      <c r="L1430" s="2" t="s">
        <v>794</v>
      </c>
      <c r="N1430" s="2">
        <v>0</v>
      </c>
      <c r="O1430" s="2">
        <v>0</v>
      </c>
      <c r="P1430" s="2" t="s">
        <v>816</v>
      </c>
      <c r="Q1430" s="2" t="s">
        <v>912</v>
      </c>
      <c r="R1430" s="2" t="s">
        <v>810</v>
      </c>
      <c r="S1430" s="2" t="s">
        <v>820</v>
      </c>
      <c r="T1430" s="2" t="str">
        <f t="shared" si="88"/>
        <v/>
      </c>
      <c r="U1430" s="2" t="s">
        <v>1030</v>
      </c>
      <c r="V1430" s="2" t="str">
        <f t="shared" si="89"/>
        <v/>
      </c>
      <c r="W1430" s="2" t="s">
        <v>1030</v>
      </c>
      <c r="X1430" s="2" t="str">
        <f t="shared" si="90"/>
        <v/>
      </c>
      <c r="Y1430" s="2" t="s">
        <v>1030</v>
      </c>
      <c r="Z1430" s="2" t="str">
        <f t="shared" si="91"/>
        <v/>
      </c>
      <c r="AA1430" s="2" t="s">
        <v>1030</v>
      </c>
    </row>
    <row r="1431" spans="1:27" hidden="1" x14ac:dyDescent="0.25">
      <c r="A1431" s="2" t="s">
        <v>4993</v>
      </c>
      <c r="B1431" s="2" t="s">
        <v>882</v>
      </c>
      <c r="C1431" s="2" t="s">
        <v>4994</v>
      </c>
      <c r="D1431" s="2">
        <v>1.5</v>
      </c>
      <c r="E1431" s="2" t="s">
        <v>1030</v>
      </c>
      <c r="F1431" s="2" t="s">
        <v>1030</v>
      </c>
      <c r="G1431" s="2">
        <v>1.5</v>
      </c>
      <c r="H1431" s="2" t="s">
        <v>4995</v>
      </c>
      <c r="I1431" s="21">
        <v>41873.291666666664</v>
      </c>
      <c r="J1431" s="2" t="s">
        <v>793</v>
      </c>
      <c r="K1431" s="21">
        <v>41110.291666666664</v>
      </c>
      <c r="L1431" s="2" t="s">
        <v>1102</v>
      </c>
      <c r="M1431" s="21">
        <v>41075.291666666664</v>
      </c>
      <c r="N1431" s="2">
        <v>2</v>
      </c>
      <c r="P1431" s="2" t="s">
        <v>824</v>
      </c>
      <c r="Q1431" s="2" t="s">
        <v>882</v>
      </c>
      <c r="R1431" s="2" t="s">
        <v>836</v>
      </c>
      <c r="S1431" s="2" t="s">
        <v>820</v>
      </c>
      <c r="T1431" s="2" t="str">
        <f t="shared" si="88"/>
        <v/>
      </c>
      <c r="U1431" s="2" t="s">
        <v>1030</v>
      </c>
      <c r="V1431" s="2" t="str">
        <f t="shared" si="89"/>
        <v/>
      </c>
      <c r="W1431" s="2" t="s">
        <v>1030</v>
      </c>
      <c r="X1431" s="2" t="str">
        <f t="shared" si="90"/>
        <v/>
      </c>
      <c r="Y1431" s="2" t="s">
        <v>1030</v>
      </c>
      <c r="Z1431" s="2" t="str">
        <f t="shared" si="91"/>
        <v/>
      </c>
      <c r="AA1431" s="2" t="s">
        <v>1030</v>
      </c>
    </row>
    <row r="1432" spans="1:27" hidden="1" x14ac:dyDescent="0.25">
      <c r="A1432" s="2" t="s">
        <v>4996</v>
      </c>
      <c r="B1432" s="2" t="s">
        <v>882</v>
      </c>
      <c r="C1432" s="2" t="s">
        <v>4997</v>
      </c>
      <c r="D1432" s="2">
        <v>2.25</v>
      </c>
      <c r="E1432" s="2">
        <v>1</v>
      </c>
      <c r="F1432" s="2">
        <v>2.25</v>
      </c>
      <c r="G1432" s="2" t="s">
        <v>1030</v>
      </c>
      <c r="H1432" s="2" t="s">
        <v>4998</v>
      </c>
      <c r="I1432" s="21">
        <v>42542.291666666672</v>
      </c>
      <c r="J1432" s="2" t="s">
        <v>819</v>
      </c>
      <c r="K1432" s="21">
        <v>41761.291666666664</v>
      </c>
      <c r="L1432" s="2" t="s">
        <v>794</v>
      </c>
      <c r="M1432" s="21">
        <v>41780.291666666664</v>
      </c>
      <c r="N1432" s="2">
        <v>1</v>
      </c>
      <c r="P1432" s="2" t="s">
        <v>824</v>
      </c>
      <c r="Q1432" s="2" t="s">
        <v>882</v>
      </c>
      <c r="R1432" s="2" t="s">
        <v>903</v>
      </c>
      <c r="S1432" s="2" t="s">
        <v>820</v>
      </c>
      <c r="T1432" s="2" t="str">
        <f t="shared" si="88"/>
        <v/>
      </c>
      <c r="U1432" s="2" t="s">
        <v>1030</v>
      </c>
      <c r="V1432" s="2" t="str">
        <f t="shared" si="89"/>
        <v/>
      </c>
      <c r="W1432" s="2" t="s">
        <v>1030</v>
      </c>
      <c r="X1432" s="2" t="str">
        <f t="shared" si="90"/>
        <v/>
      </c>
      <c r="Y1432" s="2" t="s">
        <v>1030</v>
      </c>
      <c r="Z1432" s="2" t="str">
        <f t="shared" si="91"/>
        <v/>
      </c>
      <c r="AA1432" s="2" t="s">
        <v>1030</v>
      </c>
    </row>
    <row r="1433" spans="1:27" hidden="1" x14ac:dyDescent="0.25">
      <c r="A1433" s="2" t="s">
        <v>4999</v>
      </c>
      <c r="B1433" s="2" t="s">
        <v>874</v>
      </c>
      <c r="C1433" s="2" t="s">
        <v>5000</v>
      </c>
      <c r="D1433" s="2">
        <v>10</v>
      </c>
      <c r="E1433" s="2" t="s">
        <v>1030</v>
      </c>
      <c r="F1433" s="2" t="s">
        <v>1030</v>
      </c>
      <c r="G1433" s="2">
        <v>10</v>
      </c>
      <c r="H1433" s="2" t="s">
        <v>5001</v>
      </c>
      <c r="I1433" s="21">
        <v>41726.291666666664</v>
      </c>
      <c r="J1433" s="2" t="s">
        <v>803</v>
      </c>
      <c r="K1433" s="21">
        <v>41561.291666666664</v>
      </c>
      <c r="L1433" s="2" t="s">
        <v>1102</v>
      </c>
      <c r="M1433" s="21">
        <v>41548.291666666664</v>
      </c>
      <c r="N1433" s="2">
        <v>2</v>
      </c>
      <c r="O1433" s="2">
        <v>3000</v>
      </c>
      <c r="P1433" s="2" t="s">
        <v>824</v>
      </c>
      <c r="Q1433" s="2" t="s">
        <v>874</v>
      </c>
      <c r="R1433" s="2" t="s">
        <v>937</v>
      </c>
      <c r="S1433" s="2" t="s">
        <v>820</v>
      </c>
      <c r="T1433" s="2" t="str">
        <f t="shared" si="88"/>
        <v/>
      </c>
      <c r="U1433" s="2" t="s">
        <v>1030</v>
      </c>
      <c r="V1433" s="2" t="str">
        <f t="shared" si="89"/>
        <v/>
      </c>
      <c r="W1433" s="2" t="s">
        <v>1030</v>
      </c>
      <c r="X1433" s="2" t="str">
        <f t="shared" si="90"/>
        <v/>
      </c>
      <c r="Y1433" s="2" t="s">
        <v>1030</v>
      </c>
      <c r="Z1433" s="2" t="str">
        <f t="shared" si="91"/>
        <v/>
      </c>
      <c r="AA1433" s="2" t="s">
        <v>1030</v>
      </c>
    </row>
    <row r="1434" spans="1:27" hidden="1" x14ac:dyDescent="0.25">
      <c r="A1434" s="2" t="s">
        <v>760</v>
      </c>
      <c r="B1434" s="2" t="s">
        <v>848</v>
      </c>
      <c r="C1434" s="2" t="s">
        <v>759</v>
      </c>
      <c r="D1434" s="2">
        <v>5</v>
      </c>
      <c r="E1434" s="2">
        <v>1</v>
      </c>
      <c r="F1434" s="2">
        <v>5</v>
      </c>
      <c r="G1434" s="2" t="s">
        <v>1030</v>
      </c>
      <c r="H1434" s="2" t="s">
        <v>1205</v>
      </c>
      <c r="I1434" s="21">
        <v>43123.333333333328</v>
      </c>
      <c r="J1434" s="2" t="s">
        <v>808</v>
      </c>
      <c r="K1434" s="21">
        <v>43090.333333333328</v>
      </c>
      <c r="L1434" s="2" t="s">
        <v>794</v>
      </c>
      <c r="N1434" s="2">
        <v>0</v>
      </c>
      <c r="O1434" s="2">
        <v>0</v>
      </c>
      <c r="P1434" s="2" t="s">
        <v>816</v>
      </c>
      <c r="Q1434" s="2" t="s">
        <v>848</v>
      </c>
      <c r="R1434" s="2" t="s">
        <v>903</v>
      </c>
      <c r="S1434" s="2" t="s">
        <v>817</v>
      </c>
      <c r="T1434" s="2" t="str">
        <f t="shared" si="88"/>
        <v/>
      </c>
      <c r="U1434" s="2" t="s">
        <v>1030</v>
      </c>
      <c r="V1434" s="2" t="str">
        <f t="shared" si="89"/>
        <v/>
      </c>
      <c r="W1434" s="2" t="s">
        <v>1030</v>
      </c>
      <c r="X1434" s="2" t="str">
        <f t="shared" si="90"/>
        <v/>
      </c>
      <c r="Y1434" s="2" t="s">
        <v>1030</v>
      </c>
      <c r="Z1434" s="2" t="str">
        <f t="shared" si="91"/>
        <v/>
      </c>
      <c r="AA1434" s="2" t="s">
        <v>1030</v>
      </c>
    </row>
    <row r="1435" spans="1:27" hidden="1" x14ac:dyDescent="0.25">
      <c r="A1435" s="2" t="s">
        <v>686</v>
      </c>
      <c r="B1435" s="2" t="s">
        <v>812</v>
      </c>
      <c r="C1435" s="2" t="s">
        <v>685</v>
      </c>
      <c r="D1435" s="2">
        <v>68.150000035762787</v>
      </c>
      <c r="E1435" s="2" t="s">
        <v>1030</v>
      </c>
      <c r="F1435" s="2" t="s">
        <v>1030</v>
      </c>
      <c r="G1435" s="2">
        <v>68.150000035762787</v>
      </c>
      <c r="H1435" s="2" t="s">
        <v>1206</v>
      </c>
      <c r="I1435" s="21">
        <v>43174.291666666672</v>
      </c>
      <c r="J1435" s="2" t="s">
        <v>1207</v>
      </c>
      <c r="K1435" s="21">
        <v>41222.333333333336</v>
      </c>
      <c r="L1435" s="2" t="s">
        <v>794</v>
      </c>
      <c r="M1435" s="21">
        <v>40805.291666666664</v>
      </c>
      <c r="N1435" s="2">
        <v>5</v>
      </c>
      <c r="O1435" s="2">
        <v>100000</v>
      </c>
      <c r="P1435" s="2" t="s">
        <v>824</v>
      </c>
      <c r="Q1435" s="2" t="s">
        <v>812</v>
      </c>
      <c r="R1435" s="2" t="s">
        <v>852</v>
      </c>
      <c r="S1435" s="2" t="s">
        <v>817</v>
      </c>
      <c r="T1435" s="2" t="str">
        <f t="shared" si="88"/>
        <v/>
      </c>
      <c r="U1435" s="2" t="s">
        <v>1030</v>
      </c>
      <c r="V1435" s="2" t="str">
        <f t="shared" si="89"/>
        <v>Bill Bartels</v>
      </c>
      <c r="W1435" s="2">
        <v>0</v>
      </c>
      <c r="X1435" s="2" t="str">
        <f t="shared" si="90"/>
        <v>Bill Bartels</v>
      </c>
      <c r="Y1435" s="2">
        <v>25</v>
      </c>
      <c r="Z1435" s="2" t="str">
        <f t="shared" si="91"/>
        <v>Bill Bartels</v>
      </c>
      <c r="AA1435" s="2">
        <v>1100000</v>
      </c>
    </row>
    <row r="1436" spans="1:27" hidden="1" x14ac:dyDescent="0.25">
      <c r="A1436" s="2" t="s">
        <v>5002</v>
      </c>
      <c r="B1436" s="2" t="s">
        <v>882</v>
      </c>
      <c r="C1436" s="2" t="s">
        <v>5003</v>
      </c>
      <c r="D1436" s="2">
        <v>2.25</v>
      </c>
      <c r="E1436" s="2">
        <v>1</v>
      </c>
      <c r="F1436" s="2">
        <v>2.25</v>
      </c>
      <c r="G1436" s="2" t="s">
        <v>1030</v>
      </c>
      <c r="H1436" s="2" t="s">
        <v>5004</v>
      </c>
      <c r="I1436" s="21">
        <v>42957.291666666672</v>
      </c>
      <c r="J1436" s="2" t="s">
        <v>793</v>
      </c>
      <c r="K1436" s="21">
        <v>42941.291666666672</v>
      </c>
      <c r="L1436" s="2" t="s">
        <v>794</v>
      </c>
      <c r="N1436" s="2">
        <v>0</v>
      </c>
      <c r="O1436" s="2">
        <v>0</v>
      </c>
      <c r="P1436" s="2" t="s">
        <v>816</v>
      </c>
      <c r="Q1436" s="2" t="s">
        <v>882</v>
      </c>
      <c r="R1436" s="2" t="s">
        <v>830</v>
      </c>
      <c r="S1436" s="2" t="s">
        <v>916</v>
      </c>
      <c r="T1436" s="2" t="str">
        <f t="shared" si="88"/>
        <v/>
      </c>
      <c r="U1436" s="2" t="s">
        <v>1030</v>
      </c>
      <c r="V1436" s="2" t="str">
        <f t="shared" si="89"/>
        <v/>
      </c>
      <c r="W1436" s="2" t="s">
        <v>1030</v>
      </c>
      <c r="X1436" s="2" t="str">
        <f t="shared" si="90"/>
        <v/>
      </c>
      <c r="Y1436" s="2" t="s">
        <v>1030</v>
      </c>
      <c r="Z1436" s="2" t="str">
        <f t="shared" si="91"/>
        <v/>
      </c>
      <c r="AA1436" s="2" t="s">
        <v>1030</v>
      </c>
    </row>
    <row r="1437" spans="1:27" hidden="1" x14ac:dyDescent="0.25">
      <c r="A1437" s="2" t="s">
        <v>5005</v>
      </c>
      <c r="B1437" s="2" t="s">
        <v>921</v>
      </c>
      <c r="C1437" s="2" t="s">
        <v>5006</v>
      </c>
      <c r="D1437" s="2">
        <v>6</v>
      </c>
      <c r="E1437" s="2">
        <v>1</v>
      </c>
      <c r="F1437" s="2">
        <v>6</v>
      </c>
      <c r="G1437" s="2" t="s">
        <v>1030</v>
      </c>
      <c r="H1437" s="2" t="s">
        <v>5007</v>
      </c>
      <c r="I1437" s="21">
        <v>42829.291666666672</v>
      </c>
      <c r="J1437" s="2" t="s">
        <v>840</v>
      </c>
      <c r="K1437" s="21">
        <v>42744.333333333328</v>
      </c>
      <c r="L1437" s="2" t="s">
        <v>794</v>
      </c>
      <c r="M1437" s="21">
        <v>42278.291666666672</v>
      </c>
      <c r="N1437" s="2">
        <v>0</v>
      </c>
      <c r="O1437" s="2">
        <v>0</v>
      </c>
      <c r="P1437" s="2" t="s">
        <v>795</v>
      </c>
      <c r="Q1437" s="2" t="s">
        <v>921</v>
      </c>
      <c r="R1437" s="2" t="s">
        <v>810</v>
      </c>
      <c r="S1437" s="2" t="s">
        <v>4560</v>
      </c>
      <c r="T1437" s="2" t="str">
        <f t="shared" si="88"/>
        <v/>
      </c>
      <c r="U1437" s="2" t="s">
        <v>1030</v>
      </c>
      <c r="V1437" s="2" t="str">
        <f t="shared" si="89"/>
        <v/>
      </c>
      <c r="W1437" s="2" t="s">
        <v>1030</v>
      </c>
      <c r="X1437" s="2" t="str">
        <f t="shared" si="90"/>
        <v/>
      </c>
      <c r="Y1437" s="2" t="s">
        <v>1030</v>
      </c>
      <c r="Z1437" s="2" t="str">
        <f t="shared" si="91"/>
        <v/>
      </c>
      <c r="AA1437" s="2" t="s">
        <v>1030</v>
      </c>
    </row>
    <row r="1438" spans="1:27" hidden="1" x14ac:dyDescent="0.25">
      <c r="A1438" s="2" t="s">
        <v>5008</v>
      </c>
      <c r="B1438" s="2" t="s">
        <v>809</v>
      </c>
      <c r="C1438" s="2" t="s">
        <v>5009</v>
      </c>
      <c r="D1438" s="2">
        <v>7.4163333475589752</v>
      </c>
      <c r="E1438" s="2">
        <v>1</v>
      </c>
      <c r="F1438" s="2">
        <v>7.4163333475589752</v>
      </c>
      <c r="G1438" s="2" t="s">
        <v>1030</v>
      </c>
      <c r="H1438" s="2" t="s">
        <v>5010</v>
      </c>
      <c r="I1438" s="21">
        <v>42703.333333333328</v>
      </c>
      <c r="J1438" s="2" t="s">
        <v>819</v>
      </c>
      <c r="K1438" s="21">
        <v>42253.291666666672</v>
      </c>
      <c r="L1438" s="2" t="s">
        <v>794</v>
      </c>
      <c r="M1438" s="21">
        <v>42536.291666666672</v>
      </c>
      <c r="N1438" s="2">
        <v>1</v>
      </c>
      <c r="O1438" s="2">
        <v>8000</v>
      </c>
      <c r="P1438" s="2" t="s">
        <v>824</v>
      </c>
      <c r="Q1438" s="2" t="s">
        <v>809</v>
      </c>
      <c r="R1438" s="2" t="s">
        <v>830</v>
      </c>
      <c r="S1438" s="2" t="s">
        <v>5011</v>
      </c>
      <c r="T1438" s="2" t="str">
        <f t="shared" si="88"/>
        <v/>
      </c>
      <c r="U1438" s="2" t="s">
        <v>1030</v>
      </c>
      <c r="V1438" s="2" t="str">
        <f t="shared" si="89"/>
        <v>Clare Briglio</v>
      </c>
      <c r="W1438" s="2">
        <v>1</v>
      </c>
      <c r="X1438" s="2" t="str">
        <f t="shared" si="90"/>
        <v>Clare Briglio</v>
      </c>
      <c r="Y1438" s="2">
        <v>1</v>
      </c>
      <c r="Z1438" s="2" t="str">
        <f t="shared" si="91"/>
        <v>Clare Briglio</v>
      </c>
      <c r="AA1438" s="2">
        <v>8000</v>
      </c>
    </row>
    <row r="1439" spans="1:27" hidden="1" x14ac:dyDescent="0.25">
      <c r="A1439" s="2" t="s">
        <v>684</v>
      </c>
      <c r="B1439" s="2" t="s">
        <v>848</v>
      </c>
      <c r="C1439" s="2" t="s">
        <v>683</v>
      </c>
      <c r="D1439" s="2">
        <v>5.25</v>
      </c>
      <c r="E1439" s="2">
        <v>1</v>
      </c>
      <c r="F1439" s="2">
        <v>5.25</v>
      </c>
      <c r="G1439" s="2" t="s">
        <v>1030</v>
      </c>
      <c r="H1439" s="2" t="s">
        <v>1208</v>
      </c>
      <c r="I1439" s="21">
        <v>43178.291666666672</v>
      </c>
      <c r="J1439" s="2" t="s">
        <v>819</v>
      </c>
      <c r="K1439" s="21">
        <v>43167.333333333328</v>
      </c>
      <c r="L1439" s="2" t="s">
        <v>794</v>
      </c>
      <c r="N1439" s="2">
        <v>0</v>
      </c>
      <c r="O1439" s="2">
        <v>0</v>
      </c>
      <c r="P1439" s="2" t="s">
        <v>816</v>
      </c>
      <c r="Q1439" s="2" t="s">
        <v>848</v>
      </c>
      <c r="R1439" s="2" t="s">
        <v>857</v>
      </c>
      <c r="S1439" s="2" t="s">
        <v>798</v>
      </c>
      <c r="T1439" s="2" t="str">
        <f t="shared" si="88"/>
        <v/>
      </c>
      <c r="U1439" s="2" t="s">
        <v>1030</v>
      </c>
      <c r="V1439" s="2" t="str">
        <f t="shared" si="89"/>
        <v/>
      </c>
      <c r="W1439" s="2" t="s">
        <v>1030</v>
      </c>
      <c r="X1439" s="2" t="str">
        <f t="shared" si="90"/>
        <v/>
      </c>
      <c r="Y1439" s="2" t="s">
        <v>1030</v>
      </c>
      <c r="Z1439" s="2" t="str">
        <f t="shared" si="91"/>
        <v/>
      </c>
      <c r="AA1439" s="2" t="s">
        <v>1030</v>
      </c>
    </row>
    <row r="1440" spans="1:27" hidden="1" x14ac:dyDescent="0.25">
      <c r="A1440" s="2" t="s">
        <v>5012</v>
      </c>
      <c r="B1440" s="2" t="s">
        <v>874</v>
      </c>
      <c r="C1440" s="2" t="s">
        <v>5013</v>
      </c>
      <c r="D1440" s="2">
        <v>8.5</v>
      </c>
      <c r="E1440" s="2">
        <v>1</v>
      </c>
      <c r="F1440" s="2">
        <v>8.5</v>
      </c>
      <c r="G1440" s="2" t="s">
        <v>1030</v>
      </c>
      <c r="H1440" s="2" t="s">
        <v>5014</v>
      </c>
      <c r="I1440" s="21">
        <v>42403.333333333328</v>
      </c>
      <c r="J1440" s="2" t="s">
        <v>2149</v>
      </c>
      <c r="K1440" s="21">
        <v>42352.333333333328</v>
      </c>
      <c r="L1440" s="2" t="s">
        <v>794</v>
      </c>
      <c r="M1440" s="21">
        <v>41973.333333333328</v>
      </c>
      <c r="N1440" s="2">
        <v>1</v>
      </c>
      <c r="O1440" s="2">
        <v>50000</v>
      </c>
      <c r="P1440" s="2" t="s">
        <v>795</v>
      </c>
      <c r="Q1440" s="2" t="s">
        <v>874</v>
      </c>
      <c r="R1440" s="2" t="s">
        <v>937</v>
      </c>
      <c r="S1440" s="2" t="s">
        <v>798</v>
      </c>
      <c r="T1440" s="2" t="str">
        <f t="shared" si="88"/>
        <v/>
      </c>
      <c r="U1440" s="2" t="s">
        <v>1030</v>
      </c>
      <c r="V1440" s="2" t="str">
        <f t="shared" si="89"/>
        <v/>
      </c>
      <c r="W1440" s="2" t="s">
        <v>1030</v>
      </c>
      <c r="X1440" s="2" t="str">
        <f t="shared" si="90"/>
        <v/>
      </c>
      <c r="Y1440" s="2" t="s">
        <v>1030</v>
      </c>
      <c r="Z1440" s="2" t="str">
        <f t="shared" si="91"/>
        <v/>
      </c>
      <c r="AA1440" s="2" t="s">
        <v>1030</v>
      </c>
    </row>
    <row r="1441" spans="1:27" hidden="1" x14ac:dyDescent="0.25">
      <c r="A1441" s="2" t="s">
        <v>5015</v>
      </c>
      <c r="B1441" s="2" t="s">
        <v>885</v>
      </c>
      <c r="C1441" s="2" t="s">
        <v>5016</v>
      </c>
      <c r="D1441" s="2">
        <v>2.9993333369493484</v>
      </c>
      <c r="E1441" s="2">
        <v>1</v>
      </c>
      <c r="F1441" s="2">
        <v>2.9993333369493484</v>
      </c>
      <c r="G1441" s="2" t="s">
        <v>1030</v>
      </c>
      <c r="H1441" s="2" t="s">
        <v>5017</v>
      </c>
      <c r="I1441" s="21">
        <v>42208.291666666672</v>
      </c>
      <c r="J1441" s="2" t="s">
        <v>808</v>
      </c>
      <c r="K1441" s="21">
        <v>42090.291666666672</v>
      </c>
      <c r="L1441" s="2" t="s">
        <v>1102</v>
      </c>
      <c r="M1441" s="21">
        <v>42200.291666666672</v>
      </c>
      <c r="N1441" s="2">
        <v>0</v>
      </c>
      <c r="O1441" s="2">
        <v>0</v>
      </c>
      <c r="P1441" s="2" t="s">
        <v>816</v>
      </c>
      <c r="Q1441" s="2" t="s">
        <v>885</v>
      </c>
      <c r="R1441" s="2" t="s">
        <v>937</v>
      </c>
      <c r="S1441" s="2" t="s">
        <v>814</v>
      </c>
      <c r="T1441" s="2" t="str">
        <f t="shared" si="88"/>
        <v/>
      </c>
      <c r="U1441" s="2" t="s">
        <v>1030</v>
      </c>
      <c r="V1441" s="2" t="str">
        <f t="shared" si="89"/>
        <v>Alondra Gaytan</v>
      </c>
      <c r="W1441" s="2">
        <v>1</v>
      </c>
      <c r="X1441" s="2" t="str">
        <f t="shared" si="90"/>
        <v/>
      </c>
      <c r="Y1441" s="2" t="s">
        <v>1030</v>
      </c>
      <c r="Z1441" s="2" t="str">
        <f t="shared" si="91"/>
        <v/>
      </c>
      <c r="AA1441" s="2" t="s">
        <v>1030</v>
      </c>
    </row>
    <row r="1442" spans="1:27" hidden="1" x14ac:dyDescent="0.25">
      <c r="A1442" s="2" t="s">
        <v>5018</v>
      </c>
      <c r="B1442" s="2" t="s">
        <v>885</v>
      </c>
      <c r="C1442" s="2" t="s">
        <v>5019</v>
      </c>
      <c r="D1442" s="2">
        <v>2</v>
      </c>
      <c r="E1442" s="2">
        <v>1</v>
      </c>
      <c r="F1442" s="2">
        <v>2</v>
      </c>
      <c r="G1442" s="2" t="s">
        <v>1030</v>
      </c>
      <c r="H1442" s="2" t="s">
        <v>5020</v>
      </c>
      <c r="I1442" s="21">
        <v>42145.291666666672</v>
      </c>
      <c r="J1442" s="2" t="s">
        <v>884</v>
      </c>
      <c r="K1442" s="21">
        <v>42143.291666666672</v>
      </c>
      <c r="L1442" s="2" t="s">
        <v>1102</v>
      </c>
      <c r="M1442" s="21">
        <v>41409.291666666664</v>
      </c>
      <c r="N1442" s="2">
        <v>0</v>
      </c>
      <c r="O1442" s="2">
        <v>12000</v>
      </c>
      <c r="P1442" s="2" t="s">
        <v>795</v>
      </c>
      <c r="Q1442" s="2" t="s">
        <v>885</v>
      </c>
      <c r="R1442" s="2" t="s">
        <v>866</v>
      </c>
      <c r="S1442" s="2" t="s">
        <v>820</v>
      </c>
      <c r="T1442" s="2" t="str">
        <f t="shared" si="88"/>
        <v/>
      </c>
      <c r="U1442" s="2" t="s">
        <v>1030</v>
      </c>
      <c r="V1442" s="2" t="str">
        <f t="shared" si="89"/>
        <v/>
      </c>
      <c r="W1442" s="2" t="s">
        <v>1030</v>
      </c>
      <c r="X1442" s="2" t="str">
        <f t="shared" si="90"/>
        <v/>
      </c>
      <c r="Y1442" s="2" t="s">
        <v>1030</v>
      </c>
      <c r="Z1442" s="2" t="str">
        <f t="shared" si="91"/>
        <v/>
      </c>
      <c r="AA1442" s="2" t="s">
        <v>1030</v>
      </c>
    </row>
    <row r="1443" spans="1:27" hidden="1" x14ac:dyDescent="0.25">
      <c r="A1443" s="2" t="s">
        <v>5021</v>
      </c>
      <c r="B1443" s="2" t="s">
        <v>835</v>
      </c>
      <c r="C1443" s="2" t="s">
        <v>5022</v>
      </c>
      <c r="D1443" s="2">
        <v>1</v>
      </c>
      <c r="E1443" s="2">
        <v>1</v>
      </c>
      <c r="F1443" s="2">
        <v>1</v>
      </c>
      <c r="G1443" s="2" t="s">
        <v>1030</v>
      </c>
      <c r="H1443" s="2" t="s">
        <v>5023</v>
      </c>
      <c r="I1443" s="21">
        <v>42794.333333333328</v>
      </c>
      <c r="J1443" s="2" t="s">
        <v>884</v>
      </c>
      <c r="K1443" s="21">
        <v>42789.333333333328</v>
      </c>
      <c r="L1443" s="2" t="s">
        <v>794</v>
      </c>
      <c r="N1443" s="2">
        <v>0</v>
      </c>
      <c r="O1443" s="2">
        <v>0</v>
      </c>
      <c r="P1443" s="2" t="s">
        <v>816</v>
      </c>
      <c r="Q1443" s="2" t="s">
        <v>835</v>
      </c>
      <c r="R1443" s="2" t="s">
        <v>937</v>
      </c>
      <c r="S1443" s="2" t="s">
        <v>820</v>
      </c>
      <c r="T1443" s="2" t="str">
        <f t="shared" si="88"/>
        <v/>
      </c>
      <c r="U1443" s="2" t="s">
        <v>1030</v>
      </c>
      <c r="V1443" s="2" t="str">
        <f t="shared" si="89"/>
        <v/>
      </c>
      <c r="W1443" s="2" t="s">
        <v>1030</v>
      </c>
      <c r="X1443" s="2" t="str">
        <f t="shared" si="90"/>
        <v/>
      </c>
      <c r="Y1443" s="2" t="s">
        <v>1030</v>
      </c>
      <c r="Z1443" s="2" t="str">
        <f t="shared" si="91"/>
        <v/>
      </c>
      <c r="AA1443" s="2" t="s">
        <v>1030</v>
      </c>
    </row>
    <row r="1444" spans="1:27" hidden="1" x14ac:dyDescent="0.25">
      <c r="A1444" s="2" t="s">
        <v>5024</v>
      </c>
      <c r="B1444" s="2" t="s">
        <v>804</v>
      </c>
      <c r="C1444" s="2" t="s">
        <v>5025</v>
      </c>
      <c r="D1444" s="2">
        <v>6.5</v>
      </c>
      <c r="E1444" s="2">
        <v>1</v>
      </c>
      <c r="F1444" s="2">
        <v>6.5</v>
      </c>
      <c r="G1444" s="2" t="s">
        <v>1030</v>
      </c>
      <c r="H1444" s="2" t="s">
        <v>5026</v>
      </c>
      <c r="I1444" s="21">
        <v>42557.291666666672</v>
      </c>
      <c r="J1444" s="2" t="s">
        <v>847</v>
      </c>
      <c r="K1444" s="21">
        <v>42359.333333333328</v>
      </c>
      <c r="L1444" s="2" t="s">
        <v>794</v>
      </c>
      <c r="M1444" s="21">
        <v>42327.333333333328</v>
      </c>
      <c r="N1444" s="2">
        <v>1</v>
      </c>
      <c r="O1444" s="2">
        <v>0</v>
      </c>
      <c r="P1444" s="2" t="s">
        <v>824</v>
      </c>
      <c r="Q1444" s="2" t="s">
        <v>804</v>
      </c>
      <c r="R1444" s="2" t="s">
        <v>857</v>
      </c>
      <c r="S1444" s="2" t="s">
        <v>913</v>
      </c>
      <c r="T1444" s="2" t="str">
        <f t="shared" si="88"/>
        <v/>
      </c>
      <c r="U1444" s="2" t="s">
        <v>1030</v>
      </c>
      <c r="V1444" s="2" t="str">
        <f t="shared" si="89"/>
        <v/>
      </c>
      <c r="W1444" s="2" t="s">
        <v>1030</v>
      </c>
      <c r="X1444" s="2" t="str">
        <f t="shared" si="90"/>
        <v/>
      </c>
      <c r="Y1444" s="2" t="s">
        <v>1030</v>
      </c>
      <c r="Z1444" s="2" t="str">
        <f t="shared" si="91"/>
        <v/>
      </c>
      <c r="AA1444" s="2" t="s">
        <v>1030</v>
      </c>
    </row>
    <row r="1445" spans="1:27" hidden="1" x14ac:dyDescent="0.25">
      <c r="A1445" s="2" t="s">
        <v>5027</v>
      </c>
      <c r="B1445" s="2" t="s">
        <v>874</v>
      </c>
      <c r="C1445" s="2" t="s">
        <v>5028</v>
      </c>
      <c r="D1445" s="2">
        <v>32.749666668474674</v>
      </c>
      <c r="E1445" s="2">
        <v>1</v>
      </c>
      <c r="F1445" s="2">
        <v>32.749666668474674</v>
      </c>
      <c r="G1445" s="2" t="s">
        <v>1030</v>
      </c>
      <c r="H1445" s="2" t="s">
        <v>5029</v>
      </c>
      <c r="I1445" s="21">
        <v>43326.291666666672</v>
      </c>
      <c r="J1445" s="2" t="s">
        <v>793</v>
      </c>
      <c r="K1445" s="21">
        <v>42499.291666666672</v>
      </c>
      <c r="L1445" s="2" t="s">
        <v>794</v>
      </c>
      <c r="M1445" s="21">
        <v>36647.291666666664</v>
      </c>
      <c r="N1445" s="2">
        <v>17</v>
      </c>
      <c r="O1445" s="2">
        <v>1900000</v>
      </c>
      <c r="P1445" s="2" t="s">
        <v>795</v>
      </c>
      <c r="Q1445" s="2" t="s">
        <v>874</v>
      </c>
      <c r="R1445" s="2" t="s">
        <v>813</v>
      </c>
      <c r="S1445" s="2" t="s">
        <v>798</v>
      </c>
      <c r="T1445" s="2" t="str">
        <f t="shared" si="88"/>
        <v/>
      </c>
      <c r="U1445" s="2" t="s">
        <v>1030</v>
      </c>
      <c r="V1445" s="2" t="str">
        <f t="shared" si="89"/>
        <v/>
      </c>
      <c r="W1445" s="2" t="s">
        <v>1030</v>
      </c>
      <c r="X1445" s="2" t="str">
        <f t="shared" si="90"/>
        <v>Rose Obetz</v>
      </c>
      <c r="Y1445" s="2">
        <v>17</v>
      </c>
      <c r="Z1445" s="2" t="str">
        <f t="shared" si="91"/>
        <v>Rose Obetz</v>
      </c>
      <c r="AA1445" s="2">
        <v>1900000</v>
      </c>
    </row>
    <row r="1446" spans="1:27" hidden="1" x14ac:dyDescent="0.25">
      <c r="A1446" s="2" t="s">
        <v>5030</v>
      </c>
      <c r="B1446" s="2" t="s">
        <v>1524</v>
      </c>
      <c r="C1446" s="2" t="s">
        <v>5031</v>
      </c>
      <c r="D1446" s="2">
        <v>0.5</v>
      </c>
      <c r="E1446" s="2" t="s">
        <v>1030</v>
      </c>
      <c r="F1446" s="2" t="s">
        <v>1030</v>
      </c>
      <c r="G1446" s="2">
        <v>0.5</v>
      </c>
      <c r="H1446" s="2" t="s">
        <v>5032</v>
      </c>
      <c r="I1446" s="21">
        <v>42446.291666666672</v>
      </c>
      <c r="J1446" s="2" t="s">
        <v>847</v>
      </c>
      <c r="K1446" s="21">
        <v>41331.333333333336</v>
      </c>
      <c r="L1446" s="2" t="s">
        <v>1102</v>
      </c>
      <c r="M1446" s="21">
        <v>41320.333333333336</v>
      </c>
      <c r="N1446" s="2">
        <v>2</v>
      </c>
      <c r="P1446" s="2" t="s">
        <v>824</v>
      </c>
      <c r="Q1446" s="2" t="s">
        <v>1524</v>
      </c>
      <c r="R1446" s="2" t="s">
        <v>857</v>
      </c>
      <c r="S1446" s="2" t="s">
        <v>2958</v>
      </c>
      <c r="T1446" s="2" t="str">
        <f t="shared" si="88"/>
        <v/>
      </c>
      <c r="U1446" s="2" t="s">
        <v>1030</v>
      </c>
      <c r="V1446" s="2" t="str">
        <f t="shared" si="89"/>
        <v/>
      </c>
      <c r="W1446" s="2" t="s">
        <v>1030</v>
      </c>
      <c r="X1446" s="2" t="str">
        <f t="shared" si="90"/>
        <v/>
      </c>
      <c r="Y1446" s="2" t="s">
        <v>1030</v>
      </c>
      <c r="Z1446" s="2" t="str">
        <f t="shared" si="91"/>
        <v/>
      </c>
      <c r="AA1446" s="2" t="s">
        <v>1030</v>
      </c>
    </row>
    <row r="1447" spans="1:27" hidden="1" x14ac:dyDescent="0.25">
      <c r="A1447" s="2" t="s">
        <v>5033</v>
      </c>
      <c r="B1447" s="2" t="s">
        <v>882</v>
      </c>
      <c r="C1447" s="2" t="s">
        <v>5034</v>
      </c>
      <c r="D1447" s="2">
        <v>6</v>
      </c>
      <c r="E1447" s="2" t="s">
        <v>1030</v>
      </c>
      <c r="F1447" s="2" t="s">
        <v>1030</v>
      </c>
      <c r="G1447" s="2">
        <v>6</v>
      </c>
      <c r="H1447" s="2" t="s">
        <v>5035</v>
      </c>
      <c r="I1447" s="21">
        <v>42480.291666666672</v>
      </c>
      <c r="J1447" s="2" t="s">
        <v>889</v>
      </c>
      <c r="K1447" s="21">
        <v>39850.333333333336</v>
      </c>
      <c r="L1447" s="2" t="s">
        <v>794</v>
      </c>
      <c r="M1447" s="21">
        <v>39848.333333333336</v>
      </c>
      <c r="N1447" s="2">
        <v>1</v>
      </c>
      <c r="O1447" s="2">
        <v>9100</v>
      </c>
      <c r="P1447" s="2" t="s">
        <v>824</v>
      </c>
      <c r="Q1447" s="2" t="s">
        <v>882</v>
      </c>
      <c r="R1447" s="2" t="s">
        <v>836</v>
      </c>
      <c r="S1447" s="2" t="s">
        <v>1113</v>
      </c>
      <c r="T1447" s="2" t="str">
        <f t="shared" si="88"/>
        <v/>
      </c>
      <c r="U1447" s="2" t="s">
        <v>1030</v>
      </c>
      <c r="V1447" s="2" t="str">
        <f t="shared" si="89"/>
        <v/>
      </c>
      <c r="W1447" s="2" t="s">
        <v>1030</v>
      </c>
      <c r="X1447" s="2" t="str">
        <f t="shared" si="90"/>
        <v/>
      </c>
      <c r="Y1447" s="2" t="s">
        <v>1030</v>
      </c>
      <c r="Z1447" s="2" t="str">
        <f t="shared" si="91"/>
        <v/>
      </c>
      <c r="AA1447" s="2" t="s">
        <v>1030</v>
      </c>
    </row>
    <row r="1448" spans="1:27" hidden="1" x14ac:dyDescent="0.25">
      <c r="A1448" s="2" t="s">
        <v>648</v>
      </c>
      <c r="B1448" s="2" t="s">
        <v>835</v>
      </c>
      <c r="C1448" s="2" t="s">
        <v>647</v>
      </c>
      <c r="D1448" s="2">
        <v>5.25</v>
      </c>
      <c r="E1448" s="2">
        <v>1</v>
      </c>
      <c r="F1448" s="2">
        <v>5.25</v>
      </c>
      <c r="G1448" s="2" t="s">
        <v>1030</v>
      </c>
      <c r="H1448" s="2" t="s">
        <v>1209</v>
      </c>
      <c r="I1448" s="21">
        <v>43191.291666666672</v>
      </c>
      <c r="J1448" s="2" t="s">
        <v>819</v>
      </c>
      <c r="K1448" s="21">
        <v>43026.291666666672</v>
      </c>
      <c r="L1448" s="2" t="s">
        <v>794</v>
      </c>
      <c r="M1448" s="21">
        <v>43104.333333333328</v>
      </c>
      <c r="N1448" s="2">
        <v>1</v>
      </c>
      <c r="O1448" s="2">
        <v>0</v>
      </c>
      <c r="P1448" s="2" t="s">
        <v>816</v>
      </c>
      <c r="Q1448" s="2" t="s">
        <v>835</v>
      </c>
      <c r="R1448" s="2" t="s">
        <v>836</v>
      </c>
      <c r="S1448" s="2" t="s">
        <v>820</v>
      </c>
      <c r="T1448" s="2" t="str">
        <f t="shared" si="88"/>
        <v/>
      </c>
      <c r="U1448" s="2" t="s">
        <v>1030</v>
      </c>
      <c r="V1448" s="2" t="str">
        <f t="shared" si="89"/>
        <v>Julie Samson</v>
      </c>
      <c r="W1448" s="2">
        <v>1</v>
      </c>
      <c r="X1448" s="2" t="str">
        <f t="shared" si="90"/>
        <v>Julie Samson</v>
      </c>
      <c r="Y1448" s="2">
        <v>1</v>
      </c>
      <c r="Z1448" s="2" t="str">
        <f t="shared" si="91"/>
        <v/>
      </c>
      <c r="AA1448" s="2" t="s">
        <v>1030</v>
      </c>
    </row>
    <row r="1449" spans="1:27" hidden="1" x14ac:dyDescent="0.25">
      <c r="A1449" s="2" t="s">
        <v>5036</v>
      </c>
      <c r="B1449" s="2" t="s">
        <v>809</v>
      </c>
      <c r="C1449" s="2" t="s">
        <v>5037</v>
      </c>
      <c r="D1449" s="2">
        <v>5.5</v>
      </c>
      <c r="E1449" s="2">
        <v>1</v>
      </c>
      <c r="F1449" s="2">
        <v>5.5</v>
      </c>
      <c r="G1449" s="2" t="s">
        <v>1030</v>
      </c>
      <c r="H1449" s="2" t="s">
        <v>5038</v>
      </c>
      <c r="I1449" s="21">
        <v>43045.333333333328</v>
      </c>
      <c r="J1449" s="2" t="s">
        <v>819</v>
      </c>
      <c r="K1449" s="21">
        <v>42906.291666666672</v>
      </c>
      <c r="L1449" s="2" t="s">
        <v>794</v>
      </c>
      <c r="M1449" s="21">
        <v>38261.291666666664</v>
      </c>
      <c r="N1449" s="2">
        <v>2</v>
      </c>
      <c r="O1449" s="2">
        <v>0</v>
      </c>
      <c r="P1449" s="2" t="s">
        <v>795</v>
      </c>
      <c r="Q1449" s="2" t="s">
        <v>809</v>
      </c>
      <c r="R1449" s="2" t="s">
        <v>797</v>
      </c>
      <c r="S1449" s="2" t="s">
        <v>869</v>
      </c>
      <c r="T1449" s="2" t="str">
        <f t="shared" si="88"/>
        <v/>
      </c>
      <c r="U1449" s="2" t="s">
        <v>1030</v>
      </c>
      <c r="V1449" s="2" t="str">
        <f t="shared" si="89"/>
        <v/>
      </c>
      <c r="W1449" s="2" t="s">
        <v>1030</v>
      </c>
      <c r="X1449" s="2" t="str">
        <f t="shared" si="90"/>
        <v/>
      </c>
      <c r="Y1449" s="2" t="s">
        <v>1030</v>
      </c>
      <c r="Z1449" s="2" t="str">
        <f t="shared" si="91"/>
        <v/>
      </c>
      <c r="AA1449" s="2" t="s">
        <v>1030</v>
      </c>
    </row>
    <row r="1450" spans="1:27" hidden="1" x14ac:dyDescent="0.25">
      <c r="A1450" s="2" t="s">
        <v>5039</v>
      </c>
      <c r="B1450" s="2" t="s">
        <v>2285</v>
      </c>
      <c r="C1450" s="2" t="s">
        <v>5040</v>
      </c>
      <c r="D1450" s="2">
        <v>9</v>
      </c>
      <c r="E1450" s="2">
        <v>1</v>
      </c>
      <c r="F1450" s="2">
        <v>9</v>
      </c>
      <c r="G1450" s="2" t="s">
        <v>1030</v>
      </c>
      <c r="H1450" s="2" t="s">
        <v>5041</v>
      </c>
      <c r="I1450" s="21">
        <v>42513.291666666672</v>
      </c>
      <c r="J1450" s="2" t="s">
        <v>884</v>
      </c>
      <c r="K1450" s="21">
        <v>42464.291666666672</v>
      </c>
      <c r="L1450" s="2" t="s">
        <v>794</v>
      </c>
      <c r="M1450" s="21">
        <v>42005.333333333328</v>
      </c>
      <c r="N1450" s="2">
        <v>2</v>
      </c>
      <c r="O1450" s="2">
        <v>0</v>
      </c>
      <c r="P1450" s="2" t="s">
        <v>795</v>
      </c>
      <c r="Q1450" s="2" t="s">
        <v>2285</v>
      </c>
      <c r="R1450" s="2" t="s">
        <v>842</v>
      </c>
      <c r="S1450" s="2" t="s">
        <v>869</v>
      </c>
      <c r="T1450" s="2" t="str">
        <f t="shared" si="88"/>
        <v/>
      </c>
      <c r="U1450" s="2" t="s">
        <v>1030</v>
      </c>
      <c r="V1450" s="2" t="str">
        <f t="shared" si="89"/>
        <v/>
      </c>
      <c r="W1450" s="2" t="s">
        <v>1030</v>
      </c>
      <c r="X1450" s="2" t="str">
        <f t="shared" si="90"/>
        <v/>
      </c>
      <c r="Y1450" s="2" t="s">
        <v>1030</v>
      </c>
      <c r="Z1450" s="2" t="str">
        <f t="shared" si="91"/>
        <v/>
      </c>
      <c r="AA1450" s="2" t="s">
        <v>1030</v>
      </c>
    </row>
    <row r="1451" spans="1:27" hidden="1" x14ac:dyDescent="0.25">
      <c r="A1451" s="2" t="s">
        <v>5042</v>
      </c>
      <c r="B1451" s="2" t="s">
        <v>1659</v>
      </c>
      <c r="C1451" s="2" t="s">
        <v>5043</v>
      </c>
      <c r="D1451" s="2">
        <v>0.3333333358168602</v>
      </c>
      <c r="E1451" s="2" t="s">
        <v>1030</v>
      </c>
      <c r="F1451" s="2" t="s">
        <v>1030</v>
      </c>
      <c r="G1451" s="2">
        <v>0.3333333358168602</v>
      </c>
      <c r="H1451" s="2" t="s">
        <v>5044</v>
      </c>
      <c r="I1451" s="21">
        <v>41736.291666666664</v>
      </c>
      <c r="J1451" s="2" t="s">
        <v>859</v>
      </c>
      <c r="K1451" s="21">
        <v>40725.291666666664</v>
      </c>
      <c r="L1451" s="2" t="s">
        <v>1102</v>
      </c>
      <c r="M1451" s="21">
        <v>28887.333333333332</v>
      </c>
      <c r="N1451" s="2">
        <v>3</v>
      </c>
      <c r="P1451" s="2" t="s">
        <v>795</v>
      </c>
      <c r="Q1451" s="2" t="s">
        <v>1659</v>
      </c>
      <c r="R1451" s="2" t="s">
        <v>866</v>
      </c>
      <c r="S1451" s="2" t="s">
        <v>820</v>
      </c>
      <c r="T1451" s="2" t="str">
        <f t="shared" si="88"/>
        <v/>
      </c>
      <c r="U1451" s="2" t="s">
        <v>1030</v>
      </c>
      <c r="V1451" s="2" t="str">
        <f t="shared" si="89"/>
        <v/>
      </c>
      <c r="W1451" s="2" t="s">
        <v>1030</v>
      </c>
      <c r="X1451" s="2" t="str">
        <f t="shared" si="90"/>
        <v/>
      </c>
      <c r="Y1451" s="2" t="s">
        <v>1030</v>
      </c>
      <c r="Z1451" s="2" t="str">
        <f t="shared" si="91"/>
        <v/>
      </c>
      <c r="AA1451" s="2" t="s">
        <v>1030</v>
      </c>
    </row>
    <row r="1452" spans="1:27" hidden="1" x14ac:dyDescent="0.25">
      <c r="A1452" s="2" t="s">
        <v>5045</v>
      </c>
      <c r="B1452" s="2" t="s">
        <v>874</v>
      </c>
      <c r="C1452" s="2" t="s">
        <v>5046</v>
      </c>
      <c r="D1452" s="2">
        <v>5.75</v>
      </c>
      <c r="E1452" s="2" t="s">
        <v>1030</v>
      </c>
      <c r="F1452" s="2" t="s">
        <v>1030</v>
      </c>
      <c r="G1452" s="2">
        <v>5.75</v>
      </c>
      <c r="H1452" s="2" t="s">
        <v>5047</v>
      </c>
      <c r="I1452" s="21">
        <v>42044.333333333328</v>
      </c>
      <c r="J1452" s="2" t="s">
        <v>819</v>
      </c>
      <c r="K1452" s="21">
        <v>41585.333333333336</v>
      </c>
      <c r="L1452" s="2" t="s">
        <v>1102</v>
      </c>
      <c r="M1452" s="21">
        <v>38657.333333333336</v>
      </c>
      <c r="N1452" s="2">
        <v>1</v>
      </c>
      <c r="P1452" s="2" t="s">
        <v>795</v>
      </c>
      <c r="Q1452" s="2" t="s">
        <v>874</v>
      </c>
      <c r="R1452" s="2" t="s">
        <v>2909</v>
      </c>
      <c r="S1452" s="2" t="s">
        <v>801</v>
      </c>
      <c r="T1452" s="2" t="str">
        <f t="shared" si="88"/>
        <v/>
      </c>
      <c r="U1452" s="2" t="s">
        <v>1030</v>
      </c>
      <c r="V1452" s="2" t="str">
        <f t="shared" si="89"/>
        <v/>
      </c>
      <c r="W1452" s="2" t="s">
        <v>1030</v>
      </c>
      <c r="X1452" s="2" t="str">
        <f t="shared" si="90"/>
        <v/>
      </c>
      <c r="Y1452" s="2" t="s">
        <v>1030</v>
      </c>
      <c r="Z1452" s="2" t="str">
        <f t="shared" si="91"/>
        <v/>
      </c>
      <c r="AA1452" s="2" t="s">
        <v>1030</v>
      </c>
    </row>
    <row r="1453" spans="1:27" hidden="1" x14ac:dyDescent="0.25">
      <c r="A1453" s="2" t="s">
        <v>5048</v>
      </c>
      <c r="B1453" s="2" t="s">
        <v>1932</v>
      </c>
      <c r="C1453" s="2" t="s">
        <v>5049</v>
      </c>
      <c r="D1453" s="2">
        <v>5.5</v>
      </c>
      <c r="E1453" s="2" t="s">
        <v>1030</v>
      </c>
      <c r="F1453" s="2" t="s">
        <v>1030</v>
      </c>
      <c r="G1453" s="2">
        <v>5.5</v>
      </c>
      <c r="H1453" s="2" t="s">
        <v>5050</v>
      </c>
      <c r="I1453" s="21">
        <v>42723.333333333328</v>
      </c>
      <c r="J1453" s="2" t="s">
        <v>793</v>
      </c>
      <c r="K1453" s="21">
        <v>41955.333333333328</v>
      </c>
      <c r="L1453" s="2" t="s">
        <v>794</v>
      </c>
      <c r="M1453" s="21">
        <v>42632.291666666672</v>
      </c>
      <c r="N1453" s="2">
        <v>1</v>
      </c>
      <c r="O1453" s="2">
        <v>9000</v>
      </c>
      <c r="P1453" s="2" t="s">
        <v>816</v>
      </c>
      <c r="Q1453" s="2" t="s">
        <v>1932</v>
      </c>
      <c r="R1453" s="2" t="s">
        <v>797</v>
      </c>
      <c r="S1453" s="2" t="s">
        <v>5051</v>
      </c>
      <c r="T1453" s="2" t="str">
        <f t="shared" si="88"/>
        <v/>
      </c>
      <c r="U1453" s="2" t="s">
        <v>1030</v>
      </c>
      <c r="V1453" s="2" t="str">
        <f t="shared" si="89"/>
        <v/>
      </c>
      <c r="W1453" s="2" t="s">
        <v>1030</v>
      </c>
      <c r="X1453" s="2" t="str">
        <f t="shared" si="90"/>
        <v/>
      </c>
      <c r="Y1453" s="2" t="s">
        <v>1030</v>
      </c>
      <c r="Z1453" s="2" t="str">
        <f t="shared" si="91"/>
        <v/>
      </c>
      <c r="AA1453" s="2" t="s">
        <v>1030</v>
      </c>
    </row>
    <row r="1454" spans="1:27" hidden="1" x14ac:dyDescent="0.25">
      <c r="A1454" s="2" t="s">
        <v>5052</v>
      </c>
      <c r="B1454" s="2" t="s">
        <v>1063</v>
      </c>
      <c r="C1454" s="2" t="s">
        <v>5053</v>
      </c>
      <c r="D1454" s="2">
        <v>2.25</v>
      </c>
      <c r="E1454" s="2">
        <v>1</v>
      </c>
      <c r="F1454" s="2">
        <v>2.25</v>
      </c>
      <c r="G1454" s="2" t="s">
        <v>1030</v>
      </c>
      <c r="H1454" s="2" t="s">
        <v>5054</v>
      </c>
      <c r="I1454" s="21">
        <v>42052.333333333328</v>
      </c>
      <c r="J1454" s="2" t="s">
        <v>819</v>
      </c>
      <c r="K1454" s="21">
        <v>42012.333333333328</v>
      </c>
      <c r="L1454" s="2" t="s">
        <v>1102</v>
      </c>
      <c r="M1454" s="21">
        <v>35431.333333333336</v>
      </c>
      <c r="N1454" s="2">
        <v>1</v>
      </c>
      <c r="O1454" s="2">
        <v>0</v>
      </c>
      <c r="P1454" s="2" t="s">
        <v>816</v>
      </c>
      <c r="Q1454" s="2" t="s">
        <v>1063</v>
      </c>
      <c r="R1454" s="2" t="s">
        <v>857</v>
      </c>
      <c r="S1454" s="2" t="s">
        <v>801</v>
      </c>
      <c r="T1454" s="2" t="str">
        <f t="shared" si="88"/>
        <v/>
      </c>
      <c r="U1454" s="2" t="s">
        <v>1030</v>
      </c>
      <c r="V1454" s="2" t="str">
        <f t="shared" si="89"/>
        <v/>
      </c>
      <c r="W1454" s="2" t="s">
        <v>1030</v>
      </c>
      <c r="X1454" s="2" t="str">
        <f t="shared" si="90"/>
        <v/>
      </c>
      <c r="Y1454" s="2" t="s">
        <v>1030</v>
      </c>
      <c r="Z1454" s="2" t="str">
        <f t="shared" si="91"/>
        <v/>
      </c>
      <c r="AA1454" s="2" t="s">
        <v>1030</v>
      </c>
    </row>
    <row r="1455" spans="1:27" hidden="1" x14ac:dyDescent="0.25">
      <c r="A1455" s="2" t="s">
        <v>5055</v>
      </c>
      <c r="B1455" s="2" t="s">
        <v>848</v>
      </c>
      <c r="C1455" s="2" t="s">
        <v>5056</v>
      </c>
      <c r="D1455" s="2">
        <v>1</v>
      </c>
      <c r="E1455" s="2">
        <v>1</v>
      </c>
      <c r="F1455" s="2">
        <v>1</v>
      </c>
      <c r="G1455" s="2" t="s">
        <v>1030</v>
      </c>
      <c r="H1455" s="2" t="s">
        <v>5057</v>
      </c>
      <c r="I1455" s="21">
        <v>42054.333333333328</v>
      </c>
      <c r="J1455" s="2" t="s">
        <v>800</v>
      </c>
      <c r="K1455" s="21">
        <v>42002.333333333328</v>
      </c>
      <c r="L1455" s="2" t="s">
        <v>1102</v>
      </c>
      <c r="M1455" s="21">
        <v>41292.333333333336</v>
      </c>
      <c r="N1455" s="2">
        <v>1</v>
      </c>
      <c r="O1455" s="2">
        <v>0</v>
      </c>
      <c r="P1455" s="2" t="s">
        <v>795</v>
      </c>
      <c r="Q1455" s="2" t="s">
        <v>848</v>
      </c>
      <c r="R1455" s="2" t="s">
        <v>797</v>
      </c>
      <c r="S1455" s="2" t="s">
        <v>849</v>
      </c>
      <c r="T1455" s="2" t="str">
        <f t="shared" si="88"/>
        <v/>
      </c>
      <c r="U1455" s="2" t="s">
        <v>1030</v>
      </c>
      <c r="V1455" s="2" t="str">
        <f t="shared" si="89"/>
        <v/>
      </c>
      <c r="W1455" s="2" t="s">
        <v>1030</v>
      </c>
      <c r="X1455" s="2" t="str">
        <f t="shared" si="90"/>
        <v/>
      </c>
      <c r="Y1455" s="2" t="s">
        <v>1030</v>
      </c>
      <c r="Z1455" s="2" t="str">
        <f t="shared" si="91"/>
        <v/>
      </c>
      <c r="AA1455" s="2" t="s">
        <v>1030</v>
      </c>
    </row>
    <row r="1456" spans="1:27" hidden="1" x14ac:dyDescent="0.25">
      <c r="A1456" s="2" t="s">
        <v>5058</v>
      </c>
      <c r="B1456" s="2" t="s">
        <v>885</v>
      </c>
      <c r="C1456" s="2" t="s">
        <v>5059</v>
      </c>
      <c r="D1456" s="2">
        <v>1.5</v>
      </c>
      <c r="E1456" s="2">
        <v>1</v>
      </c>
      <c r="F1456" s="2">
        <v>1.5</v>
      </c>
      <c r="G1456" s="2" t="s">
        <v>1030</v>
      </c>
      <c r="H1456" s="2" t="s">
        <v>5060</v>
      </c>
      <c r="I1456" s="21">
        <v>42501.291666666672</v>
      </c>
      <c r="J1456" s="2" t="s">
        <v>819</v>
      </c>
      <c r="K1456" s="21">
        <v>42495.291666666672</v>
      </c>
      <c r="L1456" s="2" t="s">
        <v>794</v>
      </c>
      <c r="M1456" s="21">
        <v>31533.291666666668</v>
      </c>
      <c r="N1456" s="2">
        <v>2</v>
      </c>
      <c r="O1456" s="2">
        <v>0</v>
      </c>
      <c r="P1456" s="2" t="s">
        <v>795</v>
      </c>
      <c r="Q1456" s="2" t="s">
        <v>885</v>
      </c>
      <c r="R1456" s="2" t="s">
        <v>797</v>
      </c>
      <c r="S1456" s="2" t="s">
        <v>849</v>
      </c>
      <c r="T1456" s="2" t="str">
        <f t="shared" si="88"/>
        <v/>
      </c>
      <c r="U1456" s="2" t="s">
        <v>1030</v>
      </c>
      <c r="V1456" s="2" t="str">
        <f t="shared" si="89"/>
        <v/>
      </c>
      <c r="W1456" s="2" t="s">
        <v>1030</v>
      </c>
      <c r="X1456" s="2" t="str">
        <f t="shared" si="90"/>
        <v/>
      </c>
      <c r="Y1456" s="2" t="s">
        <v>1030</v>
      </c>
      <c r="Z1456" s="2" t="str">
        <f t="shared" si="91"/>
        <v/>
      </c>
      <c r="AA1456" s="2" t="s">
        <v>1030</v>
      </c>
    </row>
    <row r="1457" spans="1:27" hidden="1" x14ac:dyDescent="0.25">
      <c r="A1457" s="2" t="s">
        <v>1560</v>
      </c>
      <c r="B1457" s="2" t="s">
        <v>1365</v>
      </c>
      <c r="C1457" s="2" t="s">
        <v>1536</v>
      </c>
      <c r="D1457" s="2">
        <v>4.25</v>
      </c>
      <c r="E1457" s="2">
        <v>1</v>
      </c>
      <c r="F1457" s="2">
        <v>4.25</v>
      </c>
      <c r="G1457" s="2" t="s">
        <v>1030</v>
      </c>
      <c r="H1457" s="2" t="s">
        <v>1210</v>
      </c>
      <c r="I1457" s="21">
        <v>43235.291666666672</v>
      </c>
      <c r="J1457" s="2" t="s">
        <v>808</v>
      </c>
      <c r="K1457" s="21">
        <v>43113.333333333328</v>
      </c>
      <c r="L1457" s="2" t="s">
        <v>794</v>
      </c>
      <c r="M1457" s="21">
        <v>31274.291666666668</v>
      </c>
      <c r="N1457" s="2">
        <v>20</v>
      </c>
      <c r="O1457" s="2">
        <v>0</v>
      </c>
      <c r="P1457" s="2" t="s">
        <v>795</v>
      </c>
      <c r="Q1457" s="2" t="s">
        <v>1592</v>
      </c>
      <c r="R1457" s="2" t="s">
        <v>813</v>
      </c>
      <c r="S1457" s="2" t="s">
        <v>845</v>
      </c>
      <c r="T1457" s="2" t="str">
        <f t="shared" si="88"/>
        <v/>
      </c>
      <c r="U1457" s="2" t="s">
        <v>1030</v>
      </c>
      <c r="V1457" s="2" t="str">
        <f t="shared" si="89"/>
        <v/>
      </c>
      <c r="W1457" s="2" t="s">
        <v>1030</v>
      </c>
      <c r="X1457" s="2" t="str">
        <f t="shared" si="90"/>
        <v/>
      </c>
      <c r="Y1457" s="2" t="s">
        <v>1030</v>
      </c>
      <c r="Z1457" s="2" t="str">
        <f t="shared" si="91"/>
        <v/>
      </c>
      <c r="AA1457" s="2" t="s">
        <v>1030</v>
      </c>
    </row>
    <row r="1458" spans="1:27" hidden="1" x14ac:dyDescent="0.25">
      <c r="A1458" s="2" t="s">
        <v>5061</v>
      </c>
      <c r="B1458" s="2" t="s">
        <v>848</v>
      </c>
      <c r="C1458" s="2" t="s">
        <v>5062</v>
      </c>
      <c r="D1458" s="2">
        <v>8.5</v>
      </c>
      <c r="E1458" s="2">
        <v>1</v>
      </c>
      <c r="F1458" s="2">
        <v>8.5</v>
      </c>
      <c r="G1458" s="2" t="s">
        <v>1030</v>
      </c>
      <c r="H1458" s="2" t="s">
        <v>5063</v>
      </c>
      <c r="I1458" s="21">
        <v>42600.291666666672</v>
      </c>
      <c r="J1458" s="2" t="s">
        <v>819</v>
      </c>
      <c r="K1458" s="21">
        <v>42180.291666666672</v>
      </c>
      <c r="L1458" s="2" t="s">
        <v>794</v>
      </c>
      <c r="N1458" s="2">
        <v>0</v>
      </c>
      <c r="O1458" s="2">
        <v>0</v>
      </c>
      <c r="P1458" s="2" t="s">
        <v>816</v>
      </c>
      <c r="Q1458" s="2" t="s">
        <v>848</v>
      </c>
      <c r="R1458" s="2" t="s">
        <v>810</v>
      </c>
      <c r="S1458" s="2" t="s">
        <v>1259</v>
      </c>
      <c r="T1458" s="2" t="str">
        <f t="shared" si="88"/>
        <v/>
      </c>
      <c r="U1458" s="2" t="s">
        <v>1030</v>
      </c>
      <c r="V1458" s="2" t="str">
        <f t="shared" si="89"/>
        <v/>
      </c>
      <c r="W1458" s="2" t="s">
        <v>1030</v>
      </c>
      <c r="X1458" s="2" t="str">
        <f t="shared" si="90"/>
        <v/>
      </c>
      <c r="Y1458" s="2" t="s">
        <v>1030</v>
      </c>
      <c r="Z1458" s="2" t="str">
        <f t="shared" si="91"/>
        <v/>
      </c>
      <c r="AA1458" s="2" t="s">
        <v>1030</v>
      </c>
    </row>
    <row r="1459" spans="1:27" hidden="1" x14ac:dyDescent="0.25">
      <c r="A1459" s="2" t="s">
        <v>5064</v>
      </c>
      <c r="B1459" s="2" t="s">
        <v>822</v>
      </c>
      <c r="C1459" s="2" t="s">
        <v>5065</v>
      </c>
      <c r="D1459" s="2">
        <v>5.75</v>
      </c>
      <c r="E1459" s="2" t="s">
        <v>1030</v>
      </c>
      <c r="F1459" s="2" t="s">
        <v>1030</v>
      </c>
      <c r="G1459" s="2">
        <v>5.75</v>
      </c>
      <c r="H1459" s="2" t="s">
        <v>5066</v>
      </c>
      <c r="I1459" s="21">
        <v>43066.333333333328</v>
      </c>
      <c r="J1459" s="2" t="s">
        <v>819</v>
      </c>
      <c r="K1459" s="21">
        <v>36203.333333333336</v>
      </c>
      <c r="L1459" s="2" t="s">
        <v>794</v>
      </c>
      <c r="M1459" s="21">
        <v>42970.291666666672</v>
      </c>
      <c r="N1459" s="2">
        <v>1</v>
      </c>
      <c r="P1459" s="2" t="s">
        <v>816</v>
      </c>
      <c r="Q1459" s="2" t="s">
        <v>822</v>
      </c>
      <c r="R1459" s="2" t="s">
        <v>857</v>
      </c>
      <c r="S1459" s="2" t="s">
        <v>898</v>
      </c>
      <c r="T1459" s="2" t="str">
        <f t="shared" si="88"/>
        <v/>
      </c>
      <c r="U1459" s="2" t="s">
        <v>1030</v>
      </c>
      <c r="V1459" s="2" t="str">
        <f t="shared" si="89"/>
        <v/>
      </c>
      <c r="W1459" s="2" t="s">
        <v>1030</v>
      </c>
      <c r="X1459" s="2" t="str">
        <f t="shared" si="90"/>
        <v/>
      </c>
      <c r="Y1459" s="2" t="s">
        <v>1030</v>
      </c>
      <c r="Z1459" s="2" t="str">
        <f t="shared" si="91"/>
        <v/>
      </c>
      <c r="AA1459" s="2" t="s">
        <v>1030</v>
      </c>
    </row>
    <row r="1460" spans="1:27" hidden="1" x14ac:dyDescent="0.25">
      <c r="A1460" s="2" t="s">
        <v>5067</v>
      </c>
      <c r="B1460" s="2" t="s">
        <v>912</v>
      </c>
      <c r="C1460" s="2" t="s">
        <v>5068</v>
      </c>
      <c r="D1460" s="2">
        <v>5.25</v>
      </c>
      <c r="E1460" s="2">
        <v>1</v>
      </c>
      <c r="F1460" s="2">
        <v>5.25</v>
      </c>
      <c r="G1460" s="2" t="s">
        <v>1030</v>
      </c>
      <c r="H1460" s="2" t="s">
        <v>5069</v>
      </c>
      <c r="I1460" s="21">
        <v>43066.333333333328</v>
      </c>
      <c r="J1460" s="2" t="s">
        <v>793</v>
      </c>
      <c r="K1460" s="21">
        <v>42906.291666666672</v>
      </c>
      <c r="L1460" s="2" t="s">
        <v>794</v>
      </c>
      <c r="M1460" s="21">
        <v>41908.291666666664</v>
      </c>
      <c r="N1460" s="2">
        <v>2</v>
      </c>
      <c r="O1460" s="2">
        <v>120000</v>
      </c>
      <c r="P1460" s="2" t="s">
        <v>795</v>
      </c>
      <c r="Q1460" s="2" t="s">
        <v>912</v>
      </c>
      <c r="R1460" s="2" t="s">
        <v>813</v>
      </c>
      <c r="S1460" s="2" t="s">
        <v>894</v>
      </c>
      <c r="T1460" s="2" t="str">
        <f t="shared" si="88"/>
        <v/>
      </c>
      <c r="U1460" s="2" t="s">
        <v>1030</v>
      </c>
      <c r="V1460" s="2" t="str">
        <f t="shared" si="89"/>
        <v/>
      </c>
      <c r="W1460" s="2" t="s">
        <v>1030</v>
      </c>
      <c r="X1460" s="2" t="str">
        <f t="shared" si="90"/>
        <v/>
      </c>
      <c r="Y1460" s="2" t="s">
        <v>1030</v>
      </c>
      <c r="Z1460" s="2" t="str">
        <f t="shared" si="91"/>
        <v/>
      </c>
      <c r="AA1460" s="2" t="s">
        <v>1030</v>
      </c>
    </row>
    <row r="1461" spans="1:27" hidden="1" x14ac:dyDescent="0.25">
      <c r="A1461" s="2" t="s">
        <v>364</v>
      </c>
      <c r="B1461" s="2" t="s">
        <v>1365</v>
      </c>
      <c r="C1461" s="2" t="s">
        <v>363</v>
      </c>
      <c r="D1461" s="2">
        <v>4.25</v>
      </c>
      <c r="E1461" s="2">
        <v>1</v>
      </c>
      <c r="F1461" s="2">
        <v>4.25</v>
      </c>
      <c r="G1461" s="2" t="s">
        <v>1030</v>
      </c>
      <c r="H1461" s="2" t="s">
        <v>1211</v>
      </c>
      <c r="I1461" s="21">
        <v>43235.291666666672</v>
      </c>
      <c r="J1461" s="2" t="s">
        <v>819</v>
      </c>
      <c r="K1461" s="21">
        <v>43124.333333333328</v>
      </c>
      <c r="L1461" s="2" t="s">
        <v>794</v>
      </c>
      <c r="M1461" s="21">
        <v>37987.333333333336</v>
      </c>
      <c r="N1461" s="2">
        <v>2</v>
      </c>
      <c r="O1461" s="2">
        <v>250000</v>
      </c>
      <c r="P1461" s="2" t="s">
        <v>795</v>
      </c>
      <c r="Q1461" s="2" t="s">
        <v>1592</v>
      </c>
      <c r="R1461" s="2" t="s">
        <v>872</v>
      </c>
      <c r="S1461" s="2" t="s">
        <v>820</v>
      </c>
      <c r="T1461" s="2" t="str">
        <f t="shared" si="88"/>
        <v/>
      </c>
      <c r="U1461" s="2" t="s">
        <v>1030</v>
      </c>
      <c r="V1461" s="2" t="str">
        <f t="shared" si="89"/>
        <v/>
      </c>
      <c r="W1461" s="2" t="s">
        <v>1030</v>
      </c>
      <c r="X1461" s="2" t="str">
        <f t="shared" si="90"/>
        <v/>
      </c>
      <c r="Y1461" s="2" t="s">
        <v>1030</v>
      </c>
      <c r="Z1461" s="2" t="str">
        <f t="shared" si="91"/>
        <v/>
      </c>
      <c r="AA1461" s="2" t="s">
        <v>1030</v>
      </c>
    </row>
    <row r="1462" spans="1:27" hidden="1" x14ac:dyDescent="0.25">
      <c r="A1462" s="2" t="s">
        <v>504</v>
      </c>
      <c r="B1462" s="2" t="s">
        <v>796</v>
      </c>
      <c r="C1462" s="2" t="s">
        <v>503</v>
      </c>
      <c r="D1462" s="2">
        <v>3</v>
      </c>
      <c r="E1462" s="2" t="s">
        <v>1030</v>
      </c>
      <c r="F1462" s="2" t="s">
        <v>1030</v>
      </c>
      <c r="G1462" s="2">
        <v>3</v>
      </c>
      <c r="H1462" s="2" t="s">
        <v>1212</v>
      </c>
      <c r="I1462" s="21">
        <v>43235.291666666672</v>
      </c>
      <c r="J1462" s="2" t="s">
        <v>819</v>
      </c>
      <c r="K1462" s="21">
        <v>39512.333333333336</v>
      </c>
      <c r="L1462" s="2" t="s">
        <v>794</v>
      </c>
      <c r="N1462" s="2">
        <v>1</v>
      </c>
      <c r="O1462" s="2">
        <v>0</v>
      </c>
      <c r="P1462" s="2" t="s">
        <v>816</v>
      </c>
      <c r="Q1462" s="2" t="s">
        <v>796</v>
      </c>
      <c r="R1462" s="2" t="s">
        <v>866</v>
      </c>
      <c r="S1462" s="2" t="s">
        <v>1213</v>
      </c>
      <c r="T1462" s="2" t="str">
        <f t="shared" si="88"/>
        <v/>
      </c>
      <c r="U1462" s="2" t="s">
        <v>1030</v>
      </c>
      <c r="V1462" s="2" t="str">
        <f t="shared" si="89"/>
        <v/>
      </c>
      <c r="W1462" s="2" t="s">
        <v>1030</v>
      </c>
      <c r="X1462" s="2" t="str">
        <f t="shared" si="90"/>
        <v/>
      </c>
      <c r="Y1462" s="2" t="s">
        <v>1030</v>
      </c>
      <c r="Z1462" s="2" t="str">
        <f t="shared" si="91"/>
        <v/>
      </c>
      <c r="AA1462" s="2" t="s">
        <v>1030</v>
      </c>
    </row>
    <row r="1463" spans="1:27" hidden="1" x14ac:dyDescent="0.25">
      <c r="A1463" s="2" t="s">
        <v>5070</v>
      </c>
      <c r="B1463" s="2" t="s">
        <v>1261</v>
      </c>
      <c r="C1463" s="2" t="s">
        <v>5071</v>
      </c>
      <c r="D1463" s="2">
        <v>8.8333333432674408</v>
      </c>
      <c r="E1463" s="2" t="s">
        <v>1030</v>
      </c>
      <c r="F1463" s="2" t="s">
        <v>1030</v>
      </c>
      <c r="G1463" s="2">
        <v>8.8333333432674408</v>
      </c>
      <c r="H1463" s="2" t="s">
        <v>5072</v>
      </c>
      <c r="I1463" s="21">
        <v>42374.333333333328</v>
      </c>
      <c r="J1463" s="2" t="s">
        <v>847</v>
      </c>
      <c r="K1463" s="21">
        <v>41464.291666666664</v>
      </c>
      <c r="L1463" s="2" t="s">
        <v>794</v>
      </c>
      <c r="M1463" s="21">
        <v>37257.333333333336</v>
      </c>
      <c r="N1463" s="2">
        <v>25</v>
      </c>
      <c r="O1463" s="2">
        <v>3559112</v>
      </c>
      <c r="P1463" s="2" t="s">
        <v>795</v>
      </c>
      <c r="Q1463" s="2" t="s">
        <v>1261</v>
      </c>
      <c r="R1463" s="2" t="s">
        <v>1030</v>
      </c>
      <c r="S1463" s="2" t="s">
        <v>853</v>
      </c>
      <c r="T1463" s="2" t="str">
        <f t="shared" si="88"/>
        <v/>
      </c>
      <c r="U1463" s="2" t="s">
        <v>1030</v>
      </c>
      <c r="V1463" s="2" t="str">
        <f t="shared" si="89"/>
        <v/>
      </c>
      <c r="W1463" s="2" t="s">
        <v>1030</v>
      </c>
      <c r="X1463" s="2" t="str">
        <f t="shared" si="90"/>
        <v/>
      </c>
      <c r="Y1463" s="2" t="s">
        <v>1030</v>
      </c>
      <c r="Z1463" s="2" t="str">
        <f t="shared" si="91"/>
        <v/>
      </c>
      <c r="AA1463" s="2" t="s">
        <v>1030</v>
      </c>
    </row>
    <row r="1464" spans="1:27" hidden="1" x14ac:dyDescent="0.25">
      <c r="A1464" s="2" t="s">
        <v>5073</v>
      </c>
      <c r="B1464" s="2" t="s">
        <v>812</v>
      </c>
      <c r="C1464" s="2" t="s">
        <v>5074</v>
      </c>
      <c r="D1464" s="2">
        <v>7.5</v>
      </c>
      <c r="E1464" s="2" t="s">
        <v>1030</v>
      </c>
      <c r="F1464" s="2" t="s">
        <v>1030</v>
      </c>
      <c r="G1464" s="2">
        <v>7.5</v>
      </c>
      <c r="H1464" s="2" t="s">
        <v>5075</v>
      </c>
      <c r="I1464" s="21">
        <v>43041.291666666672</v>
      </c>
      <c r="J1464" s="2" t="s">
        <v>793</v>
      </c>
      <c r="K1464" s="21">
        <v>41471.291666666664</v>
      </c>
      <c r="L1464" s="2" t="s">
        <v>794</v>
      </c>
      <c r="M1464" s="21">
        <v>30339.333333333332</v>
      </c>
      <c r="N1464" s="2">
        <v>16</v>
      </c>
      <c r="O1464" s="2">
        <v>3400000</v>
      </c>
      <c r="P1464" s="2" t="s">
        <v>795</v>
      </c>
      <c r="Q1464" s="2" t="s">
        <v>812</v>
      </c>
      <c r="R1464" s="2" t="s">
        <v>830</v>
      </c>
      <c r="S1464" s="2" t="s">
        <v>853</v>
      </c>
      <c r="T1464" s="2" t="str">
        <f t="shared" si="88"/>
        <v/>
      </c>
      <c r="U1464" s="2" t="s">
        <v>1030</v>
      </c>
      <c r="V1464" s="2" t="str">
        <f t="shared" si="89"/>
        <v/>
      </c>
      <c r="W1464" s="2" t="s">
        <v>1030</v>
      </c>
      <c r="X1464" s="2" t="str">
        <f t="shared" si="90"/>
        <v>Bill Bartels</v>
      </c>
      <c r="Y1464" s="2">
        <v>16</v>
      </c>
      <c r="Z1464" s="2" t="str">
        <f t="shared" si="91"/>
        <v/>
      </c>
      <c r="AA1464" s="2" t="s">
        <v>1030</v>
      </c>
    </row>
    <row r="1465" spans="1:27" hidden="1" x14ac:dyDescent="0.25">
      <c r="A1465" s="2" t="s">
        <v>5076</v>
      </c>
      <c r="B1465" s="2" t="s">
        <v>835</v>
      </c>
      <c r="C1465" s="2" t="s">
        <v>5077</v>
      </c>
      <c r="D1465" s="2">
        <v>5</v>
      </c>
      <c r="E1465" s="2">
        <v>1</v>
      </c>
      <c r="F1465" s="2">
        <v>5</v>
      </c>
      <c r="G1465" s="2" t="s">
        <v>1030</v>
      </c>
      <c r="H1465" s="2" t="s">
        <v>5078</v>
      </c>
      <c r="I1465" s="21">
        <v>42416.333333333328</v>
      </c>
      <c r="J1465" s="2" t="s">
        <v>793</v>
      </c>
      <c r="K1465" s="21">
        <v>42388.333333333328</v>
      </c>
      <c r="L1465" s="2" t="s">
        <v>794</v>
      </c>
      <c r="M1465" s="21">
        <v>42411.333333333328</v>
      </c>
      <c r="N1465" s="2">
        <v>0</v>
      </c>
      <c r="O1465" s="2">
        <v>0</v>
      </c>
      <c r="P1465" s="2" t="s">
        <v>816</v>
      </c>
      <c r="Q1465" s="2" t="s">
        <v>835</v>
      </c>
      <c r="R1465" s="2" t="s">
        <v>836</v>
      </c>
      <c r="S1465" s="2" t="s">
        <v>894</v>
      </c>
      <c r="T1465" s="2" t="str">
        <f t="shared" si="88"/>
        <v/>
      </c>
      <c r="U1465" s="2" t="s">
        <v>1030</v>
      </c>
      <c r="V1465" s="2" t="str">
        <f t="shared" si="89"/>
        <v>Julie Samson</v>
      </c>
      <c r="W1465" s="2">
        <v>1</v>
      </c>
      <c r="X1465" s="2" t="str">
        <f t="shared" si="90"/>
        <v/>
      </c>
      <c r="Y1465" s="2" t="s">
        <v>1030</v>
      </c>
      <c r="Z1465" s="2" t="str">
        <f t="shared" si="91"/>
        <v/>
      </c>
      <c r="AA1465" s="2" t="s">
        <v>1030</v>
      </c>
    </row>
    <row r="1466" spans="1:27" hidden="1" x14ac:dyDescent="0.25">
      <c r="A1466" s="2" t="s">
        <v>5079</v>
      </c>
      <c r="B1466" s="2" t="s">
        <v>3964</v>
      </c>
      <c r="C1466" s="2" t="s">
        <v>5080</v>
      </c>
      <c r="D1466" s="2">
        <v>1.1669999957084656</v>
      </c>
      <c r="E1466" s="2">
        <v>1</v>
      </c>
      <c r="F1466" s="2">
        <v>1.1669999957084656</v>
      </c>
      <c r="G1466" s="2" t="s">
        <v>1030</v>
      </c>
      <c r="H1466" s="2" t="s">
        <v>5081</v>
      </c>
      <c r="I1466" s="21">
        <v>42562.291666666672</v>
      </c>
      <c r="J1466" s="2" t="s">
        <v>793</v>
      </c>
      <c r="K1466" s="21">
        <v>41940.291666666664</v>
      </c>
      <c r="L1466" s="2" t="s">
        <v>1102</v>
      </c>
      <c r="M1466" s="21">
        <v>42690.333333333328</v>
      </c>
      <c r="N1466" s="2">
        <v>0</v>
      </c>
      <c r="O1466" s="2">
        <v>0</v>
      </c>
      <c r="P1466" s="2" t="s">
        <v>816</v>
      </c>
      <c r="Q1466" s="2" t="s">
        <v>3964</v>
      </c>
      <c r="R1466" s="2" t="s">
        <v>1262</v>
      </c>
      <c r="S1466" s="2" t="s">
        <v>801</v>
      </c>
      <c r="T1466" s="2" t="str">
        <f t="shared" si="88"/>
        <v/>
      </c>
      <c r="U1466" s="2" t="s">
        <v>1030</v>
      </c>
      <c r="V1466" s="2" t="str">
        <f t="shared" si="89"/>
        <v>Ron R  Meritt</v>
      </c>
      <c r="W1466" s="2">
        <v>1</v>
      </c>
      <c r="X1466" s="2" t="str">
        <f t="shared" si="90"/>
        <v/>
      </c>
      <c r="Y1466" s="2" t="s">
        <v>1030</v>
      </c>
      <c r="Z1466" s="2" t="str">
        <f t="shared" si="91"/>
        <v/>
      </c>
      <c r="AA1466" s="2" t="s">
        <v>1030</v>
      </c>
    </row>
    <row r="1467" spans="1:27" hidden="1" x14ac:dyDescent="0.25">
      <c r="A1467" s="2" t="s">
        <v>5082</v>
      </c>
      <c r="B1467" s="2" t="s">
        <v>848</v>
      </c>
      <c r="C1467" s="2" t="s">
        <v>5083</v>
      </c>
      <c r="D1467" s="2">
        <v>11.5</v>
      </c>
      <c r="E1467" s="2">
        <v>1</v>
      </c>
      <c r="F1467" s="2">
        <v>11.5</v>
      </c>
      <c r="G1467" s="2" t="s">
        <v>1030</v>
      </c>
      <c r="H1467" s="2" t="s">
        <v>5084</v>
      </c>
      <c r="I1467" s="21">
        <v>42446.291666666672</v>
      </c>
      <c r="J1467" s="2" t="s">
        <v>876</v>
      </c>
      <c r="K1467" s="21">
        <v>42310.333333333328</v>
      </c>
      <c r="L1467" s="2" t="s">
        <v>794</v>
      </c>
      <c r="N1467" s="2">
        <v>0</v>
      </c>
      <c r="O1467" s="2">
        <v>0</v>
      </c>
      <c r="P1467" s="2" t="s">
        <v>816</v>
      </c>
      <c r="Q1467" s="2" t="s">
        <v>848</v>
      </c>
      <c r="R1467" s="2" t="s">
        <v>852</v>
      </c>
      <c r="S1467" s="2" t="s">
        <v>853</v>
      </c>
      <c r="T1467" s="2" t="str">
        <f t="shared" si="88"/>
        <v/>
      </c>
      <c r="U1467" s="2" t="s">
        <v>1030</v>
      </c>
      <c r="V1467" s="2" t="str">
        <f t="shared" si="89"/>
        <v/>
      </c>
      <c r="W1467" s="2" t="s">
        <v>1030</v>
      </c>
      <c r="X1467" s="2" t="str">
        <f t="shared" si="90"/>
        <v/>
      </c>
      <c r="Y1467" s="2" t="s">
        <v>1030</v>
      </c>
      <c r="Z1467" s="2" t="str">
        <f t="shared" si="91"/>
        <v/>
      </c>
      <c r="AA1467" s="2" t="s">
        <v>1030</v>
      </c>
    </row>
    <row r="1468" spans="1:27" hidden="1" x14ac:dyDescent="0.25">
      <c r="A1468" s="2" t="s">
        <v>5085</v>
      </c>
      <c r="B1468" s="2" t="s">
        <v>1659</v>
      </c>
      <c r="C1468" s="2" t="s">
        <v>5086</v>
      </c>
      <c r="D1468" s="2">
        <v>0.3333333358168602</v>
      </c>
      <c r="E1468" s="2" t="s">
        <v>1030</v>
      </c>
      <c r="F1468" s="2" t="s">
        <v>1030</v>
      </c>
      <c r="G1468" s="2">
        <v>0.3333333358168602</v>
      </c>
      <c r="H1468" s="2" t="s">
        <v>5087</v>
      </c>
      <c r="I1468" s="21">
        <v>41736.291666666664</v>
      </c>
      <c r="J1468" s="2" t="s">
        <v>793</v>
      </c>
      <c r="K1468" s="21">
        <v>40521.333333333336</v>
      </c>
      <c r="L1468" s="2" t="s">
        <v>1102</v>
      </c>
      <c r="M1468" s="21">
        <v>38534.291666666664</v>
      </c>
      <c r="N1468" s="2">
        <v>20</v>
      </c>
      <c r="O1468" s="2">
        <v>1900000</v>
      </c>
      <c r="P1468" s="2" t="s">
        <v>795</v>
      </c>
      <c r="Q1468" s="2" t="s">
        <v>1659</v>
      </c>
      <c r="R1468" s="2" t="s">
        <v>903</v>
      </c>
      <c r="S1468" s="2" t="s">
        <v>801</v>
      </c>
      <c r="T1468" s="2" t="str">
        <f t="shared" si="88"/>
        <v/>
      </c>
      <c r="U1468" s="2" t="s">
        <v>1030</v>
      </c>
      <c r="V1468" s="2" t="str">
        <f t="shared" si="89"/>
        <v/>
      </c>
      <c r="W1468" s="2" t="s">
        <v>1030</v>
      </c>
      <c r="X1468" s="2" t="str">
        <f t="shared" si="90"/>
        <v/>
      </c>
      <c r="Y1468" s="2" t="s">
        <v>1030</v>
      </c>
      <c r="Z1468" s="2" t="str">
        <f t="shared" si="91"/>
        <v/>
      </c>
      <c r="AA1468" s="2" t="s">
        <v>1030</v>
      </c>
    </row>
    <row r="1469" spans="1:27" hidden="1" x14ac:dyDescent="0.25">
      <c r="A1469" s="2" t="s">
        <v>5088</v>
      </c>
      <c r="B1469" s="2" t="s">
        <v>921</v>
      </c>
      <c r="C1469" s="2" t="s">
        <v>5089</v>
      </c>
      <c r="D1469" s="2">
        <v>34.166999816894531</v>
      </c>
      <c r="E1469" s="2">
        <v>1</v>
      </c>
      <c r="F1469" s="2">
        <v>34.166999816894531</v>
      </c>
      <c r="G1469" s="2" t="s">
        <v>1030</v>
      </c>
      <c r="H1469" s="2" t="s">
        <v>5090</v>
      </c>
      <c r="I1469" s="21">
        <v>42868.291666666672</v>
      </c>
      <c r="J1469" s="2" t="s">
        <v>808</v>
      </c>
      <c r="K1469" s="21">
        <v>42205.291666666672</v>
      </c>
      <c r="L1469" s="2" t="s">
        <v>794</v>
      </c>
      <c r="M1469" s="21">
        <v>42865.291666666672</v>
      </c>
      <c r="N1469" s="2">
        <v>5</v>
      </c>
      <c r="O1469" s="2">
        <v>0</v>
      </c>
      <c r="P1469" s="2" t="s">
        <v>816</v>
      </c>
      <c r="Q1469" s="2" t="s">
        <v>921</v>
      </c>
      <c r="R1469" s="2" t="s">
        <v>813</v>
      </c>
      <c r="S1469" s="2" t="s">
        <v>801</v>
      </c>
      <c r="T1469" s="2" t="str">
        <f t="shared" si="88"/>
        <v/>
      </c>
      <c r="U1469" s="2" t="s">
        <v>1030</v>
      </c>
      <c r="V1469" s="2" t="str">
        <f t="shared" si="89"/>
        <v>Marvin Boateng</v>
      </c>
      <c r="W1469" s="2">
        <v>1</v>
      </c>
      <c r="X1469" s="2" t="str">
        <f t="shared" si="90"/>
        <v>Marvin Boateng</v>
      </c>
      <c r="Y1469" s="2">
        <v>5</v>
      </c>
      <c r="Z1469" s="2" t="str">
        <f t="shared" si="91"/>
        <v/>
      </c>
      <c r="AA1469" s="2" t="s">
        <v>1030</v>
      </c>
    </row>
    <row r="1470" spans="1:27" hidden="1" x14ac:dyDescent="0.25">
      <c r="A1470" s="2" t="s">
        <v>5091</v>
      </c>
      <c r="B1470" s="2" t="s">
        <v>912</v>
      </c>
      <c r="C1470" s="2" t="s">
        <v>5092</v>
      </c>
      <c r="D1470" s="2">
        <v>5.75</v>
      </c>
      <c r="E1470" s="2" t="s">
        <v>1030</v>
      </c>
      <c r="F1470" s="2" t="s">
        <v>1030</v>
      </c>
      <c r="G1470" s="2">
        <v>5.75</v>
      </c>
      <c r="H1470" s="2" t="s">
        <v>5093</v>
      </c>
      <c r="I1470" s="21">
        <v>42703.333333333328</v>
      </c>
      <c r="J1470" s="2" t="s">
        <v>793</v>
      </c>
      <c r="K1470" s="21">
        <v>42619.291666666672</v>
      </c>
      <c r="L1470" s="2" t="s">
        <v>794</v>
      </c>
      <c r="N1470" s="2">
        <v>0</v>
      </c>
      <c r="O1470" s="2">
        <v>0</v>
      </c>
      <c r="P1470" s="2" t="s">
        <v>816</v>
      </c>
      <c r="Q1470" s="2" t="s">
        <v>912</v>
      </c>
      <c r="R1470" s="2" t="s">
        <v>810</v>
      </c>
      <c r="S1470" s="2" t="s">
        <v>849</v>
      </c>
      <c r="T1470" s="2" t="str">
        <f t="shared" si="88"/>
        <v/>
      </c>
      <c r="U1470" s="2" t="s">
        <v>1030</v>
      </c>
      <c r="V1470" s="2" t="str">
        <f t="shared" si="89"/>
        <v/>
      </c>
      <c r="W1470" s="2" t="s">
        <v>1030</v>
      </c>
      <c r="X1470" s="2" t="str">
        <f t="shared" si="90"/>
        <v/>
      </c>
      <c r="Y1470" s="2" t="s">
        <v>1030</v>
      </c>
      <c r="Z1470" s="2" t="str">
        <f t="shared" si="91"/>
        <v/>
      </c>
      <c r="AA1470" s="2" t="s">
        <v>1030</v>
      </c>
    </row>
    <row r="1471" spans="1:27" hidden="1" x14ac:dyDescent="0.25">
      <c r="A1471" s="2" t="s">
        <v>5094</v>
      </c>
      <c r="B1471" s="2" t="s">
        <v>921</v>
      </c>
      <c r="C1471" s="2" t="s">
        <v>5095</v>
      </c>
      <c r="D1471" s="2">
        <v>0.8333333432674408</v>
      </c>
      <c r="E1471" s="2">
        <v>1</v>
      </c>
      <c r="F1471" s="2">
        <v>0.8333333432674408</v>
      </c>
      <c r="G1471" s="2" t="s">
        <v>1030</v>
      </c>
      <c r="H1471" s="2" t="s">
        <v>5096</v>
      </c>
      <c r="I1471" s="21">
        <v>42226.291666666672</v>
      </c>
      <c r="J1471" s="2" t="s">
        <v>800</v>
      </c>
      <c r="K1471" s="21">
        <v>42221.291666666672</v>
      </c>
      <c r="L1471" s="2" t="s">
        <v>1102</v>
      </c>
      <c r="M1471" s="21">
        <v>41324.333333333336</v>
      </c>
      <c r="N1471" s="2">
        <v>2</v>
      </c>
      <c r="O1471" s="2">
        <v>0</v>
      </c>
      <c r="P1471" s="2" t="s">
        <v>795</v>
      </c>
      <c r="Q1471" s="2" t="s">
        <v>921</v>
      </c>
      <c r="R1471" s="2" t="s">
        <v>797</v>
      </c>
      <c r="S1471" s="2" t="s">
        <v>801</v>
      </c>
      <c r="T1471" s="2" t="str">
        <f t="shared" si="88"/>
        <v/>
      </c>
      <c r="U1471" s="2" t="s">
        <v>1030</v>
      </c>
      <c r="V1471" s="2" t="str">
        <f t="shared" si="89"/>
        <v/>
      </c>
      <c r="W1471" s="2" t="s">
        <v>1030</v>
      </c>
      <c r="X1471" s="2" t="str">
        <f t="shared" si="90"/>
        <v/>
      </c>
      <c r="Y1471" s="2" t="s">
        <v>1030</v>
      </c>
      <c r="Z1471" s="2" t="str">
        <f t="shared" si="91"/>
        <v/>
      </c>
      <c r="AA1471" s="2" t="s">
        <v>1030</v>
      </c>
    </row>
    <row r="1472" spans="1:27" hidden="1" x14ac:dyDescent="0.25">
      <c r="A1472" s="2" t="s">
        <v>5097</v>
      </c>
      <c r="B1472" s="2" t="s">
        <v>796</v>
      </c>
      <c r="C1472" s="2" t="s">
        <v>5098</v>
      </c>
      <c r="D1472" s="2">
        <v>1.75</v>
      </c>
      <c r="E1472" s="2">
        <v>1</v>
      </c>
      <c r="F1472" s="2">
        <v>1.75</v>
      </c>
      <c r="G1472" s="2" t="s">
        <v>1030</v>
      </c>
      <c r="H1472" s="2" t="s">
        <v>5099</v>
      </c>
      <c r="I1472" s="21">
        <v>41718.291666666664</v>
      </c>
      <c r="J1472" s="2" t="s">
        <v>800</v>
      </c>
      <c r="K1472" s="21">
        <v>41718.291666666664</v>
      </c>
      <c r="L1472" s="2" t="s">
        <v>1102</v>
      </c>
      <c r="M1472" s="21">
        <v>40909.333333333336</v>
      </c>
      <c r="N1472" s="2">
        <v>1</v>
      </c>
      <c r="P1472" s="2" t="s">
        <v>795</v>
      </c>
      <c r="Q1472" s="2" t="s">
        <v>796</v>
      </c>
      <c r="R1472" s="2" t="s">
        <v>1030</v>
      </c>
      <c r="S1472" s="2" t="s">
        <v>853</v>
      </c>
      <c r="T1472" s="2" t="str">
        <f t="shared" si="88"/>
        <v/>
      </c>
      <c r="U1472" s="2" t="s">
        <v>1030</v>
      </c>
      <c r="V1472" s="2" t="str">
        <f t="shared" si="89"/>
        <v/>
      </c>
      <c r="W1472" s="2" t="s">
        <v>1030</v>
      </c>
      <c r="X1472" s="2" t="str">
        <f t="shared" si="90"/>
        <v/>
      </c>
      <c r="Y1472" s="2" t="s">
        <v>1030</v>
      </c>
      <c r="Z1472" s="2" t="str">
        <f t="shared" si="91"/>
        <v/>
      </c>
      <c r="AA1472" s="2" t="s">
        <v>1030</v>
      </c>
    </row>
    <row r="1473" spans="1:27" hidden="1" x14ac:dyDescent="0.25">
      <c r="A1473" s="2" t="s">
        <v>5100</v>
      </c>
      <c r="B1473" s="2" t="s">
        <v>809</v>
      </c>
      <c r="C1473" s="2" t="s">
        <v>5101</v>
      </c>
      <c r="D1473" s="2">
        <v>8.25</v>
      </c>
      <c r="E1473" s="2">
        <v>1</v>
      </c>
      <c r="F1473" s="2">
        <v>8.25</v>
      </c>
      <c r="G1473" s="2" t="s">
        <v>1030</v>
      </c>
      <c r="H1473" s="2" t="s">
        <v>5102</v>
      </c>
      <c r="I1473" s="21">
        <v>42632.291666666672</v>
      </c>
      <c r="J1473" s="2" t="s">
        <v>819</v>
      </c>
      <c r="K1473" s="21">
        <v>42598.291666666672</v>
      </c>
      <c r="L1473" s="2" t="s">
        <v>794</v>
      </c>
      <c r="M1473" s="21">
        <v>42618.291666666672</v>
      </c>
      <c r="N1473" s="2">
        <v>1</v>
      </c>
      <c r="O1473" s="2">
        <v>0</v>
      </c>
      <c r="P1473" s="2" t="s">
        <v>824</v>
      </c>
      <c r="Q1473" s="2" t="s">
        <v>809</v>
      </c>
      <c r="R1473" s="2" t="s">
        <v>797</v>
      </c>
      <c r="S1473" s="2" t="s">
        <v>849</v>
      </c>
      <c r="T1473" s="2" t="str">
        <f t="shared" si="88"/>
        <v>Clare Briglio</v>
      </c>
      <c r="U1473" s="2">
        <v>10000</v>
      </c>
      <c r="V1473" s="2" t="str">
        <f t="shared" si="89"/>
        <v>Clare Briglio</v>
      </c>
      <c r="W1473" s="2">
        <v>1</v>
      </c>
      <c r="X1473" s="2" t="str">
        <f t="shared" si="90"/>
        <v/>
      </c>
      <c r="Y1473" s="2" t="s">
        <v>1030</v>
      </c>
      <c r="Z1473" s="2" t="str">
        <f t="shared" si="91"/>
        <v/>
      </c>
      <c r="AA1473" s="2" t="s">
        <v>1030</v>
      </c>
    </row>
    <row r="1474" spans="1:27" hidden="1" x14ac:dyDescent="0.25">
      <c r="A1474" s="2" t="s">
        <v>5103</v>
      </c>
      <c r="B1474" s="2" t="s">
        <v>885</v>
      </c>
      <c r="C1474" s="2" t="s">
        <v>5104</v>
      </c>
      <c r="D1474" s="2">
        <v>4.75</v>
      </c>
      <c r="E1474" s="2">
        <v>1</v>
      </c>
      <c r="F1474" s="2">
        <v>4.75</v>
      </c>
      <c r="G1474" s="2" t="s">
        <v>1030</v>
      </c>
      <c r="H1474" s="2" t="s">
        <v>5105</v>
      </c>
      <c r="I1474" s="21">
        <v>42198.291666666672</v>
      </c>
      <c r="J1474" s="2" t="s">
        <v>884</v>
      </c>
      <c r="K1474" s="21">
        <v>42185.291666666672</v>
      </c>
      <c r="L1474" s="2" t="s">
        <v>1102</v>
      </c>
      <c r="M1474" s="21">
        <v>42009.333333333328</v>
      </c>
      <c r="N1474" s="2">
        <v>0</v>
      </c>
      <c r="O1474" s="2">
        <v>0</v>
      </c>
      <c r="P1474" s="2" t="s">
        <v>824</v>
      </c>
      <c r="Q1474" s="2" t="s">
        <v>885</v>
      </c>
      <c r="R1474" s="2" t="s">
        <v>830</v>
      </c>
      <c r="S1474" s="2" t="s">
        <v>3303</v>
      </c>
      <c r="T1474" s="2" t="str">
        <f t="shared" si="88"/>
        <v/>
      </c>
      <c r="U1474" s="2" t="s">
        <v>1030</v>
      </c>
      <c r="V1474" s="2" t="str">
        <f t="shared" si="89"/>
        <v/>
      </c>
      <c r="W1474" s="2" t="s">
        <v>1030</v>
      </c>
      <c r="X1474" s="2" t="str">
        <f t="shared" si="90"/>
        <v/>
      </c>
      <c r="Y1474" s="2" t="s">
        <v>1030</v>
      </c>
      <c r="Z1474" s="2" t="str">
        <f t="shared" si="91"/>
        <v/>
      </c>
      <c r="AA1474" s="2" t="s">
        <v>1030</v>
      </c>
    </row>
    <row r="1475" spans="1:27" hidden="1" x14ac:dyDescent="0.25">
      <c r="A1475" s="2" t="s">
        <v>5106</v>
      </c>
      <c r="B1475" s="2" t="s">
        <v>912</v>
      </c>
      <c r="C1475" s="2" t="s">
        <v>5107</v>
      </c>
      <c r="D1475" s="2">
        <v>0.5</v>
      </c>
      <c r="E1475" s="2">
        <v>1</v>
      </c>
      <c r="F1475" s="2">
        <v>0.5</v>
      </c>
      <c r="G1475" s="2" t="s">
        <v>1030</v>
      </c>
      <c r="H1475" s="2" t="s">
        <v>5108</v>
      </c>
      <c r="I1475" s="21">
        <v>42716.333333333328</v>
      </c>
      <c r="J1475" s="2" t="s">
        <v>840</v>
      </c>
      <c r="K1475" s="21">
        <v>42716.333333333328</v>
      </c>
      <c r="L1475" s="2" t="s">
        <v>794</v>
      </c>
      <c r="M1475" s="21">
        <v>39066.333333333336</v>
      </c>
      <c r="N1475" s="2">
        <v>1</v>
      </c>
      <c r="O1475" s="2">
        <v>0</v>
      </c>
      <c r="P1475" s="2" t="s">
        <v>795</v>
      </c>
      <c r="Q1475" s="2" t="s">
        <v>912</v>
      </c>
      <c r="R1475" s="2" t="s">
        <v>842</v>
      </c>
      <c r="S1475" s="2" t="s">
        <v>801</v>
      </c>
      <c r="T1475" s="2" t="str">
        <f t="shared" ref="T1475:T1538" si="92">IF(U1475&lt;&gt;"",B1475,"")</f>
        <v/>
      </c>
      <c r="U1475" s="2" t="s">
        <v>1030</v>
      </c>
      <c r="V1475" s="2" t="str">
        <f t="shared" ref="V1475:V1538" si="93">IF(W1475&lt;&gt;"",B1475,"")</f>
        <v/>
      </c>
      <c r="W1475" s="2" t="s">
        <v>1030</v>
      </c>
      <c r="X1475" s="2" t="str">
        <f t="shared" ref="X1475:X1538" si="94">IF(Y1475&lt;&gt;"",B1475,"")</f>
        <v/>
      </c>
      <c r="Y1475" s="2" t="s">
        <v>1030</v>
      </c>
      <c r="Z1475" s="2" t="str">
        <f t="shared" ref="Z1475:Z1538" si="95">IF(AA1475&lt;&gt;"",B1475,"")</f>
        <v/>
      </c>
      <c r="AA1475" s="2" t="s">
        <v>1030</v>
      </c>
    </row>
    <row r="1476" spans="1:27" hidden="1" x14ac:dyDescent="0.25">
      <c r="A1476" s="2" t="s">
        <v>5109</v>
      </c>
      <c r="B1476" s="2" t="s">
        <v>812</v>
      </c>
      <c r="C1476" s="2" t="s">
        <v>5110</v>
      </c>
      <c r="D1476" s="2">
        <v>1.75</v>
      </c>
      <c r="E1476" s="2">
        <v>1</v>
      </c>
      <c r="F1476" s="2">
        <v>1.75</v>
      </c>
      <c r="G1476" s="2" t="s">
        <v>1030</v>
      </c>
      <c r="H1476" s="2" t="s">
        <v>5111</v>
      </c>
      <c r="I1476" s="21">
        <v>42839.291666666672</v>
      </c>
      <c r="J1476" s="2" t="s">
        <v>884</v>
      </c>
      <c r="K1476" s="21">
        <v>42830.291666666672</v>
      </c>
      <c r="L1476" s="2" t="s">
        <v>794</v>
      </c>
      <c r="N1476" s="2">
        <v>0</v>
      </c>
      <c r="O1476" s="2">
        <v>0</v>
      </c>
      <c r="P1476" s="2" t="s">
        <v>816</v>
      </c>
      <c r="Q1476" s="2" t="s">
        <v>812</v>
      </c>
      <c r="R1476" s="2" t="s">
        <v>805</v>
      </c>
      <c r="S1476" s="2" t="s">
        <v>867</v>
      </c>
      <c r="T1476" s="2" t="str">
        <f t="shared" si="92"/>
        <v/>
      </c>
      <c r="U1476" s="2" t="s">
        <v>1030</v>
      </c>
      <c r="V1476" s="2" t="str">
        <f t="shared" si="93"/>
        <v/>
      </c>
      <c r="W1476" s="2" t="s">
        <v>1030</v>
      </c>
      <c r="X1476" s="2" t="str">
        <f t="shared" si="94"/>
        <v/>
      </c>
      <c r="Y1476" s="2" t="s">
        <v>1030</v>
      </c>
      <c r="Z1476" s="2" t="str">
        <f t="shared" si="95"/>
        <v/>
      </c>
      <c r="AA1476" s="2" t="s">
        <v>1030</v>
      </c>
    </row>
    <row r="1477" spans="1:27" hidden="1" x14ac:dyDescent="0.25">
      <c r="A1477" s="2" t="s">
        <v>5112</v>
      </c>
      <c r="B1477" s="2" t="s">
        <v>1365</v>
      </c>
      <c r="C1477" s="2" t="s">
        <v>5113</v>
      </c>
      <c r="D1477" s="2">
        <v>0.5</v>
      </c>
      <c r="E1477" s="2">
        <v>1</v>
      </c>
      <c r="F1477" s="2">
        <v>0.5</v>
      </c>
      <c r="G1477" s="2" t="s">
        <v>1030</v>
      </c>
      <c r="H1477" s="2" t="s">
        <v>5114</v>
      </c>
      <c r="I1477" s="21">
        <v>42597.291666666672</v>
      </c>
      <c r="J1477" s="2" t="s">
        <v>819</v>
      </c>
      <c r="K1477" s="21">
        <v>42590.291666666672</v>
      </c>
      <c r="L1477" s="2" t="s">
        <v>794</v>
      </c>
      <c r="M1477" s="21">
        <v>41487.291666666664</v>
      </c>
      <c r="N1477" s="2">
        <v>1</v>
      </c>
      <c r="O1477" s="2">
        <v>77009.84</v>
      </c>
      <c r="P1477" s="2" t="s">
        <v>795</v>
      </c>
      <c r="Q1477" s="2" t="s">
        <v>1592</v>
      </c>
      <c r="R1477" s="2" t="s">
        <v>810</v>
      </c>
      <c r="S1477" s="2" t="s">
        <v>979</v>
      </c>
      <c r="T1477" s="2" t="str">
        <f t="shared" si="92"/>
        <v/>
      </c>
      <c r="U1477" s="2" t="s">
        <v>1030</v>
      </c>
      <c r="V1477" s="2" t="str">
        <f t="shared" si="93"/>
        <v/>
      </c>
      <c r="W1477" s="2" t="s">
        <v>1030</v>
      </c>
      <c r="X1477" s="2" t="str">
        <f t="shared" si="94"/>
        <v/>
      </c>
      <c r="Y1477" s="2" t="s">
        <v>1030</v>
      </c>
      <c r="Z1477" s="2" t="str">
        <f t="shared" si="95"/>
        <v/>
      </c>
      <c r="AA1477" s="2" t="s">
        <v>1030</v>
      </c>
    </row>
    <row r="1478" spans="1:27" hidden="1" x14ac:dyDescent="0.25">
      <c r="A1478" s="2" t="s">
        <v>5115</v>
      </c>
      <c r="B1478" s="2" t="s">
        <v>885</v>
      </c>
      <c r="C1478" s="2" t="s">
        <v>5116</v>
      </c>
      <c r="D1478" s="2">
        <v>2.25</v>
      </c>
      <c r="E1478" s="2">
        <v>1</v>
      </c>
      <c r="F1478" s="2">
        <v>2.25</v>
      </c>
      <c r="G1478" s="2" t="s">
        <v>1030</v>
      </c>
      <c r="H1478" s="2" t="s">
        <v>5117</v>
      </c>
      <c r="I1478" s="21">
        <v>42275.291666666672</v>
      </c>
      <c r="J1478" s="2" t="s">
        <v>884</v>
      </c>
      <c r="K1478" s="21">
        <v>42255.291666666672</v>
      </c>
      <c r="L1478" s="2" t="s">
        <v>1102</v>
      </c>
      <c r="N1478" s="2">
        <v>0</v>
      </c>
      <c r="O1478" s="2">
        <v>0</v>
      </c>
      <c r="P1478" s="2" t="s">
        <v>816</v>
      </c>
      <c r="Q1478" s="2" t="s">
        <v>885</v>
      </c>
      <c r="R1478" s="2" t="s">
        <v>797</v>
      </c>
      <c r="S1478" s="2" t="s">
        <v>894</v>
      </c>
      <c r="T1478" s="2" t="str">
        <f t="shared" si="92"/>
        <v/>
      </c>
      <c r="U1478" s="2" t="s">
        <v>1030</v>
      </c>
      <c r="V1478" s="2" t="str">
        <f t="shared" si="93"/>
        <v/>
      </c>
      <c r="W1478" s="2" t="s">
        <v>1030</v>
      </c>
      <c r="X1478" s="2" t="str">
        <f t="shared" si="94"/>
        <v/>
      </c>
      <c r="Y1478" s="2" t="s">
        <v>1030</v>
      </c>
      <c r="Z1478" s="2" t="str">
        <f t="shared" si="95"/>
        <v/>
      </c>
      <c r="AA1478" s="2" t="s">
        <v>1030</v>
      </c>
    </row>
    <row r="1479" spans="1:27" hidden="1" x14ac:dyDescent="0.25">
      <c r="A1479" s="2" t="s">
        <v>5118</v>
      </c>
      <c r="B1479" s="2" t="s">
        <v>835</v>
      </c>
      <c r="C1479" s="2" t="s">
        <v>5119</v>
      </c>
      <c r="D1479" s="2">
        <v>5</v>
      </c>
      <c r="E1479" s="2">
        <v>1</v>
      </c>
      <c r="F1479" s="2">
        <v>5</v>
      </c>
      <c r="G1479" s="2" t="s">
        <v>1030</v>
      </c>
      <c r="H1479" s="2" t="s">
        <v>5120</v>
      </c>
      <c r="I1479" s="21">
        <v>43039.291666666672</v>
      </c>
      <c r="J1479" s="2" t="s">
        <v>793</v>
      </c>
      <c r="K1479" s="21">
        <v>42649.291666666672</v>
      </c>
      <c r="L1479" s="2" t="s">
        <v>794</v>
      </c>
      <c r="M1479" s="21">
        <v>42762.333333333328</v>
      </c>
      <c r="N1479" s="2">
        <v>1</v>
      </c>
      <c r="O1479" s="2">
        <v>0</v>
      </c>
      <c r="P1479" s="2" t="s">
        <v>816</v>
      </c>
      <c r="Q1479" s="2" t="s">
        <v>835</v>
      </c>
      <c r="R1479" s="2" t="s">
        <v>836</v>
      </c>
      <c r="S1479" s="2" t="s">
        <v>820</v>
      </c>
      <c r="T1479" s="2" t="str">
        <f t="shared" si="92"/>
        <v/>
      </c>
      <c r="U1479" s="2" t="s">
        <v>1030</v>
      </c>
      <c r="V1479" s="2" t="str">
        <f t="shared" si="93"/>
        <v>Julie Samson</v>
      </c>
      <c r="W1479" s="2">
        <v>1</v>
      </c>
      <c r="X1479" s="2" t="str">
        <f t="shared" si="94"/>
        <v>Julie Samson</v>
      </c>
      <c r="Y1479" s="2">
        <v>1</v>
      </c>
      <c r="Z1479" s="2" t="str">
        <f t="shared" si="95"/>
        <v/>
      </c>
      <c r="AA1479" s="2" t="s">
        <v>1030</v>
      </c>
    </row>
    <row r="1480" spans="1:27" hidden="1" x14ac:dyDescent="0.25">
      <c r="A1480" s="2" t="s">
        <v>5121</v>
      </c>
      <c r="B1480" s="2" t="s">
        <v>1750</v>
      </c>
      <c r="C1480" s="2" t="s">
        <v>5122</v>
      </c>
      <c r="D1480" s="2">
        <v>9.25</v>
      </c>
      <c r="E1480" s="2">
        <v>1</v>
      </c>
      <c r="F1480" s="2">
        <v>9.25</v>
      </c>
      <c r="G1480" s="2" t="s">
        <v>1030</v>
      </c>
      <c r="H1480" s="2" t="s">
        <v>5123</v>
      </c>
      <c r="I1480" s="21">
        <v>41786.291666666664</v>
      </c>
      <c r="J1480" s="2" t="s">
        <v>800</v>
      </c>
      <c r="K1480" s="21">
        <v>41704.333333333336</v>
      </c>
      <c r="L1480" s="2" t="s">
        <v>1102</v>
      </c>
      <c r="M1480" s="21">
        <v>41731.291666666664</v>
      </c>
      <c r="N1480" s="2">
        <v>0</v>
      </c>
      <c r="O1480" s="2">
        <v>0</v>
      </c>
      <c r="P1480" s="2" t="s">
        <v>816</v>
      </c>
      <c r="Q1480" s="2" t="s">
        <v>1750</v>
      </c>
      <c r="R1480" s="2" t="s">
        <v>1030</v>
      </c>
      <c r="S1480" s="2" t="s">
        <v>801</v>
      </c>
      <c r="T1480" s="2" t="str">
        <f t="shared" si="92"/>
        <v/>
      </c>
      <c r="U1480" s="2" t="s">
        <v>1030</v>
      </c>
      <c r="V1480" s="2" t="str">
        <f t="shared" si="93"/>
        <v>David Pollock</v>
      </c>
      <c r="W1480" s="2">
        <v>1</v>
      </c>
      <c r="X1480" s="2" t="str">
        <f t="shared" si="94"/>
        <v/>
      </c>
      <c r="Y1480" s="2" t="s">
        <v>1030</v>
      </c>
      <c r="Z1480" s="2" t="str">
        <f t="shared" si="95"/>
        <v/>
      </c>
      <c r="AA1480" s="2" t="s">
        <v>1030</v>
      </c>
    </row>
    <row r="1481" spans="1:27" hidden="1" x14ac:dyDescent="0.25">
      <c r="A1481" s="2" t="s">
        <v>5124</v>
      </c>
      <c r="B1481" s="2" t="s">
        <v>1659</v>
      </c>
      <c r="C1481" s="2" t="s">
        <v>5125</v>
      </c>
      <c r="D1481" s="2">
        <v>2</v>
      </c>
      <c r="E1481" s="2">
        <v>1</v>
      </c>
      <c r="F1481" s="2">
        <v>2</v>
      </c>
      <c r="G1481" s="2" t="s">
        <v>1030</v>
      </c>
      <c r="H1481" s="2" t="s">
        <v>5126</v>
      </c>
      <c r="I1481" s="21">
        <v>41647.333333333336</v>
      </c>
      <c r="J1481" s="2" t="s">
        <v>1030</v>
      </c>
      <c r="K1481" s="21">
        <v>41647.333333333336</v>
      </c>
      <c r="L1481" s="2" t="s">
        <v>1102</v>
      </c>
      <c r="P1481" s="2" t="s">
        <v>816</v>
      </c>
      <c r="Q1481" s="2" t="s">
        <v>1659</v>
      </c>
      <c r="R1481" s="2" t="s">
        <v>830</v>
      </c>
      <c r="S1481" s="2" t="s">
        <v>801</v>
      </c>
      <c r="T1481" s="2" t="str">
        <f t="shared" si="92"/>
        <v/>
      </c>
      <c r="U1481" s="2" t="s">
        <v>1030</v>
      </c>
      <c r="V1481" s="2" t="str">
        <f t="shared" si="93"/>
        <v/>
      </c>
      <c r="W1481" s="2" t="s">
        <v>1030</v>
      </c>
      <c r="X1481" s="2" t="str">
        <f t="shared" si="94"/>
        <v/>
      </c>
      <c r="Y1481" s="2" t="s">
        <v>1030</v>
      </c>
      <c r="Z1481" s="2" t="str">
        <f t="shared" si="95"/>
        <v/>
      </c>
      <c r="AA1481" s="2" t="s">
        <v>1030</v>
      </c>
    </row>
    <row r="1482" spans="1:27" hidden="1" x14ac:dyDescent="0.25">
      <c r="A1482" s="2" t="s">
        <v>5127</v>
      </c>
      <c r="B1482" s="2" t="s">
        <v>1063</v>
      </c>
      <c r="C1482" s="2" t="s">
        <v>5128</v>
      </c>
      <c r="D1482" s="2">
        <v>6.25</v>
      </c>
      <c r="E1482" s="2">
        <v>1</v>
      </c>
      <c r="F1482" s="2">
        <v>6.25</v>
      </c>
      <c r="G1482" s="2" t="s">
        <v>1030</v>
      </c>
      <c r="H1482" s="2" t="s">
        <v>5129</v>
      </c>
      <c r="I1482" s="21">
        <v>42752.333333333328</v>
      </c>
      <c r="J1482" s="2" t="s">
        <v>884</v>
      </c>
      <c r="K1482" s="21">
        <v>42017.333333333328</v>
      </c>
      <c r="L1482" s="2" t="s">
        <v>794</v>
      </c>
      <c r="M1482" s="21">
        <v>41668.333333333336</v>
      </c>
      <c r="N1482" s="2">
        <v>0</v>
      </c>
      <c r="O1482" s="2">
        <v>0</v>
      </c>
      <c r="P1482" s="2" t="s">
        <v>795</v>
      </c>
      <c r="Q1482" s="2" t="s">
        <v>1063</v>
      </c>
      <c r="R1482" s="2" t="s">
        <v>810</v>
      </c>
      <c r="S1482" s="2" t="s">
        <v>798</v>
      </c>
      <c r="T1482" s="2" t="str">
        <f t="shared" si="92"/>
        <v/>
      </c>
      <c r="U1482" s="2" t="s">
        <v>1030</v>
      </c>
      <c r="V1482" s="2" t="str">
        <f t="shared" si="93"/>
        <v/>
      </c>
      <c r="W1482" s="2" t="s">
        <v>1030</v>
      </c>
      <c r="X1482" s="2" t="str">
        <f t="shared" si="94"/>
        <v>Georg Winkler</v>
      </c>
      <c r="Y1482" s="2">
        <v>20</v>
      </c>
      <c r="Z1482" s="2" t="str">
        <f t="shared" si="95"/>
        <v/>
      </c>
      <c r="AA1482" s="2" t="s">
        <v>1030</v>
      </c>
    </row>
    <row r="1483" spans="1:27" hidden="1" x14ac:dyDescent="0.25">
      <c r="A1483" s="2" t="s">
        <v>5130</v>
      </c>
      <c r="B1483" s="2" t="s">
        <v>912</v>
      </c>
      <c r="C1483" s="2" t="s">
        <v>5131</v>
      </c>
      <c r="D1483" s="2">
        <v>13</v>
      </c>
      <c r="E1483" s="2" t="s">
        <v>1030</v>
      </c>
      <c r="F1483" s="2" t="s">
        <v>1030</v>
      </c>
      <c r="G1483" s="2">
        <v>13</v>
      </c>
      <c r="H1483" s="2" t="s">
        <v>5132</v>
      </c>
      <c r="I1483" s="21">
        <v>42684.333333333328</v>
      </c>
      <c r="J1483" s="2" t="s">
        <v>840</v>
      </c>
      <c r="K1483" s="21">
        <v>42654.291666666672</v>
      </c>
      <c r="L1483" s="2" t="s">
        <v>794</v>
      </c>
      <c r="M1483" s="21">
        <v>42675.291666666672</v>
      </c>
      <c r="N1483" s="2">
        <v>0</v>
      </c>
      <c r="O1483" s="2">
        <v>0</v>
      </c>
      <c r="P1483" s="2" t="s">
        <v>824</v>
      </c>
      <c r="Q1483" s="2" t="s">
        <v>912</v>
      </c>
      <c r="R1483" s="2" t="s">
        <v>797</v>
      </c>
      <c r="S1483" s="2" t="s">
        <v>913</v>
      </c>
      <c r="T1483" s="2" t="str">
        <f t="shared" si="92"/>
        <v/>
      </c>
      <c r="U1483" s="2" t="s">
        <v>1030</v>
      </c>
      <c r="V1483" s="2" t="str">
        <f t="shared" si="93"/>
        <v>Ray Bowman</v>
      </c>
      <c r="W1483" s="2">
        <v>1</v>
      </c>
      <c r="X1483" s="2" t="str">
        <f t="shared" si="94"/>
        <v/>
      </c>
      <c r="Y1483" s="2" t="s">
        <v>1030</v>
      </c>
      <c r="Z1483" s="2" t="str">
        <f t="shared" si="95"/>
        <v/>
      </c>
      <c r="AA1483" s="2" t="s">
        <v>1030</v>
      </c>
    </row>
    <row r="1484" spans="1:27" hidden="1" x14ac:dyDescent="0.25">
      <c r="A1484" s="2" t="s">
        <v>5133</v>
      </c>
      <c r="B1484" s="2" t="s">
        <v>796</v>
      </c>
      <c r="C1484" s="2" t="s">
        <v>5134</v>
      </c>
      <c r="D1484" s="2">
        <v>2</v>
      </c>
      <c r="E1484" s="2">
        <v>1</v>
      </c>
      <c r="F1484" s="2">
        <v>2</v>
      </c>
      <c r="G1484" s="2" t="s">
        <v>1030</v>
      </c>
      <c r="H1484" s="2" t="s">
        <v>5135</v>
      </c>
      <c r="I1484" s="21">
        <v>41877.291666666664</v>
      </c>
      <c r="J1484" s="2" t="s">
        <v>861</v>
      </c>
      <c r="K1484" s="21">
        <v>41855.291666666664</v>
      </c>
      <c r="L1484" s="2" t="s">
        <v>1102</v>
      </c>
      <c r="N1484" s="2">
        <v>0</v>
      </c>
      <c r="O1484" s="2">
        <v>0</v>
      </c>
      <c r="P1484" s="2" t="s">
        <v>816</v>
      </c>
      <c r="Q1484" s="2" t="s">
        <v>796</v>
      </c>
      <c r="R1484" s="2" t="s">
        <v>1030</v>
      </c>
      <c r="S1484" s="2" t="s">
        <v>831</v>
      </c>
      <c r="T1484" s="2" t="str">
        <f t="shared" si="92"/>
        <v/>
      </c>
      <c r="U1484" s="2" t="s">
        <v>1030</v>
      </c>
      <c r="V1484" s="2" t="str">
        <f t="shared" si="93"/>
        <v/>
      </c>
      <c r="W1484" s="2" t="s">
        <v>1030</v>
      </c>
      <c r="X1484" s="2" t="str">
        <f t="shared" si="94"/>
        <v/>
      </c>
      <c r="Y1484" s="2" t="s">
        <v>1030</v>
      </c>
      <c r="Z1484" s="2" t="str">
        <f t="shared" si="95"/>
        <v/>
      </c>
      <c r="AA1484" s="2" t="s">
        <v>1030</v>
      </c>
    </row>
    <row r="1485" spans="1:27" hidden="1" x14ac:dyDescent="0.25">
      <c r="A1485" s="2" t="s">
        <v>5136</v>
      </c>
      <c r="B1485" s="2" t="s">
        <v>804</v>
      </c>
      <c r="C1485" s="2" t="s">
        <v>5137</v>
      </c>
      <c r="D1485" s="2">
        <v>5.75</v>
      </c>
      <c r="E1485" s="2">
        <v>1</v>
      </c>
      <c r="F1485" s="2">
        <v>5.75</v>
      </c>
      <c r="G1485" s="2" t="s">
        <v>1030</v>
      </c>
      <c r="H1485" s="2" t="s">
        <v>5138</v>
      </c>
      <c r="I1485" s="21">
        <v>43066.333333333328</v>
      </c>
      <c r="J1485" s="2" t="s">
        <v>800</v>
      </c>
      <c r="K1485" s="21">
        <v>42741.333333333328</v>
      </c>
      <c r="L1485" s="2" t="s">
        <v>794</v>
      </c>
      <c r="M1485" s="21">
        <v>42683.333333333328</v>
      </c>
      <c r="N1485" s="2">
        <v>2</v>
      </c>
      <c r="O1485" s="2">
        <v>20000</v>
      </c>
      <c r="P1485" s="2" t="s">
        <v>824</v>
      </c>
      <c r="Q1485" s="2" t="s">
        <v>804</v>
      </c>
      <c r="R1485" s="2" t="s">
        <v>1493</v>
      </c>
      <c r="S1485" s="2" t="s">
        <v>5139</v>
      </c>
      <c r="T1485" s="2" t="str">
        <f t="shared" si="92"/>
        <v/>
      </c>
      <c r="U1485" s="2" t="s">
        <v>1030</v>
      </c>
      <c r="V1485" s="2" t="str">
        <f t="shared" si="93"/>
        <v/>
      </c>
      <c r="W1485" s="2" t="s">
        <v>1030</v>
      </c>
      <c r="X1485" s="2" t="str">
        <f t="shared" si="94"/>
        <v/>
      </c>
      <c r="Y1485" s="2" t="s">
        <v>1030</v>
      </c>
      <c r="Z1485" s="2" t="str">
        <f t="shared" si="95"/>
        <v/>
      </c>
      <c r="AA1485" s="2" t="s">
        <v>1030</v>
      </c>
    </row>
    <row r="1486" spans="1:27" hidden="1" x14ac:dyDescent="0.25">
      <c r="A1486" s="2" t="s">
        <v>5140</v>
      </c>
      <c r="B1486" s="2" t="s">
        <v>1659</v>
      </c>
      <c r="C1486" s="2" t="s">
        <v>5141</v>
      </c>
      <c r="D1486" s="2">
        <v>6</v>
      </c>
      <c r="E1486" s="2">
        <v>1</v>
      </c>
      <c r="F1486" s="2">
        <v>6</v>
      </c>
      <c r="G1486" s="2" t="s">
        <v>1030</v>
      </c>
      <c r="H1486" s="2" t="s">
        <v>5142</v>
      </c>
      <c r="I1486" s="21">
        <v>41718.291666666664</v>
      </c>
      <c r="J1486" s="2" t="s">
        <v>1030</v>
      </c>
      <c r="K1486" s="21">
        <v>41646.333333333336</v>
      </c>
      <c r="L1486" s="2" t="s">
        <v>1102</v>
      </c>
      <c r="P1486" s="2" t="s">
        <v>816</v>
      </c>
      <c r="Q1486" s="2" t="s">
        <v>1659</v>
      </c>
      <c r="R1486" s="2" t="s">
        <v>1030</v>
      </c>
      <c r="S1486" s="2" t="s">
        <v>853</v>
      </c>
      <c r="T1486" s="2" t="str">
        <f t="shared" si="92"/>
        <v/>
      </c>
      <c r="U1486" s="2" t="s">
        <v>1030</v>
      </c>
      <c r="V1486" s="2" t="str">
        <f t="shared" si="93"/>
        <v/>
      </c>
      <c r="W1486" s="2" t="s">
        <v>1030</v>
      </c>
      <c r="X1486" s="2" t="str">
        <f t="shared" si="94"/>
        <v/>
      </c>
      <c r="Y1486" s="2" t="s">
        <v>1030</v>
      </c>
      <c r="Z1486" s="2" t="str">
        <f t="shared" si="95"/>
        <v/>
      </c>
      <c r="AA1486" s="2" t="s">
        <v>1030</v>
      </c>
    </row>
    <row r="1487" spans="1:27" hidden="1" x14ac:dyDescent="0.25">
      <c r="A1487" s="2" t="s">
        <v>5143</v>
      </c>
      <c r="B1487" s="2" t="s">
        <v>921</v>
      </c>
      <c r="C1487" s="2" t="s">
        <v>5144</v>
      </c>
      <c r="D1487" s="2">
        <v>1</v>
      </c>
      <c r="E1487" s="2">
        <v>1</v>
      </c>
      <c r="F1487" s="2">
        <v>1</v>
      </c>
      <c r="G1487" s="2" t="s">
        <v>1030</v>
      </c>
      <c r="H1487" s="2" t="s">
        <v>5145</v>
      </c>
      <c r="I1487" s="21">
        <v>42863.291666666672</v>
      </c>
      <c r="J1487" s="2" t="s">
        <v>808</v>
      </c>
      <c r="K1487" s="21">
        <v>42863.291666666672</v>
      </c>
      <c r="L1487" s="2" t="s">
        <v>794</v>
      </c>
      <c r="N1487" s="2">
        <v>0</v>
      </c>
      <c r="O1487" s="2">
        <v>0</v>
      </c>
      <c r="P1487" s="2" t="s">
        <v>816</v>
      </c>
      <c r="Q1487" s="2" t="s">
        <v>921</v>
      </c>
      <c r="R1487" s="2" t="s">
        <v>805</v>
      </c>
      <c r="S1487" s="2" t="s">
        <v>801</v>
      </c>
      <c r="T1487" s="2" t="str">
        <f t="shared" si="92"/>
        <v/>
      </c>
      <c r="U1487" s="2" t="s">
        <v>1030</v>
      </c>
      <c r="V1487" s="2" t="str">
        <f t="shared" si="93"/>
        <v/>
      </c>
      <c r="W1487" s="2" t="s">
        <v>1030</v>
      </c>
      <c r="X1487" s="2" t="str">
        <f t="shared" si="94"/>
        <v/>
      </c>
      <c r="Y1487" s="2" t="s">
        <v>1030</v>
      </c>
      <c r="Z1487" s="2" t="str">
        <f t="shared" si="95"/>
        <v/>
      </c>
      <c r="AA1487" s="2" t="s">
        <v>1030</v>
      </c>
    </row>
    <row r="1488" spans="1:27" hidden="1" x14ac:dyDescent="0.25">
      <c r="A1488" s="2" t="s">
        <v>5146</v>
      </c>
      <c r="B1488" s="2" t="s">
        <v>796</v>
      </c>
      <c r="C1488" s="2" t="s">
        <v>5147</v>
      </c>
      <c r="D1488" s="2">
        <v>0.25</v>
      </c>
      <c r="E1488" s="2" t="s">
        <v>1030</v>
      </c>
      <c r="F1488" s="2" t="s">
        <v>1030</v>
      </c>
      <c r="G1488" s="2">
        <v>0.25</v>
      </c>
      <c r="H1488" s="2" t="s">
        <v>5148</v>
      </c>
      <c r="I1488" s="21">
        <v>41997.333333333328</v>
      </c>
      <c r="J1488" s="2" t="s">
        <v>800</v>
      </c>
      <c r="K1488" s="21">
        <v>38737.333333333336</v>
      </c>
      <c r="L1488" s="2" t="s">
        <v>1102</v>
      </c>
      <c r="M1488" s="21">
        <v>37926.333333333336</v>
      </c>
      <c r="N1488" s="2">
        <v>19</v>
      </c>
      <c r="P1488" s="2" t="s">
        <v>795</v>
      </c>
      <c r="Q1488" s="2" t="s">
        <v>796</v>
      </c>
      <c r="R1488" s="2" t="s">
        <v>1026</v>
      </c>
      <c r="S1488" s="2" t="s">
        <v>904</v>
      </c>
      <c r="T1488" s="2" t="str">
        <f t="shared" si="92"/>
        <v/>
      </c>
      <c r="U1488" s="2" t="s">
        <v>1030</v>
      </c>
      <c r="V1488" s="2" t="str">
        <f t="shared" si="93"/>
        <v/>
      </c>
      <c r="W1488" s="2" t="s">
        <v>1030</v>
      </c>
      <c r="X1488" s="2" t="str">
        <f t="shared" si="94"/>
        <v/>
      </c>
      <c r="Y1488" s="2" t="s">
        <v>1030</v>
      </c>
      <c r="Z1488" s="2" t="str">
        <f t="shared" si="95"/>
        <v/>
      </c>
      <c r="AA1488" s="2" t="s">
        <v>1030</v>
      </c>
    </row>
    <row r="1489" spans="1:27" hidden="1" x14ac:dyDescent="0.25">
      <c r="A1489" s="2" t="s">
        <v>5149</v>
      </c>
      <c r="B1489" s="2" t="s">
        <v>1613</v>
      </c>
      <c r="C1489" s="2" t="s">
        <v>5150</v>
      </c>
      <c r="D1489" s="2">
        <v>5.25</v>
      </c>
      <c r="E1489" s="2" t="s">
        <v>1030</v>
      </c>
      <c r="F1489" s="2" t="s">
        <v>1030</v>
      </c>
      <c r="G1489" s="2">
        <v>5.25</v>
      </c>
      <c r="H1489" s="2" t="s">
        <v>5151</v>
      </c>
      <c r="I1489" s="21">
        <v>41654.333333333336</v>
      </c>
      <c r="J1489" s="2" t="s">
        <v>819</v>
      </c>
      <c r="K1489" s="21">
        <v>41304.333333333336</v>
      </c>
      <c r="L1489" s="2" t="s">
        <v>1102</v>
      </c>
      <c r="P1489" s="2" t="s">
        <v>816</v>
      </c>
      <c r="Q1489" s="2" t="s">
        <v>1613</v>
      </c>
      <c r="R1489" s="2" t="s">
        <v>810</v>
      </c>
      <c r="S1489" s="2" t="s">
        <v>801</v>
      </c>
      <c r="T1489" s="2" t="str">
        <f t="shared" si="92"/>
        <v/>
      </c>
      <c r="U1489" s="2" t="s">
        <v>1030</v>
      </c>
      <c r="V1489" s="2" t="str">
        <f t="shared" si="93"/>
        <v/>
      </c>
      <c r="W1489" s="2" t="s">
        <v>1030</v>
      </c>
      <c r="X1489" s="2" t="str">
        <f t="shared" si="94"/>
        <v/>
      </c>
      <c r="Y1489" s="2" t="s">
        <v>1030</v>
      </c>
      <c r="Z1489" s="2" t="str">
        <f t="shared" si="95"/>
        <v/>
      </c>
      <c r="AA1489" s="2" t="s">
        <v>1030</v>
      </c>
    </row>
    <row r="1490" spans="1:27" hidden="1" x14ac:dyDescent="0.25">
      <c r="A1490" s="2" t="s">
        <v>5152</v>
      </c>
      <c r="B1490" s="2" t="s">
        <v>1659</v>
      </c>
      <c r="C1490" s="2" t="s">
        <v>5153</v>
      </c>
      <c r="D1490" s="2">
        <v>0.25</v>
      </c>
      <c r="E1490" s="2" t="s">
        <v>1030</v>
      </c>
      <c r="F1490" s="2" t="s">
        <v>1030</v>
      </c>
      <c r="G1490" s="2">
        <v>0.25</v>
      </c>
      <c r="H1490" s="2" t="s">
        <v>5154</v>
      </c>
      <c r="I1490" s="21">
        <v>41718.291666666664</v>
      </c>
      <c r="J1490" s="2" t="s">
        <v>793</v>
      </c>
      <c r="K1490" s="21">
        <v>40798.291666666664</v>
      </c>
      <c r="L1490" s="2" t="s">
        <v>1102</v>
      </c>
      <c r="M1490" s="21">
        <v>38353.333333333336</v>
      </c>
      <c r="N1490" s="2">
        <v>2</v>
      </c>
      <c r="P1490" s="2" t="s">
        <v>795</v>
      </c>
      <c r="Q1490" s="2" t="s">
        <v>1659</v>
      </c>
      <c r="R1490" s="2" t="s">
        <v>797</v>
      </c>
      <c r="S1490" s="2" t="s">
        <v>979</v>
      </c>
      <c r="T1490" s="2" t="str">
        <f t="shared" si="92"/>
        <v/>
      </c>
      <c r="U1490" s="2" t="s">
        <v>1030</v>
      </c>
      <c r="V1490" s="2" t="str">
        <f t="shared" si="93"/>
        <v/>
      </c>
      <c r="W1490" s="2" t="s">
        <v>1030</v>
      </c>
      <c r="X1490" s="2" t="str">
        <f t="shared" si="94"/>
        <v/>
      </c>
      <c r="Y1490" s="2" t="s">
        <v>1030</v>
      </c>
      <c r="Z1490" s="2" t="str">
        <f t="shared" si="95"/>
        <v/>
      </c>
      <c r="AA1490" s="2" t="s">
        <v>1030</v>
      </c>
    </row>
    <row r="1491" spans="1:27" hidden="1" x14ac:dyDescent="0.25">
      <c r="A1491" s="2" t="s">
        <v>5155</v>
      </c>
      <c r="B1491" s="2" t="s">
        <v>1820</v>
      </c>
      <c r="C1491" s="2" t="s">
        <v>5156</v>
      </c>
      <c r="D1491" s="2">
        <v>6.6666666567325592</v>
      </c>
      <c r="E1491" s="2">
        <v>1</v>
      </c>
      <c r="F1491" s="2">
        <v>6.6666666567325592</v>
      </c>
      <c r="G1491" s="2" t="s">
        <v>1030</v>
      </c>
      <c r="H1491" s="2" t="s">
        <v>5157</v>
      </c>
      <c r="I1491" s="21">
        <v>43012.291666666672</v>
      </c>
      <c r="J1491" s="2" t="s">
        <v>793</v>
      </c>
      <c r="K1491" s="21">
        <v>42822.291666666672</v>
      </c>
      <c r="L1491" s="2" t="s">
        <v>794</v>
      </c>
      <c r="M1491" s="21">
        <v>41275.333333333336</v>
      </c>
      <c r="N1491" s="2">
        <v>1</v>
      </c>
      <c r="O1491" s="2">
        <v>15228.48</v>
      </c>
      <c r="P1491" s="2" t="s">
        <v>795</v>
      </c>
      <c r="Q1491" s="2" t="s">
        <v>1820</v>
      </c>
      <c r="R1491" s="2" t="s">
        <v>810</v>
      </c>
      <c r="S1491" s="2" t="s">
        <v>831</v>
      </c>
      <c r="T1491" s="2" t="str">
        <f t="shared" si="92"/>
        <v/>
      </c>
      <c r="U1491" s="2" t="s">
        <v>1030</v>
      </c>
      <c r="V1491" s="2" t="str">
        <f t="shared" si="93"/>
        <v/>
      </c>
      <c r="W1491" s="2" t="s">
        <v>1030</v>
      </c>
      <c r="X1491" s="2" t="str">
        <f t="shared" si="94"/>
        <v/>
      </c>
      <c r="Y1491" s="2" t="s">
        <v>1030</v>
      </c>
      <c r="Z1491" s="2" t="str">
        <f t="shared" si="95"/>
        <v/>
      </c>
      <c r="AA1491" s="2" t="s">
        <v>1030</v>
      </c>
    </row>
    <row r="1492" spans="1:27" hidden="1" x14ac:dyDescent="0.25">
      <c r="A1492" s="2" t="s">
        <v>5158</v>
      </c>
      <c r="B1492" s="2" t="s">
        <v>809</v>
      </c>
      <c r="C1492" s="2" t="s">
        <v>5159</v>
      </c>
      <c r="D1492" s="2">
        <v>25</v>
      </c>
      <c r="E1492" s="2">
        <v>1</v>
      </c>
      <c r="F1492" s="2">
        <v>25</v>
      </c>
      <c r="G1492" s="2" t="s">
        <v>1030</v>
      </c>
      <c r="H1492" s="2" t="s">
        <v>5160</v>
      </c>
      <c r="I1492" s="21">
        <v>42832.291666666672</v>
      </c>
      <c r="J1492" s="2" t="s">
        <v>800</v>
      </c>
      <c r="K1492" s="21">
        <v>42702.333333333328</v>
      </c>
      <c r="L1492" s="2" t="s">
        <v>794</v>
      </c>
      <c r="M1492" s="21">
        <v>42831.291666666672</v>
      </c>
      <c r="N1492" s="2">
        <v>0</v>
      </c>
      <c r="O1492" s="2">
        <v>0</v>
      </c>
      <c r="P1492" s="2" t="s">
        <v>816</v>
      </c>
      <c r="Q1492" s="2" t="s">
        <v>809</v>
      </c>
      <c r="R1492" s="2" t="s">
        <v>813</v>
      </c>
      <c r="S1492" s="2" t="s">
        <v>801</v>
      </c>
      <c r="T1492" s="2" t="str">
        <f t="shared" si="92"/>
        <v>Clare Briglio</v>
      </c>
      <c r="U1492" s="2">
        <v>75000</v>
      </c>
      <c r="V1492" s="2" t="str">
        <f t="shared" si="93"/>
        <v>Clare Briglio</v>
      </c>
      <c r="W1492" s="2">
        <v>1</v>
      </c>
      <c r="X1492" s="2" t="str">
        <f t="shared" si="94"/>
        <v/>
      </c>
      <c r="Y1492" s="2" t="s">
        <v>1030</v>
      </c>
      <c r="Z1492" s="2" t="str">
        <f t="shared" si="95"/>
        <v/>
      </c>
      <c r="AA1492" s="2" t="s">
        <v>1030</v>
      </c>
    </row>
    <row r="1493" spans="1:27" hidden="1" x14ac:dyDescent="0.25">
      <c r="A1493" s="2" t="s">
        <v>5161</v>
      </c>
      <c r="B1493" s="2" t="s">
        <v>1840</v>
      </c>
      <c r="C1493" s="2" t="s">
        <v>5162</v>
      </c>
      <c r="D1493" s="2">
        <v>1.5</v>
      </c>
      <c r="E1493" s="2">
        <v>1</v>
      </c>
      <c r="F1493" s="2">
        <v>1.5</v>
      </c>
      <c r="G1493" s="2" t="s">
        <v>1030</v>
      </c>
      <c r="H1493" s="2" t="s">
        <v>5163</v>
      </c>
      <c r="I1493" s="21">
        <v>42542.291666666672</v>
      </c>
      <c r="J1493" s="2" t="s">
        <v>819</v>
      </c>
      <c r="K1493" s="21">
        <v>41831.291666666664</v>
      </c>
      <c r="L1493" s="2" t="s">
        <v>794</v>
      </c>
      <c r="M1493" s="21">
        <v>41694.333333333336</v>
      </c>
      <c r="N1493" s="2">
        <v>1</v>
      </c>
      <c r="P1493" s="2" t="s">
        <v>824</v>
      </c>
      <c r="Q1493" s="2" t="s">
        <v>1840</v>
      </c>
      <c r="R1493" s="2" t="s">
        <v>797</v>
      </c>
      <c r="S1493" s="2" t="s">
        <v>996</v>
      </c>
      <c r="T1493" s="2" t="str">
        <f t="shared" si="92"/>
        <v/>
      </c>
      <c r="U1493" s="2" t="s">
        <v>1030</v>
      </c>
      <c r="V1493" s="2" t="str">
        <f t="shared" si="93"/>
        <v/>
      </c>
      <c r="W1493" s="2" t="s">
        <v>1030</v>
      </c>
      <c r="X1493" s="2" t="str">
        <f t="shared" si="94"/>
        <v/>
      </c>
      <c r="Y1493" s="2" t="s">
        <v>1030</v>
      </c>
      <c r="Z1493" s="2" t="str">
        <f t="shared" si="95"/>
        <v/>
      </c>
      <c r="AA1493" s="2" t="s">
        <v>1030</v>
      </c>
    </row>
    <row r="1494" spans="1:27" hidden="1" x14ac:dyDescent="0.25">
      <c r="A1494" s="2" t="s">
        <v>5164</v>
      </c>
      <c r="B1494" s="2" t="s">
        <v>822</v>
      </c>
      <c r="C1494" s="2" t="s">
        <v>5165</v>
      </c>
      <c r="D1494" s="2">
        <v>3.25</v>
      </c>
      <c r="E1494" s="2">
        <v>1</v>
      </c>
      <c r="F1494" s="2">
        <v>3.25</v>
      </c>
      <c r="G1494" s="2" t="s">
        <v>1030</v>
      </c>
      <c r="H1494" s="2" t="s">
        <v>5166</v>
      </c>
      <c r="I1494" s="21">
        <v>42822.291666666672</v>
      </c>
      <c r="J1494" s="2" t="s">
        <v>847</v>
      </c>
      <c r="K1494" s="21">
        <v>41856.291666666664</v>
      </c>
      <c r="L1494" s="2" t="s">
        <v>1102</v>
      </c>
      <c r="M1494" s="21">
        <v>41456.291666666664</v>
      </c>
      <c r="N1494" s="2">
        <v>1</v>
      </c>
      <c r="O1494" s="2">
        <v>0</v>
      </c>
      <c r="P1494" s="2" t="s">
        <v>795</v>
      </c>
      <c r="Q1494" s="2" t="s">
        <v>822</v>
      </c>
      <c r="R1494" s="2" t="s">
        <v>810</v>
      </c>
      <c r="S1494" s="2" t="s">
        <v>801</v>
      </c>
      <c r="T1494" s="2" t="str">
        <f t="shared" si="92"/>
        <v/>
      </c>
      <c r="U1494" s="2" t="s">
        <v>1030</v>
      </c>
      <c r="V1494" s="2" t="str">
        <f t="shared" si="93"/>
        <v/>
      </c>
      <c r="W1494" s="2" t="s">
        <v>1030</v>
      </c>
      <c r="X1494" s="2" t="str">
        <f t="shared" si="94"/>
        <v/>
      </c>
      <c r="Y1494" s="2" t="s">
        <v>1030</v>
      </c>
      <c r="Z1494" s="2" t="str">
        <f t="shared" si="95"/>
        <v/>
      </c>
      <c r="AA1494" s="2" t="s">
        <v>1030</v>
      </c>
    </row>
    <row r="1495" spans="1:27" hidden="1" x14ac:dyDescent="0.25">
      <c r="A1495" s="2" t="s">
        <v>5167</v>
      </c>
      <c r="B1495" s="2" t="s">
        <v>1063</v>
      </c>
      <c r="C1495" s="2" t="s">
        <v>5168</v>
      </c>
      <c r="D1495" s="2">
        <v>2.25</v>
      </c>
      <c r="E1495" s="2">
        <v>1</v>
      </c>
      <c r="F1495" s="2">
        <v>2.25</v>
      </c>
      <c r="G1495" s="2" t="s">
        <v>1030</v>
      </c>
      <c r="H1495" s="2" t="s">
        <v>5169</v>
      </c>
      <c r="I1495" s="21">
        <v>41905.291666666664</v>
      </c>
      <c r="J1495" s="2" t="s">
        <v>800</v>
      </c>
      <c r="K1495" s="21">
        <v>41905.291666666664</v>
      </c>
      <c r="L1495" s="2" t="s">
        <v>1102</v>
      </c>
      <c r="M1495" s="21">
        <v>37289.333333333336</v>
      </c>
      <c r="N1495" s="2">
        <v>0</v>
      </c>
      <c r="O1495" s="2">
        <v>0</v>
      </c>
      <c r="P1495" s="2" t="s">
        <v>795</v>
      </c>
      <c r="Q1495" s="2" t="s">
        <v>1063</v>
      </c>
      <c r="R1495" s="2" t="s">
        <v>1030</v>
      </c>
      <c r="S1495" s="2" t="s">
        <v>798</v>
      </c>
      <c r="T1495" s="2" t="str">
        <f t="shared" si="92"/>
        <v/>
      </c>
      <c r="U1495" s="2" t="s">
        <v>1030</v>
      </c>
      <c r="V1495" s="2" t="str">
        <f t="shared" si="93"/>
        <v/>
      </c>
      <c r="W1495" s="2" t="s">
        <v>1030</v>
      </c>
      <c r="X1495" s="2" t="str">
        <f t="shared" si="94"/>
        <v/>
      </c>
      <c r="Y1495" s="2" t="s">
        <v>1030</v>
      </c>
      <c r="Z1495" s="2" t="str">
        <f t="shared" si="95"/>
        <v/>
      </c>
      <c r="AA1495" s="2" t="s">
        <v>1030</v>
      </c>
    </row>
    <row r="1496" spans="1:27" hidden="1" x14ac:dyDescent="0.25">
      <c r="A1496" s="2" t="s">
        <v>5170</v>
      </c>
      <c r="B1496" s="2" t="s">
        <v>835</v>
      </c>
      <c r="C1496" s="2" t="s">
        <v>5171</v>
      </c>
      <c r="D1496" s="2">
        <v>5</v>
      </c>
      <c r="E1496" s="2">
        <v>1</v>
      </c>
      <c r="F1496" s="2">
        <v>5</v>
      </c>
      <c r="G1496" s="2" t="s">
        <v>1030</v>
      </c>
      <c r="H1496" s="2" t="s">
        <v>5172</v>
      </c>
      <c r="I1496" s="21">
        <v>42886.291666666672</v>
      </c>
      <c r="J1496" s="2" t="s">
        <v>793</v>
      </c>
      <c r="K1496" s="21">
        <v>42844.291666666672</v>
      </c>
      <c r="L1496" s="2" t="s">
        <v>794</v>
      </c>
      <c r="M1496" s="21">
        <v>42879.291666666672</v>
      </c>
      <c r="N1496" s="2">
        <v>1</v>
      </c>
      <c r="O1496" s="2">
        <v>0</v>
      </c>
      <c r="P1496" s="2" t="s">
        <v>816</v>
      </c>
      <c r="Q1496" s="2" t="s">
        <v>835</v>
      </c>
      <c r="R1496" s="2" t="s">
        <v>836</v>
      </c>
      <c r="S1496" s="2" t="s">
        <v>916</v>
      </c>
      <c r="T1496" s="2" t="str">
        <f t="shared" si="92"/>
        <v/>
      </c>
      <c r="U1496" s="2" t="s">
        <v>1030</v>
      </c>
      <c r="V1496" s="2" t="str">
        <f t="shared" si="93"/>
        <v>Julie Samson</v>
      </c>
      <c r="W1496" s="2">
        <v>1</v>
      </c>
      <c r="X1496" s="2" t="str">
        <f t="shared" si="94"/>
        <v>Julie Samson</v>
      </c>
      <c r="Y1496" s="2">
        <v>1</v>
      </c>
      <c r="Z1496" s="2" t="str">
        <f t="shared" si="95"/>
        <v/>
      </c>
      <c r="AA1496" s="2" t="s">
        <v>1030</v>
      </c>
    </row>
    <row r="1497" spans="1:27" hidden="1" x14ac:dyDescent="0.25">
      <c r="A1497" s="2" t="s">
        <v>5173</v>
      </c>
      <c r="B1497" s="2" t="s">
        <v>796</v>
      </c>
      <c r="C1497" s="2" t="s">
        <v>5174</v>
      </c>
      <c r="D1497" s="2">
        <v>6.0833333134651184</v>
      </c>
      <c r="E1497" s="2">
        <v>1</v>
      </c>
      <c r="F1497" s="2">
        <v>6.0833333134651184</v>
      </c>
      <c r="G1497" s="2" t="s">
        <v>1030</v>
      </c>
      <c r="H1497" s="2" t="s">
        <v>5175</v>
      </c>
      <c r="I1497" s="21">
        <v>42199.291666666672</v>
      </c>
      <c r="J1497" s="2" t="s">
        <v>840</v>
      </c>
      <c r="K1497" s="21">
        <v>42163.291666666672</v>
      </c>
      <c r="L1497" s="2" t="s">
        <v>1102</v>
      </c>
      <c r="N1497" s="2">
        <v>0</v>
      </c>
      <c r="O1497" s="2">
        <v>0</v>
      </c>
      <c r="P1497" s="2" t="s">
        <v>816</v>
      </c>
      <c r="Q1497" s="2" t="s">
        <v>796</v>
      </c>
      <c r="R1497" s="2" t="s">
        <v>830</v>
      </c>
      <c r="S1497" s="2" t="s">
        <v>801</v>
      </c>
      <c r="T1497" s="2" t="str">
        <f t="shared" si="92"/>
        <v/>
      </c>
      <c r="U1497" s="2" t="s">
        <v>1030</v>
      </c>
      <c r="V1497" s="2" t="str">
        <f t="shared" si="93"/>
        <v/>
      </c>
      <c r="W1497" s="2" t="s">
        <v>1030</v>
      </c>
      <c r="X1497" s="2" t="str">
        <f t="shared" si="94"/>
        <v/>
      </c>
      <c r="Y1497" s="2" t="s">
        <v>1030</v>
      </c>
      <c r="Z1497" s="2" t="str">
        <f t="shared" si="95"/>
        <v/>
      </c>
      <c r="AA1497" s="2" t="s">
        <v>1030</v>
      </c>
    </row>
    <row r="1498" spans="1:27" hidden="1" x14ac:dyDescent="0.25">
      <c r="A1498" s="2" t="s">
        <v>332</v>
      </c>
      <c r="B1498" s="2" t="s">
        <v>874</v>
      </c>
      <c r="C1498" s="2" t="s">
        <v>331</v>
      </c>
      <c r="D1498" s="2">
        <v>33.25</v>
      </c>
      <c r="E1498" s="2" t="s">
        <v>1030</v>
      </c>
      <c r="F1498" s="2" t="s">
        <v>1030</v>
      </c>
      <c r="G1498" s="2">
        <v>33.25</v>
      </c>
      <c r="H1498" s="2" t="s">
        <v>1214</v>
      </c>
      <c r="I1498" s="21">
        <v>43235.291666666672</v>
      </c>
      <c r="J1498" s="2" t="s">
        <v>808</v>
      </c>
      <c r="K1498" s="21">
        <v>41624.333333333336</v>
      </c>
      <c r="L1498" s="2" t="s">
        <v>794</v>
      </c>
      <c r="M1498" s="21">
        <v>41088.291666666664</v>
      </c>
      <c r="N1498" s="2">
        <v>2</v>
      </c>
      <c r="O1498" s="2">
        <v>435000</v>
      </c>
      <c r="P1498" s="2" t="s">
        <v>795</v>
      </c>
      <c r="Q1498" s="2" t="s">
        <v>874</v>
      </c>
      <c r="R1498" s="2" t="s">
        <v>857</v>
      </c>
      <c r="S1498" s="2" t="s">
        <v>798</v>
      </c>
      <c r="T1498" s="2" t="str">
        <f t="shared" si="92"/>
        <v>Rose Obetz</v>
      </c>
      <c r="U1498" s="2">
        <v>2500</v>
      </c>
      <c r="V1498" s="2" t="str">
        <f t="shared" si="93"/>
        <v/>
      </c>
      <c r="W1498" s="2" t="s">
        <v>1030</v>
      </c>
      <c r="X1498" s="2" t="str">
        <f t="shared" si="94"/>
        <v>Rose Obetz</v>
      </c>
      <c r="Y1498" s="2">
        <v>2</v>
      </c>
      <c r="Z1498" s="2" t="str">
        <f t="shared" si="95"/>
        <v>Rose Obetz</v>
      </c>
      <c r="AA1498" s="2">
        <v>435000</v>
      </c>
    </row>
    <row r="1499" spans="1:27" hidden="1" x14ac:dyDescent="0.25">
      <c r="A1499" s="2" t="s">
        <v>5176</v>
      </c>
      <c r="B1499" s="2" t="s">
        <v>885</v>
      </c>
      <c r="C1499" s="2" t="s">
        <v>5177</v>
      </c>
      <c r="D1499" s="2">
        <v>8.5</v>
      </c>
      <c r="E1499" s="2">
        <v>1</v>
      </c>
      <c r="F1499" s="2">
        <v>8.5</v>
      </c>
      <c r="G1499" s="2" t="s">
        <v>1030</v>
      </c>
      <c r="H1499" s="2" t="s">
        <v>5178</v>
      </c>
      <c r="I1499" s="21">
        <v>43322.291666666672</v>
      </c>
      <c r="J1499" s="2" t="s">
        <v>793</v>
      </c>
      <c r="K1499" s="21">
        <v>42229.291666666672</v>
      </c>
      <c r="L1499" s="2" t="s">
        <v>794</v>
      </c>
      <c r="M1499" s="21">
        <v>33970.333333333336</v>
      </c>
      <c r="N1499" s="2">
        <v>2</v>
      </c>
      <c r="O1499" s="2">
        <v>720000</v>
      </c>
      <c r="P1499" s="2" t="s">
        <v>795</v>
      </c>
      <c r="Q1499" s="2" t="s">
        <v>885</v>
      </c>
      <c r="R1499" s="2" t="s">
        <v>830</v>
      </c>
      <c r="S1499" s="2" t="s">
        <v>2932</v>
      </c>
      <c r="T1499" s="2" t="str">
        <f t="shared" si="92"/>
        <v/>
      </c>
      <c r="U1499" s="2" t="s">
        <v>1030</v>
      </c>
      <c r="V1499" s="2" t="str">
        <f t="shared" si="93"/>
        <v/>
      </c>
      <c r="W1499" s="2" t="s">
        <v>1030</v>
      </c>
      <c r="X1499" s="2" t="str">
        <f t="shared" si="94"/>
        <v/>
      </c>
      <c r="Y1499" s="2" t="s">
        <v>1030</v>
      </c>
      <c r="Z1499" s="2" t="str">
        <f t="shared" si="95"/>
        <v>Alondra Gaytan</v>
      </c>
      <c r="AA1499" s="2">
        <v>623000</v>
      </c>
    </row>
    <row r="1500" spans="1:27" hidden="1" x14ac:dyDescent="0.25">
      <c r="A1500" s="2" t="s">
        <v>5179</v>
      </c>
      <c r="B1500" s="2" t="s">
        <v>909</v>
      </c>
      <c r="C1500" s="2" t="s">
        <v>5180</v>
      </c>
      <c r="D1500" s="2">
        <v>18.5</v>
      </c>
      <c r="E1500" s="2" t="s">
        <v>1030</v>
      </c>
      <c r="F1500" s="2" t="s">
        <v>1030</v>
      </c>
      <c r="G1500" s="2">
        <v>18.5</v>
      </c>
      <c r="H1500" s="2" t="s">
        <v>5181</v>
      </c>
      <c r="I1500" s="21">
        <v>43056.333333333328</v>
      </c>
      <c r="J1500" s="2" t="s">
        <v>884</v>
      </c>
      <c r="K1500" s="21">
        <v>42887.291666666672</v>
      </c>
      <c r="L1500" s="2" t="s">
        <v>794</v>
      </c>
      <c r="M1500" s="21">
        <v>42872.291666666672</v>
      </c>
      <c r="N1500" s="2">
        <v>1</v>
      </c>
      <c r="O1500" s="2">
        <v>0</v>
      </c>
      <c r="P1500" s="2" t="s">
        <v>824</v>
      </c>
      <c r="Q1500" s="2" t="s">
        <v>909</v>
      </c>
      <c r="R1500" s="2" t="s">
        <v>797</v>
      </c>
      <c r="S1500" s="2" t="s">
        <v>845</v>
      </c>
      <c r="T1500" s="2" t="str">
        <f t="shared" si="92"/>
        <v/>
      </c>
      <c r="U1500" s="2" t="s">
        <v>1030</v>
      </c>
      <c r="V1500" s="2" t="str">
        <f t="shared" si="93"/>
        <v/>
      </c>
      <c r="W1500" s="2" t="s">
        <v>1030</v>
      </c>
      <c r="X1500" s="2" t="str">
        <f t="shared" si="94"/>
        <v/>
      </c>
      <c r="Y1500" s="2" t="s">
        <v>1030</v>
      </c>
      <c r="Z1500" s="2" t="str">
        <f t="shared" si="95"/>
        <v/>
      </c>
      <c r="AA1500" s="2" t="s">
        <v>1030</v>
      </c>
    </row>
    <row r="1501" spans="1:27" hidden="1" x14ac:dyDescent="0.25">
      <c r="A1501" s="2" t="s">
        <v>598</v>
      </c>
      <c r="B1501" s="2" t="s">
        <v>812</v>
      </c>
      <c r="C1501" s="2" t="s">
        <v>597</v>
      </c>
      <c r="D1501" s="2">
        <v>6.25</v>
      </c>
      <c r="E1501" s="2">
        <v>1</v>
      </c>
      <c r="F1501" s="2">
        <v>6.25</v>
      </c>
      <c r="G1501" s="2" t="s">
        <v>1030</v>
      </c>
      <c r="H1501" s="2" t="s">
        <v>1215</v>
      </c>
      <c r="I1501" s="21">
        <v>43214.291666666672</v>
      </c>
      <c r="J1501" s="2" t="s">
        <v>1005</v>
      </c>
      <c r="K1501" s="21">
        <v>43153.333333333328</v>
      </c>
      <c r="L1501" s="2" t="s">
        <v>794</v>
      </c>
      <c r="N1501" s="2">
        <v>0</v>
      </c>
      <c r="O1501" s="2">
        <v>0</v>
      </c>
      <c r="P1501" s="2" t="s">
        <v>816</v>
      </c>
      <c r="Q1501" s="2" t="s">
        <v>812</v>
      </c>
      <c r="R1501" s="2" t="s">
        <v>810</v>
      </c>
      <c r="S1501" s="2" t="s">
        <v>843</v>
      </c>
      <c r="T1501" s="2" t="str">
        <f t="shared" si="92"/>
        <v/>
      </c>
      <c r="U1501" s="2" t="s">
        <v>1030</v>
      </c>
      <c r="V1501" s="2" t="str">
        <f t="shared" si="93"/>
        <v/>
      </c>
      <c r="W1501" s="2" t="s">
        <v>1030</v>
      </c>
      <c r="X1501" s="2" t="str">
        <f t="shared" si="94"/>
        <v/>
      </c>
      <c r="Y1501" s="2" t="s">
        <v>1030</v>
      </c>
      <c r="Z1501" s="2" t="str">
        <f t="shared" si="95"/>
        <v/>
      </c>
      <c r="AA1501" s="2" t="s">
        <v>1030</v>
      </c>
    </row>
    <row r="1502" spans="1:27" hidden="1" x14ac:dyDescent="0.25">
      <c r="A1502" s="2" t="s">
        <v>5182</v>
      </c>
      <c r="B1502" s="2" t="s">
        <v>874</v>
      </c>
      <c r="C1502" s="2" t="s">
        <v>5183</v>
      </c>
      <c r="D1502" s="2">
        <v>3.75</v>
      </c>
      <c r="E1502" s="2">
        <v>1</v>
      </c>
      <c r="F1502" s="2">
        <v>3.75</v>
      </c>
      <c r="G1502" s="2" t="s">
        <v>1030</v>
      </c>
      <c r="H1502" s="2" t="s">
        <v>5184</v>
      </c>
      <c r="I1502" s="21">
        <v>41710.291666666664</v>
      </c>
      <c r="J1502" s="2" t="s">
        <v>800</v>
      </c>
      <c r="K1502" s="21">
        <v>41710.291666666664</v>
      </c>
      <c r="L1502" s="2" t="s">
        <v>1102</v>
      </c>
      <c r="M1502" s="21">
        <v>40909.333333333336</v>
      </c>
      <c r="N1502" s="2">
        <v>1</v>
      </c>
      <c r="O1502" s="2">
        <v>400000</v>
      </c>
      <c r="P1502" s="2" t="s">
        <v>795</v>
      </c>
      <c r="Q1502" s="2" t="s">
        <v>874</v>
      </c>
      <c r="R1502" s="2" t="s">
        <v>1030</v>
      </c>
      <c r="S1502" s="2" t="s">
        <v>5185</v>
      </c>
      <c r="T1502" s="2" t="str">
        <f t="shared" si="92"/>
        <v/>
      </c>
      <c r="U1502" s="2" t="s">
        <v>1030</v>
      </c>
      <c r="V1502" s="2" t="str">
        <f t="shared" si="93"/>
        <v/>
      </c>
      <c r="W1502" s="2" t="s">
        <v>1030</v>
      </c>
      <c r="X1502" s="2" t="str">
        <f t="shared" si="94"/>
        <v/>
      </c>
      <c r="Y1502" s="2" t="s">
        <v>1030</v>
      </c>
      <c r="Z1502" s="2" t="str">
        <f t="shared" si="95"/>
        <v/>
      </c>
      <c r="AA1502" s="2" t="s">
        <v>1030</v>
      </c>
    </row>
    <row r="1503" spans="1:27" hidden="1" x14ac:dyDescent="0.25">
      <c r="A1503" s="2" t="s">
        <v>1349</v>
      </c>
      <c r="B1503" s="2" t="s">
        <v>809</v>
      </c>
      <c r="C1503" s="2" t="s">
        <v>1348</v>
      </c>
      <c r="D1503" s="2">
        <v>10.58299994468689</v>
      </c>
      <c r="E1503" s="2">
        <v>1</v>
      </c>
      <c r="F1503" s="2">
        <v>10.58299994468689</v>
      </c>
      <c r="G1503" s="2" t="s">
        <v>1030</v>
      </c>
      <c r="H1503" s="2" t="s">
        <v>5186</v>
      </c>
      <c r="I1503" s="21">
        <v>43066.333333333328</v>
      </c>
      <c r="J1503" s="2" t="s">
        <v>884</v>
      </c>
      <c r="K1503" s="21">
        <v>42629.291666666672</v>
      </c>
      <c r="L1503" s="2" t="s">
        <v>794</v>
      </c>
      <c r="M1503" s="21">
        <v>42787.333333333328</v>
      </c>
      <c r="N1503" s="2">
        <v>0</v>
      </c>
      <c r="O1503" s="2">
        <v>7500</v>
      </c>
      <c r="P1503" s="2" t="s">
        <v>816</v>
      </c>
      <c r="Q1503" s="2" t="s">
        <v>809</v>
      </c>
      <c r="R1503" s="2" t="s">
        <v>810</v>
      </c>
      <c r="S1503" s="2" t="s">
        <v>916</v>
      </c>
      <c r="T1503" s="2" t="str">
        <f t="shared" si="92"/>
        <v>Clare Briglio</v>
      </c>
      <c r="U1503" s="2">
        <v>200</v>
      </c>
      <c r="V1503" s="2" t="str">
        <f t="shared" si="93"/>
        <v>Clare Briglio</v>
      </c>
      <c r="W1503" s="2">
        <v>1</v>
      </c>
      <c r="X1503" s="2" t="str">
        <f t="shared" si="94"/>
        <v/>
      </c>
      <c r="Y1503" s="2" t="s">
        <v>1030</v>
      </c>
      <c r="Z1503" s="2" t="str">
        <f t="shared" si="95"/>
        <v>Clare Briglio</v>
      </c>
      <c r="AA1503" s="2">
        <v>7500</v>
      </c>
    </row>
    <row r="1504" spans="1:27" hidden="1" x14ac:dyDescent="0.25">
      <c r="A1504" s="2" t="s">
        <v>706</v>
      </c>
      <c r="B1504" s="2" t="s">
        <v>812</v>
      </c>
      <c r="C1504" s="2" t="s">
        <v>705</v>
      </c>
      <c r="D1504" s="2">
        <v>17.75</v>
      </c>
      <c r="E1504" s="2">
        <v>1</v>
      </c>
      <c r="F1504" s="2">
        <v>17.75</v>
      </c>
      <c r="G1504" s="2" t="s">
        <v>1030</v>
      </c>
      <c r="H1504" s="2" t="s">
        <v>1216</v>
      </c>
      <c r="I1504" s="21">
        <v>43166.333333333328</v>
      </c>
      <c r="J1504" s="2" t="s">
        <v>793</v>
      </c>
      <c r="K1504" s="21">
        <v>42998.291666666672</v>
      </c>
      <c r="L1504" s="2" t="s">
        <v>794</v>
      </c>
      <c r="M1504" s="21">
        <v>39083.333333333336</v>
      </c>
      <c r="N1504" s="2">
        <v>22</v>
      </c>
      <c r="O1504" s="2">
        <v>5435713</v>
      </c>
      <c r="P1504" s="2" t="s">
        <v>795</v>
      </c>
      <c r="Q1504" s="2" t="s">
        <v>812</v>
      </c>
      <c r="R1504" s="2" t="s">
        <v>810</v>
      </c>
      <c r="S1504" s="2" t="s">
        <v>845</v>
      </c>
      <c r="T1504" s="2" t="str">
        <f t="shared" si="92"/>
        <v/>
      </c>
      <c r="U1504" s="2" t="s">
        <v>1030</v>
      </c>
      <c r="V1504" s="2" t="str">
        <f t="shared" si="93"/>
        <v/>
      </c>
      <c r="W1504" s="2" t="s">
        <v>1030</v>
      </c>
      <c r="X1504" s="2" t="str">
        <f t="shared" si="94"/>
        <v/>
      </c>
      <c r="Y1504" s="2" t="s">
        <v>1030</v>
      </c>
      <c r="Z1504" s="2" t="str">
        <f t="shared" si="95"/>
        <v/>
      </c>
      <c r="AA1504" s="2" t="s">
        <v>1030</v>
      </c>
    </row>
    <row r="1505" spans="1:27" hidden="1" x14ac:dyDescent="0.25">
      <c r="A1505" s="2" t="s">
        <v>5187</v>
      </c>
      <c r="B1505" s="2" t="s">
        <v>1750</v>
      </c>
      <c r="C1505" s="2" t="s">
        <v>5188</v>
      </c>
      <c r="D1505" s="2">
        <v>7.5</v>
      </c>
      <c r="E1505" s="2">
        <v>1</v>
      </c>
      <c r="F1505" s="2">
        <v>7.5</v>
      </c>
      <c r="G1505" s="2" t="s">
        <v>1030</v>
      </c>
      <c r="H1505" s="2" t="s">
        <v>5189</v>
      </c>
      <c r="I1505" s="21">
        <v>41744.291666666664</v>
      </c>
      <c r="J1505" s="2" t="s">
        <v>800</v>
      </c>
      <c r="K1505" s="21">
        <v>41703.333333333336</v>
      </c>
      <c r="L1505" s="2" t="s">
        <v>1102</v>
      </c>
      <c r="M1505" s="21">
        <v>41731.291666666664</v>
      </c>
      <c r="N1505" s="2">
        <v>1</v>
      </c>
      <c r="O1505" s="2">
        <v>0</v>
      </c>
      <c r="P1505" s="2" t="s">
        <v>816</v>
      </c>
      <c r="Q1505" s="2" t="s">
        <v>1750</v>
      </c>
      <c r="R1505" s="2" t="s">
        <v>1030</v>
      </c>
      <c r="S1505" s="2" t="s">
        <v>820</v>
      </c>
      <c r="T1505" s="2" t="str">
        <f t="shared" si="92"/>
        <v/>
      </c>
      <c r="U1505" s="2" t="s">
        <v>1030</v>
      </c>
      <c r="V1505" s="2" t="str">
        <f t="shared" si="93"/>
        <v>David Pollock</v>
      </c>
      <c r="W1505" s="2">
        <v>1</v>
      </c>
      <c r="X1505" s="2" t="str">
        <f t="shared" si="94"/>
        <v>David Pollock</v>
      </c>
      <c r="Y1505" s="2">
        <v>1</v>
      </c>
      <c r="Z1505" s="2" t="str">
        <f t="shared" si="95"/>
        <v/>
      </c>
      <c r="AA1505" s="2" t="s">
        <v>1030</v>
      </c>
    </row>
    <row r="1506" spans="1:27" hidden="1" x14ac:dyDescent="0.25">
      <c r="A1506" s="2" t="s">
        <v>508</v>
      </c>
      <c r="B1506" s="2" t="s">
        <v>1365</v>
      </c>
      <c r="C1506" s="2" t="s">
        <v>507</v>
      </c>
      <c r="D1506" s="2">
        <v>5</v>
      </c>
      <c r="E1506" s="2">
        <v>1</v>
      </c>
      <c r="F1506" s="2">
        <v>5</v>
      </c>
      <c r="G1506" s="2" t="s">
        <v>1030</v>
      </c>
      <c r="H1506" s="2" t="s">
        <v>1217</v>
      </c>
      <c r="I1506" s="21">
        <v>43235.291666666672</v>
      </c>
      <c r="J1506" s="2" t="s">
        <v>861</v>
      </c>
      <c r="K1506" s="21">
        <v>43131.333333333328</v>
      </c>
      <c r="L1506" s="2" t="s">
        <v>794</v>
      </c>
      <c r="M1506" s="21">
        <v>37291.333333333336</v>
      </c>
      <c r="N1506" s="2">
        <v>1</v>
      </c>
      <c r="O1506" s="2">
        <v>0</v>
      </c>
      <c r="P1506" s="2" t="s">
        <v>795</v>
      </c>
      <c r="Q1506" s="2" t="s">
        <v>1592</v>
      </c>
      <c r="R1506" s="2" t="s">
        <v>810</v>
      </c>
      <c r="S1506" s="2" t="s">
        <v>845</v>
      </c>
      <c r="T1506" s="2" t="str">
        <f t="shared" si="92"/>
        <v/>
      </c>
      <c r="U1506" s="2" t="s">
        <v>1030</v>
      </c>
      <c r="V1506" s="2" t="str">
        <f t="shared" si="93"/>
        <v/>
      </c>
      <c r="W1506" s="2" t="s">
        <v>1030</v>
      </c>
      <c r="X1506" s="2" t="str">
        <f t="shared" si="94"/>
        <v/>
      </c>
      <c r="Y1506" s="2" t="s">
        <v>1030</v>
      </c>
      <c r="Z1506" s="2" t="str">
        <f t="shared" si="95"/>
        <v/>
      </c>
      <c r="AA1506" s="2" t="s">
        <v>1030</v>
      </c>
    </row>
    <row r="1507" spans="1:27" hidden="1" x14ac:dyDescent="0.25">
      <c r="A1507" s="2" t="s">
        <v>646</v>
      </c>
      <c r="B1507" s="2" t="s">
        <v>835</v>
      </c>
      <c r="C1507" s="2" t="s">
        <v>645</v>
      </c>
      <c r="D1507" s="2">
        <v>5.25</v>
      </c>
      <c r="E1507" s="2">
        <v>1</v>
      </c>
      <c r="F1507" s="2">
        <v>5.25</v>
      </c>
      <c r="G1507" s="2" t="s">
        <v>1030</v>
      </c>
      <c r="H1507" s="2" t="s">
        <v>1218</v>
      </c>
      <c r="I1507" s="21">
        <v>43191.291666666672</v>
      </c>
      <c r="J1507" s="2" t="s">
        <v>793</v>
      </c>
      <c r="K1507" s="21">
        <v>43026.291666666672</v>
      </c>
      <c r="L1507" s="2" t="s">
        <v>794</v>
      </c>
      <c r="M1507" s="21">
        <v>43104.333333333328</v>
      </c>
      <c r="N1507" s="2">
        <v>1</v>
      </c>
      <c r="O1507" s="2">
        <v>0</v>
      </c>
      <c r="P1507" s="2" t="s">
        <v>816</v>
      </c>
      <c r="Q1507" s="2" t="s">
        <v>835</v>
      </c>
      <c r="R1507" s="2" t="s">
        <v>836</v>
      </c>
      <c r="S1507" s="2" t="s">
        <v>820</v>
      </c>
      <c r="T1507" s="2" t="str">
        <f t="shared" si="92"/>
        <v/>
      </c>
      <c r="U1507" s="2" t="s">
        <v>1030</v>
      </c>
      <c r="V1507" s="2" t="str">
        <f t="shared" si="93"/>
        <v>Julie Samson</v>
      </c>
      <c r="W1507" s="2">
        <v>1</v>
      </c>
      <c r="X1507" s="2" t="str">
        <f t="shared" si="94"/>
        <v>Julie Samson</v>
      </c>
      <c r="Y1507" s="2">
        <v>1</v>
      </c>
      <c r="Z1507" s="2" t="str">
        <f t="shared" si="95"/>
        <v/>
      </c>
      <c r="AA1507" s="2" t="s">
        <v>1030</v>
      </c>
    </row>
    <row r="1508" spans="1:27" hidden="1" x14ac:dyDescent="0.25">
      <c r="A1508" s="2" t="s">
        <v>5190</v>
      </c>
      <c r="B1508" s="2" t="s">
        <v>885</v>
      </c>
      <c r="C1508" s="2" t="s">
        <v>5191</v>
      </c>
      <c r="D1508" s="2">
        <v>1</v>
      </c>
      <c r="E1508" s="2">
        <v>1</v>
      </c>
      <c r="F1508" s="2">
        <v>1</v>
      </c>
      <c r="G1508" s="2" t="s">
        <v>1030</v>
      </c>
      <c r="H1508" s="2" t="s">
        <v>5192</v>
      </c>
      <c r="I1508" s="21">
        <v>43327.291666666672</v>
      </c>
      <c r="J1508" s="2" t="s">
        <v>978</v>
      </c>
      <c r="K1508" s="21">
        <v>43321.291666666672</v>
      </c>
      <c r="L1508" s="2" t="s">
        <v>794</v>
      </c>
      <c r="M1508" s="21">
        <v>43208.291666666672</v>
      </c>
      <c r="N1508" s="2">
        <v>1</v>
      </c>
      <c r="O1508" s="2">
        <v>0</v>
      </c>
      <c r="P1508" s="2" t="s">
        <v>824</v>
      </c>
      <c r="Q1508" s="2" t="s">
        <v>885</v>
      </c>
      <c r="R1508" s="2" t="s">
        <v>810</v>
      </c>
      <c r="S1508" s="2" t="s">
        <v>831</v>
      </c>
      <c r="T1508" s="2" t="str">
        <f t="shared" si="92"/>
        <v/>
      </c>
      <c r="U1508" s="2" t="s">
        <v>1030</v>
      </c>
      <c r="V1508" s="2" t="str">
        <f t="shared" si="93"/>
        <v/>
      </c>
      <c r="W1508" s="2" t="s">
        <v>1030</v>
      </c>
      <c r="X1508" s="2" t="str">
        <f t="shared" si="94"/>
        <v/>
      </c>
      <c r="Y1508" s="2" t="s">
        <v>1030</v>
      </c>
      <c r="Z1508" s="2" t="str">
        <f t="shared" si="95"/>
        <v/>
      </c>
      <c r="AA1508" s="2" t="s">
        <v>1030</v>
      </c>
    </row>
    <row r="1509" spans="1:27" hidden="1" x14ac:dyDescent="0.25">
      <c r="A1509" s="2" t="s">
        <v>5193</v>
      </c>
      <c r="B1509" s="2" t="s">
        <v>912</v>
      </c>
      <c r="C1509" s="2" t="s">
        <v>5194</v>
      </c>
      <c r="D1509" s="2">
        <v>1.5</v>
      </c>
      <c r="E1509" s="2">
        <v>1</v>
      </c>
      <c r="F1509" s="2">
        <v>1.5</v>
      </c>
      <c r="G1509" s="2" t="s">
        <v>1030</v>
      </c>
      <c r="H1509" s="2" t="s">
        <v>5195</v>
      </c>
      <c r="I1509" s="21">
        <v>42801.333333333328</v>
      </c>
      <c r="J1509" s="2" t="s">
        <v>840</v>
      </c>
      <c r="K1509" s="21">
        <v>42795.333333333328</v>
      </c>
      <c r="L1509" s="2" t="s">
        <v>794</v>
      </c>
      <c r="M1509" s="21">
        <v>42802.333333333328</v>
      </c>
      <c r="N1509" s="2">
        <v>1</v>
      </c>
      <c r="O1509" s="2">
        <v>0</v>
      </c>
      <c r="P1509" s="2" t="s">
        <v>824</v>
      </c>
      <c r="Q1509" s="2" t="s">
        <v>912</v>
      </c>
      <c r="R1509" s="2" t="s">
        <v>922</v>
      </c>
      <c r="S1509" s="2" t="s">
        <v>798</v>
      </c>
      <c r="T1509" s="2" t="str">
        <f t="shared" si="92"/>
        <v/>
      </c>
      <c r="U1509" s="2" t="s">
        <v>1030</v>
      </c>
      <c r="V1509" s="2" t="str">
        <f t="shared" si="93"/>
        <v/>
      </c>
      <c r="W1509" s="2" t="s">
        <v>1030</v>
      </c>
      <c r="X1509" s="2" t="str">
        <f t="shared" si="94"/>
        <v/>
      </c>
      <c r="Y1509" s="2" t="s">
        <v>1030</v>
      </c>
      <c r="Z1509" s="2" t="str">
        <f t="shared" si="95"/>
        <v/>
      </c>
      <c r="AA1509" s="2" t="s">
        <v>1030</v>
      </c>
    </row>
    <row r="1510" spans="1:27" hidden="1" x14ac:dyDescent="0.25">
      <c r="A1510" s="2" t="s">
        <v>5196</v>
      </c>
      <c r="B1510" s="2" t="s">
        <v>1261</v>
      </c>
      <c r="C1510" s="2" t="s">
        <v>5197</v>
      </c>
      <c r="D1510" s="2">
        <v>6.5</v>
      </c>
      <c r="E1510" s="2">
        <v>1</v>
      </c>
      <c r="F1510" s="2">
        <v>6.5</v>
      </c>
      <c r="G1510" s="2" t="s">
        <v>1030</v>
      </c>
      <c r="H1510" s="2" t="s">
        <v>5198</v>
      </c>
      <c r="I1510" s="21">
        <v>41773.291666666664</v>
      </c>
      <c r="J1510" s="2" t="s">
        <v>793</v>
      </c>
      <c r="K1510" s="21">
        <v>41750.291666666664</v>
      </c>
      <c r="L1510" s="2" t="s">
        <v>1102</v>
      </c>
      <c r="M1510" s="21">
        <v>20821.333333333332</v>
      </c>
      <c r="N1510" s="2">
        <v>99</v>
      </c>
      <c r="O1510" s="2">
        <v>5800000</v>
      </c>
      <c r="P1510" s="2" t="s">
        <v>795</v>
      </c>
      <c r="Q1510" s="2" t="s">
        <v>1261</v>
      </c>
      <c r="R1510" s="2" t="s">
        <v>1262</v>
      </c>
      <c r="S1510" s="2" t="s">
        <v>801</v>
      </c>
      <c r="T1510" s="2" t="str">
        <f t="shared" si="92"/>
        <v/>
      </c>
      <c r="U1510" s="2" t="s">
        <v>1030</v>
      </c>
      <c r="V1510" s="2" t="str">
        <f t="shared" si="93"/>
        <v/>
      </c>
      <c r="W1510" s="2" t="s">
        <v>1030</v>
      </c>
      <c r="X1510" s="2" t="str">
        <f t="shared" si="94"/>
        <v/>
      </c>
      <c r="Y1510" s="2" t="s">
        <v>1030</v>
      </c>
      <c r="Z1510" s="2" t="str">
        <f t="shared" si="95"/>
        <v/>
      </c>
      <c r="AA1510" s="2" t="s">
        <v>1030</v>
      </c>
    </row>
    <row r="1511" spans="1:27" hidden="1" x14ac:dyDescent="0.25">
      <c r="A1511" s="2" t="s">
        <v>5199</v>
      </c>
      <c r="B1511" s="2" t="s">
        <v>812</v>
      </c>
      <c r="C1511" s="2" t="s">
        <v>5200</v>
      </c>
      <c r="D1511" s="2">
        <v>1</v>
      </c>
      <c r="E1511" s="2">
        <v>1</v>
      </c>
      <c r="F1511" s="2">
        <v>1</v>
      </c>
      <c r="G1511" s="2" t="s">
        <v>1030</v>
      </c>
      <c r="H1511" s="2" t="s">
        <v>5201</v>
      </c>
      <c r="I1511" s="21">
        <v>42571.291666666672</v>
      </c>
      <c r="J1511" s="2" t="s">
        <v>840</v>
      </c>
      <c r="K1511" s="21">
        <v>42564.291666666672</v>
      </c>
      <c r="L1511" s="2" t="s">
        <v>794</v>
      </c>
      <c r="M1511" s="21">
        <v>41821.291666666664</v>
      </c>
      <c r="N1511" s="2">
        <v>0</v>
      </c>
      <c r="O1511" s="2">
        <v>0</v>
      </c>
      <c r="P1511" s="2" t="s">
        <v>795</v>
      </c>
      <c r="Q1511" s="2" t="s">
        <v>812</v>
      </c>
      <c r="R1511" s="2" t="s">
        <v>797</v>
      </c>
      <c r="S1511" s="2" t="s">
        <v>853</v>
      </c>
      <c r="T1511" s="2" t="str">
        <f t="shared" si="92"/>
        <v/>
      </c>
      <c r="U1511" s="2" t="s">
        <v>1030</v>
      </c>
      <c r="V1511" s="2" t="str">
        <f t="shared" si="93"/>
        <v/>
      </c>
      <c r="W1511" s="2" t="s">
        <v>1030</v>
      </c>
      <c r="X1511" s="2" t="str">
        <f t="shared" si="94"/>
        <v/>
      </c>
      <c r="Y1511" s="2" t="s">
        <v>1030</v>
      </c>
      <c r="Z1511" s="2" t="str">
        <f t="shared" si="95"/>
        <v/>
      </c>
      <c r="AA1511" s="2" t="s">
        <v>1030</v>
      </c>
    </row>
    <row r="1512" spans="1:27" x14ac:dyDescent="0.25">
      <c r="A1512" s="2" t="s">
        <v>314</v>
      </c>
      <c r="B1512" s="2" t="s">
        <v>1367</v>
      </c>
      <c r="C1512" s="2" t="s">
        <v>313</v>
      </c>
      <c r="D1512" s="2">
        <v>3</v>
      </c>
      <c r="E1512" s="2">
        <v>1</v>
      </c>
      <c r="F1512" s="2">
        <v>3</v>
      </c>
      <c r="G1512" s="2" t="s">
        <v>1030</v>
      </c>
      <c r="H1512" s="2" t="s">
        <v>1219</v>
      </c>
      <c r="I1512" s="21">
        <v>43235.291666666672</v>
      </c>
      <c r="J1512" s="2" t="s">
        <v>819</v>
      </c>
      <c r="K1512" s="21">
        <v>43164.333333333328</v>
      </c>
      <c r="L1512" s="2" t="s">
        <v>794</v>
      </c>
      <c r="M1512" s="21">
        <v>36404.291666666664</v>
      </c>
      <c r="N1512" s="2">
        <v>8</v>
      </c>
      <c r="O1512" s="2">
        <v>1453782</v>
      </c>
      <c r="P1512" s="2" t="s">
        <v>795</v>
      </c>
      <c r="Q1512" s="2" t="s">
        <v>1593</v>
      </c>
      <c r="R1512" s="2" t="s">
        <v>827</v>
      </c>
      <c r="S1512" s="2" t="s">
        <v>820</v>
      </c>
      <c r="T1512" s="2" t="str">
        <f t="shared" si="92"/>
        <v/>
      </c>
      <c r="U1512" s="2" t="s">
        <v>1030</v>
      </c>
      <c r="V1512" s="2" t="str">
        <f t="shared" si="93"/>
        <v/>
      </c>
      <c r="W1512" s="2" t="s">
        <v>1030</v>
      </c>
      <c r="X1512" s="2" t="str">
        <f t="shared" si="94"/>
        <v/>
      </c>
      <c r="Y1512" s="2" t="s">
        <v>1030</v>
      </c>
      <c r="Z1512" s="2" t="str">
        <f t="shared" si="95"/>
        <v/>
      </c>
      <c r="AA1512" s="2" t="s">
        <v>1030</v>
      </c>
    </row>
    <row r="1513" spans="1:27" hidden="1" x14ac:dyDescent="0.25">
      <c r="A1513" s="2" t="s">
        <v>5202</v>
      </c>
      <c r="B1513" s="2" t="s">
        <v>1750</v>
      </c>
      <c r="C1513" s="2" t="s">
        <v>5203</v>
      </c>
      <c r="D1513" s="2">
        <v>7.5</v>
      </c>
      <c r="E1513" s="2">
        <v>1</v>
      </c>
      <c r="F1513" s="2">
        <v>7.5</v>
      </c>
      <c r="G1513" s="2" t="s">
        <v>1030</v>
      </c>
      <c r="H1513" s="2" t="s">
        <v>3482</v>
      </c>
      <c r="I1513" s="21">
        <v>41747.291666666664</v>
      </c>
      <c r="J1513" s="2" t="s">
        <v>800</v>
      </c>
      <c r="K1513" s="21">
        <v>41705.333333333336</v>
      </c>
      <c r="L1513" s="2" t="s">
        <v>1102</v>
      </c>
      <c r="M1513" s="21">
        <v>41731.291666666664</v>
      </c>
      <c r="N1513" s="2">
        <v>0</v>
      </c>
      <c r="O1513" s="2">
        <v>0</v>
      </c>
      <c r="P1513" s="2" t="s">
        <v>816</v>
      </c>
      <c r="Q1513" s="2" t="s">
        <v>1750</v>
      </c>
      <c r="R1513" s="2" t="s">
        <v>1030</v>
      </c>
      <c r="S1513" s="2" t="s">
        <v>820</v>
      </c>
      <c r="T1513" s="2" t="str">
        <f t="shared" si="92"/>
        <v/>
      </c>
      <c r="U1513" s="2" t="s">
        <v>1030</v>
      </c>
      <c r="V1513" s="2" t="str">
        <f t="shared" si="93"/>
        <v>David Pollock</v>
      </c>
      <c r="W1513" s="2">
        <v>1</v>
      </c>
      <c r="X1513" s="2" t="str">
        <f t="shared" si="94"/>
        <v/>
      </c>
      <c r="Y1513" s="2" t="s">
        <v>1030</v>
      </c>
      <c r="Z1513" s="2" t="str">
        <f t="shared" si="95"/>
        <v/>
      </c>
      <c r="AA1513" s="2" t="s">
        <v>1030</v>
      </c>
    </row>
    <row r="1514" spans="1:27" hidden="1" x14ac:dyDescent="0.25">
      <c r="A1514" s="2" t="s">
        <v>5204</v>
      </c>
      <c r="B1514" s="2" t="s">
        <v>796</v>
      </c>
      <c r="C1514" s="2" t="s">
        <v>5205</v>
      </c>
      <c r="D1514" s="2">
        <v>0.75</v>
      </c>
      <c r="E1514" s="2" t="s">
        <v>1030</v>
      </c>
      <c r="F1514" s="2" t="s">
        <v>1030</v>
      </c>
      <c r="G1514" s="2">
        <v>0.75</v>
      </c>
      <c r="H1514" s="2" t="s">
        <v>5206</v>
      </c>
      <c r="I1514" s="21">
        <v>42216.291666666672</v>
      </c>
      <c r="J1514" s="2" t="s">
        <v>819</v>
      </c>
      <c r="K1514" s="21">
        <v>41338.333333333336</v>
      </c>
      <c r="L1514" s="2" t="s">
        <v>1102</v>
      </c>
      <c r="M1514" s="21">
        <v>41061.291666666664</v>
      </c>
      <c r="N1514" s="2">
        <v>0</v>
      </c>
      <c r="O1514" s="2">
        <v>0</v>
      </c>
      <c r="P1514" s="2" t="s">
        <v>824</v>
      </c>
      <c r="Q1514" s="2" t="s">
        <v>796</v>
      </c>
      <c r="R1514" s="2" t="s">
        <v>1030</v>
      </c>
      <c r="S1514" s="2" t="s">
        <v>831</v>
      </c>
      <c r="T1514" s="2" t="str">
        <f t="shared" si="92"/>
        <v/>
      </c>
      <c r="U1514" s="2" t="s">
        <v>1030</v>
      </c>
      <c r="V1514" s="2" t="str">
        <f t="shared" si="93"/>
        <v/>
      </c>
      <c r="W1514" s="2" t="s">
        <v>1030</v>
      </c>
      <c r="X1514" s="2" t="str">
        <f t="shared" si="94"/>
        <v/>
      </c>
      <c r="Y1514" s="2" t="s">
        <v>1030</v>
      </c>
      <c r="Z1514" s="2" t="str">
        <f t="shared" si="95"/>
        <v/>
      </c>
      <c r="AA1514" s="2" t="s">
        <v>1030</v>
      </c>
    </row>
    <row r="1515" spans="1:27" hidden="1" x14ac:dyDescent="0.25">
      <c r="A1515" s="2" t="s">
        <v>5207</v>
      </c>
      <c r="B1515" s="2" t="s">
        <v>812</v>
      </c>
      <c r="C1515" s="2" t="s">
        <v>5208</v>
      </c>
      <c r="D1515" s="2">
        <v>13.5</v>
      </c>
      <c r="E1515" s="2" t="s">
        <v>1030</v>
      </c>
      <c r="F1515" s="2" t="s">
        <v>1030</v>
      </c>
      <c r="G1515" s="2">
        <v>13.5</v>
      </c>
      <c r="H1515" s="2" t="s">
        <v>5209</v>
      </c>
      <c r="I1515" s="21">
        <v>42702.333333333328</v>
      </c>
      <c r="J1515" s="2" t="s">
        <v>793</v>
      </c>
      <c r="K1515" s="21">
        <v>40529.333333333336</v>
      </c>
      <c r="L1515" s="2" t="s">
        <v>794</v>
      </c>
      <c r="M1515" s="21">
        <v>39630.291666666664</v>
      </c>
      <c r="N1515" s="2">
        <v>3</v>
      </c>
      <c r="O1515" s="2">
        <v>500000</v>
      </c>
      <c r="P1515" s="2" t="s">
        <v>795</v>
      </c>
      <c r="Q1515" s="2" t="s">
        <v>812</v>
      </c>
      <c r="R1515" s="2" t="s">
        <v>903</v>
      </c>
      <c r="S1515" s="2" t="s">
        <v>853</v>
      </c>
      <c r="T1515" s="2" t="str">
        <f t="shared" si="92"/>
        <v/>
      </c>
      <c r="U1515" s="2" t="s">
        <v>1030</v>
      </c>
      <c r="V1515" s="2" t="str">
        <f t="shared" si="93"/>
        <v/>
      </c>
      <c r="W1515" s="2" t="s">
        <v>1030</v>
      </c>
      <c r="X1515" s="2" t="str">
        <f t="shared" si="94"/>
        <v/>
      </c>
      <c r="Y1515" s="2" t="s">
        <v>1030</v>
      </c>
      <c r="Z1515" s="2" t="str">
        <f t="shared" si="95"/>
        <v>Bill Bartels</v>
      </c>
      <c r="AA1515" s="2">
        <v>500000</v>
      </c>
    </row>
    <row r="1516" spans="1:27" hidden="1" x14ac:dyDescent="0.25">
      <c r="A1516" s="2" t="s">
        <v>510</v>
      </c>
      <c r="B1516" s="2" t="s">
        <v>882</v>
      </c>
      <c r="C1516" s="2" t="s">
        <v>509</v>
      </c>
      <c r="D1516" s="2">
        <v>3</v>
      </c>
      <c r="E1516" s="2">
        <v>1</v>
      </c>
      <c r="F1516" s="2">
        <v>3</v>
      </c>
      <c r="G1516" s="2" t="s">
        <v>1030</v>
      </c>
      <c r="H1516" s="2" t="s">
        <v>1220</v>
      </c>
      <c r="I1516" s="21">
        <v>43235.291666666672</v>
      </c>
      <c r="J1516" s="2" t="s">
        <v>889</v>
      </c>
      <c r="K1516" s="21">
        <v>43104.333333333328</v>
      </c>
      <c r="L1516" s="2" t="s">
        <v>794</v>
      </c>
      <c r="N1516" s="2">
        <v>0</v>
      </c>
      <c r="O1516" s="2">
        <v>0</v>
      </c>
      <c r="P1516" s="2" t="s">
        <v>816</v>
      </c>
      <c r="Q1516" s="2" t="s">
        <v>882</v>
      </c>
      <c r="R1516" s="2" t="s">
        <v>797</v>
      </c>
      <c r="S1516" s="2" t="s">
        <v>996</v>
      </c>
      <c r="T1516" s="2" t="str">
        <f t="shared" si="92"/>
        <v/>
      </c>
      <c r="U1516" s="2" t="s">
        <v>1030</v>
      </c>
      <c r="V1516" s="2" t="str">
        <f t="shared" si="93"/>
        <v/>
      </c>
      <c r="W1516" s="2" t="s">
        <v>1030</v>
      </c>
      <c r="X1516" s="2" t="str">
        <f t="shared" si="94"/>
        <v/>
      </c>
      <c r="Y1516" s="2" t="s">
        <v>1030</v>
      </c>
      <c r="Z1516" s="2" t="str">
        <f t="shared" si="95"/>
        <v/>
      </c>
      <c r="AA1516" s="2" t="s">
        <v>1030</v>
      </c>
    </row>
    <row r="1517" spans="1:27" hidden="1" x14ac:dyDescent="0.25">
      <c r="A1517" s="2" t="s">
        <v>5210</v>
      </c>
      <c r="B1517" s="2" t="s">
        <v>3247</v>
      </c>
      <c r="C1517" s="2" t="s">
        <v>5211</v>
      </c>
      <c r="D1517" s="2">
        <v>12</v>
      </c>
      <c r="E1517" s="2" t="s">
        <v>1030</v>
      </c>
      <c r="F1517" s="2" t="s">
        <v>1030</v>
      </c>
      <c r="G1517" s="2">
        <v>12</v>
      </c>
      <c r="H1517" s="2" t="s">
        <v>3247</v>
      </c>
      <c r="I1517" s="21">
        <v>42557.291666666672</v>
      </c>
      <c r="J1517" s="2" t="s">
        <v>793</v>
      </c>
      <c r="K1517" s="21">
        <v>40770.291666666664</v>
      </c>
      <c r="L1517" s="2" t="s">
        <v>794</v>
      </c>
      <c r="M1517" s="21">
        <v>30895.291666666668</v>
      </c>
      <c r="N1517" s="2">
        <v>27</v>
      </c>
      <c r="O1517" s="2">
        <v>2034724</v>
      </c>
      <c r="P1517" s="2" t="s">
        <v>795</v>
      </c>
      <c r="Q1517" s="2" t="s">
        <v>3247</v>
      </c>
      <c r="R1517" s="2" t="s">
        <v>830</v>
      </c>
      <c r="S1517" s="2" t="s">
        <v>916</v>
      </c>
      <c r="T1517" s="2" t="str">
        <f t="shared" si="92"/>
        <v/>
      </c>
      <c r="U1517" s="2" t="s">
        <v>1030</v>
      </c>
      <c r="V1517" s="2" t="str">
        <f t="shared" si="93"/>
        <v/>
      </c>
      <c r="W1517" s="2" t="s">
        <v>1030</v>
      </c>
      <c r="X1517" s="2" t="str">
        <f t="shared" si="94"/>
        <v/>
      </c>
      <c r="Y1517" s="2" t="s">
        <v>1030</v>
      </c>
      <c r="Z1517" s="2" t="str">
        <f t="shared" si="95"/>
        <v/>
      </c>
      <c r="AA1517" s="2" t="s">
        <v>1030</v>
      </c>
    </row>
    <row r="1518" spans="1:27" hidden="1" x14ac:dyDescent="0.25">
      <c r="A1518" s="2" t="s">
        <v>1444</v>
      </c>
      <c r="B1518" s="2" t="s">
        <v>885</v>
      </c>
      <c r="C1518" s="2" t="s">
        <v>1443</v>
      </c>
      <c r="D1518" s="2">
        <v>5.25</v>
      </c>
      <c r="E1518" s="2">
        <v>1</v>
      </c>
      <c r="F1518" s="2">
        <v>5.25</v>
      </c>
      <c r="G1518" s="2" t="s">
        <v>1030</v>
      </c>
      <c r="H1518" s="2" t="s">
        <v>1522</v>
      </c>
      <c r="I1518" s="21">
        <v>43298.291666666672</v>
      </c>
      <c r="J1518" s="2" t="s">
        <v>876</v>
      </c>
      <c r="K1518" s="21">
        <v>42205.291666666672</v>
      </c>
      <c r="L1518" s="2" t="s">
        <v>794</v>
      </c>
      <c r="M1518" s="21">
        <v>42186.291666666672</v>
      </c>
      <c r="N1518" s="2">
        <v>1</v>
      </c>
      <c r="O1518" s="2">
        <v>0</v>
      </c>
      <c r="P1518" s="2" t="s">
        <v>824</v>
      </c>
      <c r="Q1518" s="2" t="s">
        <v>885</v>
      </c>
      <c r="R1518" s="2" t="s">
        <v>857</v>
      </c>
      <c r="S1518" s="2" t="s">
        <v>820</v>
      </c>
      <c r="T1518" s="2" t="str">
        <f t="shared" si="92"/>
        <v/>
      </c>
      <c r="U1518" s="2" t="s">
        <v>1030</v>
      </c>
      <c r="V1518" s="2" t="str">
        <f t="shared" si="93"/>
        <v/>
      </c>
      <c r="W1518" s="2" t="s">
        <v>1030</v>
      </c>
      <c r="X1518" s="2" t="str">
        <f t="shared" si="94"/>
        <v/>
      </c>
      <c r="Y1518" s="2" t="s">
        <v>1030</v>
      </c>
      <c r="Z1518" s="2" t="str">
        <f t="shared" si="95"/>
        <v/>
      </c>
      <c r="AA1518" s="2" t="s">
        <v>1030</v>
      </c>
    </row>
    <row r="1519" spans="1:27" hidden="1" x14ac:dyDescent="0.25">
      <c r="A1519" s="2" t="s">
        <v>5212</v>
      </c>
      <c r="B1519" s="2" t="s">
        <v>1659</v>
      </c>
      <c r="C1519" s="2" t="s">
        <v>5213</v>
      </c>
      <c r="D1519" s="2">
        <v>4.3333333358168602</v>
      </c>
      <c r="E1519" s="2" t="s">
        <v>1030</v>
      </c>
      <c r="F1519" s="2" t="s">
        <v>1030</v>
      </c>
      <c r="G1519" s="2">
        <v>4.3333333358168602</v>
      </c>
      <c r="H1519" s="2" t="s">
        <v>5214</v>
      </c>
      <c r="I1519" s="21">
        <v>42090.291666666672</v>
      </c>
      <c r="J1519" s="2" t="s">
        <v>793</v>
      </c>
      <c r="K1519" s="21">
        <v>40570.333333333336</v>
      </c>
      <c r="L1519" s="2" t="s">
        <v>1102</v>
      </c>
      <c r="M1519" s="21">
        <v>35431.333333333336</v>
      </c>
      <c r="N1519" s="2">
        <v>70</v>
      </c>
      <c r="P1519" s="2" t="s">
        <v>795</v>
      </c>
      <c r="Q1519" s="2" t="s">
        <v>1659</v>
      </c>
      <c r="R1519" s="2" t="s">
        <v>797</v>
      </c>
      <c r="S1519" s="2" t="s">
        <v>831</v>
      </c>
      <c r="T1519" s="2" t="str">
        <f t="shared" si="92"/>
        <v/>
      </c>
      <c r="U1519" s="2" t="s">
        <v>1030</v>
      </c>
      <c r="V1519" s="2" t="str">
        <f t="shared" si="93"/>
        <v/>
      </c>
      <c r="W1519" s="2" t="s">
        <v>1030</v>
      </c>
      <c r="X1519" s="2" t="str">
        <f t="shared" si="94"/>
        <v/>
      </c>
      <c r="Y1519" s="2" t="s">
        <v>1030</v>
      </c>
      <c r="Z1519" s="2" t="str">
        <f t="shared" si="95"/>
        <v/>
      </c>
      <c r="AA1519" s="2" t="s">
        <v>1030</v>
      </c>
    </row>
    <row r="1520" spans="1:27" hidden="1" x14ac:dyDescent="0.25">
      <c r="A1520" s="2" t="s">
        <v>5215</v>
      </c>
      <c r="B1520" s="2" t="s">
        <v>885</v>
      </c>
      <c r="C1520" s="2" t="s">
        <v>5216</v>
      </c>
      <c r="D1520" s="2">
        <v>9.75</v>
      </c>
      <c r="E1520" s="2" t="s">
        <v>1030</v>
      </c>
      <c r="F1520" s="2" t="s">
        <v>1030</v>
      </c>
      <c r="G1520" s="2">
        <v>9.75</v>
      </c>
      <c r="H1520" s="2" t="s">
        <v>5217</v>
      </c>
      <c r="I1520" s="21">
        <v>42330.333333333328</v>
      </c>
      <c r="J1520" s="2" t="s">
        <v>861</v>
      </c>
      <c r="K1520" s="21">
        <v>42313.333333333328</v>
      </c>
      <c r="L1520" s="2" t="s">
        <v>1102</v>
      </c>
      <c r="M1520" s="21">
        <v>42228.291666666672</v>
      </c>
      <c r="N1520" s="2">
        <v>3</v>
      </c>
      <c r="O1520" s="2">
        <v>402000</v>
      </c>
      <c r="P1520" s="2" t="s">
        <v>824</v>
      </c>
      <c r="Q1520" s="2" t="s">
        <v>885</v>
      </c>
      <c r="R1520" s="2" t="s">
        <v>810</v>
      </c>
      <c r="S1520" s="2" t="s">
        <v>843</v>
      </c>
      <c r="T1520" s="2" t="str">
        <f t="shared" si="92"/>
        <v/>
      </c>
      <c r="U1520" s="2" t="s">
        <v>1030</v>
      </c>
      <c r="V1520" s="2" t="str">
        <f t="shared" si="93"/>
        <v/>
      </c>
      <c r="W1520" s="2" t="s">
        <v>1030</v>
      </c>
      <c r="X1520" s="2" t="str">
        <f t="shared" si="94"/>
        <v/>
      </c>
      <c r="Y1520" s="2" t="s">
        <v>1030</v>
      </c>
      <c r="Z1520" s="2" t="str">
        <f t="shared" si="95"/>
        <v/>
      </c>
      <c r="AA1520" s="2" t="s">
        <v>1030</v>
      </c>
    </row>
    <row r="1521" spans="1:27" hidden="1" x14ac:dyDescent="0.25">
      <c r="A1521" s="2" t="s">
        <v>5218</v>
      </c>
      <c r="B1521" s="2" t="s">
        <v>912</v>
      </c>
      <c r="C1521" s="2" t="s">
        <v>5219</v>
      </c>
      <c r="D1521" s="2">
        <v>5.800000011920929</v>
      </c>
      <c r="E1521" s="2" t="s">
        <v>1030</v>
      </c>
      <c r="F1521" s="2" t="s">
        <v>1030</v>
      </c>
      <c r="G1521" s="2">
        <v>5.800000011920929</v>
      </c>
      <c r="H1521" s="2" t="s">
        <v>5220</v>
      </c>
      <c r="I1521" s="21">
        <v>41941.291666666664</v>
      </c>
      <c r="J1521" s="2" t="s">
        <v>1030</v>
      </c>
      <c r="K1521" s="21">
        <v>41359.291666666664</v>
      </c>
      <c r="L1521" s="2" t="s">
        <v>1102</v>
      </c>
      <c r="P1521" s="2" t="s">
        <v>795</v>
      </c>
      <c r="Q1521" s="2" t="s">
        <v>912</v>
      </c>
      <c r="R1521" s="2" t="s">
        <v>1030</v>
      </c>
      <c r="S1521" s="2" t="s">
        <v>831</v>
      </c>
      <c r="T1521" s="2" t="str">
        <f t="shared" si="92"/>
        <v/>
      </c>
      <c r="U1521" s="2" t="s">
        <v>1030</v>
      </c>
      <c r="V1521" s="2" t="str">
        <f t="shared" si="93"/>
        <v/>
      </c>
      <c r="W1521" s="2" t="s">
        <v>1030</v>
      </c>
      <c r="X1521" s="2" t="str">
        <f t="shared" si="94"/>
        <v/>
      </c>
      <c r="Y1521" s="2" t="s">
        <v>1030</v>
      </c>
      <c r="Z1521" s="2" t="str">
        <f t="shared" si="95"/>
        <v/>
      </c>
      <c r="AA1521" s="2" t="s">
        <v>1030</v>
      </c>
    </row>
    <row r="1522" spans="1:27" hidden="1" x14ac:dyDescent="0.25">
      <c r="A1522" s="2" t="s">
        <v>494</v>
      </c>
      <c r="B1522" s="2" t="s">
        <v>812</v>
      </c>
      <c r="C1522" s="2" t="s">
        <v>493</v>
      </c>
      <c r="D1522" s="2">
        <v>3</v>
      </c>
      <c r="E1522" s="2">
        <v>1</v>
      </c>
      <c r="F1522" s="2">
        <v>3</v>
      </c>
      <c r="G1522" s="2" t="s">
        <v>1030</v>
      </c>
      <c r="H1522" s="2" t="s">
        <v>1221</v>
      </c>
      <c r="I1522" s="21">
        <v>43235.291666666672</v>
      </c>
      <c r="J1522" s="2" t="s">
        <v>840</v>
      </c>
      <c r="K1522" s="21">
        <v>43201.291666666672</v>
      </c>
      <c r="L1522" s="2" t="s">
        <v>794</v>
      </c>
      <c r="N1522" s="2">
        <v>0</v>
      </c>
      <c r="O1522" s="2">
        <v>0</v>
      </c>
      <c r="P1522" s="2" t="s">
        <v>816</v>
      </c>
      <c r="Q1522" s="2" t="s">
        <v>812</v>
      </c>
      <c r="R1522" s="2" t="s">
        <v>813</v>
      </c>
      <c r="S1522" s="2" t="s">
        <v>831</v>
      </c>
      <c r="T1522" s="2" t="str">
        <f t="shared" si="92"/>
        <v/>
      </c>
      <c r="U1522" s="2" t="s">
        <v>1030</v>
      </c>
      <c r="V1522" s="2" t="str">
        <f t="shared" si="93"/>
        <v/>
      </c>
      <c r="W1522" s="2" t="s">
        <v>1030</v>
      </c>
      <c r="X1522" s="2" t="str">
        <f t="shared" si="94"/>
        <v/>
      </c>
      <c r="Y1522" s="2" t="s">
        <v>1030</v>
      </c>
      <c r="Z1522" s="2" t="str">
        <f t="shared" si="95"/>
        <v/>
      </c>
      <c r="AA1522" s="2" t="s">
        <v>1030</v>
      </c>
    </row>
    <row r="1523" spans="1:27" hidden="1" x14ac:dyDescent="0.25">
      <c r="A1523" s="2" t="s">
        <v>676</v>
      </c>
      <c r="B1523" s="2" t="s">
        <v>804</v>
      </c>
      <c r="C1523" s="2" t="s">
        <v>675</v>
      </c>
      <c r="D1523" s="2">
        <v>6.75</v>
      </c>
      <c r="E1523" s="2">
        <v>1</v>
      </c>
      <c r="F1523" s="2">
        <v>6.75</v>
      </c>
      <c r="G1523" s="2" t="s">
        <v>1030</v>
      </c>
      <c r="H1523" s="2" t="s">
        <v>1222</v>
      </c>
      <c r="I1523" s="21">
        <v>43297.291666666672</v>
      </c>
      <c r="J1523" s="2" t="s">
        <v>978</v>
      </c>
      <c r="K1523" s="21">
        <v>43160.333333333328</v>
      </c>
      <c r="L1523" s="2" t="s">
        <v>794</v>
      </c>
      <c r="M1523" s="21">
        <v>40909.333333333336</v>
      </c>
      <c r="N1523" s="2">
        <v>40</v>
      </c>
      <c r="O1523" s="2">
        <v>3000000</v>
      </c>
      <c r="P1523" s="2" t="s">
        <v>795</v>
      </c>
      <c r="Q1523" s="2" t="s">
        <v>804</v>
      </c>
      <c r="R1523" s="2" t="s">
        <v>810</v>
      </c>
      <c r="S1523" s="2" t="s">
        <v>806</v>
      </c>
      <c r="T1523" s="2" t="str">
        <f t="shared" si="92"/>
        <v/>
      </c>
      <c r="U1523" s="2" t="s">
        <v>1030</v>
      </c>
      <c r="V1523" s="2" t="str">
        <f t="shared" si="93"/>
        <v/>
      </c>
      <c r="W1523" s="2" t="s">
        <v>1030</v>
      </c>
      <c r="X1523" s="2" t="str">
        <f t="shared" si="94"/>
        <v/>
      </c>
      <c r="Y1523" s="2" t="s">
        <v>1030</v>
      </c>
      <c r="Z1523" s="2" t="str">
        <f t="shared" si="95"/>
        <v/>
      </c>
      <c r="AA1523" s="2" t="s">
        <v>1030</v>
      </c>
    </row>
    <row r="1524" spans="1:27" hidden="1" x14ac:dyDescent="0.25">
      <c r="A1524" s="2" t="s">
        <v>5221</v>
      </c>
      <c r="B1524" s="2" t="s">
        <v>874</v>
      </c>
      <c r="C1524" s="2" t="s">
        <v>5222</v>
      </c>
      <c r="D1524" s="2">
        <v>9</v>
      </c>
      <c r="E1524" s="2" t="s">
        <v>1030</v>
      </c>
      <c r="F1524" s="2" t="s">
        <v>1030</v>
      </c>
      <c r="G1524" s="2">
        <v>9</v>
      </c>
      <c r="H1524" s="2" t="s">
        <v>5223</v>
      </c>
      <c r="I1524" s="21">
        <v>42061.333333333328</v>
      </c>
      <c r="J1524" s="2" t="s">
        <v>808</v>
      </c>
      <c r="K1524" s="21">
        <v>41291.333333333336</v>
      </c>
      <c r="L1524" s="2" t="s">
        <v>1102</v>
      </c>
      <c r="M1524" s="21">
        <v>41480.291666666664</v>
      </c>
      <c r="N1524" s="2">
        <v>4</v>
      </c>
      <c r="O1524" s="2">
        <v>600000</v>
      </c>
      <c r="P1524" s="2" t="s">
        <v>816</v>
      </c>
      <c r="Q1524" s="2" t="s">
        <v>874</v>
      </c>
      <c r="R1524" s="2" t="s">
        <v>797</v>
      </c>
      <c r="S1524" s="2" t="s">
        <v>869</v>
      </c>
      <c r="T1524" s="2" t="str">
        <f t="shared" si="92"/>
        <v>Rose Obetz</v>
      </c>
      <c r="U1524" s="2">
        <v>23000</v>
      </c>
      <c r="V1524" s="2" t="str">
        <f t="shared" si="93"/>
        <v/>
      </c>
      <c r="W1524" s="2" t="s">
        <v>1030</v>
      </c>
      <c r="X1524" s="2" t="str">
        <f t="shared" si="94"/>
        <v>Rose Obetz</v>
      </c>
      <c r="Y1524" s="2">
        <v>8</v>
      </c>
      <c r="Z1524" s="2" t="str">
        <f t="shared" si="95"/>
        <v>Rose Obetz</v>
      </c>
      <c r="AA1524" s="2">
        <v>285000</v>
      </c>
    </row>
    <row r="1525" spans="1:27" hidden="1" x14ac:dyDescent="0.25">
      <c r="A1525" s="2" t="s">
        <v>5224</v>
      </c>
      <c r="B1525" s="2" t="s">
        <v>1365</v>
      </c>
      <c r="C1525" s="2" t="s">
        <v>5225</v>
      </c>
      <c r="D1525" s="2">
        <v>2.75</v>
      </c>
      <c r="E1525" s="2">
        <v>1</v>
      </c>
      <c r="F1525" s="2">
        <v>2.75</v>
      </c>
      <c r="G1525" s="2" t="s">
        <v>1030</v>
      </c>
      <c r="H1525" s="2" t="s">
        <v>5226</v>
      </c>
      <c r="I1525" s="21">
        <v>43088.333333333328</v>
      </c>
      <c r="J1525" s="2" t="s">
        <v>800</v>
      </c>
      <c r="K1525" s="21">
        <v>43083.333333333328</v>
      </c>
      <c r="L1525" s="2" t="s">
        <v>794</v>
      </c>
      <c r="M1525" s="21">
        <v>37987.333333333336</v>
      </c>
      <c r="N1525" s="2">
        <v>2</v>
      </c>
      <c r="O1525" s="2">
        <v>150000</v>
      </c>
      <c r="P1525" s="2" t="s">
        <v>795</v>
      </c>
      <c r="Q1525" s="2" t="s">
        <v>1592</v>
      </c>
      <c r="R1525" s="2" t="s">
        <v>922</v>
      </c>
      <c r="S1525" s="2" t="s">
        <v>845</v>
      </c>
      <c r="T1525" s="2" t="str">
        <f t="shared" si="92"/>
        <v/>
      </c>
      <c r="U1525" s="2" t="s">
        <v>1030</v>
      </c>
      <c r="V1525" s="2" t="str">
        <f t="shared" si="93"/>
        <v/>
      </c>
      <c r="W1525" s="2" t="s">
        <v>1030</v>
      </c>
      <c r="X1525" s="2" t="str">
        <f t="shared" si="94"/>
        <v/>
      </c>
      <c r="Y1525" s="2" t="s">
        <v>1030</v>
      </c>
      <c r="Z1525" s="2" t="str">
        <f t="shared" si="95"/>
        <v/>
      </c>
      <c r="AA1525" s="2" t="s">
        <v>1030</v>
      </c>
    </row>
    <row r="1526" spans="1:27" hidden="1" x14ac:dyDescent="0.25">
      <c r="A1526" s="2" t="s">
        <v>5227</v>
      </c>
      <c r="B1526" s="2" t="s">
        <v>835</v>
      </c>
      <c r="C1526" s="2" t="s">
        <v>5228</v>
      </c>
      <c r="D1526" s="2">
        <v>6.75</v>
      </c>
      <c r="E1526" s="2">
        <v>1</v>
      </c>
      <c r="F1526" s="2">
        <v>6.75</v>
      </c>
      <c r="G1526" s="2" t="s">
        <v>1030</v>
      </c>
      <c r="H1526" s="2" t="s">
        <v>5229</v>
      </c>
      <c r="I1526" s="21">
        <v>42524.291666666672</v>
      </c>
      <c r="J1526" s="2" t="s">
        <v>800</v>
      </c>
      <c r="K1526" s="21">
        <v>42047.333333333328</v>
      </c>
      <c r="L1526" s="2" t="s">
        <v>794</v>
      </c>
      <c r="M1526" s="21">
        <v>42131.291666666672</v>
      </c>
      <c r="N1526" s="2">
        <v>0</v>
      </c>
      <c r="O1526" s="2">
        <v>0</v>
      </c>
      <c r="P1526" s="2" t="s">
        <v>816</v>
      </c>
      <c r="Q1526" s="2" t="s">
        <v>835</v>
      </c>
      <c r="R1526" s="2" t="s">
        <v>937</v>
      </c>
      <c r="S1526" s="2" t="s">
        <v>820</v>
      </c>
      <c r="T1526" s="2" t="str">
        <f t="shared" si="92"/>
        <v>Julie Samson</v>
      </c>
      <c r="U1526" s="2">
        <v>100</v>
      </c>
      <c r="V1526" s="2" t="str">
        <f t="shared" si="93"/>
        <v>Julie Samson</v>
      </c>
      <c r="W1526" s="2">
        <v>1</v>
      </c>
      <c r="X1526" s="2" t="str">
        <f t="shared" si="94"/>
        <v/>
      </c>
      <c r="Y1526" s="2" t="s">
        <v>1030</v>
      </c>
      <c r="Z1526" s="2" t="str">
        <f t="shared" si="95"/>
        <v/>
      </c>
      <c r="AA1526" s="2" t="s">
        <v>1030</v>
      </c>
    </row>
    <row r="1527" spans="1:27" hidden="1" x14ac:dyDescent="0.25">
      <c r="A1527" s="2" t="s">
        <v>5230</v>
      </c>
      <c r="B1527" s="2" t="s">
        <v>912</v>
      </c>
      <c r="C1527" s="2" t="s">
        <v>5231</v>
      </c>
      <c r="D1527" s="2">
        <v>15</v>
      </c>
      <c r="E1527" s="2" t="s">
        <v>1030</v>
      </c>
      <c r="F1527" s="2" t="s">
        <v>1030</v>
      </c>
      <c r="G1527" s="2">
        <v>15</v>
      </c>
      <c r="H1527" s="2" t="s">
        <v>5232</v>
      </c>
      <c r="I1527" s="21">
        <v>42415.333333333328</v>
      </c>
      <c r="J1527" s="2" t="s">
        <v>952</v>
      </c>
      <c r="K1527" s="21">
        <v>41673.333333333336</v>
      </c>
      <c r="L1527" s="2" t="s">
        <v>794</v>
      </c>
      <c r="M1527" s="21">
        <v>42151.291666666672</v>
      </c>
      <c r="N1527" s="2">
        <v>3000</v>
      </c>
      <c r="O1527" s="2">
        <v>0</v>
      </c>
      <c r="P1527" s="2" t="s">
        <v>795</v>
      </c>
      <c r="Q1527" s="2" t="s">
        <v>912</v>
      </c>
      <c r="R1527" s="2" t="s">
        <v>830</v>
      </c>
      <c r="S1527" s="2" t="s">
        <v>5233</v>
      </c>
      <c r="T1527" s="2" t="str">
        <f t="shared" si="92"/>
        <v>Ray Bowman</v>
      </c>
      <c r="U1527" s="2">
        <v>5000000</v>
      </c>
      <c r="V1527" s="2" t="str">
        <f t="shared" si="93"/>
        <v>Ray Bowman</v>
      </c>
      <c r="W1527" s="2">
        <v>1</v>
      </c>
      <c r="X1527" s="2" t="str">
        <f t="shared" si="94"/>
        <v/>
      </c>
      <c r="Y1527" s="2" t="s">
        <v>1030</v>
      </c>
      <c r="Z1527" s="2" t="str">
        <f t="shared" si="95"/>
        <v/>
      </c>
      <c r="AA1527" s="2" t="s">
        <v>1030</v>
      </c>
    </row>
    <row r="1528" spans="1:27" hidden="1" x14ac:dyDescent="0.25">
      <c r="A1528" s="2" t="s">
        <v>526</v>
      </c>
      <c r="B1528" s="2" t="s">
        <v>909</v>
      </c>
      <c r="C1528" s="2" t="s">
        <v>525</v>
      </c>
      <c r="D1528" s="2">
        <v>14.5</v>
      </c>
      <c r="E1528" s="2">
        <v>1</v>
      </c>
      <c r="F1528" s="2">
        <v>14.5</v>
      </c>
      <c r="G1528" s="2" t="s">
        <v>1030</v>
      </c>
      <c r="H1528" s="2" t="s">
        <v>1223</v>
      </c>
      <c r="I1528" s="21">
        <v>43235.291666666672</v>
      </c>
      <c r="J1528" s="2" t="s">
        <v>907</v>
      </c>
      <c r="K1528" s="21">
        <v>43010.291666666672</v>
      </c>
      <c r="L1528" s="2" t="s">
        <v>794</v>
      </c>
      <c r="M1528" s="21">
        <v>28491.333333333332</v>
      </c>
      <c r="N1528" s="2">
        <v>0</v>
      </c>
      <c r="O1528" s="2">
        <v>0</v>
      </c>
      <c r="P1528" s="2" t="s">
        <v>795</v>
      </c>
      <c r="Q1528" s="2" t="s">
        <v>909</v>
      </c>
      <c r="R1528" s="2" t="s">
        <v>797</v>
      </c>
      <c r="S1528" s="2" t="s">
        <v>1224</v>
      </c>
      <c r="T1528" s="2" t="str">
        <f t="shared" si="92"/>
        <v/>
      </c>
      <c r="U1528" s="2" t="s">
        <v>1030</v>
      </c>
      <c r="V1528" s="2" t="str">
        <f t="shared" si="93"/>
        <v/>
      </c>
      <c r="W1528" s="2" t="s">
        <v>1030</v>
      </c>
      <c r="X1528" s="2" t="str">
        <f t="shared" si="94"/>
        <v/>
      </c>
      <c r="Y1528" s="2" t="s">
        <v>1030</v>
      </c>
      <c r="Z1528" s="2" t="str">
        <f t="shared" si="95"/>
        <v/>
      </c>
      <c r="AA1528" s="2" t="s">
        <v>1030</v>
      </c>
    </row>
    <row r="1529" spans="1:27" hidden="1" x14ac:dyDescent="0.25">
      <c r="A1529" s="2" t="s">
        <v>5234</v>
      </c>
      <c r="B1529" s="2" t="s">
        <v>1659</v>
      </c>
      <c r="C1529" s="2" t="s">
        <v>5235</v>
      </c>
      <c r="D1529" s="2">
        <v>1</v>
      </c>
      <c r="E1529" s="2" t="s">
        <v>1030</v>
      </c>
      <c r="F1529" s="2" t="s">
        <v>1030</v>
      </c>
      <c r="G1529" s="2">
        <v>1</v>
      </c>
      <c r="H1529" s="2" t="s">
        <v>5236</v>
      </c>
      <c r="I1529" s="21">
        <v>41994.333333333328</v>
      </c>
      <c r="J1529" s="2" t="s">
        <v>808</v>
      </c>
      <c r="K1529" s="21">
        <v>41215.291666666664</v>
      </c>
      <c r="L1529" s="2" t="s">
        <v>1102</v>
      </c>
      <c r="M1529" s="21">
        <v>39753.291666666664</v>
      </c>
      <c r="N1529" s="2">
        <v>5</v>
      </c>
      <c r="O1529" s="2">
        <v>0</v>
      </c>
      <c r="P1529" s="2" t="s">
        <v>795</v>
      </c>
      <c r="Q1529" s="2" t="s">
        <v>1659</v>
      </c>
      <c r="R1529" s="2" t="s">
        <v>810</v>
      </c>
      <c r="S1529" s="2" t="s">
        <v>801</v>
      </c>
      <c r="T1529" s="2" t="str">
        <f t="shared" si="92"/>
        <v/>
      </c>
      <c r="U1529" s="2" t="s">
        <v>1030</v>
      </c>
      <c r="V1529" s="2" t="str">
        <f t="shared" si="93"/>
        <v/>
      </c>
      <c r="W1529" s="2" t="s">
        <v>1030</v>
      </c>
      <c r="X1529" s="2" t="str">
        <f t="shared" si="94"/>
        <v>Mary Anne Rooney</v>
      </c>
      <c r="Y1529" s="2">
        <v>12</v>
      </c>
      <c r="Z1529" s="2" t="str">
        <f t="shared" si="95"/>
        <v/>
      </c>
      <c r="AA1529" s="2" t="s">
        <v>1030</v>
      </c>
    </row>
    <row r="1530" spans="1:27" hidden="1" x14ac:dyDescent="0.25">
      <c r="A1530" s="2" t="s">
        <v>1585</v>
      </c>
      <c r="B1530" s="2" t="s">
        <v>885</v>
      </c>
      <c r="C1530" s="2" t="s">
        <v>1586</v>
      </c>
      <c r="D1530" s="2">
        <v>5.75</v>
      </c>
      <c r="E1530" s="2">
        <v>1</v>
      </c>
      <c r="F1530" s="2">
        <v>5.75</v>
      </c>
      <c r="G1530" s="2" t="s">
        <v>1030</v>
      </c>
      <c r="H1530" s="2" t="s">
        <v>1587</v>
      </c>
      <c r="I1530" s="21">
        <v>43326.291666666672</v>
      </c>
      <c r="J1530" s="2" t="s">
        <v>984</v>
      </c>
      <c r="K1530" s="21">
        <v>42198.291666666672</v>
      </c>
      <c r="L1530" s="2" t="s">
        <v>794</v>
      </c>
      <c r="M1530" s="21">
        <v>42186.291666666672</v>
      </c>
      <c r="N1530" s="2">
        <v>1</v>
      </c>
      <c r="O1530" s="2">
        <v>90000</v>
      </c>
      <c r="P1530" s="2" t="s">
        <v>816</v>
      </c>
      <c r="Q1530" s="2" t="s">
        <v>885</v>
      </c>
      <c r="R1530" s="2" t="s">
        <v>830</v>
      </c>
      <c r="S1530" s="2" t="s">
        <v>801</v>
      </c>
      <c r="T1530" s="2" t="str">
        <f t="shared" si="92"/>
        <v/>
      </c>
      <c r="U1530" s="2" t="s">
        <v>1030</v>
      </c>
      <c r="V1530" s="2" t="str">
        <f t="shared" si="93"/>
        <v/>
      </c>
      <c r="W1530" s="2" t="s">
        <v>1030</v>
      </c>
      <c r="X1530" s="2" t="str">
        <f t="shared" si="94"/>
        <v/>
      </c>
      <c r="Y1530" s="2" t="s">
        <v>1030</v>
      </c>
      <c r="Z1530" s="2" t="str">
        <f t="shared" si="95"/>
        <v/>
      </c>
      <c r="AA1530" s="2" t="s">
        <v>1030</v>
      </c>
    </row>
    <row r="1531" spans="1:27" hidden="1" x14ac:dyDescent="0.25">
      <c r="A1531" s="2" t="s">
        <v>5237</v>
      </c>
      <c r="B1531" s="2" t="s">
        <v>835</v>
      </c>
      <c r="C1531" s="2" t="s">
        <v>5238</v>
      </c>
      <c r="D1531" s="2">
        <v>13.75</v>
      </c>
      <c r="E1531" s="2">
        <v>1</v>
      </c>
      <c r="F1531" s="2">
        <v>13.75</v>
      </c>
      <c r="G1531" s="2" t="s">
        <v>1030</v>
      </c>
      <c r="H1531" s="2" t="s">
        <v>5239</v>
      </c>
      <c r="I1531" s="21">
        <v>42535.291666666672</v>
      </c>
      <c r="J1531" s="2" t="s">
        <v>2149</v>
      </c>
      <c r="K1531" s="21">
        <v>41900.291666666664</v>
      </c>
      <c r="L1531" s="2" t="s">
        <v>794</v>
      </c>
      <c r="M1531" s="21">
        <v>41994.333333333328</v>
      </c>
      <c r="N1531" s="2">
        <v>1</v>
      </c>
      <c r="O1531" s="2">
        <v>0</v>
      </c>
      <c r="P1531" s="2" t="s">
        <v>816</v>
      </c>
      <c r="Q1531" s="2" t="s">
        <v>835</v>
      </c>
      <c r="R1531" s="2" t="s">
        <v>937</v>
      </c>
      <c r="S1531" s="2" t="s">
        <v>820</v>
      </c>
      <c r="T1531" s="2" t="str">
        <f t="shared" si="92"/>
        <v>Julie Samson</v>
      </c>
      <c r="U1531" s="2">
        <v>1000000</v>
      </c>
      <c r="V1531" s="2" t="str">
        <f t="shared" si="93"/>
        <v>Julie Samson</v>
      </c>
      <c r="W1531" s="2">
        <v>1</v>
      </c>
      <c r="X1531" s="2" t="str">
        <f t="shared" si="94"/>
        <v>Julie Samson</v>
      </c>
      <c r="Y1531" s="2">
        <v>1</v>
      </c>
      <c r="Z1531" s="2" t="str">
        <f t="shared" si="95"/>
        <v/>
      </c>
      <c r="AA1531" s="2" t="s">
        <v>1030</v>
      </c>
    </row>
    <row r="1532" spans="1:27" hidden="1" x14ac:dyDescent="0.25">
      <c r="A1532" s="2" t="s">
        <v>5240</v>
      </c>
      <c r="B1532" s="2" t="s">
        <v>809</v>
      </c>
      <c r="C1532" s="2" t="s">
        <v>5241</v>
      </c>
      <c r="D1532" s="2">
        <v>2.75</v>
      </c>
      <c r="E1532" s="2" t="s">
        <v>1030</v>
      </c>
      <c r="F1532" s="2" t="s">
        <v>1030</v>
      </c>
      <c r="G1532" s="2">
        <v>2.75</v>
      </c>
      <c r="H1532" s="2" t="s">
        <v>5242</v>
      </c>
      <c r="I1532" s="21">
        <v>41655.333333333336</v>
      </c>
      <c r="J1532" s="2" t="s">
        <v>819</v>
      </c>
      <c r="K1532" s="21">
        <v>41614.333333333336</v>
      </c>
      <c r="L1532" s="2" t="s">
        <v>1102</v>
      </c>
      <c r="M1532" s="21">
        <v>41000.291666666664</v>
      </c>
      <c r="N1532" s="2">
        <v>1</v>
      </c>
      <c r="O1532" s="2">
        <v>20000</v>
      </c>
      <c r="P1532" s="2" t="s">
        <v>795</v>
      </c>
      <c r="Q1532" s="2" t="s">
        <v>809</v>
      </c>
      <c r="R1532" s="2" t="s">
        <v>842</v>
      </c>
      <c r="S1532" s="2" t="s">
        <v>801</v>
      </c>
      <c r="T1532" s="2" t="str">
        <f t="shared" si="92"/>
        <v/>
      </c>
      <c r="U1532" s="2" t="s">
        <v>1030</v>
      </c>
      <c r="V1532" s="2" t="str">
        <f t="shared" si="93"/>
        <v/>
      </c>
      <c r="W1532" s="2" t="s">
        <v>1030</v>
      </c>
      <c r="X1532" s="2" t="str">
        <f t="shared" si="94"/>
        <v/>
      </c>
      <c r="Y1532" s="2" t="s">
        <v>1030</v>
      </c>
      <c r="Z1532" s="2" t="str">
        <f t="shared" si="95"/>
        <v/>
      </c>
      <c r="AA1532" s="2" t="s">
        <v>1030</v>
      </c>
    </row>
    <row r="1533" spans="1:27" hidden="1" x14ac:dyDescent="0.25">
      <c r="A1533" s="2" t="s">
        <v>500</v>
      </c>
      <c r="B1533" s="2" t="s">
        <v>812</v>
      </c>
      <c r="C1533" s="2" t="s">
        <v>499</v>
      </c>
      <c r="D1533" s="2">
        <v>5.25</v>
      </c>
      <c r="E1533" s="2">
        <v>1</v>
      </c>
      <c r="F1533" s="2">
        <v>5.25</v>
      </c>
      <c r="G1533" s="2" t="s">
        <v>1030</v>
      </c>
      <c r="H1533" s="2" t="s">
        <v>1225</v>
      </c>
      <c r="I1533" s="21">
        <v>43235.291666666672</v>
      </c>
      <c r="J1533" s="2" t="s">
        <v>803</v>
      </c>
      <c r="K1533" s="21">
        <v>43119.333333333328</v>
      </c>
      <c r="L1533" s="2" t="s">
        <v>794</v>
      </c>
      <c r="M1533" s="21">
        <v>40483.291666666664</v>
      </c>
      <c r="N1533" s="2">
        <v>1</v>
      </c>
      <c r="O1533" s="2">
        <v>72000</v>
      </c>
      <c r="P1533" s="2" t="s">
        <v>795</v>
      </c>
      <c r="Q1533" s="2" t="s">
        <v>812</v>
      </c>
      <c r="R1533" s="2" t="s">
        <v>810</v>
      </c>
      <c r="S1533" s="2" t="s">
        <v>820</v>
      </c>
      <c r="T1533" s="2" t="str">
        <f t="shared" si="92"/>
        <v/>
      </c>
      <c r="U1533" s="2" t="s">
        <v>1030</v>
      </c>
      <c r="V1533" s="2" t="str">
        <f t="shared" si="93"/>
        <v/>
      </c>
      <c r="W1533" s="2" t="s">
        <v>1030</v>
      </c>
      <c r="X1533" s="2" t="str">
        <f t="shared" si="94"/>
        <v/>
      </c>
      <c r="Y1533" s="2" t="s">
        <v>1030</v>
      </c>
      <c r="Z1533" s="2" t="str">
        <f t="shared" si="95"/>
        <v/>
      </c>
      <c r="AA1533" s="2" t="s">
        <v>1030</v>
      </c>
    </row>
    <row r="1534" spans="1:27" hidden="1" x14ac:dyDescent="0.25">
      <c r="A1534" s="2" t="s">
        <v>486</v>
      </c>
      <c r="B1534" s="2" t="s">
        <v>838</v>
      </c>
      <c r="C1534" s="2" t="s">
        <v>485</v>
      </c>
      <c r="D1534" s="2">
        <v>7.5</v>
      </c>
      <c r="E1534" s="2" t="s">
        <v>1030</v>
      </c>
      <c r="F1534" s="2" t="s">
        <v>1030</v>
      </c>
      <c r="G1534" s="2">
        <v>7.5</v>
      </c>
      <c r="H1534" s="2" t="s">
        <v>1226</v>
      </c>
      <c r="I1534" s="21">
        <v>43235.291666666672</v>
      </c>
      <c r="J1534" s="2" t="s">
        <v>884</v>
      </c>
      <c r="K1534" s="21">
        <v>39255.291666666664</v>
      </c>
      <c r="L1534" s="2" t="s">
        <v>794</v>
      </c>
      <c r="M1534" s="21">
        <v>40422.291666666664</v>
      </c>
      <c r="N1534" s="2">
        <v>3</v>
      </c>
      <c r="O1534" s="2">
        <v>200000</v>
      </c>
      <c r="P1534" s="2" t="s">
        <v>816</v>
      </c>
      <c r="Q1534" s="2" t="s">
        <v>838</v>
      </c>
      <c r="R1534" s="2" t="s">
        <v>903</v>
      </c>
      <c r="S1534" s="2" t="s">
        <v>798</v>
      </c>
      <c r="T1534" s="2" t="str">
        <f t="shared" si="92"/>
        <v/>
      </c>
      <c r="U1534" s="2" t="s">
        <v>1030</v>
      </c>
      <c r="V1534" s="2" t="str">
        <f t="shared" si="93"/>
        <v/>
      </c>
      <c r="W1534" s="2" t="s">
        <v>1030</v>
      </c>
      <c r="X1534" s="2" t="str">
        <f t="shared" si="94"/>
        <v/>
      </c>
      <c r="Y1534" s="2" t="s">
        <v>1030</v>
      </c>
      <c r="Z1534" s="2" t="str">
        <f t="shared" si="95"/>
        <v/>
      </c>
      <c r="AA1534" s="2" t="s">
        <v>1030</v>
      </c>
    </row>
    <row r="1535" spans="1:27" hidden="1" x14ac:dyDescent="0.25">
      <c r="A1535" s="2" t="s">
        <v>538</v>
      </c>
      <c r="B1535" s="2" t="s">
        <v>835</v>
      </c>
      <c r="C1535" s="2" t="s">
        <v>537</v>
      </c>
      <c r="D1535" s="2">
        <v>5.25</v>
      </c>
      <c r="E1535" s="2">
        <v>1</v>
      </c>
      <c r="F1535" s="2">
        <v>5.25</v>
      </c>
      <c r="G1535" s="2" t="s">
        <v>1030</v>
      </c>
      <c r="H1535" s="2" t="s">
        <v>1227</v>
      </c>
      <c r="I1535" s="21">
        <v>43231.291666666672</v>
      </c>
      <c r="J1535" s="2" t="s">
        <v>819</v>
      </c>
      <c r="K1535" s="21">
        <v>43180.291666666672</v>
      </c>
      <c r="L1535" s="2" t="s">
        <v>794</v>
      </c>
      <c r="M1535" s="21">
        <v>43235.291666666672</v>
      </c>
      <c r="N1535" s="2">
        <v>0</v>
      </c>
      <c r="O1535" s="2">
        <v>1650</v>
      </c>
      <c r="P1535" s="2" t="s">
        <v>816</v>
      </c>
      <c r="Q1535" s="2" t="s">
        <v>835</v>
      </c>
      <c r="R1535" s="2" t="s">
        <v>836</v>
      </c>
      <c r="S1535" s="2" t="s">
        <v>916</v>
      </c>
      <c r="T1535" s="2" t="str">
        <f t="shared" si="92"/>
        <v/>
      </c>
      <c r="U1535" s="2" t="s">
        <v>1030</v>
      </c>
      <c r="V1535" s="2" t="str">
        <f t="shared" si="93"/>
        <v>Julie Samson</v>
      </c>
      <c r="W1535" s="2">
        <v>1</v>
      </c>
      <c r="X1535" s="2" t="str">
        <f t="shared" si="94"/>
        <v>Julie Samson</v>
      </c>
      <c r="Y1535" s="2">
        <v>1</v>
      </c>
      <c r="Z1535" s="2" t="str">
        <f t="shared" si="95"/>
        <v>Julie Samson</v>
      </c>
      <c r="AA1535" s="2">
        <v>1650</v>
      </c>
    </row>
    <row r="1536" spans="1:27" hidden="1" x14ac:dyDescent="0.25">
      <c r="A1536" s="2" t="s">
        <v>5243</v>
      </c>
      <c r="B1536" s="2" t="s">
        <v>796</v>
      </c>
      <c r="C1536" s="2" t="s">
        <v>5244</v>
      </c>
      <c r="D1536" s="2">
        <v>8.5</v>
      </c>
      <c r="E1536" s="2">
        <v>1</v>
      </c>
      <c r="F1536" s="2">
        <v>8.5</v>
      </c>
      <c r="G1536" s="2" t="s">
        <v>1030</v>
      </c>
      <c r="H1536" s="2" t="s">
        <v>5245</v>
      </c>
      <c r="I1536" s="21">
        <v>42153.291666666672</v>
      </c>
      <c r="J1536" s="2" t="s">
        <v>800</v>
      </c>
      <c r="K1536" s="21">
        <v>41817.291666666664</v>
      </c>
      <c r="L1536" s="2" t="s">
        <v>1102</v>
      </c>
      <c r="M1536" s="21">
        <v>42030.333333333328</v>
      </c>
      <c r="N1536" s="2">
        <v>0</v>
      </c>
      <c r="O1536" s="2">
        <v>0</v>
      </c>
      <c r="P1536" s="2" t="s">
        <v>824</v>
      </c>
      <c r="Q1536" s="2" t="s">
        <v>796</v>
      </c>
      <c r="R1536" s="2" t="s">
        <v>813</v>
      </c>
      <c r="S1536" s="2" t="s">
        <v>801</v>
      </c>
      <c r="T1536" s="2" t="str">
        <f t="shared" si="92"/>
        <v/>
      </c>
      <c r="U1536" s="2" t="s">
        <v>1030</v>
      </c>
      <c r="V1536" s="2" t="str">
        <f t="shared" si="93"/>
        <v>Pat Sweeney</v>
      </c>
      <c r="W1536" s="2">
        <v>1</v>
      </c>
      <c r="X1536" s="2" t="str">
        <f t="shared" si="94"/>
        <v/>
      </c>
      <c r="Y1536" s="2" t="s">
        <v>1030</v>
      </c>
      <c r="Z1536" s="2" t="str">
        <f t="shared" si="95"/>
        <v/>
      </c>
      <c r="AA1536" s="2" t="s">
        <v>1030</v>
      </c>
    </row>
    <row r="1537" spans="1:27" hidden="1" x14ac:dyDescent="0.25">
      <c r="A1537" s="2" t="s">
        <v>5246</v>
      </c>
      <c r="B1537" s="2" t="s">
        <v>1659</v>
      </c>
      <c r="C1537" s="2" t="s">
        <v>5247</v>
      </c>
      <c r="D1537" s="2">
        <v>0.25</v>
      </c>
      <c r="E1537" s="2" t="s">
        <v>1030</v>
      </c>
      <c r="F1537" s="2" t="s">
        <v>1030</v>
      </c>
      <c r="G1537" s="2">
        <v>0.25</v>
      </c>
      <c r="H1537" s="2" t="s">
        <v>5248</v>
      </c>
      <c r="I1537" s="21">
        <v>41718.291666666664</v>
      </c>
      <c r="J1537" s="2" t="s">
        <v>840</v>
      </c>
      <c r="K1537" s="21">
        <v>40715.291666666664</v>
      </c>
      <c r="L1537" s="2" t="s">
        <v>1102</v>
      </c>
      <c r="M1537" s="21">
        <v>30834.291666666668</v>
      </c>
      <c r="N1537" s="2">
        <v>13</v>
      </c>
      <c r="P1537" s="2" t="s">
        <v>795</v>
      </c>
      <c r="Q1537" s="2" t="s">
        <v>1659</v>
      </c>
      <c r="R1537" s="2" t="s">
        <v>903</v>
      </c>
      <c r="S1537" s="2" t="s">
        <v>843</v>
      </c>
      <c r="T1537" s="2" t="str">
        <f t="shared" si="92"/>
        <v/>
      </c>
      <c r="U1537" s="2" t="s">
        <v>1030</v>
      </c>
      <c r="V1537" s="2" t="str">
        <f t="shared" si="93"/>
        <v/>
      </c>
      <c r="W1537" s="2" t="s">
        <v>1030</v>
      </c>
      <c r="X1537" s="2" t="str">
        <f t="shared" si="94"/>
        <v/>
      </c>
      <c r="Y1537" s="2" t="s">
        <v>1030</v>
      </c>
      <c r="Z1537" s="2" t="str">
        <f t="shared" si="95"/>
        <v/>
      </c>
      <c r="AA1537" s="2" t="s">
        <v>1030</v>
      </c>
    </row>
    <row r="1538" spans="1:27" hidden="1" x14ac:dyDescent="0.25">
      <c r="A1538" s="2" t="s">
        <v>53</v>
      </c>
      <c r="B1538" s="2" t="s">
        <v>809</v>
      </c>
      <c r="C1538" s="2" t="s">
        <v>52</v>
      </c>
      <c r="D1538" s="2">
        <v>5.25</v>
      </c>
      <c r="E1538" s="2">
        <v>1</v>
      </c>
      <c r="F1538" s="2">
        <v>5.25</v>
      </c>
      <c r="G1538" s="2" t="s">
        <v>1030</v>
      </c>
      <c r="H1538" s="2" t="s">
        <v>1228</v>
      </c>
      <c r="I1538" s="21">
        <v>43279.291666666672</v>
      </c>
      <c r="J1538" s="2" t="s">
        <v>800</v>
      </c>
      <c r="K1538" s="21">
        <v>43174.291666666672</v>
      </c>
      <c r="L1538" s="2" t="s">
        <v>794</v>
      </c>
      <c r="M1538" s="21">
        <v>13516.333333333334</v>
      </c>
      <c r="N1538" s="2">
        <v>0</v>
      </c>
      <c r="O1538" s="2">
        <v>0</v>
      </c>
      <c r="P1538" s="2" t="s">
        <v>795</v>
      </c>
      <c r="Q1538" s="2" t="s">
        <v>809</v>
      </c>
      <c r="R1538" s="2" t="s">
        <v>1026</v>
      </c>
      <c r="S1538" s="2" t="s">
        <v>820</v>
      </c>
      <c r="T1538" s="2" t="str">
        <f t="shared" si="92"/>
        <v/>
      </c>
      <c r="U1538" s="2" t="s">
        <v>1030</v>
      </c>
      <c r="V1538" s="2" t="str">
        <f t="shared" si="93"/>
        <v/>
      </c>
      <c r="W1538" s="2" t="s">
        <v>1030</v>
      </c>
      <c r="X1538" s="2" t="str">
        <f t="shared" si="94"/>
        <v/>
      </c>
      <c r="Y1538" s="2" t="s">
        <v>1030</v>
      </c>
      <c r="Z1538" s="2" t="str">
        <f t="shared" si="95"/>
        <v/>
      </c>
      <c r="AA1538" s="2" t="s">
        <v>1030</v>
      </c>
    </row>
    <row r="1539" spans="1:27" hidden="1" x14ac:dyDescent="0.25">
      <c r="A1539" s="2" t="s">
        <v>5249</v>
      </c>
      <c r="B1539" s="2" t="s">
        <v>1365</v>
      </c>
      <c r="C1539" s="2" t="s">
        <v>5250</v>
      </c>
      <c r="D1539" s="2">
        <v>7.75</v>
      </c>
      <c r="E1539" s="2">
        <v>1</v>
      </c>
      <c r="F1539" s="2">
        <v>7.75</v>
      </c>
      <c r="G1539" s="2" t="s">
        <v>1030</v>
      </c>
      <c r="H1539" s="2" t="s">
        <v>5251</v>
      </c>
      <c r="I1539" s="21">
        <v>42324.333333333328</v>
      </c>
      <c r="J1539" s="2" t="s">
        <v>793</v>
      </c>
      <c r="K1539" s="21">
        <v>42156.291666666672</v>
      </c>
      <c r="L1539" s="2" t="s">
        <v>1102</v>
      </c>
      <c r="M1539" s="21">
        <v>39596.291666666664</v>
      </c>
      <c r="N1539" s="2">
        <v>11</v>
      </c>
      <c r="O1539" s="2">
        <v>0</v>
      </c>
      <c r="P1539" s="2" t="s">
        <v>795</v>
      </c>
      <c r="Q1539" s="2" t="s">
        <v>1592</v>
      </c>
      <c r="R1539" s="2" t="s">
        <v>797</v>
      </c>
      <c r="S1539" s="2" t="s">
        <v>3057</v>
      </c>
      <c r="T1539" s="2" t="str">
        <f t="shared" ref="T1539:T1602" si="96">IF(U1539&lt;&gt;"",B1539,"")</f>
        <v/>
      </c>
      <c r="U1539" s="2" t="s">
        <v>1030</v>
      </c>
      <c r="V1539" s="2" t="str">
        <f t="shared" ref="V1539:V1602" si="97">IF(W1539&lt;&gt;"",B1539,"")</f>
        <v/>
      </c>
      <c r="W1539" s="2" t="s">
        <v>1030</v>
      </c>
      <c r="X1539" s="2" t="str">
        <f t="shared" ref="X1539:X1602" si="98">IF(Y1539&lt;&gt;"",B1539,"")</f>
        <v/>
      </c>
      <c r="Y1539" s="2" t="s">
        <v>1030</v>
      </c>
      <c r="Z1539" s="2" t="str">
        <f t="shared" ref="Z1539:Z1602" si="99">IF(AA1539&lt;&gt;"",B1539,"")</f>
        <v/>
      </c>
      <c r="AA1539" s="2" t="s">
        <v>1030</v>
      </c>
    </row>
    <row r="1540" spans="1:27" hidden="1" x14ac:dyDescent="0.25">
      <c r="A1540" s="2" t="s">
        <v>5252</v>
      </c>
      <c r="B1540" s="2" t="s">
        <v>809</v>
      </c>
      <c r="C1540" s="2" t="s">
        <v>5253</v>
      </c>
      <c r="D1540" s="2">
        <v>42.5</v>
      </c>
      <c r="E1540" s="2">
        <v>1</v>
      </c>
      <c r="F1540" s="2">
        <v>42.5</v>
      </c>
      <c r="G1540" s="2" t="s">
        <v>1030</v>
      </c>
      <c r="H1540" s="2" t="s">
        <v>5254</v>
      </c>
      <c r="I1540" s="21">
        <v>42937.291666666672</v>
      </c>
      <c r="J1540" s="2" t="s">
        <v>793</v>
      </c>
      <c r="K1540" s="21">
        <v>41877.291666666664</v>
      </c>
      <c r="L1540" s="2" t="s">
        <v>794</v>
      </c>
      <c r="M1540" s="21">
        <v>41892.291666666664</v>
      </c>
      <c r="N1540" s="2">
        <v>0</v>
      </c>
      <c r="O1540" s="2">
        <v>6584</v>
      </c>
      <c r="P1540" s="2" t="s">
        <v>816</v>
      </c>
      <c r="Q1540" s="2" t="s">
        <v>809</v>
      </c>
      <c r="R1540" s="2" t="s">
        <v>852</v>
      </c>
      <c r="S1540" s="2" t="s">
        <v>820</v>
      </c>
      <c r="T1540" s="2" t="str">
        <f t="shared" si="96"/>
        <v>Clare Briglio</v>
      </c>
      <c r="U1540" s="2">
        <v>6000</v>
      </c>
      <c r="V1540" s="2" t="str">
        <f t="shared" si="97"/>
        <v>Clare Briglio</v>
      </c>
      <c r="W1540" s="2">
        <v>1</v>
      </c>
      <c r="X1540" s="2" t="str">
        <f t="shared" si="98"/>
        <v/>
      </c>
      <c r="Y1540" s="2" t="s">
        <v>1030</v>
      </c>
      <c r="Z1540" s="2" t="str">
        <f t="shared" si="99"/>
        <v>Clare Briglio</v>
      </c>
      <c r="AA1540" s="2">
        <v>6584</v>
      </c>
    </row>
    <row r="1541" spans="1:27" hidden="1" x14ac:dyDescent="0.25">
      <c r="A1541" s="2" t="s">
        <v>5255</v>
      </c>
      <c r="B1541" s="2" t="s">
        <v>1030</v>
      </c>
      <c r="C1541" s="2" t="s">
        <v>5256</v>
      </c>
      <c r="D1541" s="2">
        <v>14.933000087738037</v>
      </c>
      <c r="E1541" s="2">
        <v>1</v>
      </c>
      <c r="F1541" s="2">
        <v>14.933000087738037</v>
      </c>
      <c r="G1541" s="2" t="s">
        <v>1030</v>
      </c>
      <c r="H1541" s="2" t="s">
        <v>5257</v>
      </c>
      <c r="I1541" s="21">
        <v>42396.333333333328</v>
      </c>
      <c r="J1541" s="2" t="s">
        <v>847</v>
      </c>
      <c r="K1541" s="21">
        <v>42328.333333333328</v>
      </c>
      <c r="L1541" s="2" t="s">
        <v>794</v>
      </c>
      <c r="N1541" s="2">
        <v>0</v>
      </c>
      <c r="O1541" s="2">
        <v>0</v>
      </c>
      <c r="P1541" s="2" t="s">
        <v>816</v>
      </c>
      <c r="Q1541" s="2" t="s">
        <v>1030</v>
      </c>
      <c r="R1541" s="2" t="s">
        <v>813</v>
      </c>
      <c r="S1541" s="2" t="s">
        <v>916</v>
      </c>
      <c r="T1541" s="2" t="str">
        <f t="shared" si="96"/>
        <v/>
      </c>
      <c r="U1541" s="2" t="s">
        <v>1030</v>
      </c>
      <c r="V1541" s="2" t="str">
        <f t="shared" si="97"/>
        <v/>
      </c>
      <c r="W1541" s="2" t="s">
        <v>1030</v>
      </c>
      <c r="X1541" s="2" t="str">
        <f t="shared" si="98"/>
        <v/>
      </c>
      <c r="Y1541" s="2" t="s">
        <v>1030</v>
      </c>
      <c r="Z1541" s="2" t="str">
        <f t="shared" si="99"/>
        <v/>
      </c>
      <c r="AA1541" s="2" t="s">
        <v>1030</v>
      </c>
    </row>
    <row r="1542" spans="1:27" hidden="1" x14ac:dyDescent="0.25">
      <c r="A1542" s="2" t="s">
        <v>586</v>
      </c>
      <c r="B1542" s="2" t="s">
        <v>855</v>
      </c>
      <c r="C1542" s="2" t="s">
        <v>585</v>
      </c>
      <c r="D1542" s="2">
        <v>5.5</v>
      </c>
      <c r="E1542" s="2">
        <v>1</v>
      </c>
      <c r="F1542" s="2">
        <v>5.5</v>
      </c>
      <c r="G1542" s="2" t="s">
        <v>1030</v>
      </c>
      <c r="H1542" s="2" t="s">
        <v>1229</v>
      </c>
      <c r="I1542" s="21">
        <v>43217.291666666672</v>
      </c>
      <c r="J1542" s="2" t="s">
        <v>808</v>
      </c>
      <c r="K1542" s="21">
        <v>43177.291666666672</v>
      </c>
      <c r="L1542" s="2" t="s">
        <v>794</v>
      </c>
      <c r="N1542" s="2">
        <v>0</v>
      </c>
      <c r="O1542" s="2">
        <v>0</v>
      </c>
      <c r="P1542" s="2" t="s">
        <v>816</v>
      </c>
      <c r="Q1542" s="2" t="s">
        <v>855</v>
      </c>
      <c r="R1542" s="2" t="s">
        <v>836</v>
      </c>
      <c r="S1542" s="2" t="s">
        <v>1230</v>
      </c>
      <c r="T1542" s="2" t="str">
        <f t="shared" si="96"/>
        <v/>
      </c>
      <c r="U1542" s="2" t="s">
        <v>1030</v>
      </c>
      <c r="V1542" s="2" t="str">
        <f t="shared" si="97"/>
        <v/>
      </c>
      <c r="W1542" s="2" t="s">
        <v>1030</v>
      </c>
      <c r="X1542" s="2" t="str">
        <f t="shared" si="98"/>
        <v/>
      </c>
      <c r="Y1542" s="2" t="s">
        <v>1030</v>
      </c>
      <c r="Z1542" s="2" t="str">
        <f t="shared" si="99"/>
        <v/>
      </c>
      <c r="AA1542" s="2" t="s">
        <v>1030</v>
      </c>
    </row>
    <row r="1543" spans="1:27" hidden="1" x14ac:dyDescent="0.25">
      <c r="A1543" s="2" t="s">
        <v>5258</v>
      </c>
      <c r="B1543" s="2" t="s">
        <v>885</v>
      </c>
      <c r="C1543" s="2" t="s">
        <v>5259</v>
      </c>
      <c r="D1543" s="2">
        <v>5.5</v>
      </c>
      <c r="E1543" s="2">
        <v>1</v>
      </c>
      <c r="F1543" s="2">
        <v>5.5</v>
      </c>
      <c r="G1543" s="2" t="s">
        <v>1030</v>
      </c>
      <c r="H1543" s="2" t="s">
        <v>5260</v>
      </c>
      <c r="I1543" s="21">
        <v>42647.291666666672</v>
      </c>
      <c r="J1543" s="2" t="s">
        <v>800</v>
      </c>
      <c r="K1543" s="21">
        <v>42643.291666666672</v>
      </c>
      <c r="L1543" s="2" t="s">
        <v>794</v>
      </c>
      <c r="M1543" s="21">
        <v>42643.291666666672</v>
      </c>
      <c r="N1543" s="2">
        <v>0</v>
      </c>
      <c r="O1543" s="2">
        <v>0</v>
      </c>
      <c r="P1543" s="2" t="s">
        <v>824</v>
      </c>
      <c r="Q1543" s="2" t="s">
        <v>885</v>
      </c>
      <c r="R1543" s="2" t="s">
        <v>797</v>
      </c>
      <c r="S1543" s="2" t="s">
        <v>5261</v>
      </c>
      <c r="T1543" s="2" t="str">
        <f t="shared" si="96"/>
        <v/>
      </c>
      <c r="U1543" s="2" t="s">
        <v>1030</v>
      </c>
      <c r="V1543" s="2" t="str">
        <f t="shared" si="97"/>
        <v/>
      </c>
      <c r="W1543" s="2" t="s">
        <v>1030</v>
      </c>
      <c r="X1543" s="2" t="str">
        <f t="shared" si="98"/>
        <v/>
      </c>
      <c r="Y1543" s="2" t="s">
        <v>1030</v>
      </c>
      <c r="Z1543" s="2" t="str">
        <f t="shared" si="99"/>
        <v/>
      </c>
      <c r="AA1543" s="2" t="s">
        <v>1030</v>
      </c>
    </row>
    <row r="1544" spans="1:27" hidden="1" x14ac:dyDescent="0.25">
      <c r="A1544" s="2" t="s">
        <v>5262</v>
      </c>
      <c r="B1544" s="2" t="s">
        <v>1063</v>
      </c>
      <c r="C1544" s="2" t="s">
        <v>5263</v>
      </c>
      <c r="D1544" s="2">
        <v>2.5</v>
      </c>
      <c r="E1544" s="2">
        <v>1</v>
      </c>
      <c r="F1544" s="2">
        <v>2.5</v>
      </c>
      <c r="G1544" s="2" t="s">
        <v>1030</v>
      </c>
      <c r="H1544" s="2" t="s">
        <v>5264</v>
      </c>
      <c r="I1544" s="21">
        <v>42535.291666666672</v>
      </c>
      <c r="J1544" s="2" t="s">
        <v>803</v>
      </c>
      <c r="K1544" s="21">
        <v>41915.291666666664</v>
      </c>
      <c r="L1544" s="2" t="s">
        <v>794</v>
      </c>
      <c r="N1544" s="2">
        <v>0</v>
      </c>
      <c r="O1544" s="2">
        <v>0</v>
      </c>
      <c r="P1544" s="2" t="s">
        <v>816</v>
      </c>
      <c r="Q1544" s="2" t="s">
        <v>1063</v>
      </c>
      <c r="R1544" s="2" t="s">
        <v>810</v>
      </c>
      <c r="S1544" s="2" t="s">
        <v>831</v>
      </c>
      <c r="T1544" s="2" t="str">
        <f t="shared" si="96"/>
        <v/>
      </c>
      <c r="U1544" s="2" t="s">
        <v>1030</v>
      </c>
      <c r="V1544" s="2" t="str">
        <f t="shared" si="97"/>
        <v/>
      </c>
      <c r="W1544" s="2" t="s">
        <v>1030</v>
      </c>
      <c r="X1544" s="2" t="str">
        <f t="shared" si="98"/>
        <v/>
      </c>
      <c r="Y1544" s="2" t="s">
        <v>1030</v>
      </c>
      <c r="Z1544" s="2" t="str">
        <f t="shared" si="99"/>
        <v/>
      </c>
      <c r="AA1544" s="2" t="s">
        <v>1030</v>
      </c>
    </row>
    <row r="1545" spans="1:27" hidden="1" x14ac:dyDescent="0.25">
      <c r="A1545" s="2" t="s">
        <v>5265</v>
      </c>
      <c r="B1545" s="2" t="s">
        <v>1840</v>
      </c>
      <c r="C1545" s="2" t="s">
        <v>5266</v>
      </c>
      <c r="D1545" s="2">
        <v>1</v>
      </c>
      <c r="E1545" s="2">
        <v>1</v>
      </c>
      <c r="F1545" s="2">
        <v>1</v>
      </c>
      <c r="G1545" s="2" t="s">
        <v>1030</v>
      </c>
      <c r="H1545" s="2" t="s">
        <v>5267</v>
      </c>
      <c r="I1545" s="21">
        <v>42265.291666666672</v>
      </c>
      <c r="J1545" s="2" t="s">
        <v>793</v>
      </c>
      <c r="K1545" s="21">
        <v>42255.291666666672</v>
      </c>
      <c r="L1545" s="2" t="s">
        <v>1102</v>
      </c>
      <c r="N1545" s="2">
        <v>0</v>
      </c>
      <c r="O1545" s="2">
        <v>0</v>
      </c>
      <c r="P1545" s="2" t="s">
        <v>816</v>
      </c>
      <c r="Q1545" s="2" t="s">
        <v>1840</v>
      </c>
      <c r="R1545" s="2" t="s">
        <v>2779</v>
      </c>
      <c r="S1545" s="2" t="s">
        <v>961</v>
      </c>
      <c r="T1545" s="2" t="str">
        <f t="shared" si="96"/>
        <v/>
      </c>
      <c r="U1545" s="2" t="s">
        <v>1030</v>
      </c>
      <c r="V1545" s="2" t="str">
        <f t="shared" si="97"/>
        <v/>
      </c>
      <c r="W1545" s="2" t="s">
        <v>1030</v>
      </c>
      <c r="X1545" s="2" t="str">
        <f t="shared" si="98"/>
        <v/>
      </c>
      <c r="Y1545" s="2" t="s">
        <v>1030</v>
      </c>
      <c r="Z1545" s="2" t="str">
        <f t="shared" si="99"/>
        <v/>
      </c>
      <c r="AA1545" s="2" t="s">
        <v>1030</v>
      </c>
    </row>
    <row r="1546" spans="1:27" hidden="1" x14ac:dyDescent="0.25">
      <c r="A1546" s="2" t="s">
        <v>5268</v>
      </c>
      <c r="B1546" s="2" t="s">
        <v>1613</v>
      </c>
      <c r="C1546" s="2" t="s">
        <v>5269</v>
      </c>
      <c r="D1546" s="2">
        <v>1.5</v>
      </c>
      <c r="E1546" s="2">
        <v>1</v>
      </c>
      <c r="F1546" s="2">
        <v>1.5</v>
      </c>
      <c r="G1546" s="2" t="s">
        <v>1030</v>
      </c>
      <c r="H1546" s="2" t="s">
        <v>5270</v>
      </c>
      <c r="I1546" s="21">
        <v>41773.291666666664</v>
      </c>
      <c r="J1546" s="2" t="s">
        <v>803</v>
      </c>
      <c r="K1546" s="21">
        <v>41758.291666666664</v>
      </c>
      <c r="L1546" s="2" t="s">
        <v>1102</v>
      </c>
      <c r="P1546" s="2" t="s">
        <v>816</v>
      </c>
      <c r="Q1546" s="2" t="s">
        <v>1613</v>
      </c>
      <c r="R1546" s="2" t="s">
        <v>852</v>
      </c>
      <c r="S1546" s="2" t="s">
        <v>831</v>
      </c>
      <c r="T1546" s="2" t="str">
        <f t="shared" si="96"/>
        <v/>
      </c>
      <c r="U1546" s="2" t="s">
        <v>1030</v>
      </c>
      <c r="V1546" s="2" t="str">
        <f t="shared" si="97"/>
        <v/>
      </c>
      <c r="W1546" s="2" t="s">
        <v>1030</v>
      </c>
      <c r="X1546" s="2" t="str">
        <f t="shared" si="98"/>
        <v/>
      </c>
      <c r="Y1546" s="2" t="s">
        <v>1030</v>
      </c>
      <c r="Z1546" s="2" t="str">
        <f t="shared" si="99"/>
        <v/>
      </c>
      <c r="AA1546" s="2" t="s">
        <v>1030</v>
      </c>
    </row>
    <row r="1547" spans="1:27" hidden="1" x14ac:dyDescent="0.25">
      <c r="A1547" s="2" t="s">
        <v>5271</v>
      </c>
      <c r="B1547" s="2" t="s">
        <v>796</v>
      </c>
      <c r="C1547" s="2" t="s">
        <v>5272</v>
      </c>
      <c r="D1547" s="2">
        <v>9.75</v>
      </c>
      <c r="E1547" s="2">
        <v>1</v>
      </c>
      <c r="F1547" s="2">
        <v>9.75</v>
      </c>
      <c r="G1547" s="2" t="s">
        <v>1030</v>
      </c>
      <c r="H1547" s="2" t="s">
        <v>5273</v>
      </c>
      <c r="I1547" s="21">
        <v>41740.291666666664</v>
      </c>
      <c r="J1547" s="2" t="s">
        <v>819</v>
      </c>
      <c r="K1547" s="21">
        <v>41638.333333333336</v>
      </c>
      <c r="L1547" s="2" t="s">
        <v>1102</v>
      </c>
      <c r="M1547" s="21">
        <v>40238.333333333336</v>
      </c>
      <c r="N1547" s="2">
        <v>1</v>
      </c>
      <c r="O1547" s="2">
        <v>28000</v>
      </c>
      <c r="P1547" s="2" t="s">
        <v>795</v>
      </c>
      <c r="Q1547" s="2" t="s">
        <v>796</v>
      </c>
      <c r="R1547" s="2" t="s">
        <v>1030</v>
      </c>
      <c r="S1547" s="2" t="s">
        <v>801</v>
      </c>
      <c r="T1547" s="2" t="str">
        <f t="shared" si="96"/>
        <v/>
      </c>
      <c r="U1547" s="2" t="s">
        <v>1030</v>
      </c>
      <c r="V1547" s="2" t="str">
        <f t="shared" si="97"/>
        <v/>
      </c>
      <c r="W1547" s="2" t="s">
        <v>1030</v>
      </c>
      <c r="X1547" s="2" t="str">
        <f t="shared" si="98"/>
        <v/>
      </c>
      <c r="Y1547" s="2" t="s">
        <v>1030</v>
      </c>
      <c r="Z1547" s="2" t="str">
        <f t="shared" si="99"/>
        <v/>
      </c>
      <c r="AA1547" s="2" t="s">
        <v>1030</v>
      </c>
    </row>
    <row r="1548" spans="1:27" hidden="1" x14ac:dyDescent="0.25">
      <c r="A1548" s="2" t="s">
        <v>5274</v>
      </c>
      <c r="B1548" s="2" t="s">
        <v>812</v>
      </c>
      <c r="C1548" s="2" t="s">
        <v>5275</v>
      </c>
      <c r="D1548" s="2">
        <v>5.25</v>
      </c>
      <c r="E1548" s="2">
        <v>1</v>
      </c>
      <c r="F1548" s="2">
        <v>5.25</v>
      </c>
      <c r="G1548" s="2" t="s">
        <v>1030</v>
      </c>
      <c r="H1548" s="2" t="s">
        <v>5276</v>
      </c>
      <c r="I1548" s="21">
        <v>43042.291666666672</v>
      </c>
      <c r="J1548" s="2" t="s">
        <v>808</v>
      </c>
      <c r="K1548" s="21">
        <v>42961.291666666672</v>
      </c>
      <c r="L1548" s="2" t="s">
        <v>794</v>
      </c>
      <c r="N1548" s="2">
        <v>0</v>
      </c>
      <c r="O1548" s="2">
        <v>0</v>
      </c>
      <c r="P1548" s="2" t="s">
        <v>816</v>
      </c>
      <c r="Q1548" s="2" t="s">
        <v>812</v>
      </c>
      <c r="R1548" s="2" t="s">
        <v>810</v>
      </c>
      <c r="S1548" s="2" t="s">
        <v>831</v>
      </c>
      <c r="T1548" s="2" t="str">
        <f t="shared" si="96"/>
        <v/>
      </c>
      <c r="U1548" s="2" t="s">
        <v>1030</v>
      </c>
      <c r="V1548" s="2" t="str">
        <f t="shared" si="97"/>
        <v/>
      </c>
      <c r="W1548" s="2" t="s">
        <v>1030</v>
      </c>
      <c r="X1548" s="2" t="str">
        <f t="shared" si="98"/>
        <v/>
      </c>
      <c r="Y1548" s="2" t="s">
        <v>1030</v>
      </c>
      <c r="Z1548" s="2" t="str">
        <f t="shared" si="99"/>
        <v/>
      </c>
      <c r="AA1548" s="2" t="s">
        <v>1030</v>
      </c>
    </row>
    <row r="1549" spans="1:27" hidden="1" x14ac:dyDescent="0.25">
      <c r="A1549" s="2" t="s">
        <v>5277</v>
      </c>
      <c r="B1549" s="2" t="s">
        <v>809</v>
      </c>
      <c r="C1549" s="2" t="s">
        <v>5278</v>
      </c>
      <c r="D1549" s="2">
        <v>6.050000011920929</v>
      </c>
      <c r="E1549" s="2" t="s">
        <v>1030</v>
      </c>
      <c r="F1549" s="2" t="s">
        <v>1030</v>
      </c>
      <c r="G1549" s="2">
        <v>6.050000011920929</v>
      </c>
      <c r="H1549" s="2" t="s">
        <v>2220</v>
      </c>
      <c r="I1549" s="21">
        <v>41689.333333333336</v>
      </c>
      <c r="J1549" s="2" t="s">
        <v>884</v>
      </c>
      <c r="K1549" s="21">
        <v>41645.333333333336</v>
      </c>
      <c r="L1549" s="2" t="s">
        <v>1102</v>
      </c>
      <c r="M1549" s="21">
        <v>41647.333333333336</v>
      </c>
      <c r="P1549" s="2" t="s">
        <v>816</v>
      </c>
      <c r="Q1549" s="2" t="s">
        <v>809</v>
      </c>
      <c r="R1549" s="2" t="s">
        <v>797</v>
      </c>
      <c r="S1549" s="2" t="s">
        <v>820</v>
      </c>
      <c r="T1549" s="2" t="str">
        <f t="shared" si="96"/>
        <v/>
      </c>
      <c r="U1549" s="2" t="s">
        <v>1030</v>
      </c>
      <c r="V1549" s="2" t="str">
        <f t="shared" si="97"/>
        <v>Clare Briglio</v>
      </c>
      <c r="W1549" s="2">
        <v>1</v>
      </c>
      <c r="X1549" s="2" t="str">
        <f t="shared" si="98"/>
        <v/>
      </c>
      <c r="Y1549" s="2" t="s">
        <v>1030</v>
      </c>
      <c r="Z1549" s="2" t="str">
        <f t="shared" si="99"/>
        <v>Clare Briglio</v>
      </c>
      <c r="AA1549" s="2">
        <v>8000</v>
      </c>
    </row>
    <row r="1550" spans="1:27" hidden="1" x14ac:dyDescent="0.25">
      <c r="A1550" s="2" t="s">
        <v>5279</v>
      </c>
      <c r="B1550" s="2" t="s">
        <v>838</v>
      </c>
      <c r="C1550" s="2" t="s">
        <v>5280</v>
      </c>
      <c r="D1550" s="2">
        <v>2.25</v>
      </c>
      <c r="E1550" s="2" t="s">
        <v>1030</v>
      </c>
      <c r="F1550" s="2" t="s">
        <v>1030</v>
      </c>
      <c r="G1550" s="2">
        <v>2.25</v>
      </c>
      <c r="H1550" s="2" t="s">
        <v>5281</v>
      </c>
      <c r="I1550" s="21">
        <v>41726.291666666664</v>
      </c>
      <c r="J1550" s="2" t="s">
        <v>793</v>
      </c>
      <c r="K1550" s="21">
        <v>41520.291666666664</v>
      </c>
      <c r="L1550" s="2" t="s">
        <v>1102</v>
      </c>
      <c r="M1550" s="21">
        <v>41178.291666666664</v>
      </c>
      <c r="N1550" s="2">
        <v>2</v>
      </c>
      <c r="P1550" s="2" t="s">
        <v>824</v>
      </c>
      <c r="Q1550" s="2" t="s">
        <v>838</v>
      </c>
      <c r="R1550" s="2" t="s">
        <v>857</v>
      </c>
      <c r="S1550" s="2" t="s">
        <v>5282</v>
      </c>
      <c r="T1550" s="2" t="str">
        <f t="shared" si="96"/>
        <v>Catherine Grooms</v>
      </c>
      <c r="U1550" s="2">
        <v>123000</v>
      </c>
      <c r="V1550" s="2" t="str">
        <f t="shared" si="97"/>
        <v/>
      </c>
      <c r="W1550" s="2" t="s">
        <v>1030</v>
      </c>
      <c r="X1550" s="2" t="str">
        <f t="shared" si="98"/>
        <v/>
      </c>
      <c r="Y1550" s="2" t="s">
        <v>1030</v>
      </c>
      <c r="Z1550" s="2" t="str">
        <f t="shared" si="99"/>
        <v/>
      </c>
      <c r="AA1550" s="2" t="s">
        <v>1030</v>
      </c>
    </row>
    <row r="1551" spans="1:27" hidden="1" x14ac:dyDescent="0.25">
      <c r="A1551" s="2" t="s">
        <v>5283</v>
      </c>
      <c r="B1551" s="2" t="s">
        <v>804</v>
      </c>
      <c r="C1551" s="2" t="s">
        <v>5284</v>
      </c>
      <c r="D1551" s="2">
        <v>10</v>
      </c>
      <c r="E1551" s="2">
        <v>1</v>
      </c>
      <c r="F1551" s="2">
        <v>10</v>
      </c>
      <c r="G1551" s="2" t="s">
        <v>1030</v>
      </c>
      <c r="H1551" s="2" t="s">
        <v>5285</v>
      </c>
      <c r="I1551" s="21">
        <v>42619.291666666672</v>
      </c>
      <c r="J1551" s="2" t="s">
        <v>847</v>
      </c>
      <c r="K1551" s="21">
        <v>42465.291666666672</v>
      </c>
      <c r="L1551" s="2" t="s">
        <v>794</v>
      </c>
      <c r="M1551" s="21">
        <v>39814.333333333336</v>
      </c>
      <c r="N1551" s="2">
        <v>15</v>
      </c>
      <c r="O1551" s="2">
        <v>0</v>
      </c>
      <c r="P1551" s="2" t="s">
        <v>795</v>
      </c>
      <c r="Q1551" s="2" t="s">
        <v>804</v>
      </c>
      <c r="R1551" s="2" t="s">
        <v>1285</v>
      </c>
      <c r="S1551" s="2" t="s">
        <v>1526</v>
      </c>
      <c r="T1551" s="2" t="str">
        <f t="shared" si="96"/>
        <v/>
      </c>
      <c r="U1551" s="2" t="s">
        <v>1030</v>
      </c>
      <c r="V1551" s="2" t="str">
        <f t="shared" si="97"/>
        <v/>
      </c>
      <c r="W1551" s="2" t="s">
        <v>1030</v>
      </c>
      <c r="X1551" s="2" t="str">
        <f t="shared" si="98"/>
        <v/>
      </c>
      <c r="Y1551" s="2" t="s">
        <v>1030</v>
      </c>
      <c r="Z1551" s="2" t="str">
        <f t="shared" si="99"/>
        <v/>
      </c>
      <c r="AA1551" s="2" t="s">
        <v>1030</v>
      </c>
    </row>
    <row r="1552" spans="1:27" hidden="1" x14ac:dyDescent="0.25">
      <c r="A1552" s="2" t="s">
        <v>163</v>
      </c>
      <c r="B1552" s="2" t="s">
        <v>822</v>
      </c>
      <c r="C1552" s="2" t="s">
        <v>162</v>
      </c>
      <c r="D1552" s="2">
        <v>3.75</v>
      </c>
      <c r="E1552" s="2">
        <v>1</v>
      </c>
      <c r="F1552" s="2">
        <v>3.75</v>
      </c>
      <c r="G1552" s="2" t="s">
        <v>1030</v>
      </c>
      <c r="H1552" s="2" t="s">
        <v>1231</v>
      </c>
      <c r="I1552" s="21">
        <v>43305.291666666672</v>
      </c>
      <c r="J1552" s="2" t="s">
        <v>884</v>
      </c>
      <c r="K1552" s="21">
        <v>43265.291666666672</v>
      </c>
      <c r="L1552" s="2" t="s">
        <v>794</v>
      </c>
      <c r="M1552" s="21">
        <v>35916.291666666664</v>
      </c>
      <c r="N1552" s="2">
        <v>1</v>
      </c>
      <c r="O1552" s="2">
        <v>0</v>
      </c>
      <c r="P1552" s="2" t="s">
        <v>795</v>
      </c>
      <c r="Q1552" s="2" t="s">
        <v>822</v>
      </c>
      <c r="R1552" s="2" t="s">
        <v>810</v>
      </c>
      <c r="S1552" s="2" t="s">
        <v>831</v>
      </c>
      <c r="T1552" s="2" t="str">
        <f t="shared" si="96"/>
        <v/>
      </c>
      <c r="U1552" s="2" t="s">
        <v>1030</v>
      </c>
      <c r="V1552" s="2" t="str">
        <f t="shared" si="97"/>
        <v/>
      </c>
      <c r="W1552" s="2" t="s">
        <v>1030</v>
      </c>
      <c r="X1552" s="2" t="str">
        <f t="shared" si="98"/>
        <v/>
      </c>
      <c r="Y1552" s="2" t="s">
        <v>1030</v>
      </c>
      <c r="Z1552" s="2" t="str">
        <f t="shared" si="99"/>
        <v/>
      </c>
      <c r="AA1552" s="2" t="s">
        <v>1030</v>
      </c>
    </row>
    <row r="1553" spans="1:27" hidden="1" x14ac:dyDescent="0.25">
      <c r="A1553" s="2" t="s">
        <v>5286</v>
      </c>
      <c r="B1553" s="2" t="s">
        <v>796</v>
      </c>
      <c r="C1553" s="2" t="s">
        <v>5287</v>
      </c>
      <c r="D1553" s="2">
        <v>2.5</v>
      </c>
      <c r="E1553" s="2">
        <v>1</v>
      </c>
      <c r="F1553" s="2">
        <v>2.5</v>
      </c>
      <c r="G1553" s="2" t="s">
        <v>1030</v>
      </c>
      <c r="H1553" s="2" t="s">
        <v>5288</v>
      </c>
      <c r="I1553" s="21">
        <v>42535.291666666672</v>
      </c>
      <c r="J1553" s="2" t="s">
        <v>793</v>
      </c>
      <c r="K1553" s="21">
        <v>41914.291666666664</v>
      </c>
      <c r="L1553" s="2" t="s">
        <v>794</v>
      </c>
      <c r="M1553" s="21">
        <v>42535.291666666672</v>
      </c>
      <c r="N1553" s="2">
        <v>1</v>
      </c>
      <c r="O1553" s="2">
        <v>0</v>
      </c>
      <c r="P1553" s="2" t="s">
        <v>816</v>
      </c>
      <c r="Q1553" s="2" t="s">
        <v>796</v>
      </c>
      <c r="R1553" s="2" t="s">
        <v>937</v>
      </c>
      <c r="S1553" s="2" t="s">
        <v>820</v>
      </c>
      <c r="T1553" s="2" t="str">
        <f t="shared" si="96"/>
        <v/>
      </c>
      <c r="U1553" s="2" t="s">
        <v>1030</v>
      </c>
      <c r="V1553" s="2" t="str">
        <f t="shared" si="97"/>
        <v>Pat Sweeney</v>
      </c>
      <c r="W1553" s="2">
        <v>1</v>
      </c>
      <c r="X1553" s="2" t="str">
        <f t="shared" si="98"/>
        <v>Pat Sweeney</v>
      </c>
      <c r="Y1553" s="2">
        <v>1</v>
      </c>
      <c r="Z1553" s="2" t="str">
        <f t="shared" si="99"/>
        <v/>
      </c>
      <c r="AA1553" s="2" t="s">
        <v>1030</v>
      </c>
    </row>
    <row r="1554" spans="1:27" hidden="1" x14ac:dyDescent="0.25">
      <c r="A1554" s="2" t="s">
        <v>5289</v>
      </c>
      <c r="B1554" s="2" t="s">
        <v>882</v>
      </c>
      <c r="C1554" s="2" t="s">
        <v>5290</v>
      </c>
      <c r="D1554" s="2">
        <v>7.25</v>
      </c>
      <c r="E1554" s="2" t="s">
        <v>1030</v>
      </c>
      <c r="F1554" s="2" t="s">
        <v>1030</v>
      </c>
      <c r="G1554" s="2">
        <v>7.25</v>
      </c>
      <c r="H1554" s="2" t="s">
        <v>5291</v>
      </c>
      <c r="I1554" s="21">
        <v>42348.333333333328</v>
      </c>
      <c r="J1554" s="2" t="s">
        <v>808</v>
      </c>
      <c r="K1554" s="21">
        <v>40473.291666666664</v>
      </c>
      <c r="L1554" s="2" t="s">
        <v>1102</v>
      </c>
      <c r="M1554" s="21">
        <v>40369.291666666664</v>
      </c>
      <c r="N1554" s="2">
        <v>0</v>
      </c>
      <c r="O1554" s="2">
        <v>0</v>
      </c>
      <c r="P1554" s="2" t="s">
        <v>824</v>
      </c>
      <c r="Q1554" s="2" t="s">
        <v>882</v>
      </c>
      <c r="R1554" s="2" t="s">
        <v>836</v>
      </c>
      <c r="S1554" s="2" t="s">
        <v>916</v>
      </c>
      <c r="T1554" s="2" t="str">
        <f t="shared" si="96"/>
        <v>Michael Kauffman</v>
      </c>
      <c r="U1554" s="2">
        <v>877000</v>
      </c>
      <c r="V1554" s="2" t="str">
        <f t="shared" si="97"/>
        <v/>
      </c>
      <c r="W1554" s="2" t="s">
        <v>1030</v>
      </c>
      <c r="X1554" s="2" t="str">
        <f t="shared" si="98"/>
        <v>Michael Kauffman</v>
      </c>
      <c r="Y1554" s="2">
        <v>0</v>
      </c>
      <c r="Z1554" s="2" t="str">
        <f t="shared" si="99"/>
        <v/>
      </c>
      <c r="AA1554" s="2" t="s">
        <v>1030</v>
      </c>
    </row>
    <row r="1555" spans="1:27" hidden="1" x14ac:dyDescent="0.25">
      <c r="A1555" s="2" t="s">
        <v>5292</v>
      </c>
      <c r="B1555" s="2" t="s">
        <v>3247</v>
      </c>
      <c r="C1555" s="2" t="s">
        <v>5293</v>
      </c>
      <c r="D1555" s="2">
        <v>10.08333333581686</v>
      </c>
      <c r="E1555" s="2">
        <v>1</v>
      </c>
      <c r="F1555" s="2">
        <v>10.08333333581686</v>
      </c>
      <c r="G1555" s="2" t="s">
        <v>1030</v>
      </c>
      <c r="H1555" s="2" t="s">
        <v>5294</v>
      </c>
      <c r="I1555" s="21">
        <v>43066.333333333328</v>
      </c>
      <c r="J1555" s="2" t="s">
        <v>808</v>
      </c>
      <c r="K1555" s="21">
        <v>42971.291666666672</v>
      </c>
      <c r="L1555" s="2" t="s">
        <v>794</v>
      </c>
      <c r="M1555" s="21">
        <v>41367.291666666664</v>
      </c>
      <c r="N1555" s="2">
        <v>19</v>
      </c>
      <c r="O1555" s="2">
        <v>1842000</v>
      </c>
      <c r="P1555" s="2" t="s">
        <v>795</v>
      </c>
      <c r="Q1555" s="2" t="s">
        <v>3247</v>
      </c>
      <c r="R1555" s="2" t="s">
        <v>797</v>
      </c>
      <c r="S1555" s="2" t="s">
        <v>996</v>
      </c>
      <c r="T1555" s="2" t="str">
        <f t="shared" si="96"/>
        <v/>
      </c>
      <c r="U1555" s="2" t="s">
        <v>1030</v>
      </c>
      <c r="V1555" s="2" t="str">
        <f t="shared" si="97"/>
        <v/>
      </c>
      <c r="W1555" s="2" t="s">
        <v>1030</v>
      </c>
      <c r="X1555" s="2" t="str">
        <f t="shared" si="98"/>
        <v/>
      </c>
      <c r="Y1555" s="2" t="s">
        <v>1030</v>
      </c>
      <c r="Z1555" s="2" t="str">
        <f t="shared" si="99"/>
        <v/>
      </c>
      <c r="AA1555" s="2" t="s">
        <v>1030</v>
      </c>
    </row>
    <row r="1556" spans="1:27" hidden="1" x14ac:dyDescent="0.25">
      <c r="A1556" s="2" t="s">
        <v>5295</v>
      </c>
      <c r="B1556" s="2" t="s">
        <v>882</v>
      </c>
      <c r="C1556" s="2" t="s">
        <v>5296</v>
      </c>
      <c r="D1556" s="2">
        <v>5.1666666716337204</v>
      </c>
      <c r="E1556" s="2" t="s">
        <v>1030</v>
      </c>
      <c r="F1556" s="2" t="s">
        <v>1030</v>
      </c>
      <c r="G1556" s="2">
        <v>5.1666666716337204</v>
      </c>
      <c r="H1556" s="2" t="s">
        <v>5297</v>
      </c>
      <c r="I1556" s="21">
        <v>42702.333333333328</v>
      </c>
      <c r="J1556" s="2" t="s">
        <v>859</v>
      </c>
      <c r="K1556" s="21">
        <v>40949.333333333336</v>
      </c>
      <c r="L1556" s="2" t="s">
        <v>794</v>
      </c>
      <c r="M1556" s="21">
        <v>40831.291666666664</v>
      </c>
      <c r="N1556" s="2">
        <v>1</v>
      </c>
      <c r="O1556" s="2">
        <v>48000</v>
      </c>
      <c r="P1556" s="2" t="s">
        <v>824</v>
      </c>
      <c r="Q1556" s="2" t="s">
        <v>882</v>
      </c>
      <c r="R1556" s="2" t="s">
        <v>830</v>
      </c>
      <c r="S1556" s="2" t="s">
        <v>916</v>
      </c>
      <c r="T1556" s="2" t="str">
        <f t="shared" si="96"/>
        <v/>
      </c>
      <c r="U1556" s="2" t="s">
        <v>1030</v>
      </c>
      <c r="V1556" s="2" t="str">
        <f t="shared" si="97"/>
        <v/>
      </c>
      <c r="W1556" s="2" t="s">
        <v>1030</v>
      </c>
      <c r="X1556" s="2" t="str">
        <f t="shared" si="98"/>
        <v/>
      </c>
      <c r="Y1556" s="2" t="s">
        <v>1030</v>
      </c>
      <c r="Z1556" s="2" t="str">
        <f t="shared" si="99"/>
        <v/>
      </c>
      <c r="AA1556" s="2" t="s">
        <v>1030</v>
      </c>
    </row>
    <row r="1557" spans="1:27" hidden="1" x14ac:dyDescent="0.25">
      <c r="A1557" s="2" t="s">
        <v>5298</v>
      </c>
      <c r="B1557" s="2" t="s">
        <v>921</v>
      </c>
      <c r="C1557" s="2" t="s">
        <v>5299</v>
      </c>
      <c r="D1557" s="2">
        <v>54.583333343267441</v>
      </c>
      <c r="E1557" s="2" t="s">
        <v>1030</v>
      </c>
      <c r="F1557" s="2" t="s">
        <v>1030</v>
      </c>
      <c r="G1557" s="2">
        <v>54.583333343267441</v>
      </c>
      <c r="H1557" s="2" t="s">
        <v>5300</v>
      </c>
      <c r="I1557" s="21">
        <v>42541.291666666672</v>
      </c>
      <c r="J1557" s="2" t="s">
        <v>1005</v>
      </c>
      <c r="K1557" s="21">
        <v>42117.291666666672</v>
      </c>
      <c r="L1557" s="2" t="s">
        <v>794</v>
      </c>
      <c r="M1557" s="21">
        <v>42269.291666666672</v>
      </c>
      <c r="N1557" s="2">
        <v>1</v>
      </c>
      <c r="O1557" s="2">
        <v>0</v>
      </c>
      <c r="P1557" s="2" t="s">
        <v>816</v>
      </c>
      <c r="Q1557" s="2" t="s">
        <v>921</v>
      </c>
      <c r="R1557" s="2" t="s">
        <v>922</v>
      </c>
      <c r="S1557" s="2" t="s">
        <v>831</v>
      </c>
      <c r="T1557" s="2" t="str">
        <f t="shared" si="96"/>
        <v/>
      </c>
      <c r="U1557" s="2" t="s">
        <v>1030</v>
      </c>
      <c r="V1557" s="2" t="str">
        <f t="shared" si="97"/>
        <v>Marvin Boateng</v>
      </c>
      <c r="W1557" s="2">
        <v>1</v>
      </c>
      <c r="X1557" s="2" t="str">
        <f t="shared" si="98"/>
        <v>Marvin Boateng</v>
      </c>
      <c r="Y1557" s="2">
        <v>1</v>
      </c>
      <c r="Z1557" s="2" t="str">
        <f t="shared" si="99"/>
        <v/>
      </c>
      <c r="AA1557" s="2" t="s">
        <v>1030</v>
      </c>
    </row>
    <row r="1558" spans="1:27" hidden="1" x14ac:dyDescent="0.25">
      <c r="A1558" s="2" t="s">
        <v>5301</v>
      </c>
      <c r="B1558" s="2" t="s">
        <v>848</v>
      </c>
      <c r="C1558" s="2" t="s">
        <v>5302</v>
      </c>
      <c r="D1558" s="2">
        <v>7.5</v>
      </c>
      <c r="E1558" s="2">
        <v>1</v>
      </c>
      <c r="F1558" s="2">
        <v>7.5</v>
      </c>
      <c r="G1558" s="2" t="s">
        <v>1030</v>
      </c>
      <c r="H1558" s="2" t="s">
        <v>5303</v>
      </c>
      <c r="I1558" s="21">
        <v>43013.291666666672</v>
      </c>
      <c r="J1558" s="2" t="s">
        <v>819</v>
      </c>
      <c r="K1558" s="21">
        <v>42979.291666666672</v>
      </c>
      <c r="L1558" s="2" t="s">
        <v>794</v>
      </c>
      <c r="M1558" s="21">
        <v>42461.291666666672</v>
      </c>
      <c r="N1558" s="2">
        <v>1</v>
      </c>
      <c r="O1558" s="2">
        <v>61000</v>
      </c>
      <c r="P1558" s="2" t="s">
        <v>795</v>
      </c>
      <c r="Q1558" s="2" t="s">
        <v>848</v>
      </c>
      <c r="R1558" s="2" t="s">
        <v>797</v>
      </c>
      <c r="S1558" s="2" t="s">
        <v>2288</v>
      </c>
      <c r="T1558" s="2" t="str">
        <f t="shared" si="96"/>
        <v/>
      </c>
      <c r="U1558" s="2" t="s">
        <v>1030</v>
      </c>
      <c r="V1558" s="2" t="str">
        <f t="shared" si="97"/>
        <v/>
      </c>
      <c r="W1558" s="2" t="s">
        <v>1030</v>
      </c>
      <c r="X1558" s="2" t="str">
        <f t="shared" si="98"/>
        <v/>
      </c>
      <c r="Y1558" s="2" t="s">
        <v>1030</v>
      </c>
      <c r="Z1558" s="2" t="str">
        <f t="shared" si="99"/>
        <v/>
      </c>
      <c r="AA1558" s="2" t="s">
        <v>1030</v>
      </c>
    </row>
    <row r="1559" spans="1:27" hidden="1" x14ac:dyDescent="0.25">
      <c r="A1559" s="2" t="s">
        <v>5304</v>
      </c>
      <c r="B1559" s="2" t="s">
        <v>5305</v>
      </c>
      <c r="C1559" s="2" t="s">
        <v>5306</v>
      </c>
      <c r="D1559" s="2">
        <v>0.75</v>
      </c>
      <c r="E1559" s="2" t="s">
        <v>1030</v>
      </c>
      <c r="F1559" s="2" t="s">
        <v>1030</v>
      </c>
      <c r="G1559" s="2">
        <v>0.75</v>
      </c>
      <c r="H1559" s="2" t="s">
        <v>5307</v>
      </c>
      <c r="I1559" s="21">
        <v>41857.291666666664</v>
      </c>
      <c r="J1559" s="2" t="s">
        <v>793</v>
      </c>
      <c r="K1559" s="21">
        <v>41323.333333333336</v>
      </c>
      <c r="L1559" s="2" t="s">
        <v>1102</v>
      </c>
      <c r="M1559" s="21">
        <v>40725.291666666664</v>
      </c>
      <c r="N1559" s="2">
        <v>13</v>
      </c>
      <c r="O1559" s="2">
        <v>2500000</v>
      </c>
      <c r="P1559" s="2" t="s">
        <v>795</v>
      </c>
      <c r="Q1559" s="2" t="s">
        <v>5305</v>
      </c>
      <c r="R1559" s="2" t="s">
        <v>937</v>
      </c>
      <c r="S1559" s="2" t="s">
        <v>1019</v>
      </c>
      <c r="T1559" s="2" t="str">
        <f t="shared" si="96"/>
        <v/>
      </c>
      <c r="U1559" s="2" t="s">
        <v>1030</v>
      </c>
      <c r="V1559" s="2" t="str">
        <f t="shared" si="97"/>
        <v/>
      </c>
      <c r="W1559" s="2" t="s">
        <v>1030</v>
      </c>
      <c r="X1559" s="2" t="str">
        <f t="shared" si="98"/>
        <v/>
      </c>
      <c r="Y1559" s="2" t="s">
        <v>1030</v>
      </c>
      <c r="Z1559" s="2" t="str">
        <f t="shared" si="99"/>
        <v/>
      </c>
      <c r="AA1559" s="2" t="s">
        <v>1030</v>
      </c>
    </row>
    <row r="1560" spans="1:27" hidden="1" x14ac:dyDescent="0.25">
      <c r="A1560" s="2" t="s">
        <v>5308</v>
      </c>
      <c r="B1560" s="2" t="s">
        <v>885</v>
      </c>
      <c r="C1560" s="2" t="s">
        <v>5309</v>
      </c>
      <c r="D1560" s="2">
        <v>3.3330000042915344</v>
      </c>
      <c r="E1560" s="2">
        <v>1</v>
      </c>
      <c r="F1560" s="2">
        <v>3.3330000042915344</v>
      </c>
      <c r="G1560" s="2" t="s">
        <v>1030</v>
      </c>
      <c r="H1560" s="2" t="s">
        <v>5310</v>
      </c>
      <c r="I1560" s="21">
        <v>42160.291666666672</v>
      </c>
      <c r="J1560" s="2" t="s">
        <v>803</v>
      </c>
      <c r="K1560" s="21">
        <v>42102.291666666672</v>
      </c>
      <c r="L1560" s="2" t="s">
        <v>1102</v>
      </c>
      <c r="M1560" s="21">
        <v>40428.291666666664</v>
      </c>
      <c r="N1560" s="2">
        <v>0</v>
      </c>
      <c r="O1560" s="2">
        <v>0</v>
      </c>
      <c r="P1560" s="2" t="s">
        <v>795</v>
      </c>
      <c r="Q1560" s="2" t="s">
        <v>885</v>
      </c>
      <c r="R1560" s="2" t="s">
        <v>797</v>
      </c>
      <c r="S1560" s="2" t="s">
        <v>820</v>
      </c>
      <c r="T1560" s="2" t="str">
        <f t="shared" si="96"/>
        <v/>
      </c>
      <c r="U1560" s="2" t="s">
        <v>1030</v>
      </c>
      <c r="V1560" s="2" t="str">
        <f t="shared" si="97"/>
        <v/>
      </c>
      <c r="W1560" s="2" t="s">
        <v>1030</v>
      </c>
      <c r="X1560" s="2" t="str">
        <f t="shared" si="98"/>
        <v/>
      </c>
      <c r="Y1560" s="2" t="s">
        <v>1030</v>
      </c>
      <c r="Z1560" s="2" t="str">
        <f t="shared" si="99"/>
        <v/>
      </c>
      <c r="AA1560" s="2" t="s">
        <v>1030</v>
      </c>
    </row>
    <row r="1561" spans="1:27" hidden="1" x14ac:dyDescent="0.25">
      <c r="A1561" s="2" t="s">
        <v>236</v>
      </c>
      <c r="B1561" s="2" t="s">
        <v>1365</v>
      </c>
      <c r="C1561" s="2" t="s">
        <v>235</v>
      </c>
      <c r="D1561" s="2">
        <v>1.0833333358168602</v>
      </c>
      <c r="E1561" s="2" t="s">
        <v>1030</v>
      </c>
      <c r="F1561" s="2" t="s">
        <v>1030</v>
      </c>
      <c r="G1561" s="2">
        <v>1.0833333358168602</v>
      </c>
      <c r="H1561" s="2" t="s">
        <v>1232</v>
      </c>
      <c r="I1561" s="21">
        <v>43252.291666666672</v>
      </c>
      <c r="J1561" s="2" t="s">
        <v>800</v>
      </c>
      <c r="K1561" s="21">
        <v>41571.291666666664</v>
      </c>
      <c r="L1561" s="2" t="s">
        <v>794</v>
      </c>
      <c r="M1561" s="21">
        <v>37987.333333333336</v>
      </c>
      <c r="N1561" s="2">
        <v>1</v>
      </c>
      <c r="O1561" s="2">
        <v>160000</v>
      </c>
      <c r="P1561" s="2" t="s">
        <v>795</v>
      </c>
      <c r="Q1561" s="2" t="s">
        <v>1592</v>
      </c>
      <c r="R1561" s="2" t="s">
        <v>810</v>
      </c>
      <c r="S1561" s="2" t="s">
        <v>916</v>
      </c>
      <c r="T1561" s="2" t="str">
        <f t="shared" si="96"/>
        <v/>
      </c>
      <c r="U1561" s="2" t="s">
        <v>1030</v>
      </c>
      <c r="V1561" s="2" t="str">
        <f t="shared" si="97"/>
        <v/>
      </c>
      <c r="W1561" s="2" t="s">
        <v>1030</v>
      </c>
      <c r="X1561" s="2" t="str">
        <f t="shared" si="98"/>
        <v>Anthony C. Elliott</v>
      </c>
      <c r="Y1561" s="2">
        <v>1</v>
      </c>
      <c r="Z1561" s="2" t="str">
        <f t="shared" si="99"/>
        <v/>
      </c>
      <c r="AA1561" s="2" t="s">
        <v>1030</v>
      </c>
    </row>
    <row r="1562" spans="1:27" hidden="1" x14ac:dyDescent="0.25">
      <c r="A1562" s="2" t="s">
        <v>5311</v>
      </c>
      <c r="B1562" s="2" t="s">
        <v>885</v>
      </c>
      <c r="C1562" s="2" t="s">
        <v>5312</v>
      </c>
      <c r="D1562" s="2">
        <v>8.25</v>
      </c>
      <c r="E1562" s="2">
        <v>1</v>
      </c>
      <c r="F1562" s="2">
        <v>8.25</v>
      </c>
      <c r="G1562" s="2" t="s">
        <v>1030</v>
      </c>
      <c r="H1562" s="2" t="s">
        <v>5313</v>
      </c>
      <c r="I1562" s="21">
        <v>42102.291666666672</v>
      </c>
      <c r="J1562" s="2" t="s">
        <v>808</v>
      </c>
      <c r="K1562" s="21">
        <v>42057.333333333328</v>
      </c>
      <c r="L1562" s="2" t="s">
        <v>1102</v>
      </c>
      <c r="M1562" s="21">
        <v>41944.291666666664</v>
      </c>
      <c r="N1562" s="2">
        <v>0</v>
      </c>
      <c r="O1562" s="2">
        <v>0</v>
      </c>
      <c r="P1562" s="2" t="s">
        <v>824</v>
      </c>
      <c r="Q1562" s="2" t="s">
        <v>885</v>
      </c>
      <c r="R1562" s="2" t="s">
        <v>813</v>
      </c>
      <c r="S1562" s="2" t="s">
        <v>3885</v>
      </c>
      <c r="T1562" s="2" t="str">
        <f t="shared" si="96"/>
        <v/>
      </c>
      <c r="U1562" s="2" t="s">
        <v>1030</v>
      </c>
      <c r="V1562" s="2" t="str">
        <f t="shared" si="97"/>
        <v/>
      </c>
      <c r="W1562" s="2" t="s">
        <v>1030</v>
      </c>
      <c r="X1562" s="2" t="str">
        <f t="shared" si="98"/>
        <v/>
      </c>
      <c r="Y1562" s="2" t="s">
        <v>1030</v>
      </c>
      <c r="Z1562" s="2" t="str">
        <f t="shared" si="99"/>
        <v/>
      </c>
      <c r="AA1562" s="2" t="s">
        <v>1030</v>
      </c>
    </row>
    <row r="1563" spans="1:27" hidden="1" x14ac:dyDescent="0.25">
      <c r="A1563" s="2" t="s">
        <v>442</v>
      </c>
      <c r="B1563" s="2" t="s">
        <v>848</v>
      </c>
      <c r="C1563" s="2" t="s">
        <v>441</v>
      </c>
      <c r="D1563" s="2">
        <v>3.5</v>
      </c>
      <c r="E1563" s="2">
        <v>1</v>
      </c>
      <c r="F1563" s="2">
        <v>3.5</v>
      </c>
      <c r="G1563" s="2" t="s">
        <v>1030</v>
      </c>
      <c r="H1563" s="2" t="s">
        <v>1233</v>
      </c>
      <c r="I1563" s="21">
        <v>43235.291666666672</v>
      </c>
      <c r="J1563" s="2" t="s">
        <v>819</v>
      </c>
      <c r="K1563" s="21">
        <v>43143.333333333328</v>
      </c>
      <c r="L1563" s="2" t="s">
        <v>794</v>
      </c>
      <c r="M1563" s="21">
        <v>35065.333333333336</v>
      </c>
      <c r="N1563" s="2">
        <v>3</v>
      </c>
      <c r="O1563" s="2">
        <v>60000</v>
      </c>
      <c r="P1563" s="2" t="s">
        <v>795</v>
      </c>
      <c r="Q1563" s="2" t="s">
        <v>848</v>
      </c>
      <c r="R1563" s="2" t="s">
        <v>810</v>
      </c>
      <c r="S1563" s="2" t="s">
        <v>801</v>
      </c>
      <c r="T1563" s="2" t="str">
        <f t="shared" si="96"/>
        <v/>
      </c>
      <c r="U1563" s="2" t="s">
        <v>1030</v>
      </c>
      <c r="V1563" s="2" t="str">
        <f t="shared" si="97"/>
        <v/>
      </c>
      <c r="W1563" s="2" t="s">
        <v>1030</v>
      </c>
      <c r="X1563" s="2" t="str">
        <f t="shared" si="98"/>
        <v/>
      </c>
      <c r="Y1563" s="2" t="s">
        <v>1030</v>
      </c>
      <c r="Z1563" s="2" t="str">
        <f t="shared" si="99"/>
        <v/>
      </c>
      <c r="AA1563" s="2" t="s">
        <v>1030</v>
      </c>
    </row>
    <row r="1564" spans="1:27" hidden="1" x14ac:dyDescent="0.25">
      <c r="A1564" s="2" t="s">
        <v>5314</v>
      </c>
      <c r="B1564" s="2" t="s">
        <v>1659</v>
      </c>
      <c r="C1564" s="2" t="s">
        <v>5315</v>
      </c>
      <c r="D1564" s="2">
        <v>0.25</v>
      </c>
      <c r="E1564" s="2" t="s">
        <v>1030</v>
      </c>
      <c r="F1564" s="2" t="s">
        <v>1030</v>
      </c>
      <c r="G1564" s="2">
        <v>0.25</v>
      </c>
      <c r="H1564" s="2" t="s">
        <v>5316</v>
      </c>
      <c r="I1564" s="21">
        <v>41718.291666666664</v>
      </c>
      <c r="J1564" s="2" t="s">
        <v>793</v>
      </c>
      <c r="K1564" s="21">
        <v>41443.291666666664</v>
      </c>
      <c r="L1564" s="2" t="s">
        <v>1102</v>
      </c>
      <c r="M1564" s="21">
        <v>29587.333333333332</v>
      </c>
      <c r="N1564" s="2">
        <v>40</v>
      </c>
      <c r="P1564" s="2" t="s">
        <v>795</v>
      </c>
      <c r="Q1564" s="2" t="s">
        <v>1659</v>
      </c>
      <c r="R1564" s="2" t="s">
        <v>797</v>
      </c>
      <c r="S1564" s="2" t="s">
        <v>831</v>
      </c>
      <c r="T1564" s="2" t="str">
        <f t="shared" si="96"/>
        <v/>
      </c>
      <c r="U1564" s="2" t="s">
        <v>1030</v>
      </c>
      <c r="V1564" s="2" t="str">
        <f t="shared" si="97"/>
        <v/>
      </c>
      <c r="W1564" s="2" t="s">
        <v>1030</v>
      </c>
      <c r="X1564" s="2" t="str">
        <f t="shared" si="98"/>
        <v/>
      </c>
      <c r="Y1564" s="2" t="s">
        <v>1030</v>
      </c>
      <c r="Z1564" s="2" t="str">
        <f t="shared" si="99"/>
        <v/>
      </c>
      <c r="AA1564" s="2" t="s">
        <v>1030</v>
      </c>
    </row>
    <row r="1565" spans="1:27" hidden="1" x14ac:dyDescent="0.25">
      <c r="A1565" s="2" t="s">
        <v>55</v>
      </c>
      <c r="B1565" s="2" t="s">
        <v>1365</v>
      </c>
      <c r="C1565" s="2" t="s">
        <v>54</v>
      </c>
      <c r="D1565" s="2">
        <v>5.5</v>
      </c>
      <c r="E1565" s="2">
        <v>1</v>
      </c>
      <c r="F1565" s="2">
        <v>5.5</v>
      </c>
      <c r="G1565" s="2" t="s">
        <v>1030</v>
      </c>
      <c r="H1565" s="2" t="s">
        <v>1234</v>
      </c>
      <c r="I1565" s="21">
        <v>43287.291666666672</v>
      </c>
      <c r="J1565" s="2" t="s">
        <v>819</v>
      </c>
      <c r="K1565" s="21">
        <v>43172.291666666672</v>
      </c>
      <c r="L1565" s="2" t="s">
        <v>794</v>
      </c>
      <c r="M1565" s="21">
        <v>36526.333333333336</v>
      </c>
      <c r="N1565" s="2">
        <v>2</v>
      </c>
      <c r="O1565" s="2">
        <v>390000</v>
      </c>
      <c r="P1565" s="2" t="s">
        <v>795</v>
      </c>
      <c r="Q1565" s="2" t="s">
        <v>1592</v>
      </c>
      <c r="R1565" s="2" t="s">
        <v>872</v>
      </c>
      <c r="S1565" s="2" t="s">
        <v>894</v>
      </c>
      <c r="T1565" s="2" t="str">
        <f t="shared" si="96"/>
        <v>Anthony C. Elliott</v>
      </c>
      <c r="U1565" s="2">
        <v>30000</v>
      </c>
      <c r="V1565" s="2" t="str">
        <f t="shared" si="97"/>
        <v/>
      </c>
      <c r="W1565" s="2" t="s">
        <v>1030</v>
      </c>
      <c r="X1565" s="2" t="str">
        <f t="shared" si="98"/>
        <v/>
      </c>
      <c r="Y1565" s="2" t="s">
        <v>1030</v>
      </c>
      <c r="Z1565" s="2" t="str">
        <f t="shared" si="99"/>
        <v/>
      </c>
      <c r="AA1565" s="2" t="s">
        <v>1030</v>
      </c>
    </row>
    <row r="1566" spans="1:27" hidden="1" x14ac:dyDescent="0.25">
      <c r="A1566" s="2" t="s">
        <v>5317</v>
      </c>
      <c r="B1566" s="2" t="s">
        <v>835</v>
      </c>
      <c r="C1566" s="2" t="s">
        <v>5318</v>
      </c>
      <c r="D1566" s="2">
        <v>5</v>
      </c>
      <c r="E1566" s="2">
        <v>1</v>
      </c>
      <c r="F1566" s="2">
        <v>5</v>
      </c>
      <c r="G1566" s="2" t="s">
        <v>1030</v>
      </c>
      <c r="H1566" s="2" t="s">
        <v>5319</v>
      </c>
      <c r="I1566" s="21">
        <v>43039.291666666672</v>
      </c>
      <c r="J1566" s="2" t="s">
        <v>819</v>
      </c>
      <c r="K1566" s="21">
        <v>42649.291666666672</v>
      </c>
      <c r="L1566" s="2" t="s">
        <v>794</v>
      </c>
      <c r="M1566" s="21">
        <v>42762.333333333328</v>
      </c>
      <c r="N1566" s="2">
        <v>1</v>
      </c>
      <c r="O1566" s="2">
        <v>0</v>
      </c>
      <c r="P1566" s="2" t="s">
        <v>816</v>
      </c>
      <c r="Q1566" s="2" t="s">
        <v>835</v>
      </c>
      <c r="R1566" s="2" t="s">
        <v>836</v>
      </c>
      <c r="S1566" s="2" t="s">
        <v>801</v>
      </c>
      <c r="T1566" s="2" t="str">
        <f t="shared" si="96"/>
        <v/>
      </c>
      <c r="U1566" s="2" t="s">
        <v>1030</v>
      </c>
      <c r="V1566" s="2" t="str">
        <f t="shared" si="97"/>
        <v>Julie Samson</v>
      </c>
      <c r="W1566" s="2">
        <v>1</v>
      </c>
      <c r="X1566" s="2" t="str">
        <f t="shared" si="98"/>
        <v>Julie Samson</v>
      </c>
      <c r="Y1566" s="2">
        <v>1</v>
      </c>
      <c r="Z1566" s="2" t="str">
        <f t="shared" si="99"/>
        <v/>
      </c>
      <c r="AA1566" s="2" t="s">
        <v>1030</v>
      </c>
    </row>
    <row r="1567" spans="1:27" hidden="1" x14ac:dyDescent="0.25">
      <c r="A1567" s="2" t="s">
        <v>96</v>
      </c>
      <c r="B1567" s="2" t="s">
        <v>1365</v>
      </c>
      <c r="C1567" s="2" t="s">
        <v>95</v>
      </c>
      <c r="D1567" s="2">
        <v>13.75</v>
      </c>
      <c r="E1567" s="2">
        <v>1</v>
      </c>
      <c r="F1567" s="2">
        <v>13.75</v>
      </c>
      <c r="G1567" s="2" t="s">
        <v>1030</v>
      </c>
      <c r="H1567" s="2" t="s">
        <v>1132</v>
      </c>
      <c r="I1567" s="21">
        <v>43313.291666666672</v>
      </c>
      <c r="J1567" s="2" t="s">
        <v>840</v>
      </c>
      <c r="K1567" s="21">
        <v>43054.333333333328</v>
      </c>
      <c r="L1567" s="2" t="s">
        <v>794</v>
      </c>
      <c r="M1567" s="21">
        <v>36526.333333333336</v>
      </c>
      <c r="N1567" s="2">
        <v>5</v>
      </c>
      <c r="O1567" s="2">
        <v>500000</v>
      </c>
      <c r="P1567" s="2" t="s">
        <v>795</v>
      </c>
      <c r="Q1567" s="2" t="s">
        <v>1592</v>
      </c>
      <c r="R1567" s="2" t="s">
        <v>836</v>
      </c>
      <c r="S1567" s="2" t="s">
        <v>820</v>
      </c>
      <c r="T1567" s="2" t="str">
        <f t="shared" si="96"/>
        <v/>
      </c>
      <c r="U1567" s="2" t="s">
        <v>1030</v>
      </c>
      <c r="V1567" s="2" t="str">
        <f t="shared" si="97"/>
        <v/>
      </c>
      <c r="W1567" s="2" t="s">
        <v>1030</v>
      </c>
      <c r="X1567" s="2" t="str">
        <f t="shared" si="98"/>
        <v/>
      </c>
      <c r="Y1567" s="2" t="s">
        <v>1030</v>
      </c>
      <c r="Z1567" s="2" t="str">
        <f t="shared" si="99"/>
        <v/>
      </c>
      <c r="AA1567" s="2" t="s">
        <v>1030</v>
      </c>
    </row>
    <row r="1568" spans="1:27" hidden="1" x14ac:dyDescent="0.25">
      <c r="A1568" s="2" t="s">
        <v>5320</v>
      </c>
      <c r="B1568" s="2" t="s">
        <v>812</v>
      </c>
      <c r="C1568" s="2" t="s">
        <v>5321</v>
      </c>
      <c r="D1568" s="2">
        <v>5.25</v>
      </c>
      <c r="E1568" s="2">
        <v>1</v>
      </c>
      <c r="F1568" s="2">
        <v>5.25</v>
      </c>
      <c r="G1568" s="2" t="s">
        <v>1030</v>
      </c>
      <c r="H1568" s="2" t="s">
        <v>5322</v>
      </c>
      <c r="I1568" s="21">
        <v>43066.333333333328</v>
      </c>
      <c r="J1568" s="2" t="s">
        <v>793</v>
      </c>
      <c r="K1568" s="21">
        <v>42902.291666666672</v>
      </c>
      <c r="L1568" s="2" t="s">
        <v>794</v>
      </c>
      <c r="M1568" s="21">
        <v>32721.291666666668</v>
      </c>
      <c r="N1568" s="2">
        <v>20</v>
      </c>
      <c r="O1568" s="2">
        <v>2000000</v>
      </c>
      <c r="P1568" s="2" t="s">
        <v>795</v>
      </c>
      <c r="Q1568" s="2" t="s">
        <v>812</v>
      </c>
      <c r="R1568" s="2" t="s">
        <v>937</v>
      </c>
      <c r="S1568" s="2" t="s">
        <v>853</v>
      </c>
      <c r="T1568" s="2" t="str">
        <f t="shared" si="96"/>
        <v/>
      </c>
      <c r="U1568" s="2" t="s">
        <v>1030</v>
      </c>
      <c r="V1568" s="2" t="str">
        <f t="shared" si="97"/>
        <v/>
      </c>
      <c r="W1568" s="2" t="s">
        <v>1030</v>
      </c>
      <c r="X1568" s="2" t="str">
        <f t="shared" si="98"/>
        <v/>
      </c>
      <c r="Y1568" s="2" t="s">
        <v>1030</v>
      </c>
      <c r="Z1568" s="2" t="str">
        <f t="shared" si="99"/>
        <v/>
      </c>
      <c r="AA1568" s="2" t="s">
        <v>1030</v>
      </c>
    </row>
    <row r="1569" spans="1:27" hidden="1" x14ac:dyDescent="0.25">
      <c r="A1569" s="2" t="s">
        <v>5323</v>
      </c>
      <c r="B1569" s="2" t="s">
        <v>885</v>
      </c>
      <c r="C1569" s="2" t="s">
        <v>5324</v>
      </c>
      <c r="D1569" s="2">
        <v>7.25</v>
      </c>
      <c r="E1569" s="2">
        <v>1</v>
      </c>
      <c r="F1569" s="2">
        <v>7.25</v>
      </c>
      <c r="G1569" s="2" t="s">
        <v>1030</v>
      </c>
      <c r="H1569" s="2" t="s">
        <v>5325</v>
      </c>
      <c r="I1569" s="21">
        <v>42235.291666666672</v>
      </c>
      <c r="J1569" s="2" t="s">
        <v>803</v>
      </c>
      <c r="K1569" s="21">
        <v>42093.291666666672</v>
      </c>
      <c r="L1569" s="2" t="s">
        <v>1102</v>
      </c>
      <c r="M1569" s="21">
        <v>42095.291666666672</v>
      </c>
      <c r="N1569" s="2">
        <v>0</v>
      </c>
      <c r="O1569" s="2">
        <v>0</v>
      </c>
      <c r="P1569" s="2" t="s">
        <v>816</v>
      </c>
      <c r="Q1569" s="2" t="s">
        <v>885</v>
      </c>
      <c r="R1569" s="2" t="s">
        <v>842</v>
      </c>
      <c r="S1569" s="2" t="s">
        <v>4041</v>
      </c>
      <c r="T1569" s="2" t="str">
        <f t="shared" si="96"/>
        <v/>
      </c>
      <c r="U1569" s="2" t="s">
        <v>1030</v>
      </c>
      <c r="V1569" s="2" t="str">
        <f t="shared" si="97"/>
        <v>Alondra Gaytan</v>
      </c>
      <c r="W1569" s="2">
        <v>1</v>
      </c>
      <c r="X1569" s="2" t="str">
        <f t="shared" si="98"/>
        <v/>
      </c>
      <c r="Y1569" s="2" t="s">
        <v>1030</v>
      </c>
      <c r="Z1569" s="2" t="str">
        <f t="shared" si="99"/>
        <v/>
      </c>
      <c r="AA1569" s="2" t="s">
        <v>1030</v>
      </c>
    </row>
    <row r="1570" spans="1:27" hidden="1" x14ac:dyDescent="0.25">
      <c r="A1570" s="2" t="s">
        <v>5326</v>
      </c>
      <c r="B1570" s="2" t="s">
        <v>885</v>
      </c>
      <c r="C1570" s="2" t="s">
        <v>5327</v>
      </c>
      <c r="D1570" s="2">
        <v>15.25</v>
      </c>
      <c r="E1570" s="2">
        <v>1</v>
      </c>
      <c r="F1570" s="2">
        <v>15.25</v>
      </c>
      <c r="G1570" s="2" t="s">
        <v>1030</v>
      </c>
      <c r="H1570" s="2" t="s">
        <v>5328</v>
      </c>
      <c r="I1570" s="21">
        <v>42702.333333333328</v>
      </c>
      <c r="J1570" s="2" t="s">
        <v>884</v>
      </c>
      <c r="K1570" s="21">
        <v>42136.291666666672</v>
      </c>
      <c r="L1570" s="2" t="s">
        <v>794</v>
      </c>
      <c r="M1570" s="21">
        <v>42156.291666666672</v>
      </c>
      <c r="N1570" s="2">
        <v>1</v>
      </c>
      <c r="O1570" s="2">
        <v>4500</v>
      </c>
      <c r="P1570" s="2" t="s">
        <v>816</v>
      </c>
      <c r="Q1570" s="2" t="s">
        <v>885</v>
      </c>
      <c r="R1570" s="2" t="s">
        <v>797</v>
      </c>
      <c r="S1570" s="2" t="s">
        <v>913</v>
      </c>
      <c r="T1570" s="2" t="str">
        <f t="shared" si="96"/>
        <v/>
      </c>
      <c r="U1570" s="2" t="s">
        <v>1030</v>
      </c>
      <c r="V1570" s="2" t="str">
        <f t="shared" si="97"/>
        <v>Alondra Gaytan</v>
      </c>
      <c r="W1570" s="2">
        <v>1</v>
      </c>
      <c r="X1570" s="2" t="str">
        <f t="shared" si="98"/>
        <v>Alondra Gaytan</v>
      </c>
      <c r="Y1570" s="2">
        <v>1</v>
      </c>
      <c r="Z1570" s="2" t="str">
        <f t="shared" si="99"/>
        <v>Alondra Gaytan</v>
      </c>
      <c r="AA1570" s="2">
        <v>4500</v>
      </c>
    </row>
    <row r="1571" spans="1:27" hidden="1" x14ac:dyDescent="0.25">
      <c r="A1571" s="2" t="s">
        <v>5329</v>
      </c>
      <c r="B1571" s="2" t="s">
        <v>822</v>
      </c>
      <c r="C1571" s="2" t="s">
        <v>5330</v>
      </c>
      <c r="D1571" s="2">
        <v>5.5</v>
      </c>
      <c r="E1571" s="2">
        <v>1</v>
      </c>
      <c r="F1571" s="2">
        <v>5.5</v>
      </c>
      <c r="G1571" s="2" t="s">
        <v>1030</v>
      </c>
      <c r="H1571" s="2" t="s">
        <v>5331</v>
      </c>
      <c r="I1571" s="21">
        <v>43066.333333333328</v>
      </c>
      <c r="J1571" s="2" t="s">
        <v>847</v>
      </c>
      <c r="K1571" s="21">
        <v>42926.291666666672</v>
      </c>
      <c r="L1571" s="2" t="s">
        <v>794</v>
      </c>
      <c r="M1571" s="21">
        <v>42874.291666666672</v>
      </c>
      <c r="N1571" s="2">
        <v>1</v>
      </c>
      <c r="O1571" s="2">
        <v>1500</v>
      </c>
      <c r="P1571" s="2" t="s">
        <v>824</v>
      </c>
      <c r="Q1571" s="2" t="s">
        <v>822</v>
      </c>
      <c r="R1571" s="2" t="s">
        <v>797</v>
      </c>
      <c r="S1571" s="2" t="s">
        <v>853</v>
      </c>
      <c r="T1571" s="2" t="str">
        <f t="shared" si="96"/>
        <v/>
      </c>
      <c r="U1571" s="2" t="s">
        <v>1030</v>
      </c>
      <c r="V1571" s="2" t="str">
        <f t="shared" si="97"/>
        <v/>
      </c>
      <c r="W1571" s="2" t="s">
        <v>1030</v>
      </c>
      <c r="X1571" s="2" t="str">
        <f t="shared" si="98"/>
        <v/>
      </c>
      <c r="Y1571" s="2" t="s">
        <v>1030</v>
      </c>
      <c r="Z1571" s="2" t="str">
        <f t="shared" si="99"/>
        <v/>
      </c>
      <c r="AA1571" s="2" t="s">
        <v>1030</v>
      </c>
    </row>
    <row r="1572" spans="1:27" hidden="1" x14ac:dyDescent="0.25">
      <c r="A1572" s="2" t="s">
        <v>5332</v>
      </c>
      <c r="B1572" s="2" t="s">
        <v>885</v>
      </c>
      <c r="C1572" s="2" t="s">
        <v>5333</v>
      </c>
      <c r="D1572" s="2">
        <v>4.5</v>
      </c>
      <c r="E1572" s="2">
        <v>1</v>
      </c>
      <c r="F1572" s="2">
        <v>4.5</v>
      </c>
      <c r="G1572" s="2" t="s">
        <v>1030</v>
      </c>
      <c r="H1572" s="2" t="s">
        <v>5334</v>
      </c>
      <c r="I1572" s="21">
        <v>42307.291666666672</v>
      </c>
      <c r="J1572" s="2" t="s">
        <v>884</v>
      </c>
      <c r="K1572" s="21">
        <v>42268.291666666672</v>
      </c>
      <c r="L1572" s="2" t="s">
        <v>1102</v>
      </c>
      <c r="M1572" s="21">
        <v>42276.291666666672</v>
      </c>
      <c r="N1572" s="2">
        <v>0</v>
      </c>
      <c r="O1572" s="2">
        <v>0</v>
      </c>
      <c r="P1572" s="2" t="s">
        <v>824</v>
      </c>
      <c r="Q1572" s="2" t="s">
        <v>885</v>
      </c>
      <c r="R1572" s="2" t="s">
        <v>797</v>
      </c>
      <c r="S1572" s="2" t="s">
        <v>845</v>
      </c>
      <c r="T1572" s="2" t="str">
        <f t="shared" si="96"/>
        <v/>
      </c>
      <c r="U1572" s="2" t="s">
        <v>1030</v>
      </c>
      <c r="V1572" s="2" t="str">
        <f t="shared" si="97"/>
        <v>Alondra Gaytan</v>
      </c>
      <c r="W1572" s="2">
        <v>1</v>
      </c>
      <c r="X1572" s="2" t="str">
        <f t="shared" si="98"/>
        <v/>
      </c>
      <c r="Y1572" s="2" t="s">
        <v>1030</v>
      </c>
      <c r="Z1572" s="2" t="str">
        <f t="shared" si="99"/>
        <v/>
      </c>
      <c r="AA1572" s="2" t="s">
        <v>1030</v>
      </c>
    </row>
    <row r="1573" spans="1:27" x14ac:dyDescent="0.25">
      <c r="A1573" s="2" t="s">
        <v>5335</v>
      </c>
      <c r="B1573" s="2" t="s">
        <v>1367</v>
      </c>
      <c r="C1573" s="2" t="s">
        <v>5336</v>
      </c>
      <c r="D1573" s="2">
        <v>9.0003333389759064</v>
      </c>
      <c r="E1573" s="2" t="s">
        <v>1030</v>
      </c>
      <c r="F1573" s="2" t="s">
        <v>1030</v>
      </c>
      <c r="G1573" s="2">
        <v>9.0003333389759064</v>
      </c>
      <c r="H1573" s="2" t="s">
        <v>5337</v>
      </c>
      <c r="I1573" s="21">
        <v>42607.291666666672</v>
      </c>
      <c r="J1573" s="2" t="s">
        <v>800</v>
      </c>
      <c r="K1573" s="21">
        <v>42571.291666666672</v>
      </c>
      <c r="L1573" s="2" t="s">
        <v>794</v>
      </c>
      <c r="N1573" s="2">
        <v>0</v>
      </c>
      <c r="O1573" s="2">
        <v>0</v>
      </c>
      <c r="P1573" s="2" t="s">
        <v>816</v>
      </c>
      <c r="Q1573" s="2" t="s">
        <v>1593</v>
      </c>
      <c r="R1573" s="2" t="s">
        <v>810</v>
      </c>
      <c r="S1573" s="2" t="s">
        <v>996</v>
      </c>
      <c r="T1573" s="2" t="str">
        <f t="shared" si="96"/>
        <v/>
      </c>
      <c r="U1573" s="2" t="s">
        <v>1030</v>
      </c>
      <c r="V1573" s="2" t="str">
        <f t="shared" si="97"/>
        <v/>
      </c>
      <c r="W1573" s="2" t="s">
        <v>1030</v>
      </c>
      <c r="X1573" s="2" t="str">
        <f t="shared" si="98"/>
        <v/>
      </c>
      <c r="Y1573" s="2" t="s">
        <v>1030</v>
      </c>
      <c r="Z1573" s="2" t="str">
        <f t="shared" si="99"/>
        <v/>
      </c>
      <c r="AA1573" s="2" t="s">
        <v>1030</v>
      </c>
    </row>
    <row r="1574" spans="1:27" hidden="1" x14ac:dyDescent="0.25">
      <c r="A1574" s="2" t="s">
        <v>5338</v>
      </c>
      <c r="B1574" s="2" t="s">
        <v>882</v>
      </c>
      <c r="C1574" s="2" t="s">
        <v>5339</v>
      </c>
      <c r="D1574" s="2">
        <v>1</v>
      </c>
      <c r="E1574" s="2" t="s">
        <v>1030</v>
      </c>
      <c r="F1574" s="2" t="s">
        <v>1030</v>
      </c>
      <c r="G1574" s="2">
        <v>1</v>
      </c>
      <c r="H1574" s="2" t="s">
        <v>5340</v>
      </c>
      <c r="I1574" s="21">
        <v>41695.333333333336</v>
      </c>
      <c r="J1574" s="2" t="s">
        <v>840</v>
      </c>
      <c r="K1574" s="21">
        <v>41586.333333333336</v>
      </c>
      <c r="L1574" s="2" t="s">
        <v>1102</v>
      </c>
      <c r="P1574" s="2" t="s">
        <v>816</v>
      </c>
      <c r="Q1574" s="2" t="s">
        <v>882</v>
      </c>
      <c r="R1574" s="2" t="s">
        <v>836</v>
      </c>
      <c r="S1574" s="2" t="s">
        <v>801</v>
      </c>
      <c r="T1574" s="2" t="str">
        <f t="shared" si="96"/>
        <v/>
      </c>
      <c r="U1574" s="2" t="s">
        <v>1030</v>
      </c>
      <c r="V1574" s="2" t="str">
        <f t="shared" si="97"/>
        <v/>
      </c>
      <c r="W1574" s="2" t="s">
        <v>1030</v>
      </c>
      <c r="X1574" s="2" t="str">
        <f t="shared" si="98"/>
        <v/>
      </c>
      <c r="Y1574" s="2" t="s">
        <v>1030</v>
      </c>
      <c r="Z1574" s="2" t="str">
        <f t="shared" si="99"/>
        <v/>
      </c>
      <c r="AA1574" s="2" t="s">
        <v>1030</v>
      </c>
    </row>
    <row r="1575" spans="1:27" hidden="1" x14ac:dyDescent="0.25">
      <c r="A1575" s="2" t="s">
        <v>5341</v>
      </c>
      <c r="B1575" s="2" t="s">
        <v>885</v>
      </c>
      <c r="C1575" s="2" t="s">
        <v>5342</v>
      </c>
      <c r="D1575" s="2">
        <v>1</v>
      </c>
      <c r="E1575" s="2">
        <v>1</v>
      </c>
      <c r="F1575" s="2">
        <v>1</v>
      </c>
      <c r="G1575" s="2" t="s">
        <v>1030</v>
      </c>
      <c r="H1575" s="2" t="s">
        <v>5343</v>
      </c>
      <c r="I1575" s="21">
        <v>42313.333333333328</v>
      </c>
      <c r="J1575" s="2" t="s">
        <v>859</v>
      </c>
      <c r="K1575" s="21">
        <v>42312.333333333328</v>
      </c>
      <c r="L1575" s="2" t="s">
        <v>1102</v>
      </c>
      <c r="M1575" s="21">
        <v>42310.333333333328</v>
      </c>
      <c r="N1575" s="2">
        <v>1</v>
      </c>
      <c r="O1575" s="2">
        <v>0</v>
      </c>
      <c r="P1575" s="2" t="s">
        <v>824</v>
      </c>
      <c r="Q1575" s="2" t="s">
        <v>885</v>
      </c>
      <c r="R1575" s="2" t="s">
        <v>797</v>
      </c>
      <c r="S1575" s="2" t="s">
        <v>849</v>
      </c>
      <c r="T1575" s="2" t="str">
        <f t="shared" si="96"/>
        <v/>
      </c>
      <c r="U1575" s="2" t="s">
        <v>1030</v>
      </c>
      <c r="V1575" s="2" t="str">
        <f t="shared" si="97"/>
        <v/>
      </c>
      <c r="W1575" s="2" t="s">
        <v>1030</v>
      </c>
      <c r="X1575" s="2" t="str">
        <f t="shared" si="98"/>
        <v/>
      </c>
      <c r="Y1575" s="2" t="s">
        <v>1030</v>
      </c>
      <c r="Z1575" s="2" t="str">
        <f t="shared" si="99"/>
        <v/>
      </c>
      <c r="AA1575" s="2" t="s">
        <v>1030</v>
      </c>
    </row>
    <row r="1576" spans="1:27" hidden="1" x14ac:dyDescent="0.25">
      <c r="A1576" s="2" t="s">
        <v>5344</v>
      </c>
      <c r="B1576" s="2" t="s">
        <v>5345</v>
      </c>
      <c r="C1576" s="2" t="s">
        <v>5346</v>
      </c>
      <c r="D1576" s="2">
        <v>3</v>
      </c>
      <c r="E1576" s="2" t="s">
        <v>1030</v>
      </c>
      <c r="F1576" s="2" t="s">
        <v>1030</v>
      </c>
      <c r="G1576" s="2">
        <v>3</v>
      </c>
      <c r="H1576" s="2" t="s">
        <v>5347</v>
      </c>
      <c r="I1576" s="21">
        <v>43256.291666666672</v>
      </c>
      <c r="J1576" s="2" t="s">
        <v>819</v>
      </c>
      <c r="K1576" s="21">
        <v>37235.333333333336</v>
      </c>
      <c r="L1576" s="2" t="s">
        <v>794</v>
      </c>
      <c r="M1576" s="21">
        <v>37347.333333333336</v>
      </c>
      <c r="N1576" s="2">
        <v>3</v>
      </c>
      <c r="O1576" s="2">
        <v>12500</v>
      </c>
      <c r="P1576" s="2" t="s">
        <v>795</v>
      </c>
      <c r="Q1576" s="2" t="s">
        <v>5345</v>
      </c>
      <c r="R1576" s="2" t="s">
        <v>810</v>
      </c>
      <c r="S1576" s="2" t="s">
        <v>5348</v>
      </c>
      <c r="T1576" s="2" t="str">
        <f t="shared" si="96"/>
        <v/>
      </c>
      <c r="U1576" s="2" t="s">
        <v>1030</v>
      </c>
      <c r="V1576" s="2" t="str">
        <f t="shared" si="97"/>
        <v/>
      </c>
      <c r="W1576" s="2" t="s">
        <v>1030</v>
      </c>
      <c r="X1576" s="2" t="str">
        <f t="shared" si="98"/>
        <v/>
      </c>
      <c r="Y1576" s="2" t="s">
        <v>1030</v>
      </c>
      <c r="Z1576" s="2" t="str">
        <f t="shared" si="99"/>
        <v/>
      </c>
      <c r="AA1576" s="2" t="s">
        <v>1030</v>
      </c>
    </row>
    <row r="1577" spans="1:27" hidden="1" x14ac:dyDescent="0.25">
      <c r="A1577" s="2" t="s">
        <v>1450</v>
      </c>
      <c r="B1577" s="2" t="s">
        <v>1524</v>
      </c>
      <c r="C1577" s="2" t="s">
        <v>1449</v>
      </c>
      <c r="D1577" s="2">
        <v>19.5</v>
      </c>
      <c r="E1577" s="2" t="s">
        <v>1030</v>
      </c>
      <c r="F1577" s="2" t="s">
        <v>1030</v>
      </c>
      <c r="G1577" s="2">
        <v>19.5</v>
      </c>
      <c r="H1577" s="2" t="s">
        <v>1523</v>
      </c>
      <c r="I1577" s="21">
        <v>43297.291666666672</v>
      </c>
      <c r="J1577" s="2" t="s">
        <v>840</v>
      </c>
      <c r="K1577" s="21">
        <v>41241.333333333336</v>
      </c>
      <c r="L1577" s="2" t="s">
        <v>794</v>
      </c>
      <c r="M1577" s="21">
        <v>37834.291666666664</v>
      </c>
      <c r="N1577" s="2">
        <v>12</v>
      </c>
      <c r="O1577" s="2">
        <v>3000000</v>
      </c>
      <c r="P1577" s="2" t="s">
        <v>795</v>
      </c>
      <c r="Q1577" s="2" t="s">
        <v>1524</v>
      </c>
      <c r="R1577" s="2" t="s">
        <v>1525</v>
      </c>
      <c r="S1577" s="2" t="s">
        <v>1526</v>
      </c>
      <c r="T1577" s="2" t="str">
        <f t="shared" si="96"/>
        <v/>
      </c>
      <c r="U1577" s="2" t="s">
        <v>1030</v>
      </c>
      <c r="V1577" s="2" t="str">
        <f t="shared" si="97"/>
        <v/>
      </c>
      <c r="W1577" s="2" t="s">
        <v>1030</v>
      </c>
      <c r="X1577" s="2" t="str">
        <f t="shared" si="98"/>
        <v/>
      </c>
      <c r="Y1577" s="2" t="s">
        <v>1030</v>
      </c>
      <c r="Z1577" s="2" t="str">
        <f t="shared" si="99"/>
        <v/>
      </c>
      <c r="AA1577" s="2" t="s">
        <v>1030</v>
      </c>
    </row>
    <row r="1578" spans="1:27" hidden="1" x14ac:dyDescent="0.25">
      <c r="A1578" s="2" t="s">
        <v>5349</v>
      </c>
      <c r="B1578" s="2" t="s">
        <v>5350</v>
      </c>
      <c r="C1578" s="2" t="s">
        <v>5351</v>
      </c>
      <c r="D1578" s="2">
        <v>1</v>
      </c>
      <c r="E1578" s="2" t="s">
        <v>1030</v>
      </c>
      <c r="F1578" s="2" t="s">
        <v>1030</v>
      </c>
      <c r="G1578" s="2">
        <v>1</v>
      </c>
      <c r="H1578" s="2" t="s">
        <v>5352</v>
      </c>
      <c r="I1578" s="21">
        <v>42562.291666666672</v>
      </c>
      <c r="J1578" s="2" t="s">
        <v>847</v>
      </c>
      <c r="K1578" s="21">
        <v>42286.291666666672</v>
      </c>
      <c r="L1578" s="2" t="s">
        <v>794</v>
      </c>
      <c r="M1578" s="21">
        <v>41852.291666666664</v>
      </c>
      <c r="N1578" s="2">
        <v>0</v>
      </c>
      <c r="O1578" s="2">
        <v>25000</v>
      </c>
      <c r="P1578" s="2" t="s">
        <v>795</v>
      </c>
      <c r="Q1578" s="2" t="s">
        <v>5350</v>
      </c>
      <c r="R1578" s="2" t="s">
        <v>866</v>
      </c>
      <c r="S1578" s="2" t="s">
        <v>5353</v>
      </c>
      <c r="T1578" s="2" t="str">
        <f t="shared" si="96"/>
        <v/>
      </c>
      <c r="U1578" s="2" t="s">
        <v>1030</v>
      </c>
      <c r="V1578" s="2" t="str">
        <f t="shared" si="97"/>
        <v/>
      </c>
      <c r="W1578" s="2" t="s">
        <v>1030</v>
      </c>
      <c r="X1578" s="2" t="str">
        <f t="shared" si="98"/>
        <v/>
      </c>
      <c r="Y1578" s="2" t="s">
        <v>1030</v>
      </c>
      <c r="Z1578" s="2" t="str">
        <f t="shared" si="99"/>
        <v/>
      </c>
      <c r="AA1578" s="2" t="s">
        <v>1030</v>
      </c>
    </row>
    <row r="1579" spans="1:27" hidden="1" x14ac:dyDescent="0.25">
      <c r="A1579" s="2" t="s">
        <v>5354</v>
      </c>
      <c r="B1579" s="2" t="s">
        <v>1365</v>
      </c>
      <c r="C1579" s="2" t="s">
        <v>5355</v>
      </c>
      <c r="D1579" s="2">
        <v>6.25</v>
      </c>
      <c r="E1579" s="2">
        <v>1</v>
      </c>
      <c r="F1579" s="2">
        <v>6.25</v>
      </c>
      <c r="G1579" s="2" t="s">
        <v>1030</v>
      </c>
      <c r="H1579" s="2" t="s">
        <v>5356</v>
      </c>
      <c r="I1579" s="21">
        <v>42551.291666666672</v>
      </c>
      <c r="J1579" s="2" t="s">
        <v>876</v>
      </c>
      <c r="K1579" s="21">
        <v>42530.291666666672</v>
      </c>
      <c r="L1579" s="2" t="s">
        <v>794</v>
      </c>
      <c r="M1579" s="21">
        <v>31593.291666666668</v>
      </c>
      <c r="N1579" s="2">
        <v>1</v>
      </c>
      <c r="O1579" s="2">
        <v>140000</v>
      </c>
      <c r="P1579" s="2" t="s">
        <v>795</v>
      </c>
      <c r="Q1579" s="2" t="s">
        <v>1592</v>
      </c>
      <c r="R1579" s="2" t="s">
        <v>797</v>
      </c>
      <c r="S1579" s="2" t="s">
        <v>814</v>
      </c>
      <c r="T1579" s="2" t="str">
        <f t="shared" si="96"/>
        <v/>
      </c>
      <c r="U1579" s="2" t="s">
        <v>1030</v>
      </c>
      <c r="V1579" s="2" t="str">
        <f t="shared" si="97"/>
        <v/>
      </c>
      <c r="W1579" s="2" t="s">
        <v>1030</v>
      </c>
      <c r="X1579" s="2" t="str">
        <f t="shared" si="98"/>
        <v/>
      </c>
      <c r="Y1579" s="2" t="s">
        <v>1030</v>
      </c>
      <c r="Z1579" s="2" t="str">
        <f t="shared" si="99"/>
        <v/>
      </c>
      <c r="AA1579" s="2" t="s">
        <v>1030</v>
      </c>
    </row>
    <row r="1580" spans="1:27" hidden="1" x14ac:dyDescent="0.25">
      <c r="A1580" s="2" t="s">
        <v>5357</v>
      </c>
      <c r="B1580" s="2" t="s">
        <v>912</v>
      </c>
      <c r="C1580" s="2" t="s">
        <v>5358</v>
      </c>
      <c r="D1580" s="2">
        <v>0.5</v>
      </c>
      <c r="E1580" s="2">
        <v>1</v>
      </c>
      <c r="F1580" s="2">
        <v>0.5</v>
      </c>
      <c r="G1580" s="2" t="s">
        <v>1030</v>
      </c>
      <c r="H1580" s="2" t="s">
        <v>2622</v>
      </c>
      <c r="I1580" s="21">
        <v>42740.333333333328</v>
      </c>
      <c r="J1580" s="2" t="s">
        <v>861</v>
      </c>
      <c r="K1580" s="21">
        <v>42740.333333333328</v>
      </c>
      <c r="L1580" s="2" t="s">
        <v>794</v>
      </c>
      <c r="N1580" s="2">
        <v>0</v>
      </c>
      <c r="O1580" s="2">
        <v>0</v>
      </c>
      <c r="P1580" s="2" t="s">
        <v>816</v>
      </c>
      <c r="Q1580" s="2" t="s">
        <v>912</v>
      </c>
      <c r="R1580" s="2" t="s">
        <v>937</v>
      </c>
      <c r="S1580" s="2" t="s">
        <v>798</v>
      </c>
      <c r="T1580" s="2" t="str">
        <f t="shared" si="96"/>
        <v/>
      </c>
      <c r="U1580" s="2" t="s">
        <v>1030</v>
      </c>
      <c r="V1580" s="2" t="str">
        <f t="shared" si="97"/>
        <v/>
      </c>
      <c r="W1580" s="2" t="s">
        <v>1030</v>
      </c>
      <c r="X1580" s="2" t="str">
        <f t="shared" si="98"/>
        <v/>
      </c>
      <c r="Y1580" s="2" t="s">
        <v>1030</v>
      </c>
      <c r="Z1580" s="2" t="str">
        <f t="shared" si="99"/>
        <v/>
      </c>
      <c r="AA1580" s="2" t="s">
        <v>1030</v>
      </c>
    </row>
    <row r="1581" spans="1:27" hidden="1" x14ac:dyDescent="0.25">
      <c r="A1581" s="2" t="s">
        <v>57</v>
      </c>
      <c r="B1581" s="2" t="s">
        <v>1365</v>
      </c>
      <c r="C1581" s="2" t="s">
        <v>56</v>
      </c>
      <c r="D1581" s="2">
        <v>17.916999995708466</v>
      </c>
      <c r="E1581" s="2">
        <v>1</v>
      </c>
      <c r="F1581" s="2">
        <v>17.916999995708466</v>
      </c>
      <c r="G1581" s="2" t="s">
        <v>1030</v>
      </c>
      <c r="H1581" s="2" t="s">
        <v>1235</v>
      </c>
      <c r="I1581" s="21">
        <v>43279.291666666672</v>
      </c>
      <c r="J1581" s="2" t="s">
        <v>808</v>
      </c>
      <c r="K1581" s="21">
        <v>42382.333333333328</v>
      </c>
      <c r="L1581" s="2" t="s">
        <v>794</v>
      </c>
      <c r="M1581" s="21">
        <v>42887.291666666672</v>
      </c>
      <c r="N1581" s="2">
        <v>1</v>
      </c>
      <c r="O1581" s="2">
        <v>9000</v>
      </c>
      <c r="P1581" s="2" t="s">
        <v>816</v>
      </c>
      <c r="Q1581" s="2" t="s">
        <v>1592</v>
      </c>
      <c r="R1581" s="2" t="s">
        <v>797</v>
      </c>
      <c r="S1581" s="2" t="s">
        <v>820</v>
      </c>
      <c r="T1581" s="2" t="str">
        <f t="shared" si="96"/>
        <v/>
      </c>
      <c r="U1581" s="2" t="s">
        <v>1030</v>
      </c>
      <c r="V1581" s="2" t="str">
        <f t="shared" si="97"/>
        <v>Anthony C. Elliott</v>
      </c>
      <c r="W1581" s="2">
        <v>1</v>
      </c>
      <c r="X1581" s="2" t="str">
        <f t="shared" si="98"/>
        <v>Anthony C. Elliott</v>
      </c>
      <c r="Y1581" s="2">
        <v>1</v>
      </c>
      <c r="Z1581" s="2" t="str">
        <f t="shared" si="99"/>
        <v>Anthony C. Elliott</v>
      </c>
      <c r="AA1581" s="2">
        <v>9000</v>
      </c>
    </row>
    <row r="1582" spans="1:27" hidden="1" x14ac:dyDescent="0.25">
      <c r="A1582" s="2" t="s">
        <v>5359</v>
      </c>
      <c r="B1582" s="2" t="s">
        <v>848</v>
      </c>
      <c r="C1582" s="2" t="s">
        <v>5360</v>
      </c>
      <c r="D1582" s="2">
        <v>6.1666666865348816</v>
      </c>
      <c r="E1582" s="2">
        <v>1</v>
      </c>
      <c r="F1582" s="2">
        <v>6.1666666865348816</v>
      </c>
      <c r="G1582" s="2" t="s">
        <v>1030</v>
      </c>
      <c r="H1582" s="2" t="s">
        <v>5361</v>
      </c>
      <c r="I1582" s="21">
        <v>42704.333333333328</v>
      </c>
      <c r="J1582" s="2" t="s">
        <v>808</v>
      </c>
      <c r="K1582" s="21">
        <v>42452.291666666672</v>
      </c>
      <c r="L1582" s="2" t="s">
        <v>794</v>
      </c>
      <c r="M1582" s="21">
        <v>40786.291666666664</v>
      </c>
      <c r="N1582" s="2">
        <v>1</v>
      </c>
      <c r="O1582" s="2">
        <v>190000</v>
      </c>
      <c r="P1582" s="2" t="s">
        <v>795</v>
      </c>
      <c r="Q1582" s="2" t="s">
        <v>848</v>
      </c>
      <c r="R1582" s="2" t="s">
        <v>797</v>
      </c>
      <c r="S1582" s="2" t="s">
        <v>853</v>
      </c>
      <c r="T1582" s="2" t="str">
        <f t="shared" si="96"/>
        <v/>
      </c>
      <c r="U1582" s="2" t="s">
        <v>1030</v>
      </c>
      <c r="V1582" s="2" t="str">
        <f t="shared" si="97"/>
        <v/>
      </c>
      <c r="W1582" s="2" t="s">
        <v>1030</v>
      </c>
      <c r="X1582" s="2" t="str">
        <f t="shared" si="98"/>
        <v/>
      </c>
      <c r="Y1582" s="2" t="s">
        <v>1030</v>
      </c>
      <c r="Z1582" s="2" t="str">
        <f t="shared" si="99"/>
        <v/>
      </c>
      <c r="AA1582" s="2" t="s">
        <v>1030</v>
      </c>
    </row>
    <row r="1583" spans="1:27" hidden="1" x14ac:dyDescent="0.25">
      <c r="A1583" s="2" t="s">
        <v>1351</v>
      </c>
      <c r="B1583" s="2" t="s">
        <v>809</v>
      </c>
      <c r="C1583" s="2" t="s">
        <v>1350</v>
      </c>
      <c r="D1583" s="2">
        <v>28.5</v>
      </c>
      <c r="E1583" s="2" t="s">
        <v>1030</v>
      </c>
      <c r="F1583" s="2" t="s">
        <v>1030</v>
      </c>
      <c r="G1583" s="2">
        <v>28.5</v>
      </c>
      <c r="H1583" s="2" t="s">
        <v>5362</v>
      </c>
      <c r="I1583" s="21">
        <v>43080.333333333328</v>
      </c>
      <c r="J1583" s="2" t="s">
        <v>884</v>
      </c>
      <c r="K1583" s="21">
        <v>42886.291666666672</v>
      </c>
      <c r="L1583" s="2" t="s">
        <v>794</v>
      </c>
      <c r="M1583" s="21">
        <v>39448.333333333336</v>
      </c>
      <c r="N1583" s="2">
        <v>0</v>
      </c>
      <c r="O1583" s="2">
        <v>64000</v>
      </c>
      <c r="P1583" s="2" t="s">
        <v>795</v>
      </c>
      <c r="Q1583" s="2" t="s">
        <v>809</v>
      </c>
      <c r="R1583" s="2" t="s">
        <v>810</v>
      </c>
      <c r="S1583" s="2" t="s">
        <v>845</v>
      </c>
      <c r="T1583" s="2" t="str">
        <f t="shared" si="96"/>
        <v/>
      </c>
      <c r="U1583" s="2" t="s">
        <v>1030</v>
      </c>
      <c r="V1583" s="2" t="str">
        <f t="shared" si="97"/>
        <v/>
      </c>
      <c r="W1583" s="2" t="s">
        <v>1030</v>
      </c>
      <c r="X1583" s="2" t="str">
        <f t="shared" si="98"/>
        <v/>
      </c>
      <c r="Y1583" s="2" t="s">
        <v>1030</v>
      </c>
      <c r="Z1583" s="2" t="str">
        <f t="shared" si="99"/>
        <v>Clare Briglio</v>
      </c>
      <c r="AA1583" s="2">
        <v>64000</v>
      </c>
    </row>
    <row r="1584" spans="1:27" hidden="1" x14ac:dyDescent="0.25">
      <c r="A1584" s="2" t="s">
        <v>5363</v>
      </c>
      <c r="B1584" s="2" t="s">
        <v>2520</v>
      </c>
      <c r="C1584" s="2" t="s">
        <v>5364</v>
      </c>
      <c r="D1584" s="2">
        <v>10.166333273053169</v>
      </c>
      <c r="E1584" s="2">
        <v>1</v>
      </c>
      <c r="F1584" s="2">
        <v>10.166333273053169</v>
      </c>
      <c r="G1584" s="2" t="s">
        <v>1030</v>
      </c>
      <c r="H1584" s="2" t="s">
        <v>5365</v>
      </c>
      <c r="I1584" s="21">
        <v>42262.291666666672</v>
      </c>
      <c r="J1584" s="2" t="s">
        <v>840</v>
      </c>
      <c r="K1584" s="21">
        <v>41893.291666666664</v>
      </c>
      <c r="L1584" s="2" t="s">
        <v>1102</v>
      </c>
      <c r="N1584" s="2">
        <v>0</v>
      </c>
      <c r="O1584" s="2">
        <v>0</v>
      </c>
      <c r="P1584" s="2" t="s">
        <v>816</v>
      </c>
      <c r="Q1584" s="2" t="s">
        <v>2520</v>
      </c>
      <c r="R1584" s="2" t="s">
        <v>922</v>
      </c>
      <c r="S1584" s="2" t="s">
        <v>820</v>
      </c>
      <c r="T1584" s="2" t="str">
        <f t="shared" si="96"/>
        <v/>
      </c>
      <c r="U1584" s="2" t="s">
        <v>1030</v>
      </c>
      <c r="V1584" s="2" t="str">
        <f t="shared" si="97"/>
        <v/>
      </c>
      <c r="W1584" s="2" t="s">
        <v>1030</v>
      </c>
      <c r="X1584" s="2" t="str">
        <f t="shared" si="98"/>
        <v/>
      </c>
      <c r="Y1584" s="2" t="s">
        <v>1030</v>
      </c>
      <c r="Z1584" s="2" t="str">
        <f t="shared" si="99"/>
        <v/>
      </c>
      <c r="AA1584" s="2" t="s">
        <v>1030</v>
      </c>
    </row>
    <row r="1585" spans="1:27" hidden="1" x14ac:dyDescent="0.25">
      <c r="A1585" s="2" t="s">
        <v>5366</v>
      </c>
      <c r="B1585" s="2" t="s">
        <v>809</v>
      </c>
      <c r="C1585" s="2" t="s">
        <v>5367</v>
      </c>
      <c r="D1585" s="2">
        <v>20.5</v>
      </c>
      <c r="E1585" s="2">
        <v>1</v>
      </c>
      <c r="F1585" s="2">
        <v>20.5</v>
      </c>
      <c r="G1585" s="2" t="s">
        <v>1030</v>
      </c>
      <c r="H1585" s="2" t="s">
        <v>5368</v>
      </c>
      <c r="I1585" s="21">
        <v>42702.333333333328</v>
      </c>
      <c r="J1585" s="2" t="s">
        <v>819</v>
      </c>
      <c r="K1585" s="21">
        <v>41852.291666666664</v>
      </c>
      <c r="L1585" s="2" t="s">
        <v>794</v>
      </c>
      <c r="M1585" s="21">
        <v>41892.291666666664</v>
      </c>
      <c r="N1585" s="2">
        <v>0</v>
      </c>
      <c r="O1585" s="2">
        <v>0</v>
      </c>
      <c r="P1585" s="2" t="s">
        <v>816</v>
      </c>
      <c r="Q1585" s="2" t="s">
        <v>809</v>
      </c>
      <c r="R1585" s="2" t="s">
        <v>830</v>
      </c>
      <c r="S1585" s="2" t="s">
        <v>898</v>
      </c>
      <c r="T1585" s="2" t="str">
        <f t="shared" si="96"/>
        <v>Clare Briglio</v>
      </c>
      <c r="U1585" s="2">
        <v>15000</v>
      </c>
      <c r="V1585" s="2" t="str">
        <f t="shared" si="97"/>
        <v>Clare Briglio</v>
      </c>
      <c r="W1585" s="2">
        <v>1</v>
      </c>
      <c r="X1585" s="2" t="str">
        <f t="shared" si="98"/>
        <v/>
      </c>
      <c r="Y1585" s="2" t="s">
        <v>1030</v>
      </c>
      <c r="Z1585" s="2" t="str">
        <f t="shared" si="99"/>
        <v/>
      </c>
      <c r="AA1585" s="2" t="s">
        <v>1030</v>
      </c>
    </row>
    <row r="1586" spans="1:27" hidden="1" x14ac:dyDescent="0.25">
      <c r="A1586" s="2" t="s">
        <v>5369</v>
      </c>
      <c r="B1586" s="2" t="s">
        <v>3638</v>
      </c>
      <c r="C1586" s="2" t="s">
        <v>5370</v>
      </c>
      <c r="D1586" s="2">
        <v>9.1669999957084656</v>
      </c>
      <c r="E1586" s="2">
        <v>1</v>
      </c>
      <c r="F1586" s="2">
        <v>9.1669999957084656</v>
      </c>
      <c r="G1586" s="2" t="s">
        <v>1030</v>
      </c>
      <c r="H1586" s="2" t="s">
        <v>5371</v>
      </c>
      <c r="I1586" s="21">
        <v>42555.291666666672</v>
      </c>
      <c r="J1586" s="2" t="s">
        <v>1153</v>
      </c>
      <c r="K1586" s="21">
        <v>42088.291666666672</v>
      </c>
      <c r="L1586" s="2" t="s">
        <v>794</v>
      </c>
      <c r="M1586" s="21">
        <v>42209.291666666672</v>
      </c>
      <c r="N1586" s="2">
        <v>0</v>
      </c>
      <c r="O1586" s="2">
        <v>0</v>
      </c>
      <c r="P1586" s="2" t="s">
        <v>816</v>
      </c>
      <c r="Q1586" s="2" t="s">
        <v>3638</v>
      </c>
      <c r="R1586" s="2" t="s">
        <v>797</v>
      </c>
      <c r="S1586" s="2" t="s">
        <v>820</v>
      </c>
      <c r="T1586" s="2" t="str">
        <f t="shared" si="96"/>
        <v/>
      </c>
      <c r="U1586" s="2" t="s">
        <v>1030</v>
      </c>
      <c r="V1586" s="2" t="str">
        <f t="shared" si="97"/>
        <v>Carolyn McCall</v>
      </c>
      <c r="W1586" s="2">
        <v>1</v>
      </c>
      <c r="X1586" s="2" t="str">
        <f t="shared" si="98"/>
        <v/>
      </c>
      <c r="Y1586" s="2" t="s">
        <v>1030</v>
      </c>
      <c r="Z1586" s="2" t="str">
        <f t="shared" si="99"/>
        <v/>
      </c>
      <c r="AA1586" s="2" t="s">
        <v>1030</v>
      </c>
    </row>
    <row r="1587" spans="1:27" hidden="1" x14ac:dyDescent="0.25">
      <c r="A1587" s="2" t="s">
        <v>488</v>
      </c>
      <c r="B1587" s="2" t="s">
        <v>921</v>
      </c>
      <c r="C1587" s="2" t="s">
        <v>487</v>
      </c>
      <c r="D1587" s="2">
        <v>3</v>
      </c>
      <c r="E1587" s="2">
        <v>1</v>
      </c>
      <c r="F1587" s="2">
        <v>3</v>
      </c>
      <c r="G1587" s="2" t="s">
        <v>1030</v>
      </c>
      <c r="H1587" s="2" t="s">
        <v>1236</v>
      </c>
      <c r="I1587" s="21">
        <v>43235.291666666672</v>
      </c>
      <c r="J1587" s="2" t="s">
        <v>808</v>
      </c>
      <c r="K1587" s="21">
        <v>43182.291666666672</v>
      </c>
      <c r="L1587" s="2" t="s">
        <v>794</v>
      </c>
      <c r="M1587" s="21">
        <v>43073.333333333328</v>
      </c>
      <c r="N1587" s="2">
        <v>13</v>
      </c>
      <c r="O1587" s="2">
        <v>0</v>
      </c>
      <c r="P1587" s="2" t="s">
        <v>824</v>
      </c>
      <c r="Q1587" s="2" t="s">
        <v>921</v>
      </c>
      <c r="R1587" s="2" t="s">
        <v>852</v>
      </c>
      <c r="S1587" s="2" t="s">
        <v>801</v>
      </c>
      <c r="T1587" s="2" t="str">
        <f t="shared" si="96"/>
        <v/>
      </c>
      <c r="U1587" s="2" t="s">
        <v>1030</v>
      </c>
      <c r="V1587" s="2" t="str">
        <f t="shared" si="97"/>
        <v/>
      </c>
      <c r="W1587" s="2" t="s">
        <v>1030</v>
      </c>
      <c r="X1587" s="2" t="str">
        <f t="shared" si="98"/>
        <v>Marvin Boateng</v>
      </c>
      <c r="Y1587" s="2">
        <v>13</v>
      </c>
      <c r="Z1587" s="2" t="str">
        <f t="shared" si="99"/>
        <v/>
      </c>
      <c r="AA1587" s="2" t="s">
        <v>1030</v>
      </c>
    </row>
    <row r="1588" spans="1:27" hidden="1" x14ac:dyDescent="0.25">
      <c r="A1588" s="2" t="s">
        <v>518</v>
      </c>
      <c r="B1588" s="2" t="s">
        <v>912</v>
      </c>
      <c r="C1588" s="2" t="s">
        <v>517</v>
      </c>
      <c r="D1588" s="2">
        <v>3</v>
      </c>
      <c r="E1588" s="2">
        <v>1</v>
      </c>
      <c r="F1588" s="2">
        <v>3</v>
      </c>
      <c r="G1588" s="2" t="s">
        <v>1030</v>
      </c>
      <c r="H1588" s="2" t="s">
        <v>1237</v>
      </c>
      <c r="I1588" s="21">
        <v>43235.291666666672</v>
      </c>
      <c r="J1588" s="2" t="s">
        <v>952</v>
      </c>
      <c r="K1588" s="21">
        <v>43121.333333333328</v>
      </c>
      <c r="L1588" s="2" t="s">
        <v>794</v>
      </c>
      <c r="M1588" s="21">
        <v>42736.333333333328</v>
      </c>
      <c r="N1588" s="2">
        <v>0</v>
      </c>
      <c r="O1588" s="2">
        <v>142000</v>
      </c>
      <c r="P1588" s="2" t="s">
        <v>795</v>
      </c>
      <c r="Q1588" s="2" t="s">
        <v>912</v>
      </c>
      <c r="R1588" s="2" t="s">
        <v>810</v>
      </c>
      <c r="S1588" s="2" t="s">
        <v>932</v>
      </c>
      <c r="T1588" s="2" t="str">
        <f t="shared" si="96"/>
        <v/>
      </c>
      <c r="U1588" s="2" t="s">
        <v>1030</v>
      </c>
      <c r="V1588" s="2" t="str">
        <f t="shared" si="97"/>
        <v/>
      </c>
      <c r="W1588" s="2" t="s">
        <v>1030</v>
      </c>
      <c r="X1588" s="2" t="str">
        <f t="shared" si="98"/>
        <v/>
      </c>
      <c r="Y1588" s="2" t="s">
        <v>1030</v>
      </c>
      <c r="Z1588" s="2" t="str">
        <f t="shared" si="99"/>
        <v/>
      </c>
      <c r="AA1588" s="2" t="s">
        <v>1030</v>
      </c>
    </row>
    <row r="1589" spans="1:27" hidden="1" x14ac:dyDescent="0.25">
      <c r="A1589" s="2" t="s">
        <v>522</v>
      </c>
      <c r="B1589" s="2" t="s">
        <v>1365</v>
      </c>
      <c r="C1589" s="2" t="s">
        <v>521</v>
      </c>
      <c r="D1589" s="2">
        <v>4.25</v>
      </c>
      <c r="E1589" s="2">
        <v>1</v>
      </c>
      <c r="F1589" s="2">
        <v>4.25</v>
      </c>
      <c r="G1589" s="2" t="s">
        <v>1030</v>
      </c>
      <c r="H1589" s="2" t="s">
        <v>1238</v>
      </c>
      <c r="I1589" s="21">
        <v>43235.291666666672</v>
      </c>
      <c r="J1589" s="2" t="s">
        <v>819</v>
      </c>
      <c r="K1589" s="21">
        <v>43152.333333333328</v>
      </c>
      <c r="L1589" s="2" t="s">
        <v>794</v>
      </c>
      <c r="N1589" s="2">
        <v>0</v>
      </c>
      <c r="O1589" s="2">
        <v>0</v>
      </c>
      <c r="P1589" s="2" t="s">
        <v>816</v>
      </c>
      <c r="Q1589" s="2" t="s">
        <v>1592</v>
      </c>
      <c r="R1589" s="2" t="s">
        <v>810</v>
      </c>
      <c r="S1589" s="2" t="s">
        <v>849</v>
      </c>
      <c r="T1589" s="2" t="str">
        <f t="shared" si="96"/>
        <v/>
      </c>
      <c r="U1589" s="2" t="s">
        <v>1030</v>
      </c>
      <c r="V1589" s="2" t="str">
        <f t="shared" si="97"/>
        <v/>
      </c>
      <c r="W1589" s="2" t="s">
        <v>1030</v>
      </c>
      <c r="X1589" s="2" t="str">
        <f t="shared" si="98"/>
        <v/>
      </c>
      <c r="Y1589" s="2" t="s">
        <v>1030</v>
      </c>
      <c r="Z1589" s="2" t="str">
        <f t="shared" si="99"/>
        <v/>
      </c>
      <c r="AA1589" s="2" t="s">
        <v>1030</v>
      </c>
    </row>
    <row r="1590" spans="1:27" hidden="1" x14ac:dyDescent="0.25">
      <c r="A1590" s="2" t="s">
        <v>5372</v>
      </c>
      <c r="B1590" s="2" t="s">
        <v>809</v>
      </c>
      <c r="C1590" s="2" t="s">
        <v>5373</v>
      </c>
      <c r="D1590" s="2">
        <v>1</v>
      </c>
      <c r="E1590" s="2">
        <v>1</v>
      </c>
      <c r="F1590" s="2">
        <v>1</v>
      </c>
      <c r="G1590" s="2" t="s">
        <v>1030</v>
      </c>
      <c r="H1590" s="2" t="s">
        <v>5374</v>
      </c>
      <c r="I1590" s="21">
        <v>41947.333333333336</v>
      </c>
      <c r="J1590" s="2" t="s">
        <v>884</v>
      </c>
      <c r="K1590" s="21">
        <v>41929.291666666664</v>
      </c>
      <c r="L1590" s="2" t="s">
        <v>1102</v>
      </c>
      <c r="N1590" s="2">
        <v>0</v>
      </c>
      <c r="O1590" s="2">
        <v>0</v>
      </c>
      <c r="P1590" s="2" t="s">
        <v>816</v>
      </c>
      <c r="Q1590" s="2" t="s">
        <v>809</v>
      </c>
      <c r="R1590" s="2" t="s">
        <v>797</v>
      </c>
      <c r="S1590" s="2" t="s">
        <v>798</v>
      </c>
      <c r="T1590" s="2" t="str">
        <f t="shared" si="96"/>
        <v/>
      </c>
      <c r="U1590" s="2" t="s">
        <v>1030</v>
      </c>
      <c r="V1590" s="2" t="str">
        <f t="shared" si="97"/>
        <v/>
      </c>
      <c r="W1590" s="2" t="s">
        <v>1030</v>
      </c>
      <c r="X1590" s="2" t="str">
        <f t="shared" si="98"/>
        <v/>
      </c>
      <c r="Y1590" s="2" t="s">
        <v>1030</v>
      </c>
      <c r="Z1590" s="2" t="str">
        <f t="shared" si="99"/>
        <v/>
      </c>
      <c r="AA1590" s="2" t="s">
        <v>1030</v>
      </c>
    </row>
    <row r="1591" spans="1:27" hidden="1" x14ac:dyDescent="0.25">
      <c r="A1591" s="2" t="s">
        <v>178</v>
      </c>
      <c r="B1591" s="2" t="s">
        <v>822</v>
      </c>
      <c r="C1591" s="2" t="s">
        <v>177</v>
      </c>
      <c r="D1591" s="2">
        <v>6.75</v>
      </c>
      <c r="E1591" s="2">
        <v>1</v>
      </c>
      <c r="F1591" s="2">
        <v>6.75</v>
      </c>
      <c r="G1591" s="2" t="s">
        <v>1030</v>
      </c>
      <c r="H1591" s="2" t="s">
        <v>1239</v>
      </c>
      <c r="I1591" s="21">
        <v>43318.291666666672</v>
      </c>
      <c r="J1591" s="2" t="s">
        <v>819</v>
      </c>
      <c r="K1591" s="21">
        <v>43255.291666666672</v>
      </c>
      <c r="L1591" s="2" t="s">
        <v>794</v>
      </c>
      <c r="M1591" s="21">
        <v>43315.291666666672</v>
      </c>
      <c r="N1591" s="2">
        <v>0</v>
      </c>
      <c r="O1591" s="2">
        <v>0</v>
      </c>
      <c r="P1591" s="2" t="s">
        <v>816</v>
      </c>
      <c r="Q1591" s="2" t="s">
        <v>822</v>
      </c>
      <c r="R1591" s="2" t="s">
        <v>836</v>
      </c>
      <c r="S1591" s="2" t="s">
        <v>820</v>
      </c>
      <c r="T1591" s="2" t="str">
        <f t="shared" si="96"/>
        <v>Sylvia Martini</v>
      </c>
      <c r="U1591" s="2">
        <v>318</v>
      </c>
      <c r="V1591" s="2" t="str">
        <f t="shared" si="97"/>
        <v>Sylvia Martini</v>
      </c>
      <c r="W1591" s="2">
        <v>1</v>
      </c>
      <c r="X1591" s="2" t="str">
        <f t="shared" si="98"/>
        <v/>
      </c>
      <c r="Y1591" s="2" t="s">
        <v>1030</v>
      </c>
      <c r="Z1591" s="2" t="str">
        <f t="shared" si="99"/>
        <v/>
      </c>
      <c r="AA1591" s="2" t="s">
        <v>1030</v>
      </c>
    </row>
    <row r="1592" spans="1:27" hidden="1" x14ac:dyDescent="0.25">
      <c r="A1592" s="2" t="s">
        <v>5375</v>
      </c>
      <c r="B1592" s="2" t="s">
        <v>1030</v>
      </c>
      <c r="C1592" s="2" t="s">
        <v>5376</v>
      </c>
      <c r="D1592" s="2">
        <v>4</v>
      </c>
      <c r="E1592" s="2">
        <v>1</v>
      </c>
      <c r="F1592" s="2">
        <v>4</v>
      </c>
      <c r="G1592" s="2" t="s">
        <v>1030</v>
      </c>
      <c r="H1592" s="2" t="s">
        <v>5377</v>
      </c>
      <c r="I1592" s="21">
        <v>42557.291666666672</v>
      </c>
      <c r="J1592" s="2" t="s">
        <v>1030</v>
      </c>
      <c r="K1592" s="21">
        <v>42456.291666666672</v>
      </c>
      <c r="L1592" s="2" t="s">
        <v>794</v>
      </c>
      <c r="N1592" s="2">
        <v>0</v>
      </c>
      <c r="O1592" s="2">
        <v>0</v>
      </c>
      <c r="P1592" s="2" t="s">
        <v>816</v>
      </c>
      <c r="Q1592" s="2" t="s">
        <v>1030</v>
      </c>
      <c r="R1592" s="2" t="s">
        <v>813</v>
      </c>
      <c r="S1592" s="2" t="s">
        <v>898</v>
      </c>
      <c r="T1592" s="2" t="str">
        <f t="shared" si="96"/>
        <v/>
      </c>
      <c r="U1592" s="2" t="s">
        <v>1030</v>
      </c>
      <c r="V1592" s="2" t="str">
        <f t="shared" si="97"/>
        <v/>
      </c>
      <c r="W1592" s="2" t="s">
        <v>1030</v>
      </c>
      <c r="X1592" s="2" t="str">
        <f t="shared" si="98"/>
        <v/>
      </c>
      <c r="Y1592" s="2" t="s">
        <v>1030</v>
      </c>
      <c r="Z1592" s="2" t="str">
        <f t="shared" si="99"/>
        <v/>
      </c>
      <c r="AA1592" s="2" t="s">
        <v>1030</v>
      </c>
    </row>
    <row r="1593" spans="1:27" hidden="1" x14ac:dyDescent="0.25">
      <c r="A1593" s="2" t="s">
        <v>5378</v>
      </c>
      <c r="B1593" s="2" t="s">
        <v>1605</v>
      </c>
      <c r="C1593" s="2" t="s">
        <v>5379</v>
      </c>
      <c r="D1593" s="2">
        <v>5</v>
      </c>
      <c r="E1593" s="2" t="s">
        <v>1030</v>
      </c>
      <c r="F1593" s="2" t="s">
        <v>1030</v>
      </c>
      <c r="G1593" s="2">
        <v>5</v>
      </c>
      <c r="H1593" s="2" t="s">
        <v>5380</v>
      </c>
      <c r="I1593" s="21">
        <v>42299.291666666672</v>
      </c>
      <c r="J1593" s="2" t="s">
        <v>793</v>
      </c>
      <c r="K1593" s="21">
        <v>41789.291666666664</v>
      </c>
      <c r="L1593" s="2" t="s">
        <v>794</v>
      </c>
      <c r="M1593" s="21">
        <v>41291.333333333336</v>
      </c>
      <c r="N1593" s="2">
        <v>1</v>
      </c>
      <c r="O1593" s="2">
        <v>125000</v>
      </c>
      <c r="P1593" s="2" t="s">
        <v>795</v>
      </c>
      <c r="Q1593" s="2" t="s">
        <v>1605</v>
      </c>
      <c r="R1593" s="2" t="s">
        <v>1262</v>
      </c>
      <c r="S1593" s="2" t="s">
        <v>5381</v>
      </c>
      <c r="T1593" s="2" t="str">
        <f t="shared" si="96"/>
        <v/>
      </c>
      <c r="U1593" s="2" t="s">
        <v>1030</v>
      </c>
      <c r="V1593" s="2" t="str">
        <f t="shared" si="97"/>
        <v/>
      </c>
      <c r="W1593" s="2" t="s">
        <v>1030</v>
      </c>
      <c r="X1593" s="2" t="str">
        <f t="shared" si="98"/>
        <v/>
      </c>
      <c r="Y1593" s="2" t="s">
        <v>1030</v>
      </c>
      <c r="Z1593" s="2" t="str">
        <f t="shared" si="99"/>
        <v/>
      </c>
      <c r="AA1593" s="2" t="s">
        <v>1030</v>
      </c>
    </row>
    <row r="1594" spans="1:27" hidden="1" x14ac:dyDescent="0.25">
      <c r="A1594" s="2" t="s">
        <v>5382</v>
      </c>
      <c r="B1594" s="2" t="s">
        <v>1063</v>
      </c>
      <c r="C1594" s="2" t="s">
        <v>5383</v>
      </c>
      <c r="D1594" s="2">
        <v>1.75</v>
      </c>
      <c r="E1594" s="2">
        <v>1</v>
      </c>
      <c r="F1594" s="2">
        <v>1.75</v>
      </c>
      <c r="G1594" s="2" t="s">
        <v>1030</v>
      </c>
      <c r="H1594" s="2" t="s">
        <v>5384</v>
      </c>
      <c r="I1594" s="21">
        <v>41969.333333333328</v>
      </c>
      <c r="J1594" s="2" t="s">
        <v>819</v>
      </c>
      <c r="K1594" s="21">
        <v>41962.333333333328</v>
      </c>
      <c r="L1594" s="2" t="s">
        <v>1102</v>
      </c>
      <c r="M1594" s="21">
        <v>41640.333333333336</v>
      </c>
      <c r="N1594" s="2">
        <v>2</v>
      </c>
      <c r="O1594" s="2">
        <v>225933</v>
      </c>
      <c r="P1594" s="2" t="s">
        <v>824</v>
      </c>
      <c r="Q1594" s="2" t="s">
        <v>1063</v>
      </c>
      <c r="R1594" s="2" t="s">
        <v>797</v>
      </c>
      <c r="S1594" s="2" t="s">
        <v>853</v>
      </c>
      <c r="T1594" s="2" t="str">
        <f t="shared" si="96"/>
        <v/>
      </c>
      <c r="U1594" s="2" t="s">
        <v>1030</v>
      </c>
      <c r="V1594" s="2" t="str">
        <f t="shared" si="97"/>
        <v/>
      </c>
      <c r="W1594" s="2" t="s">
        <v>1030</v>
      </c>
      <c r="X1594" s="2" t="str">
        <f t="shared" si="98"/>
        <v/>
      </c>
      <c r="Y1594" s="2" t="s">
        <v>1030</v>
      </c>
      <c r="Z1594" s="2" t="str">
        <f t="shared" si="99"/>
        <v/>
      </c>
      <c r="AA1594" s="2" t="s">
        <v>1030</v>
      </c>
    </row>
    <row r="1595" spans="1:27" hidden="1" x14ac:dyDescent="0.25">
      <c r="A1595" s="2" t="s">
        <v>5385</v>
      </c>
      <c r="B1595" s="2" t="s">
        <v>804</v>
      </c>
      <c r="C1595" s="2" t="s">
        <v>5386</v>
      </c>
      <c r="D1595" s="2">
        <v>2.25</v>
      </c>
      <c r="E1595" s="2">
        <v>1</v>
      </c>
      <c r="F1595" s="2">
        <v>2.25</v>
      </c>
      <c r="G1595" s="2" t="s">
        <v>1030</v>
      </c>
      <c r="H1595" s="2" t="s">
        <v>5387</v>
      </c>
      <c r="I1595" s="21">
        <v>42992.291666666672</v>
      </c>
      <c r="J1595" s="2" t="s">
        <v>793</v>
      </c>
      <c r="K1595" s="21">
        <v>42984.291666666672</v>
      </c>
      <c r="L1595" s="2" t="s">
        <v>794</v>
      </c>
      <c r="M1595" s="21">
        <v>33970.333333333336</v>
      </c>
      <c r="N1595" s="2">
        <v>7</v>
      </c>
      <c r="O1595" s="2">
        <v>400000</v>
      </c>
      <c r="P1595" s="2" t="s">
        <v>795</v>
      </c>
      <c r="Q1595" s="2" t="s">
        <v>804</v>
      </c>
      <c r="R1595" s="2" t="s">
        <v>810</v>
      </c>
      <c r="S1595" s="2" t="s">
        <v>862</v>
      </c>
      <c r="T1595" s="2" t="str">
        <f t="shared" si="96"/>
        <v/>
      </c>
      <c r="U1595" s="2" t="s">
        <v>1030</v>
      </c>
      <c r="V1595" s="2" t="str">
        <f t="shared" si="97"/>
        <v/>
      </c>
      <c r="W1595" s="2" t="s">
        <v>1030</v>
      </c>
      <c r="X1595" s="2" t="str">
        <f t="shared" si="98"/>
        <v/>
      </c>
      <c r="Y1595" s="2" t="s">
        <v>1030</v>
      </c>
      <c r="Z1595" s="2" t="str">
        <f t="shared" si="99"/>
        <v/>
      </c>
      <c r="AA1595" s="2" t="s">
        <v>1030</v>
      </c>
    </row>
    <row r="1596" spans="1:27" hidden="1" x14ac:dyDescent="0.25">
      <c r="A1596" s="2" t="s">
        <v>274</v>
      </c>
      <c r="B1596" s="2" t="s">
        <v>848</v>
      </c>
      <c r="C1596" s="2" t="s">
        <v>273</v>
      </c>
      <c r="D1596" s="2">
        <v>21</v>
      </c>
      <c r="E1596" s="2">
        <v>1</v>
      </c>
      <c r="F1596" s="2">
        <v>21</v>
      </c>
      <c r="G1596" s="2" t="s">
        <v>1030</v>
      </c>
      <c r="H1596" s="2" t="s">
        <v>1240</v>
      </c>
      <c r="I1596" s="21">
        <v>43242.291666666672</v>
      </c>
      <c r="J1596" s="2" t="s">
        <v>793</v>
      </c>
      <c r="K1596" s="21">
        <v>43038.291666666672</v>
      </c>
      <c r="L1596" s="2" t="s">
        <v>794</v>
      </c>
      <c r="M1596" s="21">
        <v>34700.333333333336</v>
      </c>
      <c r="N1596" s="2">
        <v>20</v>
      </c>
      <c r="O1596" s="2">
        <v>3800000</v>
      </c>
      <c r="P1596" s="2" t="s">
        <v>795</v>
      </c>
      <c r="Q1596" s="2" t="s">
        <v>848</v>
      </c>
      <c r="R1596" s="2" t="s">
        <v>810</v>
      </c>
      <c r="S1596" s="2" t="s">
        <v>894</v>
      </c>
      <c r="T1596" s="2" t="str">
        <f t="shared" si="96"/>
        <v/>
      </c>
      <c r="U1596" s="2" t="s">
        <v>1030</v>
      </c>
      <c r="V1596" s="2" t="str">
        <f t="shared" si="97"/>
        <v/>
      </c>
      <c r="W1596" s="2" t="s">
        <v>1030</v>
      </c>
      <c r="X1596" s="2" t="str">
        <f t="shared" si="98"/>
        <v/>
      </c>
      <c r="Y1596" s="2" t="s">
        <v>1030</v>
      </c>
      <c r="Z1596" s="2" t="str">
        <f t="shared" si="99"/>
        <v/>
      </c>
      <c r="AA1596" s="2" t="s">
        <v>1030</v>
      </c>
    </row>
    <row r="1597" spans="1:27" hidden="1" x14ac:dyDescent="0.25">
      <c r="A1597" s="2" t="s">
        <v>5388</v>
      </c>
      <c r="B1597" s="2" t="s">
        <v>882</v>
      </c>
      <c r="C1597" s="2" t="s">
        <v>5389</v>
      </c>
      <c r="D1597" s="2">
        <v>2.75</v>
      </c>
      <c r="E1597" s="2" t="s">
        <v>1030</v>
      </c>
      <c r="F1597" s="2" t="s">
        <v>1030</v>
      </c>
      <c r="G1597" s="2">
        <v>2.75</v>
      </c>
      <c r="H1597" s="2" t="s">
        <v>5390</v>
      </c>
      <c r="I1597" s="21">
        <v>41857.291666666664</v>
      </c>
      <c r="J1597" s="2" t="s">
        <v>819</v>
      </c>
      <c r="K1597" s="21">
        <v>41585.333333333336</v>
      </c>
      <c r="L1597" s="2" t="s">
        <v>1102</v>
      </c>
      <c r="P1597" s="2" t="s">
        <v>816</v>
      </c>
      <c r="Q1597" s="2" t="s">
        <v>882</v>
      </c>
      <c r="R1597" s="2" t="s">
        <v>797</v>
      </c>
      <c r="S1597" s="2" t="s">
        <v>916</v>
      </c>
      <c r="T1597" s="2" t="str">
        <f t="shared" si="96"/>
        <v/>
      </c>
      <c r="U1597" s="2" t="s">
        <v>1030</v>
      </c>
      <c r="V1597" s="2" t="str">
        <f t="shared" si="97"/>
        <v/>
      </c>
      <c r="W1597" s="2" t="s">
        <v>1030</v>
      </c>
      <c r="X1597" s="2" t="str">
        <f t="shared" si="98"/>
        <v/>
      </c>
      <c r="Y1597" s="2" t="s">
        <v>1030</v>
      </c>
      <c r="Z1597" s="2" t="str">
        <f t="shared" si="99"/>
        <v/>
      </c>
      <c r="AA1597" s="2" t="s">
        <v>1030</v>
      </c>
    </row>
    <row r="1598" spans="1:27" hidden="1" x14ac:dyDescent="0.25">
      <c r="A1598" s="2" t="s">
        <v>228</v>
      </c>
      <c r="B1598" s="2" t="s">
        <v>848</v>
      </c>
      <c r="C1598" s="2" t="s">
        <v>227</v>
      </c>
      <c r="D1598" s="2">
        <v>6.75</v>
      </c>
      <c r="E1598" s="2">
        <v>1</v>
      </c>
      <c r="F1598" s="2">
        <v>6.75</v>
      </c>
      <c r="G1598" s="2" t="s">
        <v>1030</v>
      </c>
      <c r="H1598" s="2" t="s">
        <v>1241</v>
      </c>
      <c r="I1598" s="21">
        <v>43256.291666666672</v>
      </c>
      <c r="J1598" s="2" t="s">
        <v>889</v>
      </c>
      <c r="K1598" s="21">
        <v>41404.291666666664</v>
      </c>
      <c r="L1598" s="2" t="s">
        <v>794</v>
      </c>
      <c r="P1598" s="2" t="s">
        <v>816</v>
      </c>
      <c r="Q1598" s="2" t="s">
        <v>848</v>
      </c>
      <c r="R1598" s="2" t="s">
        <v>805</v>
      </c>
      <c r="S1598" s="2" t="s">
        <v>843</v>
      </c>
      <c r="T1598" s="2" t="str">
        <f t="shared" si="96"/>
        <v/>
      </c>
      <c r="U1598" s="2" t="s">
        <v>1030</v>
      </c>
      <c r="V1598" s="2" t="str">
        <f t="shared" si="97"/>
        <v/>
      </c>
      <c r="W1598" s="2" t="s">
        <v>1030</v>
      </c>
      <c r="X1598" s="2" t="str">
        <f t="shared" si="98"/>
        <v/>
      </c>
      <c r="Y1598" s="2" t="s">
        <v>1030</v>
      </c>
      <c r="Z1598" s="2" t="str">
        <f t="shared" si="99"/>
        <v/>
      </c>
      <c r="AA1598" s="2" t="s">
        <v>1030</v>
      </c>
    </row>
    <row r="1599" spans="1:27" hidden="1" x14ac:dyDescent="0.25">
      <c r="A1599" s="2" t="s">
        <v>5391</v>
      </c>
      <c r="B1599" s="2" t="s">
        <v>885</v>
      </c>
      <c r="C1599" s="2" t="s">
        <v>5392</v>
      </c>
      <c r="D1599" s="2">
        <v>5.75</v>
      </c>
      <c r="E1599" s="2">
        <v>1</v>
      </c>
      <c r="F1599" s="2">
        <v>5.75</v>
      </c>
      <c r="G1599" s="2" t="s">
        <v>1030</v>
      </c>
      <c r="H1599" s="2" t="s">
        <v>5017</v>
      </c>
      <c r="I1599" s="21">
        <v>43070.333333333328</v>
      </c>
      <c r="J1599" s="2" t="s">
        <v>793</v>
      </c>
      <c r="K1599" s="21">
        <v>42895.291666666672</v>
      </c>
      <c r="L1599" s="2" t="s">
        <v>794</v>
      </c>
      <c r="M1599" s="21">
        <v>42370.333333333328</v>
      </c>
      <c r="N1599" s="2">
        <v>0</v>
      </c>
      <c r="O1599" s="2">
        <v>0</v>
      </c>
      <c r="P1599" s="2" t="s">
        <v>795</v>
      </c>
      <c r="Q1599" s="2" t="s">
        <v>885</v>
      </c>
      <c r="R1599" s="2" t="s">
        <v>797</v>
      </c>
      <c r="S1599" s="2" t="s">
        <v>3885</v>
      </c>
      <c r="T1599" s="2" t="str">
        <f t="shared" si="96"/>
        <v/>
      </c>
      <c r="U1599" s="2" t="s">
        <v>1030</v>
      </c>
      <c r="V1599" s="2" t="str">
        <f t="shared" si="97"/>
        <v/>
      </c>
      <c r="W1599" s="2" t="s">
        <v>1030</v>
      </c>
      <c r="X1599" s="2" t="str">
        <f t="shared" si="98"/>
        <v/>
      </c>
      <c r="Y1599" s="2" t="s">
        <v>1030</v>
      </c>
      <c r="Z1599" s="2" t="str">
        <f t="shared" si="99"/>
        <v/>
      </c>
      <c r="AA1599" s="2" t="s">
        <v>1030</v>
      </c>
    </row>
    <row r="1600" spans="1:27" hidden="1" x14ac:dyDescent="0.25">
      <c r="A1600" s="2" t="s">
        <v>5393</v>
      </c>
      <c r="B1600" s="2" t="s">
        <v>812</v>
      </c>
      <c r="C1600" s="2" t="s">
        <v>5394</v>
      </c>
      <c r="D1600" s="2">
        <v>1</v>
      </c>
      <c r="E1600" s="2">
        <v>1</v>
      </c>
      <c r="F1600" s="2">
        <v>1</v>
      </c>
      <c r="G1600" s="2" t="s">
        <v>1030</v>
      </c>
      <c r="H1600" s="2" t="s">
        <v>5395</v>
      </c>
      <c r="I1600" s="21">
        <v>43054.333333333328</v>
      </c>
      <c r="J1600" s="2" t="s">
        <v>808</v>
      </c>
      <c r="K1600" s="21">
        <v>43054.333333333328</v>
      </c>
      <c r="L1600" s="2" t="s">
        <v>794</v>
      </c>
      <c r="N1600" s="2">
        <v>0</v>
      </c>
      <c r="O1600" s="2">
        <v>0</v>
      </c>
      <c r="P1600" s="2" t="s">
        <v>816</v>
      </c>
      <c r="Q1600" s="2" t="s">
        <v>812</v>
      </c>
      <c r="R1600" s="2" t="s">
        <v>1047</v>
      </c>
      <c r="S1600" s="2" t="s">
        <v>845</v>
      </c>
      <c r="T1600" s="2" t="str">
        <f t="shared" si="96"/>
        <v/>
      </c>
      <c r="U1600" s="2" t="s">
        <v>1030</v>
      </c>
      <c r="V1600" s="2" t="str">
        <f t="shared" si="97"/>
        <v/>
      </c>
      <c r="W1600" s="2" t="s">
        <v>1030</v>
      </c>
      <c r="X1600" s="2" t="str">
        <f t="shared" si="98"/>
        <v/>
      </c>
      <c r="Y1600" s="2" t="s">
        <v>1030</v>
      </c>
      <c r="Z1600" s="2" t="str">
        <f t="shared" si="99"/>
        <v/>
      </c>
      <c r="AA1600" s="2" t="s">
        <v>1030</v>
      </c>
    </row>
    <row r="1601" spans="1:27" hidden="1" x14ac:dyDescent="0.25">
      <c r="A1601" s="2" t="s">
        <v>5396</v>
      </c>
      <c r="B1601" s="2" t="s">
        <v>1659</v>
      </c>
      <c r="C1601" s="2" t="s">
        <v>5397</v>
      </c>
      <c r="D1601" s="2">
        <v>0.25</v>
      </c>
      <c r="E1601" s="2" t="s">
        <v>1030</v>
      </c>
      <c r="F1601" s="2" t="s">
        <v>1030</v>
      </c>
      <c r="G1601" s="2">
        <v>0.25</v>
      </c>
      <c r="H1601" s="2" t="s">
        <v>5398</v>
      </c>
      <c r="I1601" s="21">
        <v>41718.291666666664</v>
      </c>
      <c r="J1601" s="2" t="s">
        <v>2149</v>
      </c>
      <c r="K1601" s="21">
        <v>40609.333333333336</v>
      </c>
      <c r="L1601" s="2" t="s">
        <v>1102</v>
      </c>
      <c r="M1601" s="21">
        <v>30468.291666666668</v>
      </c>
      <c r="O1601" s="2">
        <v>336160</v>
      </c>
      <c r="P1601" s="2" t="s">
        <v>795</v>
      </c>
      <c r="Q1601" s="2" t="s">
        <v>1659</v>
      </c>
      <c r="R1601" s="2" t="s">
        <v>1504</v>
      </c>
      <c r="S1601" s="2" t="s">
        <v>798</v>
      </c>
      <c r="T1601" s="2" t="str">
        <f t="shared" si="96"/>
        <v/>
      </c>
      <c r="U1601" s="2" t="s">
        <v>1030</v>
      </c>
      <c r="V1601" s="2" t="str">
        <f t="shared" si="97"/>
        <v/>
      </c>
      <c r="W1601" s="2" t="s">
        <v>1030</v>
      </c>
      <c r="X1601" s="2" t="str">
        <f t="shared" si="98"/>
        <v/>
      </c>
      <c r="Y1601" s="2" t="s">
        <v>1030</v>
      </c>
      <c r="Z1601" s="2" t="str">
        <f t="shared" si="99"/>
        <v/>
      </c>
      <c r="AA1601" s="2" t="s">
        <v>1030</v>
      </c>
    </row>
    <row r="1602" spans="1:27" x14ac:dyDescent="0.25">
      <c r="A1602" s="2" t="s">
        <v>5399</v>
      </c>
      <c r="B1602" s="2" t="s">
        <v>1367</v>
      </c>
      <c r="C1602" s="2" t="s">
        <v>5400</v>
      </c>
      <c r="D1602" s="2">
        <v>2.75</v>
      </c>
      <c r="E1602" s="2" t="s">
        <v>1030</v>
      </c>
      <c r="F1602" s="2" t="s">
        <v>1030</v>
      </c>
      <c r="G1602" s="2">
        <v>2.75</v>
      </c>
      <c r="H1602" s="2" t="s">
        <v>5401</v>
      </c>
      <c r="I1602" s="21">
        <v>42733.333333333328</v>
      </c>
      <c r="J1602" s="2" t="s">
        <v>840</v>
      </c>
      <c r="K1602" s="21">
        <v>42733.333333333328</v>
      </c>
      <c r="L1602" s="2" t="s">
        <v>794</v>
      </c>
      <c r="M1602" s="21">
        <v>42614.291666666672</v>
      </c>
      <c r="N1602" s="2">
        <v>1</v>
      </c>
      <c r="O1602" s="2">
        <v>20000</v>
      </c>
      <c r="P1602" s="2" t="s">
        <v>824</v>
      </c>
      <c r="Q1602" s="2" t="s">
        <v>1593</v>
      </c>
      <c r="R1602" s="2" t="s">
        <v>797</v>
      </c>
      <c r="S1602" s="2" t="s">
        <v>820</v>
      </c>
      <c r="T1602" s="2" t="str">
        <f t="shared" si="96"/>
        <v/>
      </c>
      <c r="U1602" s="2" t="s">
        <v>1030</v>
      </c>
      <c r="V1602" s="2" t="str">
        <f t="shared" si="97"/>
        <v/>
      </c>
      <c r="W1602" s="2" t="s">
        <v>1030</v>
      </c>
      <c r="X1602" s="2" t="str">
        <f t="shared" si="98"/>
        <v/>
      </c>
      <c r="Y1602" s="2" t="s">
        <v>1030</v>
      </c>
      <c r="Z1602" s="2" t="str">
        <f t="shared" si="99"/>
        <v/>
      </c>
      <c r="AA1602" s="2" t="s">
        <v>1030</v>
      </c>
    </row>
    <row r="1603" spans="1:27" hidden="1" x14ac:dyDescent="0.25">
      <c r="A1603" s="2" t="s">
        <v>5402</v>
      </c>
      <c r="B1603" s="2" t="s">
        <v>848</v>
      </c>
      <c r="C1603" s="2" t="s">
        <v>5403</v>
      </c>
      <c r="D1603" s="2">
        <v>5.75</v>
      </c>
      <c r="E1603" s="2">
        <v>1</v>
      </c>
      <c r="F1603" s="2">
        <v>5.75</v>
      </c>
      <c r="G1603" s="2" t="s">
        <v>1030</v>
      </c>
      <c r="H1603" s="2" t="s">
        <v>5404</v>
      </c>
      <c r="I1603" s="21">
        <v>42703.333333333328</v>
      </c>
      <c r="J1603" s="2" t="s">
        <v>800</v>
      </c>
      <c r="K1603" s="21">
        <v>42381.333333333328</v>
      </c>
      <c r="L1603" s="2" t="s">
        <v>794</v>
      </c>
      <c r="N1603" s="2">
        <v>0</v>
      </c>
      <c r="O1603" s="2">
        <v>0</v>
      </c>
      <c r="P1603" s="2" t="s">
        <v>816</v>
      </c>
      <c r="Q1603" s="2" t="s">
        <v>848</v>
      </c>
      <c r="R1603" s="2" t="s">
        <v>810</v>
      </c>
      <c r="S1603" s="2" t="s">
        <v>853</v>
      </c>
      <c r="T1603" s="2" t="str">
        <f t="shared" ref="T1603:T1666" si="100">IF(U1603&lt;&gt;"",B1603,"")</f>
        <v/>
      </c>
      <c r="U1603" s="2" t="s">
        <v>1030</v>
      </c>
      <c r="V1603" s="2" t="str">
        <f t="shared" ref="V1603:V1666" si="101">IF(W1603&lt;&gt;"",B1603,"")</f>
        <v/>
      </c>
      <c r="W1603" s="2" t="s">
        <v>1030</v>
      </c>
      <c r="X1603" s="2" t="str">
        <f t="shared" ref="X1603:X1666" si="102">IF(Y1603&lt;&gt;"",B1603,"")</f>
        <v/>
      </c>
      <c r="Y1603" s="2" t="s">
        <v>1030</v>
      </c>
      <c r="Z1603" s="2" t="str">
        <f t="shared" ref="Z1603:Z1666" si="103">IF(AA1603&lt;&gt;"",B1603,"")</f>
        <v/>
      </c>
      <c r="AA1603" s="2" t="s">
        <v>1030</v>
      </c>
    </row>
    <row r="1604" spans="1:27" hidden="1" x14ac:dyDescent="0.25">
      <c r="A1604" s="2" t="s">
        <v>376</v>
      </c>
      <c r="B1604" s="2" t="s">
        <v>822</v>
      </c>
      <c r="C1604" s="2" t="s">
        <v>375</v>
      </c>
      <c r="D1604" s="2">
        <v>14.250000022351742</v>
      </c>
      <c r="E1604" s="2">
        <v>1</v>
      </c>
      <c r="F1604" s="2">
        <v>14.250000022351742</v>
      </c>
      <c r="G1604" s="2" t="s">
        <v>1030</v>
      </c>
      <c r="H1604" s="2" t="s">
        <v>1242</v>
      </c>
      <c r="I1604" s="21">
        <v>43235.291666666672</v>
      </c>
      <c r="J1604" s="2" t="s">
        <v>800</v>
      </c>
      <c r="K1604" s="21">
        <v>42719.333333333328</v>
      </c>
      <c r="L1604" s="2" t="s">
        <v>794</v>
      </c>
      <c r="M1604" s="21">
        <v>34700.333333333336</v>
      </c>
      <c r="N1604" s="2">
        <v>1</v>
      </c>
      <c r="O1604" s="2">
        <v>0</v>
      </c>
      <c r="P1604" s="2" t="s">
        <v>795</v>
      </c>
      <c r="Q1604" s="2" t="s">
        <v>822</v>
      </c>
      <c r="R1604" s="2" t="s">
        <v>813</v>
      </c>
      <c r="S1604" s="2" t="s">
        <v>820</v>
      </c>
      <c r="T1604" s="2" t="str">
        <f t="shared" si="100"/>
        <v/>
      </c>
      <c r="U1604" s="2" t="s">
        <v>1030</v>
      </c>
      <c r="V1604" s="2" t="str">
        <f t="shared" si="101"/>
        <v/>
      </c>
      <c r="W1604" s="2" t="s">
        <v>1030</v>
      </c>
      <c r="X1604" s="2" t="str">
        <f t="shared" si="102"/>
        <v/>
      </c>
      <c r="Y1604" s="2" t="s">
        <v>1030</v>
      </c>
      <c r="Z1604" s="2" t="str">
        <f t="shared" si="103"/>
        <v/>
      </c>
      <c r="AA1604" s="2" t="s">
        <v>1030</v>
      </c>
    </row>
    <row r="1605" spans="1:27" hidden="1" x14ac:dyDescent="0.25">
      <c r="A1605" s="2" t="s">
        <v>1571</v>
      </c>
      <c r="B1605" s="2" t="s">
        <v>1365</v>
      </c>
      <c r="C1605" s="2" t="s">
        <v>1533</v>
      </c>
      <c r="D1605" s="2">
        <v>9</v>
      </c>
      <c r="E1605" s="2">
        <v>1</v>
      </c>
      <c r="F1605" s="2">
        <v>9</v>
      </c>
      <c r="G1605" s="2" t="s">
        <v>1030</v>
      </c>
      <c r="H1605" s="2" t="s">
        <v>1243</v>
      </c>
      <c r="I1605" s="21">
        <v>43235.291666666672</v>
      </c>
      <c r="J1605" s="2" t="s">
        <v>800</v>
      </c>
      <c r="K1605" s="21">
        <v>43084.333333333328</v>
      </c>
      <c r="L1605" s="2" t="s">
        <v>794</v>
      </c>
      <c r="M1605" s="21">
        <v>37622.333333333336</v>
      </c>
      <c r="N1605" s="2">
        <v>1</v>
      </c>
      <c r="O1605" s="2">
        <v>85000</v>
      </c>
      <c r="P1605" s="2" t="s">
        <v>795</v>
      </c>
      <c r="Q1605" s="2" t="s">
        <v>1592</v>
      </c>
      <c r="R1605" s="2" t="s">
        <v>810</v>
      </c>
      <c r="S1605" s="2" t="s">
        <v>845</v>
      </c>
      <c r="T1605" s="2" t="str">
        <f t="shared" si="100"/>
        <v/>
      </c>
      <c r="U1605" s="2" t="s">
        <v>1030</v>
      </c>
      <c r="V1605" s="2" t="str">
        <f t="shared" si="101"/>
        <v/>
      </c>
      <c r="W1605" s="2" t="s">
        <v>1030</v>
      </c>
      <c r="X1605" s="2" t="str">
        <f t="shared" si="102"/>
        <v/>
      </c>
      <c r="Y1605" s="2" t="s">
        <v>1030</v>
      </c>
      <c r="Z1605" s="2" t="str">
        <f t="shared" si="103"/>
        <v/>
      </c>
      <c r="AA1605" s="2" t="s">
        <v>1030</v>
      </c>
    </row>
    <row r="1606" spans="1:27" hidden="1" x14ac:dyDescent="0.25">
      <c r="A1606" s="2" t="s">
        <v>5405</v>
      </c>
      <c r="B1606" s="2" t="s">
        <v>885</v>
      </c>
      <c r="C1606" s="2" t="s">
        <v>5406</v>
      </c>
      <c r="D1606" s="2">
        <v>1</v>
      </c>
      <c r="E1606" s="2">
        <v>1</v>
      </c>
      <c r="F1606" s="2">
        <v>1</v>
      </c>
      <c r="G1606" s="2" t="s">
        <v>1030</v>
      </c>
      <c r="H1606" s="2" t="s">
        <v>5407</v>
      </c>
      <c r="I1606" s="21">
        <v>42187.291666666672</v>
      </c>
      <c r="J1606" s="2" t="s">
        <v>819</v>
      </c>
      <c r="K1606" s="21">
        <v>42178.291666666672</v>
      </c>
      <c r="L1606" s="2" t="s">
        <v>1102</v>
      </c>
      <c r="M1606" s="21">
        <v>41022.291666666664</v>
      </c>
      <c r="N1606" s="2">
        <v>1</v>
      </c>
      <c r="O1606" s="2">
        <v>0</v>
      </c>
      <c r="P1606" s="2" t="s">
        <v>795</v>
      </c>
      <c r="Q1606" s="2" t="s">
        <v>885</v>
      </c>
      <c r="R1606" s="2" t="s">
        <v>937</v>
      </c>
      <c r="S1606" s="2" t="s">
        <v>955</v>
      </c>
      <c r="T1606" s="2" t="str">
        <f t="shared" si="100"/>
        <v/>
      </c>
      <c r="U1606" s="2" t="s">
        <v>1030</v>
      </c>
      <c r="V1606" s="2" t="str">
        <f t="shared" si="101"/>
        <v/>
      </c>
      <c r="W1606" s="2" t="s">
        <v>1030</v>
      </c>
      <c r="X1606" s="2" t="str">
        <f t="shared" si="102"/>
        <v/>
      </c>
      <c r="Y1606" s="2" t="s">
        <v>1030</v>
      </c>
      <c r="Z1606" s="2" t="str">
        <f t="shared" si="103"/>
        <v/>
      </c>
      <c r="AA1606" s="2" t="s">
        <v>1030</v>
      </c>
    </row>
    <row r="1607" spans="1:27" hidden="1" x14ac:dyDescent="0.25">
      <c r="A1607" s="2" t="s">
        <v>334</v>
      </c>
      <c r="B1607" s="2" t="s">
        <v>882</v>
      </c>
      <c r="C1607" s="2" t="s">
        <v>333</v>
      </c>
      <c r="D1607" s="2">
        <v>13.75</v>
      </c>
      <c r="E1607" s="2" t="s">
        <v>1030</v>
      </c>
      <c r="F1607" s="2" t="s">
        <v>1030</v>
      </c>
      <c r="G1607" s="2">
        <v>13.75</v>
      </c>
      <c r="H1607" s="2" t="s">
        <v>1244</v>
      </c>
      <c r="I1607" s="21">
        <v>43235.291666666672</v>
      </c>
      <c r="J1607" s="2" t="s">
        <v>1163</v>
      </c>
      <c r="K1607" s="21">
        <v>39394.333333333336</v>
      </c>
      <c r="L1607" s="2" t="s">
        <v>794</v>
      </c>
      <c r="M1607" s="21">
        <v>34870.291666666664</v>
      </c>
      <c r="N1607" s="2">
        <v>13</v>
      </c>
      <c r="O1607" s="2">
        <v>0</v>
      </c>
      <c r="P1607" s="2" t="s">
        <v>795</v>
      </c>
      <c r="Q1607" s="2" t="s">
        <v>882</v>
      </c>
      <c r="R1607" s="2" t="s">
        <v>797</v>
      </c>
      <c r="S1607" s="2" t="s">
        <v>820</v>
      </c>
      <c r="T1607" s="2" t="str">
        <f t="shared" si="100"/>
        <v/>
      </c>
      <c r="U1607" s="2" t="s">
        <v>1030</v>
      </c>
      <c r="V1607" s="2" t="str">
        <f t="shared" si="101"/>
        <v/>
      </c>
      <c r="W1607" s="2" t="s">
        <v>1030</v>
      </c>
      <c r="X1607" s="2" t="str">
        <f t="shared" si="102"/>
        <v>Michael Kauffman</v>
      </c>
      <c r="Y1607" s="2">
        <v>13</v>
      </c>
      <c r="Z1607" s="2" t="str">
        <f t="shared" si="103"/>
        <v/>
      </c>
      <c r="AA1607" s="2" t="s">
        <v>1030</v>
      </c>
    </row>
    <row r="1608" spans="1:27" hidden="1" x14ac:dyDescent="0.25">
      <c r="A1608" s="2" t="s">
        <v>380</v>
      </c>
      <c r="B1608" s="2" t="s">
        <v>812</v>
      </c>
      <c r="C1608" s="2" t="s">
        <v>379</v>
      </c>
      <c r="D1608" s="2">
        <v>10</v>
      </c>
      <c r="E1608" s="2">
        <v>1</v>
      </c>
      <c r="F1608" s="2">
        <v>10</v>
      </c>
      <c r="G1608" s="2" t="s">
        <v>1030</v>
      </c>
      <c r="H1608" s="2" t="s">
        <v>1245</v>
      </c>
      <c r="I1608" s="21">
        <v>43235.291666666672</v>
      </c>
      <c r="J1608" s="2" t="s">
        <v>884</v>
      </c>
      <c r="K1608" s="21">
        <v>42753.333333333328</v>
      </c>
      <c r="L1608" s="2" t="s">
        <v>794</v>
      </c>
      <c r="M1608" s="21">
        <v>42787.333333333328</v>
      </c>
      <c r="N1608" s="2">
        <v>0</v>
      </c>
      <c r="O1608" s="2">
        <v>0</v>
      </c>
      <c r="P1608" s="2" t="s">
        <v>816</v>
      </c>
      <c r="Q1608" s="2" t="s">
        <v>812</v>
      </c>
      <c r="R1608" s="2" t="s">
        <v>797</v>
      </c>
      <c r="S1608" s="2" t="s">
        <v>853</v>
      </c>
      <c r="T1608" s="2" t="str">
        <f t="shared" si="100"/>
        <v/>
      </c>
      <c r="U1608" s="2" t="s">
        <v>1030</v>
      </c>
      <c r="V1608" s="2" t="str">
        <f t="shared" si="101"/>
        <v>Bill Bartels</v>
      </c>
      <c r="W1608" s="2">
        <v>1</v>
      </c>
      <c r="X1608" s="2" t="str">
        <f t="shared" si="102"/>
        <v/>
      </c>
      <c r="Y1608" s="2" t="s">
        <v>1030</v>
      </c>
      <c r="Z1608" s="2" t="str">
        <f t="shared" si="103"/>
        <v/>
      </c>
      <c r="AA1608" s="2" t="s">
        <v>1030</v>
      </c>
    </row>
    <row r="1609" spans="1:27" hidden="1" x14ac:dyDescent="0.25">
      <c r="A1609" s="2" t="s">
        <v>5408</v>
      </c>
      <c r="B1609" s="2" t="s">
        <v>885</v>
      </c>
      <c r="C1609" s="2" t="s">
        <v>5409</v>
      </c>
      <c r="D1609" s="2">
        <v>6</v>
      </c>
      <c r="E1609" s="2">
        <v>1</v>
      </c>
      <c r="F1609" s="2">
        <v>6</v>
      </c>
      <c r="G1609" s="2" t="s">
        <v>1030</v>
      </c>
      <c r="H1609" s="2" t="s">
        <v>5410</v>
      </c>
      <c r="I1609" s="21">
        <v>42236.291666666672</v>
      </c>
      <c r="J1609" s="2" t="s">
        <v>800</v>
      </c>
      <c r="K1609" s="21">
        <v>42186.291666666672</v>
      </c>
      <c r="L1609" s="2" t="s">
        <v>1102</v>
      </c>
      <c r="M1609" s="21">
        <v>40494.333333333336</v>
      </c>
      <c r="N1609" s="2">
        <v>0</v>
      </c>
      <c r="O1609" s="2">
        <v>0</v>
      </c>
      <c r="P1609" s="2" t="s">
        <v>795</v>
      </c>
      <c r="Q1609" s="2" t="s">
        <v>885</v>
      </c>
      <c r="R1609" s="2" t="s">
        <v>937</v>
      </c>
      <c r="S1609" s="2" t="s">
        <v>979</v>
      </c>
      <c r="T1609" s="2" t="str">
        <f t="shared" si="100"/>
        <v/>
      </c>
      <c r="U1609" s="2" t="s">
        <v>1030</v>
      </c>
      <c r="V1609" s="2" t="str">
        <f t="shared" si="101"/>
        <v/>
      </c>
      <c r="W1609" s="2" t="s">
        <v>1030</v>
      </c>
      <c r="X1609" s="2" t="str">
        <f t="shared" si="102"/>
        <v/>
      </c>
      <c r="Y1609" s="2" t="s">
        <v>1030</v>
      </c>
      <c r="Z1609" s="2" t="str">
        <f t="shared" si="103"/>
        <v/>
      </c>
      <c r="AA1609" s="2" t="s">
        <v>1030</v>
      </c>
    </row>
    <row r="1610" spans="1:27" hidden="1" x14ac:dyDescent="0.25">
      <c r="A1610" s="2" t="s">
        <v>746</v>
      </c>
      <c r="B1610" s="2" t="s">
        <v>812</v>
      </c>
      <c r="C1610" s="2" t="s">
        <v>745</v>
      </c>
      <c r="D1610" s="2">
        <v>39.5</v>
      </c>
      <c r="E1610" s="2">
        <v>1</v>
      </c>
      <c r="F1610" s="2">
        <v>39.5</v>
      </c>
      <c r="G1610" s="2" t="s">
        <v>1030</v>
      </c>
      <c r="H1610" s="2" t="s">
        <v>1246</v>
      </c>
      <c r="I1610" s="21">
        <v>43137.333333333328</v>
      </c>
      <c r="J1610" s="2" t="s">
        <v>889</v>
      </c>
      <c r="K1610" s="21">
        <v>42145.291666666672</v>
      </c>
      <c r="L1610" s="2" t="s">
        <v>794</v>
      </c>
      <c r="M1610" s="21">
        <v>39621.291666666664</v>
      </c>
      <c r="N1610" s="2">
        <v>1</v>
      </c>
      <c r="O1610" s="2">
        <v>0</v>
      </c>
      <c r="P1610" s="2" t="s">
        <v>795</v>
      </c>
      <c r="Q1610" s="2" t="s">
        <v>812</v>
      </c>
      <c r="R1610" s="2" t="s">
        <v>813</v>
      </c>
      <c r="S1610" s="2" t="s">
        <v>801</v>
      </c>
      <c r="T1610" s="2" t="str">
        <f t="shared" si="100"/>
        <v>Bill Bartels</v>
      </c>
      <c r="U1610" s="2">
        <v>25000</v>
      </c>
      <c r="V1610" s="2" t="str">
        <f t="shared" si="101"/>
        <v/>
      </c>
      <c r="W1610" s="2" t="s">
        <v>1030</v>
      </c>
      <c r="X1610" s="2" t="str">
        <f t="shared" si="102"/>
        <v/>
      </c>
      <c r="Y1610" s="2" t="s">
        <v>1030</v>
      </c>
      <c r="Z1610" s="2" t="str">
        <f t="shared" si="103"/>
        <v/>
      </c>
      <c r="AA1610" s="2" t="s">
        <v>1030</v>
      </c>
    </row>
    <row r="1611" spans="1:27" hidden="1" x14ac:dyDescent="0.25">
      <c r="A1611" s="2" t="s">
        <v>5411</v>
      </c>
      <c r="B1611" s="2" t="s">
        <v>848</v>
      </c>
      <c r="C1611" s="2" t="s">
        <v>5412</v>
      </c>
      <c r="D1611" s="2">
        <v>4.25</v>
      </c>
      <c r="E1611" s="2">
        <v>1</v>
      </c>
      <c r="F1611" s="2">
        <v>4.25</v>
      </c>
      <c r="G1611" s="2" t="s">
        <v>1030</v>
      </c>
      <c r="H1611" s="2" t="s">
        <v>5413</v>
      </c>
      <c r="I1611" s="21">
        <v>41832.291666666664</v>
      </c>
      <c r="J1611" s="2" t="s">
        <v>884</v>
      </c>
      <c r="K1611" s="21">
        <v>41827.291666666664</v>
      </c>
      <c r="L1611" s="2" t="s">
        <v>1102</v>
      </c>
      <c r="N1611" s="2">
        <v>0</v>
      </c>
      <c r="O1611" s="2">
        <v>0</v>
      </c>
      <c r="P1611" s="2" t="s">
        <v>816</v>
      </c>
      <c r="Q1611" s="2" t="s">
        <v>848</v>
      </c>
      <c r="R1611" s="2" t="s">
        <v>1030</v>
      </c>
      <c r="S1611" s="2" t="s">
        <v>938</v>
      </c>
      <c r="T1611" s="2" t="str">
        <f t="shared" si="100"/>
        <v/>
      </c>
      <c r="U1611" s="2" t="s">
        <v>1030</v>
      </c>
      <c r="V1611" s="2" t="str">
        <f t="shared" si="101"/>
        <v/>
      </c>
      <c r="W1611" s="2" t="s">
        <v>1030</v>
      </c>
      <c r="X1611" s="2" t="str">
        <f t="shared" si="102"/>
        <v/>
      </c>
      <c r="Y1611" s="2" t="s">
        <v>1030</v>
      </c>
      <c r="Z1611" s="2" t="str">
        <f t="shared" si="103"/>
        <v/>
      </c>
      <c r="AA1611" s="2" t="s">
        <v>1030</v>
      </c>
    </row>
    <row r="1612" spans="1:27" hidden="1" x14ac:dyDescent="0.25">
      <c r="A1612" s="2" t="s">
        <v>5414</v>
      </c>
      <c r="B1612" s="2" t="s">
        <v>796</v>
      </c>
      <c r="C1612" s="2" t="s">
        <v>5415</v>
      </c>
      <c r="D1612" s="2">
        <v>2.5</v>
      </c>
      <c r="E1612" s="2" t="s">
        <v>1030</v>
      </c>
      <c r="F1612" s="2" t="s">
        <v>1030</v>
      </c>
      <c r="G1612" s="2">
        <v>2.5</v>
      </c>
      <c r="H1612" s="2" t="s">
        <v>5416</v>
      </c>
      <c r="I1612" s="21">
        <v>42024.333333333328</v>
      </c>
      <c r="J1612" s="2" t="s">
        <v>803</v>
      </c>
      <c r="K1612" s="21">
        <v>40932.333333333336</v>
      </c>
      <c r="L1612" s="2" t="s">
        <v>1102</v>
      </c>
      <c r="M1612" s="21">
        <v>40330.291666666664</v>
      </c>
      <c r="N1612" s="2">
        <v>2</v>
      </c>
      <c r="O1612" s="2">
        <v>466000</v>
      </c>
      <c r="P1612" s="2" t="s">
        <v>795</v>
      </c>
      <c r="Q1612" s="2" t="s">
        <v>796</v>
      </c>
      <c r="R1612" s="2" t="s">
        <v>1013</v>
      </c>
      <c r="S1612" s="2" t="s">
        <v>801</v>
      </c>
      <c r="T1612" s="2" t="str">
        <f t="shared" si="100"/>
        <v/>
      </c>
      <c r="U1612" s="2" t="s">
        <v>1030</v>
      </c>
      <c r="V1612" s="2" t="str">
        <f t="shared" si="101"/>
        <v/>
      </c>
      <c r="W1612" s="2" t="s">
        <v>1030</v>
      </c>
      <c r="X1612" s="2" t="str">
        <f t="shared" si="102"/>
        <v/>
      </c>
      <c r="Y1612" s="2" t="s">
        <v>1030</v>
      </c>
      <c r="Z1612" s="2" t="str">
        <f t="shared" si="103"/>
        <v>Pat Sweeney</v>
      </c>
      <c r="AA1612" s="2">
        <v>466000</v>
      </c>
    </row>
    <row r="1613" spans="1:27" hidden="1" x14ac:dyDescent="0.25">
      <c r="A1613" s="2" t="s">
        <v>5417</v>
      </c>
      <c r="B1613" s="2" t="s">
        <v>835</v>
      </c>
      <c r="C1613" s="2" t="s">
        <v>5418</v>
      </c>
      <c r="D1613" s="2">
        <v>8.7503333389759064</v>
      </c>
      <c r="E1613" s="2">
        <v>1</v>
      </c>
      <c r="F1613" s="2">
        <v>8.7503333389759064</v>
      </c>
      <c r="G1613" s="2" t="s">
        <v>1030</v>
      </c>
      <c r="H1613" s="2" t="s">
        <v>5419</v>
      </c>
      <c r="I1613" s="21">
        <v>42273.291666666672</v>
      </c>
      <c r="J1613" s="2" t="s">
        <v>808</v>
      </c>
      <c r="K1613" s="21">
        <v>42219.291666666672</v>
      </c>
      <c r="L1613" s="2" t="s">
        <v>1102</v>
      </c>
      <c r="M1613" s="21">
        <v>40588.333333333336</v>
      </c>
      <c r="N1613" s="2">
        <v>1</v>
      </c>
      <c r="O1613" s="2">
        <v>0</v>
      </c>
      <c r="P1613" s="2" t="s">
        <v>795</v>
      </c>
      <c r="Q1613" s="2" t="s">
        <v>835</v>
      </c>
      <c r="R1613" s="2" t="s">
        <v>813</v>
      </c>
      <c r="S1613" s="2" t="s">
        <v>801</v>
      </c>
      <c r="T1613" s="2" t="str">
        <f t="shared" si="100"/>
        <v/>
      </c>
      <c r="U1613" s="2" t="s">
        <v>1030</v>
      </c>
      <c r="V1613" s="2" t="str">
        <f t="shared" si="101"/>
        <v/>
      </c>
      <c r="W1613" s="2" t="s">
        <v>1030</v>
      </c>
      <c r="X1613" s="2" t="str">
        <f t="shared" si="102"/>
        <v/>
      </c>
      <c r="Y1613" s="2" t="s">
        <v>1030</v>
      </c>
      <c r="Z1613" s="2" t="str">
        <f t="shared" si="103"/>
        <v/>
      </c>
      <c r="AA1613" s="2" t="s">
        <v>1030</v>
      </c>
    </row>
    <row r="1614" spans="1:27" hidden="1" x14ac:dyDescent="0.25">
      <c r="A1614" s="2" t="s">
        <v>5420</v>
      </c>
      <c r="B1614" s="2" t="s">
        <v>796</v>
      </c>
      <c r="C1614" s="2" t="s">
        <v>5421</v>
      </c>
      <c r="D1614" s="2">
        <v>1.75</v>
      </c>
      <c r="E1614" s="2">
        <v>1</v>
      </c>
      <c r="F1614" s="2">
        <v>1.75</v>
      </c>
      <c r="G1614" s="2" t="s">
        <v>1030</v>
      </c>
      <c r="H1614" s="2" t="s">
        <v>5422</v>
      </c>
      <c r="I1614" s="21">
        <v>41703.333333333336</v>
      </c>
      <c r="J1614" s="2" t="s">
        <v>793</v>
      </c>
      <c r="K1614" s="21">
        <v>41695.333333333336</v>
      </c>
      <c r="L1614" s="2" t="s">
        <v>1102</v>
      </c>
      <c r="M1614" s="21">
        <v>41456.291666666664</v>
      </c>
      <c r="N1614" s="2">
        <v>0</v>
      </c>
      <c r="O1614" s="2">
        <v>2000</v>
      </c>
      <c r="P1614" s="2" t="s">
        <v>824</v>
      </c>
      <c r="Q1614" s="2" t="s">
        <v>796</v>
      </c>
      <c r="R1614" s="2" t="s">
        <v>1013</v>
      </c>
      <c r="S1614" s="2" t="s">
        <v>801</v>
      </c>
      <c r="T1614" s="2" t="str">
        <f t="shared" si="100"/>
        <v/>
      </c>
      <c r="U1614" s="2" t="s">
        <v>1030</v>
      </c>
      <c r="V1614" s="2" t="str">
        <f t="shared" si="101"/>
        <v/>
      </c>
      <c r="W1614" s="2" t="s">
        <v>1030</v>
      </c>
      <c r="X1614" s="2" t="str">
        <f t="shared" si="102"/>
        <v/>
      </c>
      <c r="Y1614" s="2" t="s">
        <v>1030</v>
      </c>
      <c r="Z1614" s="2" t="str">
        <f t="shared" si="103"/>
        <v/>
      </c>
      <c r="AA1614" s="2" t="s">
        <v>1030</v>
      </c>
    </row>
    <row r="1615" spans="1:27" hidden="1" x14ac:dyDescent="0.25">
      <c r="A1615" s="2" t="s">
        <v>5423</v>
      </c>
      <c r="B1615" s="2" t="s">
        <v>848</v>
      </c>
      <c r="C1615" s="2" t="s">
        <v>5424</v>
      </c>
      <c r="D1615" s="2">
        <v>6.75</v>
      </c>
      <c r="E1615" s="2" t="s">
        <v>1030</v>
      </c>
      <c r="F1615" s="2" t="s">
        <v>1030</v>
      </c>
      <c r="G1615" s="2">
        <v>6.75</v>
      </c>
      <c r="H1615" s="2" t="s">
        <v>5425</v>
      </c>
      <c r="I1615" s="21">
        <v>43079.333333333328</v>
      </c>
      <c r="J1615" s="2" t="s">
        <v>793</v>
      </c>
      <c r="K1615" s="21">
        <v>41108.291666666664</v>
      </c>
      <c r="L1615" s="2" t="s">
        <v>794</v>
      </c>
      <c r="M1615" s="21">
        <v>40148.333333333336</v>
      </c>
      <c r="P1615" s="2" t="s">
        <v>795</v>
      </c>
      <c r="Q1615" s="2" t="s">
        <v>848</v>
      </c>
      <c r="R1615" s="2" t="s">
        <v>937</v>
      </c>
      <c r="S1615" s="2" t="s">
        <v>801</v>
      </c>
      <c r="T1615" s="2" t="str">
        <f t="shared" si="100"/>
        <v/>
      </c>
      <c r="U1615" s="2" t="s">
        <v>1030</v>
      </c>
      <c r="V1615" s="2" t="str">
        <f t="shared" si="101"/>
        <v/>
      </c>
      <c r="W1615" s="2" t="s">
        <v>1030</v>
      </c>
      <c r="X1615" s="2" t="str">
        <f t="shared" si="102"/>
        <v/>
      </c>
      <c r="Y1615" s="2" t="s">
        <v>1030</v>
      </c>
      <c r="Z1615" s="2" t="str">
        <f t="shared" si="103"/>
        <v/>
      </c>
      <c r="AA1615" s="2" t="s">
        <v>1030</v>
      </c>
    </row>
    <row r="1616" spans="1:27" hidden="1" x14ac:dyDescent="0.25">
      <c r="A1616" s="2" t="s">
        <v>5426</v>
      </c>
      <c r="B1616" s="2" t="s">
        <v>874</v>
      </c>
      <c r="C1616" s="2" t="s">
        <v>5427</v>
      </c>
      <c r="D1616" s="2">
        <v>11.25</v>
      </c>
      <c r="E1616" s="2" t="s">
        <v>1030</v>
      </c>
      <c r="F1616" s="2" t="s">
        <v>1030</v>
      </c>
      <c r="G1616" s="2">
        <v>11.25</v>
      </c>
      <c r="H1616" s="2" t="s">
        <v>5428</v>
      </c>
      <c r="I1616" s="21">
        <v>41759.291666666664</v>
      </c>
      <c r="J1616" s="2" t="s">
        <v>808</v>
      </c>
      <c r="K1616" s="21">
        <v>41554.291666666664</v>
      </c>
      <c r="L1616" s="2" t="s">
        <v>1102</v>
      </c>
      <c r="M1616" s="21">
        <v>41652.333333333336</v>
      </c>
      <c r="N1616" s="2">
        <v>4</v>
      </c>
      <c r="O1616" s="2">
        <v>425000</v>
      </c>
      <c r="P1616" s="2" t="s">
        <v>816</v>
      </c>
      <c r="Q1616" s="2" t="s">
        <v>874</v>
      </c>
      <c r="R1616" s="2" t="s">
        <v>1052</v>
      </c>
      <c r="S1616" s="2" t="s">
        <v>798</v>
      </c>
      <c r="T1616" s="2" t="str">
        <f t="shared" si="100"/>
        <v/>
      </c>
      <c r="U1616" s="2" t="s">
        <v>1030</v>
      </c>
      <c r="V1616" s="2" t="str">
        <f t="shared" si="101"/>
        <v>Rose Obetz</v>
      </c>
      <c r="W1616" s="2">
        <v>0</v>
      </c>
      <c r="X1616" s="2" t="str">
        <f t="shared" si="102"/>
        <v>Rose Obetz</v>
      </c>
      <c r="Y1616" s="2">
        <v>10</v>
      </c>
      <c r="Z1616" s="2" t="str">
        <f t="shared" si="103"/>
        <v/>
      </c>
      <c r="AA1616" s="2" t="s">
        <v>1030</v>
      </c>
    </row>
    <row r="1617" spans="1:27" hidden="1" x14ac:dyDescent="0.25">
      <c r="A1617" s="2" t="s">
        <v>5429</v>
      </c>
      <c r="B1617" s="2" t="s">
        <v>812</v>
      </c>
      <c r="C1617" s="2" t="s">
        <v>5430</v>
      </c>
      <c r="D1617" s="2">
        <v>5</v>
      </c>
      <c r="E1617" s="2">
        <v>1</v>
      </c>
      <c r="F1617" s="2">
        <v>5</v>
      </c>
      <c r="G1617" s="2" t="s">
        <v>1030</v>
      </c>
      <c r="H1617" s="2" t="s">
        <v>5431</v>
      </c>
      <c r="I1617" s="21">
        <v>42704.333333333328</v>
      </c>
      <c r="J1617" s="2" t="s">
        <v>803</v>
      </c>
      <c r="K1617" s="21">
        <v>42459.291666666672</v>
      </c>
      <c r="L1617" s="2" t="s">
        <v>794</v>
      </c>
      <c r="N1617" s="2">
        <v>0</v>
      </c>
      <c r="O1617" s="2">
        <v>0</v>
      </c>
      <c r="P1617" s="2" t="s">
        <v>816</v>
      </c>
      <c r="Q1617" s="2" t="s">
        <v>812</v>
      </c>
      <c r="R1617" s="2" t="s">
        <v>813</v>
      </c>
      <c r="S1617" s="2" t="s">
        <v>831</v>
      </c>
      <c r="T1617" s="2" t="str">
        <f t="shared" si="100"/>
        <v/>
      </c>
      <c r="U1617" s="2" t="s">
        <v>1030</v>
      </c>
      <c r="V1617" s="2" t="str">
        <f t="shared" si="101"/>
        <v/>
      </c>
      <c r="W1617" s="2" t="s">
        <v>1030</v>
      </c>
      <c r="X1617" s="2" t="str">
        <f t="shared" si="102"/>
        <v/>
      </c>
      <c r="Y1617" s="2" t="s">
        <v>1030</v>
      </c>
      <c r="Z1617" s="2" t="str">
        <f t="shared" si="103"/>
        <v/>
      </c>
      <c r="AA1617" s="2" t="s">
        <v>1030</v>
      </c>
    </row>
    <row r="1618" spans="1:27" hidden="1" x14ac:dyDescent="0.25">
      <c r="A1618" s="2" t="s">
        <v>5432</v>
      </c>
      <c r="B1618" s="2" t="s">
        <v>3247</v>
      </c>
      <c r="C1618" s="2" t="s">
        <v>5433</v>
      </c>
      <c r="D1618" s="2">
        <v>2</v>
      </c>
      <c r="E1618" s="2">
        <v>1</v>
      </c>
      <c r="F1618" s="2">
        <v>2</v>
      </c>
      <c r="G1618" s="2" t="s">
        <v>1030</v>
      </c>
      <c r="H1618" s="2" t="s">
        <v>5434</v>
      </c>
      <c r="I1618" s="21">
        <v>43067.333333333328</v>
      </c>
      <c r="J1618" s="2" t="s">
        <v>800</v>
      </c>
      <c r="K1618" s="21">
        <v>42719.333333333328</v>
      </c>
      <c r="L1618" s="2" t="s">
        <v>794</v>
      </c>
      <c r="M1618" s="21">
        <v>41676.333333333336</v>
      </c>
      <c r="N1618" s="2">
        <v>0</v>
      </c>
      <c r="O1618" s="2">
        <v>65000</v>
      </c>
      <c r="P1618" s="2" t="s">
        <v>795</v>
      </c>
      <c r="Q1618" s="2" t="s">
        <v>3247</v>
      </c>
      <c r="R1618" s="2" t="s">
        <v>797</v>
      </c>
      <c r="S1618" s="2" t="s">
        <v>996</v>
      </c>
      <c r="T1618" s="2" t="str">
        <f t="shared" si="100"/>
        <v/>
      </c>
      <c r="U1618" s="2" t="s">
        <v>1030</v>
      </c>
      <c r="V1618" s="2" t="str">
        <f t="shared" si="101"/>
        <v/>
      </c>
      <c r="W1618" s="2" t="s">
        <v>1030</v>
      </c>
      <c r="X1618" s="2" t="str">
        <f t="shared" si="102"/>
        <v/>
      </c>
      <c r="Y1618" s="2" t="s">
        <v>1030</v>
      </c>
      <c r="Z1618" s="2" t="str">
        <f t="shared" si="103"/>
        <v/>
      </c>
      <c r="AA1618" s="2" t="s">
        <v>1030</v>
      </c>
    </row>
    <row r="1619" spans="1:27" hidden="1" x14ac:dyDescent="0.25">
      <c r="A1619" s="2" t="s">
        <v>59</v>
      </c>
      <c r="B1619" s="2" t="s">
        <v>809</v>
      </c>
      <c r="C1619" s="2" t="s">
        <v>58</v>
      </c>
      <c r="D1619" s="2">
        <v>6.25</v>
      </c>
      <c r="E1619" s="2">
        <v>1</v>
      </c>
      <c r="F1619" s="2">
        <v>6.25</v>
      </c>
      <c r="G1619" s="2" t="s">
        <v>1030</v>
      </c>
      <c r="H1619" s="2" t="s">
        <v>1247</v>
      </c>
      <c r="I1619" s="21">
        <v>43279.291666666672</v>
      </c>
      <c r="J1619" s="2" t="s">
        <v>819</v>
      </c>
      <c r="K1619" s="21">
        <v>43087.333333333328</v>
      </c>
      <c r="L1619" s="2" t="s">
        <v>794</v>
      </c>
      <c r="M1619" s="21">
        <v>35796.333333333336</v>
      </c>
      <c r="N1619" s="2">
        <v>1</v>
      </c>
      <c r="O1619" s="2">
        <v>298577</v>
      </c>
      <c r="P1619" s="2" t="s">
        <v>795</v>
      </c>
      <c r="Q1619" s="2" t="s">
        <v>809</v>
      </c>
      <c r="R1619" s="2" t="s">
        <v>922</v>
      </c>
      <c r="S1619" s="2" t="s">
        <v>845</v>
      </c>
      <c r="T1619" s="2" t="str">
        <f t="shared" si="100"/>
        <v/>
      </c>
      <c r="U1619" s="2" t="s">
        <v>1030</v>
      </c>
      <c r="V1619" s="2" t="str">
        <f t="shared" si="101"/>
        <v/>
      </c>
      <c r="W1619" s="2" t="s">
        <v>1030</v>
      </c>
      <c r="X1619" s="2" t="str">
        <f t="shared" si="102"/>
        <v/>
      </c>
      <c r="Y1619" s="2" t="s">
        <v>1030</v>
      </c>
      <c r="Z1619" s="2" t="str">
        <f t="shared" si="103"/>
        <v/>
      </c>
      <c r="AA1619" s="2" t="s">
        <v>1030</v>
      </c>
    </row>
    <row r="1620" spans="1:27" hidden="1" x14ac:dyDescent="0.25">
      <c r="A1620" s="2" t="s">
        <v>5435</v>
      </c>
      <c r="B1620" s="2" t="s">
        <v>912</v>
      </c>
      <c r="C1620" s="2" t="s">
        <v>5436</v>
      </c>
      <c r="D1620" s="2">
        <v>6.9166666716337204</v>
      </c>
      <c r="E1620" s="2">
        <v>1</v>
      </c>
      <c r="F1620" s="2">
        <v>6.9166666716337204</v>
      </c>
      <c r="G1620" s="2" t="s">
        <v>1030</v>
      </c>
      <c r="H1620" s="2" t="s">
        <v>5437</v>
      </c>
      <c r="I1620" s="21">
        <v>42796.333333333328</v>
      </c>
      <c r="J1620" s="2" t="s">
        <v>800</v>
      </c>
      <c r="K1620" s="21">
        <v>42779.333333333328</v>
      </c>
      <c r="L1620" s="2" t="s">
        <v>794</v>
      </c>
      <c r="M1620" s="21">
        <v>41214.291666666664</v>
      </c>
      <c r="N1620" s="2">
        <v>0</v>
      </c>
      <c r="O1620" s="2">
        <v>30000</v>
      </c>
      <c r="P1620" s="2" t="s">
        <v>795</v>
      </c>
      <c r="Q1620" s="2" t="s">
        <v>912</v>
      </c>
      <c r="R1620" s="2" t="s">
        <v>797</v>
      </c>
      <c r="S1620" s="2" t="s">
        <v>801</v>
      </c>
      <c r="T1620" s="2" t="str">
        <f t="shared" si="100"/>
        <v/>
      </c>
      <c r="U1620" s="2" t="s">
        <v>1030</v>
      </c>
      <c r="V1620" s="2" t="str">
        <f t="shared" si="101"/>
        <v/>
      </c>
      <c r="W1620" s="2" t="s">
        <v>1030</v>
      </c>
      <c r="X1620" s="2" t="str">
        <f t="shared" si="102"/>
        <v/>
      </c>
      <c r="Y1620" s="2" t="s">
        <v>1030</v>
      </c>
      <c r="Z1620" s="2" t="str">
        <f t="shared" si="103"/>
        <v/>
      </c>
      <c r="AA1620" s="2" t="s">
        <v>1030</v>
      </c>
    </row>
    <row r="1621" spans="1:27" hidden="1" x14ac:dyDescent="0.25">
      <c r="A1621" s="2" t="s">
        <v>440</v>
      </c>
      <c r="B1621" s="2" t="s">
        <v>1365</v>
      </c>
      <c r="C1621" s="2" t="s">
        <v>439</v>
      </c>
      <c r="D1621" s="2">
        <v>9.75</v>
      </c>
      <c r="E1621" s="2">
        <v>1</v>
      </c>
      <c r="F1621" s="2">
        <v>9.75</v>
      </c>
      <c r="G1621" s="2" t="s">
        <v>1030</v>
      </c>
      <c r="H1621" s="2" t="s">
        <v>1248</v>
      </c>
      <c r="I1621" s="21">
        <v>43235.291666666672</v>
      </c>
      <c r="J1621" s="2" t="s">
        <v>808</v>
      </c>
      <c r="K1621" s="21">
        <v>43087.333333333328</v>
      </c>
      <c r="L1621" s="2" t="s">
        <v>794</v>
      </c>
      <c r="M1621" s="21">
        <v>42339.333333333328</v>
      </c>
      <c r="N1621" s="2">
        <v>10</v>
      </c>
      <c r="O1621" s="2">
        <v>1600000</v>
      </c>
      <c r="P1621" s="2" t="s">
        <v>795</v>
      </c>
      <c r="Q1621" s="2" t="s">
        <v>1592</v>
      </c>
      <c r="R1621" s="2" t="s">
        <v>810</v>
      </c>
      <c r="S1621" s="2" t="s">
        <v>845</v>
      </c>
      <c r="T1621" s="2" t="str">
        <f t="shared" si="100"/>
        <v/>
      </c>
      <c r="U1621" s="2" t="s">
        <v>1030</v>
      </c>
      <c r="V1621" s="2" t="str">
        <f t="shared" si="101"/>
        <v/>
      </c>
      <c r="W1621" s="2" t="s">
        <v>1030</v>
      </c>
      <c r="X1621" s="2" t="str">
        <f t="shared" si="102"/>
        <v/>
      </c>
      <c r="Y1621" s="2" t="s">
        <v>1030</v>
      </c>
      <c r="Z1621" s="2" t="str">
        <f t="shared" si="103"/>
        <v/>
      </c>
      <c r="AA1621" s="2" t="s">
        <v>1030</v>
      </c>
    </row>
    <row r="1622" spans="1:27" hidden="1" x14ac:dyDescent="0.25">
      <c r="A1622" s="2" t="s">
        <v>5438</v>
      </c>
      <c r="B1622" s="2" t="s">
        <v>796</v>
      </c>
      <c r="C1622" s="2" t="s">
        <v>5439</v>
      </c>
      <c r="D1622" s="2">
        <v>1.75</v>
      </c>
      <c r="E1622" s="2">
        <v>1</v>
      </c>
      <c r="F1622" s="2">
        <v>1.75</v>
      </c>
      <c r="G1622" s="2" t="s">
        <v>1030</v>
      </c>
      <c r="H1622" s="2" t="s">
        <v>5440</v>
      </c>
      <c r="I1622" s="21">
        <v>41669.333333333336</v>
      </c>
      <c r="J1622" s="2" t="s">
        <v>819</v>
      </c>
      <c r="K1622" s="21">
        <v>41669.333333333336</v>
      </c>
      <c r="L1622" s="2" t="s">
        <v>1102</v>
      </c>
      <c r="M1622" s="21">
        <v>37135.291666666664</v>
      </c>
      <c r="N1622" s="2">
        <v>1</v>
      </c>
      <c r="O1622" s="2">
        <v>100000</v>
      </c>
      <c r="P1622" s="2" t="s">
        <v>795</v>
      </c>
      <c r="Q1622" s="2" t="s">
        <v>796</v>
      </c>
      <c r="R1622" s="2" t="s">
        <v>813</v>
      </c>
      <c r="S1622" s="2" t="s">
        <v>798</v>
      </c>
      <c r="T1622" s="2" t="str">
        <f t="shared" si="100"/>
        <v/>
      </c>
      <c r="U1622" s="2" t="s">
        <v>1030</v>
      </c>
      <c r="V1622" s="2" t="str">
        <f t="shared" si="101"/>
        <v/>
      </c>
      <c r="W1622" s="2" t="s">
        <v>1030</v>
      </c>
      <c r="X1622" s="2" t="str">
        <f t="shared" si="102"/>
        <v/>
      </c>
      <c r="Y1622" s="2" t="s">
        <v>1030</v>
      </c>
      <c r="Z1622" s="2" t="str">
        <f t="shared" si="103"/>
        <v/>
      </c>
      <c r="AA1622" s="2" t="s">
        <v>1030</v>
      </c>
    </row>
    <row r="1623" spans="1:27" hidden="1" x14ac:dyDescent="0.25">
      <c r="A1623" s="2" t="s">
        <v>5441</v>
      </c>
      <c r="B1623" s="2" t="s">
        <v>1613</v>
      </c>
      <c r="C1623" s="2" t="s">
        <v>5442</v>
      </c>
      <c r="D1623" s="2">
        <v>1.5</v>
      </c>
      <c r="E1623" s="2">
        <v>1</v>
      </c>
      <c r="F1623" s="2">
        <v>1.5</v>
      </c>
      <c r="G1623" s="2" t="s">
        <v>1030</v>
      </c>
      <c r="H1623" s="2" t="s">
        <v>5443</v>
      </c>
      <c r="I1623" s="21">
        <v>41708.291666666664</v>
      </c>
      <c r="J1623" s="2" t="s">
        <v>819</v>
      </c>
      <c r="K1623" s="21">
        <v>41704.333333333336</v>
      </c>
      <c r="L1623" s="2" t="s">
        <v>1102</v>
      </c>
      <c r="M1623" s="21">
        <v>40102.291666666664</v>
      </c>
      <c r="N1623" s="2">
        <v>0</v>
      </c>
      <c r="O1623" s="2">
        <v>850000</v>
      </c>
      <c r="P1623" s="2" t="s">
        <v>795</v>
      </c>
      <c r="Q1623" s="2" t="s">
        <v>1613</v>
      </c>
      <c r="R1623" s="2" t="s">
        <v>937</v>
      </c>
      <c r="S1623" s="2" t="s">
        <v>798</v>
      </c>
      <c r="T1623" s="2" t="str">
        <f t="shared" si="100"/>
        <v/>
      </c>
      <c r="U1623" s="2" t="s">
        <v>1030</v>
      </c>
      <c r="V1623" s="2" t="str">
        <f t="shared" si="101"/>
        <v/>
      </c>
      <c r="W1623" s="2" t="s">
        <v>1030</v>
      </c>
      <c r="X1623" s="2" t="str">
        <f t="shared" si="102"/>
        <v/>
      </c>
      <c r="Y1623" s="2" t="s">
        <v>1030</v>
      </c>
      <c r="Z1623" s="2" t="str">
        <f t="shared" si="103"/>
        <v/>
      </c>
      <c r="AA1623" s="2" t="s">
        <v>1030</v>
      </c>
    </row>
    <row r="1624" spans="1:27" hidden="1" x14ac:dyDescent="0.25">
      <c r="A1624" s="2" t="s">
        <v>5444</v>
      </c>
      <c r="B1624" s="2" t="s">
        <v>2972</v>
      </c>
      <c r="C1624" s="2" t="s">
        <v>5445</v>
      </c>
      <c r="D1624" s="2">
        <v>1</v>
      </c>
      <c r="E1624" s="2">
        <v>1</v>
      </c>
      <c r="F1624" s="2">
        <v>1</v>
      </c>
      <c r="G1624" s="2" t="s">
        <v>1030</v>
      </c>
      <c r="H1624" s="2" t="s">
        <v>5446</v>
      </c>
      <c r="I1624" s="21">
        <v>42425.333333333328</v>
      </c>
      <c r="J1624" s="2" t="s">
        <v>840</v>
      </c>
      <c r="K1624" s="21">
        <v>42424.333333333328</v>
      </c>
      <c r="L1624" s="2" t="s">
        <v>794</v>
      </c>
      <c r="M1624" s="21">
        <v>28126.333333333332</v>
      </c>
      <c r="N1624" s="2">
        <v>2</v>
      </c>
      <c r="O1624" s="2">
        <v>0</v>
      </c>
      <c r="P1624" s="2" t="s">
        <v>795</v>
      </c>
      <c r="Q1624" s="2" t="s">
        <v>2972</v>
      </c>
      <c r="R1624" s="2" t="s">
        <v>937</v>
      </c>
      <c r="S1624" s="2" t="s">
        <v>820</v>
      </c>
      <c r="T1624" s="2" t="str">
        <f t="shared" si="100"/>
        <v/>
      </c>
      <c r="U1624" s="2" t="s">
        <v>1030</v>
      </c>
      <c r="V1624" s="2" t="str">
        <f t="shared" si="101"/>
        <v/>
      </c>
      <c r="W1624" s="2" t="s">
        <v>1030</v>
      </c>
      <c r="X1624" s="2" t="str">
        <f t="shared" si="102"/>
        <v/>
      </c>
      <c r="Y1624" s="2" t="s">
        <v>1030</v>
      </c>
      <c r="Z1624" s="2" t="str">
        <f t="shared" si="103"/>
        <v/>
      </c>
      <c r="AA1624" s="2" t="s">
        <v>1030</v>
      </c>
    </row>
    <row r="1625" spans="1:27" hidden="1" x14ac:dyDescent="0.25">
      <c r="A1625" s="2" t="s">
        <v>5447</v>
      </c>
      <c r="B1625" s="2" t="s">
        <v>822</v>
      </c>
      <c r="C1625" s="2" t="s">
        <v>5448</v>
      </c>
      <c r="D1625" s="2">
        <v>6.25</v>
      </c>
      <c r="E1625" s="2">
        <v>1</v>
      </c>
      <c r="F1625" s="2">
        <v>6.25</v>
      </c>
      <c r="G1625" s="2" t="s">
        <v>1030</v>
      </c>
      <c r="H1625" s="2" t="s">
        <v>5449</v>
      </c>
      <c r="I1625" s="21">
        <v>42542.291666666672</v>
      </c>
      <c r="J1625" s="2" t="s">
        <v>840</v>
      </c>
      <c r="K1625" s="21">
        <v>42452.291666666672</v>
      </c>
      <c r="L1625" s="2" t="s">
        <v>794</v>
      </c>
      <c r="N1625" s="2">
        <v>0</v>
      </c>
      <c r="O1625" s="2">
        <v>0</v>
      </c>
      <c r="P1625" s="2" t="s">
        <v>816</v>
      </c>
      <c r="Q1625" s="2" t="s">
        <v>822</v>
      </c>
      <c r="R1625" s="2" t="s">
        <v>797</v>
      </c>
      <c r="S1625" s="2" t="s">
        <v>1623</v>
      </c>
      <c r="T1625" s="2" t="str">
        <f t="shared" si="100"/>
        <v/>
      </c>
      <c r="U1625" s="2" t="s">
        <v>1030</v>
      </c>
      <c r="V1625" s="2" t="str">
        <f t="shared" si="101"/>
        <v/>
      </c>
      <c r="W1625" s="2" t="s">
        <v>1030</v>
      </c>
      <c r="X1625" s="2" t="str">
        <f t="shared" si="102"/>
        <v/>
      </c>
      <c r="Y1625" s="2" t="s">
        <v>1030</v>
      </c>
      <c r="Z1625" s="2" t="str">
        <f t="shared" si="103"/>
        <v/>
      </c>
      <c r="AA1625" s="2" t="s">
        <v>1030</v>
      </c>
    </row>
    <row r="1626" spans="1:27" hidden="1" x14ac:dyDescent="0.25">
      <c r="A1626" s="2" t="s">
        <v>5450</v>
      </c>
      <c r="B1626" s="2" t="s">
        <v>3247</v>
      </c>
      <c r="C1626" s="2" t="s">
        <v>5451</v>
      </c>
      <c r="D1626" s="2">
        <v>4</v>
      </c>
      <c r="E1626" s="2">
        <v>1</v>
      </c>
      <c r="F1626" s="2">
        <v>4</v>
      </c>
      <c r="G1626" s="2" t="s">
        <v>1030</v>
      </c>
      <c r="H1626" s="2" t="s">
        <v>5452</v>
      </c>
      <c r="I1626" s="21">
        <v>42699.333333333328</v>
      </c>
      <c r="J1626" s="2" t="s">
        <v>803</v>
      </c>
      <c r="K1626" s="21">
        <v>42698.333333333328</v>
      </c>
      <c r="L1626" s="2" t="s">
        <v>794</v>
      </c>
      <c r="M1626" s="21">
        <v>36557.333333333336</v>
      </c>
      <c r="N1626" s="2">
        <v>0</v>
      </c>
      <c r="O1626" s="2">
        <v>0</v>
      </c>
      <c r="P1626" s="2" t="s">
        <v>795</v>
      </c>
      <c r="Q1626" s="2" t="s">
        <v>3247</v>
      </c>
      <c r="R1626" s="2" t="s">
        <v>797</v>
      </c>
      <c r="S1626" s="2" t="s">
        <v>820</v>
      </c>
      <c r="T1626" s="2" t="str">
        <f t="shared" si="100"/>
        <v/>
      </c>
      <c r="U1626" s="2" t="s">
        <v>1030</v>
      </c>
      <c r="V1626" s="2" t="str">
        <f t="shared" si="101"/>
        <v/>
      </c>
      <c r="W1626" s="2" t="s">
        <v>1030</v>
      </c>
      <c r="X1626" s="2" t="str">
        <f t="shared" si="102"/>
        <v/>
      </c>
      <c r="Y1626" s="2" t="s">
        <v>1030</v>
      </c>
      <c r="Z1626" s="2" t="str">
        <f t="shared" si="103"/>
        <v/>
      </c>
      <c r="AA1626" s="2" t="s">
        <v>1030</v>
      </c>
    </row>
    <row r="1627" spans="1:27" hidden="1" x14ac:dyDescent="0.25">
      <c r="A1627" s="2" t="s">
        <v>5453</v>
      </c>
      <c r="B1627" s="2" t="s">
        <v>1613</v>
      </c>
      <c r="C1627" s="2" t="s">
        <v>5454</v>
      </c>
      <c r="D1627" s="2">
        <v>1</v>
      </c>
      <c r="E1627" s="2" t="s">
        <v>1030</v>
      </c>
      <c r="F1627" s="2" t="s">
        <v>1030</v>
      </c>
      <c r="G1627" s="2">
        <v>1</v>
      </c>
      <c r="H1627" s="2" t="s">
        <v>5455</v>
      </c>
      <c r="I1627" s="21">
        <v>41640.333333333336</v>
      </c>
      <c r="J1627" s="2" t="s">
        <v>793</v>
      </c>
      <c r="K1627" s="21">
        <v>41572.291666666664</v>
      </c>
      <c r="L1627" s="2" t="s">
        <v>1102</v>
      </c>
      <c r="M1627" s="21">
        <v>31260.291666666668</v>
      </c>
      <c r="N1627" s="2">
        <v>1</v>
      </c>
      <c r="O1627" s="2">
        <v>190976</v>
      </c>
      <c r="P1627" s="2" t="s">
        <v>795</v>
      </c>
      <c r="Q1627" s="2" t="s">
        <v>1613</v>
      </c>
      <c r="R1627" s="2" t="s">
        <v>797</v>
      </c>
      <c r="S1627" s="2" t="s">
        <v>831</v>
      </c>
      <c r="T1627" s="2" t="str">
        <f t="shared" si="100"/>
        <v/>
      </c>
      <c r="U1627" s="2" t="s">
        <v>1030</v>
      </c>
      <c r="V1627" s="2" t="str">
        <f t="shared" si="101"/>
        <v/>
      </c>
      <c r="W1627" s="2" t="s">
        <v>1030</v>
      </c>
      <c r="X1627" s="2" t="str">
        <f t="shared" si="102"/>
        <v/>
      </c>
      <c r="Y1627" s="2" t="s">
        <v>1030</v>
      </c>
      <c r="Z1627" s="2" t="str">
        <f t="shared" si="103"/>
        <v/>
      </c>
      <c r="AA1627" s="2" t="s">
        <v>1030</v>
      </c>
    </row>
    <row r="1628" spans="1:27" hidden="1" x14ac:dyDescent="0.25">
      <c r="A1628" s="2" t="s">
        <v>567</v>
      </c>
      <c r="B1628" s="2" t="s">
        <v>921</v>
      </c>
      <c r="C1628" s="2" t="s">
        <v>565</v>
      </c>
      <c r="D1628" s="2">
        <v>5</v>
      </c>
      <c r="E1628" s="2">
        <v>1</v>
      </c>
      <c r="F1628" s="2">
        <v>5</v>
      </c>
      <c r="G1628" s="2" t="s">
        <v>1030</v>
      </c>
      <c r="H1628" s="2" t="s">
        <v>1249</v>
      </c>
      <c r="I1628" s="21">
        <v>43228.291666666672</v>
      </c>
      <c r="J1628" s="2" t="s">
        <v>808</v>
      </c>
      <c r="K1628" s="21">
        <v>43200.291666666672</v>
      </c>
      <c r="L1628" s="2" t="s">
        <v>794</v>
      </c>
      <c r="M1628" s="21">
        <v>41428.291666666664</v>
      </c>
      <c r="N1628" s="2">
        <v>24</v>
      </c>
      <c r="O1628" s="2">
        <v>3000000</v>
      </c>
      <c r="P1628" s="2" t="s">
        <v>795</v>
      </c>
      <c r="Q1628" s="2" t="s">
        <v>921</v>
      </c>
      <c r="R1628" s="2" t="s">
        <v>810</v>
      </c>
      <c r="S1628" s="2" t="s">
        <v>894</v>
      </c>
      <c r="T1628" s="2" t="str">
        <f t="shared" si="100"/>
        <v/>
      </c>
      <c r="U1628" s="2" t="s">
        <v>1030</v>
      </c>
      <c r="V1628" s="2" t="str">
        <f t="shared" si="101"/>
        <v/>
      </c>
      <c r="W1628" s="2" t="s">
        <v>1030</v>
      </c>
      <c r="X1628" s="2" t="str">
        <f t="shared" si="102"/>
        <v>Marvin Boateng</v>
      </c>
      <c r="Y1628" s="2">
        <v>24</v>
      </c>
      <c r="Z1628" s="2" t="str">
        <f t="shared" si="103"/>
        <v/>
      </c>
      <c r="AA1628" s="2" t="s">
        <v>1030</v>
      </c>
    </row>
    <row r="1629" spans="1:27" hidden="1" x14ac:dyDescent="0.25">
      <c r="A1629" s="2" t="s">
        <v>5456</v>
      </c>
      <c r="B1629" s="2" t="s">
        <v>848</v>
      </c>
      <c r="C1629" s="2" t="s">
        <v>5457</v>
      </c>
      <c r="D1629" s="2">
        <v>1</v>
      </c>
      <c r="E1629" s="2">
        <v>1</v>
      </c>
      <c r="F1629" s="2">
        <v>1</v>
      </c>
      <c r="G1629" s="2" t="s">
        <v>1030</v>
      </c>
      <c r="H1629" s="2" t="s">
        <v>5458</v>
      </c>
      <c r="I1629" s="21">
        <v>43325.291666666672</v>
      </c>
      <c r="J1629" s="2" t="s">
        <v>808</v>
      </c>
      <c r="K1629" s="21">
        <v>43325.291666666672</v>
      </c>
      <c r="L1629" s="2" t="s">
        <v>794</v>
      </c>
      <c r="N1629" s="2">
        <v>0</v>
      </c>
      <c r="O1629" s="2">
        <v>0</v>
      </c>
      <c r="P1629" s="2" t="s">
        <v>816</v>
      </c>
      <c r="Q1629" s="2" t="s">
        <v>848</v>
      </c>
      <c r="R1629" s="2" t="s">
        <v>810</v>
      </c>
      <c r="S1629" s="2" t="s">
        <v>853</v>
      </c>
      <c r="T1629" s="2" t="str">
        <f t="shared" si="100"/>
        <v/>
      </c>
      <c r="U1629" s="2" t="s">
        <v>1030</v>
      </c>
      <c r="V1629" s="2" t="str">
        <f t="shared" si="101"/>
        <v/>
      </c>
      <c r="W1629" s="2" t="s">
        <v>1030</v>
      </c>
      <c r="X1629" s="2" t="str">
        <f t="shared" si="102"/>
        <v/>
      </c>
      <c r="Y1629" s="2" t="s">
        <v>1030</v>
      </c>
      <c r="Z1629" s="2" t="str">
        <f t="shared" si="103"/>
        <v/>
      </c>
      <c r="AA1629" s="2" t="s">
        <v>1030</v>
      </c>
    </row>
    <row r="1630" spans="1:27" hidden="1" x14ac:dyDescent="0.25">
      <c r="A1630" s="2" t="s">
        <v>524</v>
      </c>
      <c r="B1630" s="2" t="s">
        <v>1365</v>
      </c>
      <c r="C1630" s="2" t="s">
        <v>523</v>
      </c>
      <c r="D1630" s="2">
        <v>3</v>
      </c>
      <c r="E1630" s="2">
        <v>1</v>
      </c>
      <c r="F1630" s="2">
        <v>3</v>
      </c>
      <c r="G1630" s="2" t="s">
        <v>1030</v>
      </c>
      <c r="H1630" s="2" t="s">
        <v>1250</v>
      </c>
      <c r="I1630" s="21">
        <v>43235.291666666672</v>
      </c>
      <c r="J1630" s="2" t="s">
        <v>819</v>
      </c>
      <c r="K1630" s="21">
        <v>43102.333333333328</v>
      </c>
      <c r="L1630" s="2" t="s">
        <v>794</v>
      </c>
      <c r="M1630" s="21">
        <v>40973.333333333336</v>
      </c>
      <c r="N1630" s="2">
        <v>1</v>
      </c>
      <c r="O1630" s="2">
        <v>0</v>
      </c>
      <c r="P1630" s="2" t="s">
        <v>795</v>
      </c>
      <c r="Q1630" s="2" t="s">
        <v>1592</v>
      </c>
      <c r="R1630" s="2" t="s">
        <v>810</v>
      </c>
      <c r="S1630" s="2" t="s">
        <v>894</v>
      </c>
      <c r="T1630" s="2" t="str">
        <f t="shared" si="100"/>
        <v/>
      </c>
      <c r="U1630" s="2" t="s">
        <v>1030</v>
      </c>
      <c r="V1630" s="2" t="str">
        <f t="shared" si="101"/>
        <v/>
      </c>
      <c r="W1630" s="2" t="s">
        <v>1030</v>
      </c>
      <c r="X1630" s="2" t="str">
        <f t="shared" si="102"/>
        <v/>
      </c>
      <c r="Y1630" s="2" t="s">
        <v>1030</v>
      </c>
      <c r="Z1630" s="2" t="str">
        <f t="shared" si="103"/>
        <v/>
      </c>
      <c r="AA1630" s="2" t="s">
        <v>1030</v>
      </c>
    </row>
    <row r="1631" spans="1:27" hidden="1" x14ac:dyDescent="0.25">
      <c r="A1631" s="2" t="s">
        <v>5459</v>
      </c>
      <c r="B1631" s="2" t="s">
        <v>809</v>
      </c>
      <c r="C1631" s="2" t="s">
        <v>5460</v>
      </c>
      <c r="D1631" s="2">
        <v>15</v>
      </c>
      <c r="E1631" s="2">
        <v>1</v>
      </c>
      <c r="F1631" s="2">
        <v>15</v>
      </c>
      <c r="G1631" s="2" t="s">
        <v>1030</v>
      </c>
      <c r="H1631" s="2" t="s">
        <v>5461</v>
      </c>
      <c r="I1631" s="21">
        <v>42053.333333333328</v>
      </c>
      <c r="J1631" s="2" t="s">
        <v>800</v>
      </c>
      <c r="K1631" s="21">
        <v>41814.291666666664</v>
      </c>
      <c r="L1631" s="2" t="s">
        <v>1102</v>
      </c>
      <c r="M1631" s="21">
        <v>41814.291666666664</v>
      </c>
      <c r="N1631" s="2">
        <v>2</v>
      </c>
      <c r="O1631" s="2">
        <v>0</v>
      </c>
      <c r="P1631" s="2" t="s">
        <v>816</v>
      </c>
      <c r="Q1631" s="2" t="s">
        <v>809</v>
      </c>
      <c r="R1631" s="2" t="s">
        <v>797</v>
      </c>
      <c r="S1631" s="2" t="s">
        <v>801</v>
      </c>
      <c r="T1631" s="2" t="str">
        <f t="shared" si="100"/>
        <v>Clare Briglio</v>
      </c>
      <c r="U1631" s="2">
        <v>7000</v>
      </c>
      <c r="V1631" s="2" t="str">
        <f t="shared" si="101"/>
        <v>Clare Briglio</v>
      </c>
      <c r="W1631" s="2">
        <v>1</v>
      </c>
      <c r="X1631" s="2" t="str">
        <f t="shared" si="102"/>
        <v>Clare Briglio</v>
      </c>
      <c r="Y1631" s="2">
        <v>2</v>
      </c>
      <c r="Z1631" s="2" t="str">
        <f t="shared" si="103"/>
        <v/>
      </c>
      <c r="AA1631" s="2" t="s">
        <v>1030</v>
      </c>
    </row>
    <row r="1632" spans="1:27" hidden="1" x14ac:dyDescent="0.25">
      <c r="A1632" s="2" t="s">
        <v>5462</v>
      </c>
      <c r="B1632" s="2" t="s">
        <v>822</v>
      </c>
      <c r="C1632" s="2" t="s">
        <v>5463</v>
      </c>
      <c r="D1632" s="2">
        <v>19.75</v>
      </c>
      <c r="E1632" s="2">
        <v>1</v>
      </c>
      <c r="F1632" s="2">
        <v>19.75</v>
      </c>
      <c r="G1632" s="2" t="s">
        <v>1030</v>
      </c>
      <c r="H1632" s="2" t="s">
        <v>5464</v>
      </c>
      <c r="I1632" s="21">
        <v>42620.291666666672</v>
      </c>
      <c r="J1632" s="2" t="s">
        <v>847</v>
      </c>
      <c r="K1632" s="21">
        <v>42032.333333333328</v>
      </c>
      <c r="L1632" s="2" t="s">
        <v>794</v>
      </c>
      <c r="M1632" s="21">
        <v>37987.333333333336</v>
      </c>
      <c r="N1632" s="2">
        <v>3</v>
      </c>
      <c r="O1632" s="2">
        <v>238000</v>
      </c>
      <c r="P1632" s="2" t="s">
        <v>795</v>
      </c>
      <c r="Q1632" s="2" t="s">
        <v>822</v>
      </c>
      <c r="R1632" s="2" t="s">
        <v>937</v>
      </c>
      <c r="S1632" s="2" t="s">
        <v>831</v>
      </c>
      <c r="T1632" s="2" t="str">
        <f t="shared" si="100"/>
        <v/>
      </c>
      <c r="U1632" s="2" t="s">
        <v>1030</v>
      </c>
      <c r="V1632" s="2" t="str">
        <f t="shared" si="101"/>
        <v/>
      </c>
      <c r="W1632" s="2" t="s">
        <v>1030</v>
      </c>
      <c r="X1632" s="2" t="str">
        <f t="shared" si="102"/>
        <v/>
      </c>
      <c r="Y1632" s="2" t="s">
        <v>1030</v>
      </c>
      <c r="Z1632" s="2" t="str">
        <f t="shared" si="103"/>
        <v>Sylvia Martini</v>
      </c>
      <c r="AA1632" s="2">
        <v>238000</v>
      </c>
    </row>
    <row r="1633" spans="1:27" hidden="1" x14ac:dyDescent="0.25">
      <c r="A1633" s="2" t="s">
        <v>5465</v>
      </c>
      <c r="B1633" s="2" t="s">
        <v>885</v>
      </c>
      <c r="C1633" s="2" t="s">
        <v>5466</v>
      </c>
      <c r="D1633" s="2">
        <v>35.5</v>
      </c>
      <c r="E1633" s="2">
        <v>1</v>
      </c>
      <c r="F1633" s="2">
        <v>35.5</v>
      </c>
      <c r="G1633" s="2" t="s">
        <v>1030</v>
      </c>
      <c r="H1633" s="2" t="s">
        <v>5467</v>
      </c>
      <c r="I1633" s="21">
        <v>43090.333333333328</v>
      </c>
      <c r="J1633" s="2" t="s">
        <v>793</v>
      </c>
      <c r="K1633" s="21">
        <v>42894.291666666672</v>
      </c>
      <c r="L1633" s="2" t="s">
        <v>1102</v>
      </c>
      <c r="M1633" s="21">
        <v>42258.291666666672</v>
      </c>
      <c r="N1633" s="2">
        <v>0</v>
      </c>
      <c r="O1633" s="2">
        <v>0</v>
      </c>
      <c r="P1633" s="2" t="s">
        <v>795</v>
      </c>
      <c r="Q1633" s="2" t="s">
        <v>885</v>
      </c>
      <c r="R1633" s="2" t="s">
        <v>937</v>
      </c>
      <c r="S1633" s="2" t="s">
        <v>820</v>
      </c>
      <c r="T1633" s="2" t="str">
        <f t="shared" si="100"/>
        <v/>
      </c>
      <c r="U1633" s="2" t="s">
        <v>1030</v>
      </c>
      <c r="V1633" s="2" t="str">
        <f t="shared" si="101"/>
        <v/>
      </c>
      <c r="W1633" s="2" t="s">
        <v>1030</v>
      </c>
      <c r="X1633" s="2" t="str">
        <f t="shared" si="102"/>
        <v/>
      </c>
      <c r="Y1633" s="2" t="s">
        <v>1030</v>
      </c>
      <c r="Z1633" s="2" t="str">
        <f t="shared" si="103"/>
        <v/>
      </c>
      <c r="AA1633" s="2" t="s">
        <v>1030</v>
      </c>
    </row>
    <row r="1634" spans="1:27" hidden="1" x14ac:dyDescent="0.25">
      <c r="A1634" s="2" t="s">
        <v>5468</v>
      </c>
      <c r="B1634" s="2" t="s">
        <v>912</v>
      </c>
      <c r="C1634" s="2" t="s">
        <v>5469</v>
      </c>
      <c r="D1634" s="2">
        <v>8.6666666865348816</v>
      </c>
      <c r="E1634" s="2">
        <v>1</v>
      </c>
      <c r="F1634" s="2">
        <v>8.6666666865348816</v>
      </c>
      <c r="G1634" s="2" t="s">
        <v>1030</v>
      </c>
      <c r="H1634" s="2" t="s">
        <v>5470</v>
      </c>
      <c r="I1634" s="21">
        <v>42908.291666666672</v>
      </c>
      <c r="J1634" s="2" t="s">
        <v>808</v>
      </c>
      <c r="K1634" s="21">
        <v>42774.333333333328</v>
      </c>
      <c r="L1634" s="2" t="s">
        <v>794</v>
      </c>
      <c r="M1634" s="21">
        <v>42650.291666666672</v>
      </c>
      <c r="N1634" s="2">
        <v>1</v>
      </c>
      <c r="O1634" s="2">
        <v>70000</v>
      </c>
      <c r="P1634" s="2" t="s">
        <v>824</v>
      </c>
      <c r="Q1634" s="2" t="s">
        <v>912</v>
      </c>
      <c r="R1634" s="2" t="s">
        <v>836</v>
      </c>
      <c r="S1634" s="2" t="s">
        <v>820</v>
      </c>
      <c r="T1634" s="2" t="str">
        <f t="shared" si="100"/>
        <v/>
      </c>
      <c r="U1634" s="2" t="s">
        <v>1030</v>
      </c>
      <c r="V1634" s="2" t="str">
        <f t="shared" si="101"/>
        <v/>
      </c>
      <c r="W1634" s="2" t="s">
        <v>1030</v>
      </c>
      <c r="X1634" s="2" t="str">
        <f t="shared" si="102"/>
        <v/>
      </c>
      <c r="Y1634" s="2" t="s">
        <v>1030</v>
      </c>
      <c r="Z1634" s="2" t="str">
        <f t="shared" si="103"/>
        <v/>
      </c>
      <c r="AA1634" s="2" t="s">
        <v>1030</v>
      </c>
    </row>
    <row r="1635" spans="1:27" hidden="1" x14ac:dyDescent="0.25">
      <c r="A1635" s="2" t="s">
        <v>5471</v>
      </c>
      <c r="B1635" s="2" t="s">
        <v>1261</v>
      </c>
      <c r="C1635" s="2" t="s">
        <v>5472</v>
      </c>
      <c r="D1635" s="2">
        <v>8.5829999446868896</v>
      </c>
      <c r="E1635" s="2">
        <v>1</v>
      </c>
      <c r="F1635" s="2">
        <v>8.5829999446868896</v>
      </c>
      <c r="G1635" s="2" t="s">
        <v>1030</v>
      </c>
      <c r="H1635" s="2" t="s">
        <v>5473</v>
      </c>
      <c r="I1635" s="21">
        <v>42359.333333333328</v>
      </c>
      <c r="J1635" s="2" t="s">
        <v>2149</v>
      </c>
      <c r="K1635" s="21">
        <v>42354.333333333328</v>
      </c>
      <c r="L1635" s="2" t="s">
        <v>1102</v>
      </c>
      <c r="M1635" s="21">
        <v>32062.291666666668</v>
      </c>
      <c r="N1635" s="2">
        <v>2</v>
      </c>
      <c r="O1635" s="2">
        <v>200000</v>
      </c>
      <c r="P1635" s="2" t="s">
        <v>795</v>
      </c>
      <c r="Q1635" s="2" t="s">
        <v>1261</v>
      </c>
      <c r="R1635" s="2" t="s">
        <v>1493</v>
      </c>
      <c r="S1635" s="2" t="s">
        <v>820</v>
      </c>
      <c r="T1635" s="2" t="str">
        <f t="shared" si="100"/>
        <v/>
      </c>
      <c r="U1635" s="2" t="s">
        <v>1030</v>
      </c>
      <c r="V1635" s="2" t="str">
        <f t="shared" si="101"/>
        <v/>
      </c>
      <c r="W1635" s="2" t="s">
        <v>1030</v>
      </c>
      <c r="X1635" s="2" t="str">
        <f t="shared" si="102"/>
        <v/>
      </c>
      <c r="Y1635" s="2" t="s">
        <v>1030</v>
      </c>
      <c r="Z1635" s="2" t="str">
        <f t="shared" si="103"/>
        <v/>
      </c>
      <c r="AA1635" s="2" t="s">
        <v>1030</v>
      </c>
    </row>
    <row r="1636" spans="1:27" hidden="1" x14ac:dyDescent="0.25">
      <c r="A1636" s="2" t="s">
        <v>5474</v>
      </c>
      <c r="B1636" s="2" t="s">
        <v>2520</v>
      </c>
      <c r="C1636" s="2" t="s">
        <v>5475</v>
      </c>
      <c r="D1636" s="2">
        <v>22.166999995708466</v>
      </c>
      <c r="E1636" s="2">
        <v>1</v>
      </c>
      <c r="F1636" s="2">
        <v>22.166999995708466</v>
      </c>
      <c r="G1636" s="2" t="s">
        <v>1030</v>
      </c>
      <c r="H1636" s="2" t="s">
        <v>5476</v>
      </c>
      <c r="I1636" s="21">
        <v>42263.291666666672</v>
      </c>
      <c r="J1636" s="2" t="s">
        <v>808</v>
      </c>
      <c r="K1636" s="21">
        <v>41821.291666666664</v>
      </c>
      <c r="L1636" s="2" t="s">
        <v>1102</v>
      </c>
      <c r="M1636" s="21">
        <v>41395.291666666664</v>
      </c>
      <c r="N1636" s="2">
        <v>0</v>
      </c>
      <c r="O1636" s="2">
        <v>8</v>
      </c>
      <c r="P1636" s="2" t="s">
        <v>795</v>
      </c>
      <c r="Q1636" s="2" t="s">
        <v>2520</v>
      </c>
      <c r="R1636" s="2" t="s">
        <v>1030</v>
      </c>
      <c r="S1636" s="2" t="s">
        <v>820</v>
      </c>
      <c r="T1636" s="2" t="str">
        <f t="shared" si="100"/>
        <v/>
      </c>
      <c r="U1636" s="2" t="s">
        <v>1030</v>
      </c>
      <c r="V1636" s="2" t="str">
        <f t="shared" si="101"/>
        <v/>
      </c>
      <c r="W1636" s="2" t="s">
        <v>1030</v>
      </c>
      <c r="X1636" s="2" t="str">
        <f t="shared" si="102"/>
        <v/>
      </c>
      <c r="Y1636" s="2" t="s">
        <v>1030</v>
      </c>
      <c r="Z1636" s="2" t="str">
        <f t="shared" si="103"/>
        <v/>
      </c>
      <c r="AA1636" s="2" t="s">
        <v>1030</v>
      </c>
    </row>
    <row r="1637" spans="1:27" hidden="1" x14ac:dyDescent="0.25">
      <c r="A1637" s="2" t="s">
        <v>5477</v>
      </c>
      <c r="B1637" s="2" t="s">
        <v>912</v>
      </c>
      <c r="C1637" s="2" t="s">
        <v>5478</v>
      </c>
      <c r="D1637" s="2">
        <v>10.25</v>
      </c>
      <c r="E1637" s="2">
        <v>1</v>
      </c>
      <c r="F1637" s="2">
        <v>10.25</v>
      </c>
      <c r="G1637" s="2" t="s">
        <v>1030</v>
      </c>
      <c r="H1637" s="2" t="s">
        <v>5479</v>
      </c>
      <c r="I1637" s="21">
        <v>43041.291666666672</v>
      </c>
      <c r="J1637" s="2" t="s">
        <v>808</v>
      </c>
      <c r="K1637" s="21">
        <v>42710.333333333328</v>
      </c>
      <c r="L1637" s="2" t="s">
        <v>794</v>
      </c>
      <c r="M1637" s="21">
        <v>41619.333333333336</v>
      </c>
      <c r="N1637" s="2">
        <v>0</v>
      </c>
      <c r="O1637" s="2">
        <v>0</v>
      </c>
      <c r="P1637" s="2" t="s">
        <v>795</v>
      </c>
      <c r="Q1637" s="2" t="s">
        <v>912</v>
      </c>
      <c r="R1637" s="2" t="s">
        <v>813</v>
      </c>
      <c r="S1637" s="2" t="s">
        <v>1255</v>
      </c>
      <c r="T1637" s="2" t="str">
        <f t="shared" si="100"/>
        <v/>
      </c>
      <c r="U1637" s="2" t="s">
        <v>1030</v>
      </c>
      <c r="V1637" s="2" t="str">
        <f t="shared" si="101"/>
        <v/>
      </c>
      <c r="W1637" s="2" t="s">
        <v>1030</v>
      </c>
      <c r="X1637" s="2" t="str">
        <f t="shared" si="102"/>
        <v/>
      </c>
      <c r="Y1637" s="2" t="s">
        <v>1030</v>
      </c>
      <c r="Z1637" s="2" t="str">
        <f t="shared" si="103"/>
        <v/>
      </c>
      <c r="AA1637" s="2" t="s">
        <v>1030</v>
      </c>
    </row>
    <row r="1638" spans="1:27" hidden="1" x14ac:dyDescent="0.25">
      <c r="A1638" s="2" t="s">
        <v>5480</v>
      </c>
      <c r="B1638" s="2" t="s">
        <v>855</v>
      </c>
      <c r="C1638" s="2" t="s">
        <v>5481</v>
      </c>
      <c r="D1638" s="2">
        <v>9.75</v>
      </c>
      <c r="E1638" s="2">
        <v>1</v>
      </c>
      <c r="F1638" s="2">
        <v>9.75</v>
      </c>
      <c r="G1638" s="2" t="s">
        <v>1030</v>
      </c>
      <c r="H1638" s="2" t="s">
        <v>5482</v>
      </c>
      <c r="I1638" s="21">
        <v>42633.291666666672</v>
      </c>
      <c r="J1638" s="2" t="s">
        <v>803</v>
      </c>
      <c r="K1638" s="21">
        <v>42408.333333333328</v>
      </c>
      <c r="L1638" s="2" t="s">
        <v>794</v>
      </c>
      <c r="M1638" s="21">
        <v>41223.333333333336</v>
      </c>
      <c r="N1638" s="2">
        <v>7</v>
      </c>
      <c r="O1638" s="2">
        <v>587000</v>
      </c>
      <c r="P1638" s="2" t="s">
        <v>795</v>
      </c>
      <c r="Q1638" s="2" t="s">
        <v>855</v>
      </c>
      <c r="R1638" s="2" t="s">
        <v>797</v>
      </c>
      <c r="S1638" s="2" t="s">
        <v>820</v>
      </c>
      <c r="T1638" s="2" t="str">
        <f t="shared" si="100"/>
        <v/>
      </c>
      <c r="U1638" s="2" t="s">
        <v>1030</v>
      </c>
      <c r="V1638" s="2" t="str">
        <f t="shared" si="101"/>
        <v/>
      </c>
      <c r="W1638" s="2" t="s">
        <v>1030</v>
      </c>
      <c r="X1638" s="2" t="str">
        <f t="shared" si="102"/>
        <v/>
      </c>
      <c r="Y1638" s="2" t="s">
        <v>1030</v>
      </c>
      <c r="Z1638" s="2" t="str">
        <f t="shared" si="103"/>
        <v/>
      </c>
      <c r="AA1638" s="2" t="s">
        <v>1030</v>
      </c>
    </row>
    <row r="1639" spans="1:27" hidden="1" x14ac:dyDescent="0.25">
      <c r="A1639" s="2" t="s">
        <v>202</v>
      </c>
      <c r="B1639" s="2" t="s">
        <v>1365</v>
      </c>
      <c r="C1639" s="2" t="s">
        <v>201</v>
      </c>
      <c r="D1639" s="2">
        <v>5.25</v>
      </c>
      <c r="E1639" s="2">
        <v>1</v>
      </c>
      <c r="F1639" s="2">
        <v>5.25</v>
      </c>
      <c r="G1639" s="2" t="s">
        <v>1030</v>
      </c>
      <c r="H1639" s="2" t="s">
        <v>1251</v>
      </c>
      <c r="I1639" s="21">
        <v>43259.291666666672</v>
      </c>
      <c r="J1639" s="2" t="s">
        <v>800</v>
      </c>
      <c r="K1639" s="21">
        <v>43199.291666666672</v>
      </c>
      <c r="L1639" s="2" t="s">
        <v>794</v>
      </c>
      <c r="N1639" s="2">
        <v>0</v>
      </c>
      <c r="O1639" s="2">
        <v>0</v>
      </c>
      <c r="P1639" s="2" t="s">
        <v>816</v>
      </c>
      <c r="Q1639" s="2" t="s">
        <v>1592</v>
      </c>
      <c r="R1639" s="2" t="s">
        <v>810</v>
      </c>
      <c r="S1639" s="2" t="s">
        <v>801</v>
      </c>
      <c r="T1639" s="2" t="str">
        <f t="shared" si="100"/>
        <v/>
      </c>
      <c r="U1639" s="2" t="s">
        <v>1030</v>
      </c>
      <c r="V1639" s="2" t="str">
        <f t="shared" si="101"/>
        <v/>
      </c>
      <c r="W1639" s="2" t="s">
        <v>1030</v>
      </c>
      <c r="X1639" s="2" t="str">
        <f t="shared" si="102"/>
        <v/>
      </c>
      <c r="Y1639" s="2" t="s">
        <v>1030</v>
      </c>
      <c r="Z1639" s="2" t="str">
        <f t="shared" si="103"/>
        <v/>
      </c>
      <c r="AA1639" s="2" t="s">
        <v>1030</v>
      </c>
    </row>
    <row r="1640" spans="1:27" hidden="1" x14ac:dyDescent="0.25">
      <c r="A1640" s="2" t="s">
        <v>5483</v>
      </c>
      <c r="B1640" s="2" t="s">
        <v>812</v>
      </c>
      <c r="C1640" s="2" t="s">
        <v>5484</v>
      </c>
      <c r="D1640" s="2">
        <v>17</v>
      </c>
      <c r="E1640" s="2">
        <v>1</v>
      </c>
      <c r="F1640" s="2">
        <v>17</v>
      </c>
      <c r="G1640" s="2" t="s">
        <v>1030</v>
      </c>
      <c r="H1640" s="2" t="s">
        <v>5485</v>
      </c>
      <c r="I1640" s="21">
        <v>43084.333333333328</v>
      </c>
      <c r="J1640" s="2" t="s">
        <v>808</v>
      </c>
      <c r="K1640" s="21">
        <v>42753.333333333328</v>
      </c>
      <c r="L1640" s="2" t="s">
        <v>794</v>
      </c>
      <c r="M1640" s="21">
        <v>33970.333333333336</v>
      </c>
      <c r="N1640" s="2">
        <v>3</v>
      </c>
      <c r="O1640" s="2">
        <v>0</v>
      </c>
      <c r="P1640" s="2" t="s">
        <v>795</v>
      </c>
      <c r="Q1640" s="2" t="s">
        <v>812</v>
      </c>
      <c r="R1640" s="2" t="s">
        <v>797</v>
      </c>
      <c r="S1640" s="2" t="s">
        <v>845</v>
      </c>
      <c r="T1640" s="2" t="str">
        <f t="shared" si="100"/>
        <v/>
      </c>
      <c r="U1640" s="2" t="s">
        <v>1030</v>
      </c>
      <c r="V1640" s="2" t="str">
        <f t="shared" si="101"/>
        <v/>
      </c>
      <c r="W1640" s="2" t="s">
        <v>1030</v>
      </c>
      <c r="X1640" s="2" t="str">
        <f t="shared" si="102"/>
        <v/>
      </c>
      <c r="Y1640" s="2" t="s">
        <v>1030</v>
      </c>
      <c r="Z1640" s="2" t="str">
        <f t="shared" si="103"/>
        <v/>
      </c>
      <c r="AA1640" s="2" t="s">
        <v>1030</v>
      </c>
    </row>
    <row r="1641" spans="1:27" hidden="1" x14ac:dyDescent="0.25">
      <c r="A1641" s="2" t="s">
        <v>5486</v>
      </c>
      <c r="B1641" s="2" t="s">
        <v>912</v>
      </c>
      <c r="C1641" s="2" t="s">
        <v>5487</v>
      </c>
      <c r="D1641" s="2">
        <v>1</v>
      </c>
      <c r="E1641" s="2">
        <v>1</v>
      </c>
      <c r="F1641" s="2">
        <v>1</v>
      </c>
      <c r="G1641" s="2" t="s">
        <v>1030</v>
      </c>
      <c r="H1641" s="2" t="s">
        <v>5488</v>
      </c>
      <c r="I1641" s="21">
        <v>42772.333333333328</v>
      </c>
      <c r="J1641" s="2" t="s">
        <v>819</v>
      </c>
      <c r="K1641" s="21">
        <v>42772.333333333328</v>
      </c>
      <c r="L1641" s="2" t="s">
        <v>794</v>
      </c>
      <c r="M1641" s="21">
        <v>31809.333333333332</v>
      </c>
      <c r="N1641" s="2">
        <v>0</v>
      </c>
      <c r="O1641" s="2">
        <v>250000</v>
      </c>
      <c r="P1641" s="2" t="s">
        <v>795</v>
      </c>
      <c r="Q1641" s="2" t="s">
        <v>912</v>
      </c>
      <c r="R1641" s="2" t="s">
        <v>842</v>
      </c>
      <c r="S1641" s="2" t="s">
        <v>938</v>
      </c>
      <c r="T1641" s="2" t="str">
        <f t="shared" si="100"/>
        <v/>
      </c>
      <c r="U1641" s="2" t="s">
        <v>1030</v>
      </c>
      <c r="V1641" s="2" t="str">
        <f t="shared" si="101"/>
        <v/>
      </c>
      <c r="W1641" s="2" t="s">
        <v>1030</v>
      </c>
      <c r="X1641" s="2" t="str">
        <f t="shared" si="102"/>
        <v/>
      </c>
      <c r="Y1641" s="2" t="s">
        <v>1030</v>
      </c>
      <c r="Z1641" s="2" t="str">
        <f t="shared" si="103"/>
        <v/>
      </c>
      <c r="AA1641" s="2" t="s">
        <v>1030</v>
      </c>
    </row>
    <row r="1642" spans="1:27" hidden="1" x14ac:dyDescent="0.25">
      <c r="A1642" s="2" t="s">
        <v>1324</v>
      </c>
      <c r="B1642" s="2" t="s">
        <v>848</v>
      </c>
      <c r="C1642" s="2" t="s">
        <v>1323</v>
      </c>
      <c r="D1642" s="2">
        <v>14.5</v>
      </c>
      <c r="E1642" s="2">
        <v>1</v>
      </c>
      <c r="F1642" s="2">
        <v>14.5</v>
      </c>
      <c r="G1642" s="2" t="s">
        <v>1030</v>
      </c>
      <c r="H1642" s="2" t="s">
        <v>5489</v>
      </c>
      <c r="I1642" s="21">
        <v>43074.333333333328</v>
      </c>
      <c r="J1642" s="2" t="s">
        <v>840</v>
      </c>
      <c r="K1642" s="21">
        <v>43041.291666666672</v>
      </c>
      <c r="L1642" s="2" t="s">
        <v>794</v>
      </c>
      <c r="N1642" s="2">
        <v>2</v>
      </c>
      <c r="O1642" s="2">
        <v>0</v>
      </c>
      <c r="P1642" s="2" t="s">
        <v>816</v>
      </c>
      <c r="Q1642" s="2" t="s">
        <v>848</v>
      </c>
      <c r="R1642" s="2" t="s">
        <v>797</v>
      </c>
      <c r="S1642" s="2" t="s">
        <v>898</v>
      </c>
      <c r="T1642" s="2" t="str">
        <f t="shared" si="100"/>
        <v/>
      </c>
      <c r="U1642" s="2" t="s">
        <v>1030</v>
      </c>
      <c r="V1642" s="2" t="str">
        <f t="shared" si="101"/>
        <v/>
      </c>
      <c r="W1642" s="2" t="s">
        <v>1030</v>
      </c>
      <c r="X1642" s="2" t="str">
        <f t="shared" si="102"/>
        <v>Gonzalo Fernandez</v>
      </c>
      <c r="Y1642" s="2">
        <v>2</v>
      </c>
      <c r="Z1642" s="2" t="str">
        <f t="shared" si="103"/>
        <v/>
      </c>
      <c r="AA1642" s="2" t="s">
        <v>1030</v>
      </c>
    </row>
    <row r="1643" spans="1:27" hidden="1" x14ac:dyDescent="0.25">
      <c r="A1643" s="2" t="s">
        <v>5490</v>
      </c>
      <c r="B1643" s="2" t="s">
        <v>885</v>
      </c>
      <c r="C1643" s="2" t="s">
        <v>5491</v>
      </c>
      <c r="D1643" s="2">
        <v>3</v>
      </c>
      <c r="E1643" s="2">
        <v>1</v>
      </c>
      <c r="F1643" s="2">
        <v>3</v>
      </c>
      <c r="G1643" s="2" t="s">
        <v>1030</v>
      </c>
      <c r="H1643" s="2" t="s">
        <v>5492</v>
      </c>
      <c r="I1643" s="21">
        <v>42304.291666666672</v>
      </c>
      <c r="J1643" s="2" t="s">
        <v>819</v>
      </c>
      <c r="K1643" s="21">
        <v>42289.291666666672</v>
      </c>
      <c r="L1643" s="2" t="s">
        <v>1102</v>
      </c>
      <c r="M1643" s="21">
        <v>42278.291666666672</v>
      </c>
      <c r="N1643" s="2">
        <v>1</v>
      </c>
      <c r="O1643" s="2">
        <v>0</v>
      </c>
      <c r="P1643" s="2" t="s">
        <v>824</v>
      </c>
      <c r="Q1643" s="2" t="s">
        <v>885</v>
      </c>
      <c r="R1643" s="2" t="s">
        <v>857</v>
      </c>
      <c r="S1643" s="2" t="s">
        <v>849</v>
      </c>
      <c r="T1643" s="2" t="str">
        <f t="shared" si="100"/>
        <v/>
      </c>
      <c r="U1643" s="2" t="s">
        <v>1030</v>
      </c>
      <c r="V1643" s="2" t="str">
        <f t="shared" si="101"/>
        <v/>
      </c>
      <c r="W1643" s="2" t="s">
        <v>1030</v>
      </c>
      <c r="X1643" s="2" t="str">
        <f t="shared" si="102"/>
        <v/>
      </c>
      <c r="Y1643" s="2" t="s">
        <v>1030</v>
      </c>
      <c r="Z1643" s="2" t="str">
        <f t="shared" si="103"/>
        <v/>
      </c>
      <c r="AA1643" s="2" t="s">
        <v>1030</v>
      </c>
    </row>
    <row r="1644" spans="1:27" hidden="1" x14ac:dyDescent="0.25">
      <c r="A1644" s="2" t="s">
        <v>5493</v>
      </c>
      <c r="B1644" s="2" t="s">
        <v>822</v>
      </c>
      <c r="C1644" s="2" t="s">
        <v>5494</v>
      </c>
      <c r="D1644" s="2">
        <v>18.5</v>
      </c>
      <c r="E1644" s="2" t="s">
        <v>1030</v>
      </c>
      <c r="F1644" s="2" t="s">
        <v>1030</v>
      </c>
      <c r="G1644" s="2">
        <v>18.5</v>
      </c>
      <c r="H1644" s="2" t="s">
        <v>1638</v>
      </c>
      <c r="I1644" s="21">
        <v>42303.291666666672</v>
      </c>
      <c r="J1644" s="2" t="s">
        <v>793</v>
      </c>
      <c r="K1644" s="21">
        <v>41071.291666666664</v>
      </c>
      <c r="L1644" s="2" t="s">
        <v>1102</v>
      </c>
      <c r="M1644" s="21">
        <v>39234.291666666664</v>
      </c>
      <c r="O1644" s="2">
        <v>61300</v>
      </c>
      <c r="P1644" s="2" t="s">
        <v>795</v>
      </c>
      <c r="Q1644" s="2" t="s">
        <v>822</v>
      </c>
      <c r="R1644" s="2" t="s">
        <v>903</v>
      </c>
      <c r="S1644" s="2" t="s">
        <v>801</v>
      </c>
      <c r="T1644" s="2" t="str">
        <f t="shared" si="100"/>
        <v/>
      </c>
      <c r="U1644" s="2" t="s">
        <v>1030</v>
      </c>
      <c r="V1644" s="2" t="str">
        <f t="shared" si="101"/>
        <v/>
      </c>
      <c r="W1644" s="2" t="s">
        <v>1030</v>
      </c>
      <c r="X1644" s="2" t="str">
        <f t="shared" si="102"/>
        <v/>
      </c>
      <c r="Y1644" s="2" t="s">
        <v>1030</v>
      </c>
      <c r="Z1644" s="2" t="str">
        <f t="shared" si="103"/>
        <v/>
      </c>
      <c r="AA1644" s="2" t="s">
        <v>1030</v>
      </c>
    </row>
    <row r="1645" spans="1:27" hidden="1" x14ac:dyDescent="0.25">
      <c r="A1645" s="2" t="s">
        <v>5495</v>
      </c>
      <c r="B1645" s="2" t="s">
        <v>822</v>
      </c>
      <c r="C1645" s="2" t="s">
        <v>5496</v>
      </c>
      <c r="D1645" s="2">
        <v>18</v>
      </c>
      <c r="E1645" s="2" t="s">
        <v>1030</v>
      </c>
      <c r="F1645" s="2" t="s">
        <v>1030</v>
      </c>
      <c r="G1645" s="2">
        <v>18</v>
      </c>
      <c r="H1645" s="2" t="s">
        <v>5497</v>
      </c>
      <c r="I1645" s="21">
        <v>42870.291666666672</v>
      </c>
      <c r="J1645" s="2" t="s">
        <v>800</v>
      </c>
      <c r="K1645" s="21">
        <v>40795.291666666664</v>
      </c>
      <c r="L1645" s="2" t="s">
        <v>794</v>
      </c>
      <c r="M1645" s="21">
        <v>40361.291666666664</v>
      </c>
      <c r="N1645" s="2">
        <v>0</v>
      </c>
      <c r="O1645" s="2">
        <v>55000</v>
      </c>
      <c r="P1645" s="2" t="s">
        <v>795</v>
      </c>
      <c r="Q1645" s="2" t="s">
        <v>822</v>
      </c>
      <c r="R1645" s="2" t="s">
        <v>810</v>
      </c>
      <c r="S1645" s="2" t="s">
        <v>3885</v>
      </c>
      <c r="T1645" s="2" t="str">
        <f t="shared" si="100"/>
        <v/>
      </c>
      <c r="U1645" s="2" t="s">
        <v>1030</v>
      </c>
      <c r="V1645" s="2" t="str">
        <f t="shared" si="101"/>
        <v/>
      </c>
      <c r="W1645" s="2" t="s">
        <v>1030</v>
      </c>
      <c r="X1645" s="2" t="str">
        <f t="shared" si="102"/>
        <v/>
      </c>
      <c r="Y1645" s="2" t="s">
        <v>1030</v>
      </c>
      <c r="Z1645" s="2" t="str">
        <f t="shared" si="103"/>
        <v/>
      </c>
      <c r="AA1645" s="2" t="s">
        <v>1030</v>
      </c>
    </row>
    <row r="1646" spans="1:27" hidden="1" x14ac:dyDescent="0.25">
      <c r="A1646" s="2" t="s">
        <v>476</v>
      </c>
      <c r="B1646" s="2" t="s">
        <v>822</v>
      </c>
      <c r="C1646" s="2" t="s">
        <v>475</v>
      </c>
      <c r="D1646" s="2">
        <v>4.75</v>
      </c>
      <c r="E1646" s="2">
        <v>1</v>
      </c>
      <c r="F1646" s="2">
        <v>4.75</v>
      </c>
      <c r="G1646" s="2" t="s">
        <v>1030</v>
      </c>
      <c r="H1646" s="2" t="s">
        <v>1252</v>
      </c>
      <c r="I1646" s="21">
        <v>43235.291666666672</v>
      </c>
      <c r="J1646" s="2" t="s">
        <v>800</v>
      </c>
      <c r="K1646" s="21">
        <v>43139.333333333328</v>
      </c>
      <c r="L1646" s="2" t="s">
        <v>794</v>
      </c>
      <c r="M1646" s="21">
        <v>41640.333333333336</v>
      </c>
      <c r="N1646" s="2">
        <v>1</v>
      </c>
      <c r="O1646" s="2">
        <v>19000</v>
      </c>
      <c r="P1646" s="2" t="s">
        <v>795</v>
      </c>
      <c r="Q1646" s="2" t="s">
        <v>822</v>
      </c>
      <c r="R1646" s="2" t="s">
        <v>827</v>
      </c>
      <c r="S1646" s="2" t="s">
        <v>996</v>
      </c>
      <c r="T1646" s="2" t="str">
        <f t="shared" si="100"/>
        <v/>
      </c>
      <c r="U1646" s="2" t="s">
        <v>1030</v>
      </c>
      <c r="V1646" s="2" t="str">
        <f t="shared" si="101"/>
        <v/>
      </c>
      <c r="W1646" s="2" t="s">
        <v>1030</v>
      </c>
      <c r="X1646" s="2" t="str">
        <f t="shared" si="102"/>
        <v/>
      </c>
      <c r="Y1646" s="2" t="s">
        <v>1030</v>
      </c>
      <c r="Z1646" s="2" t="str">
        <f t="shared" si="103"/>
        <v/>
      </c>
      <c r="AA1646" s="2" t="s">
        <v>1030</v>
      </c>
    </row>
    <row r="1647" spans="1:27" hidden="1" x14ac:dyDescent="0.25">
      <c r="A1647" s="2" t="s">
        <v>5498</v>
      </c>
      <c r="B1647" s="2" t="s">
        <v>1820</v>
      </c>
      <c r="C1647" s="2" t="s">
        <v>5499</v>
      </c>
      <c r="D1647" s="2">
        <v>6.8340000510215759</v>
      </c>
      <c r="E1647" s="2">
        <v>1</v>
      </c>
      <c r="F1647" s="2">
        <v>6.8340000510215759</v>
      </c>
      <c r="G1647" s="2" t="s">
        <v>1030</v>
      </c>
      <c r="H1647" s="2" t="s">
        <v>5500</v>
      </c>
      <c r="I1647" s="21">
        <v>42900.291666666672</v>
      </c>
      <c r="J1647" s="2" t="s">
        <v>800</v>
      </c>
      <c r="K1647" s="21">
        <v>42815.291666666672</v>
      </c>
      <c r="L1647" s="2" t="s">
        <v>794</v>
      </c>
      <c r="M1647" s="21">
        <v>40878.333333333336</v>
      </c>
      <c r="N1647" s="2">
        <v>1</v>
      </c>
      <c r="O1647" s="2">
        <v>0</v>
      </c>
      <c r="P1647" s="2" t="s">
        <v>795</v>
      </c>
      <c r="Q1647" s="2" t="s">
        <v>1820</v>
      </c>
      <c r="R1647" s="2" t="s">
        <v>937</v>
      </c>
      <c r="S1647" s="2" t="s">
        <v>831</v>
      </c>
      <c r="T1647" s="2" t="str">
        <f t="shared" si="100"/>
        <v/>
      </c>
      <c r="U1647" s="2" t="s">
        <v>1030</v>
      </c>
      <c r="V1647" s="2" t="str">
        <f t="shared" si="101"/>
        <v/>
      </c>
      <c r="W1647" s="2" t="s">
        <v>1030</v>
      </c>
      <c r="X1647" s="2" t="str">
        <f t="shared" si="102"/>
        <v/>
      </c>
      <c r="Y1647" s="2" t="s">
        <v>1030</v>
      </c>
      <c r="Z1647" s="2" t="str">
        <f t="shared" si="103"/>
        <v/>
      </c>
      <c r="AA1647" s="2" t="s">
        <v>1030</v>
      </c>
    </row>
    <row r="1648" spans="1:27" hidden="1" x14ac:dyDescent="0.25">
      <c r="A1648" s="2" t="s">
        <v>5501</v>
      </c>
      <c r="B1648" s="2" t="s">
        <v>885</v>
      </c>
      <c r="C1648" s="2" t="s">
        <v>5502</v>
      </c>
      <c r="D1648" s="2">
        <v>1</v>
      </c>
      <c r="E1648" s="2">
        <v>1</v>
      </c>
      <c r="F1648" s="2">
        <v>1</v>
      </c>
      <c r="G1648" s="2" t="s">
        <v>1030</v>
      </c>
      <c r="H1648" s="2" t="s">
        <v>5503</v>
      </c>
      <c r="I1648" s="21">
        <v>42185.291666666672</v>
      </c>
      <c r="J1648" s="2" t="s">
        <v>840</v>
      </c>
      <c r="K1648" s="21">
        <v>42174.291666666672</v>
      </c>
      <c r="L1648" s="2" t="s">
        <v>1102</v>
      </c>
      <c r="M1648" s="21">
        <v>39873.333333333336</v>
      </c>
      <c r="N1648" s="2">
        <v>1</v>
      </c>
      <c r="O1648" s="2">
        <v>0</v>
      </c>
      <c r="P1648" s="2" t="s">
        <v>795</v>
      </c>
      <c r="Q1648" s="2" t="s">
        <v>885</v>
      </c>
      <c r="R1648" s="2" t="s">
        <v>810</v>
      </c>
      <c r="S1648" s="2" t="s">
        <v>913</v>
      </c>
      <c r="T1648" s="2" t="str">
        <f t="shared" si="100"/>
        <v/>
      </c>
      <c r="U1648" s="2" t="s">
        <v>1030</v>
      </c>
      <c r="V1648" s="2" t="str">
        <f t="shared" si="101"/>
        <v/>
      </c>
      <c r="W1648" s="2" t="s">
        <v>1030</v>
      </c>
      <c r="X1648" s="2" t="str">
        <f t="shared" si="102"/>
        <v/>
      </c>
      <c r="Y1648" s="2" t="s">
        <v>1030</v>
      </c>
      <c r="Z1648" s="2" t="str">
        <f t="shared" si="103"/>
        <v/>
      </c>
      <c r="AA1648" s="2" t="s">
        <v>1030</v>
      </c>
    </row>
    <row r="1649" spans="1:27" hidden="1" x14ac:dyDescent="0.25">
      <c r="A1649" s="2" t="s">
        <v>16</v>
      </c>
      <c r="B1649" s="2" t="s">
        <v>1365</v>
      </c>
      <c r="C1649" s="2" t="s">
        <v>15</v>
      </c>
      <c r="D1649" s="2">
        <v>4.75</v>
      </c>
      <c r="E1649" s="2">
        <v>1</v>
      </c>
      <c r="F1649" s="2">
        <v>4.75</v>
      </c>
      <c r="G1649" s="2" t="s">
        <v>1030</v>
      </c>
      <c r="H1649" s="2" t="s">
        <v>1253</v>
      </c>
      <c r="I1649" s="21">
        <v>43284.291666666672</v>
      </c>
      <c r="J1649" s="2" t="s">
        <v>800</v>
      </c>
      <c r="K1649" s="21">
        <v>43168.333333333328</v>
      </c>
      <c r="L1649" s="2" t="s">
        <v>794</v>
      </c>
      <c r="M1649" s="21">
        <v>42958.291666666672</v>
      </c>
      <c r="N1649" s="2">
        <v>4</v>
      </c>
      <c r="O1649" s="2">
        <v>343000</v>
      </c>
      <c r="P1649" s="2" t="s">
        <v>824</v>
      </c>
      <c r="Q1649" s="2" t="s">
        <v>1592</v>
      </c>
      <c r="R1649" s="2" t="s">
        <v>827</v>
      </c>
      <c r="S1649" s="2" t="s">
        <v>820</v>
      </c>
      <c r="T1649" s="2" t="str">
        <f t="shared" si="100"/>
        <v/>
      </c>
      <c r="U1649" s="2" t="s">
        <v>1030</v>
      </c>
      <c r="V1649" s="2" t="str">
        <f t="shared" si="101"/>
        <v/>
      </c>
      <c r="W1649" s="2" t="s">
        <v>1030</v>
      </c>
      <c r="X1649" s="2" t="str">
        <f t="shared" si="102"/>
        <v/>
      </c>
      <c r="Y1649" s="2" t="s">
        <v>1030</v>
      </c>
      <c r="Z1649" s="2" t="str">
        <f t="shared" si="103"/>
        <v/>
      </c>
      <c r="AA1649" s="2" t="s">
        <v>1030</v>
      </c>
    </row>
    <row r="1650" spans="1:27" hidden="1" x14ac:dyDescent="0.25">
      <c r="A1650" s="2" t="s">
        <v>5504</v>
      </c>
      <c r="B1650" s="2" t="s">
        <v>1659</v>
      </c>
      <c r="C1650" s="2" t="s">
        <v>5505</v>
      </c>
      <c r="D1650" s="2">
        <v>0.25</v>
      </c>
      <c r="E1650" s="2" t="s">
        <v>1030</v>
      </c>
      <c r="F1650" s="2" t="s">
        <v>1030</v>
      </c>
      <c r="G1650" s="2">
        <v>0.25</v>
      </c>
      <c r="H1650" s="2" t="s">
        <v>5506</v>
      </c>
      <c r="I1650" s="21">
        <v>41997.333333333328</v>
      </c>
      <c r="J1650" s="2" t="s">
        <v>808</v>
      </c>
      <c r="K1650" s="21">
        <v>41303.333333333336</v>
      </c>
      <c r="L1650" s="2" t="s">
        <v>1102</v>
      </c>
      <c r="M1650" s="21">
        <v>37772.291666666664</v>
      </c>
      <c r="N1650" s="2">
        <v>10</v>
      </c>
      <c r="O1650" s="2">
        <v>500000</v>
      </c>
      <c r="P1650" s="2" t="s">
        <v>795</v>
      </c>
      <c r="Q1650" s="2" t="s">
        <v>1659</v>
      </c>
      <c r="R1650" s="2" t="s">
        <v>810</v>
      </c>
      <c r="S1650" s="2" t="s">
        <v>3885</v>
      </c>
      <c r="T1650" s="2" t="str">
        <f t="shared" si="100"/>
        <v/>
      </c>
      <c r="U1650" s="2" t="s">
        <v>1030</v>
      </c>
      <c r="V1650" s="2" t="str">
        <f t="shared" si="101"/>
        <v/>
      </c>
      <c r="W1650" s="2" t="s">
        <v>1030</v>
      </c>
      <c r="X1650" s="2" t="str">
        <f t="shared" si="102"/>
        <v/>
      </c>
      <c r="Y1650" s="2" t="s">
        <v>1030</v>
      </c>
      <c r="Z1650" s="2" t="str">
        <f t="shared" si="103"/>
        <v/>
      </c>
      <c r="AA1650" s="2" t="s">
        <v>1030</v>
      </c>
    </row>
    <row r="1651" spans="1:27" hidden="1" x14ac:dyDescent="0.25">
      <c r="A1651" s="2" t="s">
        <v>5507</v>
      </c>
      <c r="B1651" s="2" t="s">
        <v>822</v>
      </c>
      <c r="C1651" s="2" t="s">
        <v>5508</v>
      </c>
      <c r="D1651" s="2">
        <v>5</v>
      </c>
      <c r="E1651" s="2">
        <v>1</v>
      </c>
      <c r="F1651" s="2">
        <v>5</v>
      </c>
      <c r="G1651" s="2" t="s">
        <v>1030</v>
      </c>
      <c r="H1651" s="2" t="s">
        <v>5509</v>
      </c>
      <c r="I1651" s="21">
        <v>42662.291666666672</v>
      </c>
      <c r="J1651" s="2" t="s">
        <v>793</v>
      </c>
      <c r="K1651" s="21">
        <v>42046.333333333328</v>
      </c>
      <c r="L1651" s="2" t="s">
        <v>794</v>
      </c>
      <c r="M1651" s="21">
        <v>41976.333333333328</v>
      </c>
      <c r="N1651" s="2">
        <v>1</v>
      </c>
      <c r="O1651" s="2">
        <v>50000</v>
      </c>
      <c r="P1651" s="2" t="s">
        <v>795</v>
      </c>
      <c r="Q1651" s="2" t="s">
        <v>822</v>
      </c>
      <c r="R1651" s="2" t="s">
        <v>836</v>
      </c>
      <c r="S1651" s="2" t="s">
        <v>831</v>
      </c>
      <c r="T1651" s="2" t="str">
        <f t="shared" si="100"/>
        <v/>
      </c>
      <c r="U1651" s="2" t="s">
        <v>1030</v>
      </c>
      <c r="V1651" s="2" t="str">
        <f t="shared" si="101"/>
        <v/>
      </c>
      <c r="W1651" s="2" t="s">
        <v>1030</v>
      </c>
      <c r="X1651" s="2" t="str">
        <f t="shared" si="102"/>
        <v>Sylvia Martini</v>
      </c>
      <c r="Y1651" s="2">
        <v>1</v>
      </c>
      <c r="Z1651" s="2" t="str">
        <f t="shared" si="103"/>
        <v>Sylvia Martini</v>
      </c>
      <c r="AA1651" s="2">
        <v>32000</v>
      </c>
    </row>
    <row r="1652" spans="1:27" hidden="1" x14ac:dyDescent="0.25">
      <c r="A1652" s="2" t="s">
        <v>490</v>
      </c>
      <c r="B1652" s="2" t="s">
        <v>812</v>
      </c>
      <c r="C1652" s="2" t="s">
        <v>489</v>
      </c>
      <c r="D1652" s="2">
        <v>4.5</v>
      </c>
      <c r="E1652" s="2">
        <v>1</v>
      </c>
      <c r="F1652" s="2">
        <v>4.5</v>
      </c>
      <c r="G1652" s="2" t="s">
        <v>1030</v>
      </c>
      <c r="H1652" s="2" t="s">
        <v>1254</v>
      </c>
      <c r="I1652" s="21">
        <v>43298.291666666672</v>
      </c>
      <c r="J1652" s="2" t="s">
        <v>889</v>
      </c>
      <c r="K1652" s="21">
        <v>43139.333333333328</v>
      </c>
      <c r="L1652" s="2" t="s">
        <v>794</v>
      </c>
      <c r="N1652" s="2">
        <v>0</v>
      </c>
      <c r="O1652" s="2">
        <v>0</v>
      </c>
      <c r="P1652" s="2" t="s">
        <v>816</v>
      </c>
      <c r="Q1652" s="2" t="s">
        <v>812</v>
      </c>
      <c r="R1652" s="2" t="s">
        <v>810</v>
      </c>
      <c r="S1652" s="2" t="s">
        <v>1255</v>
      </c>
      <c r="T1652" s="2" t="str">
        <f t="shared" si="100"/>
        <v/>
      </c>
      <c r="U1652" s="2" t="s">
        <v>1030</v>
      </c>
      <c r="V1652" s="2" t="str">
        <f t="shared" si="101"/>
        <v/>
      </c>
      <c r="W1652" s="2" t="s">
        <v>1030</v>
      </c>
      <c r="X1652" s="2" t="str">
        <f t="shared" si="102"/>
        <v/>
      </c>
      <c r="Y1652" s="2" t="s">
        <v>1030</v>
      </c>
      <c r="Z1652" s="2" t="str">
        <f t="shared" si="103"/>
        <v/>
      </c>
      <c r="AA1652" s="2" t="s">
        <v>1030</v>
      </c>
    </row>
    <row r="1653" spans="1:27" hidden="1" x14ac:dyDescent="0.25">
      <c r="A1653" s="2" t="s">
        <v>5510</v>
      </c>
      <c r="B1653" s="2" t="s">
        <v>909</v>
      </c>
      <c r="C1653" s="2" t="s">
        <v>5511</v>
      </c>
      <c r="D1653" s="2">
        <v>12.66666667163372</v>
      </c>
      <c r="E1653" s="2">
        <v>1</v>
      </c>
      <c r="F1653" s="2">
        <v>12.66666667163372</v>
      </c>
      <c r="G1653" s="2" t="s">
        <v>1030</v>
      </c>
      <c r="H1653" s="2" t="s">
        <v>5512</v>
      </c>
      <c r="I1653" s="21">
        <v>42348.333333333328</v>
      </c>
      <c r="J1653" s="2" t="s">
        <v>808</v>
      </c>
      <c r="K1653" s="21">
        <v>42087.291666666672</v>
      </c>
      <c r="L1653" s="2" t="s">
        <v>794</v>
      </c>
      <c r="M1653" s="21">
        <v>41015.291666666664</v>
      </c>
      <c r="N1653" s="2">
        <v>7</v>
      </c>
      <c r="O1653" s="2">
        <v>225000</v>
      </c>
      <c r="P1653" s="2" t="s">
        <v>795</v>
      </c>
      <c r="Q1653" s="2" t="s">
        <v>909</v>
      </c>
      <c r="R1653" s="2" t="s">
        <v>797</v>
      </c>
      <c r="S1653" s="2" t="s">
        <v>801</v>
      </c>
      <c r="T1653" s="2" t="str">
        <f t="shared" si="100"/>
        <v/>
      </c>
      <c r="U1653" s="2" t="s">
        <v>1030</v>
      </c>
      <c r="V1653" s="2" t="str">
        <f t="shared" si="101"/>
        <v/>
      </c>
      <c r="W1653" s="2" t="s">
        <v>1030</v>
      </c>
      <c r="X1653" s="2" t="str">
        <f t="shared" si="102"/>
        <v>Shalene Hayman</v>
      </c>
      <c r="Y1653" s="2">
        <v>7</v>
      </c>
      <c r="Z1653" s="2" t="str">
        <f t="shared" si="103"/>
        <v>Shalene Hayman</v>
      </c>
      <c r="AA1653" s="2">
        <v>57000</v>
      </c>
    </row>
    <row r="1654" spans="1:27" hidden="1" x14ac:dyDescent="0.25">
      <c r="A1654" s="2" t="s">
        <v>5513</v>
      </c>
      <c r="B1654" s="2" t="s">
        <v>5514</v>
      </c>
      <c r="C1654" s="2" t="s">
        <v>5515</v>
      </c>
      <c r="D1654" s="2">
        <v>1</v>
      </c>
      <c r="E1654" s="2">
        <v>1</v>
      </c>
      <c r="F1654" s="2">
        <v>1</v>
      </c>
      <c r="G1654" s="2" t="s">
        <v>1030</v>
      </c>
      <c r="H1654" s="2" t="s">
        <v>5516</v>
      </c>
      <c r="I1654" s="21">
        <v>42374.333333333328</v>
      </c>
      <c r="J1654" s="2" t="s">
        <v>808</v>
      </c>
      <c r="K1654" s="21">
        <v>42374.333333333328</v>
      </c>
      <c r="L1654" s="2" t="s">
        <v>794</v>
      </c>
      <c r="M1654" s="21">
        <v>42030.333333333328</v>
      </c>
      <c r="N1654" s="2">
        <v>10</v>
      </c>
      <c r="O1654" s="2">
        <v>0</v>
      </c>
      <c r="P1654" s="2" t="s">
        <v>824</v>
      </c>
      <c r="Q1654" s="2" t="s">
        <v>5514</v>
      </c>
      <c r="R1654" s="2" t="s">
        <v>797</v>
      </c>
      <c r="S1654" s="2" t="s">
        <v>798</v>
      </c>
      <c r="T1654" s="2" t="str">
        <f t="shared" si="100"/>
        <v/>
      </c>
      <c r="U1654" s="2" t="s">
        <v>1030</v>
      </c>
      <c r="V1654" s="2" t="str">
        <f t="shared" si="101"/>
        <v/>
      </c>
      <c r="W1654" s="2" t="s">
        <v>1030</v>
      </c>
      <c r="X1654" s="2" t="str">
        <f t="shared" si="102"/>
        <v/>
      </c>
      <c r="Y1654" s="2" t="s">
        <v>1030</v>
      </c>
      <c r="Z1654" s="2" t="str">
        <f t="shared" si="103"/>
        <v/>
      </c>
      <c r="AA1654" s="2" t="s">
        <v>1030</v>
      </c>
    </row>
    <row r="1655" spans="1:27" hidden="1" x14ac:dyDescent="0.25">
      <c r="A1655" s="2" t="s">
        <v>550</v>
      </c>
      <c r="B1655" s="2" t="s">
        <v>812</v>
      </c>
      <c r="C1655" s="2" t="s">
        <v>549</v>
      </c>
      <c r="D1655" s="2">
        <v>27.25</v>
      </c>
      <c r="E1655" s="2">
        <v>1</v>
      </c>
      <c r="F1655" s="2">
        <v>27.25</v>
      </c>
      <c r="G1655" s="2" t="s">
        <v>1030</v>
      </c>
      <c r="H1655" s="2" t="s">
        <v>1256</v>
      </c>
      <c r="I1655" s="21">
        <v>43269.291666666672</v>
      </c>
      <c r="J1655" s="2" t="s">
        <v>808</v>
      </c>
      <c r="K1655" s="21">
        <v>42977.291666666672</v>
      </c>
      <c r="L1655" s="2" t="s">
        <v>794</v>
      </c>
      <c r="N1655" s="2">
        <v>0</v>
      </c>
      <c r="O1655" s="2">
        <v>0</v>
      </c>
      <c r="P1655" s="2" t="s">
        <v>816</v>
      </c>
      <c r="Q1655" s="2" t="s">
        <v>812</v>
      </c>
      <c r="R1655" s="2" t="s">
        <v>797</v>
      </c>
      <c r="S1655" s="2" t="s">
        <v>831</v>
      </c>
      <c r="T1655" s="2" t="str">
        <f t="shared" si="100"/>
        <v/>
      </c>
      <c r="U1655" s="2" t="s">
        <v>1030</v>
      </c>
      <c r="V1655" s="2" t="str">
        <f t="shared" si="101"/>
        <v/>
      </c>
      <c r="W1655" s="2" t="s">
        <v>1030</v>
      </c>
      <c r="X1655" s="2" t="str">
        <f t="shared" si="102"/>
        <v/>
      </c>
      <c r="Y1655" s="2" t="s">
        <v>1030</v>
      </c>
      <c r="Z1655" s="2" t="str">
        <f t="shared" si="103"/>
        <v/>
      </c>
      <c r="AA1655" s="2" t="s">
        <v>1030</v>
      </c>
    </row>
    <row r="1656" spans="1:27" hidden="1" x14ac:dyDescent="0.25">
      <c r="A1656" s="2" t="s">
        <v>5517</v>
      </c>
      <c r="B1656" s="2" t="s">
        <v>874</v>
      </c>
      <c r="C1656" s="2" t="s">
        <v>5518</v>
      </c>
      <c r="D1656" s="2">
        <v>1</v>
      </c>
      <c r="E1656" s="2">
        <v>1</v>
      </c>
      <c r="F1656" s="2">
        <v>1</v>
      </c>
      <c r="G1656" s="2" t="s">
        <v>1030</v>
      </c>
      <c r="H1656" s="2" t="s">
        <v>5519</v>
      </c>
      <c r="I1656" s="21">
        <v>42029.333333333328</v>
      </c>
      <c r="J1656" s="2" t="s">
        <v>800</v>
      </c>
      <c r="K1656" s="21">
        <v>41982.333333333328</v>
      </c>
      <c r="L1656" s="2" t="s">
        <v>1102</v>
      </c>
      <c r="M1656" s="21">
        <v>41640.333333333336</v>
      </c>
      <c r="N1656" s="2">
        <v>0</v>
      </c>
      <c r="O1656" s="2">
        <v>0</v>
      </c>
      <c r="P1656" s="2" t="s">
        <v>824</v>
      </c>
      <c r="Q1656" s="2" t="s">
        <v>874</v>
      </c>
      <c r="R1656" s="2" t="s">
        <v>937</v>
      </c>
      <c r="S1656" s="2" t="s">
        <v>798</v>
      </c>
      <c r="T1656" s="2" t="str">
        <f t="shared" si="100"/>
        <v/>
      </c>
      <c r="U1656" s="2" t="s">
        <v>1030</v>
      </c>
      <c r="V1656" s="2" t="str">
        <f t="shared" si="101"/>
        <v/>
      </c>
      <c r="W1656" s="2" t="s">
        <v>1030</v>
      </c>
      <c r="X1656" s="2" t="str">
        <f t="shared" si="102"/>
        <v/>
      </c>
      <c r="Y1656" s="2" t="s">
        <v>1030</v>
      </c>
      <c r="Z1656" s="2" t="str">
        <f t="shared" si="103"/>
        <v/>
      </c>
      <c r="AA1656" s="2" t="s">
        <v>1030</v>
      </c>
    </row>
    <row r="1657" spans="1:27" hidden="1" x14ac:dyDescent="0.25">
      <c r="A1657" s="2" t="s">
        <v>5520</v>
      </c>
      <c r="B1657" s="2" t="s">
        <v>1365</v>
      </c>
      <c r="C1657" s="2" t="s">
        <v>5521</v>
      </c>
      <c r="D1657" s="2">
        <v>5.5</v>
      </c>
      <c r="E1657" s="2">
        <v>1</v>
      </c>
      <c r="F1657" s="2">
        <v>5.5</v>
      </c>
      <c r="G1657" s="2" t="s">
        <v>1030</v>
      </c>
      <c r="H1657" s="2" t="s">
        <v>5522</v>
      </c>
      <c r="I1657" s="21">
        <v>43045.333333333328</v>
      </c>
      <c r="J1657" s="2" t="s">
        <v>819</v>
      </c>
      <c r="K1657" s="21">
        <v>42741.333333333328</v>
      </c>
      <c r="L1657" s="2" t="s">
        <v>794</v>
      </c>
      <c r="M1657" s="21">
        <v>42709.333333333328</v>
      </c>
      <c r="N1657" s="2">
        <v>0</v>
      </c>
      <c r="O1657" s="2">
        <v>0</v>
      </c>
      <c r="P1657" s="2" t="s">
        <v>824</v>
      </c>
      <c r="Q1657" s="2" t="s">
        <v>1592</v>
      </c>
      <c r="R1657" s="2" t="s">
        <v>810</v>
      </c>
      <c r="S1657" s="2" t="s">
        <v>801</v>
      </c>
      <c r="T1657" s="2" t="str">
        <f t="shared" si="100"/>
        <v/>
      </c>
      <c r="U1657" s="2" t="s">
        <v>1030</v>
      </c>
      <c r="V1657" s="2" t="str">
        <f t="shared" si="101"/>
        <v/>
      </c>
      <c r="W1657" s="2" t="s">
        <v>1030</v>
      </c>
      <c r="X1657" s="2" t="str">
        <f t="shared" si="102"/>
        <v/>
      </c>
      <c r="Y1657" s="2" t="s">
        <v>1030</v>
      </c>
      <c r="Z1657" s="2" t="str">
        <f t="shared" si="103"/>
        <v/>
      </c>
      <c r="AA1657" s="2" t="s">
        <v>1030</v>
      </c>
    </row>
    <row r="1658" spans="1:27" hidden="1" x14ac:dyDescent="0.25">
      <c r="A1658" s="2" t="s">
        <v>5523</v>
      </c>
      <c r="B1658" s="2" t="s">
        <v>809</v>
      </c>
      <c r="C1658" s="2" t="s">
        <v>5524</v>
      </c>
      <c r="D1658" s="2">
        <v>15.916999995708466</v>
      </c>
      <c r="E1658" s="2" t="s">
        <v>1030</v>
      </c>
      <c r="F1658" s="2" t="s">
        <v>1030</v>
      </c>
      <c r="G1658" s="2">
        <v>15.916999995708466</v>
      </c>
      <c r="H1658" s="2" t="s">
        <v>5525</v>
      </c>
      <c r="I1658" s="21">
        <v>42684.333333333328</v>
      </c>
      <c r="J1658" s="2" t="s">
        <v>793</v>
      </c>
      <c r="K1658" s="21">
        <v>42653.291666666672</v>
      </c>
      <c r="L1658" s="2" t="s">
        <v>794</v>
      </c>
      <c r="N1658" s="2">
        <v>0</v>
      </c>
      <c r="O1658" s="2">
        <v>0</v>
      </c>
      <c r="P1658" s="2" t="s">
        <v>816</v>
      </c>
      <c r="Q1658" s="2" t="s">
        <v>809</v>
      </c>
      <c r="R1658" s="2" t="s">
        <v>836</v>
      </c>
      <c r="S1658" s="2" t="s">
        <v>3303</v>
      </c>
      <c r="T1658" s="2" t="str">
        <f t="shared" si="100"/>
        <v/>
      </c>
      <c r="U1658" s="2" t="s">
        <v>1030</v>
      </c>
      <c r="V1658" s="2" t="str">
        <f t="shared" si="101"/>
        <v/>
      </c>
      <c r="W1658" s="2" t="s">
        <v>1030</v>
      </c>
      <c r="X1658" s="2" t="str">
        <f t="shared" si="102"/>
        <v/>
      </c>
      <c r="Y1658" s="2" t="s">
        <v>1030</v>
      </c>
      <c r="Z1658" s="2" t="str">
        <f t="shared" si="103"/>
        <v/>
      </c>
      <c r="AA1658" s="2" t="s">
        <v>1030</v>
      </c>
    </row>
    <row r="1659" spans="1:27" hidden="1" x14ac:dyDescent="0.25">
      <c r="A1659" s="2" t="s">
        <v>5526</v>
      </c>
      <c r="B1659" s="2" t="s">
        <v>1063</v>
      </c>
      <c r="C1659" s="2" t="s">
        <v>5527</v>
      </c>
      <c r="D1659" s="2">
        <v>2</v>
      </c>
      <c r="E1659" s="2">
        <v>1</v>
      </c>
      <c r="F1659" s="2">
        <v>2</v>
      </c>
      <c r="G1659" s="2" t="s">
        <v>1030</v>
      </c>
      <c r="H1659" s="2" t="s">
        <v>5528</v>
      </c>
      <c r="I1659" s="21">
        <v>41873.291666666664</v>
      </c>
      <c r="J1659" s="2" t="s">
        <v>800</v>
      </c>
      <c r="K1659" s="21">
        <v>41871.291666666664</v>
      </c>
      <c r="L1659" s="2" t="s">
        <v>1102</v>
      </c>
      <c r="M1659" s="21">
        <v>39539.291666666664</v>
      </c>
      <c r="N1659" s="2">
        <v>2</v>
      </c>
      <c r="O1659" s="2">
        <v>1200000</v>
      </c>
      <c r="P1659" s="2" t="s">
        <v>795</v>
      </c>
      <c r="Q1659" s="2" t="s">
        <v>1063</v>
      </c>
      <c r="R1659" s="2" t="s">
        <v>1030</v>
      </c>
      <c r="S1659" s="2" t="s">
        <v>820</v>
      </c>
      <c r="T1659" s="2" t="str">
        <f t="shared" si="100"/>
        <v/>
      </c>
      <c r="U1659" s="2" t="s">
        <v>1030</v>
      </c>
      <c r="V1659" s="2" t="str">
        <f t="shared" si="101"/>
        <v/>
      </c>
      <c r="W1659" s="2" t="s">
        <v>1030</v>
      </c>
      <c r="X1659" s="2" t="str">
        <f t="shared" si="102"/>
        <v/>
      </c>
      <c r="Y1659" s="2" t="s">
        <v>1030</v>
      </c>
      <c r="Z1659" s="2" t="str">
        <f t="shared" si="103"/>
        <v/>
      </c>
      <c r="AA1659" s="2" t="s">
        <v>1030</v>
      </c>
    </row>
    <row r="1660" spans="1:27" hidden="1" x14ac:dyDescent="0.25">
      <c r="A1660" s="2" t="s">
        <v>5529</v>
      </c>
      <c r="B1660" s="2" t="s">
        <v>809</v>
      </c>
      <c r="C1660" s="2" t="s">
        <v>5530</v>
      </c>
      <c r="D1660" s="2">
        <v>24.66700005531311</v>
      </c>
      <c r="E1660" s="2">
        <v>1</v>
      </c>
      <c r="F1660" s="2">
        <v>24.66700005531311</v>
      </c>
      <c r="G1660" s="2" t="s">
        <v>1030</v>
      </c>
      <c r="H1660" s="2" t="s">
        <v>5531</v>
      </c>
      <c r="I1660" s="21">
        <v>42978.291666666672</v>
      </c>
      <c r="J1660" s="2" t="s">
        <v>847</v>
      </c>
      <c r="K1660" s="21">
        <v>42437.333333333328</v>
      </c>
      <c r="L1660" s="2" t="s">
        <v>794</v>
      </c>
      <c r="M1660" s="21">
        <v>42464.291666666672</v>
      </c>
      <c r="N1660" s="2">
        <v>1</v>
      </c>
      <c r="O1660" s="2">
        <v>30000</v>
      </c>
      <c r="P1660" s="2" t="s">
        <v>824</v>
      </c>
      <c r="Q1660" s="2" t="s">
        <v>809</v>
      </c>
      <c r="R1660" s="2" t="s">
        <v>1052</v>
      </c>
      <c r="S1660" s="2" t="s">
        <v>801</v>
      </c>
      <c r="T1660" s="2" t="str">
        <f t="shared" si="100"/>
        <v/>
      </c>
      <c r="U1660" s="2" t="s">
        <v>1030</v>
      </c>
      <c r="V1660" s="2" t="str">
        <f t="shared" si="101"/>
        <v>Clare Briglio</v>
      </c>
      <c r="W1660" s="2">
        <v>1</v>
      </c>
      <c r="X1660" s="2" t="str">
        <f t="shared" si="102"/>
        <v>Clare Briglio</v>
      </c>
      <c r="Y1660" s="2">
        <v>1</v>
      </c>
      <c r="Z1660" s="2" t="str">
        <f t="shared" si="103"/>
        <v>Clare Briglio</v>
      </c>
      <c r="AA1660" s="2">
        <v>30000</v>
      </c>
    </row>
    <row r="1661" spans="1:27" hidden="1" x14ac:dyDescent="0.25">
      <c r="A1661" s="2" t="s">
        <v>256</v>
      </c>
      <c r="B1661" s="2" t="s">
        <v>1365</v>
      </c>
      <c r="C1661" s="2" t="s">
        <v>255</v>
      </c>
      <c r="D1661" s="2">
        <v>3</v>
      </c>
      <c r="E1661" s="2">
        <v>1</v>
      </c>
      <c r="F1661" s="2">
        <v>3</v>
      </c>
      <c r="G1661" s="2" t="s">
        <v>1030</v>
      </c>
      <c r="H1661" s="2" t="s">
        <v>1257</v>
      </c>
      <c r="I1661" s="21">
        <v>43250.291666666672</v>
      </c>
      <c r="J1661" s="2" t="s">
        <v>861</v>
      </c>
      <c r="K1661" s="21">
        <v>43241.291666666672</v>
      </c>
      <c r="L1661" s="2" t="s">
        <v>794</v>
      </c>
      <c r="M1661" s="21">
        <v>43241.291666666672</v>
      </c>
      <c r="N1661" s="2">
        <v>1</v>
      </c>
      <c r="O1661" s="2">
        <v>0</v>
      </c>
      <c r="P1661" s="2" t="s">
        <v>824</v>
      </c>
      <c r="Q1661" s="2" t="s">
        <v>1592</v>
      </c>
      <c r="R1661" s="2" t="s">
        <v>836</v>
      </c>
      <c r="S1661" s="2" t="s">
        <v>894</v>
      </c>
      <c r="T1661" s="2" t="str">
        <f t="shared" si="100"/>
        <v/>
      </c>
      <c r="U1661" s="2" t="s">
        <v>1030</v>
      </c>
      <c r="V1661" s="2" t="str">
        <f t="shared" si="101"/>
        <v/>
      </c>
      <c r="W1661" s="2" t="s">
        <v>1030</v>
      </c>
      <c r="X1661" s="2" t="str">
        <f t="shared" si="102"/>
        <v/>
      </c>
      <c r="Y1661" s="2" t="s">
        <v>1030</v>
      </c>
      <c r="Z1661" s="2" t="str">
        <f t="shared" si="103"/>
        <v/>
      </c>
      <c r="AA1661" s="2" t="s">
        <v>1030</v>
      </c>
    </row>
    <row r="1662" spans="1:27" hidden="1" x14ac:dyDescent="0.25">
      <c r="A1662" s="2" t="s">
        <v>629</v>
      </c>
      <c r="B1662" s="2" t="s">
        <v>848</v>
      </c>
      <c r="C1662" s="2" t="s">
        <v>628</v>
      </c>
      <c r="D1662" s="2">
        <v>5.0833333432674408</v>
      </c>
      <c r="E1662" s="2">
        <v>1</v>
      </c>
      <c r="F1662" s="2">
        <v>5.0833333432674408</v>
      </c>
      <c r="G1662" s="2" t="s">
        <v>1030</v>
      </c>
      <c r="H1662" s="2" t="s">
        <v>1258</v>
      </c>
      <c r="I1662" s="21">
        <v>43199.291666666672</v>
      </c>
      <c r="J1662" s="2" t="s">
        <v>808</v>
      </c>
      <c r="K1662" s="21">
        <v>43138.333333333328</v>
      </c>
      <c r="L1662" s="2" t="s">
        <v>794</v>
      </c>
      <c r="N1662" s="2">
        <v>2</v>
      </c>
      <c r="O1662" s="2">
        <v>0</v>
      </c>
      <c r="P1662" s="2" t="s">
        <v>816</v>
      </c>
      <c r="Q1662" s="2" t="s">
        <v>848</v>
      </c>
      <c r="R1662" s="2" t="s">
        <v>810</v>
      </c>
      <c r="S1662" s="2" t="s">
        <v>1259</v>
      </c>
      <c r="T1662" s="2" t="str">
        <f t="shared" si="100"/>
        <v/>
      </c>
      <c r="U1662" s="2" t="s">
        <v>1030</v>
      </c>
      <c r="V1662" s="2" t="str">
        <f t="shared" si="101"/>
        <v/>
      </c>
      <c r="W1662" s="2" t="s">
        <v>1030</v>
      </c>
      <c r="X1662" s="2" t="str">
        <f t="shared" si="102"/>
        <v/>
      </c>
      <c r="Y1662" s="2" t="s">
        <v>1030</v>
      </c>
      <c r="Z1662" s="2" t="str">
        <f t="shared" si="103"/>
        <v/>
      </c>
      <c r="AA1662" s="2" t="s">
        <v>1030</v>
      </c>
    </row>
    <row r="1663" spans="1:27" hidden="1" x14ac:dyDescent="0.25">
      <c r="A1663" s="2" t="s">
        <v>5532</v>
      </c>
      <c r="B1663" s="2" t="s">
        <v>848</v>
      </c>
      <c r="C1663" s="2" t="s">
        <v>5533</v>
      </c>
      <c r="D1663" s="2">
        <v>25.25</v>
      </c>
      <c r="E1663" s="2">
        <v>1</v>
      </c>
      <c r="F1663" s="2">
        <v>25.25</v>
      </c>
      <c r="G1663" s="2" t="s">
        <v>1030</v>
      </c>
      <c r="H1663" s="2" t="s">
        <v>5534</v>
      </c>
      <c r="I1663" s="21">
        <v>42637.291666666672</v>
      </c>
      <c r="J1663" s="2" t="s">
        <v>808</v>
      </c>
      <c r="K1663" s="21">
        <v>42538.291666666672</v>
      </c>
      <c r="L1663" s="2" t="s">
        <v>794</v>
      </c>
      <c r="N1663" s="2">
        <v>0</v>
      </c>
      <c r="O1663" s="2">
        <v>0</v>
      </c>
      <c r="P1663" s="2" t="s">
        <v>816</v>
      </c>
      <c r="Q1663" s="2" t="s">
        <v>848</v>
      </c>
      <c r="R1663" s="2" t="s">
        <v>1262</v>
      </c>
      <c r="S1663" s="2" t="s">
        <v>801</v>
      </c>
      <c r="T1663" s="2" t="str">
        <f t="shared" si="100"/>
        <v/>
      </c>
      <c r="U1663" s="2" t="s">
        <v>1030</v>
      </c>
      <c r="V1663" s="2" t="str">
        <f t="shared" si="101"/>
        <v/>
      </c>
      <c r="W1663" s="2" t="s">
        <v>1030</v>
      </c>
      <c r="X1663" s="2" t="str">
        <f t="shared" si="102"/>
        <v/>
      </c>
      <c r="Y1663" s="2" t="s">
        <v>1030</v>
      </c>
      <c r="Z1663" s="2" t="str">
        <f t="shared" si="103"/>
        <v/>
      </c>
      <c r="AA1663" s="2" t="s">
        <v>1030</v>
      </c>
    </row>
    <row r="1664" spans="1:27" hidden="1" x14ac:dyDescent="0.25">
      <c r="A1664" s="2" t="s">
        <v>5535</v>
      </c>
      <c r="B1664" s="2" t="s">
        <v>885</v>
      </c>
      <c r="C1664" s="2" t="s">
        <v>5536</v>
      </c>
      <c r="D1664" s="2">
        <v>8.9330000877380371</v>
      </c>
      <c r="E1664" s="2">
        <v>1</v>
      </c>
      <c r="F1664" s="2">
        <v>8.9330000877380371</v>
      </c>
      <c r="G1664" s="2" t="s">
        <v>1030</v>
      </c>
      <c r="H1664" s="2" t="s">
        <v>5537</v>
      </c>
      <c r="I1664" s="21">
        <v>42342.333333333328</v>
      </c>
      <c r="J1664" s="2" t="s">
        <v>907</v>
      </c>
      <c r="K1664" s="21">
        <v>42326.333333333328</v>
      </c>
      <c r="L1664" s="2" t="s">
        <v>1102</v>
      </c>
      <c r="N1664" s="2">
        <v>0</v>
      </c>
      <c r="O1664" s="2">
        <v>0</v>
      </c>
      <c r="P1664" s="2" t="s">
        <v>816</v>
      </c>
      <c r="Q1664" s="2" t="s">
        <v>885</v>
      </c>
      <c r="R1664" s="2" t="s">
        <v>836</v>
      </c>
      <c r="S1664" s="2" t="s">
        <v>820</v>
      </c>
      <c r="T1664" s="2" t="str">
        <f t="shared" si="100"/>
        <v/>
      </c>
      <c r="U1664" s="2" t="s">
        <v>1030</v>
      </c>
      <c r="V1664" s="2" t="str">
        <f t="shared" si="101"/>
        <v/>
      </c>
      <c r="W1664" s="2" t="s">
        <v>1030</v>
      </c>
      <c r="X1664" s="2" t="str">
        <f t="shared" si="102"/>
        <v/>
      </c>
      <c r="Y1664" s="2" t="s">
        <v>1030</v>
      </c>
      <c r="Z1664" s="2" t="str">
        <f t="shared" si="103"/>
        <v/>
      </c>
      <c r="AA1664" s="2" t="s">
        <v>1030</v>
      </c>
    </row>
    <row r="1665" spans="1:27" hidden="1" x14ac:dyDescent="0.25">
      <c r="A1665" s="2" t="s">
        <v>5538</v>
      </c>
      <c r="B1665" s="2" t="s">
        <v>835</v>
      </c>
      <c r="C1665" s="2" t="s">
        <v>5539</v>
      </c>
      <c r="D1665" s="2">
        <v>5</v>
      </c>
      <c r="E1665" s="2">
        <v>1</v>
      </c>
      <c r="F1665" s="2">
        <v>5</v>
      </c>
      <c r="G1665" s="2" t="s">
        <v>1030</v>
      </c>
      <c r="H1665" s="2" t="s">
        <v>5540</v>
      </c>
      <c r="I1665" s="21">
        <v>42886.291666666672</v>
      </c>
      <c r="J1665" s="2" t="s">
        <v>793</v>
      </c>
      <c r="K1665" s="21">
        <v>42844.291666666672</v>
      </c>
      <c r="L1665" s="2" t="s">
        <v>794</v>
      </c>
      <c r="M1665" s="21">
        <v>42879.291666666672</v>
      </c>
      <c r="N1665" s="2">
        <v>1</v>
      </c>
      <c r="O1665" s="2">
        <v>0</v>
      </c>
      <c r="P1665" s="2" t="s">
        <v>816</v>
      </c>
      <c r="Q1665" s="2" t="s">
        <v>835</v>
      </c>
      <c r="R1665" s="2" t="s">
        <v>836</v>
      </c>
      <c r="S1665" s="2" t="s">
        <v>916</v>
      </c>
      <c r="T1665" s="2" t="str">
        <f t="shared" si="100"/>
        <v/>
      </c>
      <c r="U1665" s="2" t="s">
        <v>1030</v>
      </c>
      <c r="V1665" s="2" t="str">
        <f t="shared" si="101"/>
        <v>Julie Samson</v>
      </c>
      <c r="W1665" s="2">
        <v>1</v>
      </c>
      <c r="X1665" s="2" t="str">
        <f t="shared" si="102"/>
        <v>Julie Samson</v>
      </c>
      <c r="Y1665" s="2">
        <v>1</v>
      </c>
      <c r="Z1665" s="2" t="str">
        <f t="shared" si="103"/>
        <v/>
      </c>
      <c r="AA1665" s="2" t="s">
        <v>1030</v>
      </c>
    </row>
    <row r="1666" spans="1:27" hidden="1" x14ac:dyDescent="0.25">
      <c r="A1666" s="2" t="s">
        <v>5541</v>
      </c>
      <c r="B1666" s="2" t="s">
        <v>1613</v>
      </c>
      <c r="C1666" s="2" t="s">
        <v>5542</v>
      </c>
      <c r="D1666" s="2">
        <v>1</v>
      </c>
      <c r="E1666" s="2">
        <v>1</v>
      </c>
      <c r="F1666" s="2">
        <v>1</v>
      </c>
      <c r="G1666" s="2" t="s">
        <v>1030</v>
      </c>
      <c r="H1666" s="2" t="s">
        <v>5543</v>
      </c>
      <c r="I1666" s="21">
        <v>41775.291666666664</v>
      </c>
      <c r="J1666" s="2" t="s">
        <v>861</v>
      </c>
      <c r="K1666" s="21">
        <v>41753.291666666664</v>
      </c>
      <c r="L1666" s="2" t="s">
        <v>1102</v>
      </c>
      <c r="N1666" s="2">
        <v>0</v>
      </c>
      <c r="O1666" s="2">
        <v>0</v>
      </c>
      <c r="P1666" s="2" t="s">
        <v>816</v>
      </c>
      <c r="Q1666" s="2" t="s">
        <v>1613</v>
      </c>
      <c r="R1666" s="2" t="s">
        <v>1262</v>
      </c>
      <c r="S1666" s="2" t="s">
        <v>820</v>
      </c>
      <c r="T1666" s="2" t="str">
        <f t="shared" si="100"/>
        <v/>
      </c>
      <c r="U1666" s="2" t="s">
        <v>1030</v>
      </c>
      <c r="V1666" s="2" t="str">
        <f t="shared" si="101"/>
        <v/>
      </c>
      <c r="W1666" s="2" t="s">
        <v>1030</v>
      </c>
      <c r="X1666" s="2" t="str">
        <f t="shared" si="102"/>
        <v/>
      </c>
      <c r="Y1666" s="2" t="s">
        <v>1030</v>
      </c>
      <c r="Z1666" s="2" t="str">
        <f t="shared" si="103"/>
        <v/>
      </c>
      <c r="AA1666" s="2" t="s">
        <v>1030</v>
      </c>
    </row>
    <row r="1667" spans="1:27" hidden="1" x14ac:dyDescent="0.25">
      <c r="A1667" s="2" t="s">
        <v>1442</v>
      </c>
      <c r="B1667" s="2" t="s">
        <v>885</v>
      </c>
      <c r="C1667" s="2" t="s">
        <v>1441</v>
      </c>
      <c r="D1667" s="2">
        <v>6.5</v>
      </c>
      <c r="E1667" s="2">
        <v>1</v>
      </c>
      <c r="F1667" s="2">
        <v>6.5</v>
      </c>
      <c r="G1667" s="2" t="s">
        <v>1030</v>
      </c>
      <c r="H1667" s="2" t="s">
        <v>1527</v>
      </c>
      <c r="I1667" s="21">
        <v>43299.291666666672</v>
      </c>
      <c r="J1667" s="2" t="s">
        <v>1480</v>
      </c>
      <c r="K1667" s="21">
        <v>43283.291666666672</v>
      </c>
      <c r="L1667" s="2" t="s">
        <v>794</v>
      </c>
      <c r="M1667" s="21">
        <v>40817.291666666664</v>
      </c>
      <c r="N1667" s="2">
        <v>4</v>
      </c>
      <c r="O1667" s="2">
        <v>300000</v>
      </c>
      <c r="P1667" s="2" t="s">
        <v>795</v>
      </c>
      <c r="Q1667" s="2" t="s">
        <v>885</v>
      </c>
      <c r="R1667" s="2" t="s">
        <v>937</v>
      </c>
      <c r="S1667" s="2" t="s">
        <v>801</v>
      </c>
      <c r="T1667" s="2" t="str">
        <f t="shared" ref="T1667:T1730" si="104">IF(U1667&lt;&gt;"",B1667,"")</f>
        <v/>
      </c>
      <c r="U1667" s="2" t="s">
        <v>1030</v>
      </c>
      <c r="V1667" s="2" t="str">
        <f t="shared" ref="V1667:V1730" si="105">IF(W1667&lt;&gt;"",B1667,"")</f>
        <v/>
      </c>
      <c r="W1667" s="2" t="s">
        <v>1030</v>
      </c>
      <c r="X1667" s="2" t="str">
        <f t="shared" ref="X1667:X1730" si="106">IF(Y1667&lt;&gt;"",B1667,"")</f>
        <v/>
      </c>
      <c r="Y1667" s="2" t="s">
        <v>1030</v>
      </c>
      <c r="Z1667" s="2" t="str">
        <f t="shared" ref="Z1667:Z1730" si="107">IF(AA1667&lt;&gt;"",B1667,"")</f>
        <v/>
      </c>
      <c r="AA1667" s="2" t="s">
        <v>1030</v>
      </c>
    </row>
    <row r="1668" spans="1:27" hidden="1" x14ac:dyDescent="0.25">
      <c r="A1668" s="2" t="s">
        <v>5544</v>
      </c>
      <c r="B1668" s="2" t="s">
        <v>1563</v>
      </c>
      <c r="C1668" s="2" t="s">
        <v>5545</v>
      </c>
      <c r="D1668" s="2">
        <v>6.9166666269302368</v>
      </c>
      <c r="E1668" s="2">
        <v>1</v>
      </c>
      <c r="F1668" s="2">
        <v>6.9166666269302368</v>
      </c>
      <c r="G1668" s="2" t="s">
        <v>1030</v>
      </c>
      <c r="H1668" s="2" t="s">
        <v>5546</v>
      </c>
      <c r="I1668" s="21">
        <v>42702.333333333328</v>
      </c>
      <c r="J1668" s="2" t="s">
        <v>2149</v>
      </c>
      <c r="K1668" s="21">
        <v>42466.291666666672</v>
      </c>
      <c r="L1668" s="2" t="s">
        <v>794</v>
      </c>
      <c r="M1668" s="21">
        <v>31413.333333333332</v>
      </c>
      <c r="N1668" s="2">
        <v>0</v>
      </c>
      <c r="O1668" s="2">
        <v>0</v>
      </c>
      <c r="P1668" s="2" t="s">
        <v>795</v>
      </c>
      <c r="Q1668" s="2" t="s">
        <v>1563</v>
      </c>
      <c r="R1668" s="2" t="s">
        <v>813</v>
      </c>
      <c r="S1668" s="2" t="s">
        <v>4870</v>
      </c>
      <c r="T1668" s="2" t="str">
        <f t="shared" si="104"/>
        <v/>
      </c>
      <c r="U1668" s="2" t="s">
        <v>1030</v>
      </c>
      <c r="V1668" s="2" t="str">
        <f t="shared" si="105"/>
        <v/>
      </c>
      <c r="W1668" s="2" t="s">
        <v>1030</v>
      </c>
      <c r="X1668" s="2" t="str">
        <f t="shared" si="106"/>
        <v/>
      </c>
      <c r="Y1668" s="2" t="s">
        <v>1030</v>
      </c>
      <c r="Z1668" s="2" t="str">
        <f t="shared" si="107"/>
        <v/>
      </c>
      <c r="AA1668" s="2" t="s">
        <v>1030</v>
      </c>
    </row>
    <row r="1669" spans="1:27" hidden="1" x14ac:dyDescent="0.25">
      <c r="A1669" s="2" t="s">
        <v>5547</v>
      </c>
      <c r="B1669" s="2" t="s">
        <v>885</v>
      </c>
      <c r="C1669" s="2" t="s">
        <v>5548</v>
      </c>
      <c r="D1669" s="2">
        <v>1</v>
      </c>
      <c r="E1669" s="2">
        <v>1</v>
      </c>
      <c r="F1669" s="2">
        <v>1</v>
      </c>
      <c r="G1669" s="2" t="s">
        <v>1030</v>
      </c>
      <c r="H1669" s="2" t="s">
        <v>5549</v>
      </c>
      <c r="I1669" s="21">
        <v>42404.333333333328</v>
      </c>
      <c r="J1669" s="2" t="s">
        <v>861</v>
      </c>
      <c r="K1669" s="21">
        <v>42376.333333333328</v>
      </c>
      <c r="L1669" s="2" t="s">
        <v>794</v>
      </c>
      <c r="M1669" s="21">
        <v>34700.333333333336</v>
      </c>
      <c r="N1669" s="2">
        <v>2</v>
      </c>
      <c r="O1669" s="2">
        <v>0</v>
      </c>
      <c r="P1669" s="2" t="s">
        <v>795</v>
      </c>
      <c r="Q1669" s="2" t="s">
        <v>885</v>
      </c>
      <c r="R1669" s="2" t="s">
        <v>797</v>
      </c>
      <c r="S1669" s="2" t="s">
        <v>798</v>
      </c>
      <c r="T1669" s="2" t="str">
        <f t="shared" si="104"/>
        <v/>
      </c>
      <c r="U1669" s="2" t="s">
        <v>1030</v>
      </c>
      <c r="V1669" s="2" t="str">
        <f t="shared" si="105"/>
        <v/>
      </c>
      <c r="W1669" s="2" t="s">
        <v>1030</v>
      </c>
      <c r="X1669" s="2" t="str">
        <f t="shared" si="106"/>
        <v/>
      </c>
      <c r="Y1669" s="2" t="s">
        <v>1030</v>
      </c>
      <c r="Z1669" s="2" t="str">
        <f t="shared" si="107"/>
        <v/>
      </c>
      <c r="AA1669" s="2" t="s">
        <v>1030</v>
      </c>
    </row>
    <row r="1670" spans="1:27" hidden="1" x14ac:dyDescent="0.25">
      <c r="A1670" s="2" t="s">
        <v>5550</v>
      </c>
      <c r="B1670" s="2" t="s">
        <v>822</v>
      </c>
      <c r="C1670" s="2" t="s">
        <v>5551</v>
      </c>
      <c r="D1670" s="2">
        <v>5.75</v>
      </c>
      <c r="E1670" s="2">
        <v>1</v>
      </c>
      <c r="F1670" s="2">
        <v>5.75</v>
      </c>
      <c r="G1670" s="2" t="s">
        <v>1030</v>
      </c>
      <c r="H1670" s="2" t="s">
        <v>5552</v>
      </c>
      <c r="I1670" s="21">
        <v>41724.291666666664</v>
      </c>
      <c r="J1670" s="2" t="s">
        <v>884</v>
      </c>
      <c r="K1670" s="21">
        <v>41713.291666666664</v>
      </c>
      <c r="L1670" s="2" t="s">
        <v>1102</v>
      </c>
      <c r="N1670" s="2">
        <v>0</v>
      </c>
      <c r="O1670" s="2">
        <v>0</v>
      </c>
      <c r="P1670" s="2" t="s">
        <v>816</v>
      </c>
      <c r="Q1670" s="2" t="s">
        <v>822</v>
      </c>
      <c r="R1670" s="2" t="s">
        <v>813</v>
      </c>
      <c r="S1670" s="2" t="s">
        <v>801</v>
      </c>
      <c r="T1670" s="2" t="str">
        <f t="shared" si="104"/>
        <v/>
      </c>
      <c r="U1670" s="2" t="s">
        <v>1030</v>
      </c>
      <c r="V1670" s="2" t="str">
        <f t="shared" si="105"/>
        <v/>
      </c>
      <c r="W1670" s="2" t="s">
        <v>1030</v>
      </c>
      <c r="X1670" s="2" t="str">
        <f t="shared" si="106"/>
        <v/>
      </c>
      <c r="Y1670" s="2" t="s">
        <v>1030</v>
      </c>
      <c r="Z1670" s="2" t="str">
        <f t="shared" si="107"/>
        <v/>
      </c>
      <c r="AA1670" s="2" t="s">
        <v>1030</v>
      </c>
    </row>
    <row r="1671" spans="1:27" hidden="1" x14ac:dyDescent="0.25">
      <c r="A1671" s="2" t="s">
        <v>416</v>
      </c>
      <c r="B1671" s="2" t="s">
        <v>1261</v>
      </c>
      <c r="C1671" s="2" t="s">
        <v>415</v>
      </c>
      <c r="D1671" s="2">
        <v>50.533333316445351</v>
      </c>
      <c r="E1671" s="2">
        <v>1</v>
      </c>
      <c r="F1671" s="2">
        <v>50.533333316445351</v>
      </c>
      <c r="G1671" s="2" t="s">
        <v>1030</v>
      </c>
      <c r="H1671" s="2" t="s">
        <v>1260</v>
      </c>
      <c r="I1671" s="21">
        <v>43235.291666666672</v>
      </c>
      <c r="J1671" s="2" t="s">
        <v>819</v>
      </c>
      <c r="K1671" s="21">
        <v>41781.291666666664</v>
      </c>
      <c r="L1671" s="2" t="s">
        <v>794</v>
      </c>
      <c r="M1671" s="21">
        <v>37169.291666666664</v>
      </c>
      <c r="N1671" s="2">
        <v>3</v>
      </c>
      <c r="O1671" s="2">
        <v>410000</v>
      </c>
      <c r="P1671" s="2" t="s">
        <v>795</v>
      </c>
      <c r="Q1671" s="2" t="s">
        <v>1261</v>
      </c>
      <c r="R1671" s="2" t="s">
        <v>1262</v>
      </c>
      <c r="S1671" s="2" t="s">
        <v>798</v>
      </c>
      <c r="T1671" s="2" t="str">
        <f t="shared" si="104"/>
        <v/>
      </c>
      <c r="U1671" s="2" t="s">
        <v>1030</v>
      </c>
      <c r="V1671" s="2" t="str">
        <f t="shared" si="105"/>
        <v/>
      </c>
      <c r="W1671" s="2" t="s">
        <v>1030</v>
      </c>
      <c r="X1671" s="2" t="str">
        <f t="shared" si="106"/>
        <v/>
      </c>
      <c r="Y1671" s="2" t="s">
        <v>1030</v>
      </c>
      <c r="Z1671" s="2" t="str">
        <f t="shared" si="107"/>
        <v/>
      </c>
      <c r="AA1671" s="2" t="s">
        <v>1030</v>
      </c>
    </row>
    <row r="1672" spans="1:27" hidden="1" x14ac:dyDescent="0.25">
      <c r="A1672" s="2" t="s">
        <v>5553</v>
      </c>
      <c r="B1672" s="2" t="s">
        <v>796</v>
      </c>
      <c r="C1672" s="2" t="s">
        <v>5554</v>
      </c>
      <c r="D1672" s="2">
        <v>0.25</v>
      </c>
      <c r="E1672" s="2" t="s">
        <v>1030</v>
      </c>
      <c r="F1672" s="2" t="s">
        <v>1030</v>
      </c>
      <c r="G1672" s="2">
        <v>0.25</v>
      </c>
      <c r="H1672" s="2" t="s">
        <v>5555</v>
      </c>
      <c r="I1672" s="21">
        <v>42660.291666666672</v>
      </c>
      <c r="J1672" s="2" t="s">
        <v>819</v>
      </c>
      <c r="K1672" s="21">
        <v>39127.333333333336</v>
      </c>
      <c r="L1672" s="2" t="s">
        <v>794</v>
      </c>
      <c r="M1672" s="21">
        <v>39052.333333333336</v>
      </c>
      <c r="P1672" s="2" t="s">
        <v>824</v>
      </c>
      <c r="Q1672" s="2" t="s">
        <v>796</v>
      </c>
      <c r="R1672" s="2" t="s">
        <v>903</v>
      </c>
      <c r="S1672" s="2" t="s">
        <v>869</v>
      </c>
      <c r="T1672" s="2" t="str">
        <f t="shared" si="104"/>
        <v/>
      </c>
      <c r="U1672" s="2" t="s">
        <v>1030</v>
      </c>
      <c r="V1672" s="2" t="str">
        <f t="shared" si="105"/>
        <v/>
      </c>
      <c r="W1672" s="2" t="s">
        <v>1030</v>
      </c>
      <c r="X1672" s="2" t="str">
        <f t="shared" si="106"/>
        <v/>
      </c>
      <c r="Y1672" s="2" t="s">
        <v>1030</v>
      </c>
      <c r="Z1672" s="2" t="str">
        <f t="shared" si="107"/>
        <v/>
      </c>
      <c r="AA1672" s="2" t="s">
        <v>1030</v>
      </c>
    </row>
    <row r="1673" spans="1:27" hidden="1" x14ac:dyDescent="0.25">
      <c r="A1673" s="2" t="s">
        <v>5556</v>
      </c>
      <c r="B1673" s="2" t="s">
        <v>1613</v>
      </c>
      <c r="C1673" s="2" t="s">
        <v>5557</v>
      </c>
      <c r="D1673" s="2">
        <v>0.25</v>
      </c>
      <c r="E1673" s="2" t="s">
        <v>1030</v>
      </c>
      <c r="F1673" s="2" t="s">
        <v>1030</v>
      </c>
      <c r="G1673" s="2">
        <v>0.25</v>
      </c>
      <c r="H1673" s="2" t="s">
        <v>5558</v>
      </c>
      <c r="I1673" s="21">
        <v>41655.333333333336</v>
      </c>
      <c r="J1673" s="2" t="s">
        <v>793</v>
      </c>
      <c r="K1673" s="21">
        <v>41598.333333333336</v>
      </c>
      <c r="L1673" s="2" t="s">
        <v>1102</v>
      </c>
      <c r="P1673" s="2" t="s">
        <v>816</v>
      </c>
      <c r="Q1673" s="2" t="s">
        <v>1613</v>
      </c>
      <c r="R1673" s="2" t="s">
        <v>1525</v>
      </c>
      <c r="S1673" s="2" t="s">
        <v>820</v>
      </c>
      <c r="T1673" s="2" t="str">
        <f t="shared" si="104"/>
        <v/>
      </c>
      <c r="U1673" s="2" t="s">
        <v>1030</v>
      </c>
      <c r="V1673" s="2" t="str">
        <f t="shared" si="105"/>
        <v/>
      </c>
      <c r="W1673" s="2" t="s">
        <v>1030</v>
      </c>
      <c r="X1673" s="2" t="str">
        <f t="shared" si="106"/>
        <v/>
      </c>
      <c r="Y1673" s="2" t="s">
        <v>1030</v>
      </c>
      <c r="Z1673" s="2" t="str">
        <f t="shared" si="107"/>
        <v/>
      </c>
      <c r="AA1673" s="2" t="s">
        <v>1030</v>
      </c>
    </row>
    <row r="1674" spans="1:27" hidden="1" x14ac:dyDescent="0.25">
      <c r="A1674" s="2" t="s">
        <v>5559</v>
      </c>
      <c r="B1674" s="2" t="s">
        <v>1063</v>
      </c>
      <c r="C1674" s="2" t="s">
        <v>5560</v>
      </c>
      <c r="D1674" s="2">
        <v>2</v>
      </c>
      <c r="E1674" s="2">
        <v>1</v>
      </c>
      <c r="F1674" s="2">
        <v>2</v>
      </c>
      <c r="G1674" s="2" t="s">
        <v>1030</v>
      </c>
      <c r="H1674" s="2" t="s">
        <v>5561</v>
      </c>
      <c r="I1674" s="21">
        <v>41872.291666666664</v>
      </c>
      <c r="J1674" s="2" t="s">
        <v>793</v>
      </c>
      <c r="K1674" s="21">
        <v>41866.291666666664</v>
      </c>
      <c r="L1674" s="2" t="s">
        <v>1102</v>
      </c>
      <c r="N1674" s="2">
        <v>0</v>
      </c>
      <c r="O1674" s="2">
        <v>0</v>
      </c>
      <c r="P1674" s="2" t="s">
        <v>816</v>
      </c>
      <c r="Q1674" s="2" t="s">
        <v>1063</v>
      </c>
      <c r="R1674" s="2" t="s">
        <v>1030</v>
      </c>
      <c r="S1674" s="2" t="s">
        <v>798</v>
      </c>
      <c r="T1674" s="2" t="str">
        <f t="shared" si="104"/>
        <v/>
      </c>
      <c r="U1674" s="2" t="s">
        <v>1030</v>
      </c>
      <c r="V1674" s="2" t="str">
        <f t="shared" si="105"/>
        <v/>
      </c>
      <c r="W1674" s="2" t="s">
        <v>1030</v>
      </c>
      <c r="X1674" s="2" t="str">
        <f t="shared" si="106"/>
        <v/>
      </c>
      <c r="Y1674" s="2" t="s">
        <v>1030</v>
      </c>
      <c r="Z1674" s="2" t="str">
        <f t="shared" si="107"/>
        <v/>
      </c>
      <c r="AA1674" s="2" t="s">
        <v>1030</v>
      </c>
    </row>
    <row r="1675" spans="1:27" hidden="1" x14ac:dyDescent="0.25">
      <c r="A1675" s="2" t="s">
        <v>61</v>
      </c>
      <c r="B1675" s="2" t="s">
        <v>1365</v>
      </c>
      <c r="C1675" s="2" t="s">
        <v>60</v>
      </c>
      <c r="D1675" s="2">
        <v>3.5</v>
      </c>
      <c r="E1675" s="2">
        <v>1</v>
      </c>
      <c r="F1675" s="2">
        <v>3.5</v>
      </c>
      <c r="G1675" s="2" t="s">
        <v>1030</v>
      </c>
      <c r="H1675" s="2" t="s">
        <v>1263</v>
      </c>
      <c r="I1675" s="21">
        <v>43279.291666666672</v>
      </c>
      <c r="J1675" s="2" t="s">
        <v>859</v>
      </c>
      <c r="K1675" s="21">
        <v>43142.333333333328</v>
      </c>
      <c r="L1675" s="2" t="s">
        <v>794</v>
      </c>
      <c r="M1675" s="21">
        <v>33604.333333333336</v>
      </c>
      <c r="N1675" s="2">
        <v>0</v>
      </c>
      <c r="O1675" s="2">
        <v>35000</v>
      </c>
      <c r="P1675" s="2" t="s">
        <v>795</v>
      </c>
      <c r="Q1675" s="2" t="s">
        <v>1592</v>
      </c>
      <c r="R1675" s="2" t="s">
        <v>872</v>
      </c>
      <c r="S1675" s="2" t="s">
        <v>820</v>
      </c>
      <c r="T1675" s="2" t="str">
        <f t="shared" si="104"/>
        <v/>
      </c>
      <c r="U1675" s="2" t="s">
        <v>1030</v>
      </c>
      <c r="V1675" s="2" t="str">
        <f t="shared" si="105"/>
        <v/>
      </c>
      <c r="W1675" s="2" t="s">
        <v>1030</v>
      </c>
      <c r="X1675" s="2" t="str">
        <f t="shared" si="106"/>
        <v/>
      </c>
      <c r="Y1675" s="2" t="s">
        <v>1030</v>
      </c>
      <c r="Z1675" s="2" t="str">
        <f t="shared" si="107"/>
        <v/>
      </c>
      <c r="AA1675" s="2" t="s">
        <v>1030</v>
      </c>
    </row>
    <row r="1676" spans="1:27" hidden="1" x14ac:dyDescent="0.25">
      <c r="A1676" s="2" t="s">
        <v>5562</v>
      </c>
      <c r="B1676" s="2" t="s">
        <v>912</v>
      </c>
      <c r="C1676" s="2" t="s">
        <v>5563</v>
      </c>
      <c r="D1676" s="2">
        <v>7.9330000877380371</v>
      </c>
      <c r="E1676" s="2">
        <v>1</v>
      </c>
      <c r="F1676" s="2">
        <v>7.9330000877380371</v>
      </c>
      <c r="G1676" s="2" t="s">
        <v>1030</v>
      </c>
      <c r="H1676" s="2" t="s">
        <v>5564</v>
      </c>
      <c r="I1676" s="21">
        <v>42350.333333333328</v>
      </c>
      <c r="J1676" s="2" t="s">
        <v>800</v>
      </c>
      <c r="K1676" s="21">
        <v>42348.333333333328</v>
      </c>
      <c r="L1676" s="2" t="s">
        <v>1102</v>
      </c>
      <c r="N1676" s="2">
        <v>0</v>
      </c>
      <c r="O1676" s="2">
        <v>0</v>
      </c>
      <c r="P1676" s="2" t="s">
        <v>816</v>
      </c>
      <c r="Q1676" s="2" t="s">
        <v>912</v>
      </c>
      <c r="R1676" s="2" t="s">
        <v>797</v>
      </c>
      <c r="S1676" s="2" t="s">
        <v>820</v>
      </c>
      <c r="T1676" s="2" t="str">
        <f t="shared" si="104"/>
        <v/>
      </c>
      <c r="U1676" s="2" t="s">
        <v>1030</v>
      </c>
      <c r="V1676" s="2" t="str">
        <f t="shared" si="105"/>
        <v/>
      </c>
      <c r="W1676" s="2" t="s">
        <v>1030</v>
      </c>
      <c r="X1676" s="2" t="str">
        <f t="shared" si="106"/>
        <v/>
      </c>
      <c r="Y1676" s="2" t="s">
        <v>1030</v>
      </c>
      <c r="Z1676" s="2" t="str">
        <f t="shared" si="107"/>
        <v/>
      </c>
      <c r="AA1676" s="2" t="s">
        <v>1030</v>
      </c>
    </row>
    <row r="1677" spans="1:27" hidden="1" x14ac:dyDescent="0.25">
      <c r="A1677" s="2" t="s">
        <v>5565</v>
      </c>
      <c r="B1677" s="2" t="s">
        <v>796</v>
      </c>
      <c r="C1677" s="2" t="s">
        <v>5566</v>
      </c>
      <c r="D1677" s="2">
        <v>1.75</v>
      </c>
      <c r="E1677" s="2">
        <v>1</v>
      </c>
      <c r="F1677" s="2">
        <v>1.75</v>
      </c>
      <c r="G1677" s="2" t="s">
        <v>1030</v>
      </c>
      <c r="H1677" s="2" t="s">
        <v>5567</v>
      </c>
      <c r="I1677" s="21">
        <v>41900.291666666664</v>
      </c>
      <c r="J1677" s="2" t="s">
        <v>808</v>
      </c>
      <c r="K1677" s="21">
        <v>41900.291666666664</v>
      </c>
      <c r="L1677" s="2" t="s">
        <v>1102</v>
      </c>
      <c r="N1677" s="2">
        <v>0</v>
      </c>
      <c r="O1677" s="2">
        <v>0</v>
      </c>
      <c r="P1677" s="2" t="s">
        <v>816</v>
      </c>
      <c r="Q1677" s="2" t="s">
        <v>796</v>
      </c>
      <c r="R1677" s="2" t="s">
        <v>922</v>
      </c>
      <c r="S1677" s="2" t="s">
        <v>979</v>
      </c>
      <c r="T1677" s="2" t="str">
        <f t="shared" si="104"/>
        <v/>
      </c>
      <c r="U1677" s="2" t="s">
        <v>1030</v>
      </c>
      <c r="V1677" s="2" t="str">
        <f t="shared" si="105"/>
        <v/>
      </c>
      <c r="W1677" s="2" t="s">
        <v>1030</v>
      </c>
      <c r="X1677" s="2" t="str">
        <f t="shared" si="106"/>
        <v/>
      </c>
      <c r="Y1677" s="2" t="s">
        <v>1030</v>
      </c>
      <c r="Z1677" s="2" t="str">
        <f t="shared" si="107"/>
        <v/>
      </c>
      <c r="AA1677" s="2" t="s">
        <v>1030</v>
      </c>
    </row>
    <row r="1678" spans="1:27" hidden="1" x14ac:dyDescent="0.25">
      <c r="A1678" s="2" t="s">
        <v>5568</v>
      </c>
      <c r="B1678" s="2" t="s">
        <v>1368</v>
      </c>
      <c r="C1678" s="2" t="s">
        <v>5569</v>
      </c>
      <c r="D1678" s="2">
        <v>10.25</v>
      </c>
      <c r="E1678" s="2">
        <v>1</v>
      </c>
      <c r="F1678" s="2">
        <v>10.25</v>
      </c>
      <c r="G1678" s="2" t="s">
        <v>1030</v>
      </c>
      <c r="H1678" s="2" t="s">
        <v>5570</v>
      </c>
      <c r="I1678" s="21">
        <v>42514.291666666672</v>
      </c>
      <c r="J1678" s="2" t="s">
        <v>793</v>
      </c>
      <c r="K1678" s="21">
        <v>42465.291666666672</v>
      </c>
      <c r="L1678" s="2" t="s">
        <v>794</v>
      </c>
      <c r="M1678" s="21">
        <v>35582.291666666664</v>
      </c>
      <c r="N1678" s="2">
        <v>8</v>
      </c>
      <c r="O1678" s="2">
        <v>1000000</v>
      </c>
      <c r="P1678" s="2" t="s">
        <v>795</v>
      </c>
      <c r="Q1678" s="2" t="s">
        <v>1617</v>
      </c>
      <c r="R1678" s="2" t="s">
        <v>813</v>
      </c>
      <c r="S1678" s="2" t="s">
        <v>869</v>
      </c>
      <c r="T1678" s="2" t="str">
        <f t="shared" si="104"/>
        <v/>
      </c>
      <c r="U1678" s="2" t="s">
        <v>1030</v>
      </c>
      <c r="V1678" s="2" t="str">
        <f t="shared" si="105"/>
        <v/>
      </c>
      <c r="W1678" s="2" t="s">
        <v>1030</v>
      </c>
      <c r="X1678" s="2" t="str">
        <f t="shared" si="106"/>
        <v/>
      </c>
      <c r="Y1678" s="2" t="s">
        <v>1030</v>
      </c>
      <c r="Z1678" s="2" t="str">
        <f t="shared" si="107"/>
        <v/>
      </c>
      <c r="AA1678" s="2" t="s">
        <v>1030</v>
      </c>
    </row>
    <row r="1679" spans="1:27" hidden="1" x14ac:dyDescent="0.25">
      <c r="A1679" s="2" t="s">
        <v>5571</v>
      </c>
      <c r="B1679" s="2" t="s">
        <v>912</v>
      </c>
      <c r="C1679" s="2" t="s">
        <v>5572</v>
      </c>
      <c r="D1679" s="2">
        <v>0.5</v>
      </c>
      <c r="E1679" s="2">
        <v>1</v>
      </c>
      <c r="F1679" s="2">
        <v>0.5</v>
      </c>
      <c r="G1679" s="2" t="s">
        <v>1030</v>
      </c>
      <c r="H1679" s="2" t="s">
        <v>5573</v>
      </c>
      <c r="I1679" s="21">
        <v>42521.291666666672</v>
      </c>
      <c r="J1679" s="2" t="s">
        <v>884</v>
      </c>
      <c r="K1679" s="21">
        <v>42520.291666666672</v>
      </c>
      <c r="L1679" s="2" t="s">
        <v>794</v>
      </c>
      <c r="M1679" s="21">
        <v>29558.333333333332</v>
      </c>
      <c r="N1679" s="2">
        <v>2</v>
      </c>
      <c r="O1679" s="2">
        <v>0</v>
      </c>
      <c r="P1679" s="2" t="s">
        <v>795</v>
      </c>
      <c r="Q1679" s="2" t="s">
        <v>912</v>
      </c>
      <c r="R1679" s="2" t="s">
        <v>797</v>
      </c>
      <c r="S1679" s="2" t="s">
        <v>898</v>
      </c>
      <c r="T1679" s="2" t="str">
        <f t="shared" si="104"/>
        <v/>
      </c>
      <c r="U1679" s="2" t="s">
        <v>1030</v>
      </c>
      <c r="V1679" s="2" t="str">
        <f t="shared" si="105"/>
        <v/>
      </c>
      <c r="W1679" s="2" t="s">
        <v>1030</v>
      </c>
      <c r="X1679" s="2" t="str">
        <f t="shared" si="106"/>
        <v/>
      </c>
      <c r="Y1679" s="2" t="s">
        <v>1030</v>
      </c>
      <c r="Z1679" s="2" t="str">
        <f t="shared" si="107"/>
        <v/>
      </c>
      <c r="AA1679" s="2" t="s">
        <v>1030</v>
      </c>
    </row>
    <row r="1680" spans="1:27" hidden="1" x14ac:dyDescent="0.25">
      <c r="A1680" s="2" t="s">
        <v>5574</v>
      </c>
      <c r="B1680" s="2" t="s">
        <v>1659</v>
      </c>
      <c r="C1680" s="2" t="s">
        <v>5575</v>
      </c>
      <c r="D1680" s="2">
        <v>0.3333333358168602</v>
      </c>
      <c r="E1680" s="2" t="s">
        <v>1030</v>
      </c>
      <c r="F1680" s="2" t="s">
        <v>1030</v>
      </c>
      <c r="G1680" s="2">
        <v>0.3333333358168602</v>
      </c>
      <c r="H1680" s="2" t="s">
        <v>5576</v>
      </c>
      <c r="I1680" s="21">
        <v>41736.291666666664</v>
      </c>
      <c r="J1680" s="2" t="s">
        <v>793</v>
      </c>
      <c r="K1680" s="21">
        <v>40688.291666666664</v>
      </c>
      <c r="L1680" s="2" t="s">
        <v>1102</v>
      </c>
      <c r="M1680" s="21">
        <v>40312.291666666664</v>
      </c>
      <c r="N1680" s="2">
        <v>4</v>
      </c>
      <c r="P1680" s="2" t="s">
        <v>795</v>
      </c>
      <c r="Q1680" s="2" t="s">
        <v>1659</v>
      </c>
      <c r="R1680" s="2" t="s">
        <v>937</v>
      </c>
      <c r="S1680" s="2" t="s">
        <v>867</v>
      </c>
      <c r="T1680" s="2" t="str">
        <f t="shared" si="104"/>
        <v/>
      </c>
      <c r="U1680" s="2" t="s">
        <v>1030</v>
      </c>
      <c r="V1680" s="2" t="str">
        <f t="shared" si="105"/>
        <v/>
      </c>
      <c r="W1680" s="2" t="s">
        <v>1030</v>
      </c>
      <c r="X1680" s="2" t="str">
        <f t="shared" si="106"/>
        <v/>
      </c>
      <c r="Y1680" s="2" t="s">
        <v>1030</v>
      </c>
      <c r="Z1680" s="2" t="str">
        <f t="shared" si="107"/>
        <v/>
      </c>
      <c r="AA1680" s="2" t="s">
        <v>1030</v>
      </c>
    </row>
    <row r="1681" spans="1:27" hidden="1" x14ac:dyDescent="0.25">
      <c r="A1681" s="2" t="s">
        <v>5577</v>
      </c>
      <c r="B1681" s="2" t="s">
        <v>874</v>
      </c>
      <c r="C1681" s="2" t="s">
        <v>5578</v>
      </c>
      <c r="D1681" s="2">
        <v>2.25</v>
      </c>
      <c r="E1681" s="2">
        <v>1</v>
      </c>
      <c r="F1681" s="2">
        <v>2.25</v>
      </c>
      <c r="G1681" s="2" t="s">
        <v>1030</v>
      </c>
      <c r="H1681" s="2" t="s">
        <v>5579</v>
      </c>
      <c r="I1681" s="21">
        <v>42811.291666666672</v>
      </c>
      <c r="J1681" s="2" t="s">
        <v>840</v>
      </c>
      <c r="K1681" s="21">
        <v>42807.291666666672</v>
      </c>
      <c r="L1681" s="2" t="s">
        <v>794</v>
      </c>
      <c r="M1681" s="21">
        <v>42005.333333333328</v>
      </c>
      <c r="N1681" s="2">
        <v>0</v>
      </c>
      <c r="O1681" s="2">
        <v>0</v>
      </c>
      <c r="P1681" s="2" t="s">
        <v>795</v>
      </c>
      <c r="Q1681" s="2" t="s">
        <v>874</v>
      </c>
      <c r="R1681" s="2" t="s">
        <v>830</v>
      </c>
      <c r="S1681" s="2" t="s">
        <v>831</v>
      </c>
      <c r="T1681" s="2" t="str">
        <f t="shared" si="104"/>
        <v/>
      </c>
      <c r="U1681" s="2" t="s">
        <v>1030</v>
      </c>
      <c r="V1681" s="2" t="str">
        <f t="shared" si="105"/>
        <v/>
      </c>
      <c r="W1681" s="2" t="s">
        <v>1030</v>
      </c>
      <c r="X1681" s="2" t="str">
        <f t="shared" si="106"/>
        <v/>
      </c>
      <c r="Y1681" s="2" t="s">
        <v>1030</v>
      </c>
      <c r="Z1681" s="2" t="str">
        <f t="shared" si="107"/>
        <v/>
      </c>
      <c r="AA1681" s="2" t="s">
        <v>1030</v>
      </c>
    </row>
    <row r="1682" spans="1:27" hidden="1" x14ac:dyDescent="0.25">
      <c r="A1682" s="2" t="s">
        <v>5580</v>
      </c>
      <c r="B1682" s="2" t="s">
        <v>1365</v>
      </c>
      <c r="C1682" s="2" t="s">
        <v>5581</v>
      </c>
      <c r="D1682" s="2">
        <v>11.916666686534882</v>
      </c>
      <c r="E1682" s="2">
        <v>1</v>
      </c>
      <c r="F1682" s="2">
        <v>11.916666686534882</v>
      </c>
      <c r="G1682" s="2" t="s">
        <v>1030</v>
      </c>
      <c r="H1682" s="2" t="s">
        <v>5582</v>
      </c>
      <c r="I1682" s="21">
        <v>42744.333333333328</v>
      </c>
      <c r="J1682" s="2" t="s">
        <v>819</v>
      </c>
      <c r="K1682" s="21">
        <v>41746.291666666664</v>
      </c>
      <c r="L1682" s="2" t="s">
        <v>794</v>
      </c>
      <c r="M1682" s="21">
        <v>42656.291666666672</v>
      </c>
      <c r="N1682" s="2">
        <v>3</v>
      </c>
      <c r="O1682" s="2">
        <v>300000</v>
      </c>
      <c r="P1682" s="2" t="s">
        <v>816</v>
      </c>
      <c r="Q1682" s="2" t="s">
        <v>1592</v>
      </c>
      <c r="R1682" s="2" t="s">
        <v>797</v>
      </c>
      <c r="S1682" s="2" t="s">
        <v>831</v>
      </c>
      <c r="T1682" s="2" t="str">
        <f t="shared" si="104"/>
        <v/>
      </c>
      <c r="U1682" s="2" t="s">
        <v>1030</v>
      </c>
      <c r="V1682" s="2" t="str">
        <f t="shared" si="105"/>
        <v>Anthony C. Elliott</v>
      </c>
      <c r="W1682" s="2">
        <v>1</v>
      </c>
      <c r="X1682" s="2" t="str">
        <f t="shared" si="106"/>
        <v>Anthony C. Elliott</v>
      </c>
      <c r="Y1682" s="2">
        <v>3</v>
      </c>
      <c r="Z1682" s="2" t="str">
        <f t="shared" si="107"/>
        <v>Anthony C. Elliott</v>
      </c>
      <c r="AA1682" s="2">
        <v>300000</v>
      </c>
    </row>
    <row r="1683" spans="1:27" hidden="1" x14ac:dyDescent="0.25">
      <c r="A1683" s="2" t="s">
        <v>5583</v>
      </c>
      <c r="B1683" s="2" t="s">
        <v>812</v>
      </c>
      <c r="C1683" s="2" t="s">
        <v>5584</v>
      </c>
      <c r="D1683" s="2">
        <v>1</v>
      </c>
      <c r="E1683" s="2">
        <v>1</v>
      </c>
      <c r="F1683" s="2">
        <v>1</v>
      </c>
      <c r="G1683" s="2" t="s">
        <v>1030</v>
      </c>
      <c r="H1683" s="2" t="s">
        <v>5585</v>
      </c>
      <c r="I1683" s="21">
        <v>42804.333333333328</v>
      </c>
      <c r="J1683" s="2" t="s">
        <v>819</v>
      </c>
      <c r="K1683" s="21">
        <v>42804.333333333328</v>
      </c>
      <c r="L1683" s="2" t="s">
        <v>794</v>
      </c>
      <c r="M1683" s="21">
        <v>42628.291666666672</v>
      </c>
      <c r="N1683" s="2">
        <v>1</v>
      </c>
      <c r="O1683" s="2">
        <v>0</v>
      </c>
      <c r="P1683" s="2" t="s">
        <v>824</v>
      </c>
      <c r="Q1683" s="2" t="s">
        <v>812</v>
      </c>
      <c r="R1683" s="2" t="s">
        <v>797</v>
      </c>
      <c r="S1683" s="2" t="s">
        <v>831</v>
      </c>
      <c r="T1683" s="2" t="str">
        <f t="shared" si="104"/>
        <v/>
      </c>
      <c r="U1683" s="2" t="s">
        <v>1030</v>
      </c>
      <c r="V1683" s="2" t="str">
        <f t="shared" si="105"/>
        <v/>
      </c>
      <c r="W1683" s="2" t="s">
        <v>1030</v>
      </c>
      <c r="X1683" s="2" t="str">
        <f t="shared" si="106"/>
        <v/>
      </c>
      <c r="Y1683" s="2" t="s">
        <v>1030</v>
      </c>
      <c r="Z1683" s="2" t="str">
        <f t="shared" si="107"/>
        <v/>
      </c>
      <c r="AA1683" s="2" t="s">
        <v>1030</v>
      </c>
    </row>
    <row r="1684" spans="1:27" hidden="1" x14ac:dyDescent="0.25">
      <c r="A1684" s="2" t="s">
        <v>5586</v>
      </c>
      <c r="B1684" s="2" t="s">
        <v>822</v>
      </c>
      <c r="C1684" s="2" t="s">
        <v>5587</v>
      </c>
      <c r="D1684" s="2">
        <v>10</v>
      </c>
      <c r="E1684" s="2">
        <v>1</v>
      </c>
      <c r="F1684" s="2">
        <v>10</v>
      </c>
      <c r="G1684" s="2" t="s">
        <v>1030</v>
      </c>
      <c r="H1684" s="2" t="s">
        <v>5588</v>
      </c>
      <c r="I1684" s="21">
        <v>42067.333333333328</v>
      </c>
      <c r="J1684" s="2" t="s">
        <v>884</v>
      </c>
      <c r="K1684" s="21">
        <v>41669.333333333336</v>
      </c>
      <c r="L1684" s="2" t="s">
        <v>1102</v>
      </c>
      <c r="M1684" s="21">
        <v>41426.291666666664</v>
      </c>
      <c r="N1684" s="2">
        <v>0</v>
      </c>
      <c r="O1684" s="2">
        <v>15000</v>
      </c>
      <c r="P1684" s="2" t="s">
        <v>824</v>
      </c>
      <c r="Q1684" s="2" t="s">
        <v>822</v>
      </c>
      <c r="R1684" s="2" t="s">
        <v>922</v>
      </c>
      <c r="S1684" s="2" t="s">
        <v>831</v>
      </c>
      <c r="T1684" s="2" t="str">
        <f t="shared" si="104"/>
        <v/>
      </c>
      <c r="U1684" s="2" t="s">
        <v>1030</v>
      </c>
      <c r="V1684" s="2" t="str">
        <f t="shared" si="105"/>
        <v/>
      </c>
      <c r="W1684" s="2" t="s">
        <v>1030</v>
      </c>
      <c r="X1684" s="2" t="str">
        <f t="shared" si="106"/>
        <v/>
      </c>
      <c r="Y1684" s="2" t="s">
        <v>1030</v>
      </c>
      <c r="Z1684" s="2" t="str">
        <f t="shared" si="107"/>
        <v/>
      </c>
      <c r="AA1684" s="2" t="s">
        <v>1030</v>
      </c>
    </row>
    <row r="1685" spans="1:27" hidden="1" x14ac:dyDescent="0.25">
      <c r="A1685" s="2" t="s">
        <v>610</v>
      </c>
      <c r="B1685" s="2" t="s">
        <v>848</v>
      </c>
      <c r="C1685" s="2" t="s">
        <v>609</v>
      </c>
      <c r="D1685" s="2">
        <v>14.5</v>
      </c>
      <c r="E1685" s="2">
        <v>1</v>
      </c>
      <c r="F1685" s="2">
        <v>14.5</v>
      </c>
      <c r="G1685" s="2" t="s">
        <v>1030</v>
      </c>
      <c r="H1685" s="2" t="s">
        <v>1264</v>
      </c>
      <c r="I1685" s="21">
        <v>43206.291666666672</v>
      </c>
      <c r="J1685" s="2" t="s">
        <v>859</v>
      </c>
      <c r="K1685" s="21">
        <v>42409.333333333328</v>
      </c>
      <c r="L1685" s="2" t="s">
        <v>794</v>
      </c>
      <c r="M1685" s="21">
        <v>39836.333333333336</v>
      </c>
      <c r="N1685" s="2">
        <v>16</v>
      </c>
      <c r="O1685" s="2">
        <v>1400000</v>
      </c>
      <c r="P1685" s="2" t="s">
        <v>795</v>
      </c>
      <c r="Q1685" s="2" t="s">
        <v>848</v>
      </c>
      <c r="R1685" s="2" t="s">
        <v>852</v>
      </c>
      <c r="S1685" s="2" t="s">
        <v>853</v>
      </c>
      <c r="T1685" s="2" t="str">
        <f t="shared" si="104"/>
        <v/>
      </c>
      <c r="U1685" s="2" t="s">
        <v>1030</v>
      </c>
      <c r="V1685" s="2" t="str">
        <f t="shared" si="105"/>
        <v/>
      </c>
      <c r="W1685" s="2" t="s">
        <v>1030</v>
      </c>
      <c r="X1685" s="2" t="str">
        <f t="shared" si="106"/>
        <v>Gonzalo Fernandez</v>
      </c>
      <c r="Y1685" s="2">
        <v>16</v>
      </c>
      <c r="Z1685" s="2" t="str">
        <f t="shared" si="107"/>
        <v/>
      </c>
      <c r="AA1685" s="2" t="s">
        <v>1030</v>
      </c>
    </row>
    <row r="1686" spans="1:27" hidden="1" x14ac:dyDescent="0.25">
      <c r="A1686" s="2" t="s">
        <v>5589</v>
      </c>
      <c r="B1686" s="2" t="s">
        <v>835</v>
      </c>
      <c r="C1686" s="2" t="s">
        <v>5590</v>
      </c>
      <c r="D1686" s="2">
        <v>6.5</v>
      </c>
      <c r="E1686" s="2">
        <v>1</v>
      </c>
      <c r="F1686" s="2">
        <v>6.5</v>
      </c>
      <c r="G1686" s="2" t="s">
        <v>1030</v>
      </c>
      <c r="H1686" s="2" t="s">
        <v>5591</v>
      </c>
      <c r="I1686" s="21">
        <v>42263.291666666672</v>
      </c>
      <c r="J1686" s="2" t="s">
        <v>847</v>
      </c>
      <c r="K1686" s="21">
        <v>42075.291666666672</v>
      </c>
      <c r="L1686" s="2" t="s">
        <v>1102</v>
      </c>
      <c r="M1686" s="21">
        <v>42131.291666666672</v>
      </c>
      <c r="N1686" s="2">
        <v>0</v>
      </c>
      <c r="O1686" s="2">
        <v>0</v>
      </c>
      <c r="P1686" s="2" t="s">
        <v>816</v>
      </c>
      <c r="Q1686" s="2" t="s">
        <v>835</v>
      </c>
      <c r="R1686" s="2" t="s">
        <v>937</v>
      </c>
      <c r="S1686" s="2" t="s">
        <v>916</v>
      </c>
      <c r="T1686" s="2" t="str">
        <f t="shared" si="104"/>
        <v>Julie Samson</v>
      </c>
      <c r="U1686" s="2">
        <v>1500</v>
      </c>
      <c r="V1686" s="2" t="str">
        <f t="shared" si="105"/>
        <v>Julie Samson</v>
      </c>
      <c r="W1686" s="2">
        <v>1</v>
      </c>
      <c r="X1686" s="2" t="str">
        <f t="shared" si="106"/>
        <v/>
      </c>
      <c r="Y1686" s="2" t="s">
        <v>1030</v>
      </c>
      <c r="Z1686" s="2" t="str">
        <f t="shared" si="107"/>
        <v/>
      </c>
      <c r="AA1686" s="2" t="s">
        <v>1030</v>
      </c>
    </row>
    <row r="1687" spans="1:27" hidden="1" x14ac:dyDescent="0.25">
      <c r="A1687" s="2" t="s">
        <v>5592</v>
      </c>
      <c r="B1687" s="2" t="s">
        <v>1063</v>
      </c>
      <c r="C1687" s="2" t="s">
        <v>5593</v>
      </c>
      <c r="D1687" s="2">
        <v>8.25</v>
      </c>
      <c r="E1687" s="2">
        <v>1</v>
      </c>
      <c r="F1687" s="2">
        <v>8.25</v>
      </c>
      <c r="G1687" s="2" t="s">
        <v>1030</v>
      </c>
      <c r="H1687" s="2" t="s">
        <v>5594</v>
      </c>
      <c r="I1687" s="21">
        <v>42263.291666666672</v>
      </c>
      <c r="J1687" s="2" t="s">
        <v>1153</v>
      </c>
      <c r="K1687" s="21">
        <v>41953.333333333328</v>
      </c>
      <c r="L1687" s="2" t="s">
        <v>1102</v>
      </c>
      <c r="M1687" s="21">
        <v>42009.333333333328</v>
      </c>
      <c r="N1687" s="2">
        <v>0</v>
      </c>
      <c r="O1687" s="2">
        <v>0</v>
      </c>
      <c r="P1687" s="2" t="s">
        <v>816</v>
      </c>
      <c r="Q1687" s="2" t="s">
        <v>1063</v>
      </c>
      <c r="R1687" s="2" t="s">
        <v>836</v>
      </c>
      <c r="S1687" s="2" t="s">
        <v>820</v>
      </c>
      <c r="T1687" s="2" t="str">
        <f t="shared" si="104"/>
        <v/>
      </c>
      <c r="U1687" s="2" t="s">
        <v>1030</v>
      </c>
      <c r="V1687" s="2" t="str">
        <f t="shared" si="105"/>
        <v>Georg Winkler</v>
      </c>
      <c r="W1687" s="2">
        <v>1</v>
      </c>
      <c r="X1687" s="2" t="str">
        <f t="shared" si="106"/>
        <v/>
      </c>
      <c r="Y1687" s="2" t="s">
        <v>1030</v>
      </c>
      <c r="Z1687" s="2" t="str">
        <f t="shared" si="107"/>
        <v/>
      </c>
      <c r="AA1687" s="2" t="s">
        <v>1030</v>
      </c>
    </row>
    <row r="1688" spans="1:27" hidden="1" x14ac:dyDescent="0.25">
      <c r="A1688" s="2" t="s">
        <v>5595</v>
      </c>
      <c r="B1688" s="2" t="s">
        <v>796</v>
      </c>
      <c r="C1688" s="2" t="s">
        <v>5596</v>
      </c>
      <c r="D1688" s="2">
        <v>2.25</v>
      </c>
      <c r="E1688" s="2">
        <v>1</v>
      </c>
      <c r="F1688" s="2">
        <v>2.25</v>
      </c>
      <c r="G1688" s="2" t="s">
        <v>1030</v>
      </c>
      <c r="H1688" s="2" t="s">
        <v>5597</v>
      </c>
      <c r="I1688" s="21">
        <v>41794.291666666664</v>
      </c>
      <c r="J1688" s="2" t="s">
        <v>819</v>
      </c>
      <c r="K1688" s="21">
        <v>41794.291666666664</v>
      </c>
      <c r="L1688" s="2" t="s">
        <v>794</v>
      </c>
      <c r="M1688" s="21">
        <v>41183.291666666664</v>
      </c>
      <c r="P1688" s="2" t="s">
        <v>795</v>
      </c>
      <c r="Q1688" s="2" t="s">
        <v>796</v>
      </c>
      <c r="R1688" s="2" t="s">
        <v>830</v>
      </c>
      <c r="S1688" s="2" t="s">
        <v>798</v>
      </c>
      <c r="T1688" s="2" t="str">
        <f t="shared" si="104"/>
        <v/>
      </c>
      <c r="U1688" s="2" t="s">
        <v>1030</v>
      </c>
      <c r="V1688" s="2" t="str">
        <f t="shared" si="105"/>
        <v/>
      </c>
      <c r="W1688" s="2" t="s">
        <v>1030</v>
      </c>
      <c r="X1688" s="2" t="str">
        <f t="shared" si="106"/>
        <v/>
      </c>
      <c r="Y1688" s="2" t="s">
        <v>1030</v>
      </c>
      <c r="Z1688" s="2" t="str">
        <f t="shared" si="107"/>
        <v/>
      </c>
      <c r="AA1688" s="2" t="s">
        <v>1030</v>
      </c>
    </row>
    <row r="1689" spans="1:27" hidden="1" x14ac:dyDescent="0.25">
      <c r="A1689" s="2" t="s">
        <v>5598</v>
      </c>
      <c r="B1689" s="2" t="s">
        <v>885</v>
      </c>
      <c r="C1689" s="2" t="s">
        <v>5599</v>
      </c>
      <c r="D1689" s="2">
        <v>6.75</v>
      </c>
      <c r="E1689" s="2">
        <v>1</v>
      </c>
      <c r="F1689" s="2">
        <v>6.75</v>
      </c>
      <c r="G1689" s="2" t="s">
        <v>1030</v>
      </c>
      <c r="H1689" s="2" t="s">
        <v>5600</v>
      </c>
      <c r="I1689" s="21">
        <v>42471.291666666672</v>
      </c>
      <c r="J1689" s="2" t="s">
        <v>808</v>
      </c>
      <c r="K1689" s="21">
        <v>42458.291666666672</v>
      </c>
      <c r="L1689" s="2" t="s">
        <v>794</v>
      </c>
      <c r="N1689" s="2">
        <v>0</v>
      </c>
      <c r="O1689" s="2">
        <v>0</v>
      </c>
      <c r="P1689" s="2" t="s">
        <v>816</v>
      </c>
      <c r="Q1689" s="2" t="s">
        <v>885</v>
      </c>
      <c r="R1689" s="2" t="s">
        <v>813</v>
      </c>
      <c r="S1689" s="2" t="s">
        <v>831</v>
      </c>
      <c r="T1689" s="2" t="str">
        <f t="shared" si="104"/>
        <v/>
      </c>
      <c r="U1689" s="2" t="s">
        <v>1030</v>
      </c>
      <c r="V1689" s="2" t="str">
        <f t="shared" si="105"/>
        <v/>
      </c>
      <c r="W1689" s="2" t="s">
        <v>1030</v>
      </c>
      <c r="X1689" s="2" t="str">
        <f t="shared" si="106"/>
        <v/>
      </c>
      <c r="Y1689" s="2" t="s">
        <v>1030</v>
      </c>
      <c r="Z1689" s="2" t="str">
        <f t="shared" si="107"/>
        <v/>
      </c>
      <c r="AA1689" s="2" t="s">
        <v>1030</v>
      </c>
    </row>
    <row r="1690" spans="1:27" hidden="1" x14ac:dyDescent="0.25">
      <c r="A1690" s="2" t="s">
        <v>161</v>
      </c>
      <c r="B1690" s="2" t="s">
        <v>812</v>
      </c>
      <c r="C1690" s="2" t="s">
        <v>160</v>
      </c>
      <c r="D1690" s="2">
        <v>3.5</v>
      </c>
      <c r="E1690" s="2">
        <v>1</v>
      </c>
      <c r="F1690" s="2">
        <v>3.5</v>
      </c>
      <c r="G1690" s="2" t="s">
        <v>1030</v>
      </c>
      <c r="H1690" s="2" t="s">
        <v>1265</v>
      </c>
      <c r="I1690" s="21">
        <v>43265.291666666672</v>
      </c>
      <c r="J1690" s="2" t="s">
        <v>840</v>
      </c>
      <c r="K1690" s="21">
        <v>43235.291666666672</v>
      </c>
      <c r="L1690" s="2" t="s">
        <v>794</v>
      </c>
      <c r="N1690" s="2">
        <v>0</v>
      </c>
      <c r="O1690" s="2">
        <v>0</v>
      </c>
      <c r="P1690" s="2" t="s">
        <v>816</v>
      </c>
      <c r="Q1690" s="2" t="s">
        <v>812</v>
      </c>
      <c r="R1690" s="2" t="s">
        <v>810</v>
      </c>
      <c r="S1690" s="2" t="s">
        <v>831</v>
      </c>
      <c r="T1690" s="2" t="str">
        <f t="shared" si="104"/>
        <v/>
      </c>
      <c r="U1690" s="2" t="s">
        <v>1030</v>
      </c>
      <c r="V1690" s="2" t="str">
        <f t="shared" si="105"/>
        <v/>
      </c>
      <c r="W1690" s="2" t="s">
        <v>1030</v>
      </c>
      <c r="X1690" s="2" t="str">
        <f t="shared" si="106"/>
        <v/>
      </c>
      <c r="Y1690" s="2" t="s">
        <v>1030</v>
      </c>
      <c r="Z1690" s="2" t="str">
        <f t="shared" si="107"/>
        <v/>
      </c>
      <c r="AA1690" s="2" t="s">
        <v>1030</v>
      </c>
    </row>
    <row r="1691" spans="1:27" hidden="1" x14ac:dyDescent="0.25">
      <c r="A1691" s="2" t="s">
        <v>5601</v>
      </c>
      <c r="B1691" s="2" t="s">
        <v>848</v>
      </c>
      <c r="C1691" s="2" t="s">
        <v>5602</v>
      </c>
      <c r="D1691" s="2">
        <v>6.25</v>
      </c>
      <c r="E1691" s="2">
        <v>1</v>
      </c>
      <c r="F1691" s="2">
        <v>6.25</v>
      </c>
      <c r="G1691" s="2" t="s">
        <v>1030</v>
      </c>
      <c r="H1691" s="2" t="s">
        <v>5603</v>
      </c>
      <c r="I1691" s="21">
        <v>42943.291666666672</v>
      </c>
      <c r="J1691" s="2" t="s">
        <v>889</v>
      </c>
      <c r="K1691" s="21">
        <v>42935.291666666672</v>
      </c>
      <c r="L1691" s="2" t="s">
        <v>794</v>
      </c>
      <c r="M1691" s="21">
        <v>41674.333333333336</v>
      </c>
      <c r="N1691" s="2">
        <v>1</v>
      </c>
      <c r="O1691" s="2">
        <v>12800</v>
      </c>
      <c r="P1691" s="2" t="s">
        <v>795</v>
      </c>
      <c r="Q1691" s="2" t="s">
        <v>848</v>
      </c>
      <c r="R1691" s="2" t="s">
        <v>852</v>
      </c>
      <c r="S1691" s="2" t="s">
        <v>801</v>
      </c>
      <c r="T1691" s="2" t="str">
        <f t="shared" si="104"/>
        <v/>
      </c>
      <c r="U1691" s="2" t="s">
        <v>1030</v>
      </c>
      <c r="V1691" s="2" t="str">
        <f t="shared" si="105"/>
        <v/>
      </c>
      <c r="W1691" s="2" t="s">
        <v>1030</v>
      </c>
      <c r="X1691" s="2" t="str">
        <f t="shared" si="106"/>
        <v/>
      </c>
      <c r="Y1691" s="2" t="s">
        <v>1030</v>
      </c>
      <c r="Z1691" s="2" t="str">
        <f t="shared" si="107"/>
        <v/>
      </c>
      <c r="AA1691" s="2" t="s">
        <v>1030</v>
      </c>
    </row>
    <row r="1692" spans="1:27" hidden="1" x14ac:dyDescent="0.25">
      <c r="A1692" s="2" t="s">
        <v>5604</v>
      </c>
      <c r="B1692" s="2" t="s">
        <v>1659</v>
      </c>
      <c r="C1692" s="2" t="s">
        <v>5605</v>
      </c>
      <c r="D1692" s="2">
        <v>0.25</v>
      </c>
      <c r="E1692" s="2" t="s">
        <v>1030</v>
      </c>
      <c r="F1692" s="2" t="s">
        <v>1030</v>
      </c>
      <c r="G1692" s="2">
        <v>0.25</v>
      </c>
      <c r="H1692" s="2" t="s">
        <v>5606</v>
      </c>
      <c r="I1692" s="21">
        <v>41718.291666666664</v>
      </c>
      <c r="J1692" s="2" t="s">
        <v>793</v>
      </c>
      <c r="K1692" s="21">
        <v>40727.291666666664</v>
      </c>
      <c r="L1692" s="2" t="s">
        <v>1102</v>
      </c>
      <c r="M1692" s="21">
        <v>38869.291666666664</v>
      </c>
      <c r="N1692" s="2">
        <v>1</v>
      </c>
      <c r="P1692" s="2" t="s">
        <v>795</v>
      </c>
      <c r="Q1692" s="2" t="s">
        <v>1659</v>
      </c>
      <c r="R1692" s="2" t="s">
        <v>852</v>
      </c>
      <c r="S1692" s="2" t="s">
        <v>853</v>
      </c>
      <c r="T1692" s="2" t="str">
        <f t="shared" si="104"/>
        <v/>
      </c>
      <c r="U1692" s="2" t="s">
        <v>1030</v>
      </c>
      <c r="V1692" s="2" t="str">
        <f t="shared" si="105"/>
        <v/>
      </c>
      <c r="W1692" s="2" t="s">
        <v>1030</v>
      </c>
      <c r="X1692" s="2" t="str">
        <f t="shared" si="106"/>
        <v/>
      </c>
      <c r="Y1692" s="2" t="s">
        <v>1030</v>
      </c>
      <c r="Z1692" s="2" t="str">
        <f t="shared" si="107"/>
        <v/>
      </c>
      <c r="AA1692" s="2" t="s">
        <v>1030</v>
      </c>
    </row>
    <row r="1693" spans="1:27" hidden="1" x14ac:dyDescent="0.25">
      <c r="A1693" s="2" t="s">
        <v>5607</v>
      </c>
      <c r="B1693" s="2" t="s">
        <v>1659</v>
      </c>
      <c r="C1693" s="2" t="s">
        <v>5608</v>
      </c>
      <c r="D1693" s="2">
        <v>0.25</v>
      </c>
      <c r="E1693" s="2" t="s">
        <v>1030</v>
      </c>
      <c r="F1693" s="2" t="s">
        <v>1030</v>
      </c>
      <c r="G1693" s="2">
        <v>0.25</v>
      </c>
      <c r="H1693" s="2" t="s">
        <v>5609</v>
      </c>
      <c r="I1693" s="21">
        <v>41718.291666666664</v>
      </c>
      <c r="J1693" s="2" t="s">
        <v>1153</v>
      </c>
      <c r="K1693" s="21">
        <v>40590.333333333336</v>
      </c>
      <c r="L1693" s="2" t="s">
        <v>1102</v>
      </c>
      <c r="M1693" s="21">
        <v>40087.291666666664</v>
      </c>
      <c r="N1693" s="2">
        <v>1</v>
      </c>
      <c r="O1693" s="2">
        <v>28400</v>
      </c>
      <c r="P1693" s="2" t="s">
        <v>795</v>
      </c>
      <c r="Q1693" s="2" t="s">
        <v>1659</v>
      </c>
      <c r="R1693" s="2" t="s">
        <v>810</v>
      </c>
      <c r="S1693" s="2" t="s">
        <v>853</v>
      </c>
      <c r="T1693" s="2" t="str">
        <f t="shared" si="104"/>
        <v/>
      </c>
      <c r="U1693" s="2" t="s">
        <v>1030</v>
      </c>
      <c r="V1693" s="2" t="str">
        <f t="shared" si="105"/>
        <v/>
      </c>
      <c r="W1693" s="2" t="s">
        <v>1030</v>
      </c>
      <c r="X1693" s="2" t="str">
        <f t="shared" si="106"/>
        <v/>
      </c>
      <c r="Y1693" s="2" t="s">
        <v>1030</v>
      </c>
      <c r="Z1693" s="2" t="str">
        <f t="shared" si="107"/>
        <v/>
      </c>
      <c r="AA1693" s="2" t="s">
        <v>1030</v>
      </c>
    </row>
    <row r="1694" spans="1:27" hidden="1" x14ac:dyDescent="0.25">
      <c r="A1694" s="2" t="s">
        <v>5610</v>
      </c>
      <c r="B1694" s="2" t="s">
        <v>822</v>
      </c>
      <c r="C1694" s="2" t="s">
        <v>5611</v>
      </c>
      <c r="D1694" s="2">
        <v>22</v>
      </c>
      <c r="E1694" s="2" t="s">
        <v>1030</v>
      </c>
      <c r="F1694" s="2" t="s">
        <v>1030</v>
      </c>
      <c r="G1694" s="2">
        <v>22</v>
      </c>
      <c r="H1694" s="2" t="s">
        <v>2551</v>
      </c>
      <c r="I1694" s="21">
        <v>42009.333333333328</v>
      </c>
      <c r="J1694" s="2" t="s">
        <v>793</v>
      </c>
      <c r="K1694" s="21">
        <v>40808.291666666664</v>
      </c>
      <c r="L1694" s="2" t="s">
        <v>1102</v>
      </c>
      <c r="M1694" s="21">
        <v>38718.333333333336</v>
      </c>
      <c r="N1694" s="2">
        <v>45</v>
      </c>
      <c r="O1694" s="2">
        <v>325000</v>
      </c>
      <c r="P1694" s="2" t="s">
        <v>795</v>
      </c>
      <c r="Q1694" s="2" t="s">
        <v>822</v>
      </c>
      <c r="R1694" s="2" t="s">
        <v>797</v>
      </c>
      <c r="S1694" s="2" t="s">
        <v>831</v>
      </c>
      <c r="T1694" s="2" t="str">
        <f t="shared" si="104"/>
        <v>Sylvia Martini</v>
      </c>
      <c r="U1694" s="2">
        <v>5000000</v>
      </c>
      <c r="V1694" s="2" t="str">
        <f t="shared" si="105"/>
        <v/>
      </c>
      <c r="W1694" s="2" t="s">
        <v>1030</v>
      </c>
      <c r="X1694" s="2" t="str">
        <f t="shared" si="106"/>
        <v/>
      </c>
      <c r="Y1694" s="2" t="s">
        <v>1030</v>
      </c>
      <c r="Z1694" s="2" t="str">
        <f t="shared" si="107"/>
        <v>Sylvia Martini</v>
      </c>
      <c r="AA1694" s="2">
        <v>505000</v>
      </c>
    </row>
    <row r="1695" spans="1:27" hidden="1" x14ac:dyDescent="0.25">
      <c r="A1695" s="2" t="s">
        <v>1440</v>
      </c>
      <c r="B1695" s="2" t="s">
        <v>885</v>
      </c>
      <c r="C1695" s="2" t="s">
        <v>1439</v>
      </c>
      <c r="D1695" s="2">
        <v>5.5</v>
      </c>
      <c r="E1695" s="2">
        <v>1</v>
      </c>
      <c r="F1695" s="2">
        <v>5.5</v>
      </c>
      <c r="G1695" s="2" t="s">
        <v>1030</v>
      </c>
      <c r="H1695" s="2" t="s">
        <v>1528</v>
      </c>
      <c r="I1695" s="21">
        <v>43315.291666666672</v>
      </c>
      <c r="J1695" s="2" t="s">
        <v>793</v>
      </c>
      <c r="K1695" s="21">
        <v>43298.291666666672</v>
      </c>
      <c r="L1695" s="2" t="s">
        <v>794</v>
      </c>
      <c r="M1695" s="21">
        <v>42373.333333333328</v>
      </c>
      <c r="N1695" s="2">
        <v>0</v>
      </c>
      <c r="O1695" s="2">
        <v>838</v>
      </c>
      <c r="P1695" s="2" t="s">
        <v>795</v>
      </c>
      <c r="Q1695" s="2" t="s">
        <v>885</v>
      </c>
      <c r="R1695" s="2" t="s">
        <v>810</v>
      </c>
      <c r="S1695" s="2" t="s">
        <v>820</v>
      </c>
      <c r="T1695" s="2" t="str">
        <f t="shared" si="104"/>
        <v/>
      </c>
      <c r="U1695" s="2" t="s">
        <v>1030</v>
      </c>
      <c r="V1695" s="2" t="str">
        <f t="shared" si="105"/>
        <v/>
      </c>
      <c r="W1695" s="2" t="s">
        <v>1030</v>
      </c>
      <c r="X1695" s="2" t="str">
        <f t="shared" si="106"/>
        <v/>
      </c>
      <c r="Y1695" s="2" t="s">
        <v>1030</v>
      </c>
      <c r="Z1695" s="2" t="str">
        <f t="shared" si="107"/>
        <v/>
      </c>
      <c r="AA1695" s="2" t="s">
        <v>1030</v>
      </c>
    </row>
    <row r="1696" spans="1:27" hidden="1" x14ac:dyDescent="0.25">
      <c r="A1696" s="2" t="s">
        <v>1558</v>
      </c>
      <c r="B1696" s="2" t="s">
        <v>1365</v>
      </c>
      <c r="C1696" s="2" t="s">
        <v>1530</v>
      </c>
      <c r="D1696" s="2">
        <v>17.25</v>
      </c>
      <c r="E1696" s="2">
        <v>1</v>
      </c>
      <c r="F1696" s="2">
        <v>17.25</v>
      </c>
      <c r="G1696" s="2" t="s">
        <v>1030</v>
      </c>
      <c r="H1696" s="2" t="s">
        <v>1266</v>
      </c>
      <c r="I1696" s="21">
        <v>43313.291666666672</v>
      </c>
      <c r="J1696" s="2" t="s">
        <v>800</v>
      </c>
      <c r="K1696" s="21">
        <v>43115.333333333328</v>
      </c>
      <c r="L1696" s="2" t="s">
        <v>794</v>
      </c>
      <c r="M1696" s="21">
        <v>33970.333333333336</v>
      </c>
      <c r="N1696" s="2">
        <v>1</v>
      </c>
      <c r="O1696" s="2">
        <v>0</v>
      </c>
      <c r="P1696" s="2" t="s">
        <v>795</v>
      </c>
      <c r="Q1696" s="2" t="s">
        <v>1592</v>
      </c>
      <c r="R1696" s="2" t="s">
        <v>937</v>
      </c>
      <c r="S1696" s="2" t="s">
        <v>1213</v>
      </c>
      <c r="T1696" s="2" t="str">
        <f t="shared" si="104"/>
        <v/>
      </c>
      <c r="U1696" s="2" t="s">
        <v>1030</v>
      </c>
      <c r="V1696" s="2" t="str">
        <f t="shared" si="105"/>
        <v/>
      </c>
      <c r="W1696" s="2" t="s">
        <v>1030</v>
      </c>
      <c r="X1696" s="2" t="str">
        <f t="shared" si="106"/>
        <v/>
      </c>
      <c r="Y1696" s="2" t="s">
        <v>1030</v>
      </c>
      <c r="Z1696" s="2" t="str">
        <f t="shared" si="107"/>
        <v/>
      </c>
      <c r="AA1696" s="2" t="s">
        <v>1030</v>
      </c>
    </row>
    <row r="1697" spans="1:27" hidden="1" x14ac:dyDescent="0.25">
      <c r="A1697" s="2" t="s">
        <v>388</v>
      </c>
      <c r="B1697" s="2" t="s">
        <v>1365</v>
      </c>
      <c r="C1697" s="2" t="s">
        <v>387</v>
      </c>
      <c r="D1697" s="2">
        <v>3</v>
      </c>
      <c r="E1697" s="2">
        <v>1</v>
      </c>
      <c r="F1697" s="2">
        <v>3</v>
      </c>
      <c r="G1697" s="2" t="s">
        <v>1030</v>
      </c>
      <c r="H1697" s="2" t="s">
        <v>1267</v>
      </c>
      <c r="I1697" s="21">
        <v>43235.291666666672</v>
      </c>
      <c r="J1697" s="2" t="s">
        <v>800</v>
      </c>
      <c r="K1697" s="21">
        <v>43185.291666666672</v>
      </c>
      <c r="L1697" s="2" t="s">
        <v>794</v>
      </c>
      <c r="M1697" s="21">
        <v>40179.333333333336</v>
      </c>
      <c r="N1697" s="2">
        <v>12</v>
      </c>
      <c r="O1697" s="2">
        <v>1800000</v>
      </c>
      <c r="P1697" s="2" t="s">
        <v>795</v>
      </c>
      <c r="Q1697" s="2" t="s">
        <v>1592</v>
      </c>
      <c r="R1697" s="2" t="s">
        <v>810</v>
      </c>
      <c r="S1697" s="2" t="s">
        <v>801</v>
      </c>
      <c r="T1697" s="2" t="str">
        <f t="shared" si="104"/>
        <v/>
      </c>
      <c r="U1697" s="2" t="s">
        <v>1030</v>
      </c>
      <c r="V1697" s="2" t="str">
        <f t="shared" si="105"/>
        <v/>
      </c>
      <c r="W1697" s="2" t="s">
        <v>1030</v>
      </c>
      <c r="X1697" s="2" t="str">
        <f t="shared" si="106"/>
        <v/>
      </c>
      <c r="Y1697" s="2" t="s">
        <v>1030</v>
      </c>
      <c r="Z1697" s="2" t="str">
        <f t="shared" si="107"/>
        <v/>
      </c>
      <c r="AA1697" s="2" t="s">
        <v>1030</v>
      </c>
    </row>
    <row r="1698" spans="1:27" hidden="1" x14ac:dyDescent="0.25">
      <c r="A1698" s="2" t="s">
        <v>5612</v>
      </c>
      <c r="B1698" s="2" t="s">
        <v>1659</v>
      </c>
      <c r="C1698" s="2" t="s">
        <v>5613</v>
      </c>
      <c r="D1698" s="2">
        <v>78.5</v>
      </c>
      <c r="E1698" s="2" t="s">
        <v>1030</v>
      </c>
      <c r="F1698" s="2" t="s">
        <v>1030</v>
      </c>
      <c r="G1698" s="2">
        <v>78.5</v>
      </c>
      <c r="H1698" s="2" t="s">
        <v>5614</v>
      </c>
      <c r="I1698" s="21">
        <v>43048.333333333328</v>
      </c>
      <c r="J1698" s="2" t="s">
        <v>800</v>
      </c>
      <c r="K1698" s="21">
        <v>40764.291666666664</v>
      </c>
      <c r="L1698" s="2" t="s">
        <v>794</v>
      </c>
      <c r="M1698" s="21">
        <v>16285.291666666666</v>
      </c>
      <c r="N1698" s="2">
        <v>130</v>
      </c>
      <c r="O1698" s="2">
        <v>27000000</v>
      </c>
      <c r="P1698" s="2" t="s">
        <v>795</v>
      </c>
      <c r="Q1698" s="2" t="s">
        <v>1659</v>
      </c>
      <c r="R1698" s="2" t="s">
        <v>810</v>
      </c>
      <c r="S1698" s="2" t="s">
        <v>817</v>
      </c>
      <c r="T1698" s="2" t="str">
        <f t="shared" si="104"/>
        <v/>
      </c>
      <c r="U1698" s="2" t="s">
        <v>1030</v>
      </c>
      <c r="V1698" s="2" t="str">
        <f t="shared" si="105"/>
        <v/>
      </c>
      <c r="W1698" s="2" t="s">
        <v>1030</v>
      </c>
      <c r="X1698" s="2" t="str">
        <f t="shared" si="106"/>
        <v/>
      </c>
      <c r="Y1698" s="2" t="s">
        <v>1030</v>
      </c>
      <c r="Z1698" s="2" t="str">
        <f t="shared" si="107"/>
        <v/>
      </c>
      <c r="AA1698" s="2" t="s">
        <v>1030</v>
      </c>
    </row>
    <row r="1699" spans="1:27" hidden="1" x14ac:dyDescent="0.25">
      <c r="A1699" s="2" t="s">
        <v>5615</v>
      </c>
      <c r="B1699" s="2" t="s">
        <v>809</v>
      </c>
      <c r="C1699" s="2" t="s">
        <v>5616</v>
      </c>
      <c r="D1699" s="2">
        <v>5.25</v>
      </c>
      <c r="E1699" s="2">
        <v>1</v>
      </c>
      <c r="F1699" s="2">
        <v>5.25</v>
      </c>
      <c r="G1699" s="2" t="s">
        <v>1030</v>
      </c>
      <c r="H1699" s="2" t="s">
        <v>5617</v>
      </c>
      <c r="I1699" s="21">
        <v>42704.333333333328</v>
      </c>
      <c r="J1699" s="2" t="s">
        <v>793</v>
      </c>
      <c r="K1699" s="21">
        <v>42459.291666666672</v>
      </c>
      <c r="L1699" s="2" t="s">
        <v>794</v>
      </c>
      <c r="M1699" s="21">
        <v>42513.291666666672</v>
      </c>
      <c r="N1699" s="2">
        <v>2</v>
      </c>
      <c r="O1699" s="2">
        <v>0</v>
      </c>
      <c r="P1699" s="2" t="s">
        <v>816</v>
      </c>
      <c r="Q1699" s="2" t="s">
        <v>809</v>
      </c>
      <c r="R1699" s="2" t="s">
        <v>797</v>
      </c>
      <c r="S1699" s="2" t="s">
        <v>801</v>
      </c>
      <c r="T1699" s="2" t="str">
        <f t="shared" si="104"/>
        <v/>
      </c>
      <c r="U1699" s="2" t="s">
        <v>1030</v>
      </c>
      <c r="V1699" s="2" t="str">
        <f t="shared" si="105"/>
        <v>Clare Briglio</v>
      </c>
      <c r="W1699" s="2">
        <v>1</v>
      </c>
      <c r="X1699" s="2" t="str">
        <f t="shared" si="106"/>
        <v>Clare Briglio</v>
      </c>
      <c r="Y1699" s="2">
        <v>2</v>
      </c>
      <c r="Z1699" s="2" t="str">
        <f t="shared" si="107"/>
        <v/>
      </c>
      <c r="AA1699" s="2" t="s">
        <v>1030</v>
      </c>
    </row>
    <row r="1700" spans="1:27" hidden="1" x14ac:dyDescent="0.25">
      <c r="A1700" s="2" t="s">
        <v>5618</v>
      </c>
      <c r="B1700" s="2" t="s">
        <v>1659</v>
      </c>
      <c r="C1700" s="2" t="s">
        <v>5619</v>
      </c>
      <c r="D1700" s="2">
        <v>0.3333333358168602</v>
      </c>
      <c r="E1700" s="2" t="s">
        <v>1030</v>
      </c>
      <c r="F1700" s="2" t="s">
        <v>1030</v>
      </c>
      <c r="G1700" s="2">
        <v>0.3333333358168602</v>
      </c>
      <c r="H1700" s="2" t="s">
        <v>5620</v>
      </c>
      <c r="I1700" s="21">
        <v>41736.291666666664</v>
      </c>
      <c r="J1700" s="2" t="s">
        <v>793</v>
      </c>
      <c r="K1700" s="21">
        <v>40851.291666666664</v>
      </c>
      <c r="L1700" s="2" t="s">
        <v>1102</v>
      </c>
      <c r="M1700" s="21">
        <v>37214.333333333336</v>
      </c>
      <c r="N1700" s="2">
        <v>8</v>
      </c>
      <c r="P1700" s="2" t="s">
        <v>795</v>
      </c>
      <c r="Q1700" s="2" t="s">
        <v>1659</v>
      </c>
      <c r="R1700" s="2" t="s">
        <v>810</v>
      </c>
      <c r="S1700" s="2" t="s">
        <v>801</v>
      </c>
      <c r="T1700" s="2" t="str">
        <f t="shared" si="104"/>
        <v/>
      </c>
      <c r="U1700" s="2" t="s">
        <v>1030</v>
      </c>
      <c r="V1700" s="2" t="str">
        <f t="shared" si="105"/>
        <v/>
      </c>
      <c r="W1700" s="2" t="s">
        <v>1030</v>
      </c>
      <c r="X1700" s="2" t="str">
        <f t="shared" si="106"/>
        <v/>
      </c>
      <c r="Y1700" s="2" t="s">
        <v>1030</v>
      </c>
      <c r="Z1700" s="2" t="str">
        <f t="shared" si="107"/>
        <v/>
      </c>
      <c r="AA1700" s="2" t="s">
        <v>1030</v>
      </c>
    </row>
    <row r="1701" spans="1:27" hidden="1" x14ac:dyDescent="0.25">
      <c r="A1701" s="2" t="s">
        <v>5621</v>
      </c>
      <c r="B1701" s="2" t="s">
        <v>5622</v>
      </c>
      <c r="C1701" s="2" t="s">
        <v>5623</v>
      </c>
      <c r="D1701" s="2">
        <v>7</v>
      </c>
      <c r="E1701" s="2" t="s">
        <v>1030</v>
      </c>
      <c r="F1701" s="2" t="s">
        <v>1030</v>
      </c>
      <c r="G1701" s="2">
        <v>7</v>
      </c>
      <c r="H1701" s="2" t="s">
        <v>5624</v>
      </c>
      <c r="I1701" s="21">
        <v>43012.291666666672</v>
      </c>
      <c r="J1701" s="2" t="s">
        <v>819</v>
      </c>
      <c r="K1701" s="21">
        <v>40611.333333333336</v>
      </c>
      <c r="L1701" s="2" t="s">
        <v>794</v>
      </c>
      <c r="M1701" s="21">
        <v>40590.333333333336</v>
      </c>
      <c r="N1701" s="2">
        <v>1</v>
      </c>
      <c r="O1701" s="2">
        <v>59000</v>
      </c>
      <c r="P1701" s="2" t="s">
        <v>795</v>
      </c>
      <c r="Q1701" s="2" t="s">
        <v>5622</v>
      </c>
      <c r="R1701" s="2" t="s">
        <v>903</v>
      </c>
      <c r="S1701" s="2" t="s">
        <v>801</v>
      </c>
      <c r="T1701" s="2" t="str">
        <f t="shared" si="104"/>
        <v/>
      </c>
      <c r="U1701" s="2" t="s">
        <v>1030</v>
      </c>
      <c r="V1701" s="2" t="str">
        <f t="shared" si="105"/>
        <v/>
      </c>
      <c r="W1701" s="2" t="s">
        <v>1030</v>
      </c>
      <c r="X1701" s="2" t="str">
        <f t="shared" si="106"/>
        <v/>
      </c>
      <c r="Y1701" s="2" t="s">
        <v>1030</v>
      </c>
      <c r="Z1701" s="2" t="str">
        <f t="shared" si="107"/>
        <v>Joseph Huggins</v>
      </c>
      <c r="AA1701" s="2">
        <v>59000</v>
      </c>
    </row>
    <row r="1702" spans="1:27" hidden="1" x14ac:dyDescent="0.25">
      <c r="A1702" s="2" t="s">
        <v>5625</v>
      </c>
      <c r="B1702" s="2" t="s">
        <v>809</v>
      </c>
      <c r="C1702" s="2" t="s">
        <v>5626</v>
      </c>
      <c r="D1702" s="2">
        <v>7.75</v>
      </c>
      <c r="E1702" s="2">
        <v>1</v>
      </c>
      <c r="F1702" s="2">
        <v>7.75</v>
      </c>
      <c r="G1702" s="2" t="s">
        <v>1030</v>
      </c>
      <c r="H1702" s="2" t="s">
        <v>5627</v>
      </c>
      <c r="I1702" s="21">
        <v>42766.333333333328</v>
      </c>
      <c r="J1702" s="2" t="s">
        <v>847</v>
      </c>
      <c r="K1702" s="21">
        <v>42522.291666666672</v>
      </c>
      <c r="L1702" s="2" t="s">
        <v>794</v>
      </c>
      <c r="M1702" s="21">
        <v>42534.291666666672</v>
      </c>
      <c r="N1702" s="2">
        <v>1</v>
      </c>
      <c r="O1702" s="2">
        <v>0</v>
      </c>
      <c r="P1702" s="2" t="s">
        <v>816</v>
      </c>
      <c r="Q1702" s="2" t="s">
        <v>809</v>
      </c>
      <c r="R1702" s="2" t="s">
        <v>813</v>
      </c>
      <c r="S1702" s="2" t="s">
        <v>853</v>
      </c>
      <c r="T1702" s="2" t="str">
        <f t="shared" si="104"/>
        <v>Clare Briglio</v>
      </c>
      <c r="U1702" s="2">
        <v>50</v>
      </c>
      <c r="V1702" s="2" t="str">
        <f t="shared" si="105"/>
        <v>Clare Briglio</v>
      </c>
      <c r="W1702" s="2">
        <v>1</v>
      </c>
      <c r="X1702" s="2" t="str">
        <f t="shared" si="106"/>
        <v>Clare Briglio</v>
      </c>
      <c r="Y1702" s="2">
        <v>1</v>
      </c>
      <c r="Z1702" s="2" t="str">
        <f t="shared" si="107"/>
        <v/>
      </c>
      <c r="AA1702" s="2" t="s">
        <v>1030</v>
      </c>
    </row>
    <row r="1703" spans="1:27" hidden="1" x14ac:dyDescent="0.25">
      <c r="A1703" s="2" t="s">
        <v>5628</v>
      </c>
      <c r="B1703" s="2" t="s">
        <v>885</v>
      </c>
      <c r="C1703" s="2" t="s">
        <v>5629</v>
      </c>
      <c r="D1703" s="2">
        <v>1</v>
      </c>
      <c r="E1703" s="2">
        <v>1</v>
      </c>
      <c r="F1703" s="2">
        <v>1</v>
      </c>
      <c r="G1703" s="2" t="s">
        <v>1030</v>
      </c>
      <c r="H1703" s="2" t="s">
        <v>5630</v>
      </c>
      <c r="I1703" s="21">
        <v>43322.291666666672</v>
      </c>
      <c r="J1703" s="2" t="s">
        <v>978</v>
      </c>
      <c r="K1703" s="21">
        <v>43322.291666666672</v>
      </c>
      <c r="L1703" s="2" t="s">
        <v>794</v>
      </c>
      <c r="M1703" s="21">
        <v>42736.333333333328</v>
      </c>
      <c r="N1703" s="2">
        <v>7</v>
      </c>
      <c r="O1703" s="2">
        <v>700000</v>
      </c>
      <c r="P1703" s="2" t="s">
        <v>795</v>
      </c>
      <c r="Q1703" s="2" t="s">
        <v>885</v>
      </c>
      <c r="R1703" s="2" t="s">
        <v>797</v>
      </c>
      <c r="S1703" s="2" t="s">
        <v>2902</v>
      </c>
      <c r="T1703" s="2" t="str">
        <f t="shared" si="104"/>
        <v/>
      </c>
      <c r="U1703" s="2" t="s">
        <v>1030</v>
      </c>
      <c r="V1703" s="2" t="str">
        <f t="shared" si="105"/>
        <v/>
      </c>
      <c r="W1703" s="2" t="s">
        <v>1030</v>
      </c>
      <c r="X1703" s="2" t="str">
        <f t="shared" si="106"/>
        <v/>
      </c>
      <c r="Y1703" s="2" t="s">
        <v>1030</v>
      </c>
      <c r="Z1703" s="2" t="str">
        <f t="shared" si="107"/>
        <v/>
      </c>
      <c r="AA1703" s="2" t="s">
        <v>1030</v>
      </c>
    </row>
    <row r="1704" spans="1:27" hidden="1" x14ac:dyDescent="0.25">
      <c r="A1704" s="2" t="s">
        <v>5631</v>
      </c>
      <c r="B1704" s="2" t="s">
        <v>848</v>
      </c>
      <c r="C1704" s="2" t="s">
        <v>5632</v>
      </c>
      <c r="D1704" s="2">
        <v>4.5</v>
      </c>
      <c r="E1704" s="2">
        <v>1</v>
      </c>
      <c r="F1704" s="2">
        <v>4.5</v>
      </c>
      <c r="G1704" s="2" t="s">
        <v>1030</v>
      </c>
      <c r="H1704" s="2" t="s">
        <v>5633</v>
      </c>
      <c r="I1704" s="21">
        <v>42110.291666666672</v>
      </c>
      <c r="J1704" s="2" t="s">
        <v>819</v>
      </c>
      <c r="K1704" s="21">
        <v>42110.291666666672</v>
      </c>
      <c r="L1704" s="2" t="s">
        <v>1102</v>
      </c>
      <c r="M1704" s="21">
        <v>41852.291666666664</v>
      </c>
      <c r="N1704" s="2">
        <v>0</v>
      </c>
      <c r="O1704" s="2">
        <v>0</v>
      </c>
      <c r="P1704" s="2" t="s">
        <v>824</v>
      </c>
      <c r="Q1704" s="2" t="s">
        <v>848</v>
      </c>
      <c r="R1704" s="2" t="s">
        <v>852</v>
      </c>
      <c r="S1704" s="2" t="s">
        <v>798</v>
      </c>
      <c r="T1704" s="2" t="str">
        <f t="shared" si="104"/>
        <v/>
      </c>
      <c r="U1704" s="2" t="s">
        <v>1030</v>
      </c>
      <c r="V1704" s="2" t="str">
        <f t="shared" si="105"/>
        <v/>
      </c>
      <c r="W1704" s="2" t="s">
        <v>1030</v>
      </c>
      <c r="X1704" s="2" t="str">
        <f t="shared" si="106"/>
        <v/>
      </c>
      <c r="Y1704" s="2" t="s">
        <v>1030</v>
      </c>
      <c r="Z1704" s="2" t="str">
        <f t="shared" si="107"/>
        <v/>
      </c>
      <c r="AA1704" s="2" t="s">
        <v>1030</v>
      </c>
    </row>
    <row r="1705" spans="1:27" hidden="1" x14ac:dyDescent="0.25">
      <c r="A1705" s="2" t="s">
        <v>5634</v>
      </c>
      <c r="B1705" s="2" t="s">
        <v>1063</v>
      </c>
      <c r="C1705" s="2" t="s">
        <v>5635</v>
      </c>
      <c r="D1705" s="2">
        <v>1</v>
      </c>
      <c r="E1705" s="2">
        <v>1</v>
      </c>
      <c r="F1705" s="2">
        <v>1</v>
      </c>
      <c r="G1705" s="2" t="s">
        <v>1030</v>
      </c>
      <c r="H1705" s="2" t="s">
        <v>5636</v>
      </c>
      <c r="I1705" s="21">
        <v>42048.333333333328</v>
      </c>
      <c r="J1705" s="2" t="s">
        <v>808</v>
      </c>
      <c r="K1705" s="21">
        <v>42030.333333333328</v>
      </c>
      <c r="L1705" s="2" t="s">
        <v>1102</v>
      </c>
      <c r="N1705" s="2">
        <v>0</v>
      </c>
      <c r="O1705" s="2">
        <v>0</v>
      </c>
      <c r="P1705" s="2" t="s">
        <v>816</v>
      </c>
      <c r="Q1705" s="2" t="s">
        <v>1063</v>
      </c>
      <c r="R1705" s="2" t="s">
        <v>830</v>
      </c>
      <c r="S1705" s="2" t="s">
        <v>3885</v>
      </c>
      <c r="T1705" s="2" t="str">
        <f t="shared" si="104"/>
        <v/>
      </c>
      <c r="U1705" s="2" t="s">
        <v>1030</v>
      </c>
      <c r="V1705" s="2" t="str">
        <f t="shared" si="105"/>
        <v/>
      </c>
      <c r="W1705" s="2" t="s">
        <v>1030</v>
      </c>
      <c r="X1705" s="2" t="str">
        <f t="shared" si="106"/>
        <v/>
      </c>
      <c r="Y1705" s="2" t="s">
        <v>1030</v>
      </c>
      <c r="Z1705" s="2" t="str">
        <f t="shared" si="107"/>
        <v/>
      </c>
      <c r="AA1705" s="2" t="s">
        <v>1030</v>
      </c>
    </row>
    <row r="1706" spans="1:27" hidden="1" x14ac:dyDescent="0.25">
      <c r="A1706" s="2" t="s">
        <v>5637</v>
      </c>
      <c r="B1706" s="2" t="s">
        <v>912</v>
      </c>
      <c r="C1706" s="2" t="s">
        <v>5638</v>
      </c>
      <c r="D1706" s="2">
        <v>5</v>
      </c>
      <c r="E1706" s="2">
        <v>1</v>
      </c>
      <c r="F1706" s="2">
        <v>5</v>
      </c>
      <c r="G1706" s="2" t="s">
        <v>1030</v>
      </c>
      <c r="H1706" s="2" t="s">
        <v>5639</v>
      </c>
      <c r="I1706" s="21">
        <v>43039.291666666672</v>
      </c>
      <c r="J1706" s="2" t="s">
        <v>840</v>
      </c>
      <c r="K1706" s="21">
        <v>42675.291666666672</v>
      </c>
      <c r="L1706" s="2" t="s">
        <v>794</v>
      </c>
      <c r="M1706" s="21">
        <v>42748.333333333328</v>
      </c>
      <c r="N1706" s="2">
        <v>62</v>
      </c>
      <c r="O1706" s="2">
        <v>25000000</v>
      </c>
      <c r="P1706" s="2" t="s">
        <v>816</v>
      </c>
      <c r="Q1706" s="2" t="s">
        <v>912</v>
      </c>
      <c r="R1706" s="2" t="s">
        <v>797</v>
      </c>
      <c r="S1706" s="2" t="s">
        <v>5640</v>
      </c>
      <c r="T1706" s="2" t="str">
        <f t="shared" si="104"/>
        <v/>
      </c>
      <c r="U1706" s="2" t="s">
        <v>1030</v>
      </c>
      <c r="V1706" s="2" t="str">
        <f t="shared" si="105"/>
        <v>Ray Bowman</v>
      </c>
      <c r="W1706" s="2">
        <v>1</v>
      </c>
      <c r="X1706" s="2" t="str">
        <f t="shared" si="106"/>
        <v/>
      </c>
      <c r="Y1706" s="2" t="s">
        <v>1030</v>
      </c>
      <c r="Z1706" s="2" t="str">
        <f t="shared" si="107"/>
        <v/>
      </c>
      <c r="AA1706" s="2" t="s">
        <v>1030</v>
      </c>
    </row>
    <row r="1707" spans="1:27" hidden="1" x14ac:dyDescent="0.25">
      <c r="A1707" s="2" t="s">
        <v>119</v>
      </c>
      <c r="B1707" s="2" t="s">
        <v>935</v>
      </c>
      <c r="C1707" s="2" t="s">
        <v>117</v>
      </c>
      <c r="D1707" s="2">
        <v>482.28299999237061</v>
      </c>
      <c r="E1707" s="2" t="s">
        <v>1030</v>
      </c>
      <c r="F1707" s="2" t="s">
        <v>1030</v>
      </c>
      <c r="G1707" s="2">
        <v>482.28299999237061</v>
      </c>
      <c r="H1707" s="2" t="s">
        <v>1268</v>
      </c>
      <c r="I1707" s="21">
        <v>43312.291666666672</v>
      </c>
      <c r="J1707" s="2" t="s">
        <v>793</v>
      </c>
      <c r="K1707" s="21">
        <v>40549.333333333336</v>
      </c>
      <c r="L1707" s="2" t="s">
        <v>794</v>
      </c>
      <c r="M1707" s="21">
        <v>37987.333333333336</v>
      </c>
      <c r="N1707" s="2">
        <v>10</v>
      </c>
      <c r="O1707" s="2">
        <v>865000</v>
      </c>
      <c r="P1707" s="2" t="s">
        <v>795</v>
      </c>
      <c r="Q1707" s="2" t="s">
        <v>935</v>
      </c>
      <c r="R1707" s="2" t="s">
        <v>903</v>
      </c>
      <c r="S1707" s="2" t="s">
        <v>801</v>
      </c>
      <c r="T1707" s="2" t="str">
        <f t="shared" si="104"/>
        <v/>
      </c>
      <c r="U1707" s="2" t="s">
        <v>1030</v>
      </c>
      <c r="V1707" s="2" t="str">
        <f t="shared" si="105"/>
        <v/>
      </c>
      <c r="W1707" s="2" t="s">
        <v>1030</v>
      </c>
      <c r="X1707" s="2" t="str">
        <f t="shared" si="106"/>
        <v/>
      </c>
      <c r="Y1707" s="2" t="s">
        <v>1030</v>
      </c>
      <c r="Z1707" s="2" t="str">
        <f t="shared" si="107"/>
        <v/>
      </c>
      <c r="AA1707" s="2" t="s">
        <v>1030</v>
      </c>
    </row>
    <row r="1708" spans="1:27" hidden="1" x14ac:dyDescent="0.25">
      <c r="A1708" s="2" t="s">
        <v>5641</v>
      </c>
      <c r="B1708" s="2" t="s">
        <v>796</v>
      </c>
      <c r="C1708" s="2" t="s">
        <v>5642</v>
      </c>
      <c r="D1708" s="2">
        <v>2.75</v>
      </c>
      <c r="E1708" s="2">
        <v>1</v>
      </c>
      <c r="F1708" s="2">
        <v>2.75</v>
      </c>
      <c r="G1708" s="2" t="s">
        <v>1030</v>
      </c>
      <c r="H1708" s="2" t="s">
        <v>5643</v>
      </c>
      <c r="I1708" s="21">
        <v>42536.291666666672</v>
      </c>
      <c r="J1708" s="2" t="s">
        <v>819</v>
      </c>
      <c r="K1708" s="21">
        <v>41964.333333333328</v>
      </c>
      <c r="L1708" s="2" t="s">
        <v>794</v>
      </c>
      <c r="M1708" s="21">
        <v>42491.291666666672</v>
      </c>
      <c r="N1708" s="2">
        <v>1</v>
      </c>
      <c r="O1708" s="2">
        <v>0</v>
      </c>
      <c r="P1708" s="2" t="s">
        <v>816</v>
      </c>
      <c r="Q1708" s="2" t="s">
        <v>796</v>
      </c>
      <c r="R1708" s="2" t="s">
        <v>830</v>
      </c>
      <c r="S1708" s="2" t="s">
        <v>898</v>
      </c>
      <c r="T1708" s="2" t="str">
        <f t="shared" si="104"/>
        <v/>
      </c>
      <c r="U1708" s="2" t="s">
        <v>1030</v>
      </c>
      <c r="V1708" s="2" t="str">
        <f t="shared" si="105"/>
        <v>Pat Sweeney</v>
      </c>
      <c r="W1708" s="2">
        <v>1</v>
      </c>
      <c r="X1708" s="2" t="str">
        <f t="shared" si="106"/>
        <v>Pat Sweeney</v>
      </c>
      <c r="Y1708" s="2">
        <v>1</v>
      </c>
      <c r="Z1708" s="2" t="str">
        <f t="shared" si="107"/>
        <v/>
      </c>
      <c r="AA1708" s="2" t="s">
        <v>1030</v>
      </c>
    </row>
    <row r="1709" spans="1:27" hidden="1" x14ac:dyDescent="0.25">
      <c r="A1709" s="2" t="s">
        <v>5644</v>
      </c>
      <c r="B1709" s="2" t="s">
        <v>1659</v>
      </c>
      <c r="C1709" s="2" t="s">
        <v>5645</v>
      </c>
      <c r="D1709" s="2">
        <v>1.25</v>
      </c>
      <c r="E1709" s="2" t="s">
        <v>1030</v>
      </c>
      <c r="F1709" s="2" t="s">
        <v>1030</v>
      </c>
      <c r="G1709" s="2">
        <v>1.25</v>
      </c>
      <c r="H1709" s="2" t="s">
        <v>5646</v>
      </c>
      <c r="I1709" s="21">
        <v>43039.291666666672</v>
      </c>
      <c r="J1709" s="2" t="s">
        <v>793</v>
      </c>
      <c r="K1709" s="21">
        <v>40451.291666666664</v>
      </c>
      <c r="L1709" s="2" t="s">
        <v>794</v>
      </c>
      <c r="M1709" s="21">
        <v>42748.333333333328</v>
      </c>
      <c r="N1709" s="2">
        <v>15</v>
      </c>
      <c r="O1709" s="2">
        <v>2000000</v>
      </c>
      <c r="P1709" s="2" t="s">
        <v>816</v>
      </c>
      <c r="Q1709" s="2" t="s">
        <v>1659</v>
      </c>
      <c r="R1709" s="2" t="s">
        <v>797</v>
      </c>
      <c r="S1709" s="2" t="s">
        <v>817</v>
      </c>
      <c r="T1709" s="2" t="str">
        <f t="shared" si="104"/>
        <v/>
      </c>
      <c r="U1709" s="2" t="s">
        <v>1030</v>
      </c>
      <c r="V1709" s="2" t="str">
        <f t="shared" si="105"/>
        <v>Mary Anne Rooney</v>
      </c>
      <c r="W1709" s="2">
        <v>1</v>
      </c>
      <c r="X1709" s="2" t="str">
        <f t="shared" si="106"/>
        <v>Mary Anne Rooney</v>
      </c>
      <c r="Y1709" s="2">
        <v>15</v>
      </c>
      <c r="Z1709" s="2" t="str">
        <f t="shared" si="107"/>
        <v>Mary Anne Rooney</v>
      </c>
      <c r="AA1709" s="2">
        <v>2000000</v>
      </c>
    </row>
    <row r="1710" spans="1:27" hidden="1" x14ac:dyDescent="0.25">
      <c r="A1710" s="2" t="s">
        <v>5647</v>
      </c>
      <c r="B1710" s="2" t="s">
        <v>838</v>
      </c>
      <c r="C1710" s="2" t="s">
        <v>5648</v>
      </c>
      <c r="D1710" s="2">
        <v>1.75</v>
      </c>
      <c r="E1710" s="2" t="s">
        <v>1030</v>
      </c>
      <c r="F1710" s="2" t="s">
        <v>1030</v>
      </c>
      <c r="G1710" s="2">
        <v>1.75</v>
      </c>
      <c r="H1710" s="2" t="s">
        <v>5649</v>
      </c>
      <c r="I1710" s="21">
        <v>41891.291666666664</v>
      </c>
      <c r="J1710" s="2" t="s">
        <v>907</v>
      </c>
      <c r="K1710" s="21">
        <v>40336.291666666664</v>
      </c>
      <c r="L1710" s="2" t="s">
        <v>1102</v>
      </c>
      <c r="M1710" s="21">
        <v>34366.333333333336</v>
      </c>
      <c r="N1710" s="2">
        <v>1</v>
      </c>
      <c r="O1710" s="2">
        <v>120000</v>
      </c>
      <c r="P1710" s="2" t="s">
        <v>795</v>
      </c>
      <c r="Q1710" s="2" t="s">
        <v>838</v>
      </c>
      <c r="R1710" s="2" t="s">
        <v>830</v>
      </c>
      <c r="S1710" s="2" t="s">
        <v>798</v>
      </c>
      <c r="T1710" s="2" t="str">
        <f t="shared" si="104"/>
        <v/>
      </c>
      <c r="U1710" s="2" t="s">
        <v>1030</v>
      </c>
      <c r="V1710" s="2" t="str">
        <f t="shared" si="105"/>
        <v/>
      </c>
      <c r="W1710" s="2" t="s">
        <v>1030</v>
      </c>
      <c r="X1710" s="2" t="str">
        <f t="shared" si="106"/>
        <v/>
      </c>
      <c r="Y1710" s="2" t="s">
        <v>1030</v>
      </c>
      <c r="Z1710" s="2" t="str">
        <f t="shared" si="107"/>
        <v/>
      </c>
      <c r="AA1710" s="2" t="s">
        <v>1030</v>
      </c>
    </row>
    <row r="1711" spans="1:27" hidden="1" x14ac:dyDescent="0.25">
      <c r="A1711" s="2" t="s">
        <v>5650</v>
      </c>
      <c r="B1711" s="2" t="s">
        <v>848</v>
      </c>
      <c r="C1711" s="2" t="s">
        <v>5651</v>
      </c>
      <c r="D1711" s="2">
        <v>12</v>
      </c>
      <c r="E1711" s="2" t="s">
        <v>1030</v>
      </c>
      <c r="F1711" s="2" t="s">
        <v>1030</v>
      </c>
      <c r="G1711" s="2">
        <v>12</v>
      </c>
      <c r="H1711" s="2" t="s">
        <v>5652</v>
      </c>
      <c r="I1711" s="21">
        <v>42966.291666666672</v>
      </c>
      <c r="J1711" s="2" t="s">
        <v>808</v>
      </c>
      <c r="K1711" s="21">
        <v>40780.291666666664</v>
      </c>
      <c r="L1711" s="2" t="s">
        <v>794</v>
      </c>
      <c r="M1711" s="21">
        <v>40892.333333333336</v>
      </c>
      <c r="N1711" s="2">
        <v>4</v>
      </c>
      <c r="O1711" s="2">
        <v>1100000</v>
      </c>
      <c r="P1711" s="2" t="s">
        <v>816</v>
      </c>
      <c r="Q1711" s="2" t="s">
        <v>848</v>
      </c>
      <c r="R1711" s="2" t="s">
        <v>922</v>
      </c>
      <c r="S1711" s="2" t="s">
        <v>831</v>
      </c>
      <c r="T1711" s="2" t="str">
        <f t="shared" si="104"/>
        <v/>
      </c>
      <c r="U1711" s="2" t="s">
        <v>1030</v>
      </c>
      <c r="V1711" s="2" t="str">
        <f t="shared" si="105"/>
        <v/>
      </c>
      <c r="W1711" s="2" t="s">
        <v>1030</v>
      </c>
      <c r="X1711" s="2" t="str">
        <f t="shared" si="106"/>
        <v>Gonzalo Fernandez</v>
      </c>
      <c r="Y1711" s="2">
        <v>4</v>
      </c>
      <c r="Z1711" s="2" t="str">
        <f t="shared" si="107"/>
        <v>Gonzalo Fernandez</v>
      </c>
      <c r="AA1711" s="2">
        <v>1100000</v>
      </c>
    </row>
    <row r="1712" spans="1:27" hidden="1" x14ac:dyDescent="0.25">
      <c r="A1712" s="2" t="s">
        <v>446</v>
      </c>
      <c r="B1712" s="2" t="s">
        <v>874</v>
      </c>
      <c r="C1712" s="2" t="s">
        <v>445</v>
      </c>
      <c r="D1712" s="2">
        <v>10</v>
      </c>
      <c r="E1712" s="2">
        <v>1</v>
      </c>
      <c r="F1712" s="2">
        <v>10</v>
      </c>
      <c r="G1712" s="2" t="s">
        <v>1030</v>
      </c>
      <c r="H1712" s="2" t="s">
        <v>1269</v>
      </c>
      <c r="I1712" s="21">
        <v>43235.291666666672</v>
      </c>
      <c r="J1712" s="2" t="s">
        <v>907</v>
      </c>
      <c r="K1712" s="21">
        <v>43055.333333333328</v>
      </c>
      <c r="L1712" s="2" t="s">
        <v>794</v>
      </c>
      <c r="M1712" s="21">
        <v>43084.333333333328</v>
      </c>
      <c r="N1712" s="2">
        <v>0</v>
      </c>
      <c r="O1712" s="2">
        <v>0</v>
      </c>
      <c r="P1712" s="2" t="s">
        <v>816</v>
      </c>
      <c r="Q1712" s="2" t="s">
        <v>874</v>
      </c>
      <c r="R1712" s="2" t="s">
        <v>810</v>
      </c>
      <c r="S1712" s="2" t="s">
        <v>869</v>
      </c>
      <c r="T1712" s="2" t="str">
        <f t="shared" si="104"/>
        <v>Rose Obetz</v>
      </c>
      <c r="U1712" s="2">
        <v>500</v>
      </c>
      <c r="V1712" s="2" t="str">
        <f t="shared" si="105"/>
        <v>Rose Obetz</v>
      </c>
      <c r="W1712" s="2">
        <v>1</v>
      </c>
      <c r="X1712" s="2" t="str">
        <f t="shared" si="106"/>
        <v/>
      </c>
      <c r="Y1712" s="2" t="s">
        <v>1030</v>
      </c>
      <c r="Z1712" s="2" t="str">
        <f t="shared" si="107"/>
        <v/>
      </c>
      <c r="AA1712" s="2" t="s">
        <v>1030</v>
      </c>
    </row>
    <row r="1713" spans="1:27" hidden="1" x14ac:dyDescent="0.25">
      <c r="A1713" s="2" t="s">
        <v>1572</v>
      </c>
      <c r="B1713" s="2" t="s">
        <v>1365</v>
      </c>
      <c r="C1713" s="2" t="s">
        <v>1535</v>
      </c>
      <c r="D1713" s="2">
        <v>4.75</v>
      </c>
      <c r="E1713" s="2">
        <v>1</v>
      </c>
      <c r="F1713" s="2">
        <v>4.75</v>
      </c>
      <c r="G1713" s="2" t="s">
        <v>1030</v>
      </c>
      <c r="H1713" s="2" t="s">
        <v>1270</v>
      </c>
      <c r="I1713" s="21">
        <v>43235.291666666672</v>
      </c>
      <c r="J1713" s="2" t="s">
        <v>884</v>
      </c>
      <c r="K1713" s="21">
        <v>43090.333333333328</v>
      </c>
      <c r="L1713" s="2" t="s">
        <v>794</v>
      </c>
      <c r="M1713" s="21">
        <v>41275.333333333336</v>
      </c>
      <c r="N1713" s="2">
        <v>2</v>
      </c>
      <c r="O1713" s="2">
        <v>125000</v>
      </c>
      <c r="P1713" s="2" t="s">
        <v>795</v>
      </c>
      <c r="Q1713" s="2" t="s">
        <v>1592</v>
      </c>
      <c r="R1713" s="2" t="s">
        <v>827</v>
      </c>
      <c r="S1713" s="2" t="s">
        <v>845</v>
      </c>
      <c r="T1713" s="2" t="str">
        <f t="shared" si="104"/>
        <v/>
      </c>
      <c r="U1713" s="2" t="s">
        <v>1030</v>
      </c>
      <c r="V1713" s="2" t="str">
        <f t="shared" si="105"/>
        <v/>
      </c>
      <c r="W1713" s="2" t="s">
        <v>1030</v>
      </c>
      <c r="X1713" s="2" t="str">
        <f t="shared" si="106"/>
        <v/>
      </c>
      <c r="Y1713" s="2" t="s">
        <v>1030</v>
      </c>
      <c r="Z1713" s="2" t="str">
        <f t="shared" si="107"/>
        <v/>
      </c>
      <c r="AA1713" s="2" t="s">
        <v>1030</v>
      </c>
    </row>
    <row r="1714" spans="1:27" hidden="1" x14ac:dyDescent="0.25">
      <c r="A1714" s="2" t="s">
        <v>5653</v>
      </c>
      <c r="B1714" s="2" t="s">
        <v>809</v>
      </c>
      <c r="C1714" s="2" t="s">
        <v>5654</v>
      </c>
      <c r="D1714" s="2">
        <v>13.550000011920929</v>
      </c>
      <c r="E1714" s="2" t="s">
        <v>1030</v>
      </c>
      <c r="F1714" s="2" t="s">
        <v>1030</v>
      </c>
      <c r="G1714" s="2">
        <v>13.550000011920929</v>
      </c>
      <c r="H1714" s="2" t="s">
        <v>5655</v>
      </c>
      <c r="I1714" s="21">
        <v>42405.333333333328</v>
      </c>
      <c r="J1714" s="2" t="s">
        <v>847</v>
      </c>
      <c r="K1714" s="21">
        <v>41579.291666666664</v>
      </c>
      <c r="L1714" s="2" t="s">
        <v>794</v>
      </c>
      <c r="M1714" s="21">
        <v>40817.291666666664</v>
      </c>
      <c r="P1714" s="2" t="s">
        <v>795</v>
      </c>
      <c r="Q1714" s="2" t="s">
        <v>809</v>
      </c>
      <c r="R1714" s="2" t="s">
        <v>1030</v>
      </c>
      <c r="S1714" s="2" t="s">
        <v>801</v>
      </c>
      <c r="T1714" s="2" t="str">
        <f t="shared" si="104"/>
        <v/>
      </c>
      <c r="U1714" s="2" t="s">
        <v>1030</v>
      </c>
      <c r="V1714" s="2" t="str">
        <f t="shared" si="105"/>
        <v/>
      </c>
      <c r="W1714" s="2" t="s">
        <v>1030</v>
      </c>
      <c r="X1714" s="2" t="str">
        <f t="shared" si="106"/>
        <v/>
      </c>
      <c r="Y1714" s="2" t="s">
        <v>1030</v>
      </c>
      <c r="Z1714" s="2" t="str">
        <f t="shared" si="107"/>
        <v>Clare Briglio</v>
      </c>
      <c r="AA1714" s="2">
        <v>2400</v>
      </c>
    </row>
    <row r="1715" spans="1:27" hidden="1" x14ac:dyDescent="0.25">
      <c r="A1715" s="2" t="s">
        <v>5656</v>
      </c>
      <c r="B1715" s="2" t="s">
        <v>796</v>
      </c>
      <c r="C1715" s="2" t="s">
        <v>5657</v>
      </c>
      <c r="D1715" s="2">
        <v>1</v>
      </c>
      <c r="E1715" s="2" t="s">
        <v>1030</v>
      </c>
      <c r="F1715" s="2" t="s">
        <v>1030</v>
      </c>
      <c r="G1715" s="2">
        <v>1</v>
      </c>
      <c r="H1715" s="2" t="s">
        <v>5658</v>
      </c>
      <c r="I1715" s="21">
        <v>42627.291666666672</v>
      </c>
      <c r="J1715" s="2" t="s">
        <v>819</v>
      </c>
      <c r="K1715" s="21">
        <v>40899.333333333336</v>
      </c>
      <c r="L1715" s="2" t="s">
        <v>794</v>
      </c>
      <c r="M1715" s="21">
        <v>40664.291666666664</v>
      </c>
      <c r="N1715" s="2">
        <v>1</v>
      </c>
      <c r="O1715" s="2">
        <v>31700</v>
      </c>
      <c r="P1715" s="2" t="s">
        <v>824</v>
      </c>
      <c r="Q1715" s="2" t="s">
        <v>796</v>
      </c>
      <c r="R1715" s="2" t="s">
        <v>903</v>
      </c>
      <c r="S1715" s="2" t="s">
        <v>817</v>
      </c>
      <c r="T1715" s="2" t="str">
        <f t="shared" si="104"/>
        <v/>
      </c>
      <c r="U1715" s="2" t="s">
        <v>1030</v>
      </c>
      <c r="V1715" s="2" t="str">
        <f t="shared" si="105"/>
        <v/>
      </c>
      <c r="W1715" s="2" t="s">
        <v>1030</v>
      </c>
      <c r="X1715" s="2" t="str">
        <f t="shared" si="106"/>
        <v/>
      </c>
      <c r="Y1715" s="2" t="s">
        <v>1030</v>
      </c>
      <c r="Z1715" s="2" t="str">
        <f t="shared" si="107"/>
        <v/>
      </c>
      <c r="AA1715" s="2" t="s">
        <v>1030</v>
      </c>
    </row>
    <row r="1716" spans="1:27" hidden="1" x14ac:dyDescent="0.25">
      <c r="A1716" s="2" t="s">
        <v>5659</v>
      </c>
      <c r="B1716" s="2" t="s">
        <v>838</v>
      </c>
      <c r="C1716" s="2" t="s">
        <v>5660</v>
      </c>
      <c r="D1716" s="2">
        <v>6.5</v>
      </c>
      <c r="E1716" s="2">
        <v>1</v>
      </c>
      <c r="F1716" s="2">
        <v>6.5</v>
      </c>
      <c r="G1716" s="2" t="s">
        <v>1030</v>
      </c>
      <c r="H1716" s="2" t="s">
        <v>5661</v>
      </c>
      <c r="I1716" s="21">
        <v>42804.333333333328</v>
      </c>
      <c r="J1716" s="2" t="s">
        <v>793</v>
      </c>
      <c r="K1716" s="21">
        <v>42627.291666666672</v>
      </c>
      <c r="L1716" s="2" t="s">
        <v>794</v>
      </c>
      <c r="M1716" s="21">
        <v>42370.333333333328</v>
      </c>
      <c r="N1716" s="2">
        <v>1</v>
      </c>
      <c r="O1716" s="2">
        <v>0</v>
      </c>
      <c r="P1716" s="2" t="s">
        <v>824</v>
      </c>
      <c r="Q1716" s="2" t="s">
        <v>838</v>
      </c>
      <c r="R1716" s="2" t="s">
        <v>810</v>
      </c>
      <c r="S1716" s="2" t="s">
        <v>5662</v>
      </c>
      <c r="T1716" s="2" t="str">
        <f t="shared" si="104"/>
        <v/>
      </c>
      <c r="U1716" s="2" t="s">
        <v>1030</v>
      </c>
      <c r="V1716" s="2" t="str">
        <f t="shared" si="105"/>
        <v/>
      </c>
      <c r="W1716" s="2" t="s">
        <v>1030</v>
      </c>
      <c r="X1716" s="2" t="str">
        <f t="shared" si="106"/>
        <v/>
      </c>
      <c r="Y1716" s="2" t="s">
        <v>1030</v>
      </c>
      <c r="Z1716" s="2" t="str">
        <f t="shared" si="107"/>
        <v/>
      </c>
      <c r="AA1716" s="2" t="s">
        <v>1030</v>
      </c>
    </row>
    <row r="1717" spans="1:27" hidden="1" x14ac:dyDescent="0.25">
      <c r="A1717" s="2" t="s">
        <v>5663</v>
      </c>
      <c r="B1717" s="2" t="s">
        <v>796</v>
      </c>
      <c r="C1717" s="2" t="s">
        <v>5664</v>
      </c>
      <c r="D1717" s="2">
        <v>0.25</v>
      </c>
      <c r="E1717" s="2" t="s">
        <v>1030</v>
      </c>
      <c r="F1717" s="2" t="s">
        <v>1030</v>
      </c>
      <c r="G1717" s="2">
        <v>0.25</v>
      </c>
      <c r="H1717" s="2" t="s">
        <v>5665</v>
      </c>
      <c r="I1717" s="21">
        <v>42923.291666666672</v>
      </c>
      <c r="J1717" s="2" t="s">
        <v>793</v>
      </c>
      <c r="K1717" s="21">
        <v>41332.333333333336</v>
      </c>
      <c r="L1717" s="2" t="s">
        <v>794</v>
      </c>
      <c r="M1717" s="21">
        <v>29921.333333333332</v>
      </c>
      <c r="N1717" s="2">
        <v>18</v>
      </c>
      <c r="O1717" s="2">
        <v>3260000</v>
      </c>
      <c r="P1717" s="2" t="s">
        <v>795</v>
      </c>
      <c r="Q1717" s="2" t="s">
        <v>796</v>
      </c>
      <c r="R1717" s="2" t="s">
        <v>866</v>
      </c>
      <c r="S1717" s="2" t="s">
        <v>798</v>
      </c>
      <c r="T1717" s="2" t="str">
        <f t="shared" si="104"/>
        <v/>
      </c>
      <c r="U1717" s="2" t="s">
        <v>1030</v>
      </c>
      <c r="V1717" s="2" t="str">
        <f t="shared" si="105"/>
        <v/>
      </c>
      <c r="W1717" s="2" t="s">
        <v>1030</v>
      </c>
      <c r="X1717" s="2" t="str">
        <f t="shared" si="106"/>
        <v/>
      </c>
      <c r="Y1717" s="2" t="s">
        <v>1030</v>
      </c>
      <c r="Z1717" s="2" t="str">
        <f t="shared" si="107"/>
        <v/>
      </c>
      <c r="AA1717" s="2" t="s">
        <v>1030</v>
      </c>
    </row>
    <row r="1718" spans="1:27" hidden="1" x14ac:dyDescent="0.25">
      <c r="A1718" s="2" t="s">
        <v>534</v>
      </c>
      <c r="B1718" s="2" t="s">
        <v>835</v>
      </c>
      <c r="C1718" s="2" t="s">
        <v>533</v>
      </c>
      <c r="D1718" s="2">
        <v>6.0829999968409538</v>
      </c>
      <c r="E1718" s="2">
        <v>1</v>
      </c>
      <c r="F1718" s="2">
        <v>6.0829999968409538</v>
      </c>
      <c r="G1718" s="2" t="s">
        <v>1030</v>
      </c>
      <c r="H1718" s="2" t="s">
        <v>1271</v>
      </c>
      <c r="I1718" s="21">
        <v>43235.291666666672</v>
      </c>
      <c r="J1718" s="2" t="s">
        <v>793</v>
      </c>
      <c r="K1718" s="21">
        <v>43026.291666666672</v>
      </c>
      <c r="L1718" s="2" t="s">
        <v>794</v>
      </c>
      <c r="M1718" s="21">
        <v>43104.333333333328</v>
      </c>
      <c r="N1718" s="2">
        <v>1</v>
      </c>
      <c r="O1718" s="2">
        <v>0</v>
      </c>
      <c r="P1718" s="2" t="s">
        <v>816</v>
      </c>
      <c r="Q1718" s="2" t="s">
        <v>835</v>
      </c>
      <c r="R1718" s="2" t="s">
        <v>836</v>
      </c>
      <c r="S1718" s="2" t="s">
        <v>820</v>
      </c>
      <c r="T1718" s="2" t="str">
        <f t="shared" si="104"/>
        <v/>
      </c>
      <c r="U1718" s="2" t="s">
        <v>1030</v>
      </c>
      <c r="V1718" s="2" t="str">
        <f t="shared" si="105"/>
        <v>Julie Samson</v>
      </c>
      <c r="W1718" s="2">
        <v>1</v>
      </c>
      <c r="X1718" s="2" t="str">
        <f t="shared" si="106"/>
        <v>Julie Samson</v>
      </c>
      <c r="Y1718" s="2">
        <v>1</v>
      </c>
      <c r="Z1718" s="2" t="str">
        <f t="shared" si="107"/>
        <v/>
      </c>
      <c r="AA1718" s="2" t="s">
        <v>1030</v>
      </c>
    </row>
    <row r="1719" spans="1:27" hidden="1" x14ac:dyDescent="0.25">
      <c r="A1719" s="2" t="s">
        <v>5666</v>
      </c>
      <c r="B1719" s="2" t="s">
        <v>809</v>
      </c>
      <c r="C1719" s="2" t="s">
        <v>5667</v>
      </c>
      <c r="D1719" s="2">
        <v>16</v>
      </c>
      <c r="E1719" s="2">
        <v>1</v>
      </c>
      <c r="F1719" s="2">
        <v>16</v>
      </c>
      <c r="G1719" s="2" t="s">
        <v>1030</v>
      </c>
      <c r="H1719" s="2" t="s">
        <v>5668</v>
      </c>
      <c r="I1719" s="21">
        <v>42912.291666666672</v>
      </c>
      <c r="J1719" s="2" t="s">
        <v>793</v>
      </c>
      <c r="K1719" s="21">
        <v>42808.291666666672</v>
      </c>
      <c r="L1719" s="2" t="s">
        <v>794</v>
      </c>
      <c r="M1719" s="21">
        <v>39083.333333333336</v>
      </c>
      <c r="N1719" s="2">
        <v>0</v>
      </c>
      <c r="O1719" s="2">
        <v>62000</v>
      </c>
      <c r="P1719" s="2" t="s">
        <v>795</v>
      </c>
      <c r="Q1719" s="2" t="s">
        <v>809</v>
      </c>
      <c r="R1719" s="2" t="s">
        <v>813</v>
      </c>
      <c r="S1719" s="2" t="s">
        <v>801</v>
      </c>
      <c r="T1719" s="2" t="str">
        <f t="shared" si="104"/>
        <v/>
      </c>
      <c r="U1719" s="2" t="s">
        <v>1030</v>
      </c>
      <c r="V1719" s="2" t="str">
        <f t="shared" si="105"/>
        <v/>
      </c>
      <c r="W1719" s="2" t="s">
        <v>1030</v>
      </c>
      <c r="X1719" s="2" t="str">
        <f t="shared" si="106"/>
        <v/>
      </c>
      <c r="Y1719" s="2" t="s">
        <v>1030</v>
      </c>
      <c r="Z1719" s="2" t="str">
        <f t="shared" si="107"/>
        <v/>
      </c>
      <c r="AA1719" s="2" t="s">
        <v>1030</v>
      </c>
    </row>
    <row r="1720" spans="1:27" hidden="1" x14ac:dyDescent="0.25">
      <c r="A1720" s="2" t="s">
        <v>5669</v>
      </c>
      <c r="B1720" s="2" t="s">
        <v>874</v>
      </c>
      <c r="C1720" s="2" t="s">
        <v>5670</v>
      </c>
      <c r="D1720" s="2">
        <v>7</v>
      </c>
      <c r="E1720" s="2" t="s">
        <v>1030</v>
      </c>
      <c r="F1720" s="2" t="s">
        <v>1030</v>
      </c>
      <c r="G1720" s="2">
        <v>7</v>
      </c>
      <c r="H1720" s="2" t="s">
        <v>5671</v>
      </c>
      <c r="I1720" s="21">
        <v>42662.291666666672</v>
      </c>
      <c r="J1720" s="2" t="s">
        <v>840</v>
      </c>
      <c r="K1720" s="21">
        <v>42534.291666666672</v>
      </c>
      <c r="L1720" s="2" t="s">
        <v>794</v>
      </c>
      <c r="M1720" s="21">
        <v>40695.291666666664</v>
      </c>
      <c r="N1720" s="2">
        <v>5</v>
      </c>
      <c r="O1720" s="2">
        <v>56000</v>
      </c>
      <c r="P1720" s="2" t="s">
        <v>795</v>
      </c>
      <c r="Q1720" s="2" t="s">
        <v>874</v>
      </c>
      <c r="R1720" s="2" t="s">
        <v>797</v>
      </c>
      <c r="S1720" s="2" t="s">
        <v>831</v>
      </c>
      <c r="T1720" s="2" t="str">
        <f t="shared" si="104"/>
        <v/>
      </c>
      <c r="U1720" s="2" t="s">
        <v>1030</v>
      </c>
      <c r="V1720" s="2" t="str">
        <f t="shared" si="105"/>
        <v/>
      </c>
      <c r="W1720" s="2" t="s">
        <v>1030</v>
      </c>
      <c r="X1720" s="2" t="str">
        <f t="shared" si="106"/>
        <v/>
      </c>
      <c r="Y1720" s="2" t="s">
        <v>1030</v>
      </c>
      <c r="Z1720" s="2" t="str">
        <f t="shared" si="107"/>
        <v/>
      </c>
      <c r="AA1720" s="2" t="s">
        <v>1030</v>
      </c>
    </row>
    <row r="1721" spans="1:27" hidden="1" x14ac:dyDescent="0.25">
      <c r="A1721" s="2" t="s">
        <v>5672</v>
      </c>
      <c r="B1721" s="2" t="s">
        <v>1613</v>
      </c>
      <c r="C1721" s="2" t="s">
        <v>5673</v>
      </c>
      <c r="D1721" s="2">
        <v>3</v>
      </c>
      <c r="E1721" s="2" t="s">
        <v>1030</v>
      </c>
      <c r="F1721" s="2" t="s">
        <v>1030</v>
      </c>
      <c r="G1721" s="2">
        <v>3</v>
      </c>
      <c r="H1721" s="2" t="s">
        <v>5674</v>
      </c>
      <c r="I1721" s="21">
        <v>43007.291666666672</v>
      </c>
      <c r="J1721" s="2" t="s">
        <v>800</v>
      </c>
      <c r="K1721" s="21">
        <v>41032.291666666664</v>
      </c>
      <c r="L1721" s="2" t="s">
        <v>794</v>
      </c>
      <c r="M1721" s="21">
        <v>32874.333333333336</v>
      </c>
      <c r="N1721" s="2">
        <v>4</v>
      </c>
      <c r="O1721" s="2">
        <v>300000</v>
      </c>
      <c r="P1721" s="2" t="s">
        <v>795</v>
      </c>
      <c r="Q1721" s="2" t="s">
        <v>1613</v>
      </c>
      <c r="R1721" s="2" t="s">
        <v>866</v>
      </c>
      <c r="S1721" s="2" t="s">
        <v>801</v>
      </c>
      <c r="T1721" s="2" t="str">
        <f t="shared" si="104"/>
        <v/>
      </c>
      <c r="U1721" s="2" t="s">
        <v>1030</v>
      </c>
      <c r="V1721" s="2" t="str">
        <f t="shared" si="105"/>
        <v/>
      </c>
      <c r="W1721" s="2" t="s">
        <v>1030</v>
      </c>
      <c r="X1721" s="2" t="str">
        <f t="shared" si="106"/>
        <v/>
      </c>
      <c r="Y1721" s="2" t="s">
        <v>1030</v>
      </c>
      <c r="Z1721" s="2" t="str">
        <f t="shared" si="107"/>
        <v/>
      </c>
      <c r="AA1721" s="2" t="s">
        <v>1030</v>
      </c>
    </row>
    <row r="1722" spans="1:27" hidden="1" x14ac:dyDescent="0.25">
      <c r="A1722" s="2" t="s">
        <v>5675</v>
      </c>
      <c r="B1722" s="2" t="s">
        <v>796</v>
      </c>
      <c r="C1722" s="2" t="s">
        <v>5676</v>
      </c>
      <c r="D1722" s="2">
        <v>5.5</v>
      </c>
      <c r="E1722" s="2" t="s">
        <v>1030</v>
      </c>
      <c r="F1722" s="2" t="s">
        <v>1030</v>
      </c>
      <c r="G1722" s="2">
        <v>5.5</v>
      </c>
      <c r="H1722" s="2" t="s">
        <v>5677</v>
      </c>
      <c r="I1722" s="21">
        <v>42013.333333333328</v>
      </c>
      <c r="J1722" s="2" t="s">
        <v>859</v>
      </c>
      <c r="K1722" s="21">
        <v>41457.291666666664</v>
      </c>
      <c r="L1722" s="2" t="s">
        <v>1102</v>
      </c>
      <c r="M1722" s="21">
        <v>29037.291666666668</v>
      </c>
      <c r="N1722" s="2">
        <v>4</v>
      </c>
      <c r="O1722" s="2">
        <v>740000</v>
      </c>
      <c r="P1722" s="2" t="s">
        <v>795</v>
      </c>
      <c r="Q1722" s="2" t="s">
        <v>796</v>
      </c>
      <c r="R1722" s="2" t="s">
        <v>1026</v>
      </c>
      <c r="S1722" s="2" t="s">
        <v>801</v>
      </c>
      <c r="T1722" s="2" t="str">
        <f t="shared" si="104"/>
        <v/>
      </c>
      <c r="U1722" s="2" t="s">
        <v>1030</v>
      </c>
      <c r="V1722" s="2" t="str">
        <f t="shared" si="105"/>
        <v/>
      </c>
      <c r="W1722" s="2" t="s">
        <v>1030</v>
      </c>
      <c r="X1722" s="2" t="str">
        <f t="shared" si="106"/>
        <v/>
      </c>
      <c r="Y1722" s="2" t="s">
        <v>1030</v>
      </c>
      <c r="Z1722" s="2" t="str">
        <f t="shared" si="107"/>
        <v/>
      </c>
      <c r="AA1722" s="2" t="s">
        <v>1030</v>
      </c>
    </row>
    <row r="1723" spans="1:27" hidden="1" x14ac:dyDescent="0.25">
      <c r="A1723" s="2" t="s">
        <v>5678</v>
      </c>
      <c r="B1723" s="2" t="s">
        <v>1524</v>
      </c>
      <c r="C1723" s="2" t="s">
        <v>5679</v>
      </c>
      <c r="D1723" s="2">
        <v>0.5</v>
      </c>
      <c r="E1723" s="2" t="s">
        <v>1030</v>
      </c>
      <c r="F1723" s="2" t="s">
        <v>1030</v>
      </c>
      <c r="G1723" s="2">
        <v>0.5</v>
      </c>
      <c r="H1723" s="2" t="s">
        <v>5680</v>
      </c>
      <c r="I1723" s="21">
        <v>42446.291666666672</v>
      </c>
      <c r="J1723" s="2" t="s">
        <v>907</v>
      </c>
      <c r="K1723" s="21">
        <v>41072.291666666664</v>
      </c>
      <c r="L1723" s="2" t="s">
        <v>1102</v>
      </c>
      <c r="M1723" s="21">
        <v>36892.333333333336</v>
      </c>
      <c r="N1723" s="2">
        <v>2</v>
      </c>
      <c r="O1723" s="2">
        <v>105000</v>
      </c>
      <c r="P1723" s="2" t="s">
        <v>795</v>
      </c>
      <c r="Q1723" s="2" t="s">
        <v>1524</v>
      </c>
      <c r="R1723" s="2" t="s">
        <v>830</v>
      </c>
      <c r="S1723" s="2" t="s">
        <v>5681</v>
      </c>
      <c r="T1723" s="2" t="str">
        <f t="shared" si="104"/>
        <v/>
      </c>
      <c r="U1723" s="2" t="s">
        <v>1030</v>
      </c>
      <c r="V1723" s="2" t="str">
        <f t="shared" si="105"/>
        <v/>
      </c>
      <c r="W1723" s="2" t="s">
        <v>1030</v>
      </c>
      <c r="X1723" s="2" t="str">
        <f t="shared" si="106"/>
        <v/>
      </c>
      <c r="Y1723" s="2" t="s">
        <v>1030</v>
      </c>
      <c r="Z1723" s="2" t="str">
        <f t="shared" si="107"/>
        <v/>
      </c>
      <c r="AA1723" s="2" t="s">
        <v>1030</v>
      </c>
    </row>
    <row r="1724" spans="1:27" hidden="1" x14ac:dyDescent="0.25">
      <c r="A1724" s="2" t="s">
        <v>5682</v>
      </c>
      <c r="B1724" s="2" t="s">
        <v>5683</v>
      </c>
      <c r="C1724" s="2" t="s">
        <v>5684</v>
      </c>
      <c r="D1724" s="2">
        <v>2</v>
      </c>
      <c r="E1724" s="2" t="s">
        <v>1030</v>
      </c>
      <c r="F1724" s="2" t="s">
        <v>1030</v>
      </c>
      <c r="G1724" s="2">
        <v>2</v>
      </c>
      <c r="H1724" s="2" t="s">
        <v>5685</v>
      </c>
      <c r="I1724" s="21">
        <v>42704.333333333328</v>
      </c>
      <c r="J1724" s="2" t="s">
        <v>819</v>
      </c>
      <c r="K1724" s="21">
        <v>38110.291666666664</v>
      </c>
      <c r="L1724" s="2" t="s">
        <v>794</v>
      </c>
      <c r="N1724" s="2">
        <v>0</v>
      </c>
      <c r="P1724" s="2" t="s">
        <v>816</v>
      </c>
      <c r="Q1724" s="2" t="s">
        <v>5683</v>
      </c>
      <c r="R1724" s="2" t="s">
        <v>810</v>
      </c>
      <c r="S1724" s="2" t="s">
        <v>5686</v>
      </c>
      <c r="T1724" s="2" t="str">
        <f t="shared" si="104"/>
        <v/>
      </c>
      <c r="U1724" s="2" t="s">
        <v>1030</v>
      </c>
      <c r="V1724" s="2" t="str">
        <f t="shared" si="105"/>
        <v/>
      </c>
      <c r="W1724" s="2" t="s">
        <v>1030</v>
      </c>
      <c r="X1724" s="2" t="str">
        <f t="shared" si="106"/>
        <v/>
      </c>
      <c r="Y1724" s="2" t="s">
        <v>1030</v>
      </c>
      <c r="Z1724" s="2" t="str">
        <f t="shared" si="107"/>
        <v/>
      </c>
      <c r="AA1724" s="2" t="s">
        <v>1030</v>
      </c>
    </row>
    <row r="1725" spans="1:27" hidden="1" x14ac:dyDescent="0.25">
      <c r="A1725" s="2" t="s">
        <v>5687</v>
      </c>
      <c r="B1725" s="2" t="s">
        <v>796</v>
      </c>
      <c r="C1725" s="2" t="s">
        <v>5688</v>
      </c>
      <c r="D1725" s="2">
        <v>15</v>
      </c>
      <c r="E1725" s="2" t="s">
        <v>1030</v>
      </c>
      <c r="F1725" s="2" t="s">
        <v>1030</v>
      </c>
      <c r="G1725" s="2">
        <v>15</v>
      </c>
      <c r="H1725" s="2" t="s">
        <v>5689</v>
      </c>
      <c r="I1725" s="21">
        <v>42395.333333333328</v>
      </c>
      <c r="J1725" s="2" t="s">
        <v>800</v>
      </c>
      <c r="K1725" s="21">
        <v>40659.291666666664</v>
      </c>
      <c r="L1725" s="2" t="s">
        <v>794</v>
      </c>
      <c r="M1725" s="21">
        <v>39600.291666666664</v>
      </c>
      <c r="N1725" s="2">
        <v>1</v>
      </c>
      <c r="P1725" s="2" t="s">
        <v>795</v>
      </c>
      <c r="Q1725" s="2" t="s">
        <v>796</v>
      </c>
      <c r="R1725" s="2" t="s">
        <v>903</v>
      </c>
      <c r="S1725" s="2" t="s">
        <v>853</v>
      </c>
      <c r="T1725" s="2" t="str">
        <f t="shared" si="104"/>
        <v/>
      </c>
      <c r="U1725" s="2" t="s">
        <v>1030</v>
      </c>
      <c r="V1725" s="2" t="str">
        <f t="shared" si="105"/>
        <v/>
      </c>
      <c r="W1725" s="2" t="s">
        <v>1030</v>
      </c>
      <c r="X1725" s="2" t="str">
        <f t="shared" si="106"/>
        <v/>
      </c>
      <c r="Y1725" s="2" t="s">
        <v>1030</v>
      </c>
      <c r="Z1725" s="2" t="str">
        <f t="shared" si="107"/>
        <v/>
      </c>
      <c r="AA1725" s="2" t="s">
        <v>1030</v>
      </c>
    </row>
    <row r="1726" spans="1:27" hidden="1" x14ac:dyDescent="0.25">
      <c r="A1726" s="2" t="s">
        <v>5690</v>
      </c>
      <c r="B1726" s="2" t="s">
        <v>796</v>
      </c>
      <c r="C1726" s="2" t="s">
        <v>5691</v>
      </c>
      <c r="D1726" s="2">
        <v>2.25</v>
      </c>
      <c r="E1726" s="2">
        <v>1</v>
      </c>
      <c r="F1726" s="2">
        <v>2.25</v>
      </c>
      <c r="G1726" s="2" t="s">
        <v>1030</v>
      </c>
      <c r="H1726" s="2" t="s">
        <v>5692</v>
      </c>
      <c r="I1726" s="21">
        <v>41673.333333333336</v>
      </c>
      <c r="J1726" s="2" t="s">
        <v>876</v>
      </c>
      <c r="K1726" s="21">
        <v>41673.333333333336</v>
      </c>
      <c r="L1726" s="2" t="s">
        <v>1102</v>
      </c>
      <c r="M1726" s="21">
        <v>41365.291666666664</v>
      </c>
      <c r="N1726" s="2">
        <v>1</v>
      </c>
      <c r="O1726" s="2">
        <v>50000</v>
      </c>
      <c r="P1726" s="2" t="s">
        <v>824</v>
      </c>
      <c r="Q1726" s="2" t="s">
        <v>796</v>
      </c>
      <c r="R1726" s="2" t="s">
        <v>1030</v>
      </c>
      <c r="S1726" s="2" t="s">
        <v>853</v>
      </c>
      <c r="T1726" s="2" t="str">
        <f t="shared" si="104"/>
        <v/>
      </c>
      <c r="U1726" s="2" t="s">
        <v>1030</v>
      </c>
      <c r="V1726" s="2" t="str">
        <f t="shared" si="105"/>
        <v/>
      </c>
      <c r="W1726" s="2" t="s">
        <v>1030</v>
      </c>
      <c r="X1726" s="2" t="str">
        <f t="shared" si="106"/>
        <v/>
      </c>
      <c r="Y1726" s="2" t="s">
        <v>1030</v>
      </c>
      <c r="Z1726" s="2" t="str">
        <f t="shared" si="107"/>
        <v/>
      </c>
      <c r="AA1726" s="2" t="s">
        <v>1030</v>
      </c>
    </row>
    <row r="1727" spans="1:27" hidden="1" x14ac:dyDescent="0.25">
      <c r="A1727" s="2" t="s">
        <v>5693</v>
      </c>
      <c r="B1727" s="2" t="s">
        <v>1750</v>
      </c>
      <c r="C1727" s="2" t="s">
        <v>5694</v>
      </c>
      <c r="D1727" s="2">
        <v>10.5</v>
      </c>
      <c r="E1727" s="2" t="s">
        <v>1030</v>
      </c>
      <c r="F1727" s="2" t="s">
        <v>1030</v>
      </c>
      <c r="G1727" s="2">
        <v>10.5</v>
      </c>
      <c r="H1727" s="2" t="s">
        <v>5695</v>
      </c>
      <c r="I1727" s="21">
        <v>41961.333333333328</v>
      </c>
      <c r="J1727" s="2" t="s">
        <v>819</v>
      </c>
      <c r="K1727" s="21">
        <v>41561.291666666664</v>
      </c>
      <c r="L1727" s="2" t="s">
        <v>1102</v>
      </c>
      <c r="M1727" s="21">
        <v>41662.333333333336</v>
      </c>
      <c r="N1727" s="2">
        <v>1</v>
      </c>
      <c r="P1727" s="2" t="s">
        <v>816</v>
      </c>
      <c r="Q1727" s="2" t="s">
        <v>1750</v>
      </c>
      <c r="R1727" s="2" t="s">
        <v>1030</v>
      </c>
      <c r="S1727" s="2" t="s">
        <v>820</v>
      </c>
      <c r="T1727" s="2" t="str">
        <f t="shared" si="104"/>
        <v>David Pollock</v>
      </c>
      <c r="U1727" s="2">
        <v>450</v>
      </c>
      <c r="V1727" s="2" t="str">
        <f t="shared" si="105"/>
        <v>David Pollock</v>
      </c>
      <c r="W1727" s="2">
        <v>1</v>
      </c>
      <c r="X1727" s="2" t="str">
        <f t="shared" si="106"/>
        <v>David Pollock</v>
      </c>
      <c r="Y1727" s="2">
        <v>1</v>
      </c>
      <c r="Z1727" s="2" t="str">
        <f t="shared" si="107"/>
        <v/>
      </c>
      <c r="AA1727" s="2" t="s">
        <v>1030</v>
      </c>
    </row>
    <row r="1728" spans="1:27" hidden="1" x14ac:dyDescent="0.25">
      <c r="A1728" s="2" t="s">
        <v>5696</v>
      </c>
      <c r="B1728" s="2" t="s">
        <v>822</v>
      </c>
      <c r="C1728" s="2" t="s">
        <v>5697</v>
      </c>
      <c r="D1728" s="2">
        <v>0.25</v>
      </c>
      <c r="E1728" s="2" t="s">
        <v>1030</v>
      </c>
      <c r="F1728" s="2" t="s">
        <v>1030</v>
      </c>
      <c r="G1728" s="2">
        <v>0.25</v>
      </c>
      <c r="H1728" s="2" t="s">
        <v>5698</v>
      </c>
      <c r="I1728" s="21">
        <v>42822.291666666672</v>
      </c>
      <c r="J1728" s="2" t="s">
        <v>793</v>
      </c>
      <c r="K1728" s="21">
        <v>40946.333333333336</v>
      </c>
      <c r="L1728" s="2" t="s">
        <v>1102</v>
      </c>
      <c r="M1728" s="21">
        <v>41277.333333333336</v>
      </c>
      <c r="N1728" s="2">
        <v>0</v>
      </c>
      <c r="P1728" s="2" t="s">
        <v>816</v>
      </c>
      <c r="Q1728" s="2" t="s">
        <v>822</v>
      </c>
      <c r="R1728" s="2" t="s">
        <v>810</v>
      </c>
      <c r="S1728" s="2" t="s">
        <v>845</v>
      </c>
      <c r="T1728" s="2" t="str">
        <f t="shared" si="104"/>
        <v/>
      </c>
      <c r="U1728" s="2" t="s">
        <v>1030</v>
      </c>
      <c r="V1728" s="2" t="str">
        <f t="shared" si="105"/>
        <v/>
      </c>
      <c r="W1728" s="2" t="s">
        <v>1030</v>
      </c>
      <c r="X1728" s="2" t="str">
        <f t="shared" si="106"/>
        <v/>
      </c>
      <c r="Y1728" s="2" t="s">
        <v>1030</v>
      </c>
      <c r="Z1728" s="2" t="str">
        <f t="shared" si="107"/>
        <v/>
      </c>
      <c r="AA1728" s="2" t="s">
        <v>1030</v>
      </c>
    </row>
    <row r="1729" spans="1:27" hidden="1" x14ac:dyDescent="0.25">
      <c r="A1729" s="2" t="s">
        <v>5699</v>
      </c>
      <c r="B1729" s="2" t="s">
        <v>1659</v>
      </c>
      <c r="C1729" s="2" t="s">
        <v>5700</v>
      </c>
      <c r="D1729" s="2">
        <v>0.3333333358168602</v>
      </c>
      <c r="E1729" s="2" t="s">
        <v>1030</v>
      </c>
      <c r="F1729" s="2" t="s">
        <v>1030</v>
      </c>
      <c r="G1729" s="2">
        <v>0.3333333358168602</v>
      </c>
      <c r="H1729" s="2" t="s">
        <v>5701</v>
      </c>
      <c r="I1729" s="21">
        <v>41736.291666666664</v>
      </c>
      <c r="J1729" s="2" t="s">
        <v>793</v>
      </c>
      <c r="K1729" s="21">
        <v>40836.291666666664</v>
      </c>
      <c r="L1729" s="2" t="s">
        <v>1102</v>
      </c>
      <c r="M1729" s="21">
        <v>40817.291666666664</v>
      </c>
      <c r="N1729" s="2">
        <v>90</v>
      </c>
      <c r="P1729" s="2" t="s">
        <v>824</v>
      </c>
      <c r="Q1729" s="2" t="s">
        <v>1659</v>
      </c>
      <c r="R1729" s="2" t="s">
        <v>810</v>
      </c>
      <c r="S1729" s="2" t="s">
        <v>853</v>
      </c>
      <c r="T1729" s="2" t="str">
        <f t="shared" si="104"/>
        <v/>
      </c>
      <c r="U1729" s="2" t="s">
        <v>1030</v>
      </c>
      <c r="V1729" s="2" t="str">
        <f t="shared" si="105"/>
        <v/>
      </c>
      <c r="W1729" s="2" t="s">
        <v>1030</v>
      </c>
      <c r="X1729" s="2" t="str">
        <f t="shared" si="106"/>
        <v/>
      </c>
      <c r="Y1729" s="2" t="s">
        <v>1030</v>
      </c>
      <c r="Z1729" s="2" t="str">
        <f t="shared" si="107"/>
        <v/>
      </c>
      <c r="AA1729" s="2" t="s">
        <v>1030</v>
      </c>
    </row>
    <row r="1730" spans="1:27" hidden="1" x14ac:dyDescent="0.25">
      <c r="A1730" s="2" t="s">
        <v>5702</v>
      </c>
      <c r="B1730" s="2" t="s">
        <v>848</v>
      </c>
      <c r="C1730" s="2" t="s">
        <v>5703</v>
      </c>
      <c r="D1730" s="2">
        <v>16.5</v>
      </c>
      <c r="E1730" s="2">
        <v>1</v>
      </c>
      <c r="F1730" s="2">
        <v>16.5</v>
      </c>
      <c r="G1730" s="2" t="s">
        <v>1030</v>
      </c>
      <c r="H1730" s="2" t="s">
        <v>5704</v>
      </c>
      <c r="I1730" s="21">
        <v>42866.291666666672</v>
      </c>
      <c r="J1730" s="2" t="s">
        <v>808</v>
      </c>
      <c r="K1730" s="21">
        <v>42824.291666666672</v>
      </c>
      <c r="L1730" s="2" t="s">
        <v>794</v>
      </c>
      <c r="M1730" s="21">
        <v>24198.333333333332</v>
      </c>
      <c r="N1730" s="2">
        <v>28</v>
      </c>
      <c r="O1730" s="2">
        <v>1500000</v>
      </c>
      <c r="P1730" s="2" t="s">
        <v>795</v>
      </c>
      <c r="Q1730" s="2" t="s">
        <v>848</v>
      </c>
      <c r="R1730" s="2" t="s">
        <v>810</v>
      </c>
      <c r="S1730" s="2" t="s">
        <v>801</v>
      </c>
      <c r="T1730" s="2" t="str">
        <f t="shared" si="104"/>
        <v/>
      </c>
      <c r="U1730" s="2" t="s">
        <v>1030</v>
      </c>
      <c r="V1730" s="2" t="str">
        <f t="shared" si="105"/>
        <v/>
      </c>
      <c r="W1730" s="2" t="s">
        <v>1030</v>
      </c>
      <c r="X1730" s="2" t="str">
        <f t="shared" si="106"/>
        <v/>
      </c>
      <c r="Y1730" s="2" t="s">
        <v>1030</v>
      </c>
      <c r="Z1730" s="2" t="str">
        <f t="shared" si="107"/>
        <v/>
      </c>
      <c r="AA1730" s="2" t="s">
        <v>1030</v>
      </c>
    </row>
    <row r="1731" spans="1:27" hidden="1" x14ac:dyDescent="0.25">
      <c r="A1731" s="2" t="s">
        <v>5705</v>
      </c>
      <c r="B1731" s="2" t="s">
        <v>1063</v>
      </c>
      <c r="C1731" s="2" t="s">
        <v>5706</v>
      </c>
      <c r="D1731" s="2">
        <v>14.75</v>
      </c>
      <c r="E1731" s="2">
        <v>1</v>
      </c>
      <c r="F1731" s="2">
        <v>14.75</v>
      </c>
      <c r="G1731" s="2" t="s">
        <v>1030</v>
      </c>
      <c r="H1731" s="2" t="s">
        <v>5707</v>
      </c>
      <c r="I1731" s="21">
        <v>42656.291666666672</v>
      </c>
      <c r="J1731" s="2" t="s">
        <v>808</v>
      </c>
      <c r="K1731" s="21">
        <v>41900.291666666664</v>
      </c>
      <c r="L1731" s="2" t="s">
        <v>794</v>
      </c>
      <c r="M1731" s="21">
        <v>40503.333333333336</v>
      </c>
      <c r="N1731" s="2">
        <v>1</v>
      </c>
      <c r="O1731" s="2">
        <v>315000</v>
      </c>
      <c r="P1731" s="2" t="s">
        <v>795</v>
      </c>
      <c r="Q1731" s="2" t="s">
        <v>1063</v>
      </c>
      <c r="R1731" s="2" t="s">
        <v>797</v>
      </c>
      <c r="S1731" s="2" t="s">
        <v>801</v>
      </c>
      <c r="T1731" s="2" t="str">
        <f t="shared" ref="T1731:T1794" si="108">IF(U1731&lt;&gt;"",B1731,"")</f>
        <v/>
      </c>
      <c r="U1731" s="2" t="s">
        <v>1030</v>
      </c>
      <c r="V1731" s="2" t="str">
        <f t="shared" ref="V1731:V1794" si="109">IF(W1731&lt;&gt;"",B1731,"")</f>
        <v/>
      </c>
      <c r="W1731" s="2" t="s">
        <v>1030</v>
      </c>
      <c r="X1731" s="2" t="str">
        <f t="shared" ref="X1731:X1794" si="110">IF(Y1731&lt;&gt;"",B1731,"")</f>
        <v/>
      </c>
      <c r="Y1731" s="2" t="s">
        <v>1030</v>
      </c>
      <c r="Z1731" s="2" t="str">
        <f t="shared" ref="Z1731:Z1794" si="111">IF(AA1731&lt;&gt;"",B1731,"")</f>
        <v/>
      </c>
      <c r="AA1731" s="2" t="s">
        <v>1030</v>
      </c>
    </row>
    <row r="1732" spans="1:27" hidden="1" x14ac:dyDescent="0.25">
      <c r="A1732" s="2" t="s">
        <v>5708</v>
      </c>
      <c r="B1732" s="2" t="s">
        <v>812</v>
      </c>
      <c r="C1732" s="2" t="s">
        <v>5709</v>
      </c>
      <c r="D1732" s="2">
        <v>5</v>
      </c>
      <c r="E1732" s="2">
        <v>1</v>
      </c>
      <c r="F1732" s="2">
        <v>5</v>
      </c>
      <c r="G1732" s="2" t="s">
        <v>1030</v>
      </c>
      <c r="H1732" s="2" t="s">
        <v>5710</v>
      </c>
      <c r="I1732" s="21">
        <v>43042.291666666672</v>
      </c>
      <c r="J1732" s="2" t="s">
        <v>840</v>
      </c>
      <c r="K1732" s="21">
        <v>42858.291666666672</v>
      </c>
      <c r="L1732" s="2" t="s">
        <v>794</v>
      </c>
      <c r="M1732" s="21">
        <v>42644.291666666672</v>
      </c>
      <c r="N1732" s="2">
        <v>1</v>
      </c>
      <c r="O1732" s="2">
        <v>0</v>
      </c>
      <c r="P1732" s="2" t="s">
        <v>824</v>
      </c>
      <c r="Q1732" s="2" t="s">
        <v>812</v>
      </c>
      <c r="R1732" s="2" t="s">
        <v>797</v>
      </c>
      <c r="S1732" s="2" t="s">
        <v>801</v>
      </c>
      <c r="T1732" s="2" t="str">
        <f t="shared" si="108"/>
        <v/>
      </c>
      <c r="U1732" s="2" t="s">
        <v>1030</v>
      </c>
      <c r="V1732" s="2" t="str">
        <f t="shared" si="109"/>
        <v/>
      </c>
      <c r="W1732" s="2" t="s">
        <v>1030</v>
      </c>
      <c r="X1732" s="2" t="str">
        <f t="shared" si="110"/>
        <v/>
      </c>
      <c r="Y1732" s="2" t="s">
        <v>1030</v>
      </c>
      <c r="Z1732" s="2" t="str">
        <f t="shared" si="111"/>
        <v/>
      </c>
      <c r="AA1732" s="2" t="s">
        <v>1030</v>
      </c>
    </row>
    <row r="1733" spans="1:27" hidden="1" x14ac:dyDescent="0.25">
      <c r="A1733" s="2" t="s">
        <v>5711</v>
      </c>
      <c r="B1733" s="2" t="s">
        <v>885</v>
      </c>
      <c r="C1733" s="2" t="s">
        <v>5712</v>
      </c>
      <c r="D1733" s="2">
        <v>7.5</v>
      </c>
      <c r="E1733" s="2">
        <v>1</v>
      </c>
      <c r="F1733" s="2">
        <v>7.5</v>
      </c>
      <c r="G1733" s="2" t="s">
        <v>1030</v>
      </c>
      <c r="H1733" s="2" t="s">
        <v>5713</v>
      </c>
      <c r="I1733" s="21">
        <v>42324.333333333328</v>
      </c>
      <c r="J1733" s="2" t="s">
        <v>808</v>
      </c>
      <c r="K1733" s="21">
        <v>42263.291666666672</v>
      </c>
      <c r="L1733" s="2" t="s">
        <v>1102</v>
      </c>
      <c r="M1733" s="21">
        <v>42248.291666666672</v>
      </c>
      <c r="N1733" s="2">
        <v>1</v>
      </c>
      <c r="O1733" s="2">
        <v>0</v>
      </c>
      <c r="P1733" s="2" t="s">
        <v>824</v>
      </c>
      <c r="Q1733" s="2" t="s">
        <v>885</v>
      </c>
      <c r="R1733" s="2" t="s">
        <v>805</v>
      </c>
      <c r="S1733" s="2" t="s">
        <v>3250</v>
      </c>
      <c r="T1733" s="2" t="str">
        <f t="shared" si="108"/>
        <v/>
      </c>
      <c r="U1733" s="2" t="s">
        <v>1030</v>
      </c>
      <c r="V1733" s="2" t="str">
        <f t="shared" si="109"/>
        <v/>
      </c>
      <c r="W1733" s="2" t="s">
        <v>1030</v>
      </c>
      <c r="X1733" s="2" t="str">
        <f t="shared" si="110"/>
        <v/>
      </c>
      <c r="Y1733" s="2" t="s">
        <v>1030</v>
      </c>
      <c r="Z1733" s="2" t="str">
        <f t="shared" si="111"/>
        <v/>
      </c>
      <c r="AA1733" s="2" t="s">
        <v>1030</v>
      </c>
    </row>
    <row r="1734" spans="1:27" hidden="1" x14ac:dyDescent="0.25">
      <c r="A1734" s="2" t="s">
        <v>5714</v>
      </c>
      <c r="B1734" s="2" t="s">
        <v>912</v>
      </c>
      <c r="C1734" s="2" t="s">
        <v>5715</v>
      </c>
      <c r="D1734" s="2">
        <v>0.5</v>
      </c>
      <c r="E1734" s="2">
        <v>1</v>
      </c>
      <c r="F1734" s="2">
        <v>0.5</v>
      </c>
      <c r="G1734" s="2" t="s">
        <v>1030</v>
      </c>
      <c r="H1734" s="2" t="s">
        <v>5716</v>
      </c>
      <c r="I1734" s="21">
        <v>42625.291666666672</v>
      </c>
      <c r="J1734" s="2" t="s">
        <v>808</v>
      </c>
      <c r="K1734" s="21">
        <v>42624.291666666672</v>
      </c>
      <c r="L1734" s="2" t="s">
        <v>794</v>
      </c>
      <c r="N1734" s="2">
        <v>0</v>
      </c>
      <c r="O1734" s="2">
        <v>0</v>
      </c>
      <c r="P1734" s="2" t="s">
        <v>816</v>
      </c>
      <c r="Q1734" s="2" t="s">
        <v>912</v>
      </c>
      <c r="R1734" s="2" t="s">
        <v>922</v>
      </c>
      <c r="S1734" s="2" t="s">
        <v>5717</v>
      </c>
      <c r="T1734" s="2" t="str">
        <f t="shared" si="108"/>
        <v/>
      </c>
      <c r="U1734" s="2" t="s">
        <v>1030</v>
      </c>
      <c r="V1734" s="2" t="str">
        <f t="shared" si="109"/>
        <v/>
      </c>
      <c r="W1734" s="2" t="s">
        <v>1030</v>
      </c>
      <c r="X1734" s="2" t="str">
        <f t="shared" si="110"/>
        <v/>
      </c>
      <c r="Y1734" s="2" t="s">
        <v>1030</v>
      </c>
      <c r="Z1734" s="2" t="str">
        <f t="shared" si="111"/>
        <v/>
      </c>
      <c r="AA1734" s="2" t="s">
        <v>1030</v>
      </c>
    </row>
    <row r="1735" spans="1:27" hidden="1" x14ac:dyDescent="0.25">
      <c r="A1735" s="2" t="s">
        <v>750</v>
      </c>
      <c r="B1735" s="2" t="s">
        <v>1365</v>
      </c>
      <c r="C1735" s="2" t="s">
        <v>749</v>
      </c>
      <c r="D1735" s="2">
        <v>1</v>
      </c>
      <c r="E1735" s="2">
        <v>1</v>
      </c>
      <c r="F1735" s="2">
        <v>1</v>
      </c>
      <c r="G1735" s="2" t="s">
        <v>1030</v>
      </c>
      <c r="H1735" s="2" t="s">
        <v>1272</v>
      </c>
      <c r="I1735" s="21">
        <v>43129.333333333328</v>
      </c>
      <c r="J1735" s="2" t="s">
        <v>793</v>
      </c>
      <c r="K1735" s="21">
        <v>43118.333333333328</v>
      </c>
      <c r="L1735" s="2" t="s">
        <v>794</v>
      </c>
      <c r="M1735" s="21">
        <v>37926.333333333336</v>
      </c>
      <c r="N1735" s="2">
        <v>3</v>
      </c>
      <c r="O1735" s="2">
        <v>459000</v>
      </c>
      <c r="P1735" s="2" t="s">
        <v>795</v>
      </c>
      <c r="Q1735" s="2" t="s">
        <v>1592</v>
      </c>
      <c r="R1735" s="2" t="s">
        <v>797</v>
      </c>
      <c r="S1735" s="2" t="s">
        <v>801</v>
      </c>
      <c r="T1735" s="2" t="str">
        <f t="shared" si="108"/>
        <v/>
      </c>
      <c r="U1735" s="2" t="s">
        <v>1030</v>
      </c>
      <c r="V1735" s="2" t="str">
        <f t="shared" si="109"/>
        <v/>
      </c>
      <c r="W1735" s="2" t="s">
        <v>1030</v>
      </c>
      <c r="X1735" s="2" t="str">
        <f t="shared" si="110"/>
        <v/>
      </c>
      <c r="Y1735" s="2" t="s">
        <v>1030</v>
      </c>
      <c r="Z1735" s="2" t="str">
        <f t="shared" si="111"/>
        <v/>
      </c>
      <c r="AA1735" s="2" t="s">
        <v>1030</v>
      </c>
    </row>
    <row r="1736" spans="1:27" hidden="1" x14ac:dyDescent="0.25">
      <c r="A1736" s="2" t="s">
        <v>5718</v>
      </c>
      <c r="B1736" s="2" t="s">
        <v>1030</v>
      </c>
      <c r="C1736" s="2" t="s">
        <v>5719</v>
      </c>
      <c r="D1736" s="2">
        <v>1.5</v>
      </c>
      <c r="E1736" s="2" t="s">
        <v>1030</v>
      </c>
      <c r="F1736" s="2" t="s">
        <v>1030</v>
      </c>
      <c r="G1736" s="2">
        <v>1.5</v>
      </c>
      <c r="H1736" s="2" t="s">
        <v>5720</v>
      </c>
      <c r="I1736" s="21">
        <v>42628.291666666672</v>
      </c>
      <c r="J1736" s="2" t="s">
        <v>819</v>
      </c>
      <c r="K1736" s="21">
        <v>39335.291666666664</v>
      </c>
      <c r="L1736" s="2" t="s">
        <v>794</v>
      </c>
      <c r="N1736" s="2">
        <v>0</v>
      </c>
      <c r="P1736" s="2" t="s">
        <v>816</v>
      </c>
      <c r="Q1736" s="2" t="s">
        <v>1030</v>
      </c>
      <c r="R1736" s="2" t="s">
        <v>852</v>
      </c>
      <c r="S1736" s="2" t="s">
        <v>896</v>
      </c>
      <c r="T1736" s="2" t="str">
        <f t="shared" si="108"/>
        <v/>
      </c>
      <c r="U1736" s="2" t="s">
        <v>1030</v>
      </c>
      <c r="V1736" s="2" t="str">
        <f t="shared" si="109"/>
        <v/>
      </c>
      <c r="W1736" s="2" t="s">
        <v>1030</v>
      </c>
      <c r="X1736" s="2" t="str">
        <f t="shared" si="110"/>
        <v/>
      </c>
      <c r="Y1736" s="2" t="s">
        <v>1030</v>
      </c>
      <c r="Z1736" s="2" t="str">
        <f t="shared" si="111"/>
        <v/>
      </c>
      <c r="AA1736" s="2" t="s">
        <v>1030</v>
      </c>
    </row>
    <row r="1737" spans="1:27" hidden="1" x14ac:dyDescent="0.25">
      <c r="A1737" s="2" t="s">
        <v>5721</v>
      </c>
      <c r="B1737" s="2" t="s">
        <v>1030</v>
      </c>
      <c r="C1737" s="2" t="s">
        <v>5722</v>
      </c>
      <c r="D1737" s="2">
        <v>2.5833333358168602</v>
      </c>
      <c r="E1737" s="2">
        <v>1</v>
      </c>
      <c r="F1737" s="2">
        <v>2.5833333358168602</v>
      </c>
      <c r="G1737" s="2" t="s">
        <v>1030</v>
      </c>
      <c r="H1737" s="2" t="s">
        <v>5723</v>
      </c>
      <c r="I1737" s="21">
        <v>42949.291666666672</v>
      </c>
      <c r="J1737" s="2" t="s">
        <v>952</v>
      </c>
      <c r="K1737" s="21">
        <v>42842.291666666672</v>
      </c>
      <c r="L1737" s="2" t="s">
        <v>794</v>
      </c>
      <c r="M1737" s="21">
        <v>42370.333333333328</v>
      </c>
      <c r="N1737" s="2">
        <v>0</v>
      </c>
      <c r="O1737" s="2">
        <v>0</v>
      </c>
      <c r="P1737" s="2" t="s">
        <v>795</v>
      </c>
      <c r="Q1737" s="2" t="s">
        <v>1030</v>
      </c>
      <c r="R1737" s="2" t="s">
        <v>1493</v>
      </c>
      <c r="S1737" s="2" t="s">
        <v>849</v>
      </c>
      <c r="T1737" s="2" t="str">
        <f t="shared" si="108"/>
        <v/>
      </c>
      <c r="U1737" s="2" t="s">
        <v>1030</v>
      </c>
      <c r="V1737" s="2" t="str">
        <f t="shared" si="109"/>
        <v/>
      </c>
      <c r="W1737" s="2" t="s">
        <v>1030</v>
      </c>
      <c r="X1737" s="2" t="str">
        <f t="shared" si="110"/>
        <v/>
      </c>
      <c r="Y1737" s="2" t="s">
        <v>1030</v>
      </c>
      <c r="Z1737" s="2" t="str">
        <f t="shared" si="111"/>
        <v/>
      </c>
      <c r="AA1737" s="2" t="s">
        <v>1030</v>
      </c>
    </row>
    <row r="1738" spans="1:27" hidden="1" x14ac:dyDescent="0.25">
      <c r="A1738" s="2" t="s">
        <v>462</v>
      </c>
      <c r="B1738" s="2" t="s">
        <v>812</v>
      </c>
      <c r="C1738" s="2" t="s">
        <v>461</v>
      </c>
      <c r="D1738" s="2">
        <v>4.25</v>
      </c>
      <c r="E1738" s="2">
        <v>1</v>
      </c>
      <c r="F1738" s="2">
        <v>4.25</v>
      </c>
      <c r="G1738" s="2" t="s">
        <v>1030</v>
      </c>
      <c r="H1738" s="2" t="s">
        <v>1273</v>
      </c>
      <c r="I1738" s="21">
        <v>43235.291666666672</v>
      </c>
      <c r="J1738" s="2" t="s">
        <v>800</v>
      </c>
      <c r="K1738" s="21">
        <v>43105.333333333328</v>
      </c>
      <c r="L1738" s="2" t="s">
        <v>794</v>
      </c>
      <c r="N1738" s="2">
        <v>0</v>
      </c>
      <c r="O1738" s="2">
        <v>0</v>
      </c>
      <c r="P1738" s="2" t="s">
        <v>816</v>
      </c>
      <c r="Q1738" s="2" t="s">
        <v>812</v>
      </c>
      <c r="R1738" s="2" t="s">
        <v>836</v>
      </c>
      <c r="S1738" s="2" t="s">
        <v>801</v>
      </c>
      <c r="T1738" s="2" t="str">
        <f t="shared" si="108"/>
        <v/>
      </c>
      <c r="U1738" s="2" t="s">
        <v>1030</v>
      </c>
      <c r="V1738" s="2" t="str">
        <f t="shared" si="109"/>
        <v/>
      </c>
      <c r="W1738" s="2" t="s">
        <v>1030</v>
      </c>
      <c r="X1738" s="2" t="str">
        <f t="shared" si="110"/>
        <v/>
      </c>
      <c r="Y1738" s="2" t="s">
        <v>1030</v>
      </c>
      <c r="Z1738" s="2" t="str">
        <f t="shared" si="111"/>
        <v/>
      </c>
      <c r="AA1738" s="2" t="s">
        <v>1030</v>
      </c>
    </row>
    <row r="1739" spans="1:27" hidden="1" x14ac:dyDescent="0.25">
      <c r="A1739" s="2" t="s">
        <v>5724</v>
      </c>
      <c r="B1739" s="2" t="s">
        <v>885</v>
      </c>
      <c r="C1739" s="2" t="s">
        <v>5725</v>
      </c>
      <c r="D1739" s="2">
        <v>5</v>
      </c>
      <c r="E1739" s="2">
        <v>1</v>
      </c>
      <c r="F1739" s="2">
        <v>5</v>
      </c>
      <c r="G1739" s="2" t="s">
        <v>1030</v>
      </c>
      <c r="H1739" s="2" t="s">
        <v>5726</v>
      </c>
      <c r="I1739" s="21">
        <v>42703.333333333328</v>
      </c>
      <c r="J1739" s="2" t="s">
        <v>803</v>
      </c>
      <c r="K1739" s="21">
        <v>42640.291666666672</v>
      </c>
      <c r="L1739" s="2" t="s">
        <v>794</v>
      </c>
      <c r="M1739" s="21">
        <v>40057.291666666664</v>
      </c>
      <c r="N1739" s="2">
        <v>0</v>
      </c>
      <c r="O1739" s="2">
        <v>0</v>
      </c>
      <c r="P1739" s="2" t="s">
        <v>795</v>
      </c>
      <c r="Q1739" s="2" t="s">
        <v>885</v>
      </c>
      <c r="R1739" s="2" t="s">
        <v>797</v>
      </c>
      <c r="S1739" s="2" t="s">
        <v>801</v>
      </c>
      <c r="T1739" s="2" t="str">
        <f t="shared" si="108"/>
        <v/>
      </c>
      <c r="U1739" s="2" t="s">
        <v>1030</v>
      </c>
      <c r="V1739" s="2" t="str">
        <f t="shared" si="109"/>
        <v/>
      </c>
      <c r="W1739" s="2" t="s">
        <v>1030</v>
      </c>
      <c r="X1739" s="2" t="str">
        <f t="shared" si="110"/>
        <v/>
      </c>
      <c r="Y1739" s="2" t="s">
        <v>1030</v>
      </c>
      <c r="Z1739" s="2" t="str">
        <f t="shared" si="111"/>
        <v/>
      </c>
      <c r="AA1739" s="2" t="s">
        <v>1030</v>
      </c>
    </row>
    <row r="1740" spans="1:27" hidden="1" x14ac:dyDescent="0.25">
      <c r="A1740" s="2" t="s">
        <v>744</v>
      </c>
      <c r="B1740" s="2" t="s">
        <v>848</v>
      </c>
      <c r="C1740" s="2" t="s">
        <v>743</v>
      </c>
      <c r="D1740" s="2">
        <v>5.5</v>
      </c>
      <c r="E1740" s="2">
        <v>1</v>
      </c>
      <c r="F1740" s="2">
        <v>5.5</v>
      </c>
      <c r="G1740" s="2" t="s">
        <v>1030</v>
      </c>
      <c r="H1740" s="2" t="s">
        <v>1274</v>
      </c>
      <c r="I1740" s="21">
        <v>43137.333333333328</v>
      </c>
      <c r="J1740" s="2" t="s">
        <v>793</v>
      </c>
      <c r="K1740" s="21">
        <v>43126.333333333328</v>
      </c>
      <c r="L1740" s="2" t="s">
        <v>794</v>
      </c>
      <c r="N1740" s="2">
        <v>0</v>
      </c>
      <c r="O1740" s="2">
        <v>0</v>
      </c>
      <c r="P1740" s="2" t="s">
        <v>816</v>
      </c>
      <c r="Q1740" s="2" t="s">
        <v>848</v>
      </c>
      <c r="R1740" s="2" t="s">
        <v>810</v>
      </c>
      <c r="S1740" s="2" t="s">
        <v>801</v>
      </c>
      <c r="T1740" s="2" t="str">
        <f t="shared" si="108"/>
        <v/>
      </c>
      <c r="U1740" s="2" t="s">
        <v>1030</v>
      </c>
      <c r="V1740" s="2" t="str">
        <f t="shared" si="109"/>
        <v/>
      </c>
      <c r="W1740" s="2" t="s">
        <v>1030</v>
      </c>
      <c r="X1740" s="2" t="str">
        <f t="shared" si="110"/>
        <v/>
      </c>
      <c r="Y1740" s="2" t="s">
        <v>1030</v>
      </c>
      <c r="Z1740" s="2" t="str">
        <f t="shared" si="111"/>
        <v/>
      </c>
      <c r="AA1740" s="2" t="s">
        <v>1030</v>
      </c>
    </row>
    <row r="1741" spans="1:27" hidden="1" x14ac:dyDescent="0.25">
      <c r="A1741" s="2" t="s">
        <v>63</v>
      </c>
      <c r="B1741" s="2" t="s">
        <v>848</v>
      </c>
      <c r="C1741" s="2" t="s">
        <v>62</v>
      </c>
      <c r="D1741" s="2">
        <v>13.5</v>
      </c>
      <c r="E1741" s="2">
        <v>1</v>
      </c>
      <c r="F1741" s="2">
        <v>13.5</v>
      </c>
      <c r="G1741" s="2" t="s">
        <v>1030</v>
      </c>
      <c r="H1741" s="2" t="s">
        <v>1275</v>
      </c>
      <c r="I1741" s="21">
        <v>43279.291666666672</v>
      </c>
      <c r="J1741" s="2" t="s">
        <v>819</v>
      </c>
      <c r="K1741" s="21">
        <v>42522.291666666672</v>
      </c>
      <c r="L1741" s="2" t="s">
        <v>794</v>
      </c>
      <c r="M1741" s="21">
        <v>36677.291666666664</v>
      </c>
      <c r="N1741" s="2">
        <v>25</v>
      </c>
      <c r="O1741" s="2">
        <v>1000000</v>
      </c>
      <c r="P1741" s="2" t="s">
        <v>795</v>
      </c>
      <c r="Q1741" s="2" t="s">
        <v>848</v>
      </c>
      <c r="R1741" s="2" t="s">
        <v>797</v>
      </c>
      <c r="S1741" s="2" t="s">
        <v>853</v>
      </c>
      <c r="T1741" s="2" t="str">
        <f t="shared" si="108"/>
        <v/>
      </c>
      <c r="U1741" s="2" t="s">
        <v>1030</v>
      </c>
      <c r="V1741" s="2" t="str">
        <f t="shared" si="109"/>
        <v/>
      </c>
      <c r="W1741" s="2" t="s">
        <v>1030</v>
      </c>
      <c r="X1741" s="2" t="str">
        <f t="shared" si="110"/>
        <v/>
      </c>
      <c r="Y1741" s="2" t="s">
        <v>1030</v>
      </c>
      <c r="Z1741" s="2" t="str">
        <f t="shared" si="111"/>
        <v/>
      </c>
      <c r="AA1741" s="2" t="s">
        <v>1030</v>
      </c>
    </row>
    <row r="1742" spans="1:27" hidden="1" x14ac:dyDescent="0.25">
      <c r="A1742" s="2" t="s">
        <v>5727</v>
      </c>
      <c r="B1742" s="2" t="s">
        <v>885</v>
      </c>
      <c r="C1742" s="2" t="s">
        <v>5728</v>
      </c>
      <c r="D1742" s="2">
        <v>6.25</v>
      </c>
      <c r="E1742" s="2">
        <v>1</v>
      </c>
      <c r="F1742" s="2">
        <v>6.25</v>
      </c>
      <c r="G1742" s="2" t="s">
        <v>1030</v>
      </c>
      <c r="H1742" s="2" t="s">
        <v>5729</v>
      </c>
      <c r="I1742" s="21">
        <v>42509.291666666672</v>
      </c>
      <c r="J1742" s="2" t="s">
        <v>952</v>
      </c>
      <c r="K1742" s="21">
        <v>42461.291666666672</v>
      </c>
      <c r="L1742" s="2" t="s">
        <v>1102</v>
      </c>
      <c r="M1742" s="21">
        <v>42373.333333333328</v>
      </c>
      <c r="N1742" s="2">
        <v>1</v>
      </c>
      <c r="O1742" s="2">
        <v>2000</v>
      </c>
      <c r="P1742" s="2" t="s">
        <v>824</v>
      </c>
      <c r="Q1742" s="2" t="s">
        <v>885</v>
      </c>
      <c r="R1742" s="2" t="s">
        <v>813</v>
      </c>
      <c r="S1742" s="2" t="s">
        <v>853</v>
      </c>
      <c r="T1742" s="2" t="str">
        <f t="shared" si="108"/>
        <v/>
      </c>
      <c r="U1742" s="2" t="s">
        <v>1030</v>
      </c>
      <c r="V1742" s="2" t="str">
        <f t="shared" si="109"/>
        <v/>
      </c>
      <c r="W1742" s="2" t="s">
        <v>1030</v>
      </c>
      <c r="X1742" s="2" t="str">
        <f t="shared" si="110"/>
        <v/>
      </c>
      <c r="Y1742" s="2" t="s">
        <v>1030</v>
      </c>
      <c r="Z1742" s="2" t="str">
        <f t="shared" si="111"/>
        <v/>
      </c>
      <c r="AA1742" s="2" t="s">
        <v>1030</v>
      </c>
    </row>
    <row r="1743" spans="1:27" hidden="1" x14ac:dyDescent="0.25">
      <c r="A1743" s="2" t="s">
        <v>5730</v>
      </c>
      <c r="B1743" s="2" t="s">
        <v>809</v>
      </c>
      <c r="C1743" s="2" t="s">
        <v>5731</v>
      </c>
      <c r="D1743" s="2">
        <v>24.333333343267441</v>
      </c>
      <c r="E1743" s="2">
        <v>1</v>
      </c>
      <c r="F1743" s="2">
        <v>24.333333343267441</v>
      </c>
      <c r="G1743" s="2" t="s">
        <v>1030</v>
      </c>
      <c r="H1743" s="2" t="s">
        <v>5732</v>
      </c>
      <c r="I1743" s="21">
        <v>42782.333333333328</v>
      </c>
      <c r="J1743" s="2" t="s">
        <v>808</v>
      </c>
      <c r="K1743" s="21">
        <v>42278.291666666672</v>
      </c>
      <c r="L1743" s="2" t="s">
        <v>794</v>
      </c>
      <c r="M1743" s="21">
        <v>42436.333333333328</v>
      </c>
      <c r="N1743" s="2">
        <v>1</v>
      </c>
      <c r="O1743" s="2">
        <v>110000</v>
      </c>
      <c r="P1743" s="2" t="s">
        <v>816</v>
      </c>
      <c r="Q1743" s="2" t="s">
        <v>809</v>
      </c>
      <c r="R1743" s="2" t="s">
        <v>797</v>
      </c>
      <c r="S1743" s="2" t="s">
        <v>801</v>
      </c>
      <c r="T1743" s="2" t="str">
        <f t="shared" si="108"/>
        <v/>
      </c>
      <c r="U1743" s="2" t="s">
        <v>1030</v>
      </c>
      <c r="V1743" s="2" t="str">
        <f t="shared" si="109"/>
        <v>Clare Briglio</v>
      </c>
      <c r="W1743" s="2">
        <v>1</v>
      </c>
      <c r="X1743" s="2" t="str">
        <f t="shared" si="110"/>
        <v>Clare Briglio</v>
      </c>
      <c r="Y1743" s="2">
        <v>1</v>
      </c>
      <c r="Z1743" s="2" t="str">
        <f t="shared" si="111"/>
        <v>Clare Briglio</v>
      </c>
      <c r="AA1743" s="2">
        <v>110000</v>
      </c>
    </row>
    <row r="1744" spans="1:27" hidden="1" x14ac:dyDescent="0.25">
      <c r="A1744" s="2" t="s">
        <v>5733</v>
      </c>
      <c r="B1744" s="2" t="s">
        <v>809</v>
      </c>
      <c r="C1744" s="2" t="s">
        <v>5734</v>
      </c>
      <c r="D1744" s="2">
        <v>9.75</v>
      </c>
      <c r="E1744" s="2">
        <v>1</v>
      </c>
      <c r="F1744" s="2">
        <v>9.75</v>
      </c>
      <c r="G1744" s="2" t="s">
        <v>1030</v>
      </c>
      <c r="H1744" s="2" t="s">
        <v>5735</v>
      </c>
      <c r="I1744" s="21">
        <v>42878.291666666672</v>
      </c>
      <c r="J1744" s="2" t="s">
        <v>861</v>
      </c>
      <c r="K1744" s="21">
        <v>42828.291666666672</v>
      </c>
      <c r="L1744" s="2" t="s">
        <v>794</v>
      </c>
      <c r="M1744" s="21">
        <v>42430.333333333328</v>
      </c>
      <c r="N1744" s="2">
        <v>1</v>
      </c>
      <c r="O1744" s="2">
        <v>24000</v>
      </c>
      <c r="P1744" s="2" t="s">
        <v>795</v>
      </c>
      <c r="Q1744" s="2" t="s">
        <v>809</v>
      </c>
      <c r="R1744" s="2" t="s">
        <v>805</v>
      </c>
      <c r="S1744" s="2" t="s">
        <v>801</v>
      </c>
      <c r="T1744" s="2" t="str">
        <f t="shared" si="108"/>
        <v>Clare Briglio</v>
      </c>
      <c r="U1744" s="2">
        <v>5500</v>
      </c>
      <c r="V1744" s="2" t="str">
        <f t="shared" si="109"/>
        <v/>
      </c>
      <c r="W1744" s="2" t="s">
        <v>1030</v>
      </c>
      <c r="X1744" s="2" t="str">
        <f t="shared" si="110"/>
        <v/>
      </c>
      <c r="Y1744" s="2" t="s">
        <v>1030</v>
      </c>
      <c r="Z1744" s="2" t="str">
        <f t="shared" si="111"/>
        <v/>
      </c>
      <c r="AA1744" s="2" t="s">
        <v>1030</v>
      </c>
    </row>
    <row r="1745" spans="1:27" hidden="1" x14ac:dyDescent="0.25">
      <c r="A1745" s="2" t="s">
        <v>718</v>
      </c>
      <c r="B1745" s="2" t="s">
        <v>812</v>
      </c>
      <c r="C1745" s="2" t="s">
        <v>717</v>
      </c>
      <c r="D1745" s="2">
        <v>4.5</v>
      </c>
      <c r="E1745" s="2">
        <v>1</v>
      </c>
      <c r="F1745" s="2">
        <v>4.5</v>
      </c>
      <c r="G1745" s="2" t="s">
        <v>1030</v>
      </c>
      <c r="H1745" s="2" t="s">
        <v>1276</v>
      </c>
      <c r="I1745" s="21">
        <v>43164.333333333328</v>
      </c>
      <c r="J1745" s="2" t="s">
        <v>819</v>
      </c>
      <c r="K1745" s="21">
        <v>43103.333333333328</v>
      </c>
      <c r="L1745" s="2" t="s">
        <v>794</v>
      </c>
      <c r="M1745" s="21">
        <v>42370.333333333328</v>
      </c>
      <c r="N1745" s="2">
        <v>0</v>
      </c>
      <c r="O1745" s="2">
        <v>0</v>
      </c>
      <c r="P1745" s="2" t="s">
        <v>795</v>
      </c>
      <c r="Q1745" s="2" t="s">
        <v>812</v>
      </c>
      <c r="R1745" s="2" t="s">
        <v>797</v>
      </c>
      <c r="S1745" s="2" t="s">
        <v>801</v>
      </c>
      <c r="T1745" s="2" t="str">
        <f t="shared" si="108"/>
        <v/>
      </c>
      <c r="U1745" s="2" t="s">
        <v>1030</v>
      </c>
      <c r="V1745" s="2" t="str">
        <f t="shared" si="109"/>
        <v/>
      </c>
      <c r="W1745" s="2" t="s">
        <v>1030</v>
      </c>
      <c r="X1745" s="2" t="str">
        <f t="shared" si="110"/>
        <v/>
      </c>
      <c r="Y1745" s="2" t="s">
        <v>1030</v>
      </c>
      <c r="Z1745" s="2" t="str">
        <f t="shared" si="111"/>
        <v/>
      </c>
      <c r="AA1745" s="2" t="s">
        <v>1030</v>
      </c>
    </row>
    <row r="1746" spans="1:27" hidden="1" x14ac:dyDescent="0.25">
      <c r="A1746" s="2" t="s">
        <v>5736</v>
      </c>
      <c r="B1746" s="2" t="s">
        <v>848</v>
      </c>
      <c r="C1746" s="2" t="s">
        <v>5737</v>
      </c>
      <c r="D1746" s="2">
        <v>14.25</v>
      </c>
      <c r="E1746" s="2">
        <v>1</v>
      </c>
      <c r="F1746" s="2">
        <v>14.25</v>
      </c>
      <c r="G1746" s="2" t="s">
        <v>1030</v>
      </c>
      <c r="H1746" s="2" t="s">
        <v>5738</v>
      </c>
      <c r="I1746" s="21">
        <v>43087.333333333328</v>
      </c>
      <c r="J1746" s="2" t="s">
        <v>819</v>
      </c>
      <c r="K1746" s="21">
        <v>43052.333333333328</v>
      </c>
      <c r="L1746" s="2" t="s">
        <v>794</v>
      </c>
      <c r="M1746" s="21">
        <v>43031.291666666672</v>
      </c>
      <c r="N1746" s="2">
        <v>0</v>
      </c>
      <c r="O1746" s="2">
        <v>0</v>
      </c>
      <c r="P1746" s="2" t="s">
        <v>824</v>
      </c>
      <c r="Q1746" s="2" t="s">
        <v>848</v>
      </c>
      <c r="R1746" s="2" t="s">
        <v>810</v>
      </c>
      <c r="S1746" s="2" t="s">
        <v>853</v>
      </c>
      <c r="T1746" s="2" t="str">
        <f t="shared" si="108"/>
        <v/>
      </c>
      <c r="U1746" s="2" t="s">
        <v>1030</v>
      </c>
      <c r="V1746" s="2" t="str">
        <f t="shared" si="109"/>
        <v/>
      </c>
      <c r="W1746" s="2" t="s">
        <v>1030</v>
      </c>
      <c r="X1746" s="2" t="str">
        <f t="shared" si="110"/>
        <v/>
      </c>
      <c r="Y1746" s="2" t="s">
        <v>1030</v>
      </c>
      <c r="Z1746" s="2" t="str">
        <f t="shared" si="111"/>
        <v/>
      </c>
      <c r="AA1746" s="2" t="s">
        <v>1030</v>
      </c>
    </row>
    <row r="1747" spans="1:27" hidden="1" x14ac:dyDescent="0.25">
      <c r="A1747" s="2" t="s">
        <v>5739</v>
      </c>
      <c r="B1747" s="2" t="s">
        <v>874</v>
      </c>
      <c r="C1747" s="2" t="s">
        <v>5740</v>
      </c>
      <c r="D1747" s="2">
        <v>2</v>
      </c>
      <c r="E1747" s="2">
        <v>1</v>
      </c>
      <c r="F1747" s="2">
        <v>2</v>
      </c>
      <c r="G1747" s="2" t="s">
        <v>1030</v>
      </c>
      <c r="H1747" s="2" t="s">
        <v>5741</v>
      </c>
      <c r="I1747" s="21">
        <v>42535.291666666672</v>
      </c>
      <c r="J1747" s="2" t="s">
        <v>1153</v>
      </c>
      <c r="K1747" s="21">
        <v>41978.333333333328</v>
      </c>
      <c r="L1747" s="2" t="s">
        <v>794</v>
      </c>
      <c r="M1747" s="21">
        <v>40969.333333333336</v>
      </c>
      <c r="N1747" s="2">
        <v>0</v>
      </c>
      <c r="O1747" s="2">
        <v>0</v>
      </c>
      <c r="P1747" s="2" t="s">
        <v>795</v>
      </c>
      <c r="Q1747" s="2" t="s">
        <v>874</v>
      </c>
      <c r="R1747" s="2" t="s">
        <v>797</v>
      </c>
      <c r="S1747" s="2" t="s">
        <v>831</v>
      </c>
      <c r="T1747" s="2" t="str">
        <f t="shared" si="108"/>
        <v/>
      </c>
      <c r="U1747" s="2" t="s">
        <v>1030</v>
      </c>
      <c r="V1747" s="2" t="str">
        <f t="shared" si="109"/>
        <v/>
      </c>
      <c r="W1747" s="2" t="s">
        <v>1030</v>
      </c>
      <c r="X1747" s="2" t="str">
        <f t="shared" si="110"/>
        <v/>
      </c>
      <c r="Y1747" s="2" t="s">
        <v>1030</v>
      </c>
      <c r="Z1747" s="2" t="str">
        <f t="shared" si="111"/>
        <v/>
      </c>
      <c r="AA1747" s="2" t="s">
        <v>1030</v>
      </c>
    </row>
    <row r="1748" spans="1:27" hidden="1" x14ac:dyDescent="0.25">
      <c r="A1748" s="2" t="s">
        <v>242</v>
      </c>
      <c r="B1748" s="2" t="s">
        <v>1365</v>
      </c>
      <c r="C1748" s="2" t="s">
        <v>241</v>
      </c>
      <c r="D1748" s="2">
        <v>2.5</v>
      </c>
      <c r="E1748" s="2">
        <v>1</v>
      </c>
      <c r="F1748" s="2">
        <v>2.5</v>
      </c>
      <c r="G1748" s="2" t="s">
        <v>1030</v>
      </c>
      <c r="H1748" s="2" t="s">
        <v>1277</v>
      </c>
      <c r="I1748" s="21">
        <v>43252.291666666672</v>
      </c>
      <c r="J1748" s="2" t="s">
        <v>861</v>
      </c>
      <c r="K1748" s="21">
        <v>43245.291666666672</v>
      </c>
      <c r="L1748" s="2" t="s">
        <v>794</v>
      </c>
      <c r="M1748" s="21">
        <v>38898.291666666664</v>
      </c>
      <c r="N1748" s="2">
        <v>8</v>
      </c>
      <c r="O1748" s="2">
        <v>1500000</v>
      </c>
      <c r="P1748" s="2" t="s">
        <v>795</v>
      </c>
      <c r="Q1748" s="2" t="s">
        <v>1592</v>
      </c>
      <c r="R1748" s="2" t="s">
        <v>797</v>
      </c>
      <c r="S1748" s="2" t="s">
        <v>853</v>
      </c>
      <c r="T1748" s="2" t="str">
        <f t="shared" si="108"/>
        <v/>
      </c>
      <c r="U1748" s="2" t="s">
        <v>1030</v>
      </c>
      <c r="V1748" s="2" t="str">
        <f t="shared" si="109"/>
        <v/>
      </c>
      <c r="W1748" s="2" t="s">
        <v>1030</v>
      </c>
      <c r="X1748" s="2" t="str">
        <f t="shared" si="110"/>
        <v/>
      </c>
      <c r="Y1748" s="2" t="s">
        <v>1030</v>
      </c>
      <c r="Z1748" s="2" t="str">
        <f t="shared" si="111"/>
        <v/>
      </c>
      <c r="AA1748" s="2" t="s">
        <v>1030</v>
      </c>
    </row>
    <row r="1749" spans="1:27" hidden="1" x14ac:dyDescent="0.25">
      <c r="A1749" s="2" t="s">
        <v>5742</v>
      </c>
      <c r="B1749" s="2" t="s">
        <v>912</v>
      </c>
      <c r="C1749" s="2" t="s">
        <v>5743</v>
      </c>
      <c r="D1749" s="2">
        <v>2.5</v>
      </c>
      <c r="E1749" s="2">
        <v>1</v>
      </c>
      <c r="F1749" s="2">
        <v>2.5</v>
      </c>
      <c r="G1749" s="2" t="s">
        <v>1030</v>
      </c>
      <c r="H1749" s="2" t="s">
        <v>5744</v>
      </c>
      <c r="I1749" s="21">
        <v>42793.333333333328</v>
      </c>
      <c r="J1749" s="2" t="s">
        <v>889</v>
      </c>
      <c r="K1749" s="21">
        <v>42793.333333333328</v>
      </c>
      <c r="L1749" s="2" t="s">
        <v>794</v>
      </c>
      <c r="M1749" s="21">
        <v>42200.291666666672</v>
      </c>
      <c r="N1749" s="2">
        <v>0</v>
      </c>
      <c r="O1749" s="2">
        <v>0</v>
      </c>
      <c r="P1749" s="2" t="s">
        <v>795</v>
      </c>
      <c r="Q1749" s="2" t="s">
        <v>912</v>
      </c>
      <c r="R1749" s="2" t="s">
        <v>797</v>
      </c>
      <c r="S1749" s="2" t="s">
        <v>801</v>
      </c>
      <c r="T1749" s="2" t="str">
        <f t="shared" si="108"/>
        <v/>
      </c>
      <c r="U1749" s="2" t="s">
        <v>1030</v>
      </c>
      <c r="V1749" s="2" t="str">
        <f t="shared" si="109"/>
        <v/>
      </c>
      <c r="W1749" s="2" t="s">
        <v>1030</v>
      </c>
      <c r="X1749" s="2" t="str">
        <f t="shared" si="110"/>
        <v/>
      </c>
      <c r="Y1749" s="2" t="s">
        <v>1030</v>
      </c>
      <c r="Z1749" s="2" t="str">
        <f t="shared" si="111"/>
        <v/>
      </c>
      <c r="AA1749" s="2" t="s">
        <v>1030</v>
      </c>
    </row>
    <row r="1750" spans="1:27" hidden="1" x14ac:dyDescent="0.25">
      <c r="A1750" s="2" t="s">
        <v>5745</v>
      </c>
      <c r="B1750" s="2" t="s">
        <v>912</v>
      </c>
      <c r="C1750" s="2" t="s">
        <v>5746</v>
      </c>
      <c r="D1750" s="2">
        <v>5.5</v>
      </c>
      <c r="E1750" s="2" t="s">
        <v>1030</v>
      </c>
      <c r="F1750" s="2" t="s">
        <v>1030</v>
      </c>
      <c r="G1750" s="2">
        <v>5.5</v>
      </c>
      <c r="H1750" s="2" t="s">
        <v>5747</v>
      </c>
      <c r="I1750" s="21">
        <v>42457.291666666672</v>
      </c>
      <c r="J1750" s="2" t="s">
        <v>847</v>
      </c>
      <c r="K1750" s="21">
        <v>40886.333333333336</v>
      </c>
      <c r="L1750" s="2" t="s">
        <v>1102</v>
      </c>
      <c r="M1750" s="21">
        <v>40909.333333333336</v>
      </c>
      <c r="O1750" s="2">
        <v>200000</v>
      </c>
      <c r="P1750" s="2" t="s">
        <v>816</v>
      </c>
      <c r="Q1750" s="2" t="s">
        <v>912</v>
      </c>
      <c r="R1750" s="2" t="s">
        <v>852</v>
      </c>
      <c r="S1750" s="2" t="s">
        <v>801</v>
      </c>
      <c r="T1750" s="2" t="str">
        <f t="shared" si="108"/>
        <v/>
      </c>
      <c r="U1750" s="2" t="s">
        <v>1030</v>
      </c>
      <c r="V1750" s="2" t="str">
        <f t="shared" si="109"/>
        <v/>
      </c>
      <c r="W1750" s="2" t="s">
        <v>1030</v>
      </c>
      <c r="X1750" s="2" t="str">
        <f t="shared" si="110"/>
        <v/>
      </c>
      <c r="Y1750" s="2" t="s">
        <v>1030</v>
      </c>
      <c r="Z1750" s="2" t="str">
        <f t="shared" si="111"/>
        <v/>
      </c>
      <c r="AA1750" s="2" t="s">
        <v>1030</v>
      </c>
    </row>
    <row r="1751" spans="1:27" hidden="1" x14ac:dyDescent="0.25">
      <c r="A1751" s="2" t="s">
        <v>5748</v>
      </c>
      <c r="B1751" s="2" t="s">
        <v>1063</v>
      </c>
      <c r="C1751" s="2" t="s">
        <v>5749</v>
      </c>
      <c r="D1751" s="2">
        <v>25.166666626930237</v>
      </c>
      <c r="E1751" s="2">
        <v>1</v>
      </c>
      <c r="F1751" s="2">
        <v>25.166666626930237</v>
      </c>
      <c r="G1751" s="2" t="s">
        <v>1030</v>
      </c>
      <c r="H1751" s="2" t="s">
        <v>5750</v>
      </c>
      <c r="I1751" s="21">
        <v>42702.333333333328</v>
      </c>
      <c r="J1751" s="2" t="s">
        <v>861</v>
      </c>
      <c r="K1751" s="21">
        <v>41912.291666666664</v>
      </c>
      <c r="L1751" s="2" t="s">
        <v>794</v>
      </c>
      <c r="M1751" s="21">
        <v>25477.291666666668</v>
      </c>
      <c r="N1751" s="2">
        <v>115</v>
      </c>
      <c r="O1751" s="2">
        <v>0</v>
      </c>
      <c r="P1751" s="2" t="s">
        <v>795</v>
      </c>
      <c r="Q1751" s="2" t="s">
        <v>1063</v>
      </c>
      <c r="R1751" s="2" t="s">
        <v>797</v>
      </c>
      <c r="S1751" s="2" t="s">
        <v>801</v>
      </c>
      <c r="T1751" s="2" t="str">
        <f t="shared" si="108"/>
        <v/>
      </c>
      <c r="U1751" s="2" t="s">
        <v>1030</v>
      </c>
      <c r="V1751" s="2" t="str">
        <f t="shared" si="109"/>
        <v/>
      </c>
      <c r="W1751" s="2" t="s">
        <v>1030</v>
      </c>
      <c r="X1751" s="2" t="str">
        <f t="shared" si="110"/>
        <v/>
      </c>
      <c r="Y1751" s="2" t="s">
        <v>1030</v>
      </c>
      <c r="Z1751" s="2" t="str">
        <f t="shared" si="111"/>
        <v/>
      </c>
      <c r="AA1751" s="2" t="s">
        <v>1030</v>
      </c>
    </row>
    <row r="1752" spans="1:27" x14ac:dyDescent="0.25">
      <c r="A1752" s="2" t="s">
        <v>5751</v>
      </c>
      <c r="B1752" s="2" t="s">
        <v>1367</v>
      </c>
      <c r="C1752" s="2" t="s">
        <v>5752</v>
      </c>
      <c r="D1752" s="2">
        <v>8.5</v>
      </c>
      <c r="E1752" s="2">
        <v>1</v>
      </c>
      <c r="F1752" s="2">
        <v>8.5</v>
      </c>
      <c r="G1752" s="2" t="s">
        <v>1030</v>
      </c>
      <c r="H1752" s="2" t="s">
        <v>5753</v>
      </c>
      <c r="I1752" s="21">
        <v>42831.291666666672</v>
      </c>
      <c r="J1752" s="2" t="s">
        <v>5754</v>
      </c>
      <c r="K1752" s="21">
        <v>42522.291666666672</v>
      </c>
      <c r="L1752" s="2" t="s">
        <v>794</v>
      </c>
      <c r="M1752" s="21">
        <v>31533.291666666668</v>
      </c>
      <c r="N1752" s="2">
        <v>50</v>
      </c>
      <c r="O1752" s="2">
        <v>0</v>
      </c>
      <c r="P1752" s="2" t="s">
        <v>795</v>
      </c>
      <c r="Q1752" s="2" t="s">
        <v>1593</v>
      </c>
      <c r="R1752" s="2" t="s">
        <v>813</v>
      </c>
      <c r="S1752" s="2" t="s">
        <v>801</v>
      </c>
      <c r="T1752" s="2" t="str">
        <f t="shared" si="108"/>
        <v/>
      </c>
      <c r="U1752" s="2" t="s">
        <v>1030</v>
      </c>
      <c r="V1752" s="2" t="str">
        <f t="shared" si="109"/>
        <v/>
      </c>
      <c r="W1752" s="2" t="s">
        <v>1030</v>
      </c>
      <c r="X1752" s="2" t="str">
        <f t="shared" si="110"/>
        <v/>
      </c>
      <c r="Y1752" s="2" t="s">
        <v>1030</v>
      </c>
      <c r="Z1752" s="2" t="str">
        <f t="shared" si="111"/>
        <v/>
      </c>
      <c r="AA1752" s="2" t="s">
        <v>1030</v>
      </c>
    </row>
    <row r="1753" spans="1:27" hidden="1" x14ac:dyDescent="0.25">
      <c r="A1753" s="2" t="s">
        <v>5755</v>
      </c>
      <c r="B1753" s="2" t="s">
        <v>1659</v>
      </c>
      <c r="C1753" s="2" t="s">
        <v>5756</v>
      </c>
      <c r="D1753" s="2">
        <v>0.25</v>
      </c>
      <c r="E1753" s="2" t="s">
        <v>1030</v>
      </c>
      <c r="F1753" s="2" t="s">
        <v>1030</v>
      </c>
      <c r="G1753" s="2">
        <v>0.25</v>
      </c>
      <c r="H1753" s="2" t="s">
        <v>5757</v>
      </c>
      <c r="I1753" s="21">
        <v>41718.291666666664</v>
      </c>
      <c r="J1753" s="2" t="s">
        <v>793</v>
      </c>
      <c r="K1753" s="21">
        <v>40721.291666666664</v>
      </c>
      <c r="L1753" s="2" t="s">
        <v>1102</v>
      </c>
      <c r="M1753" s="21">
        <v>37043.291666666664</v>
      </c>
      <c r="N1753" s="2">
        <v>6</v>
      </c>
      <c r="P1753" s="2" t="s">
        <v>795</v>
      </c>
      <c r="Q1753" s="2" t="s">
        <v>1659</v>
      </c>
      <c r="R1753" s="2" t="s">
        <v>797</v>
      </c>
      <c r="S1753" s="2" t="s">
        <v>801</v>
      </c>
      <c r="T1753" s="2" t="str">
        <f t="shared" si="108"/>
        <v/>
      </c>
      <c r="U1753" s="2" t="s">
        <v>1030</v>
      </c>
      <c r="V1753" s="2" t="str">
        <f t="shared" si="109"/>
        <v/>
      </c>
      <c r="W1753" s="2" t="s">
        <v>1030</v>
      </c>
      <c r="X1753" s="2" t="str">
        <f t="shared" si="110"/>
        <v/>
      </c>
      <c r="Y1753" s="2" t="s">
        <v>1030</v>
      </c>
      <c r="Z1753" s="2" t="str">
        <f t="shared" si="111"/>
        <v/>
      </c>
      <c r="AA1753" s="2" t="s">
        <v>1030</v>
      </c>
    </row>
    <row r="1754" spans="1:27" hidden="1" x14ac:dyDescent="0.25">
      <c r="A1754" s="2" t="s">
        <v>5758</v>
      </c>
      <c r="B1754" s="2" t="s">
        <v>804</v>
      </c>
      <c r="C1754" s="2" t="s">
        <v>5759</v>
      </c>
      <c r="D1754" s="2">
        <v>5.5</v>
      </c>
      <c r="E1754" s="2">
        <v>1</v>
      </c>
      <c r="F1754" s="2">
        <v>5.5</v>
      </c>
      <c r="G1754" s="2" t="s">
        <v>1030</v>
      </c>
      <c r="H1754" s="2" t="s">
        <v>5760</v>
      </c>
      <c r="I1754" s="21">
        <v>43066.333333333328</v>
      </c>
      <c r="J1754" s="2" t="s">
        <v>793</v>
      </c>
      <c r="K1754" s="21">
        <v>42870.291666666672</v>
      </c>
      <c r="L1754" s="2" t="s">
        <v>794</v>
      </c>
      <c r="M1754" s="21">
        <v>41030.291666666664</v>
      </c>
      <c r="N1754" s="2">
        <v>4</v>
      </c>
      <c r="O1754" s="2">
        <v>0</v>
      </c>
      <c r="P1754" s="2" t="s">
        <v>795</v>
      </c>
      <c r="Q1754" s="2" t="s">
        <v>804</v>
      </c>
      <c r="R1754" s="2" t="s">
        <v>797</v>
      </c>
      <c r="S1754" s="2" t="s">
        <v>801</v>
      </c>
      <c r="T1754" s="2" t="str">
        <f t="shared" si="108"/>
        <v/>
      </c>
      <c r="U1754" s="2" t="s">
        <v>1030</v>
      </c>
      <c r="V1754" s="2" t="str">
        <f t="shared" si="109"/>
        <v/>
      </c>
      <c r="W1754" s="2" t="s">
        <v>1030</v>
      </c>
      <c r="X1754" s="2" t="str">
        <f t="shared" si="110"/>
        <v/>
      </c>
      <c r="Y1754" s="2" t="s">
        <v>1030</v>
      </c>
      <c r="Z1754" s="2" t="str">
        <f t="shared" si="111"/>
        <v/>
      </c>
      <c r="AA1754" s="2" t="s">
        <v>1030</v>
      </c>
    </row>
    <row r="1755" spans="1:27" hidden="1" x14ac:dyDescent="0.25">
      <c r="A1755" s="2" t="s">
        <v>5761</v>
      </c>
      <c r="B1755" s="2" t="s">
        <v>1063</v>
      </c>
      <c r="C1755" s="2" t="s">
        <v>5762</v>
      </c>
      <c r="D1755" s="2">
        <v>6.5</v>
      </c>
      <c r="E1755" s="2">
        <v>1</v>
      </c>
      <c r="F1755" s="2">
        <v>6.5</v>
      </c>
      <c r="G1755" s="2" t="s">
        <v>1030</v>
      </c>
      <c r="H1755" s="2" t="s">
        <v>5763</v>
      </c>
      <c r="I1755" s="21">
        <v>41933.291666666664</v>
      </c>
      <c r="J1755" s="2" t="s">
        <v>803</v>
      </c>
      <c r="K1755" s="21">
        <v>41914.291666666664</v>
      </c>
      <c r="L1755" s="2" t="s">
        <v>1102</v>
      </c>
      <c r="M1755" s="21">
        <v>40097.291666666664</v>
      </c>
      <c r="N1755" s="2">
        <v>1</v>
      </c>
      <c r="O1755" s="2">
        <v>199106.57</v>
      </c>
      <c r="P1755" s="2" t="s">
        <v>795</v>
      </c>
      <c r="Q1755" s="2" t="s">
        <v>1063</v>
      </c>
      <c r="R1755" s="2" t="s">
        <v>797</v>
      </c>
      <c r="S1755" s="2" t="s">
        <v>853</v>
      </c>
      <c r="T1755" s="2" t="str">
        <f t="shared" si="108"/>
        <v/>
      </c>
      <c r="U1755" s="2" t="s">
        <v>1030</v>
      </c>
      <c r="V1755" s="2" t="str">
        <f t="shared" si="109"/>
        <v/>
      </c>
      <c r="W1755" s="2" t="s">
        <v>1030</v>
      </c>
      <c r="X1755" s="2" t="str">
        <f t="shared" si="110"/>
        <v/>
      </c>
      <c r="Y1755" s="2" t="s">
        <v>1030</v>
      </c>
      <c r="Z1755" s="2" t="str">
        <f t="shared" si="111"/>
        <v/>
      </c>
      <c r="AA1755" s="2" t="s">
        <v>1030</v>
      </c>
    </row>
    <row r="1756" spans="1:27" hidden="1" x14ac:dyDescent="0.25">
      <c r="A1756" s="2" t="s">
        <v>5764</v>
      </c>
      <c r="B1756" s="2" t="s">
        <v>912</v>
      </c>
      <c r="C1756" s="2" t="s">
        <v>5765</v>
      </c>
      <c r="D1756" s="2">
        <v>0.5</v>
      </c>
      <c r="E1756" s="2">
        <v>1</v>
      </c>
      <c r="F1756" s="2">
        <v>0.5</v>
      </c>
      <c r="G1756" s="2" t="s">
        <v>1030</v>
      </c>
      <c r="H1756" s="2" t="s">
        <v>5766</v>
      </c>
      <c r="I1756" s="21">
        <v>42622.291666666672</v>
      </c>
      <c r="J1756" s="2" t="s">
        <v>861</v>
      </c>
      <c r="K1756" s="21">
        <v>42621.291666666672</v>
      </c>
      <c r="L1756" s="2" t="s">
        <v>794</v>
      </c>
      <c r="M1756" s="21">
        <v>42580.291666666672</v>
      </c>
      <c r="N1756" s="2">
        <v>1</v>
      </c>
      <c r="O1756" s="2">
        <v>0</v>
      </c>
      <c r="P1756" s="2" t="s">
        <v>824</v>
      </c>
      <c r="Q1756" s="2" t="s">
        <v>912</v>
      </c>
      <c r="R1756" s="2" t="s">
        <v>813</v>
      </c>
      <c r="S1756" s="2" t="s">
        <v>853</v>
      </c>
      <c r="T1756" s="2" t="str">
        <f t="shared" si="108"/>
        <v/>
      </c>
      <c r="U1756" s="2" t="s">
        <v>1030</v>
      </c>
      <c r="V1756" s="2" t="str">
        <f t="shared" si="109"/>
        <v/>
      </c>
      <c r="W1756" s="2" t="s">
        <v>1030</v>
      </c>
      <c r="X1756" s="2" t="str">
        <f t="shared" si="110"/>
        <v/>
      </c>
      <c r="Y1756" s="2" t="s">
        <v>1030</v>
      </c>
      <c r="Z1756" s="2" t="str">
        <f t="shared" si="111"/>
        <v/>
      </c>
      <c r="AA1756" s="2" t="s">
        <v>1030</v>
      </c>
    </row>
    <row r="1757" spans="1:27" hidden="1" x14ac:dyDescent="0.25">
      <c r="A1757" s="2" t="s">
        <v>5767</v>
      </c>
      <c r="B1757" s="2" t="s">
        <v>1063</v>
      </c>
      <c r="C1757" s="2" t="s">
        <v>5768</v>
      </c>
      <c r="D1757" s="2">
        <v>2.75</v>
      </c>
      <c r="E1757" s="2">
        <v>1</v>
      </c>
      <c r="F1757" s="2">
        <v>2.75</v>
      </c>
      <c r="G1757" s="2" t="s">
        <v>1030</v>
      </c>
      <c r="H1757" s="2" t="s">
        <v>5769</v>
      </c>
      <c r="I1757" s="21">
        <v>42058.333333333328</v>
      </c>
      <c r="J1757" s="2" t="s">
        <v>808</v>
      </c>
      <c r="K1757" s="21">
        <v>42009.333333333328</v>
      </c>
      <c r="L1757" s="2" t="s">
        <v>1102</v>
      </c>
      <c r="N1757" s="2">
        <v>0</v>
      </c>
      <c r="O1757" s="2">
        <v>0</v>
      </c>
      <c r="P1757" s="2" t="s">
        <v>816</v>
      </c>
      <c r="Q1757" s="2" t="s">
        <v>1063</v>
      </c>
      <c r="R1757" s="2" t="s">
        <v>830</v>
      </c>
      <c r="S1757" s="2" t="s">
        <v>820</v>
      </c>
      <c r="T1757" s="2" t="str">
        <f t="shared" si="108"/>
        <v/>
      </c>
      <c r="U1757" s="2" t="s">
        <v>1030</v>
      </c>
      <c r="V1757" s="2" t="str">
        <f t="shared" si="109"/>
        <v/>
      </c>
      <c r="W1757" s="2" t="s">
        <v>1030</v>
      </c>
      <c r="X1757" s="2" t="str">
        <f t="shared" si="110"/>
        <v/>
      </c>
      <c r="Y1757" s="2" t="s">
        <v>1030</v>
      </c>
      <c r="Z1757" s="2" t="str">
        <f t="shared" si="111"/>
        <v/>
      </c>
      <c r="AA1757" s="2" t="s">
        <v>1030</v>
      </c>
    </row>
    <row r="1758" spans="1:27" hidden="1" x14ac:dyDescent="0.25">
      <c r="A1758" s="2" t="s">
        <v>5770</v>
      </c>
      <c r="B1758" s="2" t="s">
        <v>874</v>
      </c>
      <c r="C1758" s="2" t="s">
        <v>5771</v>
      </c>
      <c r="D1758" s="2">
        <v>26.633000008761883</v>
      </c>
      <c r="E1758" s="2">
        <v>1</v>
      </c>
      <c r="F1758" s="2">
        <v>26.633000008761883</v>
      </c>
      <c r="G1758" s="2" t="s">
        <v>1030</v>
      </c>
      <c r="H1758" s="2" t="s">
        <v>5772</v>
      </c>
      <c r="I1758" s="21">
        <v>42612.291666666672</v>
      </c>
      <c r="J1758" s="2" t="s">
        <v>800</v>
      </c>
      <c r="K1758" s="21">
        <v>41610.333333333336</v>
      </c>
      <c r="L1758" s="2" t="s">
        <v>794</v>
      </c>
      <c r="M1758" s="21">
        <v>41772.291666666664</v>
      </c>
      <c r="N1758" s="2">
        <v>1</v>
      </c>
      <c r="O1758" s="2">
        <v>90000</v>
      </c>
      <c r="P1758" s="2" t="s">
        <v>824</v>
      </c>
      <c r="Q1758" s="2" t="s">
        <v>874</v>
      </c>
      <c r="R1758" s="2" t="s">
        <v>797</v>
      </c>
      <c r="S1758" s="2" t="s">
        <v>801</v>
      </c>
      <c r="T1758" s="2" t="str">
        <f t="shared" si="108"/>
        <v>Rose Obetz</v>
      </c>
      <c r="U1758" s="2">
        <v>25000</v>
      </c>
      <c r="V1758" s="2" t="str">
        <f t="shared" si="109"/>
        <v/>
      </c>
      <c r="W1758" s="2" t="s">
        <v>1030</v>
      </c>
      <c r="X1758" s="2" t="str">
        <f t="shared" si="110"/>
        <v>Rose Obetz</v>
      </c>
      <c r="Y1758" s="2">
        <v>2</v>
      </c>
      <c r="Z1758" s="2" t="str">
        <f t="shared" si="111"/>
        <v>Rose Obetz</v>
      </c>
      <c r="AA1758" s="2">
        <v>90000</v>
      </c>
    </row>
    <row r="1759" spans="1:27" hidden="1" x14ac:dyDescent="0.25">
      <c r="A1759" s="2" t="s">
        <v>5773</v>
      </c>
      <c r="B1759" s="2" t="s">
        <v>812</v>
      </c>
      <c r="C1759" s="2" t="s">
        <v>5774</v>
      </c>
      <c r="D1759" s="2">
        <v>1</v>
      </c>
      <c r="E1759" s="2">
        <v>1</v>
      </c>
      <c r="F1759" s="2">
        <v>1</v>
      </c>
      <c r="G1759" s="2" t="s">
        <v>1030</v>
      </c>
      <c r="H1759" s="2" t="s">
        <v>5775</v>
      </c>
      <c r="I1759" s="21">
        <v>42856.291666666672</v>
      </c>
      <c r="J1759" s="2" t="s">
        <v>876</v>
      </c>
      <c r="K1759" s="21">
        <v>42856.291666666672</v>
      </c>
      <c r="L1759" s="2" t="s">
        <v>794</v>
      </c>
      <c r="N1759" s="2">
        <v>0</v>
      </c>
      <c r="O1759" s="2">
        <v>0</v>
      </c>
      <c r="P1759" s="2" t="s">
        <v>816</v>
      </c>
      <c r="Q1759" s="2" t="s">
        <v>812</v>
      </c>
      <c r="R1759" s="2" t="s">
        <v>937</v>
      </c>
      <c r="S1759" s="2" t="s">
        <v>853</v>
      </c>
      <c r="T1759" s="2" t="str">
        <f t="shared" si="108"/>
        <v/>
      </c>
      <c r="U1759" s="2" t="s">
        <v>1030</v>
      </c>
      <c r="V1759" s="2" t="str">
        <f t="shared" si="109"/>
        <v/>
      </c>
      <c r="W1759" s="2" t="s">
        <v>1030</v>
      </c>
      <c r="X1759" s="2" t="str">
        <f t="shared" si="110"/>
        <v/>
      </c>
      <c r="Y1759" s="2" t="s">
        <v>1030</v>
      </c>
      <c r="Z1759" s="2" t="str">
        <f t="shared" si="111"/>
        <v/>
      </c>
      <c r="AA1759" s="2" t="s">
        <v>1030</v>
      </c>
    </row>
    <row r="1760" spans="1:27" hidden="1" x14ac:dyDescent="0.25">
      <c r="A1760" s="2" t="s">
        <v>5776</v>
      </c>
      <c r="B1760" s="2" t="s">
        <v>912</v>
      </c>
      <c r="C1760" s="2" t="s">
        <v>5777</v>
      </c>
      <c r="D1760" s="2">
        <v>2.25</v>
      </c>
      <c r="E1760" s="2">
        <v>1</v>
      </c>
      <c r="F1760" s="2">
        <v>2.25</v>
      </c>
      <c r="G1760" s="2" t="s">
        <v>1030</v>
      </c>
      <c r="H1760" s="2" t="s">
        <v>5778</v>
      </c>
      <c r="I1760" s="21">
        <v>42704.333333333328</v>
      </c>
      <c r="J1760" s="2" t="s">
        <v>808</v>
      </c>
      <c r="K1760" s="21">
        <v>42657.291666666672</v>
      </c>
      <c r="L1760" s="2" t="s">
        <v>794</v>
      </c>
      <c r="N1760" s="2">
        <v>0</v>
      </c>
      <c r="O1760" s="2">
        <v>0</v>
      </c>
      <c r="P1760" s="2" t="s">
        <v>816</v>
      </c>
      <c r="Q1760" s="2" t="s">
        <v>912</v>
      </c>
      <c r="R1760" s="2" t="s">
        <v>937</v>
      </c>
      <c r="S1760" s="2" t="s">
        <v>961</v>
      </c>
      <c r="T1760" s="2" t="str">
        <f t="shared" si="108"/>
        <v/>
      </c>
      <c r="U1760" s="2" t="s">
        <v>1030</v>
      </c>
      <c r="V1760" s="2" t="str">
        <f t="shared" si="109"/>
        <v/>
      </c>
      <c r="W1760" s="2" t="s">
        <v>1030</v>
      </c>
      <c r="X1760" s="2" t="str">
        <f t="shared" si="110"/>
        <v/>
      </c>
      <c r="Y1760" s="2" t="s">
        <v>1030</v>
      </c>
      <c r="Z1760" s="2" t="str">
        <f t="shared" si="111"/>
        <v/>
      </c>
      <c r="AA1760" s="2" t="s">
        <v>1030</v>
      </c>
    </row>
    <row r="1761" spans="1:27" hidden="1" x14ac:dyDescent="0.25">
      <c r="A1761" s="2" t="s">
        <v>5779</v>
      </c>
      <c r="B1761" s="2" t="s">
        <v>885</v>
      </c>
      <c r="C1761" s="2" t="s">
        <v>5780</v>
      </c>
      <c r="D1761" s="2">
        <v>1</v>
      </c>
      <c r="E1761" s="2">
        <v>1</v>
      </c>
      <c r="F1761" s="2">
        <v>1</v>
      </c>
      <c r="G1761" s="2" t="s">
        <v>1030</v>
      </c>
      <c r="H1761" s="2" t="s">
        <v>5781</v>
      </c>
      <c r="I1761" s="21">
        <v>42509.291666666672</v>
      </c>
      <c r="J1761" s="2" t="s">
        <v>793</v>
      </c>
      <c r="K1761" s="21">
        <v>42509.291666666672</v>
      </c>
      <c r="L1761" s="2" t="s">
        <v>794</v>
      </c>
      <c r="M1761" s="21">
        <v>27395.333333333332</v>
      </c>
      <c r="N1761" s="2">
        <v>1</v>
      </c>
      <c r="O1761" s="2">
        <v>0</v>
      </c>
      <c r="P1761" s="2" t="s">
        <v>795</v>
      </c>
      <c r="Q1761" s="2" t="s">
        <v>885</v>
      </c>
      <c r="R1761" s="2" t="s">
        <v>797</v>
      </c>
      <c r="S1761" s="2" t="s">
        <v>831</v>
      </c>
      <c r="T1761" s="2" t="str">
        <f t="shared" si="108"/>
        <v/>
      </c>
      <c r="U1761" s="2" t="s">
        <v>1030</v>
      </c>
      <c r="V1761" s="2" t="str">
        <f t="shared" si="109"/>
        <v/>
      </c>
      <c r="W1761" s="2" t="s">
        <v>1030</v>
      </c>
      <c r="X1761" s="2" t="str">
        <f t="shared" si="110"/>
        <v/>
      </c>
      <c r="Y1761" s="2" t="s">
        <v>1030</v>
      </c>
      <c r="Z1761" s="2" t="str">
        <f t="shared" si="111"/>
        <v/>
      </c>
      <c r="AA1761" s="2" t="s">
        <v>1030</v>
      </c>
    </row>
    <row r="1762" spans="1:27" hidden="1" x14ac:dyDescent="0.25">
      <c r="A1762" s="2" t="s">
        <v>5782</v>
      </c>
      <c r="B1762" s="2" t="s">
        <v>885</v>
      </c>
      <c r="C1762" s="2" t="s">
        <v>5783</v>
      </c>
      <c r="D1762" s="2">
        <v>1</v>
      </c>
      <c r="E1762" s="2">
        <v>1</v>
      </c>
      <c r="F1762" s="2">
        <v>1</v>
      </c>
      <c r="G1762" s="2" t="s">
        <v>1030</v>
      </c>
      <c r="H1762" s="2" t="s">
        <v>5784</v>
      </c>
      <c r="I1762" s="21">
        <v>43326.291666666672</v>
      </c>
      <c r="J1762" s="2" t="s">
        <v>1030</v>
      </c>
      <c r="K1762" s="21">
        <v>43320.291666666672</v>
      </c>
      <c r="L1762" s="2" t="s">
        <v>794</v>
      </c>
      <c r="N1762" s="2">
        <v>0</v>
      </c>
      <c r="O1762" s="2">
        <v>0</v>
      </c>
      <c r="P1762" s="2" t="s">
        <v>816</v>
      </c>
      <c r="Q1762" s="2" t="s">
        <v>885</v>
      </c>
      <c r="R1762" s="2" t="s">
        <v>1047</v>
      </c>
      <c r="S1762" s="2" t="s">
        <v>820</v>
      </c>
      <c r="T1762" s="2" t="str">
        <f t="shared" si="108"/>
        <v/>
      </c>
      <c r="U1762" s="2" t="s">
        <v>1030</v>
      </c>
      <c r="V1762" s="2" t="str">
        <f t="shared" si="109"/>
        <v/>
      </c>
      <c r="W1762" s="2" t="s">
        <v>1030</v>
      </c>
      <c r="X1762" s="2" t="str">
        <f t="shared" si="110"/>
        <v/>
      </c>
      <c r="Y1762" s="2" t="s">
        <v>1030</v>
      </c>
      <c r="Z1762" s="2" t="str">
        <f t="shared" si="111"/>
        <v/>
      </c>
      <c r="AA1762" s="2" t="s">
        <v>1030</v>
      </c>
    </row>
    <row r="1763" spans="1:27" hidden="1" x14ac:dyDescent="0.25">
      <c r="A1763" s="2" t="s">
        <v>762</v>
      </c>
      <c r="B1763" s="2" t="s">
        <v>822</v>
      </c>
      <c r="C1763" s="2" t="s">
        <v>761</v>
      </c>
      <c r="D1763" s="2">
        <v>9.5</v>
      </c>
      <c r="E1763" s="2">
        <v>1</v>
      </c>
      <c r="F1763" s="2">
        <v>9.5</v>
      </c>
      <c r="G1763" s="2" t="s">
        <v>1030</v>
      </c>
      <c r="H1763" s="2" t="s">
        <v>1278</v>
      </c>
      <c r="I1763" s="21">
        <v>43123.333333333328</v>
      </c>
      <c r="J1763" s="2" t="s">
        <v>808</v>
      </c>
      <c r="K1763" s="21">
        <v>42705.333333333328</v>
      </c>
      <c r="L1763" s="2" t="s">
        <v>794</v>
      </c>
      <c r="M1763" s="21">
        <v>42712.333333333328</v>
      </c>
      <c r="N1763" s="2">
        <v>4</v>
      </c>
      <c r="O1763" s="2">
        <v>0</v>
      </c>
      <c r="P1763" s="2" t="s">
        <v>824</v>
      </c>
      <c r="Q1763" s="2" t="s">
        <v>822</v>
      </c>
      <c r="R1763" s="2" t="s">
        <v>797</v>
      </c>
      <c r="S1763" s="2" t="s">
        <v>996</v>
      </c>
      <c r="T1763" s="2" t="str">
        <f t="shared" si="108"/>
        <v/>
      </c>
      <c r="U1763" s="2" t="s">
        <v>1030</v>
      </c>
      <c r="V1763" s="2" t="str">
        <f t="shared" si="109"/>
        <v/>
      </c>
      <c r="W1763" s="2" t="s">
        <v>1030</v>
      </c>
      <c r="X1763" s="2" t="str">
        <f t="shared" si="110"/>
        <v/>
      </c>
      <c r="Y1763" s="2" t="s">
        <v>1030</v>
      </c>
      <c r="Z1763" s="2" t="str">
        <f t="shared" si="111"/>
        <v/>
      </c>
      <c r="AA1763" s="2" t="s">
        <v>1030</v>
      </c>
    </row>
    <row r="1764" spans="1:27" hidden="1" x14ac:dyDescent="0.25">
      <c r="A1764" s="2" t="s">
        <v>5785</v>
      </c>
      <c r="B1764" s="2" t="s">
        <v>796</v>
      </c>
      <c r="C1764" s="2" t="s">
        <v>5786</v>
      </c>
      <c r="D1764" s="2">
        <v>3.5</v>
      </c>
      <c r="E1764" s="2">
        <v>1</v>
      </c>
      <c r="F1764" s="2">
        <v>3.5</v>
      </c>
      <c r="G1764" s="2" t="s">
        <v>1030</v>
      </c>
      <c r="H1764" s="2" t="s">
        <v>5787</v>
      </c>
      <c r="I1764" s="21">
        <v>41834.291666666664</v>
      </c>
      <c r="J1764" s="2" t="s">
        <v>800</v>
      </c>
      <c r="K1764" s="21">
        <v>41828.291666666664</v>
      </c>
      <c r="L1764" s="2" t="s">
        <v>1102</v>
      </c>
      <c r="M1764" s="21">
        <v>41091.291666666664</v>
      </c>
      <c r="N1764" s="2">
        <v>0</v>
      </c>
      <c r="O1764" s="2">
        <v>0</v>
      </c>
      <c r="P1764" s="2" t="s">
        <v>795</v>
      </c>
      <c r="Q1764" s="2" t="s">
        <v>796</v>
      </c>
      <c r="R1764" s="2" t="s">
        <v>1030</v>
      </c>
      <c r="S1764" s="2" t="s">
        <v>853</v>
      </c>
      <c r="T1764" s="2" t="str">
        <f t="shared" si="108"/>
        <v/>
      </c>
      <c r="U1764" s="2" t="s">
        <v>1030</v>
      </c>
      <c r="V1764" s="2" t="str">
        <f t="shared" si="109"/>
        <v/>
      </c>
      <c r="W1764" s="2" t="s">
        <v>1030</v>
      </c>
      <c r="X1764" s="2" t="str">
        <f t="shared" si="110"/>
        <v/>
      </c>
      <c r="Y1764" s="2" t="s">
        <v>1030</v>
      </c>
      <c r="Z1764" s="2" t="str">
        <f t="shared" si="111"/>
        <v/>
      </c>
      <c r="AA1764" s="2" t="s">
        <v>1030</v>
      </c>
    </row>
    <row r="1765" spans="1:27" hidden="1" x14ac:dyDescent="0.25">
      <c r="A1765" s="2" t="s">
        <v>644</v>
      </c>
      <c r="B1765" s="2" t="s">
        <v>835</v>
      </c>
      <c r="C1765" s="2" t="s">
        <v>643</v>
      </c>
      <c r="D1765" s="2">
        <v>5.25</v>
      </c>
      <c r="E1765" s="2">
        <v>1</v>
      </c>
      <c r="F1765" s="2">
        <v>5.25</v>
      </c>
      <c r="G1765" s="2" t="s">
        <v>1030</v>
      </c>
      <c r="H1765" s="2" t="s">
        <v>1279</v>
      </c>
      <c r="I1765" s="21">
        <v>43191.291666666672</v>
      </c>
      <c r="J1765" s="2" t="s">
        <v>819</v>
      </c>
      <c r="K1765" s="21">
        <v>43025.291666666672</v>
      </c>
      <c r="L1765" s="2" t="s">
        <v>794</v>
      </c>
      <c r="M1765" s="21">
        <v>43104.333333333328</v>
      </c>
      <c r="N1765" s="2">
        <v>1</v>
      </c>
      <c r="O1765" s="2">
        <v>0</v>
      </c>
      <c r="P1765" s="2" t="s">
        <v>816</v>
      </c>
      <c r="Q1765" s="2" t="s">
        <v>835</v>
      </c>
      <c r="R1765" s="2" t="s">
        <v>836</v>
      </c>
      <c r="S1765" s="2" t="s">
        <v>916</v>
      </c>
      <c r="T1765" s="2" t="str">
        <f t="shared" si="108"/>
        <v/>
      </c>
      <c r="U1765" s="2" t="s">
        <v>1030</v>
      </c>
      <c r="V1765" s="2" t="str">
        <f t="shared" si="109"/>
        <v>Julie Samson</v>
      </c>
      <c r="W1765" s="2">
        <v>1</v>
      </c>
      <c r="X1765" s="2" t="str">
        <f t="shared" si="110"/>
        <v>Julie Samson</v>
      </c>
      <c r="Y1765" s="2">
        <v>1</v>
      </c>
      <c r="Z1765" s="2" t="str">
        <f t="shared" si="111"/>
        <v/>
      </c>
      <c r="AA1765" s="2" t="s">
        <v>1030</v>
      </c>
    </row>
    <row r="1766" spans="1:27" hidden="1" x14ac:dyDescent="0.25">
      <c r="A1766" s="2" t="s">
        <v>5788</v>
      </c>
      <c r="B1766" s="2" t="s">
        <v>1652</v>
      </c>
      <c r="C1766" s="2" t="s">
        <v>5789</v>
      </c>
      <c r="D1766" s="2">
        <v>1</v>
      </c>
      <c r="E1766" s="2">
        <v>1</v>
      </c>
      <c r="F1766" s="2">
        <v>1</v>
      </c>
      <c r="G1766" s="2" t="s">
        <v>1030</v>
      </c>
      <c r="H1766" s="2" t="s">
        <v>5790</v>
      </c>
      <c r="I1766" s="21">
        <v>41955.333333333328</v>
      </c>
      <c r="J1766" s="2" t="s">
        <v>859</v>
      </c>
      <c r="K1766" s="21">
        <v>41943.291666666664</v>
      </c>
      <c r="L1766" s="2" t="s">
        <v>1102</v>
      </c>
      <c r="M1766" s="21">
        <v>38477.291666666664</v>
      </c>
      <c r="N1766" s="2">
        <v>35</v>
      </c>
      <c r="O1766" s="2">
        <v>0</v>
      </c>
      <c r="P1766" s="2" t="s">
        <v>795</v>
      </c>
      <c r="Q1766" s="2" t="s">
        <v>1652</v>
      </c>
      <c r="R1766" s="2" t="s">
        <v>937</v>
      </c>
      <c r="S1766" s="2" t="s">
        <v>849</v>
      </c>
      <c r="T1766" s="2" t="str">
        <f t="shared" si="108"/>
        <v/>
      </c>
      <c r="U1766" s="2" t="s">
        <v>1030</v>
      </c>
      <c r="V1766" s="2" t="str">
        <f t="shared" si="109"/>
        <v/>
      </c>
      <c r="W1766" s="2" t="s">
        <v>1030</v>
      </c>
      <c r="X1766" s="2" t="str">
        <f t="shared" si="110"/>
        <v/>
      </c>
      <c r="Y1766" s="2" t="s">
        <v>1030</v>
      </c>
      <c r="Z1766" s="2" t="str">
        <f t="shared" si="111"/>
        <v/>
      </c>
      <c r="AA1766" s="2" t="s">
        <v>1030</v>
      </c>
    </row>
    <row r="1767" spans="1:27" hidden="1" x14ac:dyDescent="0.25">
      <c r="A1767" s="2" t="s">
        <v>5791</v>
      </c>
      <c r="B1767" s="2" t="s">
        <v>885</v>
      </c>
      <c r="C1767" s="2" t="s">
        <v>5792</v>
      </c>
      <c r="D1767" s="2">
        <v>1</v>
      </c>
      <c r="E1767" s="2">
        <v>1</v>
      </c>
      <c r="F1767" s="2">
        <v>1</v>
      </c>
      <c r="G1767" s="2" t="s">
        <v>1030</v>
      </c>
      <c r="H1767" s="2" t="s">
        <v>5793</v>
      </c>
      <c r="I1767" s="21">
        <v>42135.291666666672</v>
      </c>
      <c r="J1767" s="2" t="s">
        <v>952</v>
      </c>
      <c r="K1767" s="21">
        <v>42135.291666666672</v>
      </c>
      <c r="L1767" s="2" t="s">
        <v>1102</v>
      </c>
      <c r="M1767" s="21">
        <v>38443.333333333336</v>
      </c>
      <c r="N1767" s="2">
        <v>2</v>
      </c>
      <c r="O1767" s="2">
        <v>0</v>
      </c>
      <c r="P1767" s="2" t="s">
        <v>795</v>
      </c>
      <c r="Q1767" s="2" t="s">
        <v>885</v>
      </c>
      <c r="R1767" s="2" t="s">
        <v>810</v>
      </c>
      <c r="S1767" s="2" t="s">
        <v>801</v>
      </c>
      <c r="T1767" s="2" t="str">
        <f t="shared" si="108"/>
        <v/>
      </c>
      <c r="U1767" s="2" t="s">
        <v>1030</v>
      </c>
      <c r="V1767" s="2" t="str">
        <f t="shared" si="109"/>
        <v/>
      </c>
      <c r="W1767" s="2" t="s">
        <v>1030</v>
      </c>
      <c r="X1767" s="2" t="str">
        <f t="shared" si="110"/>
        <v/>
      </c>
      <c r="Y1767" s="2" t="s">
        <v>1030</v>
      </c>
      <c r="Z1767" s="2" t="str">
        <f t="shared" si="111"/>
        <v/>
      </c>
      <c r="AA1767" s="2" t="s">
        <v>1030</v>
      </c>
    </row>
    <row r="1768" spans="1:27" hidden="1" x14ac:dyDescent="0.25">
      <c r="A1768" s="2" t="s">
        <v>5794</v>
      </c>
      <c r="B1768" s="2" t="s">
        <v>2520</v>
      </c>
      <c r="C1768" s="2" t="s">
        <v>5795</v>
      </c>
      <c r="D1768" s="2">
        <v>8.75</v>
      </c>
      <c r="E1768" s="2">
        <v>1</v>
      </c>
      <c r="F1768" s="2">
        <v>8.75</v>
      </c>
      <c r="G1768" s="2" t="s">
        <v>1030</v>
      </c>
      <c r="H1768" s="2" t="s">
        <v>5796</v>
      </c>
      <c r="I1768" s="21">
        <v>42263.291666666672</v>
      </c>
      <c r="J1768" s="2" t="s">
        <v>861</v>
      </c>
      <c r="K1768" s="21">
        <v>41866.291666666664</v>
      </c>
      <c r="L1768" s="2" t="s">
        <v>1102</v>
      </c>
      <c r="M1768" s="21">
        <v>42034.333333333328</v>
      </c>
      <c r="N1768" s="2">
        <v>0</v>
      </c>
      <c r="O1768" s="2">
        <v>0</v>
      </c>
      <c r="P1768" s="2" t="s">
        <v>816</v>
      </c>
      <c r="Q1768" s="2" t="s">
        <v>2520</v>
      </c>
      <c r="R1768" s="2" t="s">
        <v>836</v>
      </c>
      <c r="S1768" s="2" t="s">
        <v>916</v>
      </c>
      <c r="T1768" s="2" t="str">
        <f t="shared" si="108"/>
        <v/>
      </c>
      <c r="U1768" s="2" t="s">
        <v>1030</v>
      </c>
      <c r="V1768" s="2" t="str">
        <f t="shared" si="109"/>
        <v>Ken Higgins</v>
      </c>
      <c r="W1768" s="2">
        <v>1</v>
      </c>
      <c r="X1768" s="2" t="str">
        <f t="shared" si="110"/>
        <v/>
      </c>
      <c r="Y1768" s="2" t="s">
        <v>1030</v>
      </c>
      <c r="Z1768" s="2" t="str">
        <f t="shared" si="111"/>
        <v/>
      </c>
      <c r="AA1768" s="2" t="s">
        <v>1030</v>
      </c>
    </row>
    <row r="1769" spans="1:27" hidden="1" x14ac:dyDescent="0.25">
      <c r="A1769" s="2" t="s">
        <v>5797</v>
      </c>
      <c r="B1769" s="2" t="s">
        <v>912</v>
      </c>
      <c r="C1769" s="2" t="s">
        <v>5798</v>
      </c>
      <c r="D1769" s="2">
        <v>5</v>
      </c>
      <c r="E1769" s="2">
        <v>1</v>
      </c>
      <c r="F1769" s="2">
        <v>5</v>
      </c>
      <c r="G1769" s="2" t="s">
        <v>1030</v>
      </c>
      <c r="H1769" s="2" t="s">
        <v>5799</v>
      </c>
      <c r="I1769" s="21">
        <v>42704.333333333328</v>
      </c>
      <c r="J1769" s="2" t="s">
        <v>840</v>
      </c>
      <c r="K1769" s="21">
        <v>42626.291666666672</v>
      </c>
      <c r="L1769" s="2" t="s">
        <v>794</v>
      </c>
      <c r="M1769" s="21">
        <v>35557.291666666664</v>
      </c>
      <c r="N1769" s="2">
        <v>80</v>
      </c>
      <c r="O1769" s="2">
        <v>0</v>
      </c>
      <c r="P1769" s="2" t="s">
        <v>795</v>
      </c>
      <c r="Q1769" s="2" t="s">
        <v>912</v>
      </c>
      <c r="R1769" s="2" t="s">
        <v>797</v>
      </c>
      <c r="S1769" s="2" t="s">
        <v>5800</v>
      </c>
      <c r="T1769" s="2" t="str">
        <f t="shared" si="108"/>
        <v/>
      </c>
      <c r="U1769" s="2" t="s">
        <v>1030</v>
      </c>
      <c r="V1769" s="2" t="str">
        <f t="shared" si="109"/>
        <v/>
      </c>
      <c r="W1769" s="2" t="s">
        <v>1030</v>
      </c>
      <c r="X1769" s="2" t="str">
        <f t="shared" si="110"/>
        <v/>
      </c>
      <c r="Y1769" s="2" t="s">
        <v>1030</v>
      </c>
      <c r="Z1769" s="2" t="str">
        <f t="shared" si="111"/>
        <v/>
      </c>
      <c r="AA1769" s="2" t="s">
        <v>1030</v>
      </c>
    </row>
    <row r="1770" spans="1:27" hidden="1" x14ac:dyDescent="0.25">
      <c r="A1770" s="2" t="s">
        <v>5801</v>
      </c>
      <c r="B1770" s="2" t="s">
        <v>812</v>
      </c>
      <c r="C1770" s="2" t="s">
        <v>5802</v>
      </c>
      <c r="D1770" s="2">
        <v>5.5</v>
      </c>
      <c r="E1770" s="2">
        <v>1</v>
      </c>
      <c r="F1770" s="2">
        <v>5.5</v>
      </c>
      <c r="G1770" s="2" t="s">
        <v>1030</v>
      </c>
      <c r="H1770" s="2" t="s">
        <v>5803</v>
      </c>
      <c r="I1770" s="21">
        <v>42961.291666666672</v>
      </c>
      <c r="J1770" s="2" t="s">
        <v>819</v>
      </c>
      <c r="K1770" s="21">
        <v>42902.291666666672</v>
      </c>
      <c r="L1770" s="2" t="s">
        <v>794</v>
      </c>
      <c r="N1770" s="2">
        <v>0</v>
      </c>
      <c r="O1770" s="2">
        <v>0</v>
      </c>
      <c r="P1770" s="2" t="s">
        <v>816</v>
      </c>
      <c r="Q1770" s="2" t="s">
        <v>812</v>
      </c>
      <c r="R1770" s="2" t="s">
        <v>797</v>
      </c>
      <c r="S1770" s="2" t="s">
        <v>2288</v>
      </c>
      <c r="T1770" s="2" t="str">
        <f t="shared" si="108"/>
        <v/>
      </c>
      <c r="U1770" s="2" t="s">
        <v>1030</v>
      </c>
      <c r="V1770" s="2" t="str">
        <f t="shared" si="109"/>
        <v/>
      </c>
      <c r="W1770" s="2" t="s">
        <v>1030</v>
      </c>
      <c r="X1770" s="2" t="str">
        <f t="shared" si="110"/>
        <v/>
      </c>
      <c r="Y1770" s="2" t="s">
        <v>1030</v>
      </c>
      <c r="Z1770" s="2" t="str">
        <f t="shared" si="111"/>
        <v/>
      </c>
      <c r="AA1770" s="2" t="s">
        <v>1030</v>
      </c>
    </row>
    <row r="1771" spans="1:27" hidden="1" x14ac:dyDescent="0.25">
      <c r="A1771" s="2" t="s">
        <v>188</v>
      </c>
      <c r="B1771" s="2" t="s">
        <v>812</v>
      </c>
      <c r="C1771" s="2" t="s">
        <v>187</v>
      </c>
      <c r="D1771" s="2">
        <v>10.75</v>
      </c>
      <c r="E1771" s="2">
        <v>1</v>
      </c>
      <c r="F1771" s="2">
        <v>10.75</v>
      </c>
      <c r="G1771" s="2" t="s">
        <v>1030</v>
      </c>
      <c r="H1771" s="2" t="s">
        <v>1280</v>
      </c>
      <c r="I1771" s="21">
        <v>43262.291666666672</v>
      </c>
      <c r="J1771" s="2" t="s">
        <v>884</v>
      </c>
      <c r="K1771" s="21">
        <v>43102.333333333328</v>
      </c>
      <c r="L1771" s="2" t="s">
        <v>794</v>
      </c>
      <c r="M1771" s="21">
        <v>39601.291666666664</v>
      </c>
      <c r="N1771" s="2">
        <v>1</v>
      </c>
      <c r="O1771" s="2">
        <v>150000</v>
      </c>
      <c r="P1771" s="2" t="s">
        <v>795</v>
      </c>
      <c r="Q1771" s="2" t="s">
        <v>812</v>
      </c>
      <c r="R1771" s="2" t="s">
        <v>842</v>
      </c>
      <c r="S1771" s="2" t="s">
        <v>801</v>
      </c>
      <c r="T1771" s="2" t="str">
        <f t="shared" si="108"/>
        <v/>
      </c>
      <c r="U1771" s="2" t="s">
        <v>1030</v>
      </c>
      <c r="V1771" s="2" t="str">
        <f t="shared" si="109"/>
        <v/>
      </c>
      <c r="W1771" s="2" t="s">
        <v>1030</v>
      </c>
      <c r="X1771" s="2" t="str">
        <f t="shared" si="110"/>
        <v/>
      </c>
      <c r="Y1771" s="2" t="s">
        <v>1030</v>
      </c>
      <c r="Z1771" s="2" t="str">
        <f t="shared" si="111"/>
        <v/>
      </c>
      <c r="AA1771" s="2" t="s">
        <v>1030</v>
      </c>
    </row>
    <row r="1772" spans="1:27" hidden="1" x14ac:dyDescent="0.25">
      <c r="A1772" s="2" t="s">
        <v>204</v>
      </c>
      <c r="B1772" s="2" t="s">
        <v>812</v>
      </c>
      <c r="C1772" s="2" t="s">
        <v>203</v>
      </c>
      <c r="D1772" s="2">
        <v>25.833333343267441</v>
      </c>
      <c r="E1772" s="2">
        <v>1</v>
      </c>
      <c r="F1772" s="2">
        <v>25.833333343267441</v>
      </c>
      <c r="G1772" s="2" t="s">
        <v>1030</v>
      </c>
      <c r="H1772" s="2" t="s">
        <v>1281</v>
      </c>
      <c r="I1772" s="21">
        <v>43259.291666666672</v>
      </c>
      <c r="J1772" s="2" t="s">
        <v>840</v>
      </c>
      <c r="K1772" s="21">
        <v>42430.333333333328</v>
      </c>
      <c r="L1772" s="2" t="s">
        <v>794</v>
      </c>
      <c r="M1772" s="21">
        <v>42076.291666666672</v>
      </c>
      <c r="N1772" s="2">
        <v>0</v>
      </c>
      <c r="O1772" s="2">
        <v>0</v>
      </c>
      <c r="P1772" s="2" t="s">
        <v>824</v>
      </c>
      <c r="Q1772" s="2" t="s">
        <v>812</v>
      </c>
      <c r="R1772" s="2" t="s">
        <v>813</v>
      </c>
      <c r="S1772" s="2" t="s">
        <v>806</v>
      </c>
      <c r="T1772" s="2" t="str">
        <f t="shared" si="108"/>
        <v/>
      </c>
      <c r="U1772" s="2" t="s">
        <v>1030</v>
      </c>
      <c r="V1772" s="2" t="str">
        <f t="shared" si="109"/>
        <v/>
      </c>
      <c r="W1772" s="2" t="s">
        <v>1030</v>
      </c>
      <c r="X1772" s="2" t="str">
        <f t="shared" si="110"/>
        <v/>
      </c>
      <c r="Y1772" s="2" t="s">
        <v>1030</v>
      </c>
      <c r="Z1772" s="2" t="str">
        <f t="shared" si="111"/>
        <v/>
      </c>
      <c r="AA1772" s="2" t="s">
        <v>1030</v>
      </c>
    </row>
    <row r="1773" spans="1:27" hidden="1" x14ac:dyDescent="0.25">
      <c r="A1773" s="2" t="s">
        <v>5804</v>
      </c>
      <c r="B1773" s="2" t="s">
        <v>885</v>
      </c>
      <c r="C1773" s="2" t="s">
        <v>5805</v>
      </c>
      <c r="D1773" s="2">
        <v>8.5</v>
      </c>
      <c r="E1773" s="2">
        <v>1</v>
      </c>
      <c r="F1773" s="2">
        <v>8.5</v>
      </c>
      <c r="G1773" s="2" t="s">
        <v>1030</v>
      </c>
      <c r="H1773" s="2" t="s">
        <v>5806</v>
      </c>
      <c r="I1773" s="21">
        <v>42224.291666666672</v>
      </c>
      <c r="J1773" s="2" t="s">
        <v>861</v>
      </c>
      <c r="K1773" s="21">
        <v>42184.291666666672</v>
      </c>
      <c r="L1773" s="2" t="s">
        <v>1102</v>
      </c>
      <c r="M1773" s="21">
        <v>41680.333333333336</v>
      </c>
      <c r="N1773" s="2">
        <v>1</v>
      </c>
      <c r="O1773" s="2">
        <v>31000</v>
      </c>
      <c r="P1773" s="2" t="s">
        <v>795</v>
      </c>
      <c r="Q1773" s="2" t="s">
        <v>885</v>
      </c>
      <c r="R1773" s="2" t="s">
        <v>797</v>
      </c>
      <c r="S1773" s="2" t="s">
        <v>849</v>
      </c>
      <c r="T1773" s="2" t="str">
        <f t="shared" si="108"/>
        <v/>
      </c>
      <c r="U1773" s="2" t="s">
        <v>1030</v>
      </c>
      <c r="V1773" s="2" t="str">
        <f t="shared" si="109"/>
        <v/>
      </c>
      <c r="W1773" s="2" t="s">
        <v>1030</v>
      </c>
      <c r="X1773" s="2" t="str">
        <f t="shared" si="110"/>
        <v/>
      </c>
      <c r="Y1773" s="2" t="s">
        <v>1030</v>
      </c>
      <c r="Z1773" s="2" t="str">
        <f t="shared" si="111"/>
        <v/>
      </c>
      <c r="AA1773" s="2" t="s">
        <v>1030</v>
      </c>
    </row>
    <row r="1774" spans="1:27" hidden="1" x14ac:dyDescent="0.25">
      <c r="A1774" s="2" t="s">
        <v>5807</v>
      </c>
      <c r="B1774" s="2" t="s">
        <v>1563</v>
      </c>
      <c r="C1774" s="2" t="s">
        <v>5808</v>
      </c>
      <c r="D1774" s="2">
        <v>14.75</v>
      </c>
      <c r="E1774" s="2">
        <v>1</v>
      </c>
      <c r="F1774" s="2">
        <v>14.75</v>
      </c>
      <c r="G1774" s="2" t="s">
        <v>1030</v>
      </c>
      <c r="H1774" s="2" t="s">
        <v>5809</v>
      </c>
      <c r="I1774" s="21">
        <v>42824.291666666672</v>
      </c>
      <c r="J1774" s="2" t="s">
        <v>793</v>
      </c>
      <c r="K1774" s="21">
        <v>42524.291666666672</v>
      </c>
      <c r="L1774" s="2" t="s">
        <v>794</v>
      </c>
      <c r="M1774" s="21">
        <v>42748.333333333328</v>
      </c>
      <c r="N1774" s="2">
        <v>0</v>
      </c>
      <c r="O1774" s="2">
        <v>85982.720000000001</v>
      </c>
      <c r="P1774" s="2" t="s">
        <v>816</v>
      </c>
      <c r="Q1774" s="2" t="s">
        <v>1563</v>
      </c>
      <c r="R1774" s="2" t="s">
        <v>797</v>
      </c>
      <c r="S1774" s="2" t="s">
        <v>901</v>
      </c>
      <c r="T1774" s="2" t="str">
        <f t="shared" si="108"/>
        <v>STAR VAN BUREN</v>
      </c>
      <c r="U1774" s="2">
        <v>5000</v>
      </c>
      <c r="V1774" s="2" t="str">
        <f t="shared" si="109"/>
        <v>STAR VAN BUREN</v>
      </c>
      <c r="W1774" s="2">
        <v>1</v>
      </c>
      <c r="X1774" s="2" t="str">
        <f t="shared" si="110"/>
        <v/>
      </c>
      <c r="Y1774" s="2" t="s">
        <v>1030</v>
      </c>
      <c r="Z1774" s="2" t="str">
        <f t="shared" si="111"/>
        <v/>
      </c>
      <c r="AA1774" s="2" t="s">
        <v>1030</v>
      </c>
    </row>
    <row r="1775" spans="1:27" hidden="1" x14ac:dyDescent="0.25">
      <c r="A1775" s="2" t="s">
        <v>291</v>
      </c>
      <c r="B1775" s="2" t="s">
        <v>835</v>
      </c>
      <c r="C1775" s="2" t="s">
        <v>290</v>
      </c>
      <c r="D1775" s="2">
        <v>5.25</v>
      </c>
      <c r="E1775" s="2">
        <v>1</v>
      </c>
      <c r="F1775" s="2">
        <v>5.25</v>
      </c>
      <c r="G1775" s="2" t="s">
        <v>1030</v>
      </c>
      <c r="H1775" s="2" t="s">
        <v>1282</v>
      </c>
      <c r="I1775" s="21">
        <v>43231.291666666672</v>
      </c>
      <c r="J1775" s="2" t="s">
        <v>800</v>
      </c>
      <c r="K1775" s="21">
        <v>43180.291666666672</v>
      </c>
      <c r="L1775" s="2" t="s">
        <v>794</v>
      </c>
      <c r="M1775" s="21">
        <v>43236.291666666672</v>
      </c>
      <c r="N1775" s="2">
        <v>0</v>
      </c>
      <c r="O1775" s="2">
        <v>1200</v>
      </c>
      <c r="P1775" s="2" t="s">
        <v>816</v>
      </c>
      <c r="Q1775" s="2" t="s">
        <v>835</v>
      </c>
      <c r="R1775" s="2" t="s">
        <v>836</v>
      </c>
      <c r="S1775" s="2" t="s">
        <v>820</v>
      </c>
      <c r="T1775" s="2" t="str">
        <f t="shared" si="108"/>
        <v/>
      </c>
      <c r="U1775" s="2" t="s">
        <v>1030</v>
      </c>
      <c r="V1775" s="2" t="str">
        <f t="shared" si="109"/>
        <v>Julie Samson</v>
      </c>
      <c r="W1775" s="2">
        <v>1</v>
      </c>
      <c r="X1775" s="2" t="str">
        <f t="shared" si="110"/>
        <v>Julie Samson</v>
      </c>
      <c r="Y1775" s="2">
        <v>1</v>
      </c>
      <c r="Z1775" s="2" t="str">
        <f t="shared" si="111"/>
        <v>Julie Samson</v>
      </c>
      <c r="AA1775" s="2">
        <v>1200</v>
      </c>
    </row>
    <row r="1776" spans="1:27" hidden="1" x14ac:dyDescent="0.25">
      <c r="A1776" s="2" t="s">
        <v>272</v>
      </c>
      <c r="B1776" s="2" t="s">
        <v>882</v>
      </c>
      <c r="C1776" s="2" t="s">
        <v>271</v>
      </c>
      <c r="D1776" s="2">
        <v>5.75</v>
      </c>
      <c r="E1776" s="2">
        <v>1</v>
      </c>
      <c r="F1776" s="2">
        <v>5.75</v>
      </c>
      <c r="G1776" s="2" t="s">
        <v>1030</v>
      </c>
      <c r="H1776" s="2" t="s">
        <v>1283</v>
      </c>
      <c r="I1776" s="21">
        <v>43243.291666666672</v>
      </c>
      <c r="J1776" s="2" t="s">
        <v>808</v>
      </c>
      <c r="K1776" s="21">
        <v>43215.291666666672</v>
      </c>
      <c r="L1776" s="2" t="s">
        <v>794</v>
      </c>
      <c r="N1776" s="2">
        <v>0</v>
      </c>
      <c r="O1776" s="2">
        <v>0</v>
      </c>
      <c r="P1776" s="2" t="s">
        <v>816</v>
      </c>
      <c r="Q1776" s="2" t="s">
        <v>882</v>
      </c>
      <c r="R1776" s="2" t="s">
        <v>810</v>
      </c>
      <c r="S1776" s="2" t="s">
        <v>938</v>
      </c>
      <c r="T1776" s="2" t="str">
        <f t="shared" si="108"/>
        <v/>
      </c>
      <c r="U1776" s="2" t="s">
        <v>1030</v>
      </c>
      <c r="V1776" s="2" t="str">
        <f t="shared" si="109"/>
        <v/>
      </c>
      <c r="W1776" s="2" t="s">
        <v>1030</v>
      </c>
      <c r="X1776" s="2" t="str">
        <f t="shared" si="110"/>
        <v/>
      </c>
      <c r="Y1776" s="2" t="s">
        <v>1030</v>
      </c>
      <c r="Z1776" s="2" t="str">
        <f t="shared" si="111"/>
        <v/>
      </c>
      <c r="AA1776" s="2" t="s">
        <v>1030</v>
      </c>
    </row>
    <row r="1777" spans="1:27" hidden="1" x14ac:dyDescent="0.25">
      <c r="A1777" s="2" t="s">
        <v>5810</v>
      </c>
      <c r="B1777" s="2" t="s">
        <v>1659</v>
      </c>
      <c r="C1777" s="2" t="s">
        <v>5811</v>
      </c>
      <c r="D1777" s="2">
        <v>0.25</v>
      </c>
      <c r="E1777" s="2" t="s">
        <v>1030</v>
      </c>
      <c r="F1777" s="2" t="s">
        <v>1030</v>
      </c>
      <c r="G1777" s="2">
        <v>0.25</v>
      </c>
      <c r="H1777" s="2" t="s">
        <v>5812</v>
      </c>
      <c r="I1777" s="21">
        <v>41718.291666666664</v>
      </c>
      <c r="J1777" s="2" t="s">
        <v>949</v>
      </c>
      <c r="K1777" s="21">
        <v>40984.291666666664</v>
      </c>
      <c r="L1777" s="2" t="s">
        <v>1102</v>
      </c>
      <c r="M1777" s="21">
        <v>40879.333333333336</v>
      </c>
      <c r="N1777" s="2">
        <v>2</v>
      </c>
      <c r="P1777" s="2" t="s">
        <v>824</v>
      </c>
      <c r="Q1777" s="2" t="s">
        <v>1659</v>
      </c>
      <c r="R1777" s="2" t="s">
        <v>830</v>
      </c>
      <c r="S1777" s="2" t="s">
        <v>849</v>
      </c>
      <c r="T1777" s="2" t="str">
        <f t="shared" si="108"/>
        <v/>
      </c>
      <c r="U1777" s="2" t="s">
        <v>1030</v>
      </c>
      <c r="V1777" s="2" t="str">
        <f t="shared" si="109"/>
        <v/>
      </c>
      <c r="W1777" s="2" t="s">
        <v>1030</v>
      </c>
      <c r="X1777" s="2" t="str">
        <f t="shared" si="110"/>
        <v/>
      </c>
      <c r="Y1777" s="2" t="s">
        <v>1030</v>
      </c>
      <c r="Z1777" s="2" t="str">
        <f t="shared" si="111"/>
        <v/>
      </c>
      <c r="AA1777" s="2" t="s">
        <v>1030</v>
      </c>
    </row>
    <row r="1778" spans="1:27" hidden="1" x14ac:dyDescent="0.25">
      <c r="A1778" s="2" t="s">
        <v>5813</v>
      </c>
      <c r="B1778" s="2" t="s">
        <v>1981</v>
      </c>
      <c r="C1778" s="2" t="s">
        <v>5814</v>
      </c>
      <c r="D1778" s="2">
        <v>11.25</v>
      </c>
      <c r="E1778" s="2" t="s">
        <v>1030</v>
      </c>
      <c r="F1778" s="2" t="s">
        <v>1030</v>
      </c>
      <c r="G1778" s="2">
        <v>11.25</v>
      </c>
      <c r="H1778" s="2" t="s">
        <v>5815</v>
      </c>
      <c r="I1778" s="21">
        <v>43039.291666666672</v>
      </c>
      <c r="J1778" s="2" t="s">
        <v>840</v>
      </c>
      <c r="K1778" s="21">
        <v>39049.333333333336</v>
      </c>
      <c r="L1778" s="2" t="s">
        <v>794</v>
      </c>
      <c r="M1778" s="21">
        <v>42748.333333333328</v>
      </c>
      <c r="N1778" s="2">
        <v>86</v>
      </c>
      <c r="O1778" s="2">
        <v>4738444</v>
      </c>
      <c r="P1778" s="2" t="s">
        <v>816</v>
      </c>
      <c r="Q1778" s="2" t="s">
        <v>1981</v>
      </c>
      <c r="R1778" s="2" t="s">
        <v>903</v>
      </c>
      <c r="S1778" s="2" t="s">
        <v>801</v>
      </c>
      <c r="T1778" s="2" t="str">
        <f t="shared" si="108"/>
        <v/>
      </c>
      <c r="U1778" s="2" t="s">
        <v>1030</v>
      </c>
      <c r="V1778" s="2" t="str">
        <f t="shared" si="109"/>
        <v>Mike Daniel</v>
      </c>
      <c r="W1778" s="2">
        <v>1</v>
      </c>
      <c r="X1778" s="2" t="str">
        <f t="shared" si="110"/>
        <v/>
      </c>
      <c r="Y1778" s="2" t="s">
        <v>1030</v>
      </c>
      <c r="Z1778" s="2" t="str">
        <f t="shared" si="111"/>
        <v/>
      </c>
      <c r="AA1778" s="2" t="s">
        <v>1030</v>
      </c>
    </row>
    <row r="1779" spans="1:27" hidden="1" x14ac:dyDescent="0.25">
      <c r="A1779" s="2" t="s">
        <v>5816</v>
      </c>
      <c r="B1779" s="2" t="s">
        <v>1613</v>
      </c>
      <c r="C1779" s="2" t="s">
        <v>5817</v>
      </c>
      <c r="D1779" s="2">
        <v>63.5</v>
      </c>
      <c r="E1779" s="2" t="s">
        <v>1030</v>
      </c>
      <c r="F1779" s="2" t="s">
        <v>1030</v>
      </c>
      <c r="G1779" s="2">
        <v>63.5</v>
      </c>
      <c r="H1779" s="2" t="s">
        <v>5818</v>
      </c>
      <c r="I1779" s="21">
        <v>42446.291666666672</v>
      </c>
      <c r="J1779" s="2" t="s">
        <v>793</v>
      </c>
      <c r="K1779" s="21">
        <v>41568.291666666664</v>
      </c>
      <c r="L1779" s="2" t="s">
        <v>794</v>
      </c>
      <c r="M1779" s="21">
        <v>16954.333333333336</v>
      </c>
      <c r="N1779" s="2">
        <v>52</v>
      </c>
      <c r="O1779" s="2">
        <v>5214575</v>
      </c>
      <c r="P1779" s="2" t="s">
        <v>795</v>
      </c>
      <c r="Q1779" s="2" t="s">
        <v>1613</v>
      </c>
      <c r="R1779" s="2" t="s">
        <v>797</v>
      </c>
      <c r="S1779" s="2" t="s">
        <v>801</v>
      </c>
      <c r="T1779" s="2" t="str">
        <f t="shared" si="108"/>
        <v>Jason Ham</v>
      </c>
      <c r="U1779" s="2">
        <v>250000</v>
      </c>
      <c r="V1779" s="2" t="str">
        <f t="shared" si="109"/>
        <v/>
      </c>
      <c r="W1779" s="2" t="s">
        <v>1030</v>
      </c>
      <c r="X1779" s="2" t="str">
        <f t="shared" si="110"/>
        <v>Jason Ham</v>
      </c>
      <c r="Y1779" s="2">
        <v>10</v>
      </c>
      <c r="Z1779" s="2" t="str">
        <f t="shared" si="111"/>
        <v>Jason Ham</v>
      </c>
      <c r="AA1779" s="2">
        <v>1385922</v>
      </c>
    </row>
    <row r="1780" spans="1:27" hidden="1" x14ac:dyDescent="0.25">
      <c r="A1780" s="2" t="s">
        <v>5819</v>
      </c>
      <c r="B1780" s="2" t="s">
        <v>1613</v>
      </c>
      <c r="C1780" s="2" t="s">
        <v>5820</v>
      </c>
      <c r="D1780" s="2">
        <v>1.75</v>
      </c>
      <c r="E1780" s="2">
        <v>1</v>
      </c>
      <c r="F1780" s="2">
        <v>1.75</v>
      </c>
      <c r="G1780" s="2" t="s">
        <v>1030</v>
      </c>
      <c r="H1780" s="2" t="s">
        <v>5821</v>
      </c>
      <c r="I1780" s="21">
        <v>42180.291666666672</v>
      </c>
      <c r="J1780" s="2" t="s">
        <v>793</v>
      </c>
      <c r="K1780" s="21">
        <v>41795.291666666664</v>
      </c>
      <c r="L1780" s="2" t="s">
        <v>794</v>
      </c>
      <c r="N1780" s="2">
        <v>0</v>
      </c>
      <c r="O1780" s="2">
        <v>0</v>
      </c>
      <c r="P1780" s="2" t="s">
        <v>816</v>
      </c>
      <c r="Q1780" s="2" t="s">
        <v>1613</v>
      </c>
      <c r="R1780" s="2" t="s">
        <v>1013</v>
      </c>
      <c r="S1780" s="2" t="s">
        <v>869</v>
      </c>
      <c r="T1780" s="2" t="str">
        <f t="shared" si="108"/>
        <v/>
      </c>
      <c r="U1780" s="2" t="s">
        <v>1030</v>
      </c>
      <c r="V1780" s="2" t="str">
        <f t="shared" si="109"/>
        <v/>
      </c>
      <c r="W1780" s="2" t="s">
        <v>1030</v>
      </c>
      <c r="X1780" s="2" t="str">
        <f t="shared" si="110"/>
        <v/>
      </c>
      <c r="Y1780" s="2" t="s">
        <v>1030</v>
      </c>
      <c r="Z1780" s="2" t="str">
        <f t="shared" si="111"/>
        <v/>
      </c>
      <c r="AA1780" s="2" t="s">
        <v>1030</v>
      </c>
    </row>
    <row r="1781" spans="1:27" hidden="1" x14ac:dyDescent="0.25">
      <c r="A1781" s="2" t="s">
        <v>5822</v>
      </c>
      <c r="B1781" s="2" t="s">
        <v>882</v>
      </c>
      <c r="C1781" s="2" t="s">
        <v>5823</v>
      </c>
      <c r="D1781" s="2">
        <v>3</v>
      </c>
      <c r="E1781" s="2" t="s">
        <v>1030</v>
      </c>
      <c r="F1781" s="2" t="s">
        <v>1030</v>
      </c>
      <c r="G1781" s="2">
        <v>3</v>
      </c>
      <c r="H1781" s="2" t="s">
        <v>5824</v>
      </c>
      <c r="I1781" s="21">
        <v>41717.291666666664</v>
      </c>
      <c r="J1781" s="2" t="s">
        <v>1153</v>
      </c>
      <c r="K1781" s="21">
        <v>40704.291666666664</v>
      </c>
      <c r="L1781" s="2" t="s">
        <v>1102</v>
      </c>
      <c r="N1781" s="2">
        <v>1</v>
      </c>
      <c r="O1781" s="2">
        <v>45000</v>
      </c>
      <c r="P1781" s="2" t="s">
        <v>816</v>
      </c>
      <c r="Q1781" s="2" t="s">
        <v>882</v>
      </c>
      <c r="R1781" s="2" t="s">
        <v>836</v>
      </c>
      <c r="S1781" s="2" t="s">
        <v>955</v>
      </c>
      <c r="T1781" s="2" t="str">
        <f t="shared" si="108"/>
        <v/>
      </c>
      <c r="U1781" s="2" t="s">
        <v>1030</v>
      </c>
      <c r="V1781" s="2" t="str">
        <f t="shared" si="109"/>
        <v/>
      </c>
      <c r="W1781" s="2" t="s">
        <v>1030</v>
      </c>
      <c r="X1781" s="2" t="str">
        <f t="shared" si="110"/>
        <v>Michael Kauffman</v>
      </c>
      <c r="Y1781" s="2">
        <v>1</v>
      </c>
      <c r="Z1781" s="2" t="str">
        <f t="shared" si="111"/>
        <v>Michael Kauffman</v>
      </c>
      <c r="AA1781" s="2">
        <v>45000</v>
      </c>
    </row>
    <row r="1782" spans="1:27" hidden="1" x14ac:dyDescent="0.25">
      <c r="A1782" s="2" t="s">
        <v>116</v>
      </c>
      <c r="B1782" s="2" t="s">
        <v>804</v>
      </c>
      <c r="C1782" s="2" t="s">
        <v>115</v>
      </c>
      <c r="D1782" s="2">
        <v>23.75</v>
      </c>
      <c r="E1782" s="2">
        <v>1</v>
      </c>
      <c r="F1782" s="2">
        <v>23.75</v>
      </c>
      <c r="G1782" s="2" t="s">
        <v>1030</v>
      </c>
      <c r="H1782" s="2" t="s">
        <v>1284</v>
      </c>
      <c r="I1782" s="21">
        <v>43273.291666666672</v>
      </c>
      <c r="J1782" s="2" t="s">
        <v>793</v>
      </c>
      <c r="K1782" s="21">
        <v>42459.291666666672</v>
      </c>
      <c r="L1782" s="2" t="s">
        <v>794</v>
      </c>
      <c r="M1782" s="21">
        <v>40909.333333333336</v>
      </c>
      <c r="N1782" s="2">
        <v>7</v>
      </c>
      <c r="O1782" s="2">
        <v>3500000</v>
      </c>
      <c r="P1782" s="2" t="s">
        <v>795</v>
      </c>
      <c r="Q1782" s="2" t="s">
        <v>804</v>
      </c>
      <c r="R1782" s="2" t="s">
        <v>1285</v>
      </c>
      <c r="S1782" s="2" t="s">
        <v>1286</v>
      </c>
      <c r="T1782" s="2" t="str">
        <f t="shared" si="108"/>
        <v/>
      </c>
      <c r="U1782" s="2" t="s">
        <v>1030</v>
      </c>
      <c r="V1782" s="2" t="str">
        <f t="shared" si="109"/>
        <v/>
      </c>
      <c r="W1782" s="2" t="s">
        <v>1030</v>
      </c>
      <c r="X1782" s="2" t="str">
        <f t="shared" si="110"/>
        <v/>
      </c>
      <c r="Y1782" s="2" t="s">
        <v>1030</v>
      </c>
      <c r="Z1782" s="2" t="str">
        <f t="shared" si="111"/>
        <v/>
      </c>
      <c r="AA1782" s="2" t="s">
        <v>1030</v>
      </c>
    </row>
    <row r="1783" spans="1:27" hidden="1" x14ac:dyDescent="0.25">
      <c r="A1783" s="2" t="s">
        <v>5825</v>
      </c>
      <c r="B1783" s="2" t="s">
        <v>912</v>
      </c>
      <c r="C1783" s="2" t="s">
        <v>5826</v>
      </c>
      <c r="D1783" s="2">
        <v>10.5</v>
      </c>
      <c r="E1783" s="2">
        <v>1</v>
      </c>
      <c r="F1783" s="2">
        <v>10.5</v>
      </c>
      <c r="G1783" s="2" t="s">
        <v>1030</v>
      </c>
      <c r="H1783" s="2" t="s">
        <v>5827</v>
      </c>
      <c r="I1783" s="21">
        <v>43070.333333333328</v>
      </c>
      <c r="J1783" s="2" t="s">
        <v>793</v>
      </c>
      <c r="K1783" s="21">
        <v>42675.291666666672</v>
      </c>
      <c r="L1783" s="2" t="s">
        <v>794</v>
      </c>
      <c r="M1783" s="21">
        <v>35592.291666666664</v>
      </c>
      <c r="N1783" s="2">
        <v>0</v>
      </c>
      <c r="O1783" s="2">
        <v>14000</v>
      </c>
      <c r="P1783" s="2" t="s">
        <v>795</v>
      </c>
      <c r="Q1783" s="2" t="s">
        <v>912</v>
      </c>
      <c r="R1783" s="2" t="s">
        <v>830</v>
      </c>
      <c r="S1783" s="2" t="s">
        <v>849</v>
      </c>
      <c r="T1783" s="2" t="str">
        <f t="shared" si="108"/>
        <v/>
      </c>
      <c r="U1783" s="2" t="s">
        <v>1030</v>
      </c>
      <c r="V1783" s="2" t="str">
        <f t="shared" si="109"/>
        <v/>
      </c>
      <c r="W1783" s="2" t="s">
        <v>1030</v>
      </c>
      <c r="X1783" s="2" t="str">
        <f t="shared" si="110"/>
        <v/>
      </c>
      <c r="Y1783" s="2" t="s">
        <v>1030</v>
      </c>
      <c r="Z1783" s="2" t="str">
        <f t="shared" si="111"/>
        <v/>
      </c>
      <c r="AA1783" s="2" t="s">
        <v>1030</v>
      </c>
    </row>
    <row r="1784" spans="1:27" hidden="1" x14ac:dyDescent="0.25">
      <c r="A1784" s="2" t="s">
        <v>5828</v>
      </c>
      <c r="B1784" s="2" t="s">
        <v>796</v>
      </c>
      <c r="C1784" s="2" t="s">
        <v>5829</v>
      </c>
      <c r="D1784" s="2">
        <v>2</v>
      </c>
      <c r="E1784" s="2">
        <v>1</v>
      </c>
      <c r="F1784" s="2">
        <v>2</v>
      </c>
      <c r="G1784" s="2" t="s">
        <v>1030</v>
      </c>
      <c r="H1784" s="2" t="s">
        <v>5830</v>
      </c>
      <c r="I1784" s="21">
        <v>41683.333333333336</v>
      </c>
      <c r="J1784" s="2" t="s">
        <v>819</v>
      </c>
      <c r="K1784" s="21">
        <v>41683.333333333336</v>
      </c>
      <c r="L1784" s="2" t="s">
        <v>1102</v>
      </c>
      <c r="M1784" s="21">
        <v>38078.333333333336</v>
      </c>
      <c r="N1784" s="2">
        <v>6</v>
      </c>
      <c r="P1784" s="2" t="s">
        <v>795</v>
      </c>
      <c r="Q1784" s="2" t="s">
        <v>796</v>
      </c>
      <c r="R1784" s="2" t="s">
        <v>1030</v>
      </c>
      <c r="S1784" s="2" t="s">
        <v>867</v>
      </c>
      <c r="T1784" s="2" t="str">
        <f t="shared" si="108"/>
        <v/>
      </c>
      <c r="U1784" s="2" t="s">
        <v>1030</v>
      </c>
      <c r="V1784" s="2" t="str">
        <f t="shared" si="109"/>
        <v/>
      </c>
      <c r="W1784" s="2" t="s">
        <v>1030</v>
      </c>
      <c r="X1784" s="2" t="str">
        <f t="shared" si="110"/>
        <v/>
      </c>
      <c r="Y1784" s="2" t="s">
        <v>1030</v>
      </c>
      <c r="Z1784" s="2" t="str">
        <f t="shared" si="111"/>
        <v/>
      </c>
      <c r="AA1784" s="2" t="s">
        <v>1030</v>
      </c>
    </row>
    <row r="1785" spans="1:27" hidden="1" x14ac:dyDescent="0.25">
      <c r="A1785" s="2" t="s">
        <v>569</v>
      </c>
      <c r="B1785" s="2" t="s">
        <v>822</v>
      </c>
      <c r="C1785" s="2" t="s">
        <v>568</v>
      </c>
      <c r="D1785" s="2">
        <v>6</v>
      </c>
      <c r="E1785" s="2">
        <v>1</v>
      </c>
      <c r="F1785" s="2">
        <v>6</v>
      </c>
      <c r="G1785" s="2" t="s">
        <v>1030</v>
      </c>
      <c r="H1785" s="2" t="s">
        <v>1287</v>
      </c>
      <c r="I1785" s="21">
        <v>43228.291666666672</v>
      </c>
      <c r="J1785" s="2" t="s">
        <v>907</v>
      </c>
      <c r="K1785" s="21">
        <v>43125.333333333328</v>
      </c>
      <c r="L1785" s="2" t="s">
        <v>794</v>
      </c>
      <c r="M1785" s="21">
        <v>39173.291666666664</v>
      </c>
      <c r="N1785" s="2">
        <v>0</v>
      </c>
      <c r="O1785" s="2">
        <v>402000</v>
      </c>
      <c r="P1785" s="2" t="s">
        <v>795</v>
      </c>
      <c r="Q1785" s="2" t="s">
        <v>822</v>
      </c>
      <c r="R1785" s="2" t="s">
        <v>922</v>
      </c>
      <c r="S1785" s="2" t="s">
        <v>996</v>
      </c>
      <c r="T1785" s="2" t="str">
        <f t="shared" si="108"/>
        <v/>
      </c>
      <c r="U1785" s="2" t="s">
        <v>1030</v>
      </c>
      <c r="V1785" s="2" t="str">
        <f t="shared" si="109"/>
        <v/>
      </c>
      <c r="W1785" s="2" t="s">
        <v>1030</v>
      </c>
      <c r="X1785" s="2" t="str">
        <f t="shared" si="110"/>
        <v/>
      </c>
      <c r="Y1785" s="2" t="s">
        <v>1030</v>
      </c>
      <c r="Z1785" s="2" t="str">
        <f t="shared" si="111"/>
        <v/>
      </c>
      <c r="AA1785" s="2" t="s">
        <v>1030</v>
      </c>
    </row>
    <row r="1786" spans="1:27" hidden="1" x14ac:dyDescent="0.25">
      <c r="A1786" s="2" t="s">
        <v>5831</v>
      </c>
      <c r="B1786" s="2" t="s">
        <v>885</v>
      </c>
      <c r="C1786" s="2" t="s">
        <v>5832</v>
      </c>
      <c r="D1786" s="2">
        <v>30.5</v>
      </c>
      <c r="E1786" s="2">
        <v>1</v>
      </c>
      <c r="F1786" s="2">
        <v>30.5</v>
      </c>
      <c r="G1786" s="2" t="s">
        <v>1030</v>
      </c>
      <c r="H1786" s="2" t="s">
        <v>5833</v>
      </c>
      <c r="I1786" s="21">
        <v>42051.333333333328</v>
      </c>
      <c r="J1786" s="2" t="s">
        <v>808</v>
      </c>
      <c r="K1786" s="21">
        <v>42033.333333333328</v>
      </c>
      <c r="L1786" s="2" t="s">
        <v>1102</v>
      </c>
      <c r="N1786" s="2">
        <v>0</v>
      </c>
      <c r="O1786" s="2">
        <v>0</v>
      </c>
      <c r="P1786" s="2" t="s">
        <v>816</v>
      </c>
      <c r="Q1786" s="2" t="s">
        <v>885</v>
      </c>
      <c r="R1786" s="2" t="s">
        <v>922</v>
      </c>
      <c r="S1786" s="2" t="s">
        <v>955</v>
      </c>
      <c r="T1786" s="2" t="str">
        <f t="shared" si="108"/>
        <v/>
      </c>
      <c r="U1786" s="2" t="s">
        <v>1030</v>
      </c>
      <c r="V1786" s="2" t="str">
        <f t="shared" si="109"/>
        <v/>
      </c>
      <c r="W1786" s="2" t="s">
        <v>1030</v>
      </c>
      <c r="X1786" s="2" t="str">
        <f t="shared" si="110"/>
        <v/>
      </c>
      <c r="Y1786" s="2" t="s">
        <v>1030</v>
      </c>
      <c r="Z1786" s="2" t="str">
        <f t="shared" si="111"/>
        <v/>
      </c>
      <c r="AA1786" s="2" t="s">
        <v>1030</v>
      </c>
    </row>
    <row r="1787" spans="1:27" hidden="1" x14ac:dyDescent="0.25">
      <c r="A1787" s="2" t="s">
        <v>602</v>
      </c>
      <c r="B1787" s="2" t="s">
        <v>822</v>
      </c>
      <c r="C1787" s="2" t="s">
        <v>601</v>
      </c>
      <c r="D1787" s="2">
        <v>6</v>
      </c>
      <c r="E1787" s="2">
        <v>1</v>
      </c>
      <c r="F1787" s="2">
        <v>6</v>
      </c>
      <c r="G1787" s="2" t="s">
        <v>1030</v>
      </c>
      <c r="H1787" s="2" t="s">
        <v>1288</v>
      </c>
      <c r="I1787" s="21">
        <v>43209.291666666672</v>
      </c>
      <c r="J1787" s="2" t="s">
        <v>840</v>
      </c>
      <c r="K1787" s="21">
        <v>43136.333333333328</v>
      </c>
      <c r="L1787" s="2" t="s">
        <v>794</v>
      </c>
      <c r="M1787" s="21">
        <v>36164.333333333336</v>
      </c>
      <c r="N1787" s="2">
        <v>1</v>
      </c>
      <c r="O1787" s="2">
        <v>25000</v>
      </c>
      <c r="P1787" s="2" t="s">
        <v>795</v>
      </c>
      <c r="Q1787" s="2" t="s">
        <v>822</v>
      </c>
      <c r="R1787" s="2" t="s">
        <v>810</v>
      </c>
      <c r="S1787" s="2" t="s">
        <v>867</v>
      </c>
      <c r="T1787" s="2" t="str">
        <f t="shared" si="108"/>
        <v/>
      </c>
      <c r="U1787" s="2" t="s">
        <v>1030</v>
      </c>
      <c r="V1787" s="2" t="str">
        <f t="shared" si="109"/>
        <v/>
      </c>
      <c r="W1787" s="2" t="s">
        <v>1030</v>
      </c>
      <c r="X1787" s="2" t="str">
        <f t="shared" si="110"/>
        <v/>
      </c>
      <c r="Y1787" s="2" t="s">
        <v>1030</v>
      </c>
      <c r="Z1787" s="2" t="str">
        <f t="shared" si="111"/>
        <v/>
      </c>
      <c r="AA1787" s="2" t="s">
        <v>1030</v>
      </c>
    </row>
    <row r="1788" spans="1:27" hidden="1" x14ac:dyDescent="0.25">
      <c r="A1788" s="2" t="s">
        <v>1466</v>
      </c>
      <c r="B1788" s="2" t="s">
        <v>885</v>
      </c>
      <c r="C1788" s="2" t="s">
        <v>1465</v>
      </c>
      <c r="D1788" s="2">
        <v>8.25</v>
      </c>
      <c r="E1788" s="2">
        <v>1</v>
      </c>
      <c r="F1788" s="2">
        <v>8.25</v>
      </c>
      <c r="G1788" s="2" t="s">
        <v>1030</v>
      </c>
      <c r="H1788" s="2" t="s">
        <v>1529</v>
      </c>
      <c r="I1788" s="21">
        <v>43291.291666666672</v>
      </c>
      <c r="J1788" s="2" t="s">
        <v>819</v>
      </c>
      <c r="K1788" s="21">
        <v>43277.291666666672</v>
      </c>
      <c r="L1788" s="2" t="s">
        <v>794</v>
      </c>
      <c r="N1788" s="2">
        <v>0</v>
      </c>
      <c r="O1788" s="2">
        <v>0</v>
      </c>
      <c r="P1788" s="2" t="s">
        <v>816</v>
      </c>
      <c r="Q1788" s="2" t="s">
        <v>885</v>
      </c>
      <c r="R1788" s="2" t="s">
        <v>810</v>
      </c>
      <c r="S1788" s="2" t="s">
        <v>831</v>
      </c>
      <c r="T1788" s="2" t="str">
        <f t="shared" si="108"/>
        <v/>
      </c>
      <c r="U1788" s="2" t="s">
        <v>1030</v>
      </c>
      <c r="V1788" s="2" t="str">
        <f t="shared" si="109"/>
        <v/>
      </c>
      <c r="W1788" s="2" t="s">
        <v>1030</v>
      </c>
      <c r="X1788" s="2" t="str">
        <f t="shared" si="110"/>
        <v/>
      </c>
      <c r="Y1788" s="2" t="s">
        <v>1030</v>
      </c>
      <c r="Z1788" s="2" t="str">
        <f t="shared" si="111"/>
        <v/>
      </c>
      <c r="AA1788" s="2" t="s">
        <v>1030</v>
      </c>
    </row>
    <row r="1789" spans="1:27" hidden="1" x14ac:dyDescent="0.25">
      <c r="A1789" s="2" t="s">
        <v>5834</v>
      </c>
      <c r="B1789" s="2" t="s">
        <v>1750</v>
      </c>
      <c r="C1789" s="2" t="s">
        <v>5835</v>
      </c>
      <c r="D1789" s="2">
        <v>7.5</v>
      </c>
      <c r="E1789" s="2">
        <v>1</v>
      </c>
      <c r="F1789" s="2">
        <v>7.5</v>
      </c>
      <c r="G1789" s="2" t="s">
        <v>1030</v>
      </c>
      <c r="H1789" s="2" t="s">
        <v>5836</v>
      </c>
      <c r="I1789" s="21">
        <v>41743.291666666664</v>
      </c>
      <c r="J1789" s="2" t="s">
        <v>800</v>
      </c>
      <c r="K1789" s="21">
        <v>41701.333333333336</v>
      </c>
      <c r="L1789" s="2" t="s">
        <v>1102</v>
      </c>
      <c r="M1789" s="21">
        <v>41731.291666666664</v>
      </c>
      <c r="N1789" s="2">
        <v>1</v>
      </c>
      <c r="O1789" s="2">
        <v>0</v>
      </c>
      <c r="P1789" s="2" t="s">
        <v>816</v>
      </c>
      <c r="Q1789" s="2" t="s">
        <v>1750</v>
      </c>
      <c r="R1789" s="2" t="s">
        <v>1030</v>
      </c>
      <c r="S1789" s="2" t="s">
        <v>820</v>
      </c>
      <c r="T1789" s="2" t="str">
        <f t="shared" si="108"/>
        <v/>
      </c>
      <c r="U1789" s="2" t="s">
        <v>1030</v>
      </c>
      <c r="V1789" s="2" t="str">
        <f t="shared" si="109"/>
        <v>David Pollock</v>
      </c>
      <c r="W1789" s="2">
        <v>1</v>
      </c>
      <c r="X1789" s="2" t="str">
        <f t="shared" si="110"/>
        <v>David Pollock</v>
      </c>
      <c r="Y1789" s="2">
        <v>1</v>
      </c>
      <c r="Z1789" s="2" t="str">
        <f t="shared" si="111"/>
        <v/>
      </c>
      <c r="AA1789" s="2" t="s">
        <v>1030</v>
      </c>
    </row>
    <row r="1790" spans="1:27" hidden="1" x14ac:dyDescent="0.25">
      <c r="A1790" s="2" t="s">
        <v>448</v>
      </c>
      <c r="B1790" s="2" t="s">
        <v>874</v>
      </c>
      <c r="C1790" s="2" t="s">
        <v>447</v>
      </c>
      <c r="D1790" s="2">
        <v>13.5</v>
      </c>
      <c r="E1790" s="2">
        <v>1</v>
      </c>
      <c r="F1790" s="2">
        <v>13.5</v>
      </c>
      <c r="G1790" s="2" t="s">
        <v>1030</v>
      </c>
      <c r="H1790" s="2" t="s">
        <v>1289</v>
      </c>
      <c r="I1790" s="21">
        <v>43290.291666666672</v>
      </c>
      <c r="J1790" s="2" t="s">
        <v>840</v>
      </c>
      <c r="K1790" s="21">
        <v>43026.291666666672</v>
      </c>
      <c r="L1790" s="2" t="s">
        <v>794</v>
      </c>
      <c r="M1790" s="21">
        <v>42887.291666666672</v>
      </c>
      <c r="N1790" s="2">
        <v>1</v>
      </c>
      <c r="O1790" s="2">
        <v>24000</v>
      </c>
      <c r="P1790" s="2" t="s">
        <v>824</v>
      </c>
      <c r="Q1790" s="2" t="s">
        <v>874</v>
      </c>
      <c r="R1790" s="2" t="s">
        <v>810</v>
      </c>
      <c r="S1790" s="2" t="s">
        <v>801</v>
      </c>
      <c r="T1790" s="2" t="str">
        <f t="shared" si="108"/>
        <v/>
      </c>
      <c r="U1790" s="2" t="s">
        <v>1030</v>
      </c>
      <c r="V1790" s="2" t="str">
        <f t="shared" si="109"/>
        <v/>
      </c>
      <c r="W1790" s="2" t="s">
        <v>1030</v>
      </c>
      <c r="X1790" s="2" t="str">
        <f t="shared" si="110"/>
        <v/>
      </c>
      <c r="Y1790" s="2" t="s">
        <v>1030</v>
      </c>
      <c r="Z1790" s="2" t="str">
        <f t="shared" si="111"/>
        <v>Rose Obetz</v>
      </c>
      <c r="AA1790" s="2">
        <v>24000</v>
      </c>
    </row>
    <row r="1791" spans="1:27" hidden="1" x14ac:dyDescent="0.25">
      <c r="A1791" s="2" t="s">
        <v>297</v>
      </c>
      <c r="B1791" s="2" t="s">
        <v>1365</v>
      </c>
      <c r="C1791" s="2" t="s">
        <v>296</v>
      </c>
      <c r="D1791" s="2">
        <v>4</v>
      </c>
      <c r="E1791" s="2">
        <v>1</v>
      </c>
      <c r="F1791" s="2">
        <v>4</v>
      </c>
      <c r="G1791" s="2" t="s">
        <v>1030</v>
      </c>
      <c r="H1791" s="2" t="s">
        <v>1290</v>
      </c>
      <c r="I1791" s="21">
        <v>43236.291666666672</v>
      </c>
      <c r="J1791" s="2" t="s">
        <v>861</v>
      </c>
      <c r="K1791" s="21">
        <v>43234.291666666672</v>
      </c>
      <c r="L1791" s="2" t="s">
        <v>794</v>
      </c>
      <c r="N1791" s="2">
        <v>0</v>
      </c>
      <c r="O1791" s="2">
        <v>0</v>
      </c>
      <c r="P1791" s="2" t="s">
        <v>816</v>
      </c>
      <c r="Q1791" s="2" t="s">
        <v>1592</v>
      </c>
      <c r="R1791" s="2" t="s">
        <v>810</v>
      </c>
      <c r="S1791" s="2" t="s">
        <v>801</v>
      </c>
      <c r="T1791" s="2" t="str">
        <f t="shared" si="108"/>
        <v/>
      </c>
      <c r="U1791" s="2" t="s">
        <v>1030</v>
      </c>
      <c r="V1791" s="2" t="str">
        <f t="shared" si="109"/>
        <v/>
      </c>
      <c r="W1791" s="2" t="s">
        <v>1030</v>
      </c>
      <c r="X1791" s="2" t="str">
        <f t="shared" si="110"/>
        <v/>
      </c>
      <c r="Y1791" s="2" t="s">
        <v>1030</v>
      </c>
      <c r="Z1791" s="2" t="str">
        <f t="shared" si="111"/>
        <v/>
      </c>
      <c r="AA1791" s="2" t="s">
        <v>1030</v>
      </c>
    </row>
    <row r="1792" spans="1:27" hidden="1" x14ac:dyDescent="0.25">
      <c r="A1792" s="2" t="s">
        <v>5837</v>
      </c>
      <c r="B1792" s="2" t="s">
        <v>5838</v>
      </c>
      <c r="C1792" s="2" t="s">
        <v>5839</v>
      </c>
      <c r="D1792" s="2">
        <v>10</v>
      </c>
      <c r="E1792" s="2">
        <v>1</v>
      </c>
      <c r="F1792" s="2">
        <v>10</v>
      </c>
      <c r="G1792" s="2" t="s">
        <v>1030</v>
      </c>
      <c r="H1792" s="2" t="s">
        <v>5840</v>
      </c>
      <c r="I1792" s="21">
        <v>42643.291666666672</v>
      </c>
      <c r="J1792" s="2" t="s">
        <v>793</v>
      </c>
      <c r="K1792" s="21">
        <v>42094.291666666672</v>
      </c>
      <c r="L1792" s="2" t="s">
        <v>794</v>
      </c>
      <c r="M1792" s="21">
        <v>42121.291666666672</v>
      </c>
      <c r="N1792" s="2">
        <v>1</v>
      </c>
      <c r="O1792" s="2">
        <v>35000</v>
      </c>
      <c r="P1792" s="2" t="s">
        <v>824</v>
      </c>
      <c r="Q1792" s="2" t="s">
        <v>5838</v>
      </c>
      <c r="R1792" s="2" t="s">
        <v>813</v>
      </c>
      <c r="S1792" s="2" t="s">
        <v>820</v>
      </c>
      <c r="T1792" s="2" t="str">
        <f t="shared" si="108"/>
        <v/>
      </c>
      <c r="U1792" s="2" t="s">
        <v>1030</v>
      </c>
      <c r="V1792" s="2" t="str">
        <f t="shared" si="109"/>
        <v>Salvatrice Cummo</v>
      </c>
      <c r="W1792" s="2">
        <v>1</v>
      </c>
      <c r="X1792" s="2" t="str">
        <f t="shared" si="110"/>
        <v/>
      </c>
      <c r="Y1792" s="2" t="s">
        <v>1030</v>
      </c>
      <c r="Z1792" s="2" t="str">
        <f t="shared" si="111"/>
        <v>Salvatrice Cummo</v>
      </c>
      <c r="AA1792" s="2">
        <v>35000</v>
      </c>
    </row>
    <row r="1793" spans="1:27" hidden="1" x14ac:dyDescent="0.25">
      <c r="A1793" s="2" t="s">
        <v>5841</v>
      </c>
      <c r="B1793" s="2" t="s">
        <v>796</v>
      </c>
      <c r="C1793" s="2" t="s">
        <v>5842</v>
      </c>
      <c r="D1793" s="2">
        <v>6</v>
      </c>
      <c r="E1793" s="2">
        <v>1</v>
      </c>
      <c r="F1793" s="2">
        <v>6</v>
      </c>
      <c r="G1793" s="2" t="s">
        <v>1030</v>
      </c>
      <c r="H1793" s="2" t="s">
        <v>5843</v>
      </c>
      <c r="I1793" s="21">
        <v>42556.291666666672</v>
      </c>
      <c r="J1793" s="2" t="s">
        <v>803</v>
      </c>
      <c r="K1793" s="21">
        <v>41754.291666666664</v>
      </c>
      <c r="L1793" s="2" t="s">
        <v>794</v>
      </c>
      <c r="N1793" s="2">
        <v>0</v>
      </c>
      <c r="O1793" s="2">
        <v>13000</v>
      </c>
      <c r="P1793" s="2" t="s">
        <v>816</v>
      </c>
      <c r="Q1793" s="2" t="s">
        <v>796</v>
      </c>
      <c r="R1793" s="2" t="s">
        <v>830</v>
      </c>
      <c r="S1793" s="2" t="s">
        <v>849</v>
      </c>
      <c r="T1793" s="2" t="str">
        <f t="shared" si="108"/>
        <v/>
      </c>
      <c r="U1793" s="2" t="s">
        <v>1030</v>
      </c>
      <c r="V1793" s="2" t="str">
        <f t="shared" si="109"/>
        <v/>
      </c>
      <c r="W1793" s="2" t="s">
        <v>1030</v>
      </c>
      <c r="X1793" s="2" t="str">
        <f t="shared" si="110"/>
        <v/>
      </c>
      <c r="Y1793" s="2" t="s">
        <v>1030</v>
      </c>
      <c r="Z1793" s="2" t="str">
        <f t="shared" si="111"/>
        <v>Pat Sweeney</v>
      </c>
      <c r="AA1793" s="2">
        <v>13000</v>
      </c>
    </row>
    <row r="1794" spans="1:27" hidden="1" x14ac:dyDescent="0.25">
      <c r="A1794" s="2" t="s">
        <v>123</v>
      </c>
      <c r="B1794" s="2" t="s">
        <v>848</v>
      </c>
      <c r="C1794" s="2" t="s">
        <v>122</v>
      </c>
      <c r="D1794" s="2">
        <v>4</v>
      </c>
      <c r="E1794" s="2">
        <v>1</v>
      </c>
      <c r="F1794" s="2">
        <v>4</v>
      </c>
      <c r="G1794" s="2" t="s">
        <v>1030</v>
      </c>
      <c r="H1794" s="2" t="s">
        <v>1291</v>
      </c>
      <c r="I1794" s="21">
        <v>43307.291666666672</v>
      </c>
      <c r="J1794" s="2" t="s">
        <v>861</v>
      </c>
      <c r="K1794" s="21">
        <v>43272.291666666672</v>
      </c>
      <c r="L1794" s="2" t="s">
        <v>794</v>
      </c>
      <c r="N1794" s="2">
        <v>0</v>
      </c>
      <c r="O1794" s="2">
        <v>0</v>
      </c>
      <c r="P1794" s="2" t="s">
        <v>816</v>
      </c>
      <c r="Q1794" s="2" t="s">
        <v>848</v>
      </c>
      <c r="R1794" s="2" t="s">
        <v>810</v>
      </c>
      <c r="S1794" s="2" t="s">
        <v>831</v>
      </c>
      <c r="T1794" s="2" t="str">
        <f t="shared" si="108"/>
        <v/>
      </c>
      <c r="U1794" s="2" t="s">
        <v>1030</v>
      </c>
      <c r="V1794" s="2" t="str">
        <f t="shared" si="109"/>
        <v/>
      </c>
      <c r="W1794" s="2" t="s">
        <v>1030</v>
      </c>
      <c r="X1794" s="2" t="str">
        <f t="shared" si="110"/>
        <v/>
      </c>
      <c r="Y1794" s="2" t="s">
        <v>1030</v>
      </c>
      <c r="Z1794" s="2" t="str">
        <f t="shared" si="111"/>
        <v/>
      </c>
      <c r="AA1794" s="2" t="s">
        <v>1030</v>
      </c>
    </row>
    <row r="1795" spans="1:27" hidden="1" x14ac:dyDescent="0.25">
      <c r="A1795" s="2" t="s">
        <v>5844</v>
      </c>
      <c r="B1795" s="2" t="s">
        <v>885</v>
      </c>
      <c r="C1795" s="2" t="s">
        <v>5845</v>
      </c>
      <c r="D1795" s="2">
        <v>1</v>
      </c>
      <c r="E1795" s="2">
        <v>1</v>
      </c>
      <c r="F1795" s="2">
        <v>1</v>
      </c>
      <c r="G1795" s="2" t="s">
        <v>1030</v>
      </c>
      <c r="H1795" s="2" t="s">
        <v>5846</v>
      </c>
      <c r="I1795" s="21">
        <v>42901.291666666672</v>
      </c>
      <c r="J1795" s="2" t="s">
        <v>840</v>
      </c>
      <c r="K1795" s="21">
        <v>42899.291666666672</v>
      </c>
      <c r="L1795" s="2" t="s">
        <v>794</v>
      </c>
      <c r="N1795" s="2">
        <v>0</v>
      </c>
      <c r="O1795" s="2">
        <v>0</v>
      </c>
      <c r="P1795" s="2" t="s">
        <v>816</v>
      </c>
      <c r="Q1795" s="2" t="s">
        <v>885</v>
      </c>
      <c r="R1795" s="2" t="s">
        <v>797</v>
      </c>
      <c r="S1795" s="2" t="s">
        <v>820</v>
      </c>
      <c r="T1795" s="2" t="str">
        <f t="shared" ref="T1795:T1849" si="112">IF(U1795&lt;&gt;"",B1795,"")</f>
        <v/>
      </c>
      <c r="U1795" s="2" t="s">
        <v>1030</v>
      </c>
      <c r="V1795" s="2" t="str">
        <f t="shared" ref="V1795:V1858" si="113">IF(W1795&lt;&gt;"",B1795,"")</f>
        <v/>
      </c>
      <c r="W1795" s="2" t="s">
        <v>1030</v>
      </c>
      <c r="X1795" s="2" t="str">
        <f t="shared" ref="X1795:X1858" si="114">IF(Y1795&lt;&gt;"",B1795,"")</f>
        <v/>
      </c>
      <c r="Y1795" s="2" t="s">
        <v>1030</v>
      </c>
      <c r="Z1795" s="2" t="str">
        <f t="shared" ref="Z1795:Z1858" si="115">IF(AA1795&lt;&gt;"",B1795,"")</f>
        <v/>
      </c>
      <c r="AA1795" s="2" t="s">
        <v>1030</v>
      </c>
    </row>
    <row r="1796" spans="1:27" hidden="1" x14ac:dyDescent="0.25">
      <c r="A1796" s="2" t="s">
        <v>278</v>
      </c>
      <c r="B1796" s="2" t="s">
        <v>855</v>
      </c>
      <c r="C1796" s="2" t="s">
        <v>277</v>
      </c>
      <c r="D1796" s="2">
        <v>95</v>
      </c>
      <c r="E1796" s="2">
        <v>1</v>
      </c>
      <c r="F1796" s="2">
        <v>95</v>
      </c>
      <c r="G1796" s="2" t="s">
        <v>1030</v>
      </c>
      <c r="H1796" s="2" t="s">
        <v>1292</v>
      </c>
      <c r="I1796" s="21">
        <v>43320.291666666672</v>
      </c>
      <c r="J1796" s="2" t="s">
        <v>847</v>
      </c>
      <c r="K1796" s="21">
        <v>42262.291666666672</v>
      </c>
      <c r="L1796" s="2" t="s">
        <v>794</v>
      </c>
      <c r="M1796" s="21">
        <v>42026.333333333328</v>
      </c>
      <c r="N1796" s="2">
        <v>1</v>
      </c>
      <c r="O1796" s="2">
        <v>0</v>
      </c>
      <c r="P1796" s="2" t="s">
        <v>824</v>
      </c>
      <c r="Q1796" s="2" t="s">
        <v>855</v>
      </c>
      <c r="R1796" s="2" t="s">
        <v>857</v>
      </c>
      <c r="S1796" s="2" t="s">
        <v>894</v>
      </c>
      <c r="T1796" s="2" t="str">
        <f t="shared" si="112"/>
        <v>Louis Izzo</v>
      </c>
      <c r="U1796" s="2">
        <v>40000</v>
      </c>
      <c r="V1796" s="2" t="str">
        <f t="shared" si="113"/>
        <v/>
      </c>
      <c r="W1796" s="2" t="s">
        <v>1030</v>
      </c>
      <c r="X1796" s="2" t="str">
        <f t="shared" si="114"/>
        <v/>
      </c>
      <c r="Y1796" s="2" t="s">
        <v>1030</v>
      </c>
      <c r="Z1796" s="2" t="str">
        <f t="shared" si="115"/>
        <v>Louis Izzo</v>
      </c>
      <c r="AA1796" s="2">
        <v>5000</v>
      </c>
    </row>
    <row r="1797" spans="1:27" hidden="1" x14ac:dyDescent="0.25">
      <c r="A1797" s="2" t="s">
        <v>1471</v>
      </c>
      <c r="B1797" s="2" t="s">
        <v>885</v>
      </c>
      <c r="C1797" s="2" t="s">
        <v>1470</v>
      </c>
      <c r="D1797" s="2">
        <v>5.25</v>
      </c>
      <c r="E1797" s="2">
        <v>1</v>
      </c>
      <c r="F1797" s="2">
        <v>5.25</v>
      </c>
      <c r="G1797" s="2" t="s">
        <v>1030</v>
      </c>
      <c r="H1797" s="2" t="s">
        <v>1293</v>
      </c>
      <c r="I1797" s="21">
        <v>43326.291666666672</v>
      </c>
      <c r="J1797" s="2" t="s">
        <v>840</v>
      </c>
      <c r="K1797" s="21">
        <v>43263.291666666672</v>
      </c>
      <c r="L1797" s="2" t="s">
        <v>794</v>
      </c>
      <c r="N1797" s="2">
        <v>0</v>
      </c>
      <c r="O1797" s="2">
        <v>0</v>
      </c>
      <c r="P1797" s="2" t="s">
        <v>816</v>
      </c>
      <c r="Q1797" s="2" t="s">
        <v>885</v>
      </c>
      <c r="R1797" s="2" t="s">
        <v>1285</v>
      </c>
      <c r="S1797" s="2" t="s">
        <v>958</v>
      </c>
      <c r="T1797" s="2" t="str">
        <f t="shared" si="112"/>
        <v/>
      </c>
      <c r="U1797" s="2" t="s">
        <v>1030</v>
      </c>
      <c r="V1797" s="2" t="str">
        <f t="shared" si="113"/>
        <v/>
      </c>
      <c r="W1797" s="2" t="s">
        <v>1030</v>
      </c>
      <c r="X1797" s="2" t="str">
        <f t="shared" si="114"/>
        <v/>
      </c>
      <c r="Y1797" s="2" t="s">
        <v>1030</v>
      </c>
      <c r="Z1797" s="2" t="str">
        <f t="shared" si="115"/>
        <v/>
      </c>
      <c r="AA1797" s="2" t="s">
        <v>1030</v>
      </c>
    </row>
    <row r="1798" spans="1:27" hidden="1" x14ac:dyDescent="0.25">
      <c r="A1798" s="2" t="s">
        <v>5847</v>
      </c>
      <c r="B1798" s="2" t="s">
        <v>812</v>
      </c>
      <c r="C1798" s="2" t="s">
        <v>5848</v>
      </c>
      <c r="D1798" s="2">
        <v>7.25</v>
      </c>
      <c r="E1798" s="2">
        <v>1</v>
      </c>
      <c r="F1798" s="2">
        <v>7.25</v>
      </c>
      <c r="G1798" s="2" t="s">
        <v>1030</v>
      </c>
      <c r="H1798" s="2" t="s">
        <v>5849</v>
      </c>
      <c r="I1798" s="21">
        <v>43042.291666666672</v>
      </c>
      <c r="J1798" s="2" t="s">
        <v>5754</v>
      </c>
      <c r="K1798" s="21">
        <v>42815.291666666672</v>
      </c>
      <c r="L1798" s="2" t="s">
        <v>794</v>
      </c>
      <c r="M1798" s="21">
        <v>37622.333333333336</v>
      </c>
      <c r="N1798" s="2">
        <v>0</v>
      </c>
      <c r="O1798" s="2">
        <v>71000</v>
      </c>
      <c r="P1798" s="2" t="s">
        <v>795</v>
      </c>
      <c r="Q1798" s="2" t="s">
        <v>812</v>
      </c>
      <c r="R1798" s="2" t="s">
        <v>1026</v>
      </c>
      <c r="S1798" s="2" t="s">
        <v>801</v>
      </c>
      <c r="T1798" s="2" t="str">
        <f t="shared" si="112"/>
        <v/>
      </c>
      <c r="U1798" s="2" t="s">
        <v>1030</v>
      </c>
      <c r="V1798" s="2" t="str">
        <f t="shared" si="113"/>
        <v/>
      </c>
      <c r="W1798" s="2" t="s">
        <v>1030</v>
      </c>
      <c r="X1798" s="2" t="str">
        <f t="shared" si="114"/>
        <v/>
      </c>
      <c r="Y1798" s="2" t="s">
        <v>1030</v>
      </c>
      <c r="Z1798" s="2" t="str">
        <f t="shared" si="115"/>
        <v/>
      </c>
      <c r="AA1798" s="2" t="s">
        <v>1030</v>
      </c>
    </row>
    <row r="1799" spans="1:27" hidden="1" x14ac:dyDescent="0.25">
      <c r="A1799" s="2" t="s">
        <v>5850</v>
      </c>
      <c r="B1799" s="2" t="s">
        <v>1601</v>
      </c>
      <c r="C1799" s="2" t="s">
        <v>5851</v>
      </c>
      <c r="D1799" s="2">
        <v>6.75</v>
      </c>
      <c r="E1799" s="2">
        <v>1</v>
      </c>
      <c r="F1799" s="2">
        <v>6.75</v>
      </c>
      <c r="G1799" s="2" t="s">
        <v>1030</v>
      </c>
      <c r="H1799" s="2" t="s">
        <v>5852</v>
      </c>
      <c r="I1799" s="21">
        <v>41690.333333333336</v>
      </c>
      <c r="J1799" s="2" t="s">
        <v>949</v>
      </c>
      <c r="K1799" s="21">
        <v>41599.333333333336</v>
      </c>
      <c r="L1799" s="2" t="s">
        <v>1102</v>
      </c>
      <c r="M1799" s="21">
        <v>41690.333333333336</v>
      </c>
      <c r="P1799" s="2" t="s">
        <v>816</v>
      </c>
      <c r="Q1799" s="2" t="s">
        <v>1601</v>
      </c>
      <c r="R1799" s="2" t="s">
        <v>1030</v>
      </c>
      <c r="S1799" s="2" t="s">
        <v>820</v>
      </c>
      <c r="T1799" s="2" t="str">
        <f t="shared" si="112"/>
        <v/>
      </c>
      <c r="U1799" s="2" t="s">
        <v>1030</v>
      </c>
      <c r="V1799" s="2" t="str">
        <f t="shared" si="113"/>
        <v>Melissa Moreno</v>
      </c>
      <c r="W1799" s="2">
        <v>1</v>
      </c>
      <c r="X1799" s="2" t="str">
        <f t="shared" si="114"/>
        <v/>
      </c>
      <c r="Y1799" s="2" t="s">
        <v>1030</v>
      </c>
      <c r="Z1799" s="2" t="str">
        <f t="shared" si="115"/>
        <v/>
      </c>
      <c r="AA1799" s="2" t="s">
        <v>1030</v>
      </c>
    </row>
    <row r="1800" spans="1:27" hidden="1" x14ac:dyDescent="0.25">
      <c r="A1800" s="2" t="s">
        <v>5853</v>
      </c>
      <c r="B1800" s="2" t="s">
        <v>1613</v>
      </c>
      <c r="C1800" s="2" t="s">
        <v>5854</v>
      </c>
      <c r="D1800" s="2">
        <v>2.25</v>
      </c>
      <c r="E1800" s="2">
        <v>1</v>
      </c>
      <c r="F1800" s="2">
        <v>2.25</v>
      </c>
      <c r="G1800" s="2" t="s">
        <v>1030</v>
      </c>
      <c r="H1800" s="2" t="s">
        <v>5855</v>
      </c>
      <c r="I1800" s="21">
        <v>42552.291666666672</v>
      </c>
      <c r="J1800" s="2" t="s">
        <v>800</v>
      </c>
      <c r="K1800" s="21">
        <v>41776.291666666664</v>
      </c>
      <c r="L1800" s="2" t="s">
        <v>794</v>
      </c>
      <c r="P1800" s="2" t="s">
        <v>816</v>
      </c>
      <c r="Q1800" s="2" t="s">
        <v>1613</v>
      </c>
      <c r="R1800" s="2" t="s">
        <v>830</v>
      </c>
      <c r="S1800" s="2" t="s">
        <v>801</v>
      </c>
      <c r="T1800" s="2" t="str">
        <f t="shared" si="112"/>
        <v/>
      </c>
      <c r="U1800" s="2" t="s">
        <v>1030</v>
      </c>
      <c r="V1800" s="2" t="str">
        <f t="shared" si="113"/>
        <v/>
      </c>
      <c r="W1800" s="2" t="s">
        <v>1030</v>
      </c>
      <c r="X1800" s="2" t="str">
        <f t="shared" si="114"/>
        <v/>
      </c>
      <c r="Y1800" s="2" t="s">
        <v>1030</v>
      </c>
      <c r="Z1800" s="2" t="str">
        <f t="shared" si="115"/>
        <v/>
      </c>
      <c r="AA1800" s="2" t="s">
        <v>1030</v>
      </c>
    </row>
    <row r="1801" spans="1:27" hidden="1" x14ac:dyDescent="0.25">
      <c r="A1801" s="2" t="s">
        <v>169</v>
      </c>
      <c r="B1801" s="2" t="s">
        <v>822</v>
      </c>
      <c r="C1801" s="2" t="s">
        <v>168</v>
      </c>
      <c r="D1801" s="2">
        <v>9.5</v>
      </c>
      <c r="E1801" s="2">
        <v>1</v>
      </c>
      <c r="F1801" s="2">
        <v>9.5</v>
      </c>
      <c r="G1801" s="2" t="s">
        <v>1030</v>
      </c>
      <c r="H1801" s="2" t="s">
        <v>1294</v>
      </c>
      <c r="I1801" s="21">
        <v>43265.291666666672</v>
      </c>
      <c r="J1801" s="2" t="s">
        <v>793</v>
      </c>
      <c r="K1801" s="21">
        <v>43227.291666666672</v>
      </c>
      <c r="L1801" s="2" t="s">
        <v>794</v>
      </c>
      <c r="M1801" s="21">
        <v>42095.291666666672</v>
      </c>
      <c r="N1801" s="2">
        <v>1</v>
      </c>
      <c r="O1801" s="2">
        <v>88000</v>
      </c>
      <c r="P1801" s="2" t="s">
        <v>795</v>
      </c>
      <c r="Q1801" s="2" t="s">
        <v>822</v>
      </c>
      <c r="R1801" s="2" t="s">
        <v>1052</v>
      </c>
      <c r="S1801" s="2" t="s">
        <v>845</v>
      </c>
      <c r="T1801" s="2" t="str">
        <f t="shared" si="112"/>
        <v/>
      </c>
      <c r="U1801" s="2" t="s">
        <v>1030</v>
      </c>
      <c r="V1801" s="2" t="str">
        <f t="shared" si="113"/>
        <v/>
      </c>
      <c r="W1801" s="2" t="s">
        <v>1030</v>
      </c>
      <c r="X1801" s="2" t="str">
        <f t="shared" si="114"/>
        <v/>
      </c>
      <c r="Y1801" s="2" t="s">
        <v>1030</v>
      </c>
      <c r="Z1801" s="2" t="str">
        <f t="shared" si="115"/>
        <v/>
      </c>
      <c r="AA1801" s="2" t="s">
        <v>1030</v>
      </c>
    </row>
    <row r="1802" spans="1:27" hidden="1" x14ac:dyDescent="0.25">
      <c r="A1802" s="2" t="s">
        <v>5856</v>
      </c>
      <c r="B1802" s="2" t="s">
        <v>912</v>
      </c>
      <c r="C1802" s="2" t="s">
        <v>5857</v>
      </c>
      <c r="D1802" s="2">
        <v>1</v>
      </c>
      <c r="E1802" s="2">
        <v>1</v>
      </c>
      <c r="F1802" s="2">
        <v>1</v>
      </c>
      <c r="G1802" s="2" t="s">
        <v>1030</v>
      </c>
      <c r="H1802" s="2" t="s">
        <v>4214</v>
      </c>
      <c r="I1802" s="21">
        <v>43053.333333333328</v>
      </c>
      <c r="J1802" s="2" t="s">
        <v>847</v>
      </c>
      <c r="K1802" s="21">
        <v>43053.333333333328</v>
      </c>
      <c r="L1802" s="2" t="s">
        <v>794</v>
      </c>
      <c r="N1802" s="2">
        <v>0</v>
      </c>
      <c r="O1802" s="2">
        <v>0</v>
      </c>
      <c r="P1802" s="2" t="s">
        <v>816</v>
      </c>
      <c r="Q1802" s="2" t="s">
        <v>912</v>
      </c>
      <c r="R1802" s="2" t="s">
        <v>797</v>
      </c>
      <c r="S1802" s="2" t="s">
        <v>843</v>
      </c>
      <c r="T1802" s="2" t="str">
        <f t="shared" si="112"/>
        <v/>
      </c>
      <c r="U1802" s="2" t="s">
        <v>1030</v>
      </c>
      <c r="V1802" s="2" t="str">
        <f t="shared" si="113"/>
        <v/>
      </c>
      <c r="W1802" s="2" t="s">
        <v>1030</v>
      </c>
      <c r="X1802" s="2" t="str">
        <f t="shared" si="114"/>
        <v/>
      </c>
      <c r="Y1802" s="2" t="s">
        <v>1030</v>
      </c>
      <c r="Z1802" s="2" t="str">
        <f t="shared" si="115"/>
        <v/>
      </c>
      <c r="AA1802" s="2" t="s">
        <v>1030</v>
      </c>
    </row>
    <row r="1803" spans="1:27" hidden="1" x14ac:dyDescent="0.25">
      <c r="A1803" s="2" t="s">
        <v>5858</v>
      </c>
      <c r="B1803" s="2" t="s">
        <v>848</v>
      </c>
      <c r="C1803" s="2" t="s">
        <v>5859</v>
      </c>
      <c r="D1803" s="2">
        <v>39.25</v>
      </c>
      <c r="E1803" s="2">
        <v>1</v>
      </c>
      <c r="F1803" s="2">
        <v>39.25</v>
      </c>
      <c r="G1803" s="2" t="s">
        <v>1030</v>
      </c>
      <c r="H1803" s="2" t="s">
        <v>5860</v>
      </c>
      <c r="I1803" s="21">
        <v>43031.291666666672</v>
      </c>
      <c r="J1803" s="2" t="s">
        <v>840</v>
      </c>
      <c r="K1803" s="21">
        <v>42298.291666666672</v>
      </c>
      <c r="L1803" s="2" t="s">
        <v>794</v>
      </c>
      <c r="M1803" s="21">
        <v>42303.291666666672</v>
      </c>
      <c r="N1803" s="2">
        <v>6</v>
      </c>
      <c r="O1803" s="2">
        <v>0</v>
      </c>
      <c r="P1803" s="2" t="s">
        <v>824</v>
      </c>
      <c r="Q1803" s="2" t="s">
        <v>848</v>
      </c>
      <c r="R1803" s="2" t="s">
        <v>797</v>
      </c>
      <c r="S1803" s="2" t="s">
        <v>801</v>
      </c>
      <c r="T1803" s="2" t="str">
        <f t="shared" si="112"/>
        <v/>
      </c>
      <c r="U1803" s="2" t="s">
        <v>1030</v>
      </c>
      <c r="V1803" s="2" t="str">
        <f t="shared" si="113"/>
        <v/>
      </c>
      <c r="W1803" s="2" t="s">
        <v>1030</v>
      </c>
      <c r="X1803" s="2" t="str">
        <f t="shared" si="114"/>
        <v/>
      </c>
      <c r="Y1803" s="2" t="s">
        <v>1030</v>
      </c>
      <c r="Z1803" s="2" t="str">
        <f t="shared" si="115"/>
        <v/>
      </c>
      <c r="AA1803" s="2" t="s">
        <v>1030</v>
      </c>
    </row>
    <row r="1804" spans="1:27" hidden="1" x14ac:dyDescent="0.25">
      <c r="A1804" s="2" t="s">
        <v>5861</v>
      </c>
      <c r="B1804" s="2" t="s">
        <v>935</v>
      </c>
      <c r="C1804" s="2" t="s">
        <v>5862</v>
      </c>
      <c r="D1804" s="2">
        <v>6.5</v>
      </c>
      <c r="E1804" s="2">
        <v>1</v>
      </c>
      <c r="F1804" s="2">
        <v>6.5</v>
      </c>
      <c r="G1804" s="2" t="s">
        <v>1030</v>
      </c>
      <c r="H1804" s="2" t="s">
        <v>5863</v>
      </c>
      <c r="I1804" s="21">
        <v>43042.291666666672</v>
      </c>
      <c r="J1804" s="2" t="s">
        <v>800</v>
      </c>
      <c r="K1804" s="21">
        <v>42947.291666666672</v>
      </c>
      <c r="L1804" s="2" t="s">
        <v>794</v>
      </c>
      <c r="N1804" s="2">
        <v>0</v>
      </c>
      <c r="O1804" s="2">
        <v>0</v>
      </c>
      <c r="P1804" s="2" t="s">
        <v>816</v>
      </c>
      <c r="Q1804" s="2" t="s">
        <v>935</v>
      </c>
      <c r="R1804" s="2" t="s">
        <v>810</v>
      </c>
      <c r="S1804" s="2" t="s">
        <v>831</v>
      </c>
      <c r="T1804" s="2" t="str">
        <f t="shared" si="112"/>
        <v/>
      </c>
      <c r="U1804" s="2" t="s">
        <v>1030</v>
      </c>
      <c r="V1804" s="2" t="str">
        <f t="shared" si="113"/>
        <v/>
      </c>
      <c r="W1804" s="2" t="s">
        <v>1030</v>
      </c>
      <c r="X1804" s="2" t="str">
        <f t="shared" si="114"/>
        <v/>
      </c>
      <c r="Y1804" s="2" t="s">
        <v>1030</v>
      </c>
      <c r="Z1804" s="2" t="str">
        <f t="shared" si="115"/>
        <v/>
      </c>
      <c r="AA1804" s="2" t="s">
        <v>1030</v>
      </c>
    </row>
    <row r="1805" spans="1:27" hidden="1" x14ac:dyDescent="0.25">
      <c r="A1805" s="2" t="s">
        <v>5864</v>
      </c>
      <c r="B1805" s="2" t="s">
        <v>1063</v>
      </c>
      <c r="C1805" s="2" t="s">
        <v>5865</v>
      </c>
      <c r="D1805" s="2">
        <v>9.25</v>
      </c>
      <c r="E1805" s="2">
        <v>1</v>
      </c>
      <c r="F1805" s="2">
        <v>9.25</v>
      </c>
      <c r="G1805" s="2" t="s">
        <v>1030</v>
      </c>
      <c r="H1805" s="2" t="s">
        <v>5866</v>
      </c>
      <c r="I1805" s="21">
        <v>42263.291666666672</v>
      </c>
      <c r="J1805" s="2" t="s">
        <v>793</v>
      </c>
      <c r="K1805" s="21">
        <v>41963.333333333328</v>
      </c>
      <c r="L1805" s="2" t="s">
        <v>1102</v>
      </c>
      <c r="N1805" s="2">
        <v>0</v>
      </c>
      <c r="O1805" s="2">
        <v>0</v>
      </c>
      <c r="P1805" s="2" t="s">
        <v>816</v>
      </c>
      <c r="Q1805" s="2" t="s">
        <v>1063</v>
      </c>
      <c r="R1805" s="2" t="s">
        <v>857</v>
      </c>
      <c r="S1805" s="2" t="s">
        <v>5867</v>
      </c>
      <c r="T1805" s="2" t="str">
        <f t="shared" si="112"/>
        <v/>
      </c>
      <c r="U1805" s="2" t="s">
        <v>1030</v>
      </c>
      <c r="V1805" s="2" t="str">
        <f t="shared" si="113"/>
        <v/>
      </c>
      <c r="W1805" s="2" t="s">
        <v>1030</v>
      </c>
      <c r="X1805" s="2" t="str">
        <f t="shared" si="114"/>
        <v/>
      </c>
      <c r="Y1805" s="2" t="s">
        <v>1030</v>
      </c>
      <c r="Z1805" s="2" t="str">
        <f t="shared" si="115"/>
        <v/>
      </c>
      <c r="AA1805" s="2" t="s">
        <v>1030</v>
      </c>
    </row>
    <row r="1806" spans="1:27" hidden="1" x14ac:dyDescent="0.25">
      <c r="A1806" s="2" t="s">
        <v>5868</v>
      </c>
      <c r="B1806" s="2" t="s">
        <v>796</v>
      </c>
      <c r="C1806" s="2" t="s">
        <v>5869</v>
      </c>
      <c r="D1806" s="2">
        <v>2</v>
      </c>
      <c r="E1806" s="2">
        <v>1</v>
      </c>
      <c r="F1806" s="2">
        <v>2</v>
      </c>
      <c r="G1806" s="2" t="s">
        <v>1030</v>
      </c>
      <c r="H1806" s="2" t="s">
        <v>5870</v>
      </c>
      <c r="I1806" s="21">
        <v>41703.333333333336</v>
      </c>
      <c r="J1806" s="2" t="s">
        <v>808</v>
      </c>
      <c r="K1806" s="21">
        <v>41650.333333333336</v>
      </c>
      <c r="L1806" s="2" t="s">
        <v>1102</v>
      </c>
      <c r="P1806" s="2" t="s">
        <v>816</v>
      </c>
      <c r="Q1806" s="2" t="s">
        <v>796</v>
      </c>
      <c r="R1806" s="2" t="s">
        <v>830</v>
      </c>
      <c r="S1806" s="2" t="s">
        <v>3303</v>
      </c>
      <c r="T1806" s="2" t="str">
        <f t="shared" si="112"/>
        <v/>
      </c>
      <c r="U1806" s="2" t="s">
        <v>1030</v>
      </c>
      <c r="V1806" s="2" t="str">
        <f t="shared" si="113"/>
        <v/>
      </c>
      <c r="W1806" s="2" t="s">
        <v>1030</v>
      </c>
      <c r="X1806" s="2" t="str">
        <f t="shared" si="114"/>
        <v/>
      </c>
      <c r="Y1806" s="2" t="s">
        <v>1030</v>
      </c>
      <c r="Z1806" s="2" t="str">
        <f t="shared" si="115"/>
        <v/>
      </c>
      <c r="AA1806" s="2" t="s">
        <v>1030</v>
      </c>
    </row>
    <row r="1807" spans="1:27" hidden="1" x14ac:dyDescent="0.25">
      <c r="A1807" s="2" t="s">
        <v>5871</v>
      </c>
      <c r="B1807" s="2" t="s">
        <v>812</v>
      </c>
      <c r="C1807" s="2" t="s">
        <v>5872</v>
      </c>
      <c r="D1807" s="2">
        <v>6.5</v>
      </c>
      <c r="E1807" s="2">
        <v>1</v>
      </c>
      <c r="F1807" s="2">
        <v>6.5</v>
      </c>
      <c r="G1807" s="2" t="s">
        <v>1030</v>
      </c>
      <c r="H1807" s="2" t="s">
        <v>5873</v>
      </c>
      <c r="I1807" s="21">
        <v>43083.333333333328</v>
      </c>
      <c r="J1807" s="2" t="s">
        <v>952</v>
      </c>
      <c r="K1807" s="21">
        <v>42983.291666666672</v>
      </c>
      <c r="L1807" s="2" t="s">
        <v>794</v>
      </c>
      <c r="M1807" s="21">
        <v>42461.291666666672</v>
      </c>
      <c r="N1807" s="2">
        <v>3</v>
      </c>
      <c r="O1807" s="2">
        <v>200000</v>
      </c>
      <c r="P1807" s="2" t="s">
        <v>795</v>
      </c>
      <c r="Q1807" s="2" t="s">
        <v>812</v>
      </c>
      <c r="R1807" s="2" t="s">
        <v>810</v>
      </c>
      <c r="S1807" s="2" t="s">
        <v>817</v>
      </c>
      <c r="T1807" s="2" t="str">
        <f t="shared" si="112"/>
        <v/>
      </c>
      <c r="U1807" s="2" t="s">
        <v>1030</v>
      </c>
      <c r="V1807" s="2" t="str">
        <f t="shared" si="113"/>
        <v/>
      </c>
      <c r="W1807" s="2" t="s">
        <v>1030</v>
      </c>
      <c r="X1807" s="2" t="str">
        <f t="shared" si="114"/>
        <v/>
      </c>
      <c r="Y1807" s="2" t="s">
        <v>1030</v>
      </c>
      <c r="Z1807" s="2" t="str">
        <f t="shared" si="115"/>
        <v/>
      </c>
      <c r="AA1807" s="2" t="s">
        <v>1030</v>
      </c>
    </row>
    <row r="1808" spans="1:27" hidden="1" x14ac:dyDescent="0.25">
      <c r="A1808" s="2" t="s">
        <v>5874</v>
      </c>
      <c r="B1808" s="2" t="s">
        <v>1659</v>
      </c>
      <c r="C1808" s="2" t="s">
        <v>5875</v>
      </c>
      <c r="D1808" s="2">
        <v>0.25</v>
      </c>
      <c r="E1808" s="2" t="s">
        <v>1030</v>
      </c>
      <c r="F1808" s="2" t="s">
        <v>1030</v>
      </c>
      <c r="G1808" s="2">
        <v>0.25</v>
      </c>
      <c r="H1808" s="2" t="s">
        <v>5876</v>
      </c>
      <c r="I1808" s="21">
        <v>41718.291666666664</v>
      </c>
      <c r="J1808" s="2" t="s">
        <v>800</v>
      </c>
      <c r="K1808" s="21">
        <v>40730.291666666664</v>
      </c>
      <c r="L1808" s="2" t="s">
        <v>1102</v>
      </c>
      <c r="M1808" s="21">
        <v>28642.291666666668</v>
      </c>
      <c r="N1808" s="2">
        <v>30</v>
      </c>
      <c r="P1808" s="2" t="s">
        <v>795</v>
      </c>
      <c r="Q1808" s="2" t="s">
        <v>1659</v>
      </c>
      <c r="R1808" s="2" t="s">
        <v>810</v>
      </c>
      <c r="S1808" s="2" t="s">
        <v>5877</v>
      </c>
      <c r="T1808" s="2" t="str">
        <f t="shared" si="112"/>
        <v/>
      </c>
      <c r="U1808" s="2" t="s">
        <v>1030</v>
      </c>
      <c r="V1808" s="2" t="str">
        <f t="shared" si="113"/>
        <v/>
      </c>
      <c r="W1808" s="2" t="s">
        <v>1030</v>
      </c>
      <c r="X1808" s="2" t="str">
        <f t="shared" si="114"/>
        <v/>
      </c>
      <c r="Y1808" s="2" t="s">
        <v>1030</v>
      </c>
      <c r="Z1808" s="2" t="str">
        <f t="shared" si="115"/>
        <v/>
      </c>
      <c r="AA1808" s="2" t="s">
        <v>1030</v>
      </c>
    </row>
    <row r="1809" spans="1:27" hidden="1" x14ac:dyDescent="0.25">
      <c r="A1809" s="2" t="s">
        <v>5878</v>
      </c>
      <c r="B1809" s="2" t="s">
        <v>1601</v>
      </c>
      <c r="C1809" s="2" t="s">
        <v>5879</v>
      </c>
      <c r="D1809" s="2">
        <v>2</v>
      </c>
      <c r="E1809" s="2">
        <v>1</v>
      </c>
      <c r="F1809" s="2">
        <v>2</v>
      </c>
      <c r="G1809" s="2" t="s">
        <v>1030</v>
      </c>
      <c r="H1809" s="2" t="s">
        <v>5880</v>
      </c>
      <c r="I1809" s="21">
        <v>41680.333333333336</v>
      </c>
      <c r="J1809" s="2" t="s">
        <v>800</v>
      </c>
      <c r="K1809" s="21">
        <v>41661.333333333336</v>
      </c>
      <c r="L1809" s="2" t="s">
        <v>1102</v>
      </c>
      <c r="P1809" s="2" t="s">
        <v>816</v>
      </c>
      <c r="Q1809" s="2" t="s">
        <v>1601</v>
      </c>
      <c r="R1809" s="2" t="s">
        <v>1030</v>
      </c>
      <c r="S1809" s="2" t="s">
        <v>820</v>
      </c>
      <c r="T1809" s="2" t="str">
        <f t="shared" si="112"/>
        <v/>
      </c>
      <c r="U1809" s="2" t="s">
        <v>1030</v>
      </c>
      <c r="V1809" s="2" t="str">
        <f t="shared" si="113"/>
        <v/>
      </c>
      <c r="W1809" s="2" t="s">
        <v>1030</v>
      </c>
      <c r="X1809" s="2" t="str">
        <f t="shared" si="114"/>
        <v/>
      </c>
      <c r="Y1809" s="2" t="s">
        <v>1030</v>
      </c>
      <c r="Z1809" s="2" t="str">
        <f t="shared" si="115"/>
        <v/>
      </c>
      <c r="AA1809" s="2" t="s">
        <v>1030</v>
      </c>
    </row>
    <row r="1810" spans="1:27" hidden="1" x14ac:dyDescent="0.25">
      <c r="A1810" s="2" t="s">
        <v>5881</v>
      </c>
      <c r="B1810" s="2" t="s">
        <v>912</v>
      </c>
      <c r="C1810" s="2" t="s">
        <v>5882</v>
      </c>
      <c r="D1810" s="2">
        <v>0.5</v>
      </c>
      <c r="E1810" s="2">
        <v>1</v>
      </c>
      <c r="F1810" s="2">
        <v>0.5</v>
      </c>
      <c r="G1810" s="2" t="s">
        <v>1030</v>
      </c>
      <c r="H1810" s="2" t="s">
        <v>5883</v>
      </c>
      <c r="I1810" s="21">
        <v>42604.291666666672</v>
      </c>
      <c r="J1810" s="2" t="s">
        <v>907</v>
      </c>
      <c r="K1810" s="21">
        <v>42597.291666666672</v>
      </c>
      <c r="L1810" s="2" t="s">
        <v>794</v>
      </c>
      <c r="M1810" s="21">
        <v>42370.333333333328</v>
      </c>
      <c r="N1810" s="2">
        <v>0</v>
      </c>
      <c r="O1810" s="2">
        <v>0</v>
      </c>
      <c r="P1810" s="2" t="s">
        <v>824</v>
      </c>
      <c r="Q1810" s="2" t="s">
        <v>912</v>
      </c>
      <c r="R1810" s="2" t="s">
        <v>797</v>
      </c>
      <c r="S1810" s="2" t="s">
        <v>853</v>
      </c>
      <c r="T1810" s="2" t="str">
        <f t="shared" si="112"/>
        <v/>
      </c>
      <c r="U1810" s="2" t="s">
        <v>1030</v>
      </c>
      <c r="V1810" s="2" t="str">
        <f t="shared" si="113"/>
        <v/>
      </c>
      <c r="W1810" s="2" t="s">
        <v>1030</v>
      </c>
      <c r="X1810" s="2" t="str">
        <f t="shared" si="114"/>
        <v/>
      </c>
      <c r="Y1810" s="2" t="s">
        <v>1030</v>
      </c>
      <c r="Z1810" s="2" t="str">
        <f t="shared" si="115"/>
        <v/>
      </c>
      <c r="AA1810" s="2" t="s">
        <v>1030</v>
      </c>
    </row>
    <row r="1811" spans="1:27" hidden="1" x14ac:dyDescent="0.25">
      <c r="A1811" s="2" t="s">
        <v>5884</v>
      </c>
      <c r="B1811" s="2" t="s">
        <v>1613</v>
      </c>
      <c r="C1811" s="2" t="s">
        <v>5885</v>
      </c>
      <c r="D1811" s="2">
        <v>7.75</v>
      </c>
      <c r="E1811" s="2">
        <v>1</v>
      </c>
      <c r="F1811" s="2">
        <v>7.75</v>
      </c>
      <c r="G1811" s="2" t="s">
        <v>1030</v>
      </c>
      <c r="H1811" s="2" t="s">
        <v>5886</v>
      </c>
      <c r="I1811" s="21">
        <v>43066.333333333328</v>
      </c>
      <c r="J1811" s="2" t="s">
        <v>859</v>
      </c>
      <c r="K1811" s="21">
        <v>41717.291666666664</v>
      </c>
      <c r="L1811" s="2" t="s">
        <v>794</v>
      </c>
      <c r="M1811" s="21">
        <v>40452.291666666664</v>
      </c>
      <c r="N1811" s="2">
        <v>15</v>
      </c>
      <c r="O1811" s="2">
        <v>2800000</v>
      </c>
      <c r="P1811" s="2" t="s">
        <v>795</v>
      </c>
      <c r="Q1811" s="2" t="s">
        <v>1613</v>
      </c>
      <c r="R1811" s="2" t="s">
        <v>813</v>
      </c>
      <c r="S1811" s="2" t="s">
        <v>869</v>
      </c>
      <c r="T1811" s="2" t="str">
        <f t="shared" si="112"/>
        <v/>
      </c>
      <c r="U1811" s="2" t="s">
        <v>1030</v>
      </c>
      <c r="V1811" s="2" t="str">
        <f t="shared" si="113"/>
        <v/>
      </c>
      <c r="W1811" s="2" t="s">
        <v>1030</v>
      </c>
      <c r="X1811" s="2" t="str">
        <f t="shared" si="114"/>
        <v>Jason Ham</v>
      </c>
      <c r="Y1811" s="2">
        <v>15</v>
      </c>
      <c r="Z1811" s="2" t="str">
        <f t="shared" si="115"/>
        <v>Jason Ham</v>
      </c>
      <c r="AA1811" s="2">
        <v>2800000</v>
      </c>
    </row>
    <row r="1812" spans="1:27" hidden="1" x14ac:dyDescent="0.25">
      <c r="A1812" s="2" t="s">
        <v>428</v>
      </c>
      <c r="B1812" s="2" t="s">
        <v>874</v>
      </c>
      <c r="C1812" s="2" t="s">
        <v>427</v>
      </c>
      <c r="D1812" s="2">
        <v>13.166999995708466</v>
      </c>
      <c r="E1812" s="2">
        <v>1</v>
      </c>
      <c r="F1812" s="2">
        <v>13.166999995708466</v>
      </c>
      <c r="G1812" s="2" t="s">
        <v>1030</v>
      </c>
      <c r="H1812" s="2" t="s">
        <v>1295</v>
      </c>
      <c r="I1812" s="21">
        <v>43235.291666666672</v>
      </c>
      <c r="J1812" s="2" t="s">
        <v>800</v>
      </c>
      <c r="K1812" s="21">
        <v>42807.291666666672</v>
      </c>
      <c r="L1812" s="2" t="s">
        <v>794</v>
      </c>
      <c r="M1812" s="21">
        <v>39508.333333333336</v>
      </c>
      <c r="N1812" s="2">
        <v>1</v>
      </c>
      <c r="O1812" s="2">
        <v>320000</v>
      </c>
      <c r="P1812" s="2" t="s">
        <v>795</v>
      </c>
      <c r="Q1812" s="2" t="s">
        <v>874</v>
      </c>
      <c r="R1812" s="2" t="s">
        <v>797</v>
      </c>
      <c r="S1812" s="2" t="s">
        <v>831</v>
      </c>
      <c r="T1812" s="2" t="str">
        <f t="shared" si="112"/>
        <v/>
      </c>
      <c r="U1812" s="2" t="s">
        <v>1030</v>
      </c>
      <c r="V1812" s="2" t="str">
        <f t="shared" si="113"/>
        <v/>
      </c>
      <c r="W1812" s="2" t="s">
        <v>1030</v>
      </c>
      <c r="X1812" s="2" t="str">
        <f t="shared" si="114"/>
        <v>Rose Obetz</v>
      </c>
      <c r="Y1812" s="2">
        <v>1</v>
      </c>
      <c r="Z1812" s="2" t="str">
        <f t="shared" si="115"/>
        <v>Rose Obetz</v>
      </c>
      <c r="AA1812" s="2">
        <v>320000</v>
      </c>
    </row>
    <row r="1813" spans="1:27" hidden="1" x14ac:dyDescent="0.25">
      <c r="A1813" s="2" t="s">
        <v>5887</v>
      </c>
      <c r="B1813" s="2" t="s">
        <v>796</v>
      </c>
      <c r="C1813" s="2" t="s">
        <v>5888</v>
      </c>
      <c r="D1813" s="2">
        <v>2.75</v>
      </c>
      <c r="E1813" s="2">
        <v>1</v>
      </c>
      <c r="F1813" s="2">
        <v>2.75</v>
      </c>
      <c r="G1813" s="2" t="s">
        <v>1030</v>
      </c>
      <c r="H1813" s="2" t="s">
        <v>5889</v>
      </c>
      <c r="I1813" s="21">
        <v>41724.291666666664</v>
      </c>
      <c r="J1813" s="2" t="s">
        <v>861</v>
      </c>
      <c r="K1813" s="21">
        <v>41718.291666666664</v>
      </c>
      <c r="L1813" s="2" t="s">
        <v>1102</v>
      </c>
      <c r="P1813" s="2" t="s">
        <v>816</v>
      </c>
      <c r="Q1813" s="2" t="s">
        <v>796</v>
      </c>
      <c r="R1813" s="2" t="s">
        <v>1030</v>
      </c>
      <c r="S1813" s="2" t="s">
        <v>853</v>
      </c>
      <c r="T1813" s="2" t="str">
        <f t="shared" si="112"/>
        <v/>
      </c>
      <c r="U1813" s="2" t="s">
        <v>1030</v>
      </c>
      <c r="V1813" s="2" t="str">
        <f t="shared" si="113"/>
        <v/>
      </c>
      <c r="W1813" s="2" t="s">
        <v>1030</v>
      </c>
      <c r="X1813" s="2" t="str">
        <f t="shared" si="114"/>
        <v/>
      </c>
      <c r="Y1813" s="2" t="s">
        <v>1030</v>
      </c>
      <c r="Z1813" s="2" t="str">
        <f t="shared" si="115"/>
        <v/>
      </c>
      <c r="AA1813" s="2" t="s">
        <v>1030</v>
      </c>
    </row>
    <row r="1814" spans="1:27" x14ac:dyDescent="0.25">
      <c r="A1814" s="2" t="s">
        <v>424</v>
      </c>
      <c r="B1814" s="2" t="s">
        <v>1367</v>
      </c>
      <c r="C1814" s="2" t="s">
        <v>423</v>
      </c>
      <c r="D1814" s="2">
        <v>4</v>
      </c>
      <c r="E1814" s="2">
        <v>1</v>
      </c>
      <c r="F1814" s="2">
        <v>4</v>
      </c>
      <c r="G1814" s="2" t="s">
        <v>1030</v>
      </c>
      <c r="H1814" s="2" t="s">
        <v>1296</v>
      </c>
      <c r="I1814" s="21">
        <v>43235.291666666672</v>
      </c>
      <c r="J1814" s="2" t="s">
        <v>819</v>
      </c>
      <c r="K1814" s="21">
        <v>43066.333333333328</v>
      </c>
      <c r="L1814" s="2" t="s">
        <v>794</v>
      </c>
      <c r="M1814" s="21">
        <v>43009.291666666672</v>
      </c>
      <c r="N1814" s="2">
        <v>2</v>
      </c>
      <c r="O1814" s="2">
        <v>500</v>
      </c>
      <c r="P1814" s="2" t="s">
        <v>824</v>
      </c>
      <c r="Q1814" s="2" t="s">
        <v>1593</v>
      </c>
      <c r="R1814" s="2" t="s">
        <v>810</v>
      </c>
      <c r="S1814" s="2" t="s">
        <v>828</v>
      </c>
      <c r="T1814" s="2" t="str">
        <f t="shared" si="112"/>
        <v/>
      </c>
      <c r="U1814" s="2" t="s">
        <v>1030</v>
      </c>
      <c r="V1814" s="2" t="str">
        <f t="shared" si="113"/>
        <v/>
      </c>
      <c r="W1814" s="2" t="s">
        <v>1030</v>
      </c>
      <c r="X1814" s="2" t="str">
        <f t="shared" si="114"/>
        <v/>
      </c>
      <c r="Y1814" s="2" t="s">
        <v>1030</v>
      </c>
      <c r="Z1814" s="2" t="str">
        <f t="shared" si="115"/>
        <v/>
      </c>
      <c r="AA1814" s="2" t="s">
        <v>1030</v>
      </c>
    </row>
    <row r="1815" spans="1:27" hidden="1" x14ac:dyDescent="0.25">
      <c r="A1815" s="2" t="s">
        <v>5890</v>
      </c>
      <c r="B1815" s="2" t="s">
        <v>796</v>
      </c>
      <c r="C1815" s="2" t="s">
        <v>5891</v>
      </c>
      <c r="D1815" s="2">
        <v>3.25</v>
      </c>
      <c r="E1815" s="2">
        <v>1</v>
      </c>
      <c r="F1815" s="2">
        <v>3.25</v>
      </c>
      <c r="G1815" s="2" t="s">
        <v>1030</v>
      </c>
      <c r="H1815" s="2" t="s">
        <v>5892</v>
      </c>
      <c r="I1815" s="21">
        <v>41778.291666666664</v>
      </c>
      <c r="J1815" s="2" t="s">
        <v>1030</v>
      </c>
      <c r="K1815" s="21">
        <v>41768.291666666664</v>
      </c>
      <c r="L1815" s="2" t="s">
        <v>1102</v>
      </c>
      <c r="P1815" s="2" t="s">
        <v>816</v>
      </c>
      <c r="Q1815" s="2" t="s">
        <v>796</v>
      </c>
      <c r="R1815" s="2" t="s">
        <v>830</v>
      </c>
      <c r="S1815" s="2" t="s">
        <v>845</v>
      </c>
      <c r="T1815" s="2" t="str">
        <f t="shared" si="112"/>
        <v/>
      </c>
      <c r="U1815" s="2" t="s">
        <v>1030</v>
      </c>
      <c r="V1815" s="2" t="str">
        <f t="shared" si="113"/>
        <v/>
      </c>
      <c r="W1815" s="2" t="s">
        <v>1030</v>
      </c>
      <c r="X1815" s="2" t="str">
        <f t="shared" si="114"/>
        <v/>
      </c>
      <c r="Y1815" s="2" t="s">
        <v>1030</v>
      </c>
      <c r="Z1815" s="2" t="str">
        <f t="shared" si="115"/>
        <v/>
      </c>
      <c r="AA1815" s="2" t="s">
        <v>1030</v>
      </c>
    </row>
    <row r="1816" spans="1:27" hidden="1" x14ac:dyDescent="0.25">
      <c r="A1816" s="2" t="s">
        <v>5893</v>
      </c>
      <c r="B1816" s="2" t="s">
        <v>796</v>
      </c>
      <c r="C1816" s="2" t="s">
        <v>5894</v>
      </c>
      <c r="D1816" s="2">
        <v>2</v>
      </c>
      <c r="E1816" s="2">
        <v>1</v>
      </c>
      <c r="F1816" s="2">
        <v>2</v>
      </c>
      <c r="G1816" s="2" t="s">
        <v>1030</v>
      </c>
      <c r="H1816" s="2" t="s">
        <v>5895</v>
      </c>
      <c r="I1816" s="21">
        <v>41752.291666666664</v>
      </c>
      <c r="J1816" s="2" t="s">
        <v>1030</v>
      </c>
      <c r="K1816" s="21">
        <v>41752.291666666664</v>
      </c>
      <c r="L1816" s="2" t="s">
        <v>794</v>
      </c>
      <c r="P1816" s="2" t="s">
        <v>816</v>
      </c>
      <c r="Q1816" s="2" t="s">
        <v>796</v>
      </c>
      <c r="R1816" s="2" t="s">
        <v>830</v>
      </c>
      <c r="S1816" s="2" t="s">
        <v>5896</v>
      </c>
      <c r="T1816" s="2" t="str">
        <f t="shared" si="112"/>
        <v/>
      </c>
      <c r="U1816" s="2" t="s">
        <v>1030</v>
      </c>
      <c r="V1816" s="2" t="str">
        <f t="shared" si="113"/>
        <v/>
      </c>
      <c r="W1816" s="2" t="s">
        <v>1030</v>
      </c>
      <c r="X1816" s="2" t="str">
        <f t="shared" si="114"/>
        <v/>
      </c>
      <c r="Y1816" s="2" t="s">
        <v>1030</v>
      </c>
      <c r="Z1816" s="2" t="str">
        <f t="shared" si="115"/>
        <v/>
      </c>
      <c r="AA1816" s="2" t="s">
        <v>1030</v>
      </c>
    </row>
    <row r="1817" spans="1:27" hidden="1" x14ac:dyDescent="0.25">
      <c r="A1817" s="2" t="s">
        <v>5897</v>
      </c>
      <c r="B1817" s="2" t="s">
        <v>835</v>
      </c>
      <c r="C1817" s="2" t="s">
        <v>5898</v>
      </c>
      <c r="D1817" s="2">
        <v>5</v>
      </c>
      <c r="E1817" s="2">
        <v>1</v>
      </c>
      <c r="F1817" s="2">
        <v>5</v>
      </c>
      <c r="G1817" s="2" t="s">
        <v>1030</v>
      </c>
      <c r="H1817" s="2" t="s">
        <v>5899</v>
      </c>
      <c r="I1817" s="21">
        <v>43039.291666666672</v>
      </c>
      <c r="J1817" s="2" t="s">
        <v>793</v>
      </c>
      <c r="K1817" s="21">
        <v>42649.291666666672</v>
      </c>
      <c r="L1817" s="2" t="s">
        <v>794</v>
      </c>
      <c r="M1817" s="21">
        <v>42762.333333333328</v>
      </c>
      <c r="N1817" s="2">
        <v>1</v>
      </c>
      <c r="O1817" s="2">
        <v>0</v>
      </c>
      <c r="P1817" s="2" t="s">
        <v>816</v>
      </c>
      <c r="Q1817" s="2" t="s">
        <v>835</v>
      </c>
      <c r="R1817" s="2" t="s">
        <v>836</v>
      </c>
      <c r="S1817" s="2" t="s">
        <v>820</v>
      </c>
      <c r="T1817" s="2" t="str">
        <f t="shared" si="112"/>
        <v/>
      </c>
      <c r="U1817" s="2" t="s">
        <v>1030</v>
      </c>
      <c r="V1817" s="2" t="str">
        <f t="shared" si="113"/>
        <v>Julie Samson</v>
      </c>
      <c r="W1817" s="2">
        <v>1</v>
      </c>
      <c r="X1817" s="2" t="str">
        <f t="shared" si="114"/>
        <v>Julie Samson</v>
      </c>
      <c r="Y1817" s="2">
        <v>1</v>
      </c>
      <c r="Z1817" s="2" t="str">
        <f t="shared" si="115"/>
        <v/>
      </c>
      <c r="AA1817" s="2" t="s">
        <v>1030</v>
      </c>
    </row>
    <row r="1818" spans="1:27" hidden="1" x14ac:dyDescent="0.25">
      <c r="A1818" s="2" t="s">
        <v>5900</v>
      </c>
      <c r="B1818" s="2" t="s">
        <v>912</v>
      </c>
      <c r="C1818" s="2" t="s">
        <v>5901</v>
      </c>
      <c r="D1818" s="2">
        <v>1</v>
      </c>
      <c r="E1818" s="2">
        <v>1</v>
      </c>
      <c r="F1818" s="2">
        <v>1</v>
      </c>
      <c r="G1818" s="2" t="s">
        <v>1030</v>
      </c>
      <c r="H1818" s="2" t="s">
        <v>5902</v>
      </c>
      <c r="I1818" s="21">
        <v>42928.291666666672</v>
      </c>
      <c r="J1818" s="2" t="s">
        <v>793</v>
      </c>
      <c r="K1818" s="21">
        <v>42928.291666666672</v>
      </c>
      <c r="L1818" s="2" t="s">
        <v>794</v>
      </c>
      <c r="M1818" s="21">
        <v>41991.333333333328</v>
      </c>
      <c r="N1818" s="2">
        <v>1</v>
      </c>
      <c r="O1818" s="2">
        <v>0</v>
      </c>
      <c r="P1818" s="2" t="s">
        <v>795</v>
      </c>
      <c r="Q1818" s="2" t="s">
        <v>912</v>
      </c>
      <c r="R1818" s="2" t="s">
        <v>830</v>
      </c>
      <c r="S1818" s="2" t="s">
        <v>867</v>
      </c>
      <c r="T1818" s="2" t="str">
        <f t="shared" si="112"/>
        <v/>
      </c>
      <c r="U1818" s="2" t="s">
        <v>1030</v>
      </c>
      <c r="V1818" s="2" t="str">
        <f t="shared" si="113"/>
        <v/>
      </c>
      <c r="W1818" s="2" t="s">
        <v>1030</v>
      </c>
      <c r="X1818" s="2" t="str">
        <f t="shared" si="114"/>
        <v/>
      </c>
      <c r="Y1818" s="2" t="s">
        <v>1030</v>
      </c>
      <c r="Z1818" s="2" t="str">
        <f t="shared" si="115"/>
        <v/>
      </c>
      <c r="AA1818" s="2" t="s">
        <v>1030</v>
      </c>
    </row>
    <row r="1819" spans="1:27" hidden="1" x14ac:dyDescent="0.25">
      <c r="A1819" s="2" t="s">
        <v>5903</v>
      </c>
      <c r="B1819" s="2" t="s">
        <v>1563</v>
      </c>
      <c r="C1819" s="2" t="s">
        <v>5904</v>
      </c>
      <c r="D1819" s="2">
        <v>4.75</v>
      </c>
      <c r="E1819" s="2">
        <v>1</v>
      </c>
      <c r="F1819" s="2">
        <v>4.75</v>
      </c>
      <c r="G1819" s="2" t="s">
        <v>1030</v>
      </c>
      <c r="H1819" s="2" t="s">
        <v>5905</v>
      </c>
      <c r="I1819" s="21">
        <v>42632.291666666672</v>
      </c>
      <c r="J1819" s="2" t="s">
        <v>800</v>
      </c>
      <c r="K1819" s="21">
        <v>42550.291666666672</v>
      </c>
      <c r="L1819" s="2" t="s">
        <v>794</v>
      </c>
      <c r="M1819" s="21">
        <v>42464.291666666672</v>
      </c>
      <c r="N1819" s="2">
        <v>1</v>
      </c>
      <c r="O1819" s="2">
        <v>0</v>
      </c>
      <c r="P1819" s="2" t="s">
        <v>816</v>
      </c>
      <c r="Q1819" s="2" t="s">
        <v>1563</v>
      </c>
      <c r="R1819" s="2" t="s">
        <v>813</v>
      </c>
      <c r="S1819" s="2" t="s">
        <v>5906</v>
      </c>
      <c r="T1819" s="2" t="str">
        <f t="shared" si="112"/>
        <v/>
      </c>
      <c r="U1819" s="2" t="s">
        <v>1030</v>
      </c>
      <c r="V1819" s="2" t="str">
        <f t="shared" si="113"/>
        <v/>
      </c>
      <c r="W1819" s="2" t="s">
        <v>1030</v>
      </c>
      <c r="X1819" s="2" t="str">
        <f t="shared" si="114"/>
        <v/>
      </c>
      <c r="Y1819" s="2" t="s">
        <v>1030</v>
      </c>
      <c r="Z1819" s="2" t="str">
        <f t="shared" si="115"/>
        <v/>
      </c>
      <c r="AA1819" s="2" t="s">
        <v>1030</v>
      </c>
    </row>
    <row r="1820" spans="1:27" hidden="1" x14ac:dyDescent="0.25">
      <c r="A1820" s="2" t="s">
        <v>5907</v>
      </c>
      <c r="B1820" s="2" t="s">
        <v>1042</v>
      </c>
      <c r="C1820" s="2" t="s">
        <v>5908</v>
      </c>
      <c r="D1820" s="2">
        <v>6.25</v>
      </c>
      <c r="E1820" s="2">
        <v>1</v>
      </c>
      <c r="F1820" s="2">
        <v>6.25</v>
      </c>
      <c r="G1820" s="2" t="s">
        <v>1030</v>
      </c>
      <c r="H1820" s="2" t="s">
        <v>5909</v>
      </c>
      <c r="I1820" s="21">
        <v>43045.333333333328</v>
      </c>
      <c r="J1820" s="2" t="s">
        <v>840</v>
      </c>
      <c r="K1820" s="21">
        <v>42576.291666666672</v>
      </c>
      <c r="L1820" s="2" t="s">
        <v>794</v>
      </c>
      <c r="M1820" s="21">
        <v>39692.291666666664</v>
      </c>
      <c r="N1820" s="2">
        <v>3</v>
      </c>
      <c r="O1820" s="2">
        <v>650000</v>
      </c>
      <c r="P1820" s="2" t="s">
        <v>795</v>
      </c>
      <c r="Q1820" s="2" t="s">
        <v>1042</v>
      </c>
      <c r="R1820" s="2" t="s">
        <v>842</v>
      </c>
      <c r="S1820" s="2" t="s">
        <v>798</v>
      </c>
      <c r="T1820" s="2" t="str">
        <f t="shared" si="112"/>
        <v/>
      </c>
      <c r="U1820" s="2" t="s">
        <v>1030</v>
      </c>
      <c r="V1820" s="2" t="str">
        <f t="shared" si="113"/>
        <v/>
      </c>
      <c r="W1820" s="2" t="s">
        <v>1030</v>
      </c>
      <c r="X1820" s="2" t="str">
        <f t="shared" si="114"/>
        <v/>
      </c>
      <c r="Y1820" s="2" t="s">
        <v>1030</v>
      </c>
      <c r="Z1820" s="2" t="str">
        <f t="shared" si="115"/>
        <v/>
      </c>
      <c r="AA1820" s="2" t="s">
        <v>1030</v>
      </c>
    </row>
    <row r="1821" spans="1:27" hidden="1" x14ac:dyDescent="0.25">
      <c r="A1821" s="2" t="s">
        <v>5910</v>
      </c>
      <c r="B1821" s="2" t="s">
        <v>848</v>
      </c>
      <c r="C1821" s="2" t="s">
        <v>5911</v>
      </c>
      <c r="D1821" s="2">
        <v>0.5</v>
      </c>
      <c r="E1821" s="2">
        <v>1</v>
      </c>
      <c r="F1821" s="2">
        <v>0.5</v>
      </c>
      <c r="G1821" s="2" t="s">
        <v>1030</v>
      </c>
      <c r="H1821" s="2" t="s">
        <v>5912</v>
      </c>
      <c r="I1821" s="21">
        <v>42531.291666666672</v>
      </c>
      <c r="J1821" s="2" t="s">
        <v>1153</v>
      </c>
      <c r="K1821" s="21">
        <v>42530.291666666672</v>
      </c>
      <c r="L1821" s="2" t="s">
        <v>794</v>
      </c>
      <c r="M1821" s="21">
        <v>41729.291666666664</v>
      </c>
      <c r="N1821" s="2">
        <v>1</v>
      </c>
      <c r="O1821" s="2">
        <v>0</v>
      </c>
      <c r="P1821" s="2" t="s">
        <v>795</v>
      </c>
      <c r="Q1821" s="2" t="s">
        <v>848</v>
      </c>
      <c r="R1821" s="2" t="s">
        <v>797</v>
      </c>
      <c r="S1821" s="2" t="s">
        <v>4041</v>
      </c>
      <c r="T1821" s="2" t="str">
        <f t="shared" si="112"/>
        <v/>
      </c>
      <c r="U1821" s="2" t="s">
        <v>1030</v>
      </c>
      <c r="V1821" s="2" t="str">
        <f t="shared" si="113"/>
        <v/>
      </c>
      <c r="W1821" s="2" t="s">
        <v>1030</v>
      </c>
      <c r="X1821" s="2" t="str">
        <f t="shared" si="114"/>
        <v/>
      </c>
      <c r="Y1821" s="2" t="s">
        <v>1030</v>
      </c>
      <c r="Z1821" s="2" t="str">
        <f t="shared" si="115"/>
        <v/>
      </c>
      <c r="AA1821" s="2" t="s">
        <v>1030</v>
      </c>
    </row>
    <row r="1822" spans="1:27" hidden="1" x14ac:dyDescent="0.25">
      <c r="A1822" s="2" t="s">
        <v>5913</v>
      </c>
      <c r="B1822" s="2" t="s">
        <v>921</v>
      </c>
      <c r="C1822" s="2" t="s">
        <v>5914</v>
      </c>
      <c r="D1822" s="2">
        <v>25.25</v>
      </c>
      <c r="E1822" s="2">
        <v>1</v>
      </c>
      <c r="F1822" s="2">
        <v>25.25</v>
      </c>
      <c r="G1822" s="2" t="s">
        <v>1030</v>
      </c>
      <c r="H1822" s="2" t="s">
        <v>5915</v>
      </c>
      <c r="I1822" s="21">
        <v>41870.291666666664</v>
      </c>
      <c r="J1822" s="2" t="s">
        <v>793</v>
      </c>
      <c r="K1822" s="21">
        <v>41656.333333333336</v>
      </c>
      <c r="L1822" s="2" t="s">
        <v>1102</v>
      </c>
      <c r="M1822" s="21">
        <v>39427.333333333336</v>
      </c>
      <c r="N1822" s="2">
        <v>1</v>
      </c>
      <c r="O1822" s="2">
        <v>130000</v>
      </c>
      <c r="P1822" s="2" t="s">
        <v>795</v>
      </c>
      <c r="Q1822" s="2" t="s">
        <v>921</v>
      </c>
      <c r="R1822" s="2" t="s">
        <v>810</v>
      </c>
      <c r="S1822" s="2" t="s">
        <v>869</v>
      </c>
      <c r="T1822" s="2" t="str">
        <f t="shared" si="112"/>
        <v/>
      </c>
      <c r="U1822" s="2" t="s">
        <v>1030</v>
      </c>
      <c r="V1822" s="2" t="str">
        <f t="shared" si="113"/>
        <v/>
      </c>
      <c r="W1822" s="2" t="s">
        <v>1030</v>
      </c>
      <c r="X1822" s="2" t="str">
        <f t="shared" si="114"/>
        <v>Marvin Boateng</v>
      </c>
      <c r="Y1822" s="2">
        <v>4</v>
      </c>
      <c r="Z1822" s="2" t="str">
        <f t="shared" si="115"/>
        <v/>
      </c>
      <c r="AA1822" s="2" t="s">
        <v>1030</v>
      </c>
    </row>
    <row r="1823" spans="1:27" hidden="1" x14ac:dyDescent="0.25">
      <c r="A1823" s="2" t="s">
        <v>672</v>
      </c>
      <c r="B1823" s="2" t="s">
        <v>1365</v>
      </c>
      <c r="C1823" s="2" t="s">
        <v>671</v>
      </c>
      <c r="D1823" s="2">
        <v>6.25</v>
      </c>
      <c r="E1823" s="2">
        <v>1</v>
      </c>
      <c r="F1823" s="2">
        <v>6.25</v>
      </c>
      <c r="G1823" s="2" t="s">
        <v>1030</v>
      </c>
      <c r="H1823" s="2" t="s">
        <v>1297</v>
      </c>
      <c r="I1823" s="21">
        <v>43181.291666666672</v>
      </c>
      <c r="J1823" s="2" t="s">
        <v>803</v>
      </c>
      <c r="K1823" s="21">
        <v>43151.333333333328</v>
      </c>
      <c r="L1823" s="2" t="s">
        <v>794</v>
      </c>
      <c r="M1823" s="21">
        <v>41640.333333333336</v>
      </c>
      <c r="N1823" s="2">
        <v>1</v>
      </c>
      <c r="O1823" s="2">
        <v>2200</v>
      </c>
      <c r="P1823" s="2" t="s">
        <v>795</v>
      </c>
      <c r="Q1823" s="2" t="s">
        <v>1592</v>
      </c>
      <c r="R1823" s="2" t="s">
        <v>810</v>
      </c>
      <c r="S1823" s="2" t="s">
        <v>853</v>
      </c>
      <c r="T1823" s="2" t="str">
        <f t="shared" si="112"/>
        <v/>
      </c>
      <c r="U1823" s="2" t="s">
        <v>1030</v>
      </c>
      <c r="V1823" s="2" t="str">
        <f t="shared" si="113"/>
        <v/>
      </c>
      <c r="W1823" s="2" t="s">
        <v>1030</v>
      </c>
      <c r="X1823" s="2" t="str">
        <f t="shared" si="114"/>
        <v/>
      </c>
      <c r="Y1823" s="2" t="s">
        <v>1030</v>
      </c>
      <c r="Z1823" s="2" t="str">
        <f t="shared" si="115"/>
        <v/>
      </c>
      <c r="AA1823" s="2" t="s">
        <v>1030</v>
      </c>
    </row>
    <row r="1824" spans="1:27" hidden="1" x14ac:dyDescent="0.25">
      <c r="A1824" s="2" t="s">
        <v>37</v>
      </c>
      <c r="B1824" s="2" t="s">
        <v>1368</v>
      </c>
      <c r="C1824" s="2" t="s">
        <v>35</v>
      </c>
      <c r="D1824" s="2">
        <v>6</v>
      </c>
      <c r="E1824" s="2">
        <v>1</v>
      </c>
      <c r="F1824" s="2">
        <v>6</v>
      </c>
      <c r="G1824" s="2" t="s">
        <v>1030</v>
      </c>
      <c r="H1824" s="2" t="s">
        <v>1298</v>
      </c>
      <c r="I1824" s="21">
        <v>43286.291666666672</v>
      </c>
      <c r="J1824" s="2" t="s">
        <v>978</v>
      </c>
      <c r="K1824" s="21">
        <v>43257.291666666672</v>
      </c>
      <c r="L1824" s="2" t="s">
        <v>794</v>
      </c>
      <c r="M1824" s="21">
        <v>38392.333333333336</v>
      </c>
      <c r="N1824" s="2">
        <v>2</v>
      </c>
      <c r="O1824" s="2">
        <v>0</v>
      </c>
      <c r="P1824" s="2" t="s">
        <v>795</v>
      </c>
      <c r="Q1824" s="2" t="s">
        <v>1617</v>
      </c>
      <c r="R1824" s="2" t="s">
        <v>866</v>
      </c>
      <c r="S1824" s="2" t="s">
        <v>849</v>
      </c>
      <c r="T1824" s="2" t="str">
        <f t="shared" si="112"/>
        <v/>
      </c>
      <c r="U1824" s="2" t="s">
        <v>1030</v>
      </c>
      <c r="V1824" s="2" t="str">
        <f t="shared" si="113"/>
        <v/>
      </c>
      <c r="W1824" s="2" t="s">
        <v>1030</v>
      </c>
      <c r="X1824" s="2" t="str">
        <f t="shared" si="114"/>
        <v/>
      </c>
      <c r="Y1824" s="2" t="s">
        <v>1030</v>
      </c>
      <c r="Z1824" s="2" t="str">
        <f t="shared" si="115"/>
        <v/>
      </c>
      <c r="AA1824" s="2" t="s">
        <v>1030</v>
      </c>
    </row>
    <row r="1825" spans="1:27" hidden="1" x14ac:dyDescent="0.25">
      <c r="A1825" s="2" t="s">
        <v>5916</v>
      </c>
      <c r="B1825" s="2" t="s">
        <v>804</v>
      </c>
      <c r="C1825" s="2" t="s">
        <v>5917</v>
      </c>
      <c r="D1825" s="2">
        <v>5.5</v>
      </c>
      <c r="E1825" s="2" t="s">
        <v>1030</v>
      </c>
      <c r="F1825" s="2" t="s">
        <v>1030</v>
      </c>
      <c r="G1825" s="2">
        <v>5.5</v>
      </c>
      <c r="H1825" s="2" t="s">
        <v>5918</v>
      </c>
      <c r="I1825" s="21">
        <v>42704.333333333328</v>
      </c>
      <c r="J1825" s="2" t="s">
        <v>847</v>
      </c>
      <c r="K1825" s="21">
        <v>39538.291666666664</v>
      </c>
      <c r="L1825" s="2" t="s">
        <v>794</v>
      </c>
      <c r="M1825" s="21">
        <v>38565.291666666664</v>
      </c>
      <c r="N1825" s="2">
        <v>0</v>
      </c>
      <c r="P1825" s="2" t="s">
        <v>795</v>
      </c>
      <c r="Q1825" s="2" t="s">
        <v>804</v>
      </c>
      <c r="R1825" s="2" t="s">
        <v>830</v>
      </c>
      <c r="S1825" s="2" t="s">
        <v>5919</v>
      </c>
      <c r="T1825" s="2" t="str">
        <f t="shared" si="112"/>
        <v/>
      </c>
      <c r="U1825" s="2" t="s">
        <v>1030</v>
      </c>
      <c r="V1825" s="2" t="str">
        <f t="shared" si="113"/>
        <v/>
      </c>
      <c r="W1825" s="2" t="s">
        <v>1030</v>
      </c>
      <c r="X1825" s="2" t="str">
        <f t="shared" si="114"/>
        <v/>
      </c>
      <c r="Y1825" s="2" t="s">
        <v>1030</v>
      </c>
      <c r="Z1825" s="2" t="str">
        <f t="shared" si="115"/>
        <v/>
      </c>
      <c r="AA1825" s="2" t="s">
        <v>1030</v>
      </c>
    </row>
    <row r="1826" spans="1:27" hidden="1" x14ac:dyDescent="0.25">
      <c r="A1826" s="2" t="s">
        <v>5920</v>
      </c>
      <c r="B1826" s="2" t="s">
        <v>2813</v>
      </c>
      <c r="C1826" s="2" t="s">
        <v>5921</v>
      </c>
      <c r="D1826" s="2">
        <v>2</v>
      </c>
      <c r="E1826" s="2" t="s">
        <v>1030</v>
      </c>
      <c r="F1826" s="2" t="s">
        <v>1030</v>
      </c>
      <c r="G1826" s="2">
        <v>2</v>
      </c>
      <c r="H1826" s="2" t="s">
        <v>5922</v>
      </c>
      <c r="I1826" s="21">
        <v>42704.333333333328</v>
      </c>
      <c r="J1826" s="2" t="s">
        <v>803</v>
      </c>
      <c r="K1826" s="21">
        <v>41876.291666666664</v>
      </c>
      <c r="L1826" s="2" t="s">
        <v>794</v>
      </c>
      <c r="N1826" s="2">
        <v>0</v>
      </c>
      <c r="O1826" s="2">
        <v>0</v>
      </c>
      <c r="P1826" s="2" t="s">
        <v>816</v>
      </c>
      <c r="Q1826" s="2" t="s">
        <v>2813</v>
      </c>
      <c r="R1826" s="2" t="s">
        <v>836</v>
      </c>
      <c r="S1826" s="2" t="s">
        <v>5348</v>
      </c>
      <c r="T1826" s="2" t="str">
        <f t="shared" si="112"/>
        <v/>
      </c>
      <c r="U1826" s="2" t="s">
        <v>1030</v>
      </c>
      <c r="V1826" s="2" t="str">
        <f t="shared" si="113"/>
        <v/>
      </c>
      <c r="W1826" s="2" t="s">
        <v>1030</v>
      </c>
      <c r="X1826" s="2" t="str">
        <f t="shared" si="114"/>
        <v/>
      </c>
      <c r="Y1826" s="2" t="s">
        <v>1030</v>
      </c>
      <c r="Z1826" s="2" t="str">
        <f t="shared" si="115"/>
        <v/>
      </c>
      <c r="AA1826" s="2" t="s">
        <v>1030</v>
      </c>
    </row>
    <row r="1827" spans="1:27" hidden="1" x14ac:dyDescent="0.25">
      <c r="A1827" s="2" t="s">
        <v>530</v>
      </c>
      <c r="B1827" s="2" t="s">
        <v>812</v>
      </c>
      <c r="C1827" s="2" t="s">
        <v>529</v>
      </c>
      <c r="D1827" s="2">
        <v>5.25</v>
      </c>
      <c r="E1827" s="2">
        <v>1</v>
      </c>
      <c r="F1827" s="2">
        <v>5.25</v>
      </c>
      <c r="G1827" s="2" t="s">
        <v>1030</v>
      </c>
      <c r="H1827" s="2" t="s">
        <v>1299</v>
      </c>
      <c r="I1827" s="21">
        <v>43235.291666666672</v>
      </c>
      <c r="J1827" s="2" t="s">
        <v>1005</v>
      </c>
      <c r="K1827" s="21">
        <v>43178.291666666672</v>
      </c>
      <c r="L1827" s="2" t="s">
        <v>794</v>
      </c>
      <c r="N1827" s="2">
        <v>0</v>
      </c>
      <c r="O1827" s="2">
        <v>0</v>
      </c>
      <c r="P1827" s="2" t="s">
        <v>816</v>
      </c>
      <c r="Q1827" s="2" t="s">
        <v>812</v>
      </c>
      <c r="R1827" s="2" t="s">
        <v>810</v>
      </c>
      <c r="S1827" s="2" t="s">
        <v>801</v>
      </c>
      <c r="T1827" s="2" t="str">
        <f t="shared" si="112"/>
        <v/>
      </c>
      <c r="U1827" s="2" t="s">
        <v>1030</v>
      </c>
      <c r="V1827" s="2" t="str">
        <f t="shared" si="113"/>
        <v/>
      </c>
      <c r="W1827" s="2" t="s">
        <v>1030</v>
      </c>
      <c r="X1827" s="2" t="str">
        <f t="shared" si="114"/>
        <v/>
      </c>
      <c r="Y1827" s="2" t="s">
        <v>1030</v>
      </c>
      <c r="Z1827" s="2" t="str">
        <f t="shared" si="115"/>
        <v/>
      </c>
      <c r="AA1827" s="2" t="s">
        <v>1030</v>
      </c>
    </row>
    <row r="1828" spans="1:27" hidden="1" x14ac:dyDescent="0.25">
      <c r="A1828" s="2" t="s">
        <v>5923</v>
      </c>
      <c r="B1828" s="2" t="s">
        <v>835</v>
      </c>
      <c r="C1828" s="2" t="s">
        <v>5924</v>
      </c>
      <c r="D1828" s="2">
        <v>5</v>
      </c>
      <c r="E1828" s="2">
        <v>1</v>
      </c>
      <c r="F1828" s="2">
        <v>5</v>
      </c>
      <c r="G1828" s="2" t="s">
        <v>1030</v>
      </c>
      <c r="H1828" s="2" t="s">
        <v>5925</v>
      </c>
      <c r="I1828" s="21">
        <v>42492.291666666672</v>
      </c>
      <c r="J1828" s="2" t="s">
        <v>819</v>
      </c>
      <c r="K1828" s="21">
        <v>42436.333333333328</v>
      </c>
      <c r="L1828" s="2" t="s">
        <v>794</v>
      </c>
      <c r="M1828" s="21">
        <v>42485.291666666672</v>
      </c>
      <c r="N1828" s="2">
        <v>0</v>
      </c>
      <c r="O1828" s="2">
        <v>0</v>
      </c>
      <c r="P1828" s="2" t="s">
        <v>816</v>
      </c>
      <c r="Q1828" s="2" t="s">
        <v>835</v>
      </c>
      <c r="R1828" s="2" t="s">
        <v>836</v>
      </c>
      <c r="S1828" s="2" t="s">
        <v>820</v>
      </c>
      <c r="T1828" s="2" t="str">
        <f t="shared" si="112"/>
        <v/>
      </c>
      <c r="U1828" s="2" t="s">
        <v>1030</v>
      </c>
      <c r="V1828" s="2" t="str">
        <f t="shared" si="113"/>
        <v>Julie Samson</v>
      </c>
      <c r="W1828" s="2">
        <v>1</v>
      </c>
      <c r="X1828" s="2" t="str">
        <f t="shared" si="114"/>
        <v/>
      </c>
      <c r="Y1828" s="2" t="s">
        <v>1030</v>
      </c>
      <c r="Z1828" s="2" t="str">
        <f t="shared" si="115"/>
        <v/>
      </c>
      <c r="AA1828" s="2" t="s">
        <v>1030</v>
      </c>
    </row>
    <row r="1829" spans="1:27" hidden="1" x14ac:dyDescent="0.25">
      <c r="A1829" s="2" t="s">
        <v>5926</v>
      </c>
      <c r="B1829" s="2" t="s">
        <v>848</v>
      </c>
      <c r="C1829" s="2" t="s">
        <v>5927</v>
      </c>
      <c r="D1829" s="2">
        <v>29.25</v>
      </c>
      <c r="E1829" s="2">
        <v>1</v>
      </c>
      <c r="F1829" s="2">
        <v>29.25</v>
      </c>
      <c r="G1829" s="2" t="s">
        <v>1030</v>
      </c>
      <c r="H1829" s="2" t="s">
        <v>5928</v>
      </c>
      <c r="I1829" s="21">
        <v>42135.291666666672</v>
      </c>
      <c r="J1829" s="2" t="s">
        <v>808</v>
      </c>
      <c r="K1829" s="21">
        <v>41843.291666666664</v>
      </c>
      <c r="L1829" s="2" t="s">
        <v>1102</v>
      </c>
      <c r="N1829" s="2">
        <v>0</v>
      </c>
      <c r="O1829" s="2">
        <v>0</v>
      </c>
      <c r="P1829" s="2" t="s">
        <v>816</v>
      </c>
      <c r="Q1829" s="2" t="s">
        <v>848</v>
      </c>
      <c r="R1829" s="2" t="s">
        <v>830</v>
      </c>
      <c r="S1829" s="2" t="s">
        <v>801</v>
      </c>
      <c r="T1829" s="2" t="str">
        <f t="shared" si="112"/>
        <v/>
      </c>
      <c r="U1829" s="2" t="s">
        <v>1030</v>
      </c>
      <c r="V1829" s="2" t="str">
        <f t="shared" si="113"/>
        <v/>
      </c>
      <c r="W1829" s="2" t="s">
        <v>1030</v>
      </c>
      <c r="X1829" s="2" t="str">
        <f t="shared" si="114"/>
        <v/>
      </c>
      <c r="Y1829" s="2" t="s">
        <v>1030</v>
      </c>
      <c r="Z1829" s="2" t="str">
        <f t="shared" si="115"/>
        <v/>
      </c>
      <c r="AA1829" s="2" t="s">
        <v>1030</v>
      </c>
    </row>
    <row r="1830" spans="1:27" hidden="1" x14ac:dyDescent="0.25">
      <c r="A1830" s="2" t="s">
        <v>155</v>
      </c>
      <c r="B1830" s="2" t="s">
        <v>874</v>
      </c>
      <c r="C1830" s="2" t="s">
        <v>154</v>
      </c>
      <c r="D1830" s="2">
        <v>38.333333343267441</v>
      </c>
      <c r="E1830" s="2">
        <v>1</v>
      </c>
      <c r="F1830" s="2">
        <v>38.333333343267441</v>
      </c>
      <c r="G1830" s="2" t="s">
        <v>1030</v>
      </c>
      <c r="H1830" s="2" t="s">
        <v>1300</v>
      </c>
      <c r="I1830" s="21">
        <v>43269.291666666672</v>
      </c>
      <c r="J1830" s="2" t="s">
        <v>840</v>
      </c>
      <c r="K1830" s="21">
        <v>42691.333333333328</v>
      </c>
      <c r="L1830" s="2" t="s">
        <v>794</v>
      </c>
      <c r="M1830" s="21">
        <v>31717.333333333332</v>
      </c>
      <c r="N1830" s="2">
        <v>4</v>
      </c>
      <c r="O1830" s="2">
        <v>417536</v>
      </c>
      <c r="P1830" s="2" t="s">
        <v>795</v>
      </c>
      <c r="Q1830" s="2" t="s">
        <v>874</v>
      </c>
      <c r="R1830" s="2" t="s">
        <v>797</v>
      </c>
      <c r="S1830" s="2" t="s">
        <v>801</v>
      </c>
      <c r="T1830" s="2" t="str">
        <f t="shared" si="112"/>
        <v/>
      </c>
      <c r="U1830" s="2" t="s">
        <v>1030</v>
      </c>
      <c r="V1830" s="2" t="str">
        <f t="shared" si="113"/>
        <v/>
      </c>
      <c r="W1830" s="2" t="s">
        <v>1030</v>
      </c>
      <c r="X1830" s="2" t="str">
        <f t="shared" si="114"/>
        <v>Rose Obetz</v>
      </c>
      <c r="Y1830" s="2">
        <v>6</v>
      </c>
      <c r="Z1830" s="2" t="str">
        <f t="shared" si="115"/>
        <v>Rose Obetz</v>
      </c>
      <c r="AA1830" s="2">
        <v>417536</v>
      </c>
    </row>
    <row r="1831" spans="1:27" hidden="1" x14ac:dyDescent="0.25">
      <c r="A1831" s="2" t="s">
        <v>208</v>
      </c>
      <c r="B1831" s="2" t="s">
        <v>822</v>
      </c>
      <c r="C1831" s="2" t="s">
        <v>207</v>
      </c>
      <c r="D1831" s="2">
        <v>11.5</v>
      </c>
      <c r="E1831" s="2">
        <v>1</v>
      </c>
      <c r="F1831" s="2">
        <v>11.5</v>
      </c>
      <c r="G1831" s="2" t="s">
        <v>1030</v>
      </c>
      <c r="H1831" s="2" t="s">
        <v>1301</v>
      </c>
      <c r="I1831" s="21">
        <v>43259.291666666672</v>
      </c>
      <c r="J1831" s="2" t="s">
        <v>819</v>
      </c>
      <c r="K1831" s="21">
        <v>43113.333333333328</v>
      </c>
      <c r="L1831" s="2" t="s">
        <v>794</v>
      </c>
      <c r="M1831" s="21">
        <v>37257.333333333336</v>
      </c>
      <c r="N1831" s="2">
        <v>1</v>
      </c>
      <c r="O1831" s="2">
        <v>72000</v>
      </c>
      <c r="P1831" s="2" t="s">
        <v>795</v>
      </c>
      <c r="Q1831" s="2" t="s">
        <v>822</v>
      </c>
      <c r="R1831" s="2" t="s">
        <v>797</v>
      </c>
      <c r="S1831" s="2" t="s">
        <v>801</v>
      </c>
      <c r="T1831" s="2" t="str">
        <f t="shared" si="112"/>
        <v/>
      </c>
      <c r="U1831" s="2" t="s">
        <v>1030</v>
      </c>
      <c r="V1831" s="2" t="str">
        <f t="shared" si="113"/>
        <v/>
      </c>
      <c r="W1831" s="2" t="s">
        <v>1030</v>
      </c>
      <c r="X1831" s="2" t="str">
        <f t="shared" si="114"/>
        <v/>
      </c>
      <c r="Y1831" s="2" t="s">
        <v>1030</v>
      </c>
      <c r="Z1831" s="2" t="str">
        <f t="shared" si="115"/>
        <v/>
      </c>
      <c r="AA1831" s="2" t="s">
        <v>1030</v>
      </c>
    </row>
    <row r="1832" spans="1:27" hidden="1" x14ac:dyDescent="0.25">
      <c r="A1832" s="2" t="s">
        <v>752</v>
      </c>
      <c r="B1832" s="2" t="s">
        <v>882</v>
      </c>
      <c r="C1832" s="2" t="s">
        <v>751</v>
      </c>
      <c r="D1832" s="2">
        <v>1.5</v>
      </c>
      <c r="E1832" s="2">
        <v>1</v>
      </c>
      <c r="F1832" s="2">
        <v>1.5</v>
      </c>
      <c r="G1832" s="2" t="s">
        <v>1030</v>
      </c>
      <c r="H1832" s="2" t="s">
        <v>1302</v>
      </c>
      <c r="I1832" s="21">
        <v>43129.333333333328</v>
      </c>
      <c r="J1832" s="2" t="s">
        <v>808</v>
      </c>
      <c r="K1832" s="21">
        <v>43088.333333333328</v>
      </c>
      <c r="L1832" s="2" t="s">
        <v>794</v>
      </c>
      <c r="M1832" s="21">
        <v>42156.291666666672</v>
      </c>
      <c r="N1832" s="2">
        <v>0</v>
      </c>
      <c r="O1832" s="2">
        <v>330000</v>
      </c>
      <c r="P1832" s="2" t="s">
        <v>795</v>
      </c>
      <c r="Q1832" s="2" t="s">
        <v>882</v>
      </c>
      <c r="R1832" s="2" t="s">
        <v>810</v>
      </c>
      <c r="S1832" s="2" t="s">
        <v>820</v>
      </c>
      <c r="T1832" s="2" t="str">
        <f t="shared" si="112"/>
        <v/>
      </c>
      <c r="U1832" s="2" t="s">
        <v>1030</v>
      </c>
      <c r="V1832" s="2" t="str">
        <f t="shared" si="113"/>
        <v/>
      </c>
      <c r="W1832" s="2" t="s">
        <v>1030</v>
      </c>
      <c r="X1832" s="2" t="str">
        <f t="shared" si="114"/>
        <v/>
      </c>
      <c r="Y1832" s="2" t="s">
        <v>1030</v>
      </c>
      <c r="Z1832" s="2" t="str">
        <f t="shared" si="115"/>
        <v/>
      </c>
      <c r="AA1832" s="2" t="s">
        <v>1030</v>
      </c>
    </row>
    <row r="1833" spans="1:27" hidden="1" x14ac:dyDescent="0.25">
      <c r="A1833" s="2" t="s">
        <v>5929</v>
      </c>
      <c r="B1833" s="2" t="s">
        <v>3356</v>
      </c>
      <c r="C1833" s="2" t="s">
        <v>5930</v>
      </c>
      <c r="D1833" s="2">
        <v>5.25</v>
      </c>
      <c r="E1833" s="2">
        <v>1</v>
      </c>
      <c r="F1833" s="2">
        <v>5.25</v>
      </c>
      <c r="G1833" s="2" t="s">
        <v>1030</v>
      </c>
      <c r="H1833" s="2" t="s">
        <v>5931</v>
      </c>
      <c r="I1833" s="21">
        <v>42704.333333333328</v>
      </c>
      <c r="J1833" s="2" t="s">
        <v>847</v>
      </c>
      <c r="K1833" s="21">
        <v>42600.291666666672</v>
      </c>
      <c r="L1833" s="2" t="s">
        <v>794</v>
      </c>
      <c r="M1833" s="21">
        <v>42324.333333333328</v>
      </c>
      <c r="N1833" s="2">
        <v>4</v>
      </c>
      <c r="O1833" s="2">
        <v>0</v>
      </c>
      <c r="P1833" s="2" t="s">
        <v>824</v>
      </c>
      <c r="Q1833" s="2" t="s">
        <v>3356</v>
      </c>
      <c r="R1833" s="2" t="s">
        <v>857</v>
      </c>
      <c r="S1833" s="2" t="s">
        <v>913</v>
      </c>
      <c r="T1833" s="2" t="str">
        <f t="shared" si="112"/>
        <v/>
      </c>
      <c r="U1833" s="2" t="s">
        <v>1030</v>
      </c>
      <c r="V1833" s="2" t="str">
        <f t="shared" si="113"/>
        <v/>
      </c>
      <c r="W1833" s="2" t="s">
        <v>1030</v>
      </c>
      <c r="X1833" s="2" t="str">
        <f t="shared" si="114"/>
        <v/>
      </c>
      <c r="Y1833" s="2" t="s">
        <v>1030</v>
      </c>
      <c r="Z1833" s="2" t="str">
        <f t="shared" si="115"/>
        <v/>
      </c>
      <c r="AA1833" s="2" t="s">
        <v>1030</v>
      </c>
    </row>
    <row r="1834" spans="1:27" hidden="1" x14ac:dyDescent="0.25">
      <c r="A1834" s="2" t="s">
        <v>5932</v>
      </c>
      <c r="B1834" s="2" t="s">
        <v>885</v>
      </c>
      <c r="C1834" s="2" t="s">
        <v>5933</v>
      </c>
      <c r="D1834" s="2">
        <v>1.1666666716337204</v>
      </c>
      <c r="E1834" s="2">
        <v>1</v>
      </c>
      <c r="F1834" s="2">
        <v>1.1666666716337204</v>
      </c>
      <c r="G1834" s="2" t="s">
        <v>1030</v>
      </c>
      <c r="H1834" s="2" t="s">
        <v>5934</v>
      </c>
      <c r="I1834" s="21">
        <v>42696.333333333328</v>
      </c>
      <c r="J1834" s="2" t="s">
        <v>859</v>
      </c>
      <c r="K1834" s="21">
        <v>42696.333333333328</v>
      </c>
      <c r="L1834" s="2" t="s">
        <v>794</v>
      </c>
      <c r="M1834" s="21">
        <v>42696.333333333328</v>
      </c>
      <c r="N1834" s="2">
        <v>1</v>
      </c>
      <c r="O1834" s="2">
        <v>0</v>
      </c>
      <c r="P1834" s="2" t="s">
        <v>824</v>
      </c>
      <c r="Q1834" s="2" t="s">
        <v>885</v>
      </c>
      <c r="R1834" s="2" t="s">
        <v>805</v>
      </c>
      <c r="S1834" s="2" t="s">
        <v>5935</v>
      </c>
      <c r="T1834" s="2" t="str">
        <f t="shared" si="112"/>
        <v/>
      </c>
      <c r="U1834" s="2" t="s">
        <v>1030</v>
      </c>
      <c r="V1834" s="2" t="str">
        <f t="shared" si="113"/>
        <v/>
      </c>
      <c r="W1834" s="2" t="s">
        <v>1030</v>
      </c>
      <c r="X1834" s="2" t="str">
        <f t="shared" si="114"/>
        <v/>
      </c>
      <c r="Y1834" s="2" t="s">
        <v>1030</v>
      </c>
      <c r="Z1834" s="2" t="str">
        <f t="shared" si="115"/>
        <v/>
      </c>
      <c r="AA1834" s="2" t="s">
        <v>1030</v>
      </c>
    </row>
    <row r="1835" spans="1:27" hidden="1" x14ac:dyDescent="0.25">
      <c r="A1835" s="2" t="s">
        <v>5936</v>
      </c>
      <c r="B1835" s="2" t="s">
        <v>1613</v>
      </c>
      <c r="C1835" s="2" t="s">
        <v>5937</v>
      </c>
      <c r="D1835" s="2">
        <v>1.5</v>
      </c>
      <c r="E1835" s="2">
        <v>1</v>
      </c>
      <c r="F1835" s="2">
        <v>1.5</v>
      </c>
      <c r="G1835" s="2" t="s">
        <v>1030</v>
      </c>
      <c r="H1835" s="2" t="s">
        <v>5938</v>
      </c>
      <c r="I1835" s="21">
        <v>41701.333333333336</v>
      </c>
      <c r="J1835" s="2" t="s">
        <v>1005</v>
      </c>
      <c r="K1835" s="21">
        <v>41668.333333333336</v>
      </c>
      <c r="L1835" s="2" t="s">
        <v>1102</v>
      </c>
      <c r="P1835" s="2" t="s">
        <v>816</v>
      </c>
      <c r="Q1835" s="2" t="s">
        <v>1613</v>
      </c>
      <c r="R1835" s="2" t="s">
        <v>813</v>
      </c>
      <c r="S1835" s="2" t="s">
        <v>831</v>
      </c>
      <c r="T1835" s="2" t="str">
        <f t="shared" si="112"/>
        <v/>
      </c>
      <c r="U1835" s="2" t="s">
        <v>1030</v>
      </c>
      <c r="V1835" s="2" t="str">
        <f t="shared" si="113"/>
        <v/>
      </c>
      <c r="W1835" s="2" t="s">
        <v>1030</v>
      </c>
      <c r="X1835" s="2" t="str">
        <f t="shared" si="114"/>
        <v/>
      </c>
      <c r="Y1835" s="2" t="s">
        <v>1030</v>
      </c>
      <c r="Z1835" s="2" t="str">
        <f t="shared" si="115"/>
        <v/>
      </c>
      <c r="AA1835" s="2" t="s">
        <v>1030</v>
      </c>
    </row>
    <row r="1836" spans="1:27" hidden="1" x14ac:dyDescent="0.25">
      <c r="A1836" s="2" t="s">
        <v>5939</v>
      </c>
      <c r="B1836" s="2" t="s">
        <v>1659</v>
      </c>
      <c r="C1836" s="2" t="s">
        <v>5940</v>
      </c>
      <c r="D1836" s="2">
        <v>9.6666666567325592</v>
      </c>
      <c r="E1836" s="2" t="s">
        <v>1030</v>
      </c>
      <c r="F1836" s="2" t="s">
        <v>1030</v>
      </c>
      <c r="G1836" s="2">
        <v>9.6666666567325592</v>
      </c>
      <c r="H1836" s="2" t="s">
        <v>5941</v>
      </c>
      <c r="I1836" s="21">
        <v>42038.333333333328</v>
      </c>
      <c r="J1836" s="2" t="s">
        <v>1480</v>
      </c>
      <c r="K1836" s="21">
        <v>41138.291666666664</v>
      </c>
      <c r="L1836" s="2" t="s">
        <v>1102</v>
      </c>
      <c r="M1836" s="21">
        <v>40269.291666666664</v>
      </c>
      <c r="N1836" s="2">
        <v>1</v>
      </c>
      <c r="O1836" s="2">
        <v>6000</v>
      </c>
      <c r="P1836" s="2" t="s">
        <v>795</v>
      </c>
      <c r="Q1836" s="2" t="s">
        <v>1659</v>
      </c>
      <c r="R1836" s="2" t="s">
        <v>903</v>
      </c>
      <c r="S1836" s="2" t="s">
        <v>801</v>
      </c>
      <c r="T1836" s="2" t="str">
        <f t="shared" si="112"/>
        <v/>
      </c>
      <c r="U1836" s="2" t="s">
        <v>1030</v>
      </c>
      <c r="V1836" s="2" t="str">
        <f t="shared" si="113"/>
        <v/>
      </c>
      <c r="W1836" s="2" t="s">
        <v>1030</v>
      </c>
      <c r="X1836" s="2" t="str">
        <f t="shared" si="114"/>
        <v/>
      </c>
      <c r="Y1836" s="2" t="s">
        <v>1030</v>
      </c>
      <c r="Z1836" s="2" t="str">
        <f t="shared" si="115"/>
        <v/>
      </c>
      <c r="AA1836" s="2" t="s">
        <v>1030</v>
      </c>
    </row>
    <row r="1837" spans="1:27" hidden="1" x14ac:dyDescent="0.25">
      <c r="A1837" s="2" t="s">
        <v>5942</v>
      </c>
      <c r="B1837" s="2" t="s">
        <v>874</v>
      </c>
      <c r="C1837" s="2" t="s">
        <v>5943</v>
      </c>
      <c r="D1837" s="2">
        <v>12.800000011920929</v>
      </c>
      <c r="E1837" s="2" t="s">
        <v>1030</v>
      </c>
      <c r="F1837" s="2" t="s">
        <v>1030</v>
      </c>
      <c r="G1837" s="2">
        <v>12.800000011920929</v>
      </c>
      <c r="H1837" s="2" t="s">
        <v>5944</v>
      </c>
      <c r="I1837" s="21">
        <v>41714.291666666664</v>
      </c>
      <c r="J1837" s="2" t="s">
        <v>819</v>
      </c>
      <c r="K1837" s="21">
        <v>40771.291666666664</v>
      </c>
      <c r="L1837" s="2" t="s">
        <v>1102</v>
      </c>
      <c r="M1837" s="21">
        <v>35247.291666666664</v>
      </c>
      <c r="N1837" s="2">
        <v>1</v>
      </c>
      <c r="O1837" s="2">
        <v>40000</v>
      </c>
      <c r="P1837" s="2" t="s">
        <v>795</v>
      </c>
      <c r="Q1837" s="2" t="s">
        <v>874</v>
      </c>
      <c r="R1837" s="2" t="s">
        <v>903</v>
      </c>
      <c r="S1837" s="2" t="s">
        <v>801</v>
      </c>
      <c r="T1837" s="2" t="str">
        <f t="shared" si="112"/>
        <v/>
      </c>
      <c r="U1837" s="2" t="s">
        <v>1030</v>
      </c>
      <c r="V1837" s="2" t="str">
        <f t="shared" si="113"/>
        <v/>
      </c>
      <c r="W1837" s="2" t="s">
        <v>1030</v>
      </c>
      <c r="X1837" s="2" t="str">
        <f t="shared" si="114"/>
        <v/>
      </c>
      <c r="Y1837" s="2" t="s">
        <v>1030</v>
      </c>
      <c r="Z1837" s="2" t="str">
        <f t="shared" si="115"/>
        <v/>
      </c>
      <c r="AA1837" s="2" t="s">
        <v>1030</v>
      </c>
    </row>
    <row r="1838" spans="1:27" hidden="1" x14ac:dyDescent="0.25">
      <c r="A1838" s="2" t="s">
        <v>734</v>
      </c>
      <c r="B1838" s="2" t="s">
        <v>804</v>
      </c>
      <c r="C1838" s="2" t="s">
        <v>733</v>
      </c>
      <c r="D1838" s="2">
        <v>57.267000000923872</v>
      </c>
      <c r="E1838" s="2">
        <v>1</v>
      </c>
      <c r="F1838" s="2">
        <v>57.267000000923872</v>
      </c>
      <c r="G1838" s="2" t="s">
        <v>1030</v>
      </c>
      <c r="H1838" s="2" t="s">
        <v>1303</v>
      </c>
      <c r="I1838" s="21">
        <v>43297.291666666672</v>
      </c>
      <c r="J1838" s="2" t="s">
        <v>793</v>
      </c>
      <c r="K1838" s="21">
        <v>42177.291666666672</v>
      </c>
      <c r="L1838" s="2" t="s">
        <v>794</v>
      </c>
      <c r="M1838" s="21">
        <v>35432.333333333336</v>
      </c>
      <c r="N1838" s="2">
        <v>300</v>
      </c>
      <c r="O1838" s="2">
        <v>26000000</v>
      </c>
      <c r="P1838" s="2" t="s">
        <v>795</v>
      </c>
      <c r="Q1838" s="2" t="s">
        <v>804</v>
      </c>
      <c r="R1838" s="2" t="s">
        <v>797</v>
      </c>
      <c r="S1838" s="2" t="s">
        <v>831</v>
      </c>
      <c r="T1838" s="2" t="str">
        <f t="shared" si="112"/>
        <v>Karen Scuncio</v>
      </c>
      <c r="U1838" s="2">
        <v>25000000</v>
      </c>
      <c r="V1838" s="2" t="str">
        <f t="shared" si="113"/>
        <v/>
      </c>
      <c r="W1838" s="2" t="s">
        <v>1030</v>
      </c>
      <c r="X1838" s="2" t="str">
        <f t="shared" si="114"/>
        <v>Karen Scuncio</v>
      </c>
      <c r="Y1838" s="2">
        <v>300</v>
      </c>
      <c r="Z1838" s="2" t="str">
        <f t="shared" si="115"/>
        <v>Karen Scuncio</v>
      </c>
      <c r="AA1838" s="2">
        <v>26000000</v>
      </c>
    </row>
    <row r="1839" spans="1:27" hidden="1" x14ac:dyDescent="0.25">
      <c r="A1839" s="2" t="s">
        <v>5945</v>
      </c>
      <c r="B1839" s="2" t="s">
        <v>1524</v>
      </c>
      <c r="C1839" s="2" t="s">
        <v>5946</v>
      </c>
      <c r="D1839" s="2">
        <v>0.5</v>
      </c>
      <c r="E1839" s="2" t="s">
        <v>1030</v>
      </c>
      <c r="F1839" s="2" t="s">
        <v>1030</v>
      </c>
      <c r="G1839" s="2">
        <v>0.5</v>
      </c>
      <c r="H1839" s="2" t="s">
        <v>5947</v>
      </c>
      <c r="I1839" s="21">
        <v>42446.291666666672</v>
      </c>
      <c r="J1839" s="2" t="s">
        <v>800</v>
      </c>
      <c r="K1839" s="21">
        <v>41040.291666666664</v>
      </c>
      <c r="L1839" s="2" t="s">
        <v>1102</v>
      </c>
      <c r="M1839" s="21">
        <v>40330.291666666664</v>
      </c>
      <c r="P1839" s="2" t="s">
        <v>795</v>
      </c>
      <c r="Q1839" s="2" t="s">
        <v>1524</v>
      </c>
      <c r="R1839" s="2" t="s">
        <v>903</v>
      </c>
      <c r="S1839" s="2" t="s">
        <v>5948</v>
      </c>
      <c r="T1839" s="2" t="str">
        <f t="shared" si="112"/>
        <v/>
      </c>
      <c r="U1839" s="2" t="s">
        <v>1030</v>
      </c>
      <c r="V1839" s="2" t="str">
        <f t="shared" si="113"/>
        <v/>
      </c>
      <c r="W1839" s="2" t="s">
        <v>1030</v>
      </c>
      <c r="X1839" s="2" t="str">
        <f t="shared" si="114"/>
        <v/>
      </c>
      <c r="Y1839" s="2" t="s">
        <v>1030</v>
      </c>
      <c r="Z1839" s="2" t="str">
        <f t="shared" si="115"/>
        <v/>
      </c>
      <c r="AA1839" s="2" t="s">
        <v>1030</v>
      </c>
    </row>
    <row r="1840" spans="1:27" hidden="1" x14ac:dyDescent="0.25">
      <c r="A1840" s="2" t="s">
        <v>5949</v>
      </c>
      <c r="B1840" s="2" t="s">
        <v>1659</v>
      </c>
      <c r="C1840" s="2" t="s">
        <v>5950</v>
      </c>
      <c r="D1840" s="2">
        <v>0.25</v>
      </c>
      <c r="E1840" s="2" t="s">
        <v>1030</v>
      </c>
      <c r="F1840" s="2" t="s">
        <v>1030</v>
      </c>
      <c r="G1840" s="2">
        <v>0.25</v>
      </c>
      <c r="H1840" s="2" t="s">
        <v>5951</v>
      </c>
      <c r="I1840" s="21">
        <v>41718.291666666664</v>
      </c>
      <c r="J1840" s="2" t="s">
        <v>793</v>
      </c>
      <c r="K1840" s="21">
        <v>40960.333333333336</v>
      </c>
      <c r="L1840" s="2" t="s">
        <v>1102</v>
      </c>
      <c r="M1840" s="21">
        <v>39845.333333333336</v>
      </c>
      <c r="N1840" s="2">
        <v>1</v>
      </c>
      <c r="P1840" s="2" t="s">
        <v>795</v>
      </c>
      <c r="Q1840" s="2" t="s">
        <v>1659</v>
      </c>
      <c r="R1840" s="2" t="s">
        <v>810</v>
      </c>
      <c r="S1840" s="2" t="s">
        <v>853</v>
      </c>
      <c r="T1840" s="2" t="str">
        <f t="shared" si="112"/>
        <v/>
      </c>
      <c r="U1840" s="2" t="s">
        <v>1030</v>
      </c>
      <c r="V1840" s="2" t="str">
        <f t="shared" si="113"/>
        <v/>
      </c>
      <c r="W1840" s="2" t="s">
        <v>1030</v>
      </c>
      <c r="X1840" s="2" t="str">
        <f t="shared" si="114"/>
        <v/>
      </c>
      <c r="Y1840" s="2" t="s">
        <v>1030</v>
      </c>
      <c r="Z1840" s="2" t="str">
        <f t="shared" si="115"/>
        <v/>
      </c>
      <c r="AA1840" s="2" t="s">
        <v>1030</v>
      </c>
    </row>
    <row r="1841" spans="1:27" hidden="1" x14ac:dyDescent="0.25">
      <c r="A1841" s="2" t="s">
        <v>5952</v>
      </c>
      <c r="B1841" s="2" t="s">
        <v>1820</v>
      </c>
      <c r="C1841" s="2" t="s">
        <v>5953</v>
      </c>
      <c r="D1841" s="2">
        <v>9.2496665716171265</v>
      </c>
      <c r="E1841" s="2">
        <v>1</v>
      </c>
      <c r="F1841" s="2">
        <v>9.2496665716171265</v>
      </c>
      <c r="G1841" s="2" t="s">
        <v>1030</v>
      </c>
      <c r="H1841" s="2" t="s">
        <v>5954</v>
      </c>
      <c r="I1841" s="21">
        <v>42984.291666666672</v>
      </c>
      <c r="J1841" s="2" t="s">
        <v>884</v>
      </c>
      <c r="K1841" s="21">
        <v>42851.291666666672</v>
      </c>
      <c r="L1841" s="2" t="s">
        <v>794</v>
      </c>
      <c r="M1841" s="21">
        <v>42600.291666666672</v>
      </c>
      <c r="N1841" s="2">
        <v>2</v>
      </c>
      <c r="O1841" s="2">
        <v>0</v>
      </c>
      <c r="P1841" s="2" t="s">
        <v>824</v>
      </c>
      <c r="Q1841" s="2" t="s">
        <v>1820</v>
      </c>
      <c r="R1841" s="2" t="s">
        <v>937</v>
      </c>
      <c r="S1841" s="2" t="s">
        <v>831</v>
      </c>
      <c r="T1841" s="2" t="str">
        <f t="shared" si="112"/>
        <v/>
      </c>
      <c r="U1841" s="2" t="s">
        <v>1030</v>
      </c>
      <c r="V1841" s="2" t="str">
        <f t="shared" si="113"/>
        <v/>
      </c>
      <c r="W1841" s="2" t="s">
        <v>1030</v>
      </c>
      <c r="X1841" s="2" t="str">
        <f t="shared" si="114"/>
        <v/>
      </c>
      <c r="Y1841" s="2" t="s">
        <v>1030</v>
      </c>
      <c r="Z1841" s="2" t="str">
        <f t="shared" si="115"/>
        <v/>
      </c>
      <c r="AA1841" s="2" t="s">
        <v>1030</v>
      </c>
    </row>
    <row r="1842" spans="1:27" hidden="1" x14ac:dyDescent="0.25">
      <c r="A1842" s="2" t="s">
        <v>5955</v>
      </c>
      <c r="B1842" s="2" t="s">
        <v>885</v>
      </c>
      <c r="C1842" s="2" t="s">
        <v>5956</v>
      </c>
      <c r="D1842" s="2">
        <v>6.25</v>
      </c>
      <c r="E1842" s="2">
        <v>1</v>
      </c>
      <c r="F1842" s="2">
        <v>6.25</v>
      </c>
      <c r="G1842" s="2" t="s">
        <v>1030</v>
      </c>
      <c r="H1842" s="2" t="s">
        <v>5957</v>
      </c>
      <c r="I1842" s="21">
        <v>42349.333333333328</v>
      </c>
      <c r="J1842" s="2" t="s">
        <v>847</v>
      </c>
      <c r="K1842" s="21">
        <v>42132.291666666672</v>
      </c>
      <c r="L1842" s="2" t="s">
        <v>1102</v>
      </c>
      <c r="M1842" s="21">
        <v>42125.291666666672</v>
      </c>
      <c r="N1842" s="2">
        <v>1</v>
      </c>
      <c r="O1842" s="2">
        <v>0</v>
      </c>
      <c r="P1842" s="2" t="s">
        <v>824</v>
      </c>
      <c r="Q1842" s="2" t="s">
        <v>885</v>
      </c>
      <c r="R1842" s="2" t="s">
        <v>1504</v>
      </c>
      <c r="S1842" s="2" t="s">
        <v>801</v>
      </c>
      <c r="T1842" s="2" t="str">
        <f t="shared" si="112"/>
        <v/>
      </c>
      <c r="U1842" s="2" t="s">
        <v>1030</v>
      </c>
      <c r="V1842" s="2" t="str">
        <f t="shared" si="113"/>
        <v/>
      </c>
      <c r="W1842" s="2" t="s">
        <v>1030</v>
      </c>
      <c r="X1842" s="2" t="str">
        <f t="shared" si="114"/>
        <v/>
      </c>
      <c r="Y1842" s="2" t="s">
        <v>1030</v>
      </c>
      <c r="Z1842" s="2" t="str">
        <f t="shared" si="115"/>
        <v/>
      </c>
      <c r="AA1842" s="2" t="s">
        <v>1030</v>
      </c>
    </row>
    <row r="1843" spans="1:27" hidden="1" x14ac:dyDescent="0.25">
      <c r="A1843" s="2" t="s">
        <v>5958</v>
      </c>
      <c r="B1843" s="2" t="s">
        <v>912</v>
      </c>
      <c r="C1843" s="2" t="s">
        <v>5959</v>
      </c>
      <c r="D1843" s="2">
        <v>34</v>
      </c>
      <c r="E1843" s="2" t="s">
        <v>1030</v>
      </c>
      <c r="F1843" s="2" t="s">
        <v>1030</v>
      </c>
      <c r="G1843" s="2">
        <v>34</v>
      </c>
      <c r="H1843" s="2" t="s">
        <v>5960</v>
      </c>
      <c r="I1843" s="21">
        <v>42318.333333333328</v>
      </c>
      <c r="J1843" s="2" t="s">
        <v>793</v>
      </c>
      <c r="K1843" s="21">
        <v>40770.291666666664</v>
      </c>
      <c r="L1843" s="2" t="s">
        <v>1102</v>
      </c>
      <c r="M1843" s="21">
        <v>40447.291666666664</v>
      </c>
      <c r="N1843" s="2">
        <v>2</v>
      </c>
      <c r="O1843" s="2">
        <v>80589</v>
      </c>
      <c r="P1843" s="2" t="s">
        <v>824</v>
      </c>
      <c r="Q1843" s="2" t="s">
        <v>912</v>
      </c>
      <c r="R1843" s="2" t="s">
        <v>1030</v>
      </c>
      <c r="S1843" s="2" t="s">
        <v>849</v>
      </c>
      <c r="T1843" s="2" t="str">
        <f t="shared" si="112"/>
        <v/>
      </c>
      <c r="U1843" s="2" t="s">
        <v>1030</v>
      </c>
      <c r="V1843" s="2" t="str">
        <f t="shared" si="113"/>
        <v/>
      </c>
      <c r="W1843" s="2" t="s">
        <v>1030</v>
      </c>
      <c r="X1843" s="2" t="str">
        <f t="shared" si="114"/>
        <v>Ray Bowman</v>
      </c>
      <c r="Y1843" s="2">
        <v>1</v>
      </c>
      <c r="Z1843" s="2" t="str">
        <f t="shared" si="115"/>
        <v>Ray Bowman</v>
      </c>
      <c r="AA1843" s="2">
        <v>612618</v>
      </c>
    </row>
    <row r="1844" spans="1:27" hidden="1" x14ac:dyDescent="0.25">
      <c r="A1844" s="2" t="s">
        <v>5961</v>
      </c>
      <c r="B1844" s="2" t="s">
        <v>822</v>
      </c>
      <c r="C1844" s="2" t="s">
        <v>5962</v>
      </c>
      <c r="D1844" s="2">
        <v>14.75</v>
      </c>
      <c r="E1844" s="2">
        <v>1</v>
      </c>
      <c r="F1844" s="2">
        <v>14.75</v>
      </c>
      <c r="G1844" s="2" t="s">
        <v>1030</v>
      </c>
      <c r="H1844" s="2" t="s">
        <v>5963</v>
      </c>
      <c r="I1844" s="21">
        <v>43067.333333333328</v>
      </c>
      <c r="J1844" s="2" t="s">
        <v>800</v>
      </c>
      <c r="K1844" s="21">
        <v>42719.333333333328</v>
      </c>
      <c r="L1844" s="2" t="s">
        <v>794</v>
      </c>
      <c r="M1844" s="21">
        <v>37622.333333333336</v>
      </c>
      <c r="N1844" s="2">
        <v>12</v>
      </c>
      <c r="O1844" s="2">
        <v>1900000</v>
      </c>
      <c r="P1844" s="2" t="s">
        <v>795</v>
      </c>
      <c r="Q1844" s="2" t="s">
        <v>822</v>
      </c>
      <c r="R1844" s="2" t="s">
        <v>797</v>
      </c>
      <c r="S1844" s="2" t="s">
        <v>996</v>
      </c>
      <c r="T1844" s="2" t="str">
        <f t="shared" si="112"/>
        <v/>
      </c>
      <c r="U1844" s="2" t="s">
        <v>1030</v>
      </c>
      <c r="V1844" s="2" t="str">
        <f t="shared" si="113"/>
        <v/>
      </c>
      <c r="W1844" s="2" t="s">
        <v>1030</v>
      </c>
      <c r="X1844" s="2" t="str">
        <f t="shared" si="114"/>
        <v>Sylvia Martini</v>
      </c>
      <c r="Y1844" s="2">
        <v>12</v>
      </c>
      <c r="Z1844" s="2" t="str">
        <f t="shared" si="115"/>
        <v/>
      </c>
      <c r="AA1844" s="2" t="s">
        <v>1030</v>
      </c>
    </row>
    <row r="1845" spans="1:27" hidden="1" x14ac:dyDescent="0.25">
      <c r="A1845" s="2" t="s">
        <v>5964</v>
      </c>
      <c r="B1845" s="2" t="s">
        <v>885</v>
      </c>
      <c r="C1845" s="2" t="s">
        <v>5965</v>
      </c>
      <c r="D1845" s="2">
        <v>5</v>
      </c>
      <c r="E1845" s="2" t="s">
        <v>1030</v>
      </c>
      <c r="F1845" s="2" t="s">
        <v>1030</v>
      </c>
      <c r="G1845" s="2">
        <v>5</v>
      </c>
      <c r="H1845" s="2" t="s">
        <v>5966</v>
      </c>
      <c r="I1845" s="21">
        <v>42704.333333333328</v>
      </c>
      <c r="J1845" s="2" t="s">
        <v>847</v>
      </c>
      <c r="K1845" s="21">
        <v>42619.291666666672</v>
      </c>
      <c r="L1845" s="2" t="s">
        <v>794</v>
      </c>
      <c r="N1845" s="2">
        <v>0</v>
      </c>
      <c r="O1845" s="2">
        <v>0</v>
      </c>
      <c r="P1845" s="2" t="s">
        <v>816</v>
      </c>
      <c r="Q1845" s="2" t="s">
        <v>885</v>
      </c>
      <c r="R1845" s="2" t="s">
        <v>813</v>
      </c>
      <c r="S1845" s="2" t="s">
        <v>898</v>
      </c>
      <c r="T1845" s="2" t="str">
        <f t="shared" si="112"/>
        <v/>
      </c>
      <c r="U1845" s="2" t="s">
        <v>1030</v>
      </c>
      <c r="V1845" s="2" t="str">
        <f t="shared" si="113"/>
        <v/>
      </c>
      <c r="W1845" s="2" t="s">
        <v>1030</v>
      </c>
      <c r="X1845" s="2" t="str">
        <f t="shared" si="114"/>
        <v/>
      </c>
      <c r="Y1845" s="2" t="s">
        <v>1030</v>
      </c>
      <c r="Z1845" s="2" t="str">
        <f t="shared" si="115"/>
        <v/>
      </c>
      <c r="AA1845" s="2" t="s">
        <v>1030</v>
      </c>
    </row>
    <row r="1846" spans="1:27" hidden="1" x14ac:dyDescent="0.25">
      <c r="A1846" s="2" t="s">
        <v>5967</v>
      </c>
      <c r="B1846" s="2" t="s">
        <v>885</v>
      </c>
      <c r="C1846" s="2" t="s">
        <v>5968</v>
      </c>
      <c r="D1846" s="2">
        <v>4.5</v>
      </c>
      <c r="E1846" s="2">
        <v>1</v>
      </c>
      <c r="F1846" s="2">
        <v>4.5</v>
      </c>
      <c r="G1846" s="2" t="s">
        <v>1030</v>
      </c>
      <c r="H1846" s="2" t="s">
        <v>5969</v>
      </c>
      <c r="I1846" s="21">
        <v>42319.333333333328</v>
      </c>
      <c r="J1846" s="2" t="s">
        <v>907</v>
      </c>
      <c r="K1846" s="21">
        <v>42255.291666666672</v>
      </c>
      <c r="L1846" s="2" t="s">
        <v>1102</v>
      </c>
      <c r="N1846" s="2">
        <v>0</v>
      </c>
      <c r="O1846" s="2">
        <v>0</v>
      </c>
      <c r="P1846" s="2" t="s">
        <v>816</v>
      </c>
      <c r="Q1846" s="2" t="s">
        <v>885</v>
      </c>
      <c r="R1846" s="2" t="s">
        <v>937</v>
      </c>
      <c r="S1846" s="2" t="s">
        <v>1255</v>
      </c>
      <c r="T1846" s="2" t="str">
        <f t="shared" si="112"/>
        <v/>
      </c>
      <c r="U1846" s="2" t="s">
        <v>1030</v>
      </c>
      <c r="V1846" s="2" t="str">
        <f t="shared" si="113"/>
        <v/>
      </c>
      <c r="W1846" s="2" t="s">
        <v>1030</v>
      </c>
      <c r="X1846" s="2" t="str">
        <f t="shared" si="114"/>
        <v/>
      </c>
      <c r="Y1846" s="2" t="s">
        <v>1030</v>
      </c>
      <c r="Z1846" s="2" t="str">
        <f t="shared" si="115"/>
        <v/>
      </c>
      <c r="AA1846" s="2" t="s">
        <v>1030</v>
      </c>
    </row>
    <row r="1847" spans="1:27" hidden="1" x14ac:dyDescent="0.25">
      <c r="A1847" s="2" t="s">
        <v>276</v>
      </c>
      <c r="B1847" s="2" t="s">
        <v>848</v>
      </c>
      <c r="C1847" s="2" t="s">
        <v>275</v>
      </c>
      <c r="D1847" s="2">
        <v>7.25</v>
      </c>
      <c r="E1847" s="2">
        <v>1</v>
      </c>
      <c r="F1847" s="2">
        <v>7.25</v>
      </c>
      <c r="G1847" s="2" t="s">
        <v>1030</v>
      </c>
      <c r="H1847" s="2" t="s">
        <v>1304</v>
      </c>
      <c r="I1847" s="21">
        <v>43241.291666666672</v>
      </c>
      <c r="J1847" s="2" t="s">
        <v>819</v>
      </c>
      <c r="K1847" s="21">
        <v>43227.291666666672</v>
      </c>
      <c r="L1847" s="2" t="s">
        <v>794</v>
      </c>
      <c r="N1847" s="2">
        <v>0</v>
      </c>
      <c r="O1847" s="2">
        <v>0</v>
      </c>
      <c r="P1847" s="2" t="s">
        <v>816</v>
      </c>
      <c r="Q1847" s="2" t="s">
        <v>848</v>
      </c>
      <c r="R1847" s="2" t="s">
        <v>797</v>
      </c>
      <c r="S1847" s="2" t="s">
        <v>853</v>
      </c>
      <c r="T1847" s="2" t="str">
        <f t="shared" si="112"/>
        <v/>
      </c>
      <c r="U1847" s="2" t="s">
        <v>1030</v>
      </c>
      <c r="V1847" s="2" t="str">
        <f t="shared" si="113"/>
        <v/>
      </c>
      <c r="W1847" s="2" t="s">
        <v>1030</v>
      </c>
      <c r="X1847" s="2" t="str">
        <f t="shared" si="114"/>
        <v/>
      </c>
      <c r="Y1847" s="2" t="s">
        <v>1030</v>
      </c>
      <c r="Z1847" s="2" t="str">
        <f t="shared" si="115"/>
        <v/>
      </c>
      <c r="AA1847" s="2" t="s">
        <v>1030</v>
      </c>
    </row>
    <row r="1848" spans="1:27" hidden="1" x14ac:dyDescent="0.25">
      <c r="A1848" s="2" t="s">
        <v>406</v>
      </c>
      <c r="B1848" s="2" t="s">
        <v>874</v>
      </c>
      <c r="C1848" s="2" t="s">
        <v>405</v>
      </c>
      <c r="D1848" s="2">
        <v>17</v>
      </c>
      <c r="E1848" s="2">
        <v>1</v>
      </c>
      <c r="F1848" s="2">
        <v>17</v>
      </c>
      <c r="G1848" s="2" t="s">
        <v>1030</v>
      </c>
      <c r="H1848" s="2" t="s">
        <v>1305</v>
      </c>
      <c r="I1848" s="21">
        <v>43235.291666666672</v>
      </c>
      <c r="J1848" s="2" t="s">
        <v>949</v>
      </c>
      <c r="K1848" s="21">
        <v>42817.291666666672</v>
      </c>
      <c r="L1848" s="2" t="s">
        <v>794</v>
      </c>
      <c r="M1848" s="21">
        <v>42825.291666666672</v>
      </c>
      <c r="N1848" s="2">
        <v>1</v>
      </c>
      <c r="O1848" s="2">
        <v>5000</v>
      </c>
      <c r="P1848" s="2" t="s">
        <v>816</v>
      </c>
      <c r="Q1848" s="2" t="s">
        <v>874</v>
      </c>
      <c r="R1848" s="2" t="s">
        <v>937</v>
      </c>
      <c r="S1848" s="2" t="s">
        <v>853</v>
      </c>
      <c r="T1848" s="2" t="str">
        <f t="shared" si="112"/>
        <v/>
      </c>
      <c r="U1848" s="2" t="s">
        <v>1030</v>
      </c>
      <c r="V1848" s="2" t="str">
        <f t="shared" si="113"/>
        <v>Rose Obetz</v>
      </c>
      <c r="W1848" s="2">
        <v>1</v>
      </c>
      <c r="X1848" s="2" t="str">
        <f t="shared" si="114"/>
        <v/>
      </c>
      <c r="Y1848" s="2" t="s">
        <v>1030</v>
      </c>
      <c r="Z1848" s="2" t="str">
        <f t="shared" si="115"/>
        <v>Rose Obetz</v>
      </c>
      <c r="AA1848" s="2">
        <v>5000</v>
      </c>
    </row>
    <row r="1849" spans="1:27" hidden="1" x14ac:dyDescent="0.25">
      <c r="A1849" s="2" t="s">
        <v>5970</v>
      </c>
      <c r="B1849" s="2" t="s">
        <v>874</v>
      </c>
      <c r="C1849" s="2" t="s">
        <v>5971</v>
      </c>
      <c r="D1849" s="2">
        <v>7</v>
      </c>
      <c r="E1849" s="2" t="s">
        <v>1030</v>
      </c>
      <c r="F1849" s="2" t="s">
        <v>1030</v>
      </c>
      <c r="G1849" s="2">
        <v>7</v>
      </c>
      <c r="H1849" s="2" t="s">
        <v>5972</v>
      </c>
      <c r="I1849" s="21">
        <v>42053.333333333328</v>
      </c>
      <c r="J1849" s="2" t="s">
        <v>808</v>
      </c>
      <c r="K1849" s="21">
        <v>39765.333333333336</v>
      </c>
      <c r="L1849" s="2" t="s">
        <v>1102</v>
      </c>
      <c r="M1849" s="21">
        <v>40045.291666666664</v>
      </c>
      <c r="N1849" s="2">
        <v>3</v>
      </c>
      <c r="O1849" s="2">
        <v>300000</v>
      </c>
      <c r="P1849" s="2" t="s">
        <v>816</v>
      </c>
      <c r="Q1849" s="2" t="s">
        <v>874</v>
      </c>
      <c r="R1849" s="2" t="s">
        <v>830</v>
      </c>
      <c r="S1849" s="2" t="s">
        <v>1776</v>
      </c>
      <c r="T1849" s="2" t="str">
        <f t="shared" si="112"/>
        <v/>
      </c>
      <c r="U1849" s="2" t="s">
        <v>1030</v>
      </c>
      <c r="V1849" s="2" t="str">
        <f t="shared" si="113"/>
        <v/>
      </c>
      <c r="W1849" s="2" t="s">
        <v>1030</v>
      </c>
      <c r="X1849" s="2" t="str">
        <f t="shared" si="114"/>
        <v/>
      </c>
      <c r="Y1849" s="2" t="s">
        <v>1030</v>
      </c>
      <c r="Z1849" s="2" t="str">
        <f t="shared" si="115"/>
        <v/>
      </c>
      <c r="AA1849" s="2" t="s">
        <v>1030</v>
      </c>
    </row>
    <row r="1850" spans="1:27" hidden="1" x14ac:dyDescent="0.25">
      <c r="T1850" s="2" t="str">
        <f>IF(U1850&lt;&gt;"",B1850,"")</f>
        <v/>
      </c>
      <c r="V1850" s="2" t="str">
        <f t="shared" si="113"/>
        <v/>
      </c>
      <c r="X1850" s="2" t="str">
        <f t="shared" si="114"/>
        <v/>
      </c>
      <c r="Z1850" s="2" t="str">
        <f t="shared" si="115"/>
        <v/>
      </c>
    </row>
    <row r="1851" spans="1:27" hidden="1" x14ac:dyDescent="0.25">
      <c r="T1851" s="2" t="str">
        <f t="shared" ref="T1851:T1914" si="116">IF(U1851&lt;&gt;"",B1851,"")</f>
        <v/>
      </c>
      <c r="V1851" s="2" t="str">
        <f t="shared" si="113"/>
        <v/>
      </c>
      <c r="X1851" s="2" t="str">
        <f t="shared" si="114"/>
        <v/>
      </c>
      <c r="Z1851" s="2" t="str">
        <f t="shared" si="115"/>
        <v/>
      </c>
    </row>
    <row r="1852" spans="1:27" hidden="1" x14ac:dyDescent="0.25">
      <c r="T1852" s="2" t="str">
        <f t="shared" si="116"/>
        <v/>
      </c>
      <c r="V1852" s="2" t="str">
        <f t="shared" si="113"/>
        <v/>
      </c>
      <c r="X1852" s="2" t="str">
        <f t="shared" si="114"/>
        <v/>
      </c>
      <c r="Z1852" s="2" t="str">
        <f t="shared" si="115"/>
        <v/>
      </c>
    </row>
    <row r="1853" spans="1:27" hidden="1" x14ac:dyDescent="0.25">
      <c r="T1853" s="2" t="str">
        <f t="shared" si="116"/>
        <v/>
      </c>
      <c r="V1853" s="2" t="str">
        <f t="shared" si="113"/>
        <v/>
      </c>
      <c r="X1853" s="2" t="str">
        <f t="shared" si="114"/>
        <v/>
      </c>
      <c r="Z1853" s="2" t="str">
        <f t="shared" si="115"/>
        <v/>
      </c>
    </row>
    <row r="1854" spans="1:27" hidden="1" x14ac:dyDescent="0.25">
      <c r="T1854" s="2" t="str">
        <f t="shared" si="116"/>
        <v/>
      </c>
      <c r="V1854" s="2" t="str">
        <f t="shared" si="113"/>
        <v/>
      </c>
      <c r="X1854" s="2" t="str">
        <f t="shared" si="114"/>
        <v/>
      </c>
      <c r="Z1854" s="2" t="str">
        <f t="shared" si="115"/>
        <v/>
      </c>
    </row>
    <row r="1855" spans="1:27" hidden="1" x14ac:dyDescent="0.25">
      <c r="T1855" s="2" t="str">
        <f t="shared" si="116"/>
        <v/>
      </c>
      <c r="V1855" s="2" t="str">
        <f t="shared" si="113"/>
        <v/>
      </c>
      <c r="X1855" s="2" t="str">
        <f t="shared" si="114"/>
        <v/>
      </c>
      <c r="Z1855" s="2" t="str">
        <f t="shared" si="115"/>
        <v/>
      </c>
    </row>
    <row r="1856" spans="1:27" hidden="1" x14ac:dyDescent="0.25">
      <c r="T1856" s="2" t="str">
        <f t="shared" si="116"/>
        <v/>
      </c>
      <c r="V1856" s="2" t="str">
        <f t="shared" si="113"/>
        <v/>
      </c>
      <c r="X1856" s="2" t="str">
        <f t="shared" si="114"/>
        <v/>
      </c>
      <c r="Z1856" s="2" t="str">
        <f t="shared" si="115"/>
        <v/>
      </c>
    </row>
    <row r="1857" spans="20:26" hidden="1" x14ac:dyDescent="0.25">
      <c r="T1857" s="2" t="str">
        <f t="shared" si="116"/>
        <v/>
      </c>
      <c r="V1857" s="2" t="str">
        <f t="shared" si="113"/>
        <v/>
      </c>
      <c r="X1857" s="2" t="str">
        <f t="shared" si="114"/>
        <v/>
      </c>
      <c r="Z1857" s="2" t="str">
        <f t="shared" si="115"/>
        <v/>
      </c>
    </row>
    <row r="1858" spans="20:26" hidden="1" x14ac:dyDescent="0.25">
      <c r="T1858" s="2" t="str">
        <f t="shared" si="116"/>
        <v/>
      </c>
      <c r="V1858" s="2" t="str">
        <f t="shared" si="113"/>
        <v/>
      </c>
      <c r="X1858" s="2" t="str">
        <f t="shared" si="114"/>
        <v/>
      </c>
      <c r="Z1858" s="2" t="str">
        <f t="shared" si="115"/>
        <v/>
      </c>
    </row>
    <row r="1859" spans="20:26" hidden="1" x14ac:dyDescent="0.25">
      <c r="T1859" s="2" t="str">
        <f t="shared" si="116"/>
        <v/>
      </c>
      <c r="V1859" s="2" t="str">
        <f t="shared" ref="V1859:V1922" si="117">IF(W1859&lt;&gt;"",B1859,"")</f>
        <v/>
      </c>
      <c r="X1859" s="2" t="str">
        <f t="shared" ref="X1859:X1922" si="118">IF(Y1859&lt;&gt;"",B1859,"")</f>
        <v/>
      </c>
      <c r="Z1859" s="2" t="str">
        <f t="shared" ref="Z1859:Z1922" si="119">IF(AA1859&lt;&gt;"",B1859,"")</f>
        <v/>
      </c>
    </row>
    <row r="1860" spans="20:26" hidden="1" x14ac:dyDescent="0.25">
      <c r="T1860" s="2" t="str">
        <f t="shared" si="116"/>
        <v/>
      </c>
      <c r="V1860" s="2" t="str">
        <f t="shared" si="117"/>
        <v/>
      </c>
      <c r="X1860" s="2" t="str">
        <f t="shared" si="118"/>
        <v/>
      </c>
      <c r="Z1860" s="2" t="str">
        <f t="shared" si="119"/>
        <v/>
      </c>
    </row>
    <row r="1861" spans="20:26" hidden="1" x14ac:dyDescent="0.25">
      <c r="T1861" s="2" t="str">
        <f t="shared" si="116"/>
        <v/>
      </c>
      <c r="V1861" s="2" t="str">
        <f t="shared" si="117"/>
        <v/>
      </c>
      <c r="X1861" s="2" t="str">
        <f t="shared" si="118"/>
        <v/>
      </c>
      <c r="Z1861" s="2" t="str">
        <f t="shared" si="119"/>
        <v/>
      </c>
    </row>
    <row r="1862" spans="20:26" hidden="1" x14ac:dyDescent="0.25">
      <c r="T1862" s="2" t="str">
        <f t="shared" si="116"/>
        <v/>
      </c>
      <c r="V1862" s="2" t="str">
        <f t="shared" si="117"/>
        <v/>
      </c>
      <c r="X1862" s="2" t="str">
        <f t="shared" si="118"/>
        <v/>
      </c>
      <c r="Z1862" s="2" t="str">
        <f t="shared" si="119"/>
        <v/>
      </c>
    </row>
    <row r="1863" spans="20:26" hidden="1" x14ac:dyDescent="0.25">
      <c r="T1863" s="2" t="str">
        <f t="shared" si="116"/>
        <v/>
      </c>
      <c r="V1863" s="2" t="str">
        <f t="shared" si="117"/>
        <v/>
      </c>
      <c r="X1863" s="2" t="str">
        <f t="shared" si="118"/>
        <v/>
      </c>
      <c r="Z1863" s="2" t="str">
        <f t="shared" si="119"/>
        <v/>
      </c>
    </row>
    <row r="1864" spans="20:26" hidden="1" x14ac:dyDescent="0.25">
      <c r="T1864" s="2" t="str">
        <f t="shared" si="116"/>
        <v/>
      </c>
      <c r="V1864" s="2" t="str">
        <f t="shared" si="117"/>
        <v/>
      </c>
      <c r="X1864" s="2" t="str">
        <f t="shared" si="118"/>
        <v/>
      </c>
      <c r="Z1864" s="2" t="str">
        <f t="shared" si="119"/>
        <v/>
      </c>
    </row>
    <row r="1865" spans="20:26" hidden="1" x14ac:dyDescent="0.25">
      <c r="T1865" s="2" t="str">
        <f t="shared" si="116"/>
        <v/>
      </c>
      <c r="V1865" s="2" t="str">
        <f t="shared" si="117"/>
        <v/>
      </c>
      <c r="X1865" s="2" t="str">
        <f t="shared" si="118"/>
        <v/>
      </c>
      <c r="Z1865" s="2" t="str">
        <f t="shared" si="119"/>
        <v/>
      </c>
    </row>
    <row r="1866" spans="20:26" hidden="1" x14ac:dyDescent="0.25">
      <c r="T1866" s="2" t="str">
        <f t="shared" si="116"/>
        <v/>
      </c>
      <c r="V1866" s="2" t="str">
        <f t="shared" si="117"/>
        <v/>
      </c>
      <c r="X1866" s="2" t="str">
        <f t="shared" si="118"/>
        <v/>
      </c>
      <c r="Z1866" s="2" t="str">
        <f t="shared" si="119"/>
        <v/>
      </c>
    </row>
    <row r="1867" spans="20:26" hidden="1" x14ac:dyDescent="0.25">
      <c r="T1867" s="2" t="str">
        <f t="shared" si="116"/>
        <v/>
      </c>
      <c r="V1867" s="2" t="str">
        <f t="shared" si="117"/>
        <v/>
      </c>
      <c r="X1867" s="2" t="str">
        <f t="shared" si="118"/>
        <v/>
      </c>
      <c r="Z1867" s="2" t="str">
        <f t="shared" si="119"/>
        <v/>
      </c>
    </row>
    <row r="1868" spans="20:26" hidden="1" x14ac:dyDescent="0.25">
      <c r="T1868" s="2" t="str">
        <f t="shared" si="116"/>
        <v/>
      </c>
      <c r="V1868" s="2" t="str">
        <f t="shared" si="117"/>
        <v/>
      </c>
      <c r="X1868" s="2" t="str">
        <f t="shared" si="118"/>
        <v/>
      </c>
      <c r="Z1868" s="2" t="str">
        <f t="shared" si="119"/>
        <v/>
      </c>
    </row>
    <row r="1869" spans="20:26" hidden="1" x14ac:dyDescent="0.25">
      <c r="T1869" s="2" t="str">
        <f t="shared" si="116"/>
        <v/>
      </c>
      <c r="V1869" s="2" t="str">
        <f t="shared" si="117"/>
        <v/>
      </c>
      <c r="X1869" s="2" t="str">
        <f t="shared" si="118"/>
        <v/>
      </c>
      <c r="Z1869" s="2" t="str">
        <f t="shared" si="119"/>
        <v/>
      </c>
    </row>
    <row r="1870" spans="20:26" hidden="1" x14ac:dyDescent="0.25">
      <c r="T1870" s="2" t="str">
        <f t="shared" si="116"/>
        <v/>
      </c>
      <c r="V1870" s="2" t="str">
        <f t="shared" si="117"/>
        <v/>
      </c>
      <c r="X1870" s="2" t="str">
        <f t="shared" si="118"/>
        <v/>
      </c>
      <c r="Z1870" s="2" t="str">
        <f t="shared" si="119"/>
        <v/>
      </c>
    </row>
    <row r="1871" spans="20:26" hidden="1" x14ac:dyDescent="0.25">
      <c r="T1871" s="2" t="str">
        <f t="shared" si="116"/>
        <v/>
      </c>
      <c r="V1871" s="2" t="str">
        <f t="shared" si="117"/>
        <v/>
      </c>
      <c r="X1871" s="2" t="str">
        <f t="shared" si="118"/>
        <v/>
      </c>
      <c r="Z1871" s="2" t="str">
        <f t="shared" si="119"/>
        <v/>
      </c>
    </row>
    <row r="1872" spans="20:26" hidden="1" x14ac:dyDescent="0.25">
      <c r="T1872" s="2" t="str">
        <f t="shared" si="116"/>
        <v/>
      </c>
      <c r="V1872" s="2" t="str">
        <f t="shared" si="117"/>
        <v/>
      </c>
      <c r="X1872" s="2" t="str">
        <f t="shared" si="118"/>
        <v/>
      </c>
      <c r="Z1872" s="2" t="str">
        <f t="shared" si="119"/>
        <v/>
      </c>
    </row>
    <row r="1873" spans="20:26" hidden="1" x14ac:dyDescent="0.25">
      <c r="T1873" s="2" t="str">
        <f t="shared" si="116"/>
        <v/>
      </c>
      <c r="V1873" s="2" t="str">
        <f t="shared" si="117"/>
        <v/>
      </c>
      <c r="X1873" s="2" t="str">
        <f t="shared" si="118"/>
        <v/>
      </c>
      <c r="Z1873" s="2" t="str">
        <f t="shared" si="119"/>
        <v/>
      </c>
    </row>
    <row r="1874" spans="20:26" hidden="1" x14ac:dyDescent="0.25">
      <c r="T1874" s="2" t="str">
        <f t="shared" si="116"/>
        <v/>
      </c>
      <c r="V1874" s="2" t="str">
        <f t="shared" si="117"/>
        <v/>
      </c>
      <c r="X1874" s="2" t="str">
        <f t="shared" si="118"/>
        <v/>
      </c>
      <c r="Z1874" s="2" t="str">
        <f t="shared" si="119"/>
        <v/>
      </c>
    </row>
    <row r="1875" spans="20:26" hidden="1" x14ac:dyDescent="0.25">
      <c r="T1875" s="2" t="str">
        <f t="shared" si="116"/>
        <v/>
      </c>
      <c r="V1875" s="2" t="str">
        <f t="shared" si="117"/>
        <v/>
      </c>
      <c r="X1875" s="2" t="str">
        <f t="shared" si="118"/>
        <v/>
      </c>
      <c r="Z1875" s="2" t="str">
        <f t="shared" si="119"/>
        <v/>
      </c>
    </row>
    <row r="1876" spans="20:26" hidden="1" x14ac:dyDescent="0.25">
      <c r="T1876" s="2" t="str">
        <f t="shared" si="116"/>
        <v/>
      </c>
      <c r="V1876" s="2" t="str">
        <f t="shared" si="117"/>
        <v/>
      </c>
      <c r="X1876" s="2" t="str">
        <f t="shared" si="118"/>
        <v/>
      </c>
      <c r="Z1876" s="2" t="str">
        <f t="shared" si="119"/>
        <v/>
      </c>
    </row>
    <row r="1877" spans="20:26" hidden="1" x14ac:dyDescent="0.25">
      <c r="T1877" s="2" t="str">
        <f t="shared" si="116"/>
        <v/>
      </c>
      <c r="V1877" s="2" t="str">
        <f t="shared" si="117"/>
        <v/>
      </c>
      <c r="X1877" s="2" t="str">
        <f t="shared" si="118"/>
        <v/>
      </c>
      <c r="Z1877" s="2" t="str">
        <f t="shared" si="119"/>
        <v/>
      </c>
    </row>
    <row r="1878" spans="20:26" hidden="1" x14ac:dyDescent="0.25">
      <c r="T1878" s="2" t="str">
        <f t="shared" si="116"/>
        <v/>
      </c>
      <c r="V1878" s="2" t="str">
        <f t="shared" si="117"/>
        <v/>
      </c>
      <c r="X1878" s="2" t="str">
        <f t="shared" si="118"/>
        <v/>
      </c>
      <c r="Z1878" s="2" t="str">
        <f t="shared" si="119"/>
        <v/>
      </c>
    </row>
    <row r="1879" spans="20:26" hidden="1" x14ac:dyDescent="0.25">
      <c r="T1879" s="2" t="str">
        <f t="shared" si="116"/>
        <v/>
      </c>
      <c r="V1879" s="2" t="str">
        <f t="shared" si="117"/>
        <v/>
      </c>
      <c r="X1879" s="2" t="str">
        <f t="shared" si="118"/>
        <v/>
      </c>
      <c r="Z1879" s="2" t="str">
        <f t="shared" si="119"/>
        <v/>
      </c>
    </row>
    <row r="1880" spans="20:26" hidden="1" x14ac:dyDescent="0.25">
      <c r="T1880" s="2" t="str">
        <f t="shared" si="116"/>
        <v/>
      </c>
      <c r="V1880" s="2" t="str">
        <f t="shared" si="117"/>
        <v/>
      </c>
      <c r="X1880" s="2" t="str">
        <f t="shared" si="118"/>
        <v/>
      </c>
      <c r="Z1880" s="2" t="str">
        <f t="shared" si="119"/>
        <v/>
      </c>
    </row>
    <row r="1881" spans="20:26" hidden="1" x14ac:dyDescent="0.25">
      <c r="T1881" s="2" t="str">
        <f t="shared" si="116"/>
        <v/>
      </c>
      <c r="V1881" s="2" t="str">
        <f t="shared" si="117"/>
        <v/>
      </c>
      <c r="X1881" s="2" t="str">
        <f t="shared" si="118"/>
        <v/>
      </c>
      <c r="Z1881" s="2" t="str">
        <f t="shared" si="119"/>
        <v/>
      </c>
    </row>
    <row r="1882" spans="20:26" hidden="1" x14ac:dyDescent="0.25">
      <c r="T1882" s="2" t="str">
        <f t="shared" si="116"/>
        <v/>
      </c>
      <c r="V1882" s="2" t="str">
        <f t="shared" si="117"/>
        <v/>
      </c>
      <c r="X1882" s="2" t="str">
        <f t="shared" si="118"/>
        <v/>
      </c>
      <c r="Z1882" s="2" t="str">
        <f t="shared" si="119"/>
        <v/>
      </c>
    </row>
    <row r="1883" spans="20:26" hidden="1" x14ac:dyDescent="0.25">
      <c r="T1883" s="2" t="str">
        <f t="shared" si="116"/>
        <v/>
      </c>
      <c r="V1883" s="2" t="str">
        <f t="shared" si="117"/>
        <v/>
      </c>
      <c r="X1883" s="2" t="str">
        <f t="shared" si="118"/>
        <v/>
      </c>
      <c r="Z1883" s="2" t="str">
        <f t="shared" si="119"/>
        <v/>
      </c>
    </row>
    <row r="1884" spans="20:26" hidden="1" x14ac:dyDescent="0.25">
      <c r="T1884" s="2" t="str">
        <f t="shared" si="116"/>
        <v/>
      </c>
      <c r="V1884" s="2" t="str">
        <f t="shared" si="117"/>
        <v/>
      </c>
      <c r="X1884" s="2" t="str">
        <f t="shared" si="118"/>
        <v/>
      </c>
      <c r="Z1884" s="2" t="str">
        <f t="shared" si="119"/>
        <v/>
      </c>
    </row>
    <row r="1885" spans="20:26" hidden="1" x14ac:dyDescent="0.25">
      <c r="T1885" s="2" t="str">
        <f t="shared" si="116"/>
        <v/>
      </c>
      <c r="V1885" s="2" t="str">
        <f t="shared" si="117"/>
        <v/>
      </c>
      <c r="X1885" s="2" t="str">
        <f t="shared" si="118"/>
        <v/>
      </c>
      <c r="Z1885" s="2" t="str">
        <f t="shared" si="119"/>
        <v/>
      </c>
    </row>
    <row r="1886" spans="20:26" hidden="1" x14ac:dyDescent="0.25">
      <c r="T1886" s="2" t="str">
        <f t="shared" si="116"/>
        <v/>
      </c>
      <c r="V1886" s="2" t="str">
        <f t="shared" si="117"/>
        <v/>
      </c>
      <c r="X1886" s="2" t="str">
        <f t="shared" si="118"/>
        <v/>
      </c>
      <c r="Z1886" s="2" t="str">
        <f t="shared" si="119"/>
        <v/>
      </c>
    </row>
    <row r="1887" spans="20:26" hidden="1" x14ac:dyDescent="0.25">
      <c r="T1887" s="2" t="str">
        <f t="shared" si="116"/>
        <v/>
      </c>
      <c r="V1887" s="2" t="str">
        <f t="shared" si="117"/>
        <v/>
      </c>
      <c r="X1887" s="2" t="str">
        <f t="shared" si="118"/>
        <v/>
      </c>
      <c r="Z1887" s="2" t="str">
        <f t="shared" si="119"/>
        <v/>
      </c>
    </row>
    <row r="1888" spans="20:26" hidden="1" x14ac:dyDescent="0.25">
      <c r="T1888" s="2" t="str">
        <f t="shared" si="116"/>
        <v/>
      </c>
      <c r="V1888" s="2" t="str">
        <f t="shared" si="117"/>
        <v/>
      </c>
      <c r="X1888" s="2" t="str">
        <f t="shared" si="118"/>
        <v/>
      </c>
      <c r="Z1888" s="2" t="str">
        <f t="shared" si="119"/>
        <v/>
      </c>
    </row>
    <row r="1889" spans="20:26" hidden="1" x14ac:dyDescent="0.25">
      <c r="T1889" s="2" t="str">
        <f t="shared" si="116"/>
        <v/>
      </c>
      <c r="V1889" s="2" t="str">
        <f t="shared" si="117"/>
        <v/>
      </c>
      <c r="X1889" s="2" t="str">
        <f t="shared" si="118"/>
        <v/>
      </c>
      <c r="Z1889" s="2" t="str">
        <f t="shared" si="119"/>
        <v/>
      </c>
    </row>
    <row r="1890" spans="20:26" hidden="1" x14ac:dyDescent="0.25">
      <c r="T1890" s="2" t="str">
        <f t="shared" si="116"/>
        <v/>
      </c>
      <c r="V1890" s="2" t="str">
        <f t="shared" si="117"/>
        <v/>
      </c>
      <c r="X1890" s="2" t="str">
        <f t="shared" si="118"/>
        <v/>
      </c>
      <c r="Z1890" s="2" t="str">
        <f t="shared" si="119"/>
        <v/>
      </c>
    </row>
    <row r="1891" spans="20:26" hidden="1" x14ac:dyDescent="0.25">
      <c r="T1891" s="2" t="str">
        <f t="shared" si="116"/>
        <v/>
      </c>
      <c r="V1891" s="2" t="str">
        <f t="shared" si="117"/>
        <v/>
      </c>
      <c r="X1891" s="2" t="str">
        <f t="shared" si="118"/>
        <v/>
      </c>
      <c r="Z1891" s="2" t="str">
        <f t="shared" si="119"/>
        <v/>
      </c>
    </row>
    <row r="1892" spans="20:26" hidden="1" x14ac:dyDescent="0.25">
      <c r="T1892" s="2" t="str">
        <f t="shared" si="116"/>
        <v/>
      </c>
      <c r="V1892" s="2" t="str">
        <f t="shared" si="117"/>
        <v/>
      </c>
      <c r="X1892" s="2" t="str">
        <f t="shared" si="118"/>
        <v/>
      </c>
      <c r="Z1892" s="2" t="str">
        <f t="shared" si="119"/>
        <v/>
      </c>
    </row>
    <row r="1893" spans="20:26" hidden="1" x14ac:dyDescent="0.25">
      <c r="T1893" s="2" t="str">
        <f t="shared" si="116"/>
        <v/>
      </c>
      <c r="V1893" s="2" t="str">
        <f t="shared" si="117"/>
        <v/>
      </c>
      <c r="X1893" s="2" t="str">
        <f t="shared" si="118"/>
        <v/>
      </c>
      <c r="Z1893" s="2" t="str">
        <f t="shared" si="119"/>
        <v/>
      </c>
    </row>
    <row r="1894" spans="20:26" hidden="1" x14ac:dyDescent="0.25">
      <c r="T1894" s="2" t="str">
        <f t="shared" si="116"/>
        <v/>
      </c>
      <c r="V1894" s="2" t="str">
        <f t="shared" si="117"/>
        <v/>
      </c>
      <c r="X1894" s="2" t="str">
        <f t="shared" si="118"/>
        <v/>
      </c>
      <c r="Z1894" s="2" t="str">
        <f t="shared" si="119"/>
        <v/>
      </c>
    </row>
    <row r="1895" spans="20:26" hidden="1" x14ac:dyDescent="0.25">
      <c r="T1895" s="2" t="str">
        <f t="shared" si="116"/>
        <v/>
      </c>
      <c r="V1895" s="2" t="str">
        <f t="shared" si="117"/>
        <v/>
      </c>
      <c r="X1895" s="2" t="str">
        <f t="shared" si="118"/>
        <v/>
      </c>
      <c r="Z1895" s="2" t="str">
        <f t="shared" si="119"/>
        <v/>
      </c>
    </row>
    <row r="1896" spans="20:26" hidden="1" x14ac:dyDescent="0.25">
      <c r="T1896" s="2" t="str">
        <f t="shared" si="116"/>
        <v/>
      </c>
      <c r="V1896" s="2" t="str">
        <f t="shared" si="117"/>
        <v/>
      </c>
      <c r="X1896" s="2" t="str">
        <f t="shared" si="118"/>
        <v/>
      </c>
      <c r="Z1896" s="2" t="str">
        <f t="shared" si="119"/>
        <v/>
      </c>
    </row>
    <row r="1897" spans="20:26" hidden="1" x14ac:dyDescent="0.25">
      <c r="T1897" s="2" t="str">
        <f t="shared" si="116"/>
        <v/>
      </c>
      <c r="V1897" s="2" t="str">
        <f t="shared" si="117"/>
        <v/>
      </c>
      <c r="X1897" s="2" t="str">
        <f t="shared" si="118"/>
        <v/>
      </c>
      <c r="Z1897" s="2" t="str">
        <f t="shared" si="119"/>
        <v/>
      </c>
    </row>
    <row r="1898" spans="20:26" hidden="1" x14ac:dyDescent="0.25">
      <c r="T1898" s="2" t="str">
        <f t="shared" si="116"/>
        <v/>
      </c>
      <c r="V1898" s="2" t="str">
        <f t="shared" si="117"/>
        <v/>
      </c>
      <c r="X1898" s="2" t="str">
        <f t="shared" si="118"/>
        <v/>
      </c>
      <c r="Z1898" s="2" t="str">
        <f t="shared" si="119"/>
        <v/>
      </c>
    </row>
    <row r="1899" spans="20:26" hidden="1" x14ac:dyDescent="0.25">
      <c r="T1899" s="2" t="str">
        <f t="shared" si="116"/>
        <v/>
      </c>
      <c r="V1899" s="2" t="str">
        <f t="shared" si="117"/>
        <v/>
      </c>
      <c r="X1899" s="2" t="str">
        <f t="shared" si="118"/>
        <v/>
      </c>
      <c r="Z1899" s="2" t="str">
        <f t="shared" si="119"/>
        <v/>
      </c>
    </row>
    <row r="1900" spans="20:26" hidden="1" x14ac:dyDescent="0.25">
      <c r="T1900" s="2" t="str">
        <f t="shared" si="116"/>
        <v/>
      </c>
      <c r="V1900" s="2" t="str">
        <f t="shared" si="117"/>
        <v/>
      </c>
      <c r="X1900" s="2" t="str">
        <f t="shared" si="118"/>
        <v/>
      </c>
      <c r="Z1900" s="2" t="str">
        <f t="shared" si="119"/>
        <v/>
      </c>
    </row>
    <row r="1901" spans="20:26" hidden="1" x14ac:dyDescent="0.25">
      <c r="T1901" s="2" t="str">
        <f t="shared" si="116"/>
        <v/>
      </c>
      <c r="V1901" s="2" t="str">
        <f t="shared" si="117"/>
        <v/>
      </c>
      <c r="X1901" s="2" t="str">
        <f t="shared" si="118"/>
        <v/>
      </c>
      <c r="Z1901" s="2" t="str">
        <f t="shared" si="119"/>
        <v/>
      </c>
    </row>
    <row r="1902" spans="20:26" hidden="1" x14ac:dyDescent="0.25">
      <c r="T1902" s="2" t="str">
        <f t="shared" si="116"/>
        <v/>
      </c>
      <c r="V1902" s="2" t="str">
        <f t="shared" si="117"/>
        <v/>
      </c>
      <c r="X1902" s="2" t="str">
        <f t="shared" si="118"/>
        <v/>
      </c>
      <c r="Z1902" s="2" t="str">
        <f t="shared" si="119"/>
        <v/>
      </c>
    </row>
    <row r="1903" spans="20:26" hidden="1" x14ac:dyDescent="0.25">
      <c r="T1903" s="2" t="str">
        <f t="shared" si="116"/>
        <v/>
      </c>
      <c r="V1903" s="2" t="str">
        <f t="shared" si="117"/>
        <v/>
      </c>
      <c r="X1903" s="2" t="str">
        <f t="shared" si="118"/>
        <v/>
      </c>
      <c r="Z1903" s="2" t="str">
        <f t="shared" si="119"/>
        <v/>
      </c>
    </row>
    <row r="1904" spans="20:26" hidden="1" x14ac:dyDescent="0.25">
      <c r="T1904" s="2" t="str">
        <f t="shared" si="116"/>
        <v/>
      </c>
      <c r="V1904" s="2" t="str">
        <f t="shared" si="117"/>
        <v/>
      </c>
      <c r="X1904" s="2" t="str">
        <f t="shared" si="118"/>
        <v/>
      </c>
      <c r="Z1904" s="2" t="str">
        <f t="shared" si="119"/>
        <v/>
      </c>
    </row>
    <row r="1905" spans="20:26" hidden="1" x14ac:dyDescent="0.25">
      <c r="T1905" s="2" t="str">
        <f t="shared" si="116"/>
        <v/>
      </c>
      <c r="V1905" s="2" t="str">
        <f t="shared" si="117"/>
        <v/>
      </c>
      <c r="X1905" s="2" t="str">
        <f t="shared" si="118"/>
        <v/>
      </c>
      <c r="Z1905" s="2" t="str">
        <f t="shared" si="119"/>
        <v/>
      </c>
    </row>
    <row r="1906" spans="20:26" hidden="1" x14ac:dyDescent="0.25">
      <c r="T1906" s="2" t="str">
        <f t="shared" si="116"/>
        <v/>
      </c>
      <c r="V1906" s="2" t="str">
        <f t="shared" si="117"/>
        <v/>
      </c>
      <c r="X1906" s="2" t="str">
        <f t="shared" si="118"/>
        <v/>
      </c>
      <c r="Z1906" s="2" t="str">
        <f t="shared" si="119"/>
        <v/>
      </c>
    </row>
    <row r="1907" spans="20:26" hidden="1" x14ac:dyDescent="0.25">
      <c r="T1907" s="2" t="str">
        <f t="shared" si="116"/>
        <v/>
      </c>
      <c r="V1907" s="2" t="str">
        <f t="shared" si="117"/>
        <v/>
      </c>
      <c r="X1907" s="2" t="str">
        <f t="shared" si="118"/>
        <v/>
      </c>
      <c r="Z1907" s="2" t="str">
        <f t="shared" si="119"/>
        <v/>
      </c>
    </row>
    <row r="1908" spans="20:26" hidden="1" x14ac:dyDescent="0.25">
      <c r="T1908" s="2" t="str">
        <f t="shared" si="116"/>
        <v/>
      </c>
      <c r="V1908" s="2" t="str">
        <f t="shared" si="117"/>
        <v/>
      </c>
      <c r="X1908" s="2" t="str">
        <f t="shared" si="118"/>
        <v/>
      </c>
      <c r="Z1908" s="2" t="str">
        <f t="shared" si="119"/>
        <v/>
      </c>
    </row>
    <row r="1909" spans="20:26" hidden="1" x14ac:dyDescent="0.25">
      <c r="T1909" s="2" t="str">
        <f t="shared" si="116"/>
        <v/>
      </c>
      <c r="V1909" s="2" t="str">
        <f t="shared" si="117"/>
        <v/>
      </c>
      <c r="X1909" s="2" t="str">
        <f t="shared" si="118"/>
        <v/>
      </c>
      <c r="Z1909" s="2" t="str">
        <f t="shared" si="119"/>
        <v/>
      </c>
    </row>
    <row r="1910" spans="20:26" hidden="1" x14ac:dyDescent="0.25">
      <c r="T1910" s="2" t="str">
        <f t="shared" si="116"/>
        <v/>
      </c>
      <c r="V1910" s="2" t="str">
        <f t="shared" si="117"/>
        <v/>
      </c>
      <c r="X1910" s="2" t="str">
        <f t="shared" si="118"/>
        <v/>
      </c>
      <c r="Z1910" s="2" t="str">
        <f t="shared" si="119"/>
        <v/>
      </c>
    </row>
    <row r="1911" spans="20:26" hidden="1" x14ac:dyDescent="0.25">
      <c r="T1911" s="2" t="str">
        <f t="shared" si="116"/>
        <v/>
      </c>
      <c r="V1911" s="2" t="str">
        <f t="shared" si="117"/>
        <v/>
      </c>
      <c r="X1911" s="2" t="str">
        <f t="shared" si="118"/>
        <v/>
      </c>
      <c r="Z1911" s="2" t="str">
        <f t="shared" si="119"/>
        <v/>
      </c>
    </row>
    <row r="1912" spans="20:26" hidden="1" x14ac:dyDescent="0.25">
      <c r="T1912" s="2" t="str">
        <f t="shared" si="116"/>
        <v/>
      </c>
      <c r="V1912" s="2" t="str">
        <f t="shared" si="117"/>
        <v/>
      </c>
      <c r="X1912" s="2" t="str">
        <f t="shared" si="118"/>
        <v/>
      </c>
      <c r="Z1912" s="2" t="str">
        <f t="shared" si="119"/>
        <v/>
      </c>
    </row>
    <row r="1913" spans="20:26" hidden="1" x14ac:dyDescent="0.25">
      <c r="T1913" s="2" t="str">
        <f t="shared" si="116"/>
        <v/>
      </c>
      <c r="V1913" s="2" t="str">
        <f t="shared" si="117"/>
        <v/>
      </c>
      <c r="X1913" s="2" t="str">
        <f t="shared" si="118"/>
        <v/>
      </c>
      <c r="Z1913" s="2" t="str">
        <f t="shared" si="119"/>
        <v/>
      </c>
    </row>
    <row r="1914" spans="20:26" hidden="1" x14ac:dyDescent="0.25">
      <c r="T1914" s="2" t="str">
        <f t="shared" si="116"/>
        <v/>
      </c>
      <c r="V1914" s="2" t="str">
        <f t="shared" si="117"/>
        <v/>
      </c>
      <c r="X1914" s="2" t="str">
        <f t="shared" si="118"/>
        <v/>
      </c>
      <c r="Z1914" s="2" t="str">
        <f t="shared" si="119"/>
        <v/>
      </c>
    </row>
    <row r="1915" spans="20:26" hidden="1" x14ac:dyDescent="0.25">
      <c r="T1915" s="2" t="str">
        <f t="shared" ref="T1915:T1978" si="120">IF(U1915&lt;&gt;"",B1915,"")</f>
        <v/>
      </c>
      <c r="V1915" s="2" t="str">
        <f t="shared" si="117"/>
        <v/>
      </c>
      <c r="X1915" s="2" t="str">
        <f t="shared" si="118"/>
        <v/>
      </c>
      <c r="Z1915" s="2" t="str">
        <f t="shared" si="119"/>
        <v/>
      </c>
    </row>
    <row r="1916" spans="20:26" hidden="1" x14ac:dyDescent="0.25">
      <c r="T1916" s="2" t="str">
        <f t="shared" si="120"/>
        <v/>
      </c>
      <c r="V1916" s="2" t="str">
        <f t="shared" si="117"/>
        <v/>
      </c>
      <c r="X1916" s="2" t="str">
        <f t="shared" si="118"/>
        <v/>
      </c>
      <c r="Z1916" s="2" t="str">
        <f t="shared" si="119"/>
        <v/>
      </c>
    </row>
    <row r="1917" spans="20:26" hidden="1" x14ac:dyDescent="0.25">
      <c r="T1917" s="2" t="str">
        <f t="shared" si="120"/>
        <v/>
      </c>
      <c r="V1917" s="2" t="str">
        <f t="shared" si="117"/>
        <v/>
      </c>
      <c r="X1917" s="2" t="str">
        <f t="shared" si="118"/>
        <v/>
      </c>
      <c r="Z1917" s="2" t="str">
        <f t="shared" si="119"/>
        <v/>
      </c>
    </row>
    <row r="1918" spans="20:26" hidden="1" x14ac:dyDescent="0.25">
      <c r="T1918" s="2" t="str">
        <f t="shared" si="120"/>
        <v/>
      </c>
      <c r="V1918" s="2" t="str">
        <f t="shared" si="117"/>
        <v/>
      </c>
      <c r="X1918" s="2" t="str">
        <f t="shared" si="118"/>
        <v/>
      </c>
      <c r="Z1918" s="2" t="str">
        <f t="shared" si="119"/>
        <v/>
      </c>
    </row>
    <row r="1919" spans="20:26" hidden="1" x14ac:dyDescent="0.25">
      <c r="T1919" s="2" t="str">
        <f t="shared" si="120"/>
        <v/>
      </c>
      <c r="V1919" s="2" t="str">
        <f t="shared" si="117"/>
        <v/>
      </c>
      <c r="X1919" s="2" t="str">
        <f t="shared" si="118"/>
        <v/>
      </c>
      <c r="Z1919" s="2" t="str">
        <f t="shared" si="119"/>
        <v/>
      </c>
    </row>
    <row r="1920" spans="20:26" hidden="1" x14ac:dyDescent="0.25">
      <c r="T1920" s="2" t="str">
        <f t="shared" si="120"/>
        <v/>
      </c>
      <c r="V1920" s="2" t="str">
        <f t="shared" si="117"/>
        <v/>
      </c>
      <c r="X1920" s="2" t="str">
        <f t="shared" si="118"/>
        <v/>
      </c>
      <c r="Z1920" s="2" t="str">
        <f t="shared" si="119"/>
        <v/>
      </c>
    </row>
    <row r="1921" spans="20:26" hidden="1" x14ac:dyDescent="0.25">
      <c r="T1921" s="2" t="str">
        <f t="shared" si="120"/>
        <v/>
      </c>
      <c r="V1921" s="2" t="str">
        <f t="shared" si="117"/>
        <v/>
      </c>
      <c r="X1921" s="2" t="str">
        <f t="shared" si="118"/>
        <v/>
      </c>
      <c r="Z1921" s="2" t="str">
        <f t="shared" si="119"/>
        <v/>
      </c>
    </row>
    <row r="1922" spans="20:26" hidden="1" x14ac:dyDescent="0.25">
      <c r="T1922" s="2" t="str">
        <f t="shared" si="120"/>
        <v/>
      </c>
      <c r="V1922" s="2" t="str">
        <f t="shared" si="117"/>
        <v/>
      </c>
      <c r="X1922" s="2" t="str">
        <f t="shared" si="118"/>
        <v/>
      </c>
      <c r="Z1922" s="2" t="str">
        <f t="shared" si="119"/>
        <v/>
      </c>
    </row>
    <row r="1923" spans="20:26" hidden="1" x14ac:dyDescent="0.25">
      <c r="T1923" s="2" t="str">
        <f t="shared" si="120"/>
        <v/>
      </c>
      <c r="V1923" s="2" t="str">
        <f t="shared" ref="V1923:V1986" si="121">IF(W1923&lt;&gt;"",B1923,"")</f>
        <v/>
      </c>
      <c r="X1923" s="2" t="str">
        <f t="shared" ref="X1923:X1986" si="122">IF(Y1923&lt;&gt;"",B1923,"")</f>
        <v/>
      </c>
      <c r="Z1923" s="2" t="str">
        <f t="shared" ref="Z1923:Z1986" si="123">IF(AA1923&lt;&gt;"",B1923,"")</f>
        <v/>
      </c>
    </row>
    <row r="1924" spans="20:26" hidden="1" x14ac:dyDescent="0.25">
      <c r="T1924" s="2" t="str">
        <f t="shared" si="120"/>
        <v/>
      </c>
      <c r="V1924" s="2" t="str">
        <f t="shared" si="121"/>
        <v/>
      </c>
      <c r="X1924" s="2" t="str">
        <f t="shared" si="122"/>
        <v/>
      </c>
      <c r="Z1924" s="2" t="str">
        <f t="shared" si="123"/>
        <v/>
      </c>
    </row>
    <row r="1925" spans="20:26" hidden="1" x14ac:dyDescent="0.25">
      <c r="T1925" s="2" t="str">
        <f t="shared" si="120"/>
        <v/>
      </c>
      <c r="V1925" s="2" t="str">
        <f t="shared" si="121"/>
        <v/>
      </c>
      <c r="X1925" s="2" t="str">
        <f t="shared" si="122"/>
        <v/>
      </c>
      <c r="Z1925" s="2" t="str">
        <f t="shared" si="123"/>
        <v/>
      </c>
    </row>
    <row r="1926" spans="20:26" hidden="1" x14ac:dyDescent="0.25">
      <c r="T1926" s="2" t="str">
        <f t="shared" si="120"/>
        <v/>
      </c>
      <c r="V1926" s="2" t="str">
        <f t="shared" si="121"/>
        <v/>
      </c>
      <c r="X1926" s="2" t="str">
        <f t="shared" si="122"/>
        <v/>
      </c>
      <c r="Z1926" s="2" t="str">
        <f t="shared" si="123"/>
        <v/>
      </c>
    </row>
    <row r="1927" spans="20:26" hidden="1" x14ac:dyDescent="0.25">
      <c r="T1927" s="2" t="str">
        <f t="shared" si="120"/>
        <v/>
      </c>
      <c r="V1927" s="2" t="str">
        <f t="shared" si="121"/>
        <v/>
      </c>
      <c r="X1927" s="2" t="str">
        <f t="shared" si="122"/>
        <v/>
      </c>
      <c r="Z1927" s="2" t="str">
        <f t="shared" si="123"/>
        <v/>
      </c>
    </row>
    <row r="1928" spans="20:26" hidden="1" x14ac:dyDescent="0.25">
      <c r="T1928" s="2" t="str">
        <f t="shared" si="120"/>
        <v/>
      </c>
      <c r="V1928" s="2" t="str">
        <f t="shared" si="121"/>
        <v/>
      </c>
      <c r="X1928" s="2" t="str">
        <f t="shared" si="122"/>
        <v/>
      </c>
      <c r="Z1928" s="2" t="str">
        <f t="shared" si="123"/>
        <v/>
      </c>
    </row>
    <row r="1929" spans="20:26" hidden="1" x14ac:dyDescent="0.25">
      <c r="T1929" s="2" t="str">
        <f t="shared" si="120"/>
        <v/>
      </c>
      <c r="V1929" s="2" t="str">
        <f t="shared" si="121"/>
        <v/>
      </c>
      <c r="X1929" s="2" t="str">
        <f t="shared" si="122"/>
        <v/>
      </c>
      <c r="Z1929" s="2" t="str">
        <f t="shared" si="123"/>
        <v/>
      </c>
    </row>
    <row r="1930" spans="20:26" hidden="1" x14ac:dyDescent="0.25">
      <c r="T1930" s="2" t="str">
        <f t="shared" si="120"/>
        <v/>
      </c>
      <c r="V1930" s="2" t="str">
        <f t="shared" si="121"/>
        <v/>
      </c>
      <c r="X1930" s="2" t="str">
        <f t="shared" si="122"/>
        <v/>
      </c>
      <c r="Z1930" s="2" t="str">
        <f t="shared" si="123"/>
        <v/>
      </c>
    </row>
    <row r="1931" spans="20:26" hidden="1" x14ac:dyDescent="0.25">
      <c r="T1931" s="2" t="str">
        <f t="shared" si="120"/>
        <v/>
      </c>
      <c r="V1931" s="2" t="str">
        <f t="shared" si="121"/>
        <v/>
      </c>
      <c r="X1931" s="2" t="str">
        <f t="shared" si="122"/>
        <v/>
      </c>
      <c r="Z1931" s="2" t="str">
        <f t="shared" si="123"/>
        <v/>
      </c>
    </row>
    <row r="1932" spans="20:26" hidden="1" x14ac:dyDescent="0.25">
      <c r="T1932" s="2" t="str">
        <f t="shared" si="120"/>
        <v/>
      </c>
      <c r="V1932" s="2" t="str">
        <f t="shared" si="121"/>
        <v/>
      </c>
      <c r="X1932" s="2" t="str">
        <f t="shared" si="122"/>
        <v/>
      </c>
      <c r="Z1932" s="2" t="str">
        <f t="shared" si="123"/>
        <v/>
      </c>
    </row>
    <row r="1933" spans="20:26" hidden="1" x14ac:dyDescent="0.25">
      <c r="T1933" s="2" t="str">
        <f t="shared" si="120"/>
        <v/>
      </c>
      <c r="V1933" s="2" t="str">
        <f t="shared" si="121"/>
        <v/>
      </c>
      <c r="X1933" s="2" t="str">
        <f t="shared" si="122"/>
        <v/>
      </c>
      <c r="Z1933" s="2" t="str">
        <f t="shared" si="123"/>
        <v/>
      </c>
    </row>
    <row r="1934" spans="20:26" hidden="1" x14ac:dyDescent="0.25">
      <c r="T1934" s="2" t="str">
        <f t="shared" si="120"/>
        <v/>
      </c>
      <c r="V1934" s="2" t="str">
        <f t="shared" si="121"/>
        <v/>
      </c>
      <c r="X1934" s="2" t="str">
        <f t="shared" si="122"/>
        <v/>
      </c>
      <c r="Z1934" s="2" t="str">
        <f t="shared" si="123"/>
        <v/>
      </c>
    </row>
    <row r="1935" spans="20:26" hidden="1" x14ac:dyDescent="0.25">
      <c r="T1935" s="2" t="str">
        <f t="shared" si="120"/>
        <v/>
      </c>
      <c r="V1935" s="2" t="str">
        <f t="shared" si="121"/>
        <v/>
      </c>
      <c r="X1935" s="2" t="str">
        <f t="shared" si="122"/>
        <v/>
      </c>
      <c r="Z1935" s="2" t="str">
        <f t="shared" si="123"/>
        <v/>
      </c>
    </row>
    <row r="1936" spans="20:26" hidden="1" x14ac:dyDescent="0.25">
      <c r="T1936" s="2" t="str">
        <f t="shared" si="120"/>
        <v/>
      </c>
      <c r="V1936" s="2" t="str">
        <f t="shared" si="121"/>
        <v/>
      </c>
      <c r="X1936" s="2" t="str">
        <f t="shared" si="122"/>
        <v/>
      </c>
      <c r="Z1936" s="2" t="str">
        <f t="shared" si="123"/>
        <v/>
      </c>
    </row>
    <row r="1937" spans="20:26" hidden="1" x14ac:dyDescent="0.25">
      <c r="T1937" s="2" t="str">
        <f t="shared" si="120"/>
        <v/>
      </c>
      <c r="V1937" s="2" t="str">
        <f t="shared" si="121"/>
        <v/>
      </c>
      <c r="X1937" s="2" t="str">
        <f t="shared" si="122"/>
        <v/>
      </c>
      <c r="Z1937" s="2" t="str">
        <f t="shared" si="123"/>
        <v/>
      </c>
    </row>
    <row r="1938" spans="20:26" hidden="1" x14ac:dyDescent="0.25">
      <c r="T1938" s="2" t="str">
        <f t="shared" si="120"/>
        <v/>
      </c>
      <c r="V1938" s="2" t="str">
        <f t="shared" si="121"/>
        <v/>
      </c>
      <c r="X1938" s="2" t="str">
        <f t="shared" si="122"/>
        <v/>
      </c>
      <c r="Z1938" s="2" t="str">
        <f t="shared" si="123"/>
        <v/>
      </c>
    </row>
    <row r="1939" spans="20:26" hidden="1" x14ac:dyDescent="0.25">
      <c r="T1939" s="2" t="str">
        <f t="shared" si="120"/>
        <v/>
      </c>
      <c r="V1939" s="2" t="str">
        <f t="shared" si="121"/>
        <v/>
      </c>
      <c r="X1939" s="2" t="str">
        <f t="shared" si="122"/>
        <v/>
      </c>
      <c r="Z1939" s="2" t="str">
        <f t="shared" si="123"/>
        <v/>
      </c>
    </row>
    <row r="1940" spans="20:26" hidden="1" x14ac:dyDescent="0.25">
      <c r="T1940" s="2" t="str">
        <f t="shared" si="120"/>
        <v/>
      </c>
      <c r="V1940" s="2" t="str">
        <f t="shared" si="121"/>
        <v/>
      </c>
      <c r="X1940" s="2" t="str">
        <f t="shared" si="122"/>
        <v/>
      </c>
      <c r="Z1940" s="2" t="str">
        <f t="shared" si="123"/>
        <v/>
      </c>
    </row>
    <row r="1941" spans="20:26" hidden="1" x14ac:dyDescent="0.25">
      <c r="T1941" s="2" t="str">
        <f t="shared" si="120"/>
        <v/>
      </c>
      <c r="V1941" s="2" t="str">
        <f t="shared" si="121"/>
        <v/>
      </c>
      <c r="X1941" s="2" t="str">
        <f t="shared" si="122"/>
        <v/>
      </c>
      <c r="Z1941" s="2" t="str">
        <f t="shared" si="123"/>
        <v/>
      </c>
    </row>
    <row r="1942" spans="20:26" hidden="1" x14ac:dyDescent="0.25">
      <c r="T1942" s="2" t="str">
        <f t="shared" si="120"/>
        <v/>
      </c>
      <c r="V1942" s="2" t="str">
        <f t="shared" si="121"/>
        <v/>
      </c>
      <c r="X1942" s="2" t="str">
        <f t="shared" si="122"/>
        <v/>
      </c>
      <c r="Z1942" s="2" t="str">
        <f t="shared" si="123"/>
        <v/>
      </c>
    </row>
    <row r="1943" spans="20:26" hidden="1" x14ac:dyDescent="0.25">
      <c r="T1943" s="2" t="str">
        <f t="shared" si="120"/>
        <v/>
      </c>
      <c r="V1943" s="2" t="str">
        <f t="shared" si="121"/>
        <v/>
      </c>
      <c r="X1943" s="2" t="str">
        <f t="shared" si="122"/>
        <v/>
      </c>
      <c r="Z1943" s="2" t="str">
        <f t="shared" si="123"/>
        <v/>
      </c>
    </row>
    <row r="1944" spans="20:26" hidden="1" x14ac:dyDescent="0.25">
      <c r="T1944" s="2" t="str">
        <f t="shared" si="120"/>
        <v/>
      </c>
      <c r="V1944" s="2" t="str">
        <f t="shared" si="121"/>
        <v/>
      </c>
      <c r="X1944" s="2" t="str">
        <f t="shared" si="122"/>
        <v/>
      </c>
      <c r="Z1944" s="2" t="str">
        <f t="shared" si="123"/>
        <v/>
      </c>
    </row>
    <row r="1945" spans="20:26" hidden="1" x14ac:dyDescent="0.25">
      <c r="T1945" s="2" t="str">
        <f t="shared" si="120"/>
        <v/>
      </c>
      <c r="V1945" s="2" t="str">
        <f t="shared" si="121"/>
        <v/>
      </c>
      <c r="X1945" s="2" t="str">
        <f t="shared" si="122"/>
        <v/>
      </c>
      <c r="Z1945" s="2" t="str">
        <f t="shared" si="123"/>
        <v/>
      </c>
    </row>
    <row r="1946" spans="20:26" hidden="1" x14ac:dyDescent="0.25">
      <c r="T1946" s="2" t="str">
        <f t="shared" si="120"/>
        <v/>
      </c>
      <c r="V1946" s="2" t="str">
        <f t="shared" si="121"/>
        <v/>
      </c>
      <c r="X1946" s="2" t="str">
        <f t="shared" si="122"/>
        <v/>
      </c>
      <c r="Z1946" s="2" t="str">
        <f t="shared" si="123"/>
        <v/>
      </c>
    </row>
    <row r="1947" spans="20:26" hidden="1" x14ac:dyDescent="0.25">
      <c r="T1947" s="2" t="str">
        <f t="shared" si="120"/>
        <v/>
      </c>
      <c r="V1947" s="2" t="str">
        <f t="shared" si="121"/>
        <v/>
      </c>
      <c r="X1947" s="2" t="str">
        <f t="shared" si="122"/>
        <v/>
      </c>
      <c r="Z1947" s="2" t="str">
        <f t="shared" si="123"/>
        <v/>
      </c>
    </row>
    <row r="1948" spans="20:26" hidden="1" x14ac:dyDescent="0.25">
      <c r="T1948" s="2" t="str">
        <f t="shared" si="120"/>
        <v/>
      </c>
      <c r="V1948" s="2" t="str">
        <f t="shared" si="121"/>
        <v/>
      </c>
      <c r="X1948" s="2" t="str">
        <f t="shared" si="122"/>
        <v/>
      </c>
      <c r="Z1948" s="2" t="str">
        <f t="shared" si="123"/>
        <v/>
      </c>
    </row>
    <row r="1949" spans="20:26" hidden="1" x14ac:dyDescent="0.25">
      <c r="T1949" s="2" t="str">
        <f t="shared" si="120"/>
        <v/>
      </c>
      <c r="V1949" s="2" t="str">
        <f t="shared" si="121"/>
        <v/>
      </c>
      <c r="X1949" s="2" t="str">
        <f t="shared" si="122"/>
        <v/>
      </c>
      <c r="Z1949" s="2" t="str">
        <f t="shared" si="123"/>
        <v/>
      </c>
    </row>
    <row r="1950" spans="20:26" hidden="1" x14ac:dyDescent="0.25">
      <c r="T1950" s="2" t="str">
        <f t="shared" si="120"/>
        <v/>
      </c>
      <c r="V1950" s="2" t="str">
        <f t="shared" si="121"/>
        <v/>
      </c>
      <c r="X1950" s="2" t="str">
        <f t="shared" si="122"/>
        <v/>
      </c>
      <c r="Z1950" s="2" t="str">
        <f t="shared" si="123"/>
        <v/>
      </c>
    </row>
    <row r="1951" spans="20:26" hidden="1" x14ac:dyDescent="0.25">
      <c r="T1951" s="2" t="str">
        <f t="shared" si="120"/>
        <v/>
      </c>
      <c r="V1951" s="2" t="str">
        <f t="shared" si="121"/>
        <v/>
      </c>
      <c r="X1951" s="2" t="str">
        <f t="shared" si="122"/>
        <v/>
      </c>
      <c r="Z1951" s="2" t="str">
        <f t="shared" si="123"/>
        <v/>
      </c>
    </row>
    <row r="1952" spans="20:26" hidden="1" x14ac:dyDescent="0.25">
      <c r="T1952" s="2" t="str">
        <f t="shared" si="120"/>
        <v/>
      </c>
      <c r="V1952" s="2" t="str">
        <f t="shared" si="121"/>
        <v/>
      </c>
      <c r="X1952" s="2" t="str">
        <f t="shared" si="122"/>
        <v/>
      </c>
      <c r="Z1952" s="2" t="str">
        <f t="shared" si="123"/>
        <v/>
      </c>
    </row>
    <row r="1953" spans="20:26" hidden="1" x14ac:dyDescent="0.25">
      <c r="T1953" s="2" t="str">
        <f t="shared" si="120"/>
        <v/>
      </c>
      <c r="V1953" s="2" t="str">
        <f t="shared" si="121"/>
        <v/>
      </c>
      <c r="X1953" s="2" t="str">
        <f t="shared" si="122"/>
        <v/>
      </c>
      <c r="Z1953" s="2" t="str">
        <f t="shared" si="123"/>
        <v/>
      </c>
    </row>
    <row r="1954" spans="20:26" hidden="1" x14ac:dyDescent="0.25">
      <c r="T1954" s="2" t="str">
        <f t="shared" si="120"/>
        <v/>
      </c>
      <c r="V1954" s="2" t="str">
        <f t="shared" si="121"/>
        <v/>
      </c>
      <c r="X1954" s="2" t="str">
        <f t="shared" si="122"/>
        <v/>
      </c>
      <c r="Z1954" s="2" t="str">
        <f t="shared" si="123"/>
        <v/>
      </c>
    </row>
    <row r="1955" spans="20:26" hidden="1" x14ac:dyDescent="0.25">
      <c r="T1955" s="2" t="str">
        <f t="shared" si="120"/>
        <v/>
      </c>
      <c r="V1955" s="2" t="str">
        <f t="shared" si="121"/>
        <v/>
      </c>
      <c r="X1955" s="2" t="str">
        <f t="shared" si="122"/>
        <v/>
      </c>
      <c r="Z1955" s="2" t="str">
        <f t="shared" si="123"/>
        <v/>
      </c>
    </row>
    <row r="1956" spans="20:26" hidden="1" x14ac:dyDescent="0.25">
      <c r="T1956" s="2" t="str">
        <f t="shared" si="120"/>
        <v/>
      </c>
      <c r="V1956" s="2" t="str">
        <f t="shared" si="121"/>
        <v/>
      </c>
      <c r="X1956" s="2" t="str">
        <f t="shared" si="122"/>
        <v/>
      </c>
      <c r="Z1956" s="2" t="str">
        <f t="shared" si="123"/>
        <v/>
      </c>
    </row>
    <row r="1957" spans="20:26" hidden="1" x14ac:dyDescent="0.25">
      <c r="T1957" s="2" t="str">
        <f t="shared" si="120"/>
        <v/>
      </c>
      <c r="V1957" s="2" t="str">
        <f t="shared" si="121"/>
        <v/>
      </c>
      <c r="X1957" s="2" t="str">
        <f t="shared" si="122"/>
        <v/>
      </c>
      <c r="Z1957" s="2" t="str">
        <f t="shared" si="123"/>
        <v/>
      </c>
    </row>
    <row r="1958" spans="20:26" hidden="1" x14ac:dyDescent="0.25">
      <c r="T1958" s="2" t="str">
        <f t="shared" si="120"/>
        <v/>
      </c>
      <c r="V1958" s="2" t="str">
        <f t="shared" si="121"/>
        <v/>
      </c>
      <c r="X1958" s="2" t="str">
        <f t="shared" si="122"/>
        <v/>
      </c>
      <c r="Z1958" s="2" t="str">
        <f t="shared" si="123"/>
        <v/>
      </c>
    </row>
    <row r="1959" spans="20:26" hidden="1" x14ac:dyDescent="0.25">
      <c r="T1959" s="2" t="str">
        <f t="shared" si="120"/>
        <v/>
      </c>
      <c r="V1959" s="2" t="str">
        <f t="shared" si="121"/>
        <v/>
      </c>
      <c r="X1959" s="2" t="str">
        <f t="shared" si="122"/>
        <v/>
      </c>
      <c r="Z1959" s="2" t="str">
        <f t="shared" si="123"/>
        <v/>
      </c>
    </row>
    <row r="1960" spans="20:26" hidden="1" x14ac:dyDescent="0.25">
      <c r="T1960" s="2" t="str">
        <f t="shared" si="120"/>
        <v/>
      </c>
      <c r="V1960" s="2" t="str">
        <f t="shared" si="121"/>
        <v/>
      </c>
      <c r="X1960" s="2" t="str">
        <f t="shared" si="122"/>
        <v/>
      </c>
      <c r="Z1960" s="2" t="str">
        <f t="shared" si="123"/>
        <v/>
      </c>
    </row>
    <row r="1961" spans="20:26" hidden="1" x14ac:dyDescent="0.25">
      <c r="T1961" s="2" t="str">
        <f t="shared" si="120"/>
        <v/>
      </c>
      <c r="V1961" s="2" t="str">
        <f t="shared" si="121"/>
        <v/>
      </c>
      <c r="X1961" s="2" t="str">
        <f t="shared" si="122"/>
        <v/>
      </c>
      <c r="Z1961" s="2" t="str">
        <f t="shared" si="123"/>
        <v/>
      </c>
    </row>
    <row r="1962" spans="20:26" hidden="1" x14ac:dyDescent="0.25">
      <c r="T1962" s="2" t="str">
        <f t="shared" si="120"/>
        <v/>
      </c>
      <c r="V1962" s="2" t="str">
        <f t="shared" si="121"/>
        <v/>
      </c>
      <c r="X1962" s="2" t="str">
        <f t="shared" si="122"/>
        <v/>
      </c>
      <c r="Z1962" s="2" t="str">
        <f t="shared" si="123"/>
        <v/>
      </c>
    </row>
    <row r="1963" spans="20:26" hidden="1" x14ac:dyDescent="0.25">
      <c r="T1963" s="2" t="str">
        <f t="shared" si="120"/>
        <v/>
      </c>
      <c r="V1963" s="2" t="str">
        <f t="shared" si="121"/>
        <v/>
      </c>
      <c r="X1963" s="2" t="str">
        <f t="shared" si="122"/>
        <v/>
      </c>
      <c r="Z1963" s="2" t="str">
        <f t="shared" si="123"/>
        <v/>
      </c>
    </row>
    <row r="1964" spans="20:26" hidden="1" x14ac:dyDescent="0.25">
      <c r="T1964" s="2" t="str">
        <f t="shared" si="120"/>
        <v/>
      </c>
      <c r="V1964" s="2" t="str">
        <f t="shared" si="121"/>
        <v/>
      </c>
      <c r="X1964" s="2" t="str">
        <f t="shared" si="122"/>
        <v/>
      </c>
      <c r="Z1964" s="2" t="str">
        <f t="shared" si="123"/>
        <v/>
      </c>
    </row>
    <row r="1965" spans="20:26" hidden="1" x14ac:dyDescent="0.25">
      <c r="T1965" s="2" t="str">
        <f t="shared" si="120"/>
        <v/>
      </c>
      <c r="V1965" s="2" t="str">
        <f t="shared" si="121"/>
        <v/>
      </c>
      <c r="X1965" s="2" t="str">
        <f t="shared" si="122"/>
        <v/>
      </c>
      <c r="Z1965" s="2" t="str">
        <f t="shared" si="123"/>
        <v/>
      </c>
    </row>
    <row r="1966" spans="20:26" hidden="1" x14ac:dyDescent="0.25">
      <c r="T1966" s="2" t="str">
        <f t="shared" si="120"/>
        <v/>
      </c>
      <c r="V1966" s="2" t="str">
        <f t="shared" si="121"/>
        <v/>
      </c>
      <c r="X1966" s="2" t="str">
        <f t="shared" si="122"/>
        <v/>
      </c>
      <c r="Z1966" s="2" t="str">
        <f t="shared" si="123"/>
        <v/>
      </c>
    </row>
    <row r="1967" spans="20:26" hidden="1" x14ac:dyDescent="0.25">
      <c r="T1967" s="2" t="str">
        <f t="shared" si="120"/>
        <v/>
      </c>
      <c r="V1967" s="2" t="str">
        <f t="shared" si="121"/>
        <v/>
      </c>
      <c r="X1967" s="2" t="str">
        <f t="shared" si="122"/>
        <v/>
      </c>
      <c r="Z1967" s="2" t="str">
        <f t="shared" si="123"/>
        <v/>
      </c>
    </row>
    <row r="1968" spans="20:26" hidden="1" x14ac:dyDescent="0.25">
      <c r="T1968" s="2" t="str">
        <f t="shared" si="120"/>
        <v/>
      </c>
      <c r="V1968" s="2" t="str">
        <f t="shared" si="121"/>
        <v/>
      </c>
      <c r="X1968" s="2" t="str">
        <f t="shared" si="122"/>
        <v/>
      </c>
      <c r="Z1968" s="2" t="str">
        <f t="shared" si="123"/>
        <v/>
      </c>
    </row>
    <row r="1969" spans="20:26" hidden="1" x14ac:dyDescent="0.25">
      <c r="T1969" s="2" t="str">
        <f t="shared" si="120"/>
        <v/>
      </c>
      <c r="V1969" s="2" t="str">
        <f t="shared" si="121"/>
        <v/>
      </c>
      <c r="X1969" s="2" t="str">
        <f t="shared" si="122"/>
        <v/>
      </c>
      <c r="Z1969" s="2" t="str">
        <f t="shared" si="123"/>
        <v/>
      </c>
    </row>
    <row r="1970" spans="20:26" hidden="1" x14ac:dyDescent="0.25">
      <c r="T1970" s="2" t="str">
        <f t="shared" si="120"/>
        <v/>
      </c>
      <c r="V1970" s="2" t="str">
        <f t="shared" si="121"/>
        <v/>
      </c>
      <c r="X1970" s="2" t="str">
        <f t="shared" si="122"/>
        <v/>
      </c>
      <c r="Z1970" s="2" t="str">
        <f t="shared" si="123"/>
        <v/>
      </c>
    </row>
    <row r="1971" spans="20:26" hidden="1" x14ac:dyDescent="0.25">
      <c r="T1971" s="2" t="str">
        <f t="shared" si="120"/>
        <v/>
      </c>
      <c r="V1971" s="2" t="str">
        <f t="shared" si="121"/>
        <v/>
      </c>
      <c r="X1971" s="2" t="str">
        <f t="shared" si="122"/>
        <v/>
      </c>
      <c r="Z1971" s="2" t="str">
        <f t="shared" si="123"/>
        <v/>
      </c>
    </row>
    <row r="1972" spans="20:26" hidden="1" x14ac:dyDescent="0.25">
      <c r="T1972" s="2" t="str">
        <f t="shared" si="120"/>
        <v/>
      </c>
      <c r="V1972" s="2" t="str">
        <f t="shared" si="121"/>
        <v/>
      </c>
      <c r="X1972" s="2" t="str">
        <f t="shared" si="122"/>
        <v/>
      </c>
      <c r="Z1972" s="2" t="str">
        <f t="shared" si="123"/>
        <v/>
      </c>
    </row>
    <row r="1973" spans="20:26" hidden="1" x14ac:dyDescent="0.25">
      <c r="T1973" s="2" t="str">
        <f t="shared" si="120"/>
        <v/>
      </c>
      <c r="V1973" s="2" t="str">
        <f t="shared" si="121"/>
        <v/>
      </c>
      <c r="X1973" s="2" t="str">
        <f t="shared" si="122"/>
        <v/>
      </c>
      <c r="Z1973" s="2" t="str">
        <f t="shared" si="123"/>
        <v/>
      </c>
    </row>
    <row r="1974" spans="20:26" hidden="1" x14ac:dyDescent="0.25">
      <c r="T1974" s="2" t="str">
        <f t="shared" si="120"/>
        <v/>
      </c>
      <c r="V1974" s="2" t="str">
        <f t="shared" si="121"/>
        <v/>
      </c>
      <c r="X1974" s="2" t="str">
        <f t="shared" si="122"/>
        <v/>
      </c>
      <c r="Z1974" s="2" t="str">
        <f t="shared" si="123"/>
        <v/>
      </c>
    </row>
    <row r="1975" spans="20:26" hidden="1" x14ac:dyDescent="0.25">
      <c r="T1975" s="2" t="str">
        <f t="shared" si="120"/>
        <v/>
      </c>
      <c r="V1975" s="2" t="str">
        <f t="shared" si="121"/>
        <v/>
      </c>
      <c r="X1975" s="2" t="str">
        <f t="shared" si="122"/>
        <v/>
      </c>
      <c r="Z1975" s="2" t="str">
        <f t="shared" si="123"/>
        <v/>
      </c>
    </row>
    <row r="1976" spans="20:26" hidden="1" x14ac:dyDescent="0.25">
      <c r="T1976" s="2" t="str">
        <f t="shared" si="120"/>
        <v/>
      </c>
      <c r="V1976" s="2" t="str">
        <f t="shared" si="121"/>
        <v/>
      </c>
      <c r="X1976" s="2" t="str">
        <f t="shared" si="122"/>
        <v/>
      </c>
      <c r="Z1976" s="2" t="str">
        <f t="shared" si="123"/>
        <v/>
      </c>
    </row>
    <row r="1977" spans="20:26" hidden="1" x14ac:dyDescent="0.25">
      <c r="T1977" s="2" t="str">
        <f t="shared" si="120"/>
        <v/>
      </c>
      <c r="V1977" s="2" t="str">
        <f t="shared" si="121"/>
        <v/>
      </c>
      <c r="X1977" s="2" t="str">
        <f t="shared" si="122"/>
        <v/>
      </c>
      <c r="Z1977" s="2" t="str">
        <f t="shared" si="123"/>
        <v/>
      </c>
    </row>
    <row r="1978" spans="20:26" hidden="1" x14ac:dyDescent="0.25">
      <c r="T1978" s="2" t="str">
        <f t="shared" si="120"/>
        <v/>
      </c>
      <c r="V1978" s="2" t="str">
        <f t="shared" si="121"/>
        <v/>
      </c>
      <c r="X1978" s="2" t="str">
        <f t="shared" si="122"/>
        <v/>
      </c>
      <c r="Z1978" s="2" t="str">
        <f t="shared" si="123"/>
        <v/>
      </c>
    </row>
    <row r="1979" spans="20:26" hidden="1" x14ac:dyDescent="0.25">
      <c r="T1979" s="2" t="str">
        <f t="shared" ref="T1979:T2042" si="124">IF(U1979&lt;&gt;"",B1979,"")</f>
        <v/>
      </c>
      <c r="V1979" s="2" t="str">
        <f t="shared" si="121"/>
        <v/>
      </c>
      <c r="X1979" s="2" t="str">
        <f t="shared" si="122"/>
        <v/>
      </c>
      <c r="Z1979" s="2" t="str">
        <f t="shared" si="123"/>
        <v/>
      </c>
    </row>
    <row r="1980" spans="20:26" hidden="1" x14ac:dyDescent="0.25">
      <c r="T1980" s="2" t="str">
        <f t="shared" si="124"/>
        <v/>
      </c>
      <c r="V1980" s="2" t="str">
        <f t="shared" si="121"/>
        <v/>
      </c>
      <c r="X1980" s="2" t="str">
        <f t="shared" si="122"/>
        <v/>
      </c>
      <c r="Z1980" s="2" t="str">
        <f t="shared" si="123"/>
        <v/>
      </c>
    </row>
    <row r="1981" spans="20:26" hidden="1" x14ac:dyDescent="0.25">
      <c r="T1981" s="2" t="str">
        <f t="shared" si="124"/>
        <v/>
      </c>
      <c r="V1981" s="2" t="str">
        <f t="shared" si="121"/>
        <v/>
      </c>
      <c r="X1981" s="2" t="str">
        <f t="shared" si="122"/>
        <v/>
      </c>
      <c r="Z1981" s="2" t="str">
        <f t="shared" si="123"/>
        <v/>
      </c>
    </row>
    <row r="1982" spans="20:26" hidden="1" x14ac:dyDescent="0.25">
      <c r="T1982" s="2" t="str">
        <f t="shared" si="124"/>
        <v/>
      </c>
      <c r="V1982" s="2" t="str">
        <f t="shared" si="121"/>
        <v/>
      </c>
      <c r="X1982" s="2" t="str">
        <f t="shared" si="122"/>
        <v/>
      </c>
      <c r="Z1982" s="2" t="str">
        <f t="shared" si="123"/>
        <v/>
      </c>
    </row>
    <row r="1983" spans="20:26" hidden="1" x14ac:dyDescent="0.25">
      <c r="T1983" s="2" t="str">
        <f t="shared" si="124"/>
        <v/>
      </c>
      <c r="V1983" s="2" t="str">
        <f t="shared" si="121"/>
        <v/>
      </c>
      <c r="X1983" s="2" t="str">
        <f t="shared" si="122"/>
        <v/>
      </c>
      <c r="Z1983" s="2" t="str">
        <f t="shared" si="123"/>
        <v/>
      </c>
    </row>
    <row r="1984" spans="20:26" hidden="1" x14ac:dyDescent="0.25">
      <c r="T1984" s="2" t="str">
        <f t="shared" si="124"/>
        <v/>
      </c>
      <c r="V1984" s="2" t="str">
        <f t="shared" si="121"/>
        <v/>
      </c>
      <c r="X1984" s="2" t="str">
        <f t="shared" si="122"/>
        <v/>
      </c>
      <c r="Z1984" s="2" t="str">
        <f t="shared" si="123"/>
        <v/>
      </c>
    </row>
    <row r="1985" spans="20:26" hidden="1" x14ac:dyDescent="0.25">
      <c r="T1985" s="2" t="str">
        <f t="shared" si="124"/>
        <v/>
      </c>
      <c r="V1985" s="2" t="str">
        <f t="shared" si="121"/>
        <v/>
      </c>
      <c r="X1985" s="2" t="str">
        <f t="shared" si="122"/>
        <v/>
      </c>
      <c r="Z1985" s="2" t="str">
        <f t="shared" si="123"/>
        <v/>
      </c>
    </row>
    <row r="1986" spans="20:26" hidden="1" x14ac:dyDescent="0.25">
      <c r="T1986" s="2" t="str">
        <f t="shared" si="124"/>
        <v/>
      </c>
      <c r="V1986" s="2" t="str">
        <f t="shared" si="121"/>
        <v/>
      </c>
      <c r="X1986" s="2" t="str">
        <f t="shared" si="122"/>
        <v/>
      </c>
      <c r="Z1986" s="2" t="str">
        <f t="shared" si="123"/>
        <v/>
      </c>
    </row>
    <row r="1987" spans="20:26" hidden="1" x14ac:dyDescent="0.25">
      <c r="T1987" s="2" t="str">
        <f t="shared" si="124"/>
        <v/>
      </c>
      <c r="V1987" s="2" t="str">
        <f t="shared" ref="V1987:V2050" si="125">IF(W1987&lt;&gt;"",B1987,"")</f>
        <v/>
      </c>
      <c r="X1987" s="2" t="str">
        <f t="shared" ref="X1987:X2050" si="126">IF(Y1987&lt;&gt;"",B1987,"")</f>
        <v/>
      </c>
      <c r="Z1987" s="2" t="str">
        <f t="shared" ref="Z1987:Z2050" si="127">IF(AA1987&lt;&gt;"",B1987,"")</f>
        <v/>
      </c>
    </row>
    <row r="1988" spans="20:26" hidden="1" x14ac:dyDescent="0.25">
      <c r="T1988" s="2" t="str">
        <f t="shared" si="124"/>
        <v/>
      </c>
      <c r="V1988" s="2" t="str">
        <f t="shared" si="125"/>
        <v/>
      </c>
      <c r="X1988" s="2" t="str">
        <f t="shared" si="126"/>
        <v/>
      </c>
      <c r="Z1988" s="2" t="str">
        <f t="shared" si="127"/>
        <v/>
      </c>
    </row>
    <row r="1989" spans="20:26" hidden="1" x14ac:dyDescent="0.25">
      <c r="T1989" s="2" t="str">
        <f t="shared" si="124"/>
        <v/>
      </c>
      <c r="V1989" s="2" t="str">
        <f t="shared" si="125"/>
        <v/>
      </c>
      <c r="X1989" s="2" t="str">
        <f t="shared" si="126"/>
        <v/>
      </c>
      <c r="Z1989" s="2" t="str">
        <f t="shared" si="127"/>
        <v/>
      </c>
    </row>
    <row r="1990" spans="20:26" hidden="1" x14ac:dyDescent="0.25">
      <c r="T1990" s="2" t="str">
        <f t="shared" si="124"/>
        <v/>
      </c>
      <c r="V1990" s="2" t="str">
        <f t="shared" si="125"/>
        <v/>
      </c>
      <c r="X1990" s="2" t="str">
        <f t="shared" si="126"/>
        <v/>
      </c>
      <c r="Z1990" s="2" t="str">
        <f t="shared" si="127"/>
        <v/>
      </c>
    </row>
    <row r="1991" spans="20:26" hidden="1" x14ac:dyDescent="0.25">
      <c r="T1991" s="2" t="str">
        <f t="shared" si="124"/>
        <v/>
      </c>
      <c r="V1991" s="2" t="str">
        <f t="shared" si="125"/>
        <v/>
      </c>
      <c r="X1991" s="2" t="str">
        <f t="shared" si="126"/>
        <v/>
      </c>
      <c r="Z1991" s="2" t="str">
        <f t="shared" si="127"/>
        <v/>
      </c>
    </row>
    <row r="1992" spans="20:26" hidden="1" x14ac:dyDescent="0.25">
      <c r="T1992" s="2" t="str">
        <f t="shared" si="124"/>
        <v/>
      </c>
      <c r="V1992" s="2" t="str">
        <f t="shared" si="125"/>
        <v/>
      </c>
      <c r="X1992" s="2" t="str">
        <f t="shared" si="126"/>
        <v/>
      </c>
      <c r="Z1992" s="2" t="str">
        <f t="shared" si="127"/>
        <v/>
      </c>
    </row>
    <row r="1993" spans="20:26" hidden="1" x14ac:dyDescent="0.25">
      <c r="T1993" s="2" t="str">
        <f t="shared" si="124"/>
        <v/>
      </c>
      <c r="V1993" s="2" t="str">
        <f t="shared" si="125"/>
        <v/>
      </c>
      <c r="X1993" s="2" t="str">
        <f t="shared" si="126"/>
        <v/>
      </c>
      <c r="Z1993" s="2" t="str">
        <f t="shared" si="127"/>
        <v/>
      </c>
    </row>
    <row r="1994" spans="20:26" hidden="1" x14ac:dyDescent="0.25">
      <c r="T1994" s="2" t="str">
        <f t="shared" si="124"/>
        <v/>
      </c>
      <c r="V1994" s="2" t="str">
        <f t="shared" si="125"/>
        <v/>
      </c>
      <c r="X1994" s="2" t="str">
        <f t="shared" si="126"/>
        <v/>
      </c>
      <c r="Z1994" s="2" t="str">
        <f t="shared" si="127"/>
        <v/>
      </c>
    </row>
    <row r="1995" spans="20:26" hidden="1" x14ac:dyDescent="0.25">
      <c r="T1995" s="2" t="str">
        <f t="shared" si="124"/>
        <v/>
      </c>
      <c r="V1995" s="2" t="str">
        <f t="shared" si="125"/>
        <v/>
      </c>
      <c r="X1995" s="2" t="str">
        <f t="shared" si="126"/>
        <v/>
      </c>
      <c r="Z1995" s="2" t="str">
        <f t="shared" si="127"/>
        <v/>
      </c>
    </row>
    <row r="1996" spans="20:26" hidden="1" x14ac:dyDescent="0.25">
      <c r="T1996" s="2" t="str">
        <f t="shared" si="124"/>
        <v/>
      </c>
      <c r="V1996" s="2" t="str">
        <f t="shared" si="125"/>
        <v/>
      </c>
      <c r="X1996" s="2" t="str">
        <f t="shared" si="126"/>
        <v/>
      </c>
      <c r="Z1996" s="2" t="str">
        <f t="shared" si="127"/>
        <v/>
      </c>
    </row>
    <row r="1997" spans="20:26" hidden="1" x14ac:dyDescent="0.25">
      <c r="T1997" s="2" t="str">
        <f t="shared" si="124"/>
        <v/>
      </c>
      <c r="V1997" s="2" t="str">
        <f t="shared" si="125"/>
        <v/>
      </c>
      <c r="X1997" s="2" t="str">
        <f t="shared" si="126"/>
        <v/>
      </c>
      <c r="Z1997" s="2" t="str">
        <f t="shared" si="127"/>
        <v/>
      </c>
    </row>
    <row r="1998" spans="20:26" hidden="1" x14ac:dyDescent="0.25">
      <c r="T1998" s="2" t="str">
        <f t="shared" si="124"/>
        <v/>
      </c>
      <c r="V1998" s="2" t="str">
        <f t="shared" si="125"/>
        <v/>
      </c>
      <c r="X1998" s="2" t="str">
        <f t="shared" si="126"/>
        <v/>
      </c>
      <c r="Z1998" s="2" t="str">
        <f t="shared" si="127"/>
        <v/>
      </c>
    </row>
    <row r="1999" spans="20:26" hidden="1" x14ac:dyDescent="0.25">
      <c r="T1999" s="2" t="str">
        <f t="shared" si="124"/>
        <v/>
      </c>
      <c r="V1999" s="2" t="str">
        <f t="shared" si="125"/>
        <v/>
      </c>
      <c r="X1999" s="2" t="str">
        <f t="shared" si="126"/>
        <v/>
      </c>
      <c r="Z1999" s="2" t="str">
        <f t="shared" si="127"/>
        <v/>
      </c>
    </row>
    <row r="2000" spans="20:26" hidden="1" x14ac:dyDescent="0.25">
      <c r="T2000" s="2" t="str">
        <f t="shared" si="124"/>
        <v/>
      </c>
      <c r="V2000" s="2" t="str">
        <f t="shared" si="125"/>
        <v/>
      </c>
      <c r="X2000" s="2" t="str">
        <f t="shared" si="126"/>
        <v/>
      </c>
      <c r="Z2000" s="2" t="str">
        <f t="shared" si="127"/>
        <v/>
      </c>
    </row>
    <row r="2001" spans="20:26" hidden="1" x14ac:dyDescent="0.25">
      <c r="T2001" s="2" t="str">
        <f t="shared" si="124"/>
        <v/>
      </c>
      <c r="V2001" s="2" t="str">
        <f t="shared" si="125"/>
        <v/>
      </c>
      <c r="X2001" s="2" t="str">
        <f t="shared" si="126"/>
        <v/>
      </c>
      <c r="Z2001" s="2" t="str">
        <f t="shared" si="127"/>
        <v/>
      </c>
    </row>
    <row r="2002" spans="20:26" hidden="1" x14ac:dyDescent="0.25">
      <c r="T2002" s="2" t="str">
        <f t="shared" si="124"/>
        <v/>
      </c>
      <c r="V2002" s="2" t="str">
        <f t="shared" si="125"/>
        <v/>
      </c>
      <c r="X2002" s="2" t="str">
        <f t="shared" si="126"/>
        <v/>
      </c>
      <c r="Z2002" s="2" t="str">
        <f t="shared" si="127"/>
        <v/>
      </c>
    </row>
    <row r="2003" spans="20:26" hidden="1" x14ac:dyDescent="0.25">
      <c r="T2003" s="2" t="str">
        <f t="shared" si="124"/>
        <v/>
      </c>
      <c r="V2003" s="2" t="str">
        <f t="shared" si="125"/>
        <v/>
      </c>
      <c r="X2003" s="2" t="str">
        <f t="shared" si="126"/>
        <v/>
      </c>
      <c r="Z2003" s="2" t="str">
        <f t="shared" si="127"/>
        <v/>
      </c>
    </row>
    <row r="2004" spans="20:26" hidden="1" x14ac:dyDescent="0.25">
      <c r="T2004" s="2" t="str">
        <f t="shared" si="124"/>
        <v/>
      </c>
      <c r="V2004" s="2" t="str">
        <f t="shared" si="125"/>
        <v/>
      </c>
      <c r="X2004" s="2" t="str">
        <f t="shared" si="126"/>
        <v/>
      </c>
      <c r="Z2004" s="2" t="str">
        <f t="shared" si="127"/>
        <v/>
      </c>
    </row>
    <row r="2005" spans="20:26" hidden="1" x14ac:dyDescent="0.25">
      <c r="T2005" s="2" t="str">
        <f t="shared" si="124"/>
        <v/>
      </c>
      <c r="V2005" s="2" t="str">
        <f t="shared" si="125"/>
        <v/>
      </c>
      <c r="X2005" s="2" t="str">
        <f t="shared" si="126"/>
        <v/>
      </c>
      <c r="Z2005" s="2" t="str">
        <f t="shared" si="127"/>
        <v/>
      </c>
    </row>
    <row r="2006" spans="20:26" hidden="1" x14ac:dyDescent="0.25">
      <c r="T2006" s="2" t="str">
        <f t="shared" si="124"/>
        <v/>
      </c>
      <c r="V2006" s="2" t="str">
        <f t="shared" si="125"/>
        <v/>
      </c>
      <c r="X2006" s="2" t="str">
        <f t="shared" si="126"/>
        <v/>
      </c>
      <c r="Z2006" s="2" t="str">
        <f t="shared" si="127"/>
        <v/>
      </c>
    </row>
    <row r="2007" spans="20:26" hidden="1" x14ac:dyDescent="0.25">
      <c r="T2007" s="2" t="str">
        <f t="shared" si="124"/>
        <v/>
      </c>
      <c r="V2007" s="2" t="str">
        <f t="shared" si="125"/>
        <v/>
      </c>
      <c r="X2007" s="2" t="str">
        <f t="shared" si="126"/>
        <v/>
      </c>
      <c r="Z2007" s="2" t="str">
        <f t="shared" si="127"/>
        <v/>
      </c>
    </row>
    <row r="2008" spans="20:26" hidden="1" x14ac:dyDescent="0.25">
      <c r="T2008" s="2" t="str">
        <f t="shared" si="124"/>
        <v/>
      </c>
      <c r="V2008" s="2" t="str">
        <f t="shared" si="125"/>
        <v/>
      </c>
      <c r="X2008" s="2" t="str">
        <f t="shared" si="126"/>
        <v/>
      </c>
      <c r="Z2008" s="2" t="str">
        <f t="shared" si="127"/>
        <v/>
      </c>
    </row>
    <row r="2009" spans="20:26" hidden="1" x14ac:dyDescent="0.25">
      <c r="T2009" s="2" t="str">
        <f t="shared" si="124"/>
        <v/>
      </c>
      <c r="V2009" s="2" t="str">
        <f t="shared" si="125"/>
        <v/>
      </c>
      <c r="X2009" s="2" t="str">
        <f t="shared" si="126"/>
        <v/>
      </c>
      <c r="Z2009" s="2" t="str">
        <f t="shared" si="127"/>
        <v/>
      </c>
    </row>
    <row r="2010" spans="20:26" hidden="1" x14ac:dyDescent="0.25">
      <c r="T2010" s="2" t="str">
        <f t="shared" si="124"/>
        <v/>
      </c>
      <c r="V2010" s="2" t="str">
        <f t="shared" si="125"/>
        <v/>
      </c>
      <c r="X2010" s="2" t="str">
        <f t="shared" si="126"/>
        <v/>
      </c>
      <c r="Z2010" s="2" t="str">
        <f t="shared" si="127"/>
        <v/>
      </c>
    </row>
    <row r="2011" spans="20:26" hidden="1" x14ac:dyDescent="0.25">
      <c r="T2011" s="2" t="str">
        <f t="shared" si="124"/>
        <v/>
      </c>
      <c r="V2011" s="2" t="str">
        <f t="shared" si="125"/>
        <v/>
      </c>
      <c r="X2011" s="2" t="str">
        <f t="shared" si="126"/>
        <v/>
      </c>
      <c r="Z2011" s="2" t="str">
        <f t="shared" si="127"/>
        <v/>
      </c>
    </row>
    <row r="2012" spans="20:26" hidden="1" x14ac:dyDescent="0.25">
      <c r="T2012" s="2" t="str">
        <f t="shared" si="124"/>
        <v/>
      </c>
      <c r="V2012" s="2" t="str">
        <f t="shared" si="125"/>
        <v/>
      </c>
      <c r="X2012" s="2" t="str">
        <f t="shared" si="126"/>
        <v/>
      </c>
      <c r="Z2012" s="2" t="str">
        <f t="shared" si="127"/>
        <v/>
      </c>
    </row>
    <row r="2013" spans="20:26" hidden="1" x14ac:dyDescent="0.25">
      <c r="T2013" s="2" t="str">
        <f t="shared" si="124"/>
        <v/>
      </c>
      <c r="V2013" s="2" t="str">
        <f t="shared" si="125"/>
        <v/>
      </c>
      <c r="X2013" s="2" t="str">
        <f t="shared" si="126"/>
        <v/>
      </c>
      <c r="Z2013" s="2" t="str">
        <f t="shared" si="127"/>
        <v/>
      </c>
    </row>
    <row r="2014" spans="20:26" hidden="1" x14ac:dyDescent="0.25">
      <c r="T2014" s="2" t="str">
        <f t="shared" si="124"/>
        <v/>
      </c>
      <c r="V2014" s="2" t="str">
        <f t="shared" si="125"/>
        <v/>
      </c>
      <c r="X2014" s="2" t="str">
        <f t="shared" si="126"/>
        <v/>
      </c>
      <c r="Z2014" s="2" t="str">
        <f t="shared" si="127"/>
        <v/>
      </c>
    </row>
    <row r="2015" spans="20:26" hidden="1" x14ac:dyDescent="0.25">
      <c r="T2015" s="2" t="str">
        <f t="shared" si="124"/>
        <v/>
      </c>
      <c r="V2015" s="2" t="str">
        <f t="shared" si="125"/>
        <v/>
      </c>
      <c r="X2015" s="2" t="str">
        <f t="shared" si="126"/>
        <v/>
      </c>
      <c r="Z2015" s="2" t="str">
        <f t="shared" si="127"/>
        <v/>
      </c>
    </row>
    <row r="2016" spans="20:26" hidden="1" x14ac:dyDescent="0.25">
      <c r="T2016" s="2" t="str">
        <f t="shared" si="124"/>
        <v/>
      </c>
      <c r="V2016" s="2" t="str">
        <f t="shared" si="125"/>
        <v/>
      </c>
      <c r="X2016" s="2" t="str">
        <f t="shared" si="126"/>
        <v/>
      </c>
      <c r="Z2016" s="2" t="str">
        <f t="shared" si="127"/>
        <v/>
      </c>
    </row>
    <row r="2017" spans="20:26" hidden="1" x14ac:dyDescent="0.25">
      <c r="T2017" s="2" t="str">
        <f t="shared" si="124"/>
        <v/>
      </c>
      <c r="V2017" s="2" t="str">
        <f t="shared" si="125"/>
        <v/>
      </c>
      <c r="X2017" s="2" t="str">
        <f t="shared" si="126"/>
        <v/>
      </c>
      <c r="Z2017" s="2" t="str">
        <f t="shared" si="127"/>
        <v/>
      </c>
    </row>
    <row r="2018" spans="20:26" hidden="1" x14ac:dyDescent="0.25">
      <c r="T2018" s="2" t="str">
        <f t="shared" si="124"/>
        <v/>
      </c>
      <c r="V2018" s="2" t="str">
        <f t="shared" si="125"/>
        <v/>
      </c>
      <c r="X2018" s="2" t="str">
        <f t="shared" si="126"/>
        <v/>
      </c>
      <c r="Z2018" s="2" t="str">
        <f t="shared" si="127"/>
        <v/>
      </c>
    </row>
    <row r="2019" spans="20:26" hidden="1" x14ac:dyDescent="0.25">
      <c r="T2019" s="2" t="str">
        <f t="shared" si="124"/>
        <v/>
      </c>
      <c r="V2019" s="2" t="str">
        <f t="shared" si="125"/>
        <v/>
      </c>
      <c r="X2019" s="2" t="str">
        <f t="shared" si="126"/>
        <v/>
      </c>
      <c r="Z2019" s="2" t="str">
        <f t="shared" si="127"/>
        <v/>
      </c>
    </row>
    <row r="2020" spans="20:26" hidden="1" x14ac:dyDescent="0.25">
      <c r="T2020" s="2" t="str">
        <f t="shared" si="124"/>
        <v/>
      </c>
      <c r="V2020" s="2" t="str">
        <f t="shared" si="125"/>
        <v/>
      </c>
      <c r="X2020" s="2" t="str">
        <f t="shared" si="126"/>
        <v/>
      </c>
      <c r="Z2020" s="2" t="str">
        <f t="shared" si="127"/>
        <v/>
      </c>
    </row>
    <row r="2021" spans="20:26" hidden="1" x14ac:dyDescent="0.25">
      <c r="T2021" s="2" t="str">
        <f t="shared" si="124"/>
        <v/>
      </c>
      <c r="V2021" s="2" t="str">
        <f t="shared" si="125"/>
        <v/>
      </c>
      <c r="X2021" s="2" t="str">
        <f t="shared" si="126"/>
        <v/>
      </c>
      <c r="Z2021" s="2" t="str">
        <f t="shared" si="127"/>
        <v/>
      </c>
    </row>
    <row r="2022" spans="20:26" hidden="1" x14ac:dyDescent="0.25">
      <c r="T2022" s="2" t="str">
        <f t="shared" si="124"/>
        <v/>
      </c>
      <c r="V2022" s="2" t="str">
        <f t="shared" si="125"/>
        <v/>
      </c>
      <c r="X2022" s="2" t="str">
        <f t="shared" si="126"/>
        <v/>
      </c>
      <c r="Z2022" s="2" t="str">
        <f t="shared" si="127"/>
        <v/>
      </c>
    </row>
    <row r="2023" spans="20:26" hidden="1" x14ac:dyDescent="0.25">
      <c r="T2023" s="2" t="str">
        <f t="shared" si="124"/>
        <v/>
      </c>
      <c r="V2023" s="2" t="str">
        <f t="shared" si="125"/>
        <v/>
      </c>
      <c r="X2023" s="2" t="str">
        <f t="shared" si="126"/>
        <v/>
      </c>
      <c r="Z2023" s="2" t="str">
        <f t="shared" si="127"/>
        <v/>
      </c>
    </row>
    <row r="2024" spans="20:26" hidden="1" x14ac:dyDescent="0.25">
      <c r="T2024" s="2" t="str">
        <f t="shared" si="124"/>
        <v/>
      </c>
      <c r="V2024" s="2" t="str">
        <f t="shared" si="125"/>
        <v/>
      </c>
      <c r="X2024" s="2" t="str">
        <f t="shared" si="126"/>
        <v/>
      </c>
      <c r="Z2024" s="2" t="str">
        <f t="shared" si="127"/>
        <v/>
      </c>
    </row>
    <row r="2025" spans="20:26" hidden="1" x14ac:dyDescent="0.25">
      <c r="T2025" s="2" t="str">
        <f t="shared" si="124"/>
        <v/>
      </c>
      <c r="V2025" s="2" t="str">
        <f t="shared" si="125"/>
        <v/>
      </c>
      <c r="X2025" s="2" t="str">
        <f t="shared" si="126"/>
        <v/>
      </c>
      <c r="Z2025" s="2" t="str">
        <f t="shared" si="127"/>
        <v/>
      </c>
    </row>
    <row r="2026" spans="20:26" hidden="1" x14ac:dyDescent="0.25">
      <c r="T2026" s="2" t="str">
        <f t="shared" si="124"/>
        <v/>
      </c>
      <c r="V2026" s="2" t="str">
        <f t="shared" si="125"/>
        <v/>
      </c>
      <c r="X2026" s="2" t="str">
        <f t="shared" si="126"/>
        <v/>
      </c>
      <c r="Z2026" s="2" t="str">
        <f t="shared" si="127"/>
        <v/>
      </c>
    </row>
    <row r="2027" spans="20:26" hidden="1" x14ac:dyDescent="0.25">
      <c r="T2027" s="2" t="str">
        <f t="shared" si="124"/>
        <v/>
      </c>
      <c r="V2027" s="2" t="str">
        <f t="shared" si="125"/>
        <v/>
      </c>
      <c r="X2027" s="2" t="str">
        <f t="shared" si="126"/>
        <v/>
      </c>
      <c r="Z2027" s="2" t="str">
        <f t="shared" si="127"/>
        <v/>
      </c>
    </row>
    <row r="2028" spans="20:26" hidden="1" x14ac:dyDescent="0.25">
      <c r="T2028" s="2" t="str">
        <f t="shared" si="124"/>
        <v/>
      </c>
      <c r="V2028" s="2" t="str">
        <f t="shared" si="125"/>
        <v/>
      </c>
      <c r="X2028" s="2" t="str">
        <f t="shared" si="126"/>
        <v/>
      </c>
      <c r="Z2028" s="2" t="str">
        <f t="shared" si="127"/>
        <v/>
      </c>
    </row>
    <row r="2029" spans="20:26" hidden="1" x14ac:dyDescent="0.25">
      <c r="T2029" s="2" t="str">
        <f t="shared" si="124"/>
        <v/>
      </c>
      <c r="V2029" s="2" t="str">
        <f t="shared" si="125"/>
        <v/>
      </c>
      <c r="X2029" s="2" t="str">
        <f t="shared" si="126"/>
        <v/>
      </c>
      <c r="Z2029" s="2" t="str">
        <f t="shared" si="127"/>
        <v/>
      </c>
    </row>
    <row r="2030" spans="20:26" hidden="1" x14ac:dyDescent="0.25">
      <c r="T2030" s="2" t="str">
        <f t="shared" si="124"/>
        <v/>
      </c>
      <c r="V2030" s="2" t="str">
        <f t="shared" si="125"/>
        <v/>
      </c>
      <c r="X2030" s="2" t="str">
        <f t="shared" si="126"/>
        <v/>
      </c>
      <c r="Z2030" s="2" t="str">
        <f t="shared" si="127"/>
        <v/>
      </c>
    </row>
    <row r="2031" spans="20:26" hidden="1" x14ac:dyDescent="0.25">
      <c r="T2031" s="2" t="str">
        <f t="shared" si="124"/>
        <v/>
      </c>
      <c r="V2031" s="2" t="str">
        <f t="shared" si="125"/>
        <v/>
      </c>
      <c r="X2031" s="2" t="str">
        <f t="shared" si="126"/>
        <v/>
      </c>
      <c r="Z2031" s="2" t="str">
        <f t="shared" si="127"/>
        <v/>
      </c>
    </row>
    <row r="2032" spans="20:26" hidden="1" x14ac:dyDescent="0.25">
      <c r="T2032" s="2" t="str">
        <f t="shared" si="124"/>
        <v/>
      </c>
      <c r="V2032" s="2" t="str">
        <f t="shared" si="125"/>
        <v/>
      </c>
      <c r="X2032" s="2" t="str">
        <f t="shared" si="126"/>
        <v/>
      </c>
      <c r="Z2032" s="2" t="str">
        <f t="shared" si="127"/>
        <v/>
      </c>
    </row>
    <row r="2033" spans="20:26" hidden="1" x14ac:dyDescent="0.25">
      <c r="T2033" s="2" t="str">
        <f t="shared" si="124"/>
        <v/>
      </c>
      <c r="V2033" s="2" t="str">
        <f t="shared" si="125"/>
        <v/>
      </c>
      <c r="X2033" s="2" t="str">
        <f t="shared" si="126"/>
        <v/>
      </c>
      <c r="Z2033" s="2" t="str">
        <f t="shared" si="127"/>
        <v/>
      </c>
    </row>
    <row r="2034" spans="20:26" hidden="1" x14ac:dyDescent="0.25">
      <c r="T2034" s="2" t="str">
        <f t="shared" si="124"/>
        <v/>
      </c>
      <c r="V2034" s="2" t="str">
        <f t="shared" si="125"/>
        <v/>
      </c>
      <c r="X2034" s="2" t="str">
        <f t="shared" si="126"/>
        <v/>
      </c>
      <c r="Z2034" s="2" t="str">
        <f t="shared" si="127"/>
        <v/>
      </c>
    </row>
    <row r="2035" spans="20:26" hidden="1" x14ac:dyDescent="0.25">
      <c r="T2035" s="2" t="str">
        <f t="shared" si="124"/>
        <v/>
      </c>
      <c r="V2035" s="2" t="str">
        <f t="shared" si="125"/>
        <v/>
      </c>
      <c r="X2035" s="2" t="str">
        <f t="shared" si="126"/>
        <v/>
      </c>
      <c r="Z2035" s="2" t="str">
        <f t="shared" si="127"/>
        <v/>
      </c>
    </row>
    <row r="2036" spans="20:26" hidden="1" x14ac:dyDescent="0.25">
      <c r="T2036" s="2" t="str">
        <f t="shared" si="124"/>
        <v/>
      </c>
      <c r="V2036" s="2" t="str">
        <f t="shared" si="125"/>
        <v/>
      </c>
      <c r="X2036" s="2" t="str">
        <f t="shared" si="126"/>
        <v/>
      </c>
      <c r="Z2036" s="2" t="str">
        <f t="shared" si="127"/>
        <v/>
      </c>
    </row>
    <row r="2037" spans="20:26" hidden="1" x14ac:dyDescent="0.25">
      <c r="T2037" s="2" t="str">
        <f t="shared" si="124"/>
        <v/>
      </c>
      <c r="V2037" s="2" t="str">
        <f t="shared" si="125"/>
        <v/>
      </c>
      <c r="X2037" s="2" t="str">
        <f t="shared" si="126"/>
        <v/>
      </c>
      <c r="Z2037" s="2" t="str">
        <f t="shared" si="127"/>
        <v/>
      </c>
    </row>
    <row r="2038" spans="20:26" hidden="1" x14ac:dyDescent="0.25">
      <c r="T2038" s="2" t="str">
        <f t="shared" si="124"/>
        <v/>
      </c>
      <c r="V2038" s="2" t="str">
        <f t="shared" si="125"/>
        <v/>
      </c>
      <c r="X2038" s="2" t="str">
        <f t="shared" si="126"/>
        <v/>
      </c>
      <c r="Z2038" s="2" t="str">
        <f t="shared" si="127"/>
        <v/>
      </c>
    </row>
    <row r="2039" spans="20:26" hidden="1" x14ac:dyDescent="0.25">
      <c r="T2039" s="2" t="str">
        <f t="shared" si="124"/>
        <v/>
      </c>
      <c r="V2039" s="2" t="str">
        <f t="shared" si="125"/>
        <v/>
      </c>
      <c r="X2039" s="2" t="str">
        <f t="shared" si="126"/>
        <v/>
      </c>
      <c r="Z2039" s="2" t="str">
        <f t="shared" si="127"/>
        <v/>
      </c>
    </row>
    <row r="2040" spans="20:26" hidden="1" x14ac:dyDescent="0.25">
      <c r="T2040" s="2" t="str">
        <f t="shared" si="124"/>
        <v/>
      </c>
      <c r="V2040" s="2" t="str">
        <f t="shared" si="125"/>
        <v/>
      </c>
      <c r="X2040" s="2" t="str">
        <f t="shared" si="126"/>
        <v/>
      </c>
      <c r="Z2040" s="2" t="str">
        <f t="shared" si="127"/>
        <v/>
      </c>
    </row>
    <row r="2041" spans="20:26" hidden="1" x14ac:dyDescent="0.25">
      <c r="T2041" s="2" t="str">
        <f t="shared" si="124"/>
        <v/>
      </c>
      <c r="V2041" s="2" t="str">
        <f t="shared" si="125"/>
        <v/>
      </c>
      <c r="X2041" s="2" t="str">
        <f t="shared" si="126"/>
        <v/>
      </c>
      <c r="Z2041" s="2" t="str">
        <f t="shared" si="127"/>
        <v/>
      </c>
    </row>
    <row r="2042" spans="20:26" hidden="1" x14ac:dyDescent="0.25">
      <c r="T2042" s="2" t="str">
        <f t="shared" si="124"/>
        <v/>
      </c>
      <c r="V2042" s="2" t="str">
        <f t="shared" si="125"/>
        <v/>
      </c>
      <c r="X2042" s="2" t="str">
        <f t="shared" si="126"/>
        <v/>
      </c>
      <c r="Z2042" s="2" t="str">
        <f t="shared" si="127"/>
        <v/>
      </c>
    </row>
    <row r="2043" spans="20:26" hidden="1" x14ac:dyDescent="0.25">
      <c r="T2043" s="2" t="str">
        <f t="shared" ref="T2043:T2106" si="128">IF(U2043&lt;&gt;"",B2043,"")</f>
        <v/>
      </c>
      <c r="V2043" s="2" t="str">
        <f t="shared" si="125"/>
        <v/>
      </c>
      <c r="X2043" s="2" t="str">
        <f t="shared" si="126"/>
        <v/>
      </c>
      <c r="Z2043" s="2" t="str">
        <f t="shared" si="127"/>
        <v/>
      </c>
    </row>
    <row r="2044" spans="20:26" hidden="1" x14ac:dyDescent="0.25">
      <c r="T2044" s="2" t="str">
        <f t="shared" si="128"/>
        <v/>
      </c>
      <c r="V2044" s="2" t="str">
        <f t="shared" si="125"/>
        <v/>
      </c>
      <c r="X2044" s="2" t="str">
        <f t="shared" si="126"/>
        <v/>
      </c>
      <c r="Z2044" s="2" t="str">
        <f t="shared" si="127"/>
        <v/>
      </c>
    </row>
    <row r="2045" spans="20:26" hidden="1" x14ac:dyDescent="0.25">
      <c r="T2045" s="2" t="str">
        <f t="shared" si="128"/>
        <v/>
      </c>
      <c r="V2045" s="2" t="str">
        <f t="shared" si="125"/>
        <v/>
      </c>
      <c r="X2045" s="2" t="str">
        <f t="shared" si="126"/>
        <v/>
      </c>
      <c r="Z2045" s="2" t="str">
        <f t="shared" si="127"/>
        <v/>
      </c>
    </row>
    <row r="2046" spans="20:26" hidden="1" x14ac:dyDescent="0.25">
      <c r="T2046" s="2" t="str">
        <f t="shared" si="128"/>
        <v/>
      </c>
      <c r="V2046" s="2" t="str">
        <f t="shared" si="125"/>
        <v/>
      </c>
      <c r="X2046" s="2" t="str">
        <f t="shared" si="126"/>
        <v/>
      </c>
      <c r="Z2046" s="2" t="str">
        <f t="shared" si="127"/>
        <v/>
      </c>
    </row>
    <row r="2047" spans="20:26" hidden="1" x14ac:dyDescent="0.25">
      <c r="T2047" s="2" t="str">
        <f t="shared" si="128"/>
        <v/>
      </c>
      <c r="V2047" s="2" t="str">
        <f t="shared" si="125"/>
        <v/>
      </c>
      <c r="X2047" s="2" t="str">
        <f t="shared" si="126"/>
        <v/>
      </c>
      <c r="Z2047" s="2" t="str">
        <f t="shared" si="127"/>
        <v/>
      </c>
    </row>
    <row r="2048" spans="20:26" hidden="1" x14ac:dyDescent="0.25">
      <c r="T2048" s="2" t="str">
        <f t="shared" si="128"/>
        <v/>
      </c>
      <c r="V2048" s="2" t="str">
        <f t="shared" si="125"/>
        <v/>
      </c>
      <c r="X2048" s="2" t="str">
        <f t="shared" si="126"/>
        <v/>
      </c>
      <c r="Z2048" s="2" t="str">
        <f t="shared" si="127"/>
        <v/>
      </c>
    </row>
    <row r="2049" spans="20:26" hidden="1" x14ac:dyDescent="0.25">
      <c r="T2049" s="2" t="str">
        <f t="shared" si="128"/>
        <v/>
      </c>
      <c r="V2049" s="2" t="str">
        <f t="shared" si="125"/>
        <v/>
      </c>
      <c r="X2049" s="2" t="str">
        <f t="shared" si="126"/>
        <v/>
      </c>
      <c r="Z2049" s="2" t="str">
        <f t="shared" si="127"/>
        <v/>
      </c>
    </row>
    <row r="2050" spans="20:26" hidden="1" x14ac:dyDescent="0.25">
      <c r="T2050" s="2" t="str">
        <f t="shared" si="128"/>
        <v/>
      </c>
      <c r="V2050" s="2" t="str">
        <f t="shared" si="125"/>
        <v/>
      </c>
      <c r="X2050" s="2" t="str">
        <f t="shared" si="126"/>
        <v/>
      </c>
      <c r="Z2050" s="2" t="str">
        <f t="shared" si="127"/>
        <v/>
      </c>
    </row>
    <row r="2051" spans="20:26" hidden="1" x14ac:dyDescent="0.25">
      <c r="T2051" s="2" t="str">
        <f t="shared" si="128"/>
        <v/>
      </c>
      <c r="V2051" s="2" t="str">
        <f t="shared" ref="V2051:V2114" si="129">IF(W2051&lt;&gt;"",B2051,"")</f>
        <v/>
      </c>
      <c r="X2051" s="2" t="str">
        <f t="shared" ref="X2051:X2114" si="130">IF(Y2051&lt;&gt;"",B2051,"")</f>
        <v/>
      </c>
      <c r="Z2051" s="2" t="str">
        <f t="shared" ref="Z2051:Z2114" si="131">IF(AA2051&lt;&gt;"",B2051,"")</f>
        <v/>
      </c>
    </row>
    <row r="2052" spans="20:26" hidden="1" x14ac:dyDescent="0.25">
      <c r="T2052" s="2" t="str">
        <f t="shared" si="128"/>
        <v/>
      </c>
      <c r="V2052" s="2" t="str">
        <f t="shared" si="129"/>
        <v/>
      </c>
      <c r="X2052" s="2" t="str">
        <f t="shared" si="130"/>
        <v/>
      </c>
      <c r="Z2052" s="2" t="str">
        <f t="shared" si="131"/>
        <v/>
      </c>
    </row>
    <row r="2053" spans="20:26" hidden="1" x14ac:dyDescent="0.25">
      <c r="T2053" s="2" t="str">
        <f t="shared" si="128"/>
        <v/>
      </c>
      <c r="V2053" s="2" t="str">
        <f t="shared" si="129"/>
        <v/>
      </c>
      <c r="X2053" s="2" t="str">
        <f t="shared" si="130"/>
        <v/>
      </c>
      <c r="Z2053" s="2" t="str">
        <f t="shared" si="131"/>
        <v/>
      </c>
    </row>
    <row r="2054" spans="20:26" hidden="1" x14ac:dyDescent="0.25">
      <c r="T2054" s="2" t="str">
        <f t="shared" si="128"/>
        <v/>
      </c>
      <c r="V2054" s="2" t="str">
        <f t="shared" si="129"/>
        <v/>
      </c>
      <c r="X2054" s="2" t="str">
        <f t="shared" si="130"/>
        <v/>
      </c>
      <c r="Z2054" s="2" t="str">
        <f t="shared" si="131"/>
        <v/>
      </c>
    </row>
    <row r="2055" spans="20:26" hidden="1" x14ac:dyDescent="0.25">
      <c r="T2055" s="2" t="str">
        <f t="shared" si="128"/>
        <v/>
      </c>
      <c r="V2055" s="2" t="str">
        <f t="shared" si="129"/>
        <v/>
      </c>
      <c r="X2055" s="2" t="str">
        <f t="shared" si="130"/>
        <v/>
      </c>
      <c r="Z2055" s="2" t="str">
        <f t="shared" si="131"/>
        <v/>
      </c>
    </row>
    <row r="2056" spans="20:26" hidden="1" x14ac:dyDescent="0.25">
      <c r="T2056" s="2" t="str">
        <f t="shared" si="128"/>
        <v/>
      </c>
      <c r="V2056" s="2" t="str">
        <f t="shared" si="129"/>
        <v/>
      </c>
      <c r="X2056" s="2" t="str">
        <f t="shared" si="130"/>
        <v/>
      </c>
      <c r="Z2056" s="2" t="str">
        <f t="shared" si="131"/>
        <v/>
      </c>
    </row>
    <row r="2057" spans="20:26" hidden="1" x14ac:dyDescent="0.25">
      <c r="T2057" s="2" t="str">
        <f t="shared" si="128"/>
        <v/>
      </c>
      <c r="V2057" s="2" t="str">
        <f t="shared" si="129"/>
        <v/>
      </c>
      <c r="X2057" s="2" t="str">
        <f t="shared" si="130"/>
        <v/>
      </c>
      <c r="Z2057" s="2" t="str">
        <f t="shared" si="131"/>
        <v/>
      </c>
    </row>
    <row r="2058" spans="20:26" hidden="1" x14ac:dyDescent="0.25">
      <c r="T2058" s="2" t="str">
        <f t="shared" si="128"/>
        <v/>
      </c>
      <c r="V2058" s="2" t="str">
        <f t="shared" si="129"/>
        <v/>
      </c>
      <c r="X2058" s="2" t="str">
        <f t="shared" si="130"/>
        <v/>
      </c>
      <c r="Z2058" s="2" t="str">
        <f t="shared" si="131"/>
        <v/>
      </c>
    </row>
    <row r="2059" spans="20:26" hidden="1" x14ac:dyDescent="0.25">
      <c r="T2059" s="2" t="str">
        <f t="shared" si="128"/>
        <v/>
      </c>
      <c r="V2059" s="2" t="str">
        <f t="shared" si="129"/>
        <v/>
      </c>
      <c r="X2059" s="2" t="str">
        <f t="shared" si="130"/>
        <v/>
      </c>
      <c r="Z2059" s="2" t="str">
        <f t="shared" si="131"/>
        <v/>
      </c>
    </row>
    <row r="2060" spans="20:26" hidden="1" x14ac:dyDescent="0.25">
      <c r="T2060" s="2" t="str">
        <f t="shared" si="128"/>
        <v/>
      </c>
      <c r="V2060" s="2" t="str">
        <f t="shared" si="129"/>
        <v/>
      </c>
      <c r="X2060" s="2" t="str">
        <f t="shared" si="130"/>
        <v/>
      </c>
      <c r="Z2060" s="2" t="str">
        <f t="shared" si="131"/>
        <v/>
      </c>
    </row>
    <row r="2061" spans="20:26" hidden="1" x14ac:dyDescent="0.25">
      <c r="T2061" s="2" t="str">
        <f t="shared" si="128"/>
        <v/>
      </c>
      <c r="V2061" s="2" t="str">
        <f t="shared" si="129"/>
        <v/>
      </c>
      <c r="X2061" s="2" t="str">
        <f t="shared" si="130"/>
        <v/>
      </c>
      <c r="Z2061" s="2" t="str">
        <f t="shared" si="131"/>
        <v/>
      </c>
    </row>
    <row r="2062" spans="20:26" hidden="1" x14ac:dyDescent="0.25">
      <c r="T2062" s="2" t="str">
        <f t="shared" si="128"/>
        <v/>
      </c>
      <c r="V2062" s="2" t="str">
        <f t="shared" si="129"/>
        <v/>
      </c>
      <c r="X2062" s="2" t="str">
        <f t="shared" si="130"/>
        <v/>
      </c>
      <c r="Z2062" s="2" t="str">
        <f t="shared" si="131"/>
        <v/>
      </c>
    </row>
    <row r="2063" spans="20:26" hidden="1" x14ac:dyDescent="0.25">
      <c r="T2063" s="2" t="str">
        <f t="shared" si="128"/>
        <v/>
      </c>
      <c r="V2063" s="2" t="str">
        <f t="shared" si="129"/>
        <v/>
      </c>
      <c r="X2063" s="2" t="str">
        <f t="shared" si="130"/>
        <v/>
      </c>
      <c r="Z2063" s="2" t="str">
        <f t="shared" si="131"/>
        <v/>
      </c>
    </row>
    <row r="2064" spans="20:26" hidden="1" x14ac:dyDescent="0.25">
      <c r="T2064" s="2" t="str">
        <f t="shared" si="128"/>
        <v/>
      </c>
      <c r="V2064" s="2" t="str">
        <f t="shared" si="129"/>
        <v/>
      </c>
      <c r="X2064" s="2" t="str">
        <f t="shared" si="130"/>
        <v/>
      </c>
      <c r="Z2064" s="2" t="str">
        <f t="shared" si="131"/>
        <v/>
      </c>
    </row>
    <row r="2065" spans="20:26" hidden="1" x14ac:dyDescent="0.25">
      <c r="T2065" s="2" t="str">
        <f t="shared" si="128"/>
        <v/>
      </c>
      <c r="V2065" s="2" t="str">
        <f t="shared" si="129"/>
        <v/>
      </c>
      <c r="X2065" s="2" t="str">
        <f t="shared" si="130"/>
        <v/>
      </c>
      <c r="Z2065" s="2" t="str">
        <f t="shared" si="131"/>
        <v/>
      </c>
    </row>
    <row r="2066" spans="20:26" hidden="1" x14ac:dyDescent="0.25">
      <c r="T2066" s="2" t="str">
        <f t="shared" si="128"/>
        <v/>
      </c>
      <c r="V2066" s="2" t="str">
        <f t="shared" si="129"/>
        <v/>
      </c>
      <c r="X2066" s="2" t="str">
        <f t="shared" si="130"/>
        <v/>
      </c>
      <c r="Z2066" s="2" t="str">
        <f t="shared" si="131"/>
        <v/>
      </c>
    </row>
    <row r="2067" spans="20:26" hidden="1" x14ac:dyDescent="0.25">
      <c r="T2067" s="2" t="str">
        <f t="shared" si="128"/>
        <v/>
      </c>
      <c r="V2067" s="2" t="str">
        <f t="shared" si="129"/>
        <v/>
      </c>
      <c r="X2067" s="2" t="str">
        <f t="shared" si="130"/>
        <v/>
      </c>
      <c r="Z2067" s="2" t="str">
        <f t="shared" si="131"/>
        <v/>
      </c>
    </row>
    <row r="2068" spans="20:26" hidden="1" x14ac:dyDescent="0.25">
      <c r="T2068" s="2" t="str">
        <f t="shared" si="128"/>
        <v/>
      </c>
      <c r="V2068" s="2" t="str">
        <f t="shared" si="129"/>
        <v/>
      </c>
      <c r="X2068" s="2" t="str">
        <f t="shared" si="130"/>
        <v/>
      </c>
      <c r="Z2068" s="2" t="str">
        <f t="shared" si="131"/>
        <v/>
      </c>
    </row>
    <row r="2069" spans="20:26" hidden="1" x14ac:dyDescent="0.25">
      <c r="T2069" s="2" t="str">
        <f t="shared" si="128"/>
        <v/>
      </c>
      <c r="V2069" s="2" t="str">
        <f t="shared" si="129"/>
        <v/>
      </c>
      <c r="X2069" s="2" t="str">
        <f t="shared" si="130"/>
        <v/>
      </c>
      <c r="Z2069" s="2" t="str">
        <f t="shared" si="131"/>
        <v/>
      </c>
    </row>
    <row r="2070" spans="20:26" hidden="1" x14ac:dyDescent="0.25">
      <c r="T2070" s="2" t="str">
        <f t="shared" si="128"/>
        <v/>
      </c>
      <c r="V2070" s="2" t="str">
        <f t="shared" si="129"/>
        <v/>
      </c>
      <c r="X2070" s="2" t="str">
        <f t="shared" si="130"/>
        <v/>
      </c>
      <c r="Z2070" s="2" t="str">
        <f t="shared" si="131"/>
        <v/>
      </c>
    </row>
    <row r="2071" spans="20:26" hidden="1" x14ac:dyDescent="0.25">
      <c r="T2071" s="2" t="str">
        <f t="shared" si="128"/>
        <v/>
      </c>
      <c r="V2071" s="2" t="str">
        <f t="shared" si="129"/>
        <v/>
      </c>
      <c r="X2071" s="2" t="str">
        <f t="shared" si="130"/>
        <v/>
      </c>
      <c r="Z2071" s="2" t="str">
        <f t="shared" si="131"/>
        <v/>
      </c>
    </row>
    <row r="2072" spans="20:26" hidden="1" x14ac:dyDescent="0.25">
      <c r="T2072" s="2" t="str">
        <f t="shared" si="128"/>
        <v/>
      </c>
      <c r="V2072" s="2" t="str">
        <f t="shared" si="129"/>
        <v/>
      </c>
      <c r="X2072" s="2" t="str">
        <f t="shared" si="130"/>
        <v/>
      </c>
      <c r="Z2072" s="2" t="str">
        <f t="shared" si="131"/>
        <v/>
      </c>
    </row>
    <row r="2073" spans="20:26" hidden="1" x14ac:dyDescent="0.25">
      <c r="T2073" s="2" t="str">
        <f t="shared" si="128"/>
        <v/>
      </c>
      <c r="V2073" s="2" t="str">
        <f t="shared" si="129"/>
        <v/>
      </c>
      <c r="X2073" s="2" t="str">
        <f t="shared" si="130"/>
        <v/>
      </c>
      <c r="Z2073" s="2" t="str">
        <f t="shared" si="131"/>
        <v/>
      </c>
    </row>
    <row r="2074" spans="20:26" hidden="1" x14ac:dyDescent="0.25">
      <c r="T2074" s="2" t="str">
        <f t="shared" si="128"/>
        <v/>
      </c>
      <c r="V2074" s="2" t="str">
        <f t="shared" si="129"/>
        <v/>
      </c>
      <c r="X2074" s="2" t="str">
        <f t="shared" si="130"/>
        <v/>
      </c>
      <c r="Z2074" s="2" t="str">
        <f t="shared" si="131"/>
        <v/>
      </c>
    </row>
    <row r="2075" spans="20:26" hidden="1" x14ac:dyDescent="0.25">
      <c r="T2075" s="2" t="str">
        <f t="shared" si="128"/>
        <v/>
      </c>
      <c r="V2075" s="2" t="str">
        <f t="shared" si="129"/>
        <v/>
      </c>
      <c r="X2075" s="2" t="str">
        <f t="shared" si="130"/>
        <v/>
      </c>
      <c r="Z2075" s="2" t="str">
        <f t="shared" si="131"/>
        <v/>
      </c>
    </row>
    <row r="2076" spans="20:26" hidden="1" x14ac:dyDescent="0.25">
      <c r="T2076" s="2" t="str">
        <f t="shared" si="128"/>
        <v/>
      </c>
      <c r="V2076" s="2" t="str">
        <f t="shared" si="129"/>
        <v/>
      </c>
      <c r="X2076" s="2" t="str">
        <f t="shared" si="130"/>
        <v/>
      </c>
      <c r="Z2076" s="2" t="str">
        <f t="shared" si="131"/>
        <v/>
      </c>
    </row>
    <row r="2077" spans="20:26" hidden="1" x14ac:dyDescent="0.25">
      <c r="T2077" s="2" t="str">
        <f t="shared" si="128"/>
        <v/>
      </c>
      <c r="V2077" s="2" t="str">
        <f t="shared" si="129"/>
        <v/>
      </c>
      <c r="X2077" s="2" t="str">
        <f t="shared" si="130"/>
        <v/>
      </c>
      <c r="Z2077" s="2" t="str">
        <f t="shared" si="131"/>
        <v/>
      </c>
    </row>
    <row r="2078" spans="20:26" hidden="1" x14ac:dyDescent="0.25">
      <c r="T2078" s="2" t="str">
        <f t="shared" si="128"/>
        <v/>
      </c>
      <c r="V2078" s="2" t="str">
        <f t="shared" si="129"/>
        <v/>
      </c>
      <c r="X2078" s="2" t="str">
        <f t="shared" si="130"/>
        <v/>
      </c>
      <c r="Z2078" s="2" t="str">
        <f t="shared" si="131"/>
        <v/>
      </c>
    </row>
    <row r="2079" spans="20:26" hidden="1" x14ac:dyDescent="0.25">
      <c r="T2079" s="2" t="str">
        <f t="shared" si="128"/>
        <v/>
      </c>
      <c r="V2079" s="2" t="str">
        <f t="shared" si="129"/>
        <v/>
      </c>
      <c r="X2079" s="2" t="str">
        <f t="shared" si="130"/>
        <v/>
      </c>
      <c r="Z2079" s="2" t="str">
        <f t="shared" si="131"/>
        <v/>
      </c>
    </row>
    <row r="2080" spans="20:26" hidden="1" x14ac:dyDescent="0.25">
      <c r="T2080" s="2" t="str">
        <f t="shared" si="128"/>
        <v/>
      </c>
      <c r="V2080" s="2" t="str">
        <f t="shared" si="129"/>
        <v/>
      </c>
      <c r="X2080" s="2" t="str">
        <f t="shared" si="130"/>
        <v/>
      </c>
      <c r="Z2080" s="2" t="str">
        <f t="shared" si="131"/>
        <v/>
      </c>
    </row>
    <row r="2081" spans="20:26" hidden="1" x14ac:dyDescent="0.25">
      <c r="T2081" s="2" t="str">
        <f t="shared" si="128"/>
        <v/>
      </c>
      <c r="V2081" s="2" t="str">
        <f t="shared" si="129"/>
        <v/>
      </c>
      <c r="X2081" s="2" t="str">
        <f t="shared" si="130"/>
        <v/>
      </c>
      <c r="Z2081" s="2" t="str">
        <f t="shared" si="131"/>
        <v/>
      </c>
    </row>
    <row r="2082" spans="20:26" hidden="1" x14ac:dyDescent="0.25">
      <c r="T2082" s="2" t="str">
        <f t="shared" si="128"/>
        <v/>
      </c>
      <c r="V2082" s="2" t="str">
        <f t="shared" si="129"/>
        <v/>
      </c>
      <c r="X2082" s="2" t="str">
        <f t="shared" si="130"/>
        <v/>
      </c>
      <c r="Z2082" s="2" t="str">
        <f t="shared" si="131"/>
        <v/>
      </c>
    </row>
    <row r="2083" spans="20:26" hidden="1" x14ac:dyDescent="0.25">
      <c r="T2083" s="2" t="str">
        <f t="shared" si="128"/>
        <v/>
      </c>
      <c r="V2083" s="2" t="str">
        <f t="shared" si="129"/>
        <v/>
      </c>
      <c r="X2083" s="2" t="str">
        <f t="shared" si="130"/>
        <v/>
      </c>
      <c r="Z2083" s="2" t="str">
        <f t="shared" si="131"/>
        <v/>
      </c>
    </row>
    <row r="2084" spans="20:26" hidden="1" x14ac:dyDescent="0.25">
      <c r="T2084" s="2" t="str">
        <f t="shared" si="128"/>
        <v/>
      </c>
      <c r="V2084" s="2" t="str">
        <f t="shared" si="129"/>
        <v/>
      </c>
      <c r="X2084" s="2" t="str">
        <f t="shared" si="130"/>
        <v/>
      </c>
      <c r="Z2084" s="2" t="str">
        <f t="shared" si="131"/>
        <v/>
      </c>
    </row>
    <row r="2085" spans="20:26" hidden="1" x14ac:dyDescent="0.25">
      <c r="T2085" s="2" t="str">
        <f t="shared" si="128"/>
        <v/>
      </c>
      <c r="V2085" s="2" t="str">
        <f t="shared" si="129"/>
        <v/>
      </c>
      <c r="X2085" s="2" t="str">
        <f t="shared" si="130"/>
        <v/>
      </c>
      <c r="Z2085" s="2" t="str">
        <f t="shared" si="131"/>
        <v/>
      </c>
    </row>
    <row r="2086" spans="20:26" hidden="1" x14ac:dyDescent="0.25">
      <c r="T2086" s="2" t="str">
        <f t="shared" si="128"/>
        <v/>
      </c>
      <c r="V2086" s="2" t="str">
        <f t="shared" si="129"/>
        <v/>
      </c>
      <c r="X2086" s="2" t="str">
        <f t="shared" si="130"/>
        <v/>
      </c>
      <c r="Z2086" s="2" t="str">
        <f t="shared" si="131"/>
        <v/>
      </c>
    </row>
    <row r="2087" spans="20:26" hidden="1" x14ac:dyDescent="0.25">
      <c r="T2087" s="2" t="str">
        <f t="shared" si="128"/>
        <v/>
      </c>
      <c r="V2087" s="2" t="str">
        <f t="shared" si="129"/>
        <v/>
      </c>
      <c r="X2087" s="2" t="str">
        <f t="shared" si="130"/>
        <v/>
      </c>
      <c r="Z2087" s="2" t="str">
        <f t="shared" si="131"/>
        <v/>
      </c>
    </row>
    <row r="2088" spans="20:26" hidden="1" x14ac:dyDescent="0.25">
      <c r="T2088" s="2" t="str">
        <f t="shared" si="128"/>
        <v/>
      </c>
      <c r="V2088" s="2" t="str">
        <f t="shared" si="129"/>
        <v/>
      </c>
      <c r="X2088" s="2" t="str">
        <f t="shared" si="130"/>
        <v/>
      </c>
      <c r="Z2088" s="2" t="str">
        <f t="shared" si="131"/>
        <v/>
      </c>
    </row>
    <row r="2089" spans="20:26" hidden="1" x14ac:dyDescent="0.25">
      <c r="T2089" s="2" t="str">
        <f t="shared" si="128"/>
        <v/>
      </c>
      <c r="V2089" s="2" t="str">
        <f t="shared" si="129"/>
        <v/>
      </c>
      <c r="X2089" s="2" t="str">
        <f t="shared" si="130"/>
        <v/>
      </c>
      <c r="Z2089" s="2" t="str">
        <f t="shared" si="131"/>
        <v/>
      </c>
    </row>
    <row r="2090" spans="20:26" hidden="1" x14ac:dyDescent="0.25">
      <c r="T2090" s="2" t="str">
        <f t="shared" si="128"/>
        <v/>
      </c>
      <c r="V2090" s="2" t="str">
        <f t="shared" si="129"/>
        <v/>
      </c>
      <c r="X2090" s="2" t="str">
        <f t="shared" si="130"/>
        <v/>
      </c>
      <c r="Z2090" s="2" t="str">
        <f t="shared" si="131"/>
        <v/>
      </c>
    </row>
    <row r="2091" spans="20:26" hidden="1" x14ac:dyDescent="0.25">
      <c r="T2091" s="2" t="str">
        <f t="shared" si="128"/>
        <v/>
      </c>
      <c r="V2091" s="2" t="str">
        <f t="shared" si="129"/>
        <v/>
      </c>
      <c r="X2091" s="2" t="str">
        <f t="shared" si="130"/>
        <v/>
      </c>
      <c r="Z2091" s="2" t="str">
        <f t="shared" si="131"/>
        <v/>
      </c>
    </row>
    <row r="2092" spans="20:26" hidden="1" x14ac:dyDescent="0.25">
      <c r="T2092" s="2" t="str">
        <f t="shared" si="128"/>
        <v/>
      </c>
      <c r="V2092" s="2" t="str">
        <f t="shared" si="129"/>
        <v/>
      </c>
      <c r="X2092" s="2" t="str">
        <f t="shared" si="130"/>
        <v/>
      </c>
      <c r="Z2092" s="2" t="str">
        <f t="shared" si="131"/>
        <v/>
      </c>
    </row>
    <row r="2093" spans="20:26" hidden="1" x14ac:dyDescent="0.25">
      <c r="T2093" s="2" t="str">
        <f t="shared" si="128"/>
        <v/>
      </c>
      <c r="V2093" s="2" t="str">
        <f t="shared" si="129"/>
        <v/>
      </c>
      <c r="X2093" s="2" t="str">
        <f t="shared" si="130"/>
        <v/>
      </c>
      <c r="Z2093" s="2" t="str">
        <f t="shared" si="131"/>
        <v/>
      </c>
    </row>
    <row r="2094" spans="20:26" hidden="1" x14ac:dyDescent="0.25">
      <c r="T2094" s="2" t="str">
        <f t="shared" si="128"/>
        <v/>
      </c>
      <c r="V2094" s="2" t="str">
        <f t="shared" si="129"/>
        <v/>
      </c>
      <c r="X2094" s="2" t="str">
        <f t="shared" si="130"/>
        <v/>
      </c>
      <c r="Z2094" s="2" t="str">
        <f t="shared" si="131"/>
        <v/>
      </c>
    </row>
    <row r="2095" spans="20:26" hidden="1" x14ac:dyDescent="0.25">
      <c r="T2095" s="2" t="str">
        <f t="shared" si="128"/>
        <v/>
      </c>
      <c r="V2095" s="2" t="str">
        <f t="shared" si="129"/>
        <v/>
      </c>
      <c r="X2095" s="2" t="str">
        <f t="shared" si="130"/>
        <v/>
      </c>
      <c r="Z2095" s="2" t="str">
        <f t="shared" si="131"/>
        <v/>
      </c>
    </row>
    <row r="2096" spans="20:26" hidden="1" x14ac:dyDescent="0.25">
      <c r="T2096" s="2" t="str">
        <f t="shared" si="128"/>
        <v/>
      </c>
      <c r="V2096" s="2" t="str">
        <f t="shared" si="129"/>
        <v/>
      </c>
      <c r="X2096" s="2" t="str">
        <f t="shared" si="130"/>
        <v/>
      </c>
      <c r="Z2096" s="2" t="str">
        <f t="shared" si="131"/>
        <v/>
      </c>
    </row>
    <row r="2097" spans="20:26" hidden="1" x14ac:dyDescent="0.25">
      <c r="T2097" s="2" t="str">
        <f t="shared" si="128"/>
        <v/>
      </c>
      <c r="V2097" s="2" t="str">
        <f t="shared" si="129"/>
        <v/>
      </c>
      <c r="X2097" s="2" t="str">
        <f t="shared" si="130"/>
        <v/>
      </c>
      <c r="Z2097" s="2" t="str">
        <f t="shared" si="131"/>
        <v/>
      </c>
    </row>
    <row r="2098" spans="20:26" hidden="1" x14ac:dyDescent="0.25">
      <c r="T2098" s="2" t="str">
        <f t="shared" si="128"/>
        <v/>
      </c>
      <c r="V2098" s="2" t="str">
        <f t="shared" si="129"/>
        <v/>
      </c>
      <c r="X2098" s="2" t="str">
        <f t="shared" si="130"/>
        <v/>
      </c>
      <c r="Z2098" s="2" t="str">
        <f t="shared" si="131"/>
        <v/>
      </c>
    </row>
    <row r="2099" spans="20:26" hidden="1" x14ac:dyDescent="0.25">
      <c r="T2099" s="2" t="str">
        <f t="shared" si="128"/>
        <v/>
      </c>
      <c r="V2099" s="2" t="str">
        <f t="shared" si="129"/>
        <v/>
      </c>
      <c r="X2099" s="2" t="str">
        <f t="shared" si="130"/>
        <v/>
      </c>
      <c r="Z2099" s="2" t="str">
        <f t="shared" si="131"/>
        <v/>
      </c>
    </row>
    <row r="2100" spans="20:26" hidden="1" x14ac:dyDescent="0.25">
      <c r="T2100" s="2" t="str">
        <f t="shared" si="128"/>
        <v/>
      </c>
      <c r="V2100" s="2" t="str">
        <f t="shared" si="129"/>
        <v/>
      </c>
      <c r="X2100" s="2" t="str">
        <f t="shared" si="130"/>
        <v/>
      </c>
      <c r="Z2100" s="2" t="str">
        <f t="shared" si="131"/>
        <v/>
      </c>
    </row>
    <row r="2101" spans="20:26" hidden="1" x14ac:dyDescent="0.25">
      <c r="T2101" s="2" t="str">
        <f t="shared" si="128"/>
        <v/>
      </c>
      <c r="V2101" s="2" t="str">
        <f t="shared" si="129"/>
        <v/>
      </c>
      <c r="X2101" s="2" t="str">
        <f t="shared" si="130"/>
        <v/>
      </c>
      <c r="Z2101" s="2" t="str">
        <f t="shared" si="131"/>
        <v/>
      </c>
    </row>
    <row r="2102" spans="20:26" hidden="1" x14ac:dyDescent="0.25">
      <c r="T2102" s="2" t="str">
        <f t="shared" si="128"/>
        <v/>
      </c>
      <c r="V2102" s="2" t="str">
        <f t="shared" si="129"/>
        <v/>
      </c>
      <c r="X2102" s="2" t="str">
        <f t="shared" si="130"/>
        <v/>
      </c>
      <c r="Z2102" s="2" t="str">
        <f t="shared" si="131"/>
        <v/>
      </c>
    </row>
    <row r="2103" spans="20:26" hidden="1" x14ac:dyDescent="0.25">
      <c r="T2103" s="2" t="str">
        <f t="shared" si="128"/>
        <v/>
      </c>
      <c r="V2103" s="2" t="str">
        <f t="shared" si="129"/>
        <v/>
      </c>
      <c r="X2103" s="2" t="str">
        <f t="shared" si="130"/>
        <v/>
      </c>
      <c r="Z2103" s="2" t="str">
        <f t="shared" si="131"/>
        <v/>
      </c>
    </row>
    <row r="2104" spans="20:26" hidden="1" x14ac:dyDescent="0.25">
      <c r="T2104" s="2" t="str">
        <f t="shared" si="128"/>
        <v/>
      </c>
      <c r="V2104" s="2" t="str">
        <f t="shared" si="129"/>
        <v/>
      </c>
      <c r="X2104" s="2" t="str">
        <f t="shared" si="130"/>
        <v/>
      </c>
      <c r="Z2104" s="2" t="str">
        <f t="shared" si="131"/>
        <v/>
      </c>
    </row>
    <row r="2105" spans="20:26" hidden="1" x14ac:dyDescent="0.25">
      <c r="T2105" s="2" t="str">
        <f t="shared" si="128"/>
        <v/>
      </c>
      <c r="V2105" s="2" t="str">
        <f t="shared" si="129"/>
        <v/>
      </c>
      <c r="X2105" s="2" t="str">
        <f t="shared" si="130"/>
        <v/>
      </c>
      <c r="Z2105" s="2" t="str">
        <f t="shared" si="131"/>
        <v/>
      </c>
    </row>
    <row r="2106" spans="20:26" hidden="1" x14ac:dyDescent="0.25">
      <c r="T2106" s="2" t="str">
        <f t="shared" si="128"/>
        <v/>
      </c>
      <c r="V2106" s="2" t="str">
        <f t="shared" si="129"/>
        <v/>
      </c>
      <c r="X2106" s="2" t="str">
        <f t="shared" si="130"/>
        <v/>
      </c>
      <c r="Z2106" s="2" t="str">
        <f t="shared" si="131"/>
        <v/>
      </c>
    </row>
    <row r="2107" spans="20:26" hidden="1" x14ac:dyDescent="0.25">
      <c r="T2107" s="2" t="str">
        <f t="shared" ref="T2107:T2170" si="132">IF(U2107&lt;&gt;"",B2107,"")</f>
        <v/>
      </c>
      <c r="V2107" s="2" t="str">
        <f t="shared" si="129"/>
        <v/>
      </c>
      <c r="X2107" s="2" t="str">
        <f t="shared" si="130"/>
        <v/>
      </c>
      <c r="Z2107" s="2" t="str">
        <f t="shared" si="131"/>
        <v/>
      </c>
    </row>
    <row r="2108" spans="20:26" hidden="1" x14ac:dyDescent="0.25">
      <c r="T2108" s="2" t="str">
        <f t="shared" si="132"/>
        <v/>
      </c>
      <c r="V2108" s="2" t="str">
        <f t="shared" si="129"/>
        <v/>
      </c>
      <c r="X2108" s="2" t="str">
        <f t="shared" si="130"/>
        <v/>
      </c>
      <c r="Z2108" s="2" t="str">
        <f t="shared" si="131"/>
        <v/>
      </c>
    </row>
    <row r="2109" spans="20:26" hidden="1" x14ac:dyDescent="0.25">
      <c r="T2109" s="2" t="str">
        <f t="shared" si="132"/>
        <v/>
      </c>
      <c r="V2109" s="2" t="str">
        <f t="shared" si="129"/>
        <v/>
      </c>
      <c r="X2109" s="2" t="str">
        <f t="shared" si="130"/>
        <v/>
      </c>
      <c r="Z2109" s="2" t="str">
        <f t="shared" si="131"/>
        <v/>
      </c>
    </row>
    <row r="2110" spans="20:26" hidden="1" x14ac:dyDescent="0.25">
      <c r="T2110" s="2" t="str">
        <f t="shared" si="132"/>
        <v/>
      </c>
      <c r="V2110" s="2" t="str">
        <f t="shared" si="129"/>
        <v/>
      </c>
      <c r="X2110" s="2" t="str">
        <f t="shared" si="130"/>
        <v/>
      </c>
      <c r="Z2110" s="2" t="str">
        <f t="shared" si="131"/>
        <v/>
      </c>
    </row>
    <row r="2111" spans="20:26" hidden="1" x14ac:dyDescent="0.25">
      <c r="T2111" s="2" t="str">
        <f t="shared" si="132"/>
        <v/>
      </c>
      <c r="V2111" s="2" t="str">
        <f t="shared" si="129"/>
        <v/>
      </c>
      <c r="X2111" s="2" t="str">
        <f t="shared" si="130"/>
        <v/>
      </c>
      <c r="Z2111" s="2" t="str">
        <f t="shared" si="131"/>
        <v/>
      </c>
    </row>
    <row r="2112" spans="20:26" hidden="1" x14ac:dyDescent="0.25">
      <c r="T2112" s="2" t="str">
        <f t="shared" si="132"/>
        <v/>
      </c>
      <c r="V2112" s="2" t="str">
        <f t="shared" si="129"/>
        <v/>
      </c>
      <c r="X2112" s="2" t="str">
        <f t="shared" si="130"/>
        <v/>
      </c>
      <c r="Z2112" s="2" t="str">
        <f t="shared" si="131"/>
        <v/>
      </c>
    </row>
    <row r="2113" spans="20:26" hidden="1" x14ac:dyDescent="0.25">
      <c r="T2113" s="2" t="str">
        <f t="shared" si="132"/>
        <v/>
      </c>
      <c r="V2113" s="2" t="str">
        <f t="shared" si="129"/>
        <v/>
      </c>
      <c r="X2113" s="2" t="str">
        <f t="shared" si="130"/>
        <v/>
      </c>
      <c r="Z2113" s="2" t="str">
        <f t="shared" si="131"/>
        <v/>
      </c>
    </row>
    <row r="2114" spans="20:26" hidden="1" x14ac:dyDescent="0.25">
      <c r="T2114" s="2" t="str">
        <f t="shared" si="132"/>
        <v/>
      </c>
      <c r="V2114" s="2" t="str">
        <f t="shared" si="129"/>
        <v/>
      </c>
      <c r="X2114" s="2" t="str">
        <f t="shared" si="130"/>
        <v/>
      </c>
      <c r="Z2114" s="2" t="str">
        <f t="shared" si="131"/>
        <v/>
      </c>
    </row>
    <row r="2115" spans="20:26" hidden="1" x14ac:dyDescent="0.25">
      <c r="T2115" s="2" t="str">
        <f t="shared" si="132"/>
        <v/>
      </c>
      <c r="V2115" s="2" t="str">
        <f t="shared" ref="V2115:V2178" si="133">IF(W2115&lt;&gt;"",B2115,"")</f>
        <v/>
      </c>
      <c r="X2115" s="2" t="str">
        <f t="shared" ref="X2115:X2178" si="134">IF(Y2115&lt;&gt;"",B2115,"")</f>
        <v/>
      </c>
      <c r="Z2115" s="2" t="str">
        <f t="shared" ref="Z2115:Z2178" si="135">IF(AA2115&lt;&gt;"",B2115,"")</f>
        <v/>
      </c>
    </row>
    <row r="2116" spans="20:26" hidden="1" x14ac:dyDescent="0.25">
      <c r="T2116" s="2" t="str">
        <f t="shared" si="132"/>
        <v/>
      </c>
      <c r="V2116" s="2" t="str">
        <f t="shared" si="133"/>
        <v/>
      </c>
      <c r="X2116" s="2" t="str">
        <f t="shared" si="134"/>
        <v/>
      </c>
      <c r="Z2116" s="2" t="str">
        <f t="shared" si="135"/>
        <v/>
      </c>
    </row>
    <row r="2117" spans="20:26" hidden="1" x14ac:dyDescent="0.25">
      <c r="T2117" s="2" t="str">
        <f t="shared" si="132"/>
        <v/>
      </c>
      <c r="V2117" s="2" t="str">
        <f t="shared" si="133"/>
        <v/>
      </c>
      <c r="X2117" s="2" t="str">
        <f t="shared" si="134"/>
        <v/>
      </c>
      <c r="Z2117" s="2" t="str">
        <f t="shared" si="135"/>
        <v/>
      </c>
    </row>
    <row r="2118" spans="20:26" hidden="1" x14ac:dyDescent="0.25">
      <c r="T2118" s="2" t="str">
        <f t="shared" si="132"/>
        <v/>
      </c>
      <c r="V2118" s="2" t="str">
        <f t="shared" si="133"/>
        <v/>
      </c>
      <c r="X2118" s="2" t="str">
        <f t="shared" si="134"/>
        <v/>
      </c>
      <c r="Z2118" s="2" t="str">
        <f t="shared" si="135"/>
        <v/>
      </c>
    </row>
    <row r="2119" spans="20:26" hidden="1" x14ac:dyDescent="0.25">
      <c r="T2119" s="2" t="str">
        <f t="shared" si="132"/>
        <v/>
      </c>
      <c r="V2119" s="2" t="str">
        <f t="shared" si="133"/>
        <v/>
      </c>
      <c r="X2119" s="2" t="str">
        <f t="shared" si="134"/>
        <v/>
      </c>
      <c r="Z2119" s="2" t="str">
        <f t="shared" si="135"/>
        <v/>
      </c>
    </row>
    <row r="2120" spans="20:26" hidden="1" x14ac:dyDescent="0.25">
      <c r="T2120" s="2" t="str">
        <f t="shared" si="132"/>
        <v/>
      </c>
      <c r="V2120" s="2" t="str">
        <f t="shared" si="133"/>
        <v/>
      </c>
      <c r="X2120" s="2" t="str">
        <f t="shared" si="134"/>
        <v/>
      </c>
      <c r="Z2120" s="2" t="str">
        <f t="shared" si="135"/>
        <v/>
      </c>
    </row>
    <row r="2121" spans="20:26" hidden="1" x14ac:dyDescent="0.25">
      <c r="T2121" s="2" t="str">
        <f t="shared" si="132"/>
        <v/>
      </c>
      <c r="V2121" s="2" t="str">
        <f t="shared" si="133"/>
        <v/>
      </c>
      <c r="X2121" s="2" t="str">
        <f t="shared" si="134"/>
        <v/>
      </c>
      <c r="Z2121" s="2" t="str">
        <f t="shared" si="135"/>
        <v/>
      </c>
    </row>
    <row r="2122" spans="20:26" hidden="1" x14ac:dyDescent="0.25">
      <c r="T2122" s="2" t="str">
        <f t="shared" si="132"/>
        <v/>
      </c>
      <c r="V2122" s="2" t="str">
        <f t="shared" si="133"/>
        <v/>
      </c>
      <c r="X2122" s="2" t="str">
        <f t="shared" si="134"/>
        <v/>
      </c>
      <c r="Z2122" s="2" t="str">
        <f t="shared" si="135"/>
        <v/>
      </c>
    </row>
    <row r="2123" spans="20:26" hidden="1" x14ac:dyDescent="0.25">
      <c r="T2123" s="2" t="str">
        <f t="shared" si="132"/>
        <v/>
      </c>
      <c r="V2123" s="2" t="str">
        <f t="shared" si="133"/>
        <v/>
      </c>
      <c r="X2123" s="2" t="str">
        <f t="shared" si="134"/>
        <v/>
      </c>
      <c r="Z2123" s="2" t="str">
        <f t="shared" si="135"/>
        <v/>
      </c>
    </row>
    <row r="2124" spans="20:26" hidden="1" x14ac:dyDescent="0.25">
      <c r="T2124" s="2" t="str">
        <f t="shared" si="132"/>
        <v/>
      </c>
      <c r="V2124" s="2" t="str">
        <f t="shared" si="133"/>
        <v/>
      </c>
      <c r="X2124" s="2" t="str">
        <f t="shared" si="134"/>
        <v/>
      </c>
      <c r="Z2124" s="2" t="str">
        <f t="shared" si="135"/>
        <v/>
      </c>
    </row>
    <row r="2125" spans="20:26" hidden="1" x14ac:dyDescent="0.25">
      <c r="T2125" s="2" t="str">
        <f t="shared" si="132"/>
        <v/>
      </c>
      <c r="V2125" s="2" t="str">
        <f t="shared" si="133"/>
        <v/>
      </c>
      <c r="X2125" s="2" t="str">
        <f t="shared" si="134"/>
        <v/>
      </c>
      <c r="Z2125" s="2" t="str">
        <f t="shared" si="135"/>
        <v/>
      </c>
    </row>
    <row r="2126" spans="20:26" hidden="1" x14ac:dyDescent="0.25">
      <c r="T2126" s="2" t="str">
        <f t="shared" si="132"/>
        <v/>
      </c>
      <c r="V2126" s="2" t="str">
        <f t="shared" si="133"/>
        <v/>
      </c>
      <c r="X2126" s="2" t="str">
        <f t="shared" si="134"/>
        <v/>
      </c>
      <c r="Z2126" s="2" t="str">
        <f t="shared" si="135"/>
        <v/>
      </c>
    </row>
    <row r="2127" spans="20:26" hidden="1" x14ac:dyDescent="0.25">
      <c r="T2127" s="2" t="str">
        <f t="shared" si="132"/>
        <v/>
      </c>
      <c r="V2127" s="2" t="str">
        <f t="shared" si="133"/>
        <v/>
      </c>
      <c r="X2127" s="2" t="str">
        <f t="shared" si="134"/>
        <v/>
      </c>
      <c r="Z2127" s="2" t="str">
        <f t="shared" si="135"/>
        <v/>
      </c>
    </row>
    <row r="2128" spans="20:26" hidden="1" x14ac:dyDescent="0.25">
      <c r="T2128" s="2" t="str">
        <f t="shared" si="132"/>
        <v/>
      </c>
      <c r="V2128" s="2" t="str">
        <f t="shared" si="133"/>
        <v/>
      </c>
      <c r="X2128" s="2" t="str">
        <f t="shared" si="134"/>
        <v/>
      </c>
      <c r="Z2128" s="2" t="str">
        <f t="shared" si="135"/>
        <v/>
      </c>
    </row>
    <row r="2129" spans="20:26" hidden="1" x14ac:dyDescent="0.25">
      <c r="T2129" s="2" t="str">
        <f t="shared" si="132"/>
        <v/>
      </c>
      <c r="V2129" s="2" t="str">
        <f t="shared" si="133"/>
        <v/>
      </c>
      <c r="X2129" s="2" t="str">
        <f t="shared" si="134"/>
        <v/>
      </c>
      <c r="Z2129" s="2" t="str">
        <f t="shared" si="135"/>
        <v/>
      </c>
    </row>
    <row r="2130" spans="20:26" hidden="1" x14ac:dyDescent="0.25">
      <c r="T2130" s="2" t="str">
        <f t="shared" si="132"/>
        <v/>
      </c>
      <c r="V2130" s="2" t="str">
        <f t="shared" si="133"/>
        <v/>
      </c>
      <c r="X2130" s="2" t="str">
        <f t="shared" si="134"/>
        <v/>
      </c>
      <c r="Z2130" s="2" t="str">
        <f t="shared" si="135"/>
        <v/>
      </c>
    </row>
    <row r="2131" spans="20:26" hidden="1" x14ac:dyDescent="0.25">
      <c r="T2131" s="2" t="str">
        <f t="shared" si="132"/>
        <v/>
      </c>
      <c r="V2131" s="2" t="str">
        <f t="shared" si="133"/>
        <v/>
      </c>
      <c r="X2131" s="2" t="str">
        <f t="shared" si="134"/>
        <v/>
      </c>
      <c r="Z2131" s="2" t="str">
        <f t="shared" si="135"/>
        <v/>
      </c>
    </row>
    <row r="2132" spans="20:26" hidden="1" x14ac:dyDescent="0.25">
      <c r="T2132" s="2" t="str">
        <f t="shared" si="132"/>
        <v/>
      </c>
      <c r="V2132" s="2" t="str">
        <f t="shared" si="133"/>
        <v/>
      </c>
      <c r="X2132" s="2" t="str">
        <f t="shared" si="134"/>
        <v/>
      </c>
      <c r="Z2132" s="2" t="str">
        <f t="shared" si="135"/>
        <v/>
      </c>
    </row>
    <row r="2133" spans="20:26" hidden="1" x14ac:dyDescent="0.25">
      <c r="T2133" s="2" t="str">
        <f t="shared" si="132"/>
        <v/>
      </c>
      <c r="V2133" s="2" t="str">
        <f t="shared" si="133"/>
        <v/>
      </c>
      <c r="X2133" s="2" t="str">
        <f t="shared" si="134"/>
        <v/>
      </c>
      <c r="Z2133" s="2" t="str">
        <f t="shared" si="135"/>
        <v/>
      </c>
    </row>
    <row r="2134" spans="20:26" hidden="1" x14ac:dyDescent="0.25">
      <c r="T2134" s="2" t="str">
        <f t="shared" si="132"/>
        <v/>
      </c>
      <c r="V2134" s="2" t="str">
        <f t="shared" si="133"/>
        <v/>
      </c>
      <c r="X2134" s="2" t="str">
        <f t="shared" si="134"/>
        <v/>
      </c>
      <c r="Z2134" s="2" t="str">
        <f t="shared" si="135"/>
        <v/>
      </c>
    </row>
    <row r="2135" spans="20:26" hidden="1" x14ac:dyDescent="0.25">
      <c r="T2135" s="2" t="str">
        <f t="shared" si="132"/>
        <v/>
      </c>
      <c r="V2135" s="2" t="str">
        <f t="shared" si="133"/>
        <v/>
      </c>
      <c r="X2135" s="2" t="str">
        <f t="shared" si="134"/>
        <v/>
      </c>
      <c r="Z2135" s="2" t="str">
        <f t="shared" si="135"/>
        <v/>
      </c>
    </row>
    <row r="2136" spans="20:26" hidden="1" x14ac:dyDescent="0.25">
      <c r="T2136" s="2" t="str">
        <f t="shared" si="132"/>
        <v/>
      </c>
      <c r="V2136" s="2" t="str">
        <f t="shared" si="133"/>
        <v/>
      </c>
      <c r="X2136" s="2" t="str">
        <f t="shared" si="134"/>
        <v/>
      </c>
      <c r="Z2136" s="2" t="str">
        <f t="shared" si="135"/>
        <v/>
      </c>
    </row>
    <row r="2137" spans="20:26" hidden="1" x14ac:dyDescent="0.25">
      <c r="T2137" s="2" t="str">
        <f t="shared" si="132"/>
        <v/>
      </c>
      <c r="V2137" s="2" t="str">
        <f t="shared" si="133"/>
        <v/>
      </c>
      <c r="X2137" s="2" t="str">
        <f t="shared" si="134"/>
        <v/>
      </c>
      <c r="Z2137" s="2" t="str">
        <f t="shared" si="135"/>
        <v/>
      </c>
    </row>
    <row r="2138" spans="20:26" hidden="1" x14ac:dyDescent="0.25">
      <c r="T2138" s="2" t="str">
        <f t="shared" si="132"/>
        <v/>
      </c>
      <c r="V2138" s="2" t="str">
        <f t="shared" si="133"/>
        <v/>
      </c>
      <c r="X2138" s="2" t="str">
        <f t="shared" si="134"/>
        <v/>
      </c>
      <c r="Z2138" s="2" t="str">
        <f t="shared" si="135"/>
        <v/>
      </c>
    </row>
    <row r="2139" spans="20:26" hidden="1" x14ac:dyDescent="0.25">
      <c r="T2139" s="2" t="str">
        <f t="shared" si="132"/>
        <v/>
      </c>
      <c r="V2139" s="2" t="str">
        <f t="shared" si="133"/>
        <v/>
      </c>
      <c r="X2139" s="2" t="str">
        <f t="shared" si="134"/>
        <v/>
      </c>
      <c r="Z2139" s="2" t="str">
        <f t="shared" si="135"/>
        <v/>
      </c>
    </row>
    <row r="2140" spans="20:26" hidden="1" x14ac:dyDescent="0.25">
      <c r="T2140" s="2" t="str">
        <f t="shared" si="132"/>
        <v/>
      </c>
      <c r="V2140" s="2" t="str">
        <f t="shared" si="133"/>
        <v/>
      </c>
      <c r="X2140" s="2" t="str">
        <f t="shared" si="134"/>
        <v/>
      </c>
      <c r="Z2140" s="2" t="str">
        <f t="shared" si="135"/>
        <v/>
      </c>
    </row>
    <row r="2141" spans="20:26" hidden="1" x14ac:dyDescent="0.25">
      <c r="T2141" s="2" t="str">
        <f t="shared" si="132"/>
        <v/>
      </c>
      <c r="V2141" s="2" t="str">
        <f t="shared" si="133"/>
        <v/>
      </c>
      <c r="X2141" s="2" t="str">
        <f t="shared" si="134"/>
        <v/>
      </c>
      <c r="Z2141" s="2" t="str">
        <f t="shared" si="135"/>
        <v/>
      </c>
    </row>
    <row r="2142" spans="20:26" hidden="1" x14ac:dyDescent="0.25">
      <c r="T2142" s="2" t="str">
        <f t="shared" si="132"/>
        <v/>
      </c>
      <c r="V2142" s="2" t="str">
        <f t="shared" si="133"/>
        <v/>
      </c>
      <c r="X2142" s="2" t="str">
        <f t="shared" si="134"/>
        <v/>
      </c>
      <c r="Z2142" s="2" t="str">
        <f t="shared" si="135"/>
        <v/>
      </c>
    </row>
    <row r="2143" spans="20:26" hidden="1" x14ac:dyDescent="0.25">
      <c r="T2143" s="2" t="str">
        <f t="shared" si="132"/>
        <v/>
      </c>
      <c r="V2143" s="2" t="str">
        <f t="shared" si="133"/>
        <v/>
      </c>
      <c r="X2143" s="2" t="str">
        <f t="shared" si="134"/>
        <v/>
      </c>
      <c r="Z2143" s="2" t="str">
        <f t="shared" si="135"/>
        <v/>
      </c>
    </row>
    <row r="2144" spans="20:26" hidden="1" x14ac:dyDescent="0.25">
      <c r="T2144" s="2" t="str">
        <f t="shared" si="132"/>
        <v/>
      </c>
      <c r="V2144" s="2" t="str">
        <f t="shared" si="133"/>
        <v/>
      </c>
      <c r="X2144" s="2" t="str">
        <f t="shared" si="134"/>
        <v/>
      </c>
      <c r="Z2144" s="2" t="str">
        <f t="shared" si="135"/>
        <v/>
      </c>
    </row>
    <row r="2145" spans="20:26" hidden="1" x14ac:dyDescent="0.25">
      <c r="T2145" s="2" t="str">
        <f t="shared" si="132"/>
        <v/>
      </c>
      <c r="V2145" s="2" t="str">
        <f t="shared" si="133"/>
        <v/>
      </c>
      <c r="X2145" s="2" t="str">
        <f t="shared" si="134"/>
        <v/>
      </c>
      <c r="Z2145" s="2" t="str">
        <f t="shared" si="135"/>
        <v/>
      </c>
    </row>
    <row r="2146" spans="20:26" hidden="1" x14ac:dyDescent="0.25">
      <c r="T2146" s="2" t="str">
        <f t="shared" si="132"/>
        <v/>
      </c>
      <c r="V2146" s="2" t="str">
        <f t="shared" si="133"/>
        <v/>
      </c>
      <c r="X2146" s="2" t="str">
        <f t="shared" si="134"/>
        <v/>
      </c>
      <c r="Z2146" s="2" t="str">
        <f t="shared" si="135"/>
        <v/>
      </c>
    </row>
    <row r="2147" spans="20:26" hidden="1" x14ac:dyDescent="0.25">
      <c r="T2147" s="2" t="str">
        <f t="shared" si="132"/>
        <v/>
      </c>
      <c r="V2147" s="2" t="str">
        <f t="shared" si="133"/>
        <v/>
      </c>
      <c r="X2147" s="2" t="str">
        <f t="shared" si="134"/>
        <v/>
      </c>
      <c r="Z2147" s="2" t="str">
        <f t="shared" si="135"/>
        <v/>
      </c>
    </row>
    <row r="2148" spans="20:26" hidden="1" x14ac:dyDescent="0.25">
      <c r="T2148" s="2" t="str">
        <f t="shared" si="132"/>
        <v/>
      </c>
      <c r="V2148" s="2" t="str">
        <f t="shared" si="133"/>
        <v/>
      </c>
      <c r="X2148" s="2" t="str">
        <f t="shared" si="134"/>
        <v/>
      </c>
      <c r="Z2148" s="2" t="str">
        <f t="shared" si="135"/>
        <v/>
      </c>
    </row>
    <row r="2149" spans="20:26" hidden="1" x14ac:dyDescent="0.25">
      <c r="T2149" s="2" t="str">
        <f t="shared" si="132"/>
        <v/>
      </c>
      <c r="V2149" s="2" t="str">
        <f t="shared" si="133"/>
        <v/>
      </c>
      <c r="X2149" s="2" t="str">
        <f t="shared" si="134"/>
        <v/>
      </c>
      <c r="Z2149" s="2" t="str">
        <f t="shared" si="135"/>
        <v/>
      </c>
    </row>
    <row r="2150" spans="20:26" hidden="1" x14ac:dyDescent="0.25">
      <c r="T2150" s="2" t="str">
        <f t="shared" si="132"/>
        <v/>
      </c>
      <c r="V2150" s="2" t="str">
        <f t="shared" si="133"/>
        <v/>
      </c>
      <c r="X2150" s="2" t="str">
        <f t="shared" si="134"/>
        <v/>
      </c>
      <c r="Z2150" s="2" t="str">
        <f t="shared" si="135"/>
        <v/>
      </c>
    </row>
    <row r="2151" spans="20:26" hidden="1" x14ac:dyDescent="0.25">
      <c r="T2151" s="2" t="str">
        <f t="shared" si="132"/>
        <v/>
      </c>
      <c r="V2151" s="2" t="str">
        <f t="shared" si="133"/>
        <v/>
      </c>
      <c r="X2151" s="2" t="str">
        <f t="shared" si="134"/>
        <v/>
      </c>
      <c r="Z2151" s="2" t="str">
        <f t="shared" si="135"/>
        <v/>
      </c>
    </row>
    <row r="2152" spans="20:26" hidden="1" x14ac:dyDescent="0.25">
      <c r="T2152" s="2" t="str">
        <f t="shared" si="132"/>
        <v/>
      </c>
      <c r="V2152" s="2" t="str">
        <f t="shared" si="133"/>
        <v/>
      </c>
      <c r="X2152" s="2" t="str">
        <f t="shared" si="134"/>
        <v/>
      </c>
      <c r="Z2152" s="2" t="str">
        <f t="shared" si="135"/>
        <v/>
      </c>
    </row>
    <row r="2153" spans="20:26" hidden="1" x14ac:dyDescent="0.25">
      <c r="T2153" s="2" t="str">
        <f t="shared" si="132"/>
        <v/>
      </c>
      <c r="V2153" s="2" t="str">
        <f t="shared" si="133"/>
        <v/>
      </c>
      <c r="X2153" s="2" t="str">
        <f t="shared" si="134"/>
        <v/>
      </c>
      <c r="Z2153" s="2" t="str">
        <f t="shared" si="135"/>
        <v/>
      </c>
    </row>
    <row r="2154" spans="20:26" hidden="1" x14ac:dyDescent="0.25">
      <c r="T2154" s="2" t="str">
        <f t="shared" si="132"/>
        <v/>
      </c>
      <c r="V2154" s="2" t="str">
        <f t="shared" si="133"/>
        <v/>
      </c>
      <c r="X2154" s="2" t="str">
        <f t="shared" si="134"/>
        <v/>
      </c>
      <c r="Z2154" s="2" t="str">
        <f t="shared" si="135"/>
        <v/>
      </c>
    </row>
    <row r="2155" spans="20:26" hidden="1" x14ac:dyDescent="0.25">
      <c r="T2155" s="2" t="str">
        <f t="shared" si="132"/>
        <v/>
      </c>
      <c r="V2155" s="2" t="str">
        <f t="shared" si="133"/>
        <v/>
      </c>
      <c r="X2155" s="2" t="str">
        <f t="shared" si="134"/>
        <v/>
      </c>
      <c r="Z2155" s="2" t="str">
        <f t="shared" si="135"/>
        <v/>
      </c>
    </row>
    <row r="2156" spans="20:26" hidden="1" x14ac:dyDescent="0.25">
      <c r="T2156" s="2" t="str">
        <f t="shared" si="132"/>
        <v/>
      </c>
      <c r="V2156" s="2" t="str">
        <f t="shared" si="133"/>
        <v/>
      </c>
      <c r="X2156" s="2" t="str">
        <f t="shared" si="134"/>
        <v/>
      </c>
      <c r="Z2156" s="2" t="str">
        <f t="shared" si="135"/>
        <v/>
      </c>
    </row>
    <row r="2157" spans="20:26" hidden="1" x14ac:dyDescent="0.25">
      <c r="T2157" s="2" t="str">
        <f t="shared" si="132"/>
        <v/>
      </c>
      <c r="V2157" s="2" t="str">
        <f t="shared" si="133"/>
        <v/>
      </c>
      <c r="X2157" s="2" t="str">
        <f t="shared" si="134"/>
        <v/>
      </c>
      <c r="Z2157" s="2" t="str">
        <f t="shared" si="135"/>
        <v/>
      </c>
    </row>
    <row r="2158" spans="20:26" hidden="1" x14ac:dyDescent="0.25">
      <c r="T2158" s="2" t="str">
        <f t="shared" si="132"/>
        <v/>
      </c>
      <c r="V2158" s="2" t="str">
        <f t="shared" si="133"/>
        <v/>
      </c>
      <c r="X2158" s="2" t="str">
        <f t="shared" si="134"/>
        <v/>
      </c>
      <c r="Z2158" s="2" t="str">
        <f t="shared" si="135"/>
        <v/>
      </c>
    </row>
    <row r="2159" spans="20:26" hidden="1" x14ac:dyDescent="0.25">
      <c r="T2159" s="2" t="str">
        <f t="shared" si="132"/>
        <v/>
      </c>
      <c r="V2159" s="2" t="str">
        <f t="shared" si="133"/>
        <v/>
      </c>
      <c r="X2159" s="2" t="str">
        <f t="shared" si="134"/>
        <v/>
      </c>
      <c r="Z2159" s="2" t="str">
        <f t="shared" si="135"/>
        <v/>
      </c>
    </row>
    <row r="2160" spans="20:26" hidden="1" x14ac:dyDescent="0.25">
      <c r="T2160" s="2" t="str">
        <f t="shared" si="132"/>
        <v/>
      </c>
      <c r="V2160" s="2" t="str">
        <f t="shared" si="133"/>
        <v/>
      </c>
      <c r="X2160" s="2" t="str">
        <f t="shared" si="134"/>
        <v/>
      </c>
      <c r="Z2160" s="2" t="str">
        <f t="shared" si="135"/>
        <v/>
      </c>
    </row>
    <row r="2161" spans="20:26" hidden="1" x14ac:dyDescent="0.25">
      <c r="T2161" s="2" t="str">
        <f t="shared" si="132"/>
        <v/>
      </c>
      <c r="V2161" s="2" t="str">
        <f t="shared" si="133"/>
        <v/>
      </c>
      <c r="X2161" s="2" t="str">
        <f t="shared" si="134"/>
        <v/>
      </c>
      <c r="Z2161" s="2" t="str">
        <f t="shared" si="135"/>
        <v/>
      </c>
    </row>
    <row r="2162" spans="20:26" hidden="1" x14ac:dyDescent="0.25">
      <c r="T2162" s="2" t="str">
        <f t="shared" si="132"/>
        <v/>
      </c>
      <c r="V2162" s="2" t="str">
        <f t="shared" si="133"/>
        <v/>
      </c>
      <c r="X2162" s="2" t="str">
        <f t="shared" si="134"/>
        <v/>
      </c>
      <c r="Z2162" s="2" t="str">
        <f t="shared" si="135"/>
        <v/>
      </c>
    </row>
    <row r="2163" spans="20:26" hidden="1" x14ac:dyDescent="0.25">
      <c r="T2163" s="2" t="str">
        <f t="shared" si="132"/>
        <v/>
      </c>
      <c r="V2163" s="2" t="str">
        <f t="shared" si="133"/>
        <v/>
      </c>
      <c r="X2163" s="2" t="str">
        <f t="shared" si="134"/>
        <v/>
      </c>
      <c r="Z2163" s="2" t="str">
        <f t="shared" si="135"/>
        <v/>
      </c>
    </row>
    <row r="2164" spans="20:26" hidden="1" x14ac:dyDescent="0.25">
      <c r="T2164" s="2" t="str">
        <f t="shared" si="132"/>
        <v/>
      </c>
      <c r="V2164" s="2" t="str">
        <f t="shared" si="133"/>
        <v/>
      </c>
      <c r="X2164" s="2" t="str">
        <f t="shared" si="134"/>
        <v/>
      </c>
      <c r="Z2164" s="2" t="str">
        <f t="shared" si="135"/>
        <v/>
      </c>
    </row>
    <row r="2165" spans="20:26" hidden="1" x14ac:dyDescent="0.25">
      <c r="T2165" s="2" t="str">
        <f t="shared" si="132"/>
        <v/>
      </c>
      <c r="V2165" s="2" t="str">
        <f t="shared" si="133"/>
        <v/>
      </c>
      <c r="X2165" s="2" t="str">
        <f t="shared" si="134"/>
        <v/>
      </c>
      <c r="Z2165" s="2" t="str">
        <f t="shared" si="135"/>
        <v/>
      </c>
    </row>
    <row r="2166" spans="20:26" hidden="1" x14ac:dyDescent="0.25">
      <c r="T2166" s="2" t="str">
        <f t="shared" si="132"/>
        <v/>
      </c>
      <c r="V2166" s="2" t="str">
        <f t="shared" si="133"/>
        <v/>
      </c>
      <c r="X2166" s="2" t="str">
        <f t="shared" si="134"/>
        <v/>
      </c>
      <c r="Z2166" s="2" t="str">
        <f t="shared" si="135"/>
        <v/>
      </c>
    </row>
    <row r="2167" spans="20:26" hidden="1" x14ac:dyDescent="0.25">
      <c r="T2167" s="2" t="str">
        <f t="shared" si="132"/>
        <v/>
      </c>
      <c r="V2167" s="2" t="str">
        <f t="shared" si="133"/>
        <v/>
      </c>
      <c r="X2167" s="2" t="str">
        <f t="shared" si="134"/>
        <v/>
      </c>
      <c r="Z2167" s="2" t="str">
        <f t="shared" si="135"/>
        <v/>
      </c>
    </row>
    <row r="2168" spans="20:26" hidden="1" x14ac:dyDescent="0.25">
      <c r="T2168" s="2" t="str">
        <f t="shared" si="132"/>
        <v/>
      </c>
      <c r="V2168" s="2" t="str">
        <f t="shared" si="133"/>
        <v/>
      </c>
      <c r="X2168" s="2" t="str">
        <f t="shared" si="134"/>
        <v/>
      </c>
      <c r="Z2168" s="2" t="str">
        <f t="shared" si="135"/>
        <v/>
      </c>
    </row>
    <row r="2169" spans="20:26" hidden="1" x14ac:dyDescent="0.25">
      <c r="T2169" s="2" t="str">
        <f t="shared" si="132"/>
        <v/>
      </c>
      <c r="V2169" s="2" t="str">
        <f t="shared" si="133"/>
        <v/>
      </c>
      <c r="X2169" s="2" t="str">
        <f t="shared" si="134"/>
        <v/>
      </c>
      <c r="Z2169" s="2" t="str">
        <f t="shared" si="135"/>
        <v/>
      </c>
    </row>
    <row r="2170" spans="20:26" hidden="1" x14ac:dyDescent="0.25">
      <c r="T2170" s="2" t="str">
        <f t="shared" si="132"/>
        <v/>
      </c>
      <c r="V2170" s="2" t="str">
        <f t="shared" si="133"/>
        <v/>
      </c>
      <c r="X2170" s="2" t="str">
        <f t="shared" si="134"/>
        <v/>
      </c>
      <c r="Z2170" s="2" t="str">
        <f t="shared" si="135"/>
        <v/>
      </c>
    </row>
    <row r="2171" spans="20:26" hidden="1" x14ac:dyDescent="0.25">
      <c r="T2171" s="2" t="str">
        <f t="shared" ref="T2171:T2234" si="136">IF(U2171&lt;&gt;"",B2171,"")</f>
        <v/>
      </c>
      <c r="V2171" s="2" t="str">
        <f t="shared" si="133"/>
        <v/>
      </c>
      <c r="X2171" s="2" t="str">
        <f t="shared" si="134"/>
        <v/>
      </c>
      <c r="Z2171" s="2" t="str">
        <f t="shared" si="135"/>
        <v/>
      </c>
    </row>
    <row r="2172" spans="20:26" hidden="1" x14ac:dyDescent="0.25">
      <c r="T2172" s="2" t="str">
        <f t="shared" si="136"/>
        <v/>
      </c>
      <c r="V2172" s="2" t="str">
        <f t="shared" si="133"/>
        <v/>
      </c>
      <c r="X2172" s="2" t="str">
        <f t="shared" si="134"/>
        <v/>
      </c>
      <c r="Z2172" s="2" t="str">
        <f t="shared" si="135"/>
        <v/>
      </c>
    </row>
    <row r="2173" spans="20:26" hidden="1" x14ac:dyDescent="0.25">
      <c r="T2173" s="2" t="str">
        <f t="shared" si="136"/>
        <v/>
      </c>
      <c r="V2173" s="2" t="str">
        <f t="shared" si="133"/>
        <v/>
      </c>
      <c r="X2173" s="2" t="str">
        <f t="shared" si="134"/>
        <v/>
      </c>
      <c r="Z2173" s="2" t="str">
        <f t="shared" si="135"/>
        <v/>
      </c>
    </row>
    <row r="2174" spans="20:26" hidden="1" x14ac:dyDescent="0.25">
      <c r="T2174" s="2" t="str">
        <f t="shared" si="136"/>
        <v/>
      </c>
      <c r="V2174" s="2" t="str">
        <f t="shared" si="133"/>
        <v/>
      </c>
      <c r="X2174" s="2" t="str">
        <f t="shared" si="134"/>
        <v/>
      </c>
      <c r="Z2174" s="2" t="str">
        <f t="shared" si="135"/>
        <v/>
      </c>
    </row>
    <row r="2175" spans="20:26" hidden="1" x14ac:dyDescent="0.25">
      <c r="T2175" s="2" t="str">
        <f t="shared" si="136"/>
        <v/>
      </c>
      <c r="V2175" s="2" t="str">
        <f t="shared" si="133"/>
        <v/>
      </c>
      <c r="X2175" s="2" t="str">
        <f t="shared" si="134"/>
        <v/>
      </c>
      <c r="Z2175" s="2" t="str">
        <f t="shared" si="135"/>
        <v/>
      </c>
    </row>
    <row r="2176" spans="20:26" hidden="1" x14ac:dyDescent="0.25">
      <c r="T2176" s="2" t="str">
        <f t="shared" si="136"/>
        <v/>
      </c>
      <c r="V2176" s="2" t="str">
        <f t="shared" si="133"/>
        <v/>
      </c>
      <c r="X2176" s="2" t="str">
        <f t="shared" si="134"/>
        <v/>
      </c>
      <c r="Z2176" s="2" t="str">
        <f t="shared" si="135"/>
        <v/>
      </c>
    </row>
    <row r="2177" spans="20:26" hidden="1" x14ac:dyDescent="0.25">
      <c r="T2177" s="2" t="str">
        <f t="shared" si="136"/>
        <v/>
      </c>
      <c r="V2177" s="2" t="str">
        <f t="shared" si="133"/>
        <v/>
      </c>
      <c r="X2177" s="2" t="str">
        <f t="shared" si="134"/>
        <v/>
      </c>
      <c r="Z2177" s="2" t="str">
        <f t="shared" si="135"/>
        <v/>
      </c>
    </row>
    <row r="2178" spans="20:26" hidden="1" x14ac:dyDescent="0.25">
      <c r="T2178" s="2" t="str">
        <f t="shared" si="136"/>
        <v/>
      </c>
      <c r="V2178" s="2" t="str">
        <f t="shared" si="133"/>
        <v/>
      </c>
      <c r="X2178" s="2" t="str">
        <f t="shared" si="134"/>
        <v/>
      </c>
      <c r="Z2178" s="2" t="str">
        <f t="shared" si="135"/>
        <v/>
      </c>
    </row>
    <row r="2179" spans="20:26" hidden="1" x14ac:dyDescent="0.25">
      <c r="T2179" s="2" t="str">
        <f t="shared" si="136"/>
        <v/>
      </c>
      <c r="V2179" s="2" t="str">
        <f t="shared" ref="V2179:V2242" si="137">IF(W2179&lt;&gt;"",B2179,"")</f>
        <v/>
      </c>
      <c r="X2179" s="2" t="str">
        <f t="shared" ref="X2179:X2242" si="138">IF(Y2179&lt;&gt;"",B2179,"")</f>
        <v/>
      </c>
      <c r="Z2179" s="2" t="str">
        <f t="shared" ref="Z2179:Z2242" si="139">IF(AA2179&lt;&gt;"",B2179,"")</f>
        <v/>
      </c>
    </row>
    <row r="2180" spans="20:26" hidden="1" x14ac:dyDescent="0.25">
      <c r="T2180" s="2" t="str">
        <f t="shared" si="136"/>
        <v/>
      </c>
      <c r="V2180" s="2" t="str">
        <f t="shared" si="137"/>
        <v/>
      </c>
      <c r="X2180" s="2" t="str">
        <f t="shared" si="138"/>
        <v/>
      </c>
      <c r="Z2180" s="2" t="str">
        <f t="shared" si="139"/>
        <v/>
      </c>
    </row>
    <row r="2181" spans="20:26" hidden="1" x14ac:dyDescent="0.25">
      <c r="T2181" s="2" t="str">
        <f t="shared" si="136"/>
        <v/>
      </c>
      <c r="V2181" s="2" t="str">
        <f t="shared" si="137"/>
        <v/>
      </c>
      <c r="X2181" s="2" t="str">
        <f t="shared" si="138"/>
        <v/>
      </c>
      <c r="Z2181" s="2" t="str">
        <f t="shared" si="139"/>
        <v/>
      </c>
    </row>
    <row r="2182" spans="20:26" hidden="1" x14ac:dyDescent="0.25">
      <c r="T2182" s="2" t="str">
        <f t="shared" si="136"/>
        <v/>
      </c>
      <c r="V2182" s="2" t="str">
        <f t="shared" si="137"/>
        <v/>
      </c>
      <c r="X2182" s="2" t="str">
        <f t="shared" si="138"/>
        <v/>
      </c>
      <c r="Z2182" s="2" t="str">
        <f t="shared" si="139"/>
        <v/>
      </c>
    </row>
    <row r="2183" spans="20:26" hidden="1" x14ac:dyDescent="0.25">
      <c r="T2183" s="2" t="str">
        <f t="shared" si="136"/>
        <v/>
      </c>
      <c r="V2183" s="2" t="str">
        <f t="shared" si="137"/>
        <v/>
      </c>
      <c r="X2183" s="2" t="str">
        <f t="shared" si="138"/>
        <v/>
      </c>
      <c r="Z2183" s="2" t="str">
        <f t="shared" si="139"/>
        <v/>
      </c>
    </row>
    <row r="2184" spans="20:26" hidden="1" x14ac:dyDescent="0.25">
      <c r="T2184" s="2" t="str">
        <f t="shared" si="136"/>
        <v/>
      </c>
      <c r="V2184" s="2" t="str">
        <f t="shared" si="137"/>
        <v/>
      </c>
      <c r="X2184" s="2" t="str">
        <f t="shared" si="138"/>
        <v/>
      </c>
      <c r="Z2184" s="2" t="str">
        <f t="shared" si="139"/>
        <v/>
      </c>
    </row>
    <row r="2185" spans="20:26" hidden="1" x14ac:dyDescent="0.25">
      <c r="T2185" s="2" t="str">
        <f t="shared" si="136"/>
        <v/>
      </c>
      <c r="V2185" s="2" t="str">
        <f t="shared" si="137"/>
        <v/>
      </c>
      <c r="X2185" s="2" t="str">
        <f t="shared" si="138"/>
        <v/>
      </c>
      <c r="Z2185" s="2" t="str">
        <f t="shared" si="139"/>
        <v/>
      </c>
    </row>
    <row r="2186" spans="20:26" hidden="1" x14ac:dyDescent="0.25">
      <c r="T2186" s="2" t="str">
        <f t="shared" si="136"/>
        <v/>
      </c>
      <c r="V2186" s="2" t="str">
        <f t="shared" si="137"/>
        <v/>
      </c>
      <c r="X2186" s="2" t="str">
        <f t="shared" si="138"/>
        <v/>
      </c>
      <c r="Z2186" s="2" t="str">
        <f t="shared" si="139"/>
        <v/>
      </c>
    </row>
    <row r="2187" spans="20:26" hidden="1" x14ac:dyDescent="0.25">
      <c r="T2187" s="2" t="str">
        <f t="shared" si="136"/>
        <v/>
      </c>
      <c r="V2187" s="2" t="str">
        <f t="shared" si="137"/>
        <v/>
      </c>
      <c r="X2187" s="2" t="str">
        <f t="shared" si="138"/>
        <v/>
      </c>
      <c r="Z2187" s="2" t="str">
        <f t="shared" si="139"/>
        <v/>
      </c>
    </row>
    <row r="2188" spans="20:26" hidden="1" x14ac:dyDescent="0.25">
      <c r="T2188" s="2" t="str">
        <f t="shared" si="136"/>
        <v/>
      </c>
      <c r="V2188" s="2" t="str">
        <f t="shared" si="137"/>
        <v/>
      </c>
      <c r="X2188" s="2" t="str">
        <f t="shared" si="138"/>
        <v/>
      </c>
      <c r="Z2188" s="2" t="str">
        <f t="shared" si="139"/>
        <v/>
      </c>
    </row>
    <row r="2189" spans="20:26" hidden="1" x14ac:dyDescent="0.25">
      <c r="T2189" s="2" t="str">
        <f t="shared" si="136"/>
        <v/>
      </c>
      <c r="V2189" s="2" t="str">
        <f t="shared" si="137"/>
        <v/>
      </c>
      <c r="X2189" s="2" t="str">
        <f t="shared" si="138"/>
        <v/>
      </c>
      <c r="Z2189" s="2" t="str">
        <f t="shared" si="139"/>
        <v/>
      </c>
    </row>
    <row r="2190" spans="20:26" hidden="1" x14ac:dyDescent="0.25">
      <c r="T2190" s="2" t="str">
        <f t="shared" si="136"/>
        <v/>
      </c>
      <c r="V2190" s="2" t="str">
        <f t="shared" si="137"/>
        <v/>
      </c>
      <c r="X2190" s="2" t="str">
        <f t="shared" si="138"/>
        <v/>
      </c>
      <c r="Z2190" s="2" t="str">
        <f t="shared" si="139"/>
        <v/>
      </c>
    </row>
    <row r="2191" spans="20:26" hidden="1" x14ac:dyDescent="0.25">
      <c r="T2191" s="2" t="str">
        <f t="shared" si="136"/>
        <v/>
      </c>
      <c r="V2191" s="2" t="str">
        <f t="shared" si="137"/>
        <v/>
      </c>
      <c r="X2191" s="2" t="str">
        <f t="shared" si="138"/>
        <v/>
      </c>
      <c r="Z2191" s="2" t="str">
        <f t="shared" si="139"/>
        <v/>
      </c>
    </row>
    <row r="2192" spans="20:26" hidden="1" x14ac:dyDescent="0.25">
      <c r="T2192" s="2" t="str">
        <f t="shared" si="136"/>
        <v/>
      </c>
      <c r="V2192" s="2" t="str">
        <f t="shared" si="137"/>
        <v/>
      </c>
      <c r="X2192" s="2" t="str">
        <f t="shared" si="138"/>
        <v/>
      </c>
      <c r="Z2192" s="2" t="str">
        <f t="shared" si="139"/>
        <v/>
      </c>
    </row>
    <row r="2193" spans="20:26" hidden="1" x14ac:dyDescent="0.25">
      <c r="T2193" s="2" t="str">
        <f t="shared" si="136"/>
        <v/>
      </c>
      <c r="V2193" s="2" t="str">
        <f t="shared" si="137"/>
        <v/>
      </c>
      <c r="X2193" s="2" t="str">
        <f t="shared" si="138"/>
        <v/>
      </c>
      <c r="Z2193" s="2" t="str">
        <f t="shared" si="139"/>
        <v/>
      </c>
    </row>
    <row r="2194" spans="20:26" hidden="1" x14ac:dyDescent="0.25">
      <c r="T2194" s="2" t="str">
        <f t="shared" si="136"/>
        <v/>
      </c>
      <c r="V2194" s="2" t="str">
        <f t="shared" si="137"/>
        <v/>
      </c>
      <c r="X2194" s="2" t="str">
        <f t="shared" si="138"/>
        <v/>
      </c>
      <c r="Z2194" s="2" t="str">
        <f t="shared" si="139"/>
        <v/>
      </c>
    </row>
    <row r="2195" spans="20:26" hidden="1" x14ac:dyDescent="0.25">
      <c r="T2195" s="2" t="str">
        <f t="shared" si="136"/>
        <v/>
      </c>
      <c r="V2195" s="2" t="str">
        <f t="shared" si="137"/>
        <v/>
      </c>
      <c r="X2195" s="2" t="str">
        <f t="shared" si="138"/>
        <v/>
      </c>
      <c r="Z2195" s="2" t="str">
        <f t="shared" si="139"/>
        <v/>
      </c>
    </row>
    <row r="2196" spans="20:26" hidden="1" x14ac:dyDescent="0.25">
      <c r="T2196" s="2" t="str">
        <f t="shared" si="136"/>
        <v/>
      </c>
      <c r="V2196" s="2" t="str">
        <f t="shared" si="137"/>
        <v/>
      </c>
      <c r="X2196" s="2" t="str">
        <f t="shared" si="138"/>
        <v/>
      </c>
      <c r="Z2196" s="2" t="str">
        <f t="shared" si="139"/>
        <v/>
      </c>
    </row>
    <row r="2197" spans="20:26" hidden="1" x14ac:dyDescent="0.25">
      <c r="T2197" s="2" t="str">
        <f t="shared" si="136"/>
        <v/>
      </c>
      <c r="V2197" s="2" t="str">
        <f t="shared" si="137"/>
        <v/>
      </c>
      <c r="X2197" s="2" t="str">
        <f t="shared" si="138"/>
        <v/>
      </c>
      <c r="Z2197" s="2" t="str">
        <f t="shared" si="139"/>
        <v/>
      </c>
    </row>
    <row r="2198" spans="20:26" hidden="1" x14ac:dyDescent="0.25">
      <c r="T2198" s="2" t="str">
        <f t="shared" si="136"/>
        <v/>
      </c>
      <c r="V2198" s="2" t="str">
        <f t="shared" si="137"/>
        <v/>
      </c>
      <c r="X2198" s="2" t="str">
        <f t="shared" si="138"/>
        <v/>
      </c>
      <c r="Z2198" s="2" t="str">
        <f t="shared" si="139"/>
        <v/>
      </c>
    </row>
    <row r="2199" spans="20:26" hidden="1" x14ac:dyDescent="0.25">
      <c r="T2199" s="2" t="str">
        <f t="shared" si="136"/>
        <v/>
      </c>
      <c r="V2199" s="2" t="str">
        <f t="shared" si="137"/>
        <v/>
      </c>
      <c r="X2199" s="2" t="str">
        <f t="shared" si="138"/>
        <v/>
      </c>
      <c r="Z2199" s="2" t="str">
        <f t="shared" si="139"/>
        <v/>
      </c>
    </row>
    <row r="2200" spans="20:26" hidden="1" x14ac:dyDescent="0.25">
      <c r="T2200" s="2" t="str">
        <f t="shared" si="136"/>
        <v/>
      </c>
      <c r="V2200" s="2" t="str">
        <f t="shared" si="137"/>
        <v/>
      </c>
      <c r="X2200" s="2" t="str">
        <f t="shared" si="138"/>
        <v/>
      </c>
      <c r="Z2200" s="2" t="str">
        <f t="shared" si="139"/>
        <v/>
      </c>
    </row>
    <row r="2201" spans="20:26" hidden="1" x14ac:dyDescent="0.25">
      <c r="T2201" s="2" t="str">
        <f t="shared" si="136"/>
        <v/>
      </c>
      <c r="V2201" s="2" t="str">
        <f t="shared" si="137"/>
        <v/>
      </c>
      <c r="X2201" s="2" t="str">
        <f t="shared" si="138"/>
        <v/>
      </c>
      <c r="Z2201" s="2" t="str">
        <f t="shared" si="139"/>
        <v/>
      </c>
    </row>
    <row r="2202" spans="20:26" hidden="1" x14ac:dyDescent="0.25">
      <c r="T2202" s="2" t="str">
        <f t="shared" si="136"/>
        <v/>
      </c>
      <c r="V2202" s="2" t="str">
        <f t="shared" si="137"/>
        <v/>
      </c>
      <c r="X2202" s="2" t="str">
        <f t="shared" si="138"/>
        <v/>
      </c>
      <c r="Z2202" s="2" t="str">
        <f t="shared" si="139"/>
        <v/>
      </c>
    </row>
    <row r="2203" spans="20:26" hidden="1" x14ac:dyDescent="0.25">
      <c r="T2203" s="2" t="str">
        <f t="shared" si="136"/>
        <v/>
      </c>
      <c r="V2203" s="2" t="str">
        <f t="shared" si="137"/>
        <v/>
      </c>
      <c r="X2203" s="2" t="str">
        <f t="shared" si="138"/>
        <v/>
      </c>
      <c r="Z2203" s="2" t="str">
        <f t="shared" si="139"/>
        <v/>
      </c>
    </row>
    <row r="2204" spans="20:26" hidden="1" x14ac:dyDescent="0.25">
      <c r="T2204" s="2" t="str">
        <f t="shared" si="136"/>
        <v/>
      </c>
      <c r="V2204" s="2" t="str">
        <f t="shared" si="137"/>
        <v/>
      </c>
      <c r="X2204" s="2" t="str">
        <f t="shared" si="138"/>
        <v/>
      </c>
      <c r="Z2204" s="2" t="str">
        <f t="shared" si="139"/>
        <v/>
      </c>
    </row>
    <row r="2205" spans="20:26" hidden="1" x14ac:dyDescent="0.25">
      <c r="T2205" s="2" t="str">
        <f t="shared" si="136"/>
        <v/>
      </c>
      <c r="V2205" s="2" t="str">
        <f t="shared" si="137"/>
        <v/>
      </c>
      <c r="X2205" s="2" t="str">
        <f t="shared" si="138"/>
        <v/>
      </c>
      <c r="Z2205" s="2" t="str">
        <f t="shared" si="139"/>
        <v/>
      </c>
    </row>
    <row r="2206" spans="20:26" hidden="1" x14ac:dyDescent="0.25">
      <c r="T2206" s="2" t="str">
        <f t="shared" si="136"/>
        <v/>
      </c>
      <c r="V2206" s="2" t="str">
        <f t="shared" si="137"/>
        <v/>
      </c>
      <c r="X2206" s="2" t="str">
        <f t="shared" si="138"/>
        <v/>
      </c>
      <c r="Z2206" s="2" t="str">
        <f t="shared" si="139"/>
        <v/>
      </c>
    </row>
    <row r="2207" spans="20:26" hidden="1" x14ac:dyDescent="0.25">
      <c r="T2207" s="2" t="str">
        <f t="shared" si="136"/>
        <v/>
      </c>
      <c r="V2207" s="2" t="str">
        <f t="shared" si="137"/>
        <v/>
      </c>
      <c r="X2207" s="2" t="str">
        <f t="shared" si="138"/>
        <v/>
      </c>
      <c r="Z2207" s="2" t="str">
        <f t="shared" si="139"/>
        <v/>
      </c>
    </row>
    <row r="2208" spans="20:26" hidden="1" x14ac:dyDescent="0.25">
      <c r="T2208" s="2" t="str">
        <f t="shared" si="136"/>
        <v/>
      </c>
      <c r="V2208" s="2" t="str">
        <f t="shared" si="137"/>
        <v/>
      </c>
      <c r="X2208" s="2" t="str">
        <f t="shared" si="138"/>
        <v/>
      </c>
      <c r="Z2208" s="2" t="str">
        <f t="shared" si="139"/>
        <v/>
      </c>
    </row>
    <row r="2209" spans="20:26" hidden="1" x14ac:dyDescent="0.25">
      <c r="T2209" s="2" t="str">
        <f t="shared" si="136"/>
        <v/>
      </c>
      <c r="V2209" s="2" t="str">
        <f t="shared" si="137"/>
        <v/>
      </c>
      <c r="X2209" s="2" t="str">
        <f t="shared" si="138"/>
        <v/>
      </c>
      <c r="Z2209" s="2" t="str">
        <f t="shared" si="139"/>
        <v/>
      </c>
    </row>
    <row r="2210" spans="20:26" hidden="1" x14ac:dyDescent="0.25">
      <c r="T2210" s="2" t="str">
        <f t="shared" si="136"/>
        <v/>
      </c>
      <c r="V2210" s="2" t="str">
        <f t="shared" si="137"/>
        <v/>
      </c>
      <c r="X2210" s="2" t="str">
        <f t="shared" si="138"/>
        <v/>
      </c>
      <c r="Z2210" s="2" t="str">
        <f t="shared" si="139"/>
        <v/>
      </c>
    </row>
    <row r="2211" spans="20:26" hidden="1" x14ac:dyDescent="0.25">
      <c r="T2211" s="2" t="str">
        <f t="shared" si="136"/>
        <v/>
      </c>
      <c r="V2211" s="2" t="str">
        <f t="shared" si="137"/>
        <v/>
      </c>
      <c r="X2211" s="2" t="str">
        <f t="shared" si="138"/>
        <v/>
      </c>
      <c r="Z2211" s="2" t="str">
        <f t="shared" si="139"/>
        <v/>
      </c>
    </row>
    <row r="2212" spans="20:26" hidden="1" x14ac:dyDescent="0.25">
      <c r="T2212" s="2" t="str">
        <f t="shared" si="136"/>
        <v/>
      </c>
      <c r="V2212" s="2" t="str">
        <f t="shared" si="137"/>
        <v/>
      </c>
      <c r="X2212" s="2" t="str">
        <f t="shared" si="138"/>
        <v/>
      </c>
      <c r="Z2212" s="2" t="str">
        <f t="shared" si="139"/>
        <v/>
      </c>
    </row>
    <row r="2213" spans="20:26" hidden="1" x14ac:dyDescent="0.25">
      <c r="T2213" s="2" t="str">
        <f t="shared" si="136"/>
        <v/>
      </c>
      <c r="V2213" s="2" t="str">
        <f t="shared" si="137"/>
        <v/>
      </c>
      <c r="X2213" s="2" t="str">
        <f t="shared" si="138"/>
        <v/>
      </c>
      <c r="Z2213" s="2" t="str">
        <f t="shared" si="139"/>
        <v/>
      </c>
    </row>
    <row r="2214" spans="20:26" hidden="1" x14ac:dyDescent="0.25">
      <c r="T2214" s="2" t="str">
        <f t="shared" si="136"/>
        <v/>
      </c>
      <c r="V2214" s="2" t="str">
        <f t="shared" si="137"/>
        <v/>
      </c>
      <c r="X2214" s="2" t="str">
        <f t="shared" si="138"/>
        <v/>
      </c>
      <c r="Z2214" s="2" t="str">
        <f t="shared" si="139"/>
        <v/>
      </c>
    </row>
    <row r="2215" spans="20:26" hidden="1" x14ac:dyDescent="0.25">
      <c r="T2215" s="2" t="str">
        <f t="shared" si="136"/>
        <v/>
      </c>
      <c r="V2215" s="2" t="str">
        <f t="shared" si="137"/>
        <v/>
      </c>
      <c r="X2215" s="2" t="str">
        <f t="shared" si="138"/>
        <v/>
      </c>
      <c r="Z2215" s="2" t="str">
        <f t="shared" si="139"/>
        <v/>
      </c>
    </row>
    <row r="2216" spans="20:26" hidden="1" x14ac:dyDescent="0.25">
      <c r="T2216" s="2" t="str">
        <f t="shared" si="136"/>
        <v/>
      </c>
      <c r="V2216" s="2" t="str">
        <f t="shared" si="137"/>
        <v/>
      </c>
      <c r="X2216" s="2" t="str">
        <f t="shared" si="138"/>
        <v/>
      </c>
      <c r="Z2216" s="2" t="str">
        <f t="shared" si="139"/>
        <v/>
      </c>
    </row>
    <row r="2217" spans="20:26" hidden="1" x14ac:dyDescent="0.25">
      <c r="T2217" s="2" t="str">
        <f t="shared" si="136"/>
        <v/>
      </c>
      <c r="V2217" s="2" t="str">
        <f t="shared" si="137"/>
        <v/>
      </c>
      <c r="X2217" s="2" t="str">
        <f t="shared" si="138"/>
        <v/>
      </c>
      <c r="Z2217" s="2" t="str">
        <f t="shared" si="139"/>
        <v/>
      </c>
    </row>
    <row r="2218" spans="20:26" hidden="1" x14ac:dyDescent="0.25">
      <c r="T2218" s="2" t="str">
        <f t="shared" si="136"/>
        <v/>
      </c>
      <c r="V2218" s="2" t="str">
        <f t="shared" si="137"/>
        <v/>
      </c>
      <c r="X2218" s="2" t="str">
        <f t="shared" si="138"/>
        <v/>
      </c>
      <c r="Z2218" s="2" t="str">
        <f t="shared" si="139"/>
        <v/>
      </c>
    </row>
    <row r="2219" spans="20:26" hidden="1" x14ac:dyDescent="0.25">
      <c r="T2219" s="2" t="str">
        <f t="shared" si="136"/>
        <v/>
      </c>
      <c r="V2219" s="2" t="str">
        <f t="shared" si="137"/>
        <v/>
      </c>
      <c r="X2219" s="2" t="str">
        <f t="shared" si="138"/>
        <v/>
      </c>
      <c r="Z2219" s="2" t="str">
        <f t="shared" si="139"/>
        <v/>
      </c>
    </row>
    <row r="2220" spans="20:26" hidden="1" x14ac:dyDescent="0.25">
      <c r="T2220" s="2" t="str">
        <f t="shared" si="136"/>
        <v/>
      </c>
      <c r="V2220" s="2" t="str">
        <f t="shared" si="137"/>
        <v/>
      </c>
      <c r="X2220" s="2" t="str">
        <f t="shared" si="138"/>
        <v/>
      </c>
      <c r="Z2220" s="2" t="str">
        <f t="shared" si="139"/>
        <v/>
      </c>
    </row>
    <row r="2221" spans="20:26" hidden="1" x14ac:dyDescent="0.25">
      <c r="T2221" s="2" t="str">
        <f t="shared" si="136"/>
        <v/>
      </c>
      <c r="V2221" s="2" t="str">
        <f t="shared" si="137"/>
        <v/>
      </c>
      <c r="X2221" s="2" t="str">
        <f t="shared" si="138"/>
        <v/>
      </c>
      <c r="Z2221" s="2" t="str">
        <f t="shared" si="139"/>
        <v/>
      </c>
    </row>
    <row r="2222" spans="20:26" hidden="1" x14ac:dyDescent="0.25">
      <c r="T2222" s="2" t="str">
        <f t="shared" si="136"/>
        <v/>
      </c>
      <c r="V2222" s="2" t="str">
        <f t="shared" si="137"/>
        <v/>
      </c>
      <c r="X2222" s="2" t="str">
        <f t="shared" si="138"/>
        <v/>
      </c>
      <c r="Z2222" s="2" t="str">
        <f t="shared" si="139"/>
        <v/>
      </c>
    </row>
    <row r="2223" spans="20:26" hidden="1" x14ac:dyDescent="0.25">
      <c r="T2223" s="2" t="str">
        <f t="shared" si="136"/>
        <v/>
      </c>
      <c r="V2223" s="2" t="str">
        <f t="shared" si="137"/>
        <v/>
      </c>
      <c r="X2223" s="2" t="str">
        <f t="shared" si="138"/>
        <v/>
      </c>
      <c r="Z2223" s="2" t="str">
        <f t="shared" si="139"/>
        <v/>
      </c>
    </row>
    <row r="2224" spans="20:26" hidden="1" x14ac:dyDescent="0.25">
      <c r="T2224" s="2" t="str">
        <f t="shared" si="136"/>
        <v/>
      </c>
      <c r="V2224" s="2" t="str">
        <f t="shared" si="137"/>
        <v/>
      </c>
      <c r="X2224" s="2" t="str">
        <f t="shared" si="138"/>
        <v/>
      </c>
      <c r="Z2224" s="2" t="str">
        <f t="shared" si="139"/>
        <v/>
      </c>
    </row>
    <row r="2225" spans="20:26" hidden="1" x14ac:dyDescent="0.25">
      <c r="T2225" s="2" t="str">
        <f t="shared" si="136"/>
        <v/>
      </c>
      <c r="V2225" s="2" t="str">
        <f t="shared" si="137"/>
        <v/>
      </c>
      <c r="X2225" s="2" t="str">
        <f t="shared" si="138"/>
        <v/>
      </c>
      <c r="Z2225" s="2" t="str">
        <f t="shared" si="139"/>
        <v/>
      </c>
    </row>
    <row r="2226" spans="20:26" hidden="1" x14ac:dyDescent="0.25">
      <c r="T2226" s="2" t="str">
        <f t="shared" si="136"/>
        <v/>
      </c>
      <c r="V2226" s="2" t="str">
        <f t="shared" si="137"/>
        <v/>
      </c>
      <c r="X2226" s="2" t="str">
        <f t="shared" si="138"/>
        <v/>
      </c>
      <c r="Z2226" s="2" t="str">
        <f t="shared" si="139"/>
        <v/>
      </c>
    </row>
    <row r="2227" spans="20:26" hidden="1" x14ac:dyDescent="0.25">
      <c r="T2227" s="2" t="str">
        <f t="shared" si="136"/>
        <v/>
      </c>
      <c r="V2227" s="2" t="str">
        <f t="shared" si="137"/>
        <v/>
      </c>
      <c r="X2227" s="2" t="str">
        <f t="shared" si="138"/>
        <v/>
      </c>
      <c r="Z2227" s="2" t="str">
        <f t="shared" si="139"/>
        <v/>
      </c>
    </row>
    <row r="2228" spans="20:26" hidden="1" x14ac:dyDescent="0.25">
      <c r="T2228" s="2" t="str">
        <f t="shared" si="136"/>
        <v/>
      </c>
      <c r="V2228" s="2" t="str">
        <f t="shared" si="137"/>
        <v/>
      </c>
      <c r="X2228" s="2" t="str">
        <f t="shared" si="138"/>
        <v/>
      </c>
      <c r="Z2228" s="2" t="str">
        <f t="shared" si="139"/>
        <v/>
      </c>
    </row>
    <row r="2229" spans="20:26" hidden="1" x14ac:dyDescent="0.25">
      <c r="T2229" s="2" t="str">
        <f t="shared" si="136"/>
        <v/>
      </c>
      <c r="V2229" s="2" t="str">
        <f t="shared" si="137"/>
        <v/>
      </c>
      <c r="X2229" s="2" t="str">
        <f t="shared" si="138"/>
        <v/>
      </c>
      <c r="Z2229" s="2" t="str">
        <f t="shared" si="139"/>
        <v/>
      </c>
    </row>
    <row r="2230" spans="20:26" hidden="1" x14ac:dyDescent="0.25">
      <c r="T2230" s="2" t="str">
        <f t="shared" si="136"/>
        <v/>
      </c>
      <c r="V2230" s="2" t="str">
        <f t="shared" si="137"/>
        <v/>
      </c>
      <c r="X2230" s="2" t="str">
        <f t="shared" si="138"/>
        <v/>
      </c>
      <c r="Z2230" s="2" t="str">
        <f t="shared" si="139"/>
        <v/>
      </c>
    </row>
    <row r="2231" spans="20:26" hidden="1" x14ac:dyDescent="0.25">
      <c r="T2231" s="2" t="str">
        <f t="shared" si="136"/>
        <v/>
      </c>
      <c r="V2231" s="2" t="str">
        <f t="shared" si="137"/>
        <v/>
      </c>
      <c r="X2231" s="2" t="str">
        <f t="shared" si="138"/>
        <v/>
      </c>
      <c r="Z2231" s="2" t="str">
        <f t="shared" si="139"/>
        <v/>
      </c>
    </row>
    <row r="2232" spans="20:26" hidden="1" x14ac:dyDescent="0.25">
      <c r="T2232" s="2" t="str">
        <f t="shared" si="136"/>
        <v/>
      </c>
      <c r="V2232" s="2" t="str">
        <f t="shared" si="137"/>
        <v/>
      </c>
      <c r="X2232" s="2" t="str">
        <f t="shared" si="138"/>
        <v/>
      </c>
      <c r="Z2232" s="2" t="str">
        <f t="shared" si="139"/>
        <v/>
      </c>
    </row>
    <row r="2233" spans="20:26" hidden="1" x14ac:dyDescent="0.25">
      <c r="T2233" s="2" t="str">
        <f t="shared" si="136"/>
        <v/>
      </c>
      <c r="V2233" s="2" t="str">
        <f t="shared" si="137"/>
        <v/>
      </c>
      <c r="X2233" s="2" t="str">
        <f t="shared" si="138"/>
        <v/>
      </c>
      <c r="Z2233" s="2" t="str">
        <f t="shared" si="139"/>
        <v/>
      </c>
    </row>
    <row r="2234" spans="20:26" hidden="1" x14ac:dyDescent="0.25">
      <c r="T2234" s="2" t="str">
        <f t="shared" si="136"/>
        <v/>
      </c>
      <c r="V2234" s="2" t="str">
        <f t="shared" si="137"/>
        <v/>
      </c>
      <c r="X2234" s="2" t="str">
        <f t="shared" si="138"/>
        <v/>
      </c>
      <c r="Z2234" s="2" t="str">
        <f t="shared" si="139"/>
        <v/>
      </c>
    </row>
    <row r="2235" spans="20:26" hidden="1" x14ac:dyDescent="0.25">
      <c r="T2235" s="2" t="str">
        <f t="shared" ref="T2235:T2298" si="140">IF(U2235&lt;&gt;"",B2235,"")</f>
        <v/>
      </c>
      <c r="V2235" s="2" t="str">
        <f t="shared" si="137"/>
        <v/>
      </c>
      <c r="X2235" s="2" t="str">
        <f t="shared" si="138"/>
        <v/>
      </c>
      <c r="Z2235" s="2" t="str">
        <f t="shared" si="139"/>
        <v/>
      </c>
    </row>
    <row r="2236" spans="20:26" hidden="1" x14ac:dyDescent="0.25">
      <c r="T2236" s="2" t="str">
        <f t="shared" si="140"/>
        <v/>
      </c>
      <c r="V2236" s="2" t="str">
        <f t="shared" si="137"/>
        <v/>
      </c>
      <c r="X2236" s="2" t="str">
        <f t="shared" si="138"/>
        <v/>
      </c>
      <c r="Z2236" s="2" t="str">
        <f t="shared" si="139"/>
        <v/>
      </c>
    </row>
    <row r="2237" spans="20:26" hidden="1" x14ac:dyDescent="0.25">
      <c r="T2237" s="2" t="str">
        <f t="shared" si="140"/>
        <v/>
      </c>
      <c r="V2237" s="2" t="str">
        <f t="shared" si="137"/>
        <v/>
      </c>
      <c r="X2237" s="2" t="str">
        <f t="shared" si="138"/>
        <v/>
      </c>
      <c r="Z2237" s="2" t="str">
        <f t="shared" si="139"/>
        <v/>
      </c>
    </row>
    <row r="2238" spans="20:26" hidden="1" x14ac:dyDescent="0.25">
      <c r="T2238" s="2" t="str">
        <f t="shared" si="140"/>
        <v/>
      </c>
      <c r="V2238" s="2" t="str">
        <f t="shared" si="137"/>
        <v/>
      </c>
      <c r="X2238" s="2" t="str">
        <f t="shared" si="138"/>
        <v/>
      </c>
      <c r="Z2238" s="2" t="str">
        <f t="shared" si="139"/>
        <v/>
      </c>
    </row>
    <row r="2239" spans="20:26" hidden="1" x14ac:dyDescent="0.25">
      <c r="T2239" s="2" t="str">
        <f t="shared" si="140"/>
        <v/>
      </c>
      <c r="V2239" s="2" t="str">
        <f t="shared" si="137"/>
        <v/>
      </c>
      <c r="X2239" s="2" t="str">
        <f t="shared" si="138"/>
        <v/>
      </c>
      <c r="Z2239" s="2" t="str">
        <f t="shared" si="139"/>
        <v/>
      </c>
    </row>
    <row r="2240" spans="20:26" hidden="1" x14ac:dyDescent="0.25">
      <c r="T2240" s="2" t="str">
        <f t="shared" si="140"/>
        <v/>
      </c>
      <c r="V2240" s="2" t="str">
        <f t="shared" si="137"/>
        <v/>
      </c>
      <c r="X2240" s="2" t="str">
        <f t="shared" si="138"/>
        <v/>
      </c>
      <c r="Z2240" s="2" t="str">
        <f t="shared" si="139"/>
        <v/>
      </c>
    </row>
    <row r="2241" spans="20:26" hidden="1" x14ac:dyDescent="0.25">
      <c r="T2241" s="2" t="str">
        <f t="shared" si="140"/>
        <v/>
      </c>
      <c r="V2241" s="2" t="str">
        <f t="shared" si="137"/>
        <v/>
      </c>
      <c r="X2241" s="2" t="str">
        <f t="shared" si="138"/>
        <v/>
      </c>
      <c r="Z2241" s="2" t="str">
        <f t="shared" si="139"/>
        <v/>
      </c>
    </row>
    <row r="2242" spans="20:26" hidden="1" x14ac:dyDescent="0.25">
      <c r="T2242" s="2" t="str">
        <f t="shared" si="140"/>
        <v/>
      </c>
      <c r="V2242" s="2" t="str">
        <f t="shared" si="137"/>
        <v/>
      </c>
      <c r="X2242" s="2" t="str">
        <f t="shared" si="138"/>
        <v/>
      </c>
      <c r="Z2242" s="2" t="str">
        <f t="shared" si="139"/>
        <v/>
      </c>
    </row>
    <row r="2243" spans="20:26" hidden="1" x14ac:dyDescent="0.25">
      <c r="T2243" s="2" t="str">
        <f t="shared" si="140"/>
        <v/>
      </c>
      <c r="V2243" s="2" t="str">
        <f t="shared" ref="V2243:V2306" si="141">IF(W2243&lt;&gt;"",B2243,"")</f>
        <v/>
      </c>
      <c r="X2243" s="2" t="str">
        <f t="shared" ref="X2243:X2306" si="142">IF(Y2243&lt;&gt;"",B2243,"")</f>
        <v/>
      </c>
      <c r="Z2243" s="2" t="str">
        <f t="shared" ref="Z2243:Z2306" si="143">IF(AA2243&lt;&gt;"",B2243,"")</f>
        <v/>
      </c>
    </row>
    <row r="2244" spans="20:26" hidden="1" x14ac:dyDescent="0.25">
      <c r="T2244" s="2" t="str">
        <f t="shared" si="140"/>
        <v/>
      </c>
      <c r="V2244" s="2" t="str">
        <f t="shared" si="141"/>
        <v/>
      </c>
      <c r="X2244" s="2" t="str">
        <f t="shared" si="142"/>
        <v/>
      </c>
      <c r="Z2244" s="2" t="str">
        <f t="shared" si="143"/>
        <v/>
      </c>
    </row>
    <row r="2245" spans="20:26" hidden="1" x14ac:dyDescent="0.25">
      <c r="T2245" s="2" t="str">
        <f t="shared" si="140"/>
        <v/>
      </c>
      <c r="V2245" s="2" t="str">
        <f t="shared" si="141"/>
        <v/>
      </c>
      <c r="X2245" s="2" t="str">
        <f t="shared" si="142"/>
        <v/>
      </c>
      <c r="Z2245" s="2" t="str">
        <f t="shared" si="143"/>
        <v/>
      </c>
    </row>
    <row r="2246" spans="20:26" hidden="1" x14ac:dyDescent="0.25">
      <c r="T2246" s="2" t="str">
        <f t="shared" si="140"/>
        <v/>
      </c>
      <c r="V2246" s="2" t="str">
        <f t="shared" si="141"/>
        <v/>
      </c>
      <c r="X2246" s="2" t="str">
        <f t="shared" si="142"/>
        <v/>
      </c>
      <c r="Z2246" s="2" t="str">
        <f t="shared" si="143"/>
        <v/>
      </c>
    </row>
    <row r="2247" spans="20:26" hidden="1" x14ac:dyDescent="0.25">
      <c r="T2247" s="2" t="str">
        <f t="shared" si="140"/>
        <v/>
      </c>
      <c r="V2247" s="2" t="str">
        <f t="shared" si="141"/>
        <v/>
      </c>
      <c r="X2247" s="2" t="str">
        <f t="shared" si="142"/>
        <v/>
      </c>
      <c r="Z2247" s="2" t="str">
        <f t="shared" si="143"/>
        <v/>
      </c>
    </row>
    <row r="2248" spans="20:26" hidden="1" x14ac:dyDescent="0.25">
      <c r="T2248" s="2" t="str">
        <f t="shared" si="140"/>
        <v/>
      </c>
      <c r="V2248" s="2" t="str">
        <f t="shared" si="141"/>
        <v/>
      </c>
      <c r="X2248" s="2" t="str">
        <f t="shared" si="142"/>
        <v/>
      </c>
      <c r="Z2248" s="2" t="str">
        <f t="shared" si="143"/>
        <v/>
      </c>
    </row>
    <row r="2249" spans="20:26" hidden="1" x14ac:dyDescent="0.25">
      <c r="T2249" s="2" t="str">
        <f t="shared" si="140"/>
        <v/>
      </c>
      <c r="V2249" s="2" t="str">
        <f t="shared" si="141"/>
        <v/>
      </c>
      <c r="X2249" s="2" t="str">
        <f t="shared" si="142"/>
        <v/>
      </c>
      <c r="Z2249" s="2" t="str">
        <f t="shared" si="143"/>
        <v/>
      </c>
    </row>
    <row r="2250" spans="20:26" hidden="1" x14ac:dyDescent="0.25">
      <c r="T2250" s="2" t="str">
        <f t="shared" si="140"/>
        <v/>
      </c>
      <c r="V2250" s="2" t="str">
        <f t="shared" si="141"/>
        <v/>
      </c>
      <c r="X2250" s="2" t="str">
        <f t="shared" si="142"/>
        <v/>
      </c>
      <c r="Z2250" s="2" t="str">
        <f t="shared" si="143"/>
        <v/>
      </c>
    </row>
    <row r="2251" spans="20:26" hidden="1" x14ac:dyDescent="0.25">
      <c r="T2251" s="2" t="str">
        <f t="shared" si="140"/>
        <v/>
      </c>
      <c r="V2251" s="2" t="str">
        <f t="shared" si="141"/>
        <v/>
      </c>
      <c r="X2251" s="2" t="str">
        <f t="shared" si="142"/>
        <v/>
      </c>
      <c r="Z2251" s="2" t="str">
        <f t="shared" si="143"/>
        <v/>
      </c>
    </row>
    <row r="2252" spans="20:26" hidden="1" x14ac:dyDescent="0.25">
      <c r="T2252" s="2" t="str">
        <f t="shared" si="140"/>
        <v/>
      </c>
      <c r="V2252" s="2" t="str">
        <f t="shared" si="141"/>
        <v/>
      </c>
      <c r="X2252" s="2" t="str">
        <f t="shared" si="142"/>
        <v/>
      </c>
      <c r="Z2252" s="2" t="str">
        <f t="shared" si="143"/>
        <v/>
      </c>
    </row>
    <row r="2253" spans="20:26" hidden="1" x14ac:dyDescent="0.25">
      <c r="T2253" s="2" t="str">
        <f t="shared" si="140"/>
        <v/>
      </c>
      <c r="V2253" s="2" t="str">
        <f t="shared" si="141"/>
        <v/>
      </c>
      <c r="X2253" s="2" t="str">
        <f t="shared" si="142"/>
        <v/>
      </c>
      <c r="Z2253" s="2" t="str">
        <f t="shared" si="143"/>
        <v/>
      </c>
    </row>
    <row r="2254" spans="20:26" hidden="1" x14ac:dyDescent="0.25">
      <c r="T2254" s="2" t="str">
        <f t="shared" si="140"/>
        <v/>
      </c>
      <c r="V2254" s="2" t="str">
        <f t="shared" si="141"/>
        <v/>
      </c>
      <c r="X2254" s="2" t="str">
        <f t="shared" si="142"/>
        <v/>
      </c>
      <c r="Z2254" s="2" t="str">
        <f t="shared" si="143"/>
        <v/>
      </c>
    </row>
    <row r="2255" spans="20:26" hidden="1" x14ac:dyDescent="0.25">
      <c r="T2255" s="2" t="str">
        <f t="shared" si="140"/>
        <v/>
      </c>
      <c r="V2255" s="2" t="str">
        <f t="shared" si="141"/>
        <v/>
      </c>
      <c r="X2255" s="2" t="str">
        <f t="shared" si="142"/>
        <v/>
      </c>
      <c r="Z2255" s="2" t="str">
        <f t="shared" si="143"/>
        <v/>
      </c>
    </row>
    <row r="2256" spans="20:26" hidden="1" x14ac:dyDescent="0.25">
      <c r="T2256" s="2" t="str">
        <f t="shared" si="140"/>
        <v/>
      </c>
      <c r="V2256" s="2" t="str">
        <f t="shared" si="141"/>
        <v/>
      </c>
      <c r="X2256" s="2" t="str">
        <f t="shared" si="142"/>
        <v/>
      </c>
      <c r="Z2256" s="2" t="str">
        <f t="shared" si="143"/>
        <v/>
      </c>
    </row>
    <row r="2257" spans="20:26" hidden="1" x14ac:dyDescent="0.25">
      <c r="T2257" s="2" t="str">
        <f t="shared" si="140"/>
        <v/>
      </c>
      <c r="V2257" s="2" t="str">
        <f t="shared" si="141"/>
        <v/>
      </c>
      <c r="X2257" s="2" t="str">
        <f t="shared" si="142"/>
        <v/>
      </c>
      <c r="Z2257" s="2" t="str">
        <f t="shared" si="143"/>
        <v/>
      </c>
    </row>
    <row r="2258" spans="20:26" hidden="1" x14ac:dyDescent="0.25">
      <c r="T2258" s="2" t="str">
        <f t="shared" si="140"/>
        <v/>
      </c>
      <c r="V2258" s="2" t="str">
        <f t="shared" si="141"/>
        <v/>
      </c>
      <c r="X2258" s="2" t="str">
        <f t="shared" si="142"/>
        <v/>
      </c>
      <c r="Z2258" s="2" t="str">
        <f t="shared" si="143"/>
        <v/>
      </c>
    </row>
    <row r="2259" spans="20:26" hidden="1" x14ac:dyDescent="0.25">
      <c r="T2259" s="2" t="str">
        <f t="shared" si="140"/>
        <v/>
      </c>
      <c r="V2259" s="2" t="str">
        <f t="shared" si="141"/>
        <v/>
      </c>
      <c r="X2259" s="2" t="str">
        <f t="shared" si="142"/>
        <v/>
      </c>
      <c r="Z2259" s="2" t="str">
        <f t="shared" si="143"/>
        <v/>
      </c>
    </row>
    <row r="2260" spans="20:26" hidden="1" x14ac:dyDescent="0.25">
      <c r="T2260" s="2" t="str">
        <f t="shared" si="140"/>
        <v/>
      </c>
      <c r="V2260" s="2" t="str">
        <f t="shared" si="141"/>
        <v/>
      </c>
      <c r="X2260" s="2" t="str">
        <f t="shared" si="142"/>
        <v/>
      </c>
      <c r="Z2260" s="2" t="str">
        <f t="shared" si="143"/>
        <v/>
      </c>
    </row>
    <row r="2261" spans="20:26" hidden="1" x14ac:dyDescent="0.25">
      <c r="T2261" s="2" t="str">
        <f t="shared" si="140"/>
        <v/>
      </c>
      <c r="V2261" s="2" t="str">
        <f t="shared" si="141"/>
        <v/>
      </c>
      <c r="X2261" s="2" t="str">
        <f t="shared" si="142"/>
        <v/>
      </c>
      <c r="Z2261" s="2" t="str">
        <f t="shared" si="143"/>
        <v/>
      </c>
    </row>
    <row r="2262" spans="20:26" hidden="1" x14ac:dyDescent="0.25">
      <c r="T2262" s="2" t="str">
        <f t="shared" si="140"/>
        <v/>
      </c>
      <c r="V2262" s="2" t="str">
        <f t="shared" si="141"/>
        <v/>
      </c>
      <c r="X2262" s="2" t="str">
        <f t="shared" si="142"/>
        <v/>
      </c>
      <c r="Z2262" s="2" t="str">
        <f t="shared" si="143"/>
        <v/>
      </c>
    </row>
    <row r="2263" spans="20:26" hidden="1" x14ac:dyDescent="0.25">
      <c r="T2263" s="2" t="str">
        <f t="shared" si="140"/>
        <v/>
      </c>
      <c r="V2263" s="2" t="str">
        <f t="shared" si="141"/>
        <v/>
      </c>
      <c r="X2263" s="2" t="str">
        <f t="shared" si="142"/>
        <v/>
      </c>
      <c r="Z2263" s="2" t="str">
        <f t="shared" si="143"/>
        <v/>
      </c>
    </row>
    <row r="2264" spans="20:26" hidden="1" x14ac:dyDescent="0.25">
      <c r="T2264" s="2" t="str">
        <f t="shared" si="140"/>
        <v/>
      </c>
      <c r="V2264" s="2" t="str">
        <f t="shared" si="141"/>
        <v/>
      </c>
      <c r="X2264" s="2" t="str">
        <f t="shared" si="142"/>
        <v/>
      </c>
      <c r="Z2264" s="2" t="str">
        <f t="shared" si="143"/>
        <v/>
      </c>
    </row>
    <row r="2265" spans="20:26" hidden="1" x14ac:dyDescent="0.25">
      <c r="T2265" s="2" t="str">
        <f t="shared" si="140"/>
        <v/>
      </c>
      <c r="V2265" s="2" t="str">
        <f t="shared" si="141"/>
        <v/>
      </c>
      <c r="X2265" s="2" t="str">
        <f t="shared" si="142"/>
        <v/>
      </c>
      <c r="Z2265" s="2" t="str">
        <f t="shared" si="143"/>
        <v/>
      </c>
    </row>
    <row r="2266" spans="20:26" hidden="1" x14ac:dyDescent="0.25">
      <c r="T2266" s="2" t="str">
        <f t="shared" si="140"/>
        <v/>
      </c>
      <c r="V2266" s="2" t="str">
        <f t="shared" si="141"/>
        <v/>
      </c>
      <c r="X2266" s="2" t="str">
        <f t="shared" si="142"/>
        <v/>
      </c>
      <c r="Z2266" s="2" t="str">
        <f t="shared" si="143"/>
        <v/>
      </c>
    </row>
    <row r="2267" spans="20:26" hidden="1" x14ac:dyDescent="0.25">
      <c r="T2267" s="2" t="str">
        <f t="shared" si="140"/>
        <v/>
      </c>
      <c r="V2267" s="2" t="str">
        <f t="shared" si="141"/>
        <v/>
      </c>
      <c r="X2267" s="2" t="str">
        <f t="shared" si="142"/>
        <v/>
      </c>
      <c r="Z2267" s="2" t="str">
        <f t="shared" si="143"/>
        <v/>
      </c>
    </row>
    <row r="2268" spans="20:26" hidden="1" x14ac:dyDescent="0.25">
      <c r="T2268" s="2" t="str">
        <f t="shared" si="140"/>
        <v/>
      </c>
      <c r="V2268" s="2" t="str">
        <f t="shared" si="141"/>
        <v/>
      </c>
      <c r="X2268" s="2" t="str">
        <f t="shared" si="142"/>
        <v/>
      </c>
      <c r="Z2268" s="2" t="str">
        <f t="shared" si="143"/>
        <v/>
      </c>
    </row>
    <row r="2269" spans="20:26" hidden="1" x14ac:dyDescent="0.25">
      <c r="T2269" s="2" t="str">
        <f t="shared" si="140"/>
        <v/>
      </c>
      <c r="V2269" s="2" t="str">
        <f t="shared" si="141"/>
        <v/>
      </c>
      <c r="X2269" s="2" t="str">
        <f t="shared" si="142"/>
        <v/>
      </c>
      <c r="Z2269" s="2" t="str">
        <f t="shared" si="143"/>
        <v/>
      </c>
    </row>
    <row r="2270" spans="20:26" hidden="1" x14ac:dyDescent="0.25">
      <c r="T2270" s="2" t="str">
        <f t="shared" si="140"/>
        <v/>
      </c>
      <c r="V2270" s="2" t="str">
        <f t="shared" si="141"/>
        <v/>
      </c>
      <c r="X2270" s="2" t="str">
        <f t="shared" si="142"/>
        <v/>
      </c>
      <c r="Z2270" s="2" t="str">
        <f t="shared" si="143"/>
        <v/>
      </c>
    </row>
    <row r="2271" spans="20:26" hidden="1" x14ac:dyDescent="0.25">
      <c r="T2271" s="2" t="str">
        <f t="shared" si="140"/>
        <v/>
      </c>
      <c r="V2271" s="2" t="str">
        <f t="shared" si="141"/>
        <v/>
      </c>
      <c r="X2271" s="2" t="str">
        <f t="shared" si="142"/>
        <v/>
      </c>
      <c r="Z2271" s="2" t="str">
        <f t="shared" si="143"/>
        <v/>
      </c>
    </row>
    <row r="2272" spans="20:26" hidden="1" x14ac:dyDescent="0.25">
      <c r="T2272" s="2" t="str">
        <f t="shared" si="140"/>
        <v/>
      </c>
      <c r="V2272" s="2" t="str">
        <f t="shared" si="141"/>
        <v/>
      </c>
      <c r="X2272" s="2" t="str">
        <f t="shared" si="142"/>
        <v/>
      </c>
      <c r="Z2272" s="2" t="str">
        <f t="shared" si="143"/>
        <v/>
      </c>
    </row>
    <row r="2273" spans="20:26" hidden="1" x14ac:dyDescent="0.25">
      <c r="T2273" s="2" t="str">
        <f t="shared" si="140"/>
        <v/>
      </c>
      <c r="V2273" s="2" t="str">
        <f t="shared" si="141"/>
        <v/>
      </c>
      <c r="X2273" s="2" t="str">
        <f t="shared" si="142"/>
        <v/>
      </c>
      <c r="Z2273" s="2" t="str">
        <f t="shared" si="143"/>
        <v/>
      </c>
    </row>
    <row r="2274" spans="20:26" hidden="1" x14ac:dyDescent="0.25">
      <c r="T2274" s="2" t="str">
        <f t="shared" si="140"/>
        <v/>
      </c>
      <c r="V2274" s="2" t="str">
        <f t="shared" si="141"/>
        <v/>
      </c>
      <c r="X2274" s="2" t="str">
        <f t="shared" si="142"/>
        <v/>
      </c>
      <c r="Z2274" s="2" t="str">
        <f t="shared" si="143"/>
        <v/>
      </c>
    </row>
    <row r="2275" spans="20:26" hidden="1" x14ac:dyDescent="0.25">
      <c r="T2275" s="2" t="str">
        <f t="shared" si="140"/>
        <v/>
      </c>
      <c r="V2275" s="2" t="str">
        <f t="shared" si="141"/>
        <v/>
      </c>
      <c r="X2275" s="2" t="str">
        <f t="shared" si="142"/>
        <v/>
      </c>
      <c r="Z2275" s="2" t="str">
        <f t="shared" si="143"/>
        <v/>
      </c>
    </row>
    <row r="2276" spans="20:26" hidden="1" x14ac:dyDescent="0.25">
      <c r="T2276" s="2" t="str">
        <f t="shared" si="140"/>
        <v/>
      </c>
      <c r="V2276" s="2" t="str">
        <f t="shared" si="141"/>
        <v/>
      </c>
      <c r="X2276" s="2" t="str">
        <f t="shared" si="142"/>
        <v/>
      </c>
      <c r="Z2276" s="2" t="str">
        <f t="shared" si="143"/>
        <v/>
      </c>
    </row>
    <row r="2277" spans="20:26" hidden="1" x14ac:dyDescent="0.25">
      <c r="T2277" s="2" t="str">
        <f t="shared" si="140"/>
        <v/>
      </c>
      <c r="V2277" s="2" t="str">
        <f t="shared" si="141"/>
        <v/>
      </c>
      <c r="X2277" s="2" t="str">
        <f t="shared" si="142"/>
        <v/>
      </c>
      <c r="Z2277" s="2" t="str">
        <f t="shared" si="143"/>
        <v/>
      </c>
    </row>
    <row r="2278" spans="20:26" hidden="1" x14ac:dyDescent="0.25">
      <c r="T2278" s="2" t="str">
        <f t="shared" si="140"/>
        <v/>
      </c>
      <c r="V2278" s="2" t="str">
        <f t="shared" si="141"/>
        <v/>
      </c>
      <c r="X2278" s="2" t="str">
        <f t="shared" si="142"/>
        <v/>
      </c>
      <c r="Z2278" s="2" t="str">
        <f t="shared" si="143"/>
        <v/>
      </c>
    </row>
    <row r="2279" spans="20:26" hidden="1" x14ac:dyDescent="0.25">
      <c r="T2279" s="2" t="str">
        <f t="shared" si="140"/>
        <v/>
      </c>
      <c r="V2279" s="2" t="str">
        <f t="shared" si="141"/>
        <v/>
      </c>
      <c r="X2279" s="2" t="str">
        <f t="shared" si="142"/>
        <v/>
      </c>
      <c r="Z2279" s="2" t="str">
        <f t="shared" si="143"/>
        <v/>
      </c>
    </row>
    <row r="2280" spans="20:26" hidden="1" x14ac:dyDescent="0.25">
      <c r="T2280" s="2" t="str">
        <f t="shared" si="140"/>
        <v/>
      </c>
      <c r="V2280" s="2" t="str">
        <f t="shared" si="141"/>
        <v/>
      </c>
      <c r="X2280" s="2" t="str">
        <f t="shared" si="142"/>
        <v/>
      </c>
      <c r="Z2280" s="2" t="str">
        <f t="shared" si="143"/>
        <v/>
      </c>
    </row>
    <row r="2281" spans="20:26" hidden="1" x14ac:dyDescent="0.25">
      <c r="T2281" s="2" t="str">
        <f t="shared" si="140"/>
        <v/>
      </c>
      <c r="V2281" s="2" t="str">
        <f t="shared" si="141"/>
        <v/>
      </c>
      <c r="X2281" s="2" t="str">
        <f t="shared" si="142"/>
        <v/>
      </c>
      <c r="Z2281" s="2" t="str">
        <f t="shared" si="143"/>
        <v/>
      </c>
    </row>
    <row r="2282" spans="20:26" hidden="1" x14ac:dyDescent="0.25">
      <c r="T2282" s="2" t="str">
        <f t="shared" si="140"/>
        <v/>
      </c>
      <c r="V2282" s="2" t="str">
        <f t="shared" si="141"/>
        <v/>
      </c>
      <c r="X2282" s="2" t="str">
        <f t="shared" si="142"/>
        <v/>
      </c>
      <c r="Z2282" s="2" t="str">
        <f t="shared" si="143"/>
        <v/>
      </c>
    </row>
    <row r="2283" spans="20:26" hidden="1" x14ac:dyDescent="0.25">
      <c r="T2283" s="2" t="str">
        <f t="shared" si="140"/>
        <v/>
      </c>
      <c r="V2283" s="2" t="str">
        <f t="shared" si="141"/>
        <v/>
      </c>
      <c r="X2283" s="2" t="str">
        <f t="shared" si="142"/>
        <v/>
      </c>
      <c r="Z2283" s="2" t="str">
        <f t="shared" si="143"/>
        <v/>
      </c>
    </row>
    <row r="2284" spans="20:26" hidden="1" x14ac:dyDescent="0.25">
      <c r="T2284" s="2" t="str">
        <f t="shared" si="140"/>
        <v/>
      </c>
      <c r="V2284" s="2" t="str">
        <f t="shared" si="141"/>
        <v/>
      </c>
      <c r="X2284" s="2" t="str">
        <f t="shared" si="142"/>
        <v/>
      </c>
      <c r="Z2284" s="2" t="str">
        <f t="shared" si="143"/>
        <v/>
      </c>
    </row>
    <row r="2285" spans="20:26" hidden="1" x14ac:dyDescent="0.25">
      <c r="T2285" s="2" t="str">
        <f t="shared" si="140"/>
        <v/>
      </c>
      <c r="V2285" s="2" t="str">
        <f t="shared" si="141"/>
        <v/>
      </c>
      <c r="X2285" s="2" t="str">
        <f t="shared" si="142"/>
        <v/>
      </c>
      <c r="Z2285" s="2" t="str">
        <f t="shared" si="143"/>
        <v/>
      </c>
    </row>
    <row r="2286" spans="20:26" hidden="1" x14ac:dyDescent="0.25">
      <c r="T2286" s="2" t="str">
        <f t="shared" si="140"/>
        <v/>
      </c>
      <c r="V2286" s="2" t="str">
        <f t="shared" si="141"/>
        <v/>
      </c>
      <c r="X2286" s="2" t="str">
        <f t="shared" si="142"/>
        <v/>
      </c>
      <c r="Z2286" s="2" t="str">
        <f t="shared" si="143"/>
        <v/>
      </c>
    </row>
    <row r="2287" spans="20:26" hidden="1" x14ac:dyDescent="0.25">
      <c r="T2287" s="2" t="str">
        <f t="shared" si="140"/>
        <v/>
      </c>
      <c r="V2287" s="2" t="str">
        <f t="shared" si="141"/>
        <v/>
      </c>
      <c r="X2287" s="2" t="str">
        <f t="shared" si="142"/>
        <v/>
      </c>
      <c r="Z2287" s="2" t="str">
        <f t="shared" si="143"/>
        <v/>
      </c>
    </row>
    <row r="2288" spans="20:26" hidden="1" x14ac:dyDescent="0.25">
      <c r="T2288" s="2" t="str">
        <f t="shared" si="140"/>
        <v/>
      </c>
      <c r="V2288" s="2" t="str">
        <f t="shared" si="141"/>
        <v/>
      </c>
      <c r="X2288" s="2" t="str">
        <f t="shared" si="142"/>
        <v/>
      </c>
      <c r="Z2288" s="2" t="str">
        <f t="shared" si="143"/>
        <v/>
      </c>
    </row>
    <row r="2289" spans="20:26" hidden="1" x14ac:dyDescent="0.25">
      <c r="T2289" s="2" t="str">
        <f t="shared" si="140"/>
        <v/>
      </c>
      <c r="V2289" s="2" t="str">
        <f t="shared" si="141"/>
        <v/>
      </c>
      <c r="X2289" s="2" t="str">
        <f t="shared" si="142"/>
        <v/>
      </c>
      <c r="Z2289" s="2" t="str">
        <f t="shared" si="143"/>
        <v/>
      </c>
    </row>
    <row r="2290" spans="20:26" hidden="1" x14ac:dyDescent="0.25">
      <c r="T2290" s="2" t="str">
        <f t="shared" si="140"/>
        <v/>
      </c>
      <c r="V2290" s="2" t="str">
        <f t="shared" si="141"/>
        <v/>
      </c>
      <c r="X2290" s="2" t="str">
        <f t="shared" si="142"/>
        <v/>
      </c>
      <c r="Z2290" s="2" t="str">
        <f t="shared" si="143"/>
        <v/>
      </c>
    </row>
    <row r="2291" spans="20:26" hidden="1" x14ac:dyDescent="0.25">
      <c r="T2291" s="2" t="str">
        <f t="shared" si="140"/>
        <v/>
      </c>
      <c r="V2291" s="2" t="str">
        <f t="shared" si="141"/>
        <v/>
      </c>
      <c r="X2291" s="2" t="str">
        <f t="shared" si="142"/>
        <v/>
      </c>
      <c r="Z2291" s="2" t="str">
        <f t="shared" si="143"/>
        <v/>
      </c>
    </row>
    <row r="2292" spans="20:26" hidden="1" x14ac:dyDescent="0.25">
      <c r="T2292" s="2" t="str">
        <f t="shared" si="140"/>
        <v/>
      </c>
      <c r="V2292" s="2" t="str">
        <f t="shared" si="141"/>
        <v/>
      </c>
      <c r="X2292" s="2" t="str">
        <f t="shared" si="142"/>
        <v/>
      </c>
      <c r="Z2292" s="2" t="str">
        <f t="shared" si="143"/>
        <v/>
      </c>
    </row>
    <row r="2293" spans="20:26" hidden="1" x14ac:dyDescent="0.25">
      <c r="T2293" s="2" t="str">
        <f t="shared" si="140"/>
        <v/>
      </c>
      <c r="V2293" s="2" t="str">
        <f t="shared" si="141"/>
        <v/>
      </c>
      <c r="X2293" s="2" t="str">
        <f t="shared" si="142"/>
        <v/>
      </c>
      <c r="Z2293" s="2" t="str">
        <f t="shared" si="143"/>
        <v/>
      </c>
    </row>
    <row r="2294" spans="20:26" hidden="1" x14ac:dyDescent="0.25">
      <c r="T2294" s="2" t="str">
        <f t="shared" si="140"/>
        <v/>
      </c>
      <c r="V2294" s="2" t="str">
        <f t="shared" si="141"/>
        <v/>
      </c>
      <c r="X2294" s="2" t="str">
        <f t="shared" si="142"/>
        <v/>
      </c>
      <c r="Z2294" s="2" t="str">
        <f t="shared" si="143"/>
        <v/>
      </c>
    </row>
    <row r="2295" spans="20:26" hidden="1" x14ac:dyDescent="0.25">
      <c r="T2295" s="2" t="str">
        <f t="shared" si="140"/>
        <v/>
      </c>
      <c r="V2295" s="2" t="str">
        <f t="shared" si="141"/>
        <v/>
      </c>
      <c r="X2295" s="2" t="str">
        <f t="shared" si="142"/>
        <v/>
      </c>
      <c r="Z2295" s="2" t="str">
        <f t="shared" si="143"/>
        <v/>
      </c>
    </row>
    <row r="2296" spans="20:26" hidden="1" x14ac:dyDescent="0.25">
      <c r="T2296" s="2" t="str">
        <f t="shared" si="140"/>
        <v/>
      </c>
      <c r="V2296" s="2" t="str">
        <f t="shared" si="141"/>
        <v/>
      </c>
      <c r="X2296" s="2" t="str">
        <f t="shared" si="142"/>
        <v/>
      </c>
      <c r="Z2296" s="2" t="str">
        <f t="shared" si="143"/>
        <v/>
      </c>
    </row>
    <row r="2297" spans="20:26" hidden="1" x14ac:dyDescent="0.25">
      <c r="T2297" s="2" t="str">
        <f t="shared" si="140"/>
        <v/>
      </c>
      <c r="V2297" s="2" t="str">
        <f t="shared" si="141"/>
        <v/>
      </c>
      <c r="X2297" s="2" t="str">
        <f t="shared" si="142"/>
        <v/>
      </c>
      <c r="Z2297" s="2" t="str">
        <f t="shared" si="143"/>
        <v/>
      </c>
    </row>
    <row r="2298" spans="20:26" hidden="1" x14ac:dyDescent="0.25">
      <c r="T2298" s="2" t="str">
        <f t="shared" si="140"/>
        <v/>
      </c>
      <c r="V2298" s="2" t="str">
        <f t="shared" si="141"/>
        <v/>
      </c>
      <c r="X2298" s="2" t="str">
        <f t="shared" si="142"/>
        <v/>
      </c>
      <c r="Z2298" s="2" t="str">
        <f t="shared" si="143"/>
        <v/>
      </c>
    </row>
    <row r="2299" spans="20:26" hidden="1" x14ac:dyDescent="0.25">
      <c r="T2299" s="2" t="str">
        <f t="shared" ref="T2299:T2362" si="144">IF(U2299&lt;&gt;"",B2299,"")</f>
        <v/>
      </c>
      <c r="V2299" s="2" t="str">
        <f t="shared" si="141"/>
        <v/>
      </c>
      <c r="X2299" s="2" t="str">
        <f t="shared" si="142"/>
        <v/>
      </c>
      <c r="Z2299" s="2" t="str">
        <f t="shared" si="143"/>
        <v/>
      </c>
    </row>
    <row r="2300" spans="20:26" hidden="1" x14ac:dyDescent="0.25">
      <c r="T2300" s="2" t="str">
        <f t="shared" si="144"/>
        <v/>
      </c>
      <c r="V2300" s="2" t="str">
        <f t="shared" si="141"/>
        <v/>
      </c>
      <c r="X2300" s="2" t="str">
        <f t="shared" si="142"/>
        <v/>
      </c>
      <c r="Z2300" s="2" t="str">
        <f t="shared" si="143"/>
        <v/>
      </c>
    </row>
    <row r="2301" spans="20:26" hidden="1" x14ac:dyDescent="0.25">
      <c r="T2301" s="2" t="str">
        <f t="shared" si="144"/>
        <v/>
      </c>
      <c r="V2301" s="2" t="str">
        <f t="shared" si="141"/>
        <v/>
      </c>
      <c r="X2301" s="2" t="str">
        <f t="shared" si="142"/>
        <v/>
      </c>
      <c r="Z2301" s="2" t="str">
        <f t="shared" si="143"/>
        <v/>
      </c>
    </row>
    <row r="2302" spans="20:26" hidden="1" x14ac:dyDescent="0.25">
      <c r="T2302" s="2" t="str">
        <f t="shared" si="144"/>
        <v/>
      </c>
      <c r="V2302" s="2" t="str">
        <f t="shared" si="141"/>
        <v/>
      </c>
      <c r="X2302" s="2" t="str">
        <f t="shared" si="142"/>
        <v/>
      </c>
      <c r="Z2302" s="2" t="str">
        <f t="shared" si="143"/>
        <v/>
      </c>
    </row>
    <row r="2303" spans="20:26" hidden="1" x14ac:dyDescent="0.25">
      <c r="T2303" s="2" t="str">
        <f t="shared" si="144"/>
        <v/>
      </c>
      <c r="V2303" s="2" t="str">
        <f t="shared" si="141"/>
        <v/>
      </c>
      <c r="X2303" s="2" t="str">
        <f t="shared" si="142"/>
        <v/>
      </c>
      <c r="Z2303" s="2" t="str">
        <f t="shared" si="143"/>
        <v/>
      </c>
    </row>
    <row r="2304" spans="20:26" hidden="1" x14ac:dyDescent="0.25">
      <c r="T2304" s="2" t="str">
        <f t="shared" si="144"/>
        <v/>
      </c>
      <c r="V2304" s="2" t="str">
        <f t="shared" si="141"/>
        <v/>
      </c>
      <c r="X2304" s="2" t="str">
        <f t="shared" si="142"/>
        <v/>
      </c>
      <c r="Z2304" s="2" t="str">
        <f t="shared" si="143"/>
        <v/>
      </c>
    </row>
    <row r="2305" spans="20:26" hidden="1" x14ac:dyDescent="0.25">
      <c r="T2305" s="2" t="str">
        <f t="shared" si="144"/>
        <v/>
      </c>
      <c r="V2305" s="2" t="str">
        <f t="shared" si="141"/>
        <v/>
      </c>
      <c r="X2305" s="2" t="str">
        <f t="shared" si="142"/>
        <v/>
      </c>
      <c r="Z2305" s="2" t="str">
        <f t="shared" si="143"/>
        <v/>
      </c>
    </row>
    <row r="2306" spans="20:26" hidden="1" x14ac:dyDescent="0.25">
      <c r="T2306" s="2" t="str">
        <f t="shared" si="144"/>
        <v/>
      </c>
      <c r="V2306" s="2" t="str">
        <f t="shared" si="141"/>
        <v/>
      </c>
      <c r="X2306" s="2" t="str">
        <f t="shared" si="142"/>
        <v/>
      </c>
      <c r="Z2306" s="2" t="str">
        <f t="shared" si="143"/>
        <v/>
      </c>
    </row>
    <row r="2307" spans="20:26" hidden="1" x14ac:dyDescent="0.25">
      <c r="T2307" s="2" t="str">
        <f t="shared" si="144"/>
        <v/>
      </c>
      <c r="V2307" s="2" t="str">
        <f t="shared" ref="V2307:V2370" si="145">IF(W2307&lt;&gt;"",B2307,"")</f>
        <v/>
      </c>
      <c r="X2307" s="2" t="str">
        <f t="shared" ref="X2307:X2370" si="146">IF(Y2307&lt;&gt;"",B2307,"")</f>
        <v/>
      </c>
      <c r="Z2307" s="2" t="str">
        <f t="shared" ref="Z2307:Z2370" si="147">IF(AA2307&lt;&gt;"",B2307,"")</f>
        <v/>
      </c>
    </row>
    <row r="2308" spans="20:26" hidden="1" x14ac:dyDescent="0.25">
      <c r="T2308" s="2" t="str">
        <f t="shared" si="144"/>
        <v/>
      </c>
      <c r="V2308" s="2" t="str">
        <f t="shared" si="145"/>
        <v/>
      </c>
      <c r="X2308" s="2" t="str">
        <f t="shared" si="146"/>
        <v/>
      </c>
      <c r="Z2308" s="2" t="str">
        <f t="shared" si="147"/>
        <v/>
      </c>
    </row>
    <row r="2309" spans="20:26" hidden="1" x14ac:dyDescent="0.25">
      <c r="T2309" s="2" t="str">
        <f t="shared" si="144"/>
        <v/>
      </c>
      <c r="V2309" s="2" t="str">
        <f t="shared" si="145"/>
        <v/>
      </c>
      <c r="X2309" s="2" t="str">
        <f t="shared" si="146"/>
        <v/>
      </c>
      <c r="Z2309" s="2" t="str">
        <f t="shared" si="147"/>
        <v/>
      </c>
    </row>
    <row r="2310" spans="20:26" hidden="1" x14ac:dyDescent="0.25">
      <c r="T2310" s="2" t="str">
        <f t="shared" si="144"/>
        <v/>
      </c>
      <c r="V2310" s="2" t="str">
        <f t="shared" si="145"/>
        <v/>
      </c>
      <c r="X2310" s="2" t="str">
        <f t="shared" si="146"/>
        <v/>
      </c>
      <c r="Z2310" s="2" t="str">
        <f t="shared" si="147"/>
        <v/>
      </c>
    </row>
    <row r="2311" spans="20:26" hidden="1" x14ac:dyDescent="0.25">
      <c r="T2311" s="2" t="str">
        <f t="shared" si="144"/>
        <v/>
      </c>
      <c r="V2311" s="2" t="str">
        <f t="shared" si="145"/>
        <v/>
      </c>
      <c r="X2311" s="2" t="str">
        <f t="shared" si="146"/>
        <v/>
      </c>
      <c r="Z2311" s="2" t="str">
        <f t="shared" si="147"/>
        <v/>
      </c>
    </row>
    <row r="2312" spans="20:26" hidden="1" x14ac:dyDescent="0.25">
      <c r="T2312" s="2" t="str">
        <f t="shared" si="144"/>
        <v/>
      </c>
      <c r="V2312" s="2" t="str">
        <f t="shared" si="145"/>
        <v/>
      </c>
      <c r="X2312" s="2" t="str">
        <f t="shared" si="146"/>
        <v/>
      </c>
      <c r="Z2312" s="2" t="str">
        <f t="shared" si="147"/>
        <v/>
      </c>
    </row>
    <row r="2313" spans="20:26" hidden="1" x14ac:dyDescent="0.25">
      <c r="T2313" s="2" t="str">
        <f t="shared" si="144"/>
        <v/>
      </c>
      <c r="V2313" s="2" t="str">
        <f t="shared" si="145"/>
        <v/>
      </c>
      <c r="X2313" s="2" t="str">
        <f t="shared" si="146"/>
        <v/>
      </c>
      <c r="Z2313" s="2" t="str">
        <f t="shared" si="147"/>
        <v/>
      </c>
    </row>
    <row r="2314" spans="20:26" hidden="1" x14ac:dyDescent="0.25">
      <c r="T2314" s="2" t="str">
        <f t="shared" si="144"/>
        <v/>
      </c>
      <c r="V2314" s="2" t="str">
        <f t="shared" si="145"/>
        <v/>
      </c>
      <c r="X2314" s="2" t="str">
        <f t="shared" si="146"/>
        <v/>
      </c>
      <c r="Z2314" s="2" t="str">
        <f t="shared" si="147"/>
        <v/>
      </c>
    </row>
    <row r="2315" spans="20:26" hidden="1" x14ac:dyDescent="0.25">
      <c r="T2315" s="2" t="str">
        <f t="shared" si="144"/>
        <v/>
      </c>
      <c r="V2315" s="2" t="str">
        <f t="shared" si="145"/>
        <v/>
      </c>
      <c r="X2315" s="2" t="str">
        <f t="shared" si="146"/>
        <v/>
      </c>
      <c r="Z2315" s="2" t="str">
        <f t="shared" si="147"/>
        <v/>
      </c>
    </row>
    <row r="2316" spans="20:26" hidden="1" x14ac:dyDescent="0.25">
      <c r="T2316" s="2" t="str">
        <f t="shared" si="144"/>
        <v/>
      </c>
      <c r="V2316" s="2" t="str">
        <f t="shared" si="145"/>
        <v/>
      </c>
      <c r="X2316" s="2" t="str">
        <f t="shared" si="146"/>
        <v/>
      </c>
      <c r="Z2316" s="2" t="str">
        <f t="shared" si="147"/>
        <v/>
      </c>
    </row>
    <row r="2317" spans="20:26" hidden="1" x14ac:dyDescent="0.25">
      <c r="T2317" s="2" t="str">
        <f t="shared" si="144"/>
        <v/>
      </c>
      <c r="V2317" s="2" t="str">
        <f t="shared" si="145"/>
        <v/>
      </c>
      <c r="X2317" s="2" t="str">
        <f t="shared" si="146"/>
        <v/>
      </c>
      <c r="Z2317" s="2" t="str">
        <f t="shared" si="147"/>
        <v/>
      </c>
    </row>
    <row r="2318" spans="20:26" hidden="1" x14ac:dyDescent="0.25">
      <c r="T2318" s="2" t="str">
        <f t="shared" si="144"/>
        <v/>
      </c>
      <c r="V2318" s="2" t="str">
        <f t="shared" si="145"/>
        <v/>
      </c>
      <c r="X2318" s="2" t="str">
        <f t="shared" si="146"/>
        <v/>
      </c>
      <c r="Z2318" s="2" t="str">
        <f t="shared" si="147"/>
        <v/>
      </c>
    </row>
    <row r="2319" spans="20:26" hidden="1" x14ac:dyDescent="0.25">
      <c r="T2319" s="2" t="str">
        <f t="shared" si="144"/>
        <v/>
      </c>
      <c r="V2319" s="2" t="str">
        <f t="shared" si="145"/>
        <v/>
      </c>
      <c r="X2319" s="2" t="str">
        <f t="shared" si="146"/>
        <v/>
      </c>
      <c r="Z2319" s="2" t="str">
        <f t="shared" si="147"/>
        <v/>
      </c>
    </row>
    <row r="2320" spans="20:26" hidden="1" x14ac:dyDescent="0.25">
      <c r="T2320" s="2" t="str">
        <f t="shared" si="144"/>
        <v/>
      </c>
      <c r="V2320" s="2" t="str">
        <f t="shared" si="145"/>
        <v/>
      </c>
      <c r="X2320" s="2" t="str">
        <f t="shared" si="146"/>
        <v/>
      </c>
      <c r="Z2320" s="2" t="str">
        <f t="shared" si="147"/>
        <v/>
      </c>
    </row>
    <row r="2321" spans="20:26" hidden="1" x14ac:dyDescent="0.25">
      <c r="T2321" s="2" t="str">
        <f t="shared" si="144"/>
        <v/>
      </c>
      <c r="V2321" s="2" t="str">
        <f t="shared" si="145"/>
        <v/>
      </c>
      <c r="X2321" s="2" t="str">
        <f t="shared" si="146"/>
        <v/>
      </c>
      <c r="Z2321" s="2" t="str">
        <f t="shared" si="147"/>
        <v/>
      </c>
    </row>
    <row r="2322" spans="20:26" hidden="1" x14ac:dyDescent="0.25">
      <c r="T2322" s="2" t="str">
        <f t="shared" si="144"/>
        <v/>
      </c>
      <c r="V2322" s="2" t="str">
        <f t="shared" si="145"/>
        <v/>
      </c>
      <c r="X2322" s="2" t="str">
        <f t="shared" si="146"/>
        <v/>
      </c>
      <c r="Z2322" s="2" t="str">
        <f t="shared" si="147"/>
        <v/>
      </c>
    </row>
    <row r="2323" spans="20:26" hidden="1" x14ac:dyDescent="0.25">
      <c r="T2323" s="2" t="str">
        <f t="shared" si="144"/>
        <v/>
      </c>
      <c r="V2323" s="2" t="str">
        <f t="shared" si="145"/>
        <v/>
      </c>
      <c r="X2323" s="2" t="str">
        <f t="shared" si="146"/>
        <v/>
      </c>
      <c r="Z2323" s="2" t="str">
        <f t="shared" si="147"/>
        <v/>
      </c>
    </row>
    <row r="2324" spans="20:26" hidden="1" x14ac:dyDescent="0.25">
      <c r="T2324" s="2" t="str">
        <f t="shared" si="144"/>
        <v/>
      </c>
      <c r="V2324" s="2" t="str">
        <f t="shared" si="145"/>
        <v/>
      </c>
      <c r="X2324" s="2" t="str">
        <f t="shared" si="146"/>
        <v/>
      </c>
      <c r="Z2324" s="2" t="str">
        <f t="shared" si="147"/>
        <v/>
      </c>
    </row>
    <row r="2325" spans="20:26" hidden="1" x14ac:dyDescent="0.25">
      <c r="T2325" s="2" t="str">
        <f t="shared" si="144"/>
        <v/>
      </c>
      <c r="V2325" s="2" t="str">
        <f t="shared" si="145"/>
        <v/>
      </c>
      <c r="X2325" s="2" t="str">
        <f t="shared" si="146"/>
        <v/>
      </c>
      <c r="Z2325" s="2" t="str">
        <f t="shared" si="147"/>
        <v/>
      </c>
    </row>
    <row r="2326" spans="20:26" hidden="1" x14ac:dyDescent="0.25">
      <c r="T2326" s="2" t="str">
        <f t="shared" si="144"/>
        <v/>
      </c>
      <c r="V2326" s="2" t="str">
        <f t="shared" si="145"/>
        <v/>
      </c>
      <c r="X2326" s="2" t="str">
        <f t="shared" si="146"/>
        <v/>
      </c>
      <c r="Z2326" s="2" t="str">
        <f t="shared" si="147"/>
        <v/>
      </c>
    </row>
    <row r="2327" spans="20:26" hidden="1" x14ac:dyDescent="0.25">
      <c r="T2327" s="2" t="str">
        <f t="shared" si="144"/>
        <v/>
      </c>
      <c r="V2327" s="2" t="str">
        <f t="shared" si="145"/>
        <v/>
      </c>
      <c r="X2327" s="2" t="str">
        <f t="shared" si="146"/>
        <v/>
      </c>
      <c r="Z2327" s="2" t="str">
        <f t="shared" si="147"/>
        <v/>
      </c>
    </row>
    <row r="2328" spans="20:26" hidden="1" x14ac:dyDescent="0.25">
      <c r="T2328" s="2" t="str">
        <f t="shared" si="144"/>
        <v/>
      </c>
      <c r="V2328" s="2" t="str">
        <f t="shared" si="145"/>
        <v/>
      </c>
      <c r="X2328" s="2" t="str">
        <f t="shared" si="146"/>
        <v/>
      </c>
      <c r="Z2328" s="2" t="str">
        <f t="shared" si="147"/>
        <v/>
      </c>
    </row>
    <row r="2329" spans="20:26" hidden="1" x14ac:dyDescent="0.25">
      <c r="T2329" s="2" t="str">
        <f t="shared" si="144"/>
        <v/>
      </c>
      <c r="V2329" s="2" t="str">
        <f t="shared" si="145"/>
        <v/>
      </c>
      <c r="X2329" s="2" t="str">
        <f t="shared" si="146"/>
        <v/>
      </c>
      <c r="Z2329" s="2" t="str">
        <f t="shared" si="147"/>
        <v/>
      </c>
    </row>
    <row r="2330" spans="20:26" hidden="1" x14ac:dyDescent="0.25">
      <c r="T2330" s="2" t="str">
        <f t="shared" si="144"/>
        <v/>
      </c>
      <c r="V2330" s="2" t="str">
        <f t="shared" si="145"/>
        <v/>
      </c>
      <c r="X2330" s="2" t="str">
        <f t="shared" si="146"/>
        <v/>
      </c>
      <c r="Z2330" s="2" t="str">
        <f t="shared" si="147"/>
        <v/>
      </c>
    </row>
    <row r="2331" spans="20:26" hidden="1" x14ac:dyDescent="0.25">
      <c r="T2331" s="2" t="str">
        <f t="shared" si="144"/>
        <v/>
      </c>
      <c r="V2331" s="2" t="str">
        <f t="shared" si="145"/>
        <v/>
      </c>
      <c r="X2331" s="2" t="str">
        <f t="shared" si="146"/>
        <v/>
      </c>
      <c r="Z2331" s="2" t="str">
        <f t="shared" si="147"/>
        <v/>
      </c>
    </row>
    <row r="2332" spans="20:26" hidden="1" x14ac:dyDescent="0.25">
      <c r="T2332" s="2" t="str">
        <f t="shared" si="144"/>
        <v/>
      </c>
      <c r="V2332" s="2" t="str">
        <f t="shared" si="145"/>
        <v/>
      </c>
      <c r="X2332" s="2" t="str">
        <f t="shared" si="146"/>
        <v/>
      </c>
      <c r="Z2332" s="2" t="str">
        <f t="shared" si="147"/>
        <v/>
      </c>
    </row>
    <row r="2333" spans="20:26" hidden="1" x14ac:dyDescent="0.25">
      <c r="T2333" s="2" t="str">
        <f t="shared" si="144"/>
        <v/>
      </c>
      <c r="V2333" s="2" t="str">
        <f t="shared" si="145"/>
        <v/>
      </c>
      <c r="X2333" s="2" t="str">
        <f t="shared" si="146"/>
        <v/>
      </c>
      <c r="Z2333" s="2" t="str">
        <f t="shared" si="147"/>
        <v/>
      </c>
    </row>
    <row r="2334" spans="20:26" hidden="1" x14ac:dyDescent="0.25">
      <c r="T2334" s="2" t="str">
        <f t="shared" si="144"/>
        <v/>
      </c>
      <c r="V2334" s="2" t="str">
        <f t="shared" si="145"/>
        <v/>
      </c>
      <c r="X2334" s="2" t="str">
        <f t="shared" si="146"/>
        <v/>
      </c>
      <c r="Z2334" s="2" t="str">
        <f t="shared" si="147"/>
        <v/>
      </c>
    </row>
    <row r="2335" spans="20:26" hidden="1" x14ac:dyDescent="0.25">
      <c r="T2335" s="2" t="str">
        <f t="shared" si="144"/>
        <v/>
      </c>
      <c r="V2335" s="2" t="str">
        <f t="shared" si="145"/>
        <v/>
      </c>
      <c r="X2335" s="2" t="str">
        <f t="shared" si="146"/>
        <v/>
      </c>
      <c r="Z2335" s="2" t="str">
        <f t="shared" si="147"/>
        <v/>
      </c>
    </row>
    <row r="2336" spans="20:26" hidden="1" x14ac:dyDescent="0.25">
      <c r="T2336" s="2" t="str">
        <f t="shared" si="144"/>
        <v/>
      </c>
      <c r="V2336" s="2" t="str">
        <f t="shared" si="145"/>
        <v/>
      </c>
      <c r="X2336" s="2" t="str">
        <f t="shared" si="146"/>
        <v/>
      </c>
      <c r="Z2336" s="2" t="str">
        <f t="shared" si="147"/>
        <v/>
      </c>
    </row>
    <row r="2337" spans="20:26" hidden="1" x14ac:dyDescent="0.25">
      <c r="T2337" s="2" t="str">
        <f t="shared" si="144"/>
        <v/>
      </c>
      <c r="V2337" s="2" t="str">
        <f t="shared" si="145"/>
        <v/>
      </c>
      <c r="X2337" s="2" t="str">
        <f t="shared" si="146"/>
        <v/>
      </c>
      <c r="Z2337" s="2" t="str">
        <f t="shared" si="147"/>
        <v/>
      </c>
    </row>
    <row r="2338" spans="20:26" hidden="1" x14ac:dyDescent="0.25">
      <c r="T2338" s="2" t="str">
        <f t="shared" si="144"/>
        <v/>
      </c>
      <c r="V2338" s="2" t="str">
        <f t="shared" si="145"/>
        <v/>
      </c>
      <c r="X2338" s="2" t="str">
        <f t="shared" si="146"/>
        <v/>
      </c>
      <c r="Z2338" s="2" t="str">
        <f t="shared" si="147"/>
        <v/>
      </c>
    </row>
    <row r="2339" spans="20:26" hidden="1" x14ac:dyDescent="0.25">
      <c r="T2339" s="2" t="str">
        <f t="shared" si="144"/>
        <v/>
      </c>
      <c r="V2339" s="2" t="str">
        <f t="shared" si="145"/>
        <v/>
      </c>
      <c r="X2339" s="2" t="str">
        <f t="shared" si="146"/>
        <v/>
      </c>
      <c r="Z2339" s="2" t="str">
        <f t="shared" si="147"/>
        <v/>
      </c>
    </row>
    <row r="2340" spans="20:26" hidden="1" x14ac:dyDescent="0.25">
      <c r="T2340" s="2" t="str">
        <f t="shared" si="144"/>
        <v/>
      </c>
      <c r="V2340" s="2" t="str">
        <f t="shared" si="145"/>
        <v/>
      </c>
      <c r="X2340" s="2" t="str">
        <f t="shared" si="146"/>
        <v/>
      </c>
      <c r="Z2340" s="2" t="str">
        <f t="shared" si="147"/>
        <v/>
      </c>
    </row>
    <row r="2341" spans="20:26" hidden="1" x14ac:dyDescent="0.25">
      <c r="T2341" s="2" t="str">
        <f t="shared" si="144"/>
        <v/>
      </c>
      <c r="V2341" s="2" t="str">
        <f t="shared" si="145"/>
        <v/>
      </c>
      <c r="X2341" s="2" t="str">
        <f t="shared" si="146"/>
        <v/>
      </c>
      <c r="Z2341" s="2" t="str">
        <f t="shared" si="147"/>
        <v/>
      </c>
    </row>
    <row r="2342" spans="20:26" hidden="1" x14ac:dyDescent="0.25">
      <c r="T2342" s="2" t="str">
        <f t="shared" si="144"/>
        <v/>
      </c>
      <c r="V2342" s="2" t="str">
        <f t="shared" si="145"/>
        <v/>
      </c>
      <c r="X2342" s="2" t="str">
        <f t="shared" si="146"/>
        <v/>
      </c>
      <c r="Z2342" s="2" t="str">
        <f t="shared" si="147"/>
        <v/>
      </c>
    </row>
    <row r="2343" spans="20:26" hidden="1" x14ac:dyDescent="0.25">
      <c r="T2343" s="2" t="str">
        <f t="shared" si="144"/>
        <v/>
      </c>
      <c r="V2343" s="2" t="str">
        <f t="shared" si="145"/>
        <v/>
      </c>
      <c r="X2343" s="2" t="str">
        <f t="shared" si="146"/>
        <v/>
      </c>
      <c r="Z2343" s="2" t="str">
        <f t="shared" si="147"/>
        <v/>
      </c>
    </row>
    <row r="2344" spans="20:26" hidden="1" x14ac:dyDescent="0.25">
      <c r="T2344" s="2" t="str">
        <f t="shared" si="144"/>
        <v/>
      </c>
      <c r="V2344" s="2" t="str">
        <f t="shared" si="145"/>
        <v/>
      </c>
      <c r="X2344" s="2" t="str">
        <f t="shared" si="146"/>
        <v/>
      </c>
      <c r="Z2344" s="2" t="str">
        <f t="shared" si="147"/>
        <v/>
      </c>
    </row>
    <row r="2345" spans="20:26" hidden="1" x14ac:dyDescent="0.25">
      <c r="T2345" s="2" t="str">
        <f t="shared" si="144"/>
        <v/>
      </c>
      <c r="V2345" s="2" t="str">
        <f t="shared" si="145"/>
        <v/>
      </c>
      <c r="X2345" s="2" t="str">
        <f t="shared" si="146"/>
        <v/>
      </c>
      <c r="Z2345" s="2" t="str">
        <f t="shared" si="147"/>
        <v/>
      </c>
    </row>
    <row r="2346" spans="20:26" hidden="1" x14ac:dyDescent="0.25">
      <c r="T2346" s="2" t="str">
        <f t="shared" si="144"/>
        <v/>
      </c>
      <c r="V2346" s="2" t="str">
        <f t="shared" si="145"/>
        <v/>
      </c>
      <c r="X2346" s="2" t="str">
        <f t="shared" si="146"/>
        <v/>
      </c>
      <c r="Z2346" s="2" t="str">
        <f t="shared" si="147"/>
        <v/>
      </c>
    </row>
    <row r="2347" spans="20:26" hidden="1" x14ac:dyDescent="0.25">
      <c r="T2347" s="2" t="str">
        <f t="shared" si="144"/>
        <v/>
      </c>
      <c r="V2347" s="2" t="str">
        <f t="shared" si="145"/>
        <v/>
      </c>
      <c r="X2347" s="2" t="str">
        <f t="shared" si="146"/>
        <v/>
      </c>
      <c r="Z2347" s="2" t="str">
        <f t="shared" si="147"/>
        <v/>
      </c>
    </row>
    <row r="2348" spans="20:26" hidden="1" x14ac:dyDescent="0.25">
      <c r="T2348" s="2" t="str">
        <f t="shared" si="144"/>
        <v/>
      </c>
      <c r="V2348" s="2" t="str">
        <f t="shared" si="145"/>
        <v/>
      </c>
      <c r="X2348" s="2" t="str">
        <f t="shared" si="146"/>
        <v/>
      </c>
      <c r="Z2348" s="2" t="str">
        <f t="shared" si="147"/>
        <v/>
      </c>
    </row>
    <row r="2349" spans="20:26" hidden="1" x14ac:dyDescent="0.25">
      <c r="T2349" s="2" t="str">
        <f t="shared" si="144"/>
        <v/>
      </c>
      <c r="V2349" s="2" t="str">
        <f t="shared" si="145"/>
        <v/>
      </c>
      <c r="X2349" s="2" t="str">
        <f t="shared" si="146"/>
        <v/>
      </c>
      <c r="Z2349" s="2" t="str">
        <f t="shared" si="147"/>
        <v/>
      </c>
    </row>
    <row r="2350" spans="20:26" hidden="1" x14ac:dyDescent="0.25">
      <c r="T2350" s="2" t="str">
        <f t="shared" si="144"/>
        <v/>
      </c>
      <c r="V2350" s="2" t="str">
        <f t="shared" si="145"/>
        <v/>
      </c>
      <c r="X2350" s="2" t="str">
        <f t="shared" si="146"/>
        <v/>
      </c>
      <c r="Z2350" s="2" t="str">
        <f t="shared" si="147"/>
        <v/>
      </c>
    </row>
    <row r="2351" spans="20:26" hidden="1" x14ac:dyDescent="0.25">
      <c r="T2351" s="2" t="str">
        <f t="shared" si="144"/>
        <v/>
      </c>
      <c r="V2351" s="2" t="str">
        <f t="shared" si="145"/>
        <v/>
      </c>
      <c r="X2351" s="2" t="str">
        <f t="shared" si="146"/>
        <v/>
      </c>
      <c r="Z2351" s="2" t="str">
        <f t="shared" si="147"/>
        <v/>
      </c>
    </row>
    <row r="2352" spans="20:26" hidden="1" x14ac:dyDescent="0.25">
      <c r="T2352" s="2" t="str">
        <f t="shared" si="144"/>
        <v/>
      </c>
      <c r="V2352" s="2" t="str">
        <f t="shared" si="145"/>
        <v/>
      </c>
      <c r="X2352" s="2" t="str">
        <f t="shared" si="146"/>
        <v/>
      </c>
      <c r="Z2352" s="2" t="str">
        <f t="shared" si="147"/>
        <v/>
      </c>
    </row>
    <row r="2353" spans="20:26" hidden="1" x14ac:dyDescent="0.25">
      <c r="T2353" s="2" t="str">
        <f t="shared" si="144"/>
        <v/>
      </c>
      <c r="V2353" s="2" t="str">
        <f t="shared" si="145"/>
        <v/>
      </c>
      <c r="X2353" s="2" t="str">
        <f t="shared" si="146"/>
        <v/>
      </c>
      <c r="Z2353" s="2" t="str">
        <f t="shared" si="147"/>
        <v/>
      </c>
    </row>
    <row r="2354" spans="20:26" hidden="1" x14ac:dyDescent="0.25">
      <c r="T2354" s="2" t="str">
        <f t="shared" si="144"/>
        <v/>
      </c>
      <c r="V2354" s="2" t="str">
        <f t="shared" si="145"/>
        <v/>
      </c>
      <c r="X2354" s="2" t="str">
        <f t="shared" si="146"/>
        <v/>
      </c>
      <c r="Z2354" s="2" t="str">
        <f t="shared" si="147"/>
        <v/>
      </c>
    </row>
    <row r="2355" spans="20:26" hidden="1" x14ac:dyDescent="0.25">
      <c r="T2355" s="2" t="str">
        <f t="shared" si="144"/>
        <v/>
      </c>
      <c r="V2355" s="2" t="str">
        <f t="shared" si="145"/>
        <v/>
      </c>
      <c r="X2355" s="2" t="str">
        <f t="shared" si="146"/>
        <v/>
      </c>
      <c r="Z2355" s="2" t="str">
        <f t="shared" si="147"/>
        <v/>
      </c>
    </row>
    <row r="2356" spans="20:26" hidden="1" x14ac:dyDescent="0.25">
      <c r="T2356" s="2" t="str">
        <f t="shared" si="144"/>
        <v/>
      </c>
      <c r="V2356" s="2" t="str">
        <f t="shared" si="145"/>
        <v/>
      </c>
      <c r="X2356" s="2" t="str">
        <f t="shared" si="146"/>
        <v/>
      </c>
      <c r="Z2356" s="2" t="str">
        <f t="shared" si="147"/>
        <v/>
      </c>
    </row>
    <row r="2357" spans="20:26" hidden="1" x14ac:dyDescent="0.25">
      <c r="T2357" s="2" t="str">
        <f t="shared" si="144"/>
        <v/>
      </c>
      <c r="V2357" s="2" t="str">
        <f t="shared" si="145"/>
        <v/>
      </c>
      <c r="X2357" s="2" t="str">
        <f t="shared" si="146"/>
        <v/>
      </c>
      <c r="Z2357" s="2" t="str">
        <f t="shared" si="147"/>
        <v/>
      </c>
    </row>
    <row r="2358" spans="20:26" hidden="1" x14ac:dyDescent="0.25">
      <c r="T2358" s="2" t="str">
        <f t="shared" si="144"/>
        <v/>
      </c>
      <c r="V2358" s="2" t="str">
        <f t="shared" si="145"/>
        <v/>
      </c>
      <c r="X2358" s="2" t="str">
        <f t="shared" si="146"/>
        <v/>
      </c>
      <c r="Z2358" s="2" t="str">
        <f t="shared" si="147"/>
        <v/>
      </c>
    </row>
    <row r="2359" spans="20:26" hidden="1" x14ac:dyDescent="0.25">
      <c r="T2359" s="2" t="str">
        <f t="shared" si="144"/>
        <v/>
      </c>
      <c r="V2359" s="2" t="str">
        <f t="shared" si="145"/>
        <v/>
      </c>
      <c r="X2359" s="2" t="str">
        <f t="shared" si="146"/>
        <v/>
      </c>
      <c r="Z2359" s="2" t="str">
        <f t="shared" si="147"/>
        <v/>
      </c>
    </row>
    <row r="2360" spans="20:26" hidden="1" x14ac:dyDescent="0.25">
      <c r="T2360" s="2" t="str">
        <f t="shared" si="144"/>
        <v/>
      </c>
      <c r="V2360" s="2" t="str">
        <f t="shared" si="145"/>
        <v/>
      </c>
      <c r="X2360" s="2" t="str">
        <f t="shared" si="146"/>
        <v/>
      </c>
      <c r="Z2360" s="2" t="str">
        <f t="shared" si="147"/>
        <v/>
      </c>
    </row>
    <row r="2361" spans="20:26" hidden="1" x14ac:dyDescent="0.25">
      <c r="T2361" s="2" t="str">
        <f t="shared" si="144"/>
        <v/>
      </c>
      <c r="V2361" s="2" t="str">
        <f t="shared" si="145"/>
        <v/>
      </c>
      <c r="X2361" s="2" t="str">
        <f t="shared" si="146"/>
        <v/>
      </c>
      <c r="Z2361" s="2" t="str">
        <f t="shared" si="147"/>
        <v/>
      </c>
    </row>
    <row r="2362" spans="20:26" hidden="1" x14ac:dyDescent="0.25">
      <c r="T2362" s="2" t="str">
        <f t="shared" si="144"/>
        <v/>
      </c>
      <c r="V2362" s="2" t="str">
        <f t="shared" si="145"/>
        <v/>
      </c>
      <c r="X2362" s="2" t="str">
        <f t="shared" si="146"/>
        <v/>
      </c>
      <c r="Z2362" s="2" t="str">
        <f t="shared" si="147"/>
        <v/>
      </c>
    </row>
    <row r="2363" spans="20:26" hidden="1" x14ac:dyDescent="0.25">
      <c r="T2363" s="2" t="str">
        <f t="shared" ref="T2363:T2426" si="148">IF(U2363&lt;&gt;"",B2363,"")</f>
        <v/>
      </c>
      <c r="V2363" s="2" t="str">
        <f t="shared" si="145"/>
        <v/>
      </c>
      <c r="X2363" s="2" t="str">
        <f t="shared" si="146"/>
        <v/>
      </c>
      <c r="Z2363" s="2" t="str">
        <f t="shared" si="147"/>
        <v/>
      </c>
    </row>
    <row r="2364" spans="20:26" hidden="1" x14ac:dyDescent="0.25">
      <c r="T2364" s="2" t="str">
        <f t="shared" si="148"/>
        <v/>
      </c>
      <c r="V2364" s="2" t="str">
        <f t="shared" si="145"/>
        <v/>
      </c>
      <c r="X2364" s="2" t="str">
        <f t="shared" si="146"/>
        <v/>
      </c>
      <c r="Z2364" s="2" t="str">
        <f t="shared" si="147"/>
        <v/>
      </c>
    </row>
    <row r="2365" spans="20:26" hidden="1" x14ac:dyDescent="0.25">
      <c r="T2365" s="2" t="str">
        <f t="shared" si="148"/>
        <v/>
      </c>
      <c r="V2365" s="2" t="str">
        <f t="shared" si="145"/>
        <v/>
      </c>
      <c r="X2365" s="2" t="str">
        <f t="shared" si="146"/>
        <v/>
      </c>
      <c r="Z2365" s="2" t="str">
        <f t="shared" si="147"/>
        <v/>
      </c>
    </row>
    <row r="2366" spans="20:26" hidden="1" x14ac:dyDescent="0.25">
      <c r="T2366" s="2" t="str">
        <f t="shared" si="148"/>
        <v/>
      </c>
      <c r="V2366" s="2" t="str">
        <f t="shared" si="145"/>
        <v/>
      </c>
      <c r="X2366" s="2" t="str">
        <f t="shared" si="146"/>
        <v/>
      </c>
      <c r="Z2366" s="2" t="str">
        <f t="shared" si="147"/>
        <v/>
      </c>
    </row>
    <row r="2367" spans="20:26" hidden="1" x14ac:dyDescent="0.25">
      <c r="T2367" s="2" t="str">
        <f t="shared" si="148"/>
        <v/>
      </c>
      <c r="V2367" s="2" t="str">
        <f t="shared" si="145"/>
        <v/>
      </c>
      <c r="X2367" s="2" t="str">
        <f t="shared" si="146"/>
        <v/>
      </c>
      <c r="Z2367" s="2" t="str">
        <f t="shared" si="147"/>
        <v/>
      </c>
    </row>
    <row r="2368" spans="20:26" hidden="1" x14ac:dyDescent="0.25">
      <c r="T2368" s="2" t="str">
        <f t="shared" si="148"/>
        <v/>
      </c>
      <c r="V2368" s="2" t="str">
        <f t="shared" si="145"/>
        <v/>
      </c>
      <c r="X2368" s="2" t="str">
        <f t="shared" si="146"/>
        <v/>
      </c>
      <c r="Z2368" s="2" t="str">
        <f t="shared" si="147"/>
        <v/>
      </c>
    </row>
    <row r="2369" spans="20:26" hidden="1" x14ac:dyDescent="0.25">
      <c r="T2369" s="2" t="str">
        <f t="shared" si="148"/>
        <v/>
      </c>
      <c r="V2369" s="2" t="str">
        <f t="shared" si="145"/>
        <v/>
      </c>
      <c r="X2369" s="2" t="str">
        <f t="shared" si="146"/>
        <v/>
      </c>
      <c r="Z2369" s="2" t="str">
        <f t="shared" si="147"/>
        <v/>
      </c>
    </row>
    <row r="2370" spans="20:26" hidden="1" x14ac:dyDescent="0.25">
      <c r="T2370" s="2" t="str">
        <f t="shared" si="148"/>
        <v/>
      </c>
      <c r="V2370" s="2" t="str">
        <f t="shared" si="145"/>
        <v/>
      </c>
      <c r="X2370" s="2" t="str">
        <f t="shared" si="146"/>
        <v/>
      </c>
      <c r="Z2370" s="2" t="str">
        <f t="shared" si="147"/>
        <v/>
      </c>
    </row>
    <row r="2371" spans="20:26" hidden="1" x14ac:dyDescent="0.25">
      <c r="T2371" s="2" t="str">
        <f t="shared" si="148"/>
        <v/>
      </c>
      <c r="V2371" s="2" t="str">
        <f t="shared" ref="V2371:V2434" si="149">IF(W2371&lt;&gt;"",B2371,"")</f>
        <v/>
      </c>
      <c r="X2371" s="2" t="str">
        <f t="shared" ref="X2371:X2434" si="150">IF(Y2371&lt;&gt;"",B2371,"")</f>
        <v/>
      </c>
      <c r="Z2371" s="2" t="str">
        <f t="shared" ref="Z2371:Z2434" si="151">IF(AA2371&lt;&gt;"",B2371,"")</f>
        <v/>
      </c>
    </row>
    <row r="2372" spans="20:26" hidden="1" x14ac:dyDescent="0.25">
      <c r="T2372" s="2" t="str">
        <f t="shared" si="148"/>
        <v/>
      </c>
      <c r="V2372" s="2" t="str">
        <f t="shared" si="149"/>
        <v/>
      </c>
      <c r="X2372" s="2" t="str">
        <f t="shared" si="150"/>
        <v/>
      </c>
      <c r="Z2372" s="2" t="str">
        <f t="shared" si="151"/>
        <v/>
      </c>
    </row>
    <row r="2373" spans="20:26" hidden="1" x14ac:dyDescent="0.25">
      <c r="T2373" s="2" t="str">
        <f t="shared" si="148"/>
        <v/>
      </c>
      <c r="V2373" s="2" t="str">
        <f t="shared" si="149"/>
        <v/>
      </c>
      <c r="X2373" s="2" t="str">
        <f t="shared" si="150"/>
        <v/>
      </c>
      <c r="Z2373" s="2" t="str">
        <f t="shared" si="151"/>
        <v/>
      </c>
    </row>
    <row r="2374" spans="20:26" hidden="1" x14ac:dyDescent="0.25">
      <c r="T2374" s="2" t="str">
        <f t="shared" si="148"/>
        <v/>
      </c>
      <c r="V2374" s="2" t="str">
        <f t="shared" si="149"/>
        <v/>
      </c>
      <c r="X2374" s="2" t="str">
        <f t="shared" si="150"/>
        <v/>
      </c>
      <c r="Z2374" s="2" t="str">
        <f t="shared" si="151"/>
        <v/>
      </c>
    </row>
    <row r="2375" spans="20:26" hidden="1" x14ac:dyDescent="0.25">
      <c r="T2375" s="2" t="str">
        <f t="shared" si="148"/>
        <v/>
      </c>
      <c r="V2375" s="2" t="str">
        <f t="shared" si="149"/>
        <v/>
      </c>
      <c r="X2375" s="2" t="str">
        <f t="shared" si="150"/>
        <v/>
      </c>
      <c r="Z2375" s="2" t="str">
        <f t="shared" si="151"/>
        <v/>
      </c>
    </row>
    <row r="2376" spans="20:26" hidden="1" x14ac:dyDescent="0.25">
      <c r="T2376" s="2" t="str">
        <f t="shared" si="148"/>
        <v/>
      </c>
      <c r="V2376" s="2" t="str">
        <f t="shared" si="149"/>
        <v/>
      </c>
      <c r="X2376" s="2" t="str">
        <f t="shared" si="150"/>
        <v/>
      </c>
      <c r="Z2376" s="2" t="str">
        <f t="shared" si="151"/>
        <v/>
      </c>
    </row>
    <row r="2377" spans="20:26" hidden="1" x14ac:dyDescent="0.25">
      <c r="T2377" s="2" t="str">
        <f t="shared" si="148"/>
        <v/>
      </c>
      <c r="V2377" s="2" t="str">
        <f t="shared" si="149"/>
        <v/>
      </c>
      <c r="X2377" s="2" t="str">
        <f t="shared" si="150"/>
        <v/>
      </c>
      <c r="Z2377" s="2" t="str">
        <f t="shared" si="151"/>
        <v/>
      </c>
    </row>
    <row r="2378" spans="20:26" hidden="1" x14ac:dyDescent="0.25">
      <c r="T2378" s="2" t="str">
        <f t="shared" si="148"/>
        <v/>
      </c>
      <c r="V2378" s="2" t="str">
        <f t="shared" si="149"/>
        <v/>
      </c>
      <c r="X2378" s="2" t="str">
        <f t="shared" si="150"/>
        <v/>
      </c>
      <c r="Z2378" s="2" t="str">
        <f t="shared" si="151"/>
        <v/>
      </c>
    </row>
    <row r="2379" spans="20:26" hidden="1" x14ac:dyDescent="0.25">
      <c r="T2379" s="2" t="str">
        <f t="shared" si="148"/>
        <v/>
      </c>
      <c r="V2379" s="2" t="str">
        <f t="shared" si="149"/>
        <v/>
      </c>
      <c r="X2379" s="2" t="str">
        <f t="shared" si="150"/>
        <v/>
      </c>
      <c r="Z2379" s="2" t="str">
        <f t="shared" si="151"/>
        <v/>
      </c>
    </row>
    <row r="2380" spans="20:26" hidden="1" x14ac:dyDescent="0.25">
      <c r="T2380" s="2" t="str">
        <f t="shared" si="148"/>
        <v/>
      </c>
      <c r="V2380" s="2" t="str">
        <f t="shared" si="149"/>
        <v/>
      </c>
      <c r="X2380" s="2" t="str">
        <f t="shared" si="150"/>
        <v/>
      </c>
      <c r="Z2380" s="2" t="str">
        <f t="shared" si="151"/>
        <v/>
      </c>
    </row>
    <row r="2381" spans="20:26" hidden="1" x14ac:dyDescent="0.25">
      <c r="T2381" s="2" t="str">
        <f t="shared" si="148"/>
        <v/>
      </c>
      <c r="V2381" s="2" t="str">
        <f t="shared" si="149"/>
        <v/>
      </c>
      <c r="X2381" s="2" t="str">
        <f t="shared" si="150"/>
        <v/>
      </c>
      <c r="Z2381" s="2" t="str">
        <f t="shared" si="151"/>
        <v/>
      </c>
    </row>
    <row r="2382" spans="20:26" hidden="1" x14ac:dyDescent="0.25">
      <c r="T2382" s="2" t="str">
        <f t="shared" si="148"/>
        <v/>
      </c>
      <c r="V2382" s="2" t="str">
        <f t="shared" si="149"/>
        <v/>
      </c>
      <c r="X2382" s="2" t="str">
        <f t="shared" si="150"/>
        <v/>
      </c>
      <c r="Z2382" s="2" t="str">
        <f t="shared" si="151"/>
        <v/>
      </c>
    </row>
    <row r="2383" spans="20:26" hidden="1" x14ac:dyDescent="0.25">
      <c r="T2383" s="2" t="str">
        <f t="shared" si="148"/>
        <v/>
      </c>
      <c r="V2383" s="2" t="str">
        <f t="shared" si="149"/>
        <v/>
      </c>
      <c r="X2383" s="2" t="str">
        <f t="shared" si="150"/>
        <v/>
      </c>
      <c r="Z2383" s="2" t="str">
        <f t="shared" si="151"/>
        <v/>
      </c>
    </row>
    <row r="2384" spans="20:26" hidden="1" x14ac:dyDescent="0.25">
      <c r="T2384" s="2" t="str">
        <f t="shared" si="148"/>
        <v/>
      </c>
      <c r="V2384" s="2" t="str">
        <f t="shared" si="149"/>
        <v/>
      </c>
      <c r="X2384" s="2" t="str">
        <f t="shared" si="150"/>
        <v/>
      </c>
      <c r="Z2384" s="2" t="str">
        <f t="shared" si="151"/>
        <v/>
      </c>
    </row>
    <row r="2385" spans="20:26" hidden="1" x14ac:dyDescent="0.25">
      <c r="T2385" s="2" t="str">
        <f t="shared" si="148"/>
        <v/>
      </c>
      <c r="V2385" s="2" t="str">
        <f t="shared" si="149"/>
        <v/>
      </c>
      <c r="X2385" s="2" t="str">
        <f t="shared" si="150"/>
        <v/>
      </c>
      <c r="Z2385" s="2" t="str">
        <f t="shared" si="151"/>
        <v/>
      </c>
    </row>
    <row r="2386" spans="20:26" hidden="1" x14ac:dyDescent="0.25">
      <c r="T2386" s="2" t="str">
        <f t="shared" si="148"/>
        <v/>
      </c>
      <c r="V2386" s="2" t="str">
        <f t="shared" si="149"/>
        <v/>
      </c>
      <c r="X2386" s="2" t="str">
        <f t="shared" si="150"/>
        <v/>
      </c>
      <c r="Z2386" s="2" t="str">
        <f t="shared" si="151"/>
        <v/>
      </c>
    </row>
    <row r="2387" spans="20:26" hidden="1" x14ac:dyDescent="0.25">
      <c r="T2387" s="2" t="str">
        <f t="shared" si="148"/>
        <v/>
      </c>
      <c r="V2387" s="2" t="str">
        <f t="shared" si="149"/>
        <v/>
      </c>
      <c r="X2387" s="2" t="str">
        <f t="shared" si="150"/>
        <v/>
      </c>
      <c r="Z2387" s="2" t="str">
        <f t="shared" si="151"/>
        <v/>
      </c>
    </row>
    <row r="2388" spans="20:26" hidden="1" x14ac:dyDescent="0.25">
      <c r="T2388" s="2" t="str">
        <f t="shared" si="148"/>
        <v/>
      </c>
      <c r="V2388" s="2" t="str">
        <f t="shared" si="149"/>
        <v/>
      </c>
      <c r="X2388" s="2" t="str">
        <f t="shared" si="150"/>
        <v/>
      </c>
      <c r="Z2388" s="2" t="str">
        <f t="shared" si="151"/>
        <v/>
      </c>
    </row>
    <row r="2389" spans="20:26" hidden="1" x14ac:dyDescent="0.25">
      <c r="T2389" s="2" t="str">
        <f t="shared" si="148"/>
        <v/>
      </c>
      <c r="V2389" s="2" t="str">
        <f t="shared" si="149"/>
        <v/>
      </c>
      <c r="X2389" s="2" t="str">
        <f t="shared" si="150"/>
        <v/>
      </c>
      <c r="Z2389" s="2" t="str">
        <f t="shared" si="151"/>
        <v/>
      </c>
    </row>
    <row r="2390" spans="20:26" hidden="1" x14ac:dyDescent="0.25">
      <c r="T2390" s="2" t="str">
        <f t="shared" si="148"/>
        <v/>
      </c>
      <c r="V2390" s="2" t="str">
        <f t="shared" si="149"/>
        <v/>
      </c>
      <c r="X2390" s="2" t="str">
        <f t="shared" si="150"/>
        <v/>
      </c>
      <c r="Z2390" s="2" t="str">
        <f t="shared" si="151"/>
        <v/>
      </c>
    </row>
    <row r="2391" spans="20:26" hidden="1" x14ac:dyDescent="0.25">
      <c r="T2391" s="2" t="str">
        <f t="shared" si="148"/>
        <v/>
      </c>
      <c r="V2391" s="2" t="str">
        <f t="shared" si="149"/>
        <v/>
      </c>
      <c r="X2391" s="2" t="str">
        <f t="shared" si="150"/>
        <v/>
      </c>
      <c r="Z2391" s="2" t="str">
        <f t="shared" si="151"/>
        <v/>
      </c>
    </row>
    <row r="2392" spans="20:26" hidden="1" x14ac:dyDescent="0.25">
      <c r="T2392" s="2" t="str">
        <f t="shared" si="148"/>
        <v/>
      </c>
      <c r="V2392" s="2" t="str">
        <f t="shared" si="149"/>
        <v/>
      </c>
      <c r="X2392" s="2" t="str">
        <f t="shared" si="150"/>
        <v/>
      </c>
      <c r="Z2392" s="2" t="str">
        <f t="shared" si="151"/>
        <v/>
      </c>
    </row>
    <row r="2393" spans="20:26" hidden="1" x14ac:dyDescent="0.25">
      <c r="T2393" s="2" t="str">
        <f t="shared" si="148"/>
        <v/>
      </c>
      <c r="V2393" s="2" t="str">
        <f t="shared" si="149"/>
        <v/>
      </c>
      <c r="X2393" s="2" t="str">
        <f t="shared" si="150"/>
        <v/>
      </c>
      <c r="Z2393" s="2" t="str">
        <f t="shared" si="151"/>
        <v/>
      </c>
    </row>
    <row r="2394" spans="20:26" hidden="1" x14ac:dyDescent="0.25">
      <c r="T2394" s="2" t="str">
        <f t="shared" si="148"/>
        <v/>
      </c>
      <c r="V2394" s="2" t="str">
        <f t="shared" si="149"/>
        <v/>
      </c>
      <c r="X2394" s="2" t="str">
        <f t="shared" si="150"/>
        <v/>
      </c>
      <c r="Z2394" s="2" t="str">
        <f t="shared" si="151"/>
        <v/>
      </c>
    </row>
    <row r="2395" spans="20:26" hidden="1" x14ac:dyDescent="0.25">
      <c r="T2395" s="2" t="str">
        <f t="shared" si="148"/>
        <v/>
      </c>
      <c r="V2395" s="2" t="str">
        <f t="shared" si="149"/>
        <v/>
      </c>
      <c r="X2395" s="2" t="str">
        <f t="shared" si="150"/>
        <v/>
      </c>
      <c r="Z2395" s="2" t="str">
        <f t="shared" si="151"/>
        <v/>
      </c>
    </row>
    <row r="2396" spans="20:26" hidden="1" x14ac:dyDescent="0.25">
      <c r="T2396" s="2" t="str">
        <f t="shared" si="148"/>
        <v/>
      </c>
      <c r="V2396" s="2" t="str">
        <f t="shared" si="149"/>
        <v/>
      </c>
      <c r="X2396" s="2" t="str">
        <f t="shared" si="150"/>
        <v/>
      </c>
      <c r="Z2396" s="2" t="str">
        <f t="shared" si="151"/>
        <v/>
      </c>
    </row>
    <row r="2397" spans="20:26" hidden="1" x14ac:dyDescent="0.25">
      <c r="T2397" s="2" t="str">
        <f t="shared" si="148"/>
        <v/>
      </c>
      <c r="V2397" s="2" t="str">
        <f t="shared" si="149"/>
        <v/>
      </c>
      <c r="X2397" s="2" t="str">
        <f t="shared" si="150"/>
        <v/>
      </c>
      <c r="Z2397" s="2" t="str">
        <f t="shared" si="151"/>
        <v/>
      </c>
    </row>
    <row r="2398" spans="20:26" hidden="1" x14ac:dyDescent="0.25">
      <c r="T2398" s="2" t="str">
        <f t="shared" si="148"/>
        <v/>
      </c>
      <c r="V2398" s="2" t="str">
        <f t="shared" si="149"/>
        <v/>
      </c>
      <c r="X2398" s="2" t="str">
        <f t="shared" si="150"/>
        <v/>
      </c>
      <c r="Z2398" s="2" t="str">
        <f t="shared" si="151"/>
        <v/>
      </c>
    </row>
    <row r="2399" spans="20:26" hidden="1" x14ac:dyDescent="0.25">
      <c r="T2399" s="2" t="str">
        <f t="shared" si="148"/>
        <v/>
      </c>
      <c r="V2399" s="2" t="str">
        <f t="shared" si="149"/>
        <v/>
      </c>
      <c r="X2399" s="2" t="str">
        <f t="shared" si="150"/>
        <v/>
      </c>
      <c r="Z2399" s="2" t="str">
        <f t="shared" si="151"/>
        <v/>
      </c>
    </row>
    <row r="2400" spans="20:26" hidden="1" x14ac:dyDescent="0.25">
      <c r="T2400" s="2" t="str">
        <f t="shared" si="148"/>
        <v/>
      </c>
      <c r="V2400" s="2" t="str">
        <f t="shared" si="149"/>
        <v/>
      </c>
      <c r="X2400" s="2" t="str">
        <f t="shared" si="150"/>
        <v/>
      </c>
      <c r="Z2400" s="2" t="str">
        <f t="shared" si="151"/>
        <v/>
      </c>
    </row>
    <row r="2401" spans="20:26" hidden="1" x14ac:dyDescent="0.25">
      <c r="T2401" s="2" t="str">
        <f t="shared" si="148"/>
        <v/>
      </c>
      <c r="V2401" s="2" t="str">
        <f t="shared" si="149"/>
        <v/>
      </c>
      <c r="X2401" s="2" t="str">
        <f t="shared" si="150"/>
        <v/>
      </c>
      <c r="Z2401" s="2" t="str">
        <f t="shared" si="151"/>
        <v/>
      </c>
    </row>
    <row r="2402" spans="20:26" hidden="1" x14ac:dyDescent="0.25">
      <c r="T2402" s="2" t="str">
        <f t="shared" si="148"/>
        <v/>
      </c>
      <c r="V2402" s="2" t="str">
        <f t="shared" si="149"/>
        <v/>
      </c>
      <c r="X2402" s="2" t="str">
        <f t="shared" si="150"/>
        <v/>
      </c>
      <c r="Z2402" s="2" t="str">
        <f t="shared" si="151"/>
        <v/>
      </c>
    </row>
    <row r="2403" spans="20:26" hidden="1" x14ac:dyDescent="0.25">
      <c r="T2403" s="2" t="str">
        <f t="shared" si="148"/>
        <v/>
      </c>
      <c r="V2403" s="2" t="str">
        <f t="shared" si="149"/>
        <v/>
      </c>
      <c r="X2403" s="2" t="str">
        <f t="shared" si="150"/>
        <v/>
      </c>
      <c r="Z2403" s="2" t="str">
        <f t="shared" si="151"/>
        <v/>
      </c>
    </row>
    <row r="2404" spans="20:26" hidden="1" x14ac:dyDescent="0.25">
      <c r="T2404" s="2" t="str">
        <f t="shared" si="148"/>
        <v/>
      </c>
      <c r="V2404" s="2" t="str">
        <f t="shared" si="149"/>
        <v/>
      </c>
      <c r="X2404" s="2" t="str">
        <f t="shared" si="150"/>
        <v/>
      </c>
      <c r="Z2404" s="2" t="str">
        <f t="shared" si="151"/>
        <v/>
      </c>
    </row>
    <row r="2405" spans="20:26" hidden="1" x14ac:dyDescent="0.25">
      <c r="T2405" s="2" t="str">
        <f t="shared" si="148"/>
        <v/>
      </c>
      <c r="V2405" s="2" t="str">
        <f t="shared" si="149"/>
        <v/>
      </c>
      <c r="X2405" s="2" t="str">
        <f t="shared" si="150"/>
        <v/>
      </c>
      <c r="Z2405" s="2" t="str">
        <f t="shared" si="151"/>
        <v/>
      </c>
    </row>
    <row r="2406" spans="20:26" hidden="1" x14ac:dyDescent="0.25">
      <c r="T2406" s="2" t="str">
        <f t="shared" si="148"/>
        <v/>
      </c>
      <c r="V2406" s="2" t="str">
        <f t="shared" si="149"/>
        <v/>
      </c>
      <c r="X2406" s="2" t="str">
        <f t="shared" si="150"/>
        <v/>
      </c>
      <c r="Z2406" s="2" t="str">
        <f t="shared" si="151"/>
        <v/>
      </c>
    </row>
    <row r="2407" spans="20:26" hidden="1" x14ac:dyDescent="0.25">
      <c r="T2407" s="2" t="str">
        <f t="shared" si="148"/>
        <v/>
      </c>
      <c r="V2407" s="2" t="str">
        <f t="shared" si="149"/>
        <v/>
      </c>
      <c r="X2407" s="2" t="str">
        <f t="shared" si="150"/>
        <v/>
      </c>
      <c r="Z2407" s="2" t="str">
        <f t="shared" si="151"/>
        <v/>
      </c>
    </row>
    <row r="2408" spans="20:26" hidden="1" x14ac:dyDescent="0.25">
      <c r="T2408" s="2" t="str">
        <f t="shared" si="148"/>
        <v/>
      </c>
      <c r="V2408" s="2" t="str">
        <f t="shared" si="149"/>
        <v/>
      </c>
      <c r="X2408" s="2" t="str">
        <f t="shared" si="150"/>
        <v/>
      </c>
      <c r="Z2408" s="2" t="str">
        <f t="shared" si="151"/>
        <v/>
      </c>
    </row>
    <row r="2409" spans="20:26" hidden="1" x14ac:dyDescent="0.25">
      <c r="T2409" s="2" t="str">
        <f t="shared" si="148"/>
        <v/>
      </c>
      <c r="V2409" s="2" t="str">
        <f t="shared" si="149"/>
        <v/>
      </c>
      <c r="X2409" s="2" t="str">
        <f t="shared" si="150"/>
        <v/>
      </c>
      <c r="Z2409" s="2" t="str">
        <f t="shared" si="151"/>
        <v/>
      </c>
    </row>
    <row r="2410" spans="20:26" hidden="1" x14ac:dyDescent="0.25">
      <c r="T2410" s="2" t="str">
        <f t="shared" si="148"/>
        <v/>
      </c>
      <c r="V2410" s="2" t="str">
        <f t="shared" si="149"/>
        <v/>
      </c>
      <c r="X2410" s="2" t="str">
        <f t="shared" si="150"/>
        <v/>
      </c>
      <c r="Z2410" s="2" t="str">
        <f t="shared" si="151"/>
        <v/>
      </c>
    </row>
    <row r="2411" spans="20:26" hidden="1" x14ac:dyDescent="0.25">
      <c r="T2411" s="2" t="str">
        <f t="shared" si="148"/>
        <v/>
      </c>
      <c r="V2411" s="2" t="str">
        <f t="shared" si="149"/>
        <v/>
      </c>
      <c r="X2411" s="2" t="str">
        <f t="shared" si="150"/>
        <v/>
      </c>
      <c r="Z2411" s="2" t="str">
        <f t="shared" si="151"/>
        <v/>
      </c>
    </row>
    <row r="2412" spans="20:26" hidden="1" x14ac:dyDescent="0.25">
      <c r="T2412" s="2" t="str">
        <f t="shared" si="148"/>
        <v/>
      </c>
      <c r="V2412" s="2" t="str">
        <f t="shared" si="149"/>
        <v/>
      </c>
      <c r="X2412" s="2" t="str">
        <f t="shared" si="150"/>
        <v/>
      </c>
      <c r="Z2412" s="2" t="str">
        <f t="shared" si="151"/>
        <v/>
      </c>
    </row>
    <row r="2413" spans="20:26" hidden="1" x14ac:dyDescent="0.25">
      <c r="T2413" s="2" t="str">
        <f t="shared" si="148"/>
        <v/>
      </c>
      <c r="V2413" s="2" t="str">
        <f t="shared" si="149"/>
        <v/>
      </c>
      <c r="X2413" s="2" t="str">
        <f t="shared" si="150"/>
        <v/>
      </c>
      <c r="Z2413" s="2" t="str">
        <f t="shared" si="151"/>
        <v/>
      </c>
    </row>
    <row r="2414" spans="20:26" hidden="1" x14ac:dyDescent="0.25">
      <c r="T2414" s="2" t="str">
        <f t="shared" si="148"/>
        <v/>
      </c>
      <c r="V2414" s="2" t="str">
        <f t="shared" si="149"/>
        <v/>
      </c>
      <c r="X2414" s="2" t="str">
        <f t="shared" si="150"/>
        <v/>
      </c>
      <c r="Z2414" s="2" t="str">
        <f t="shared" si="151"/>
        <v/>
      </c>
    </row>
    <row r="2415" spans="20:26" hidden="1" x14ac:dyDescent="0.25">
      <c r="T2415" s="2" t="str">
        <f t="shared" si="148"/>
        <v/>
      </c>
      <c r="V2415" s="2" t="str">
        <f t="shared" si="149"/>
        <v/>
      </c>
      <c r="X2415" s="2" t="str">
        <f t="shared" si="150"/>
        <v/>
      </c>
      <c r="Z2415" s="2" t="str">
        <f t="shared" si="151"/>
        <v/>
      </c>
    </row>
    <row r="2416" spans="20:26" hidden="1" x14ac:dyDescent="0.25">
      <c r="T2416" s="2" t="str">
        <f t="shared" si="148"/>
        <v/>
      </c>
      <c r="V2416" s="2" t="str">
        <f t="shared" si="149"/>
        <v/>
      </c>
      <c r="X2416" s="2" t="str">
        <f t="shared" si="150"/>
        <v/>
      </c>
      <c r="Z2416" s="2" t="str">
        <f t="shared" si="151"/>
        <v/>
      </c>
    </row>
    <row r="2417" spans="20:26" hidden="1" x14ac:dyDescent="0.25">
      <c r="T2417" s="2" t="str">
        <f t="shared" si="148"/>
        <v/>
      </c>
      <c r="V2417" s="2" t="str">
        <f t="shared" si="149"/>
        <v/>
      </c>
      <c r="X2417" s="2" t="str">
        <f t="shared" si="150"/>
        <v/>
      </c>
      <c r="Z2417" s="2" t="str">
        <f t="shared" si="151"/>
        <v/>
      </c>
    </row>
    <row r="2418" spans="20:26" hidden="1" x14ac:dyDescent="0.25">
      <c r="T2418" s="2" t="str">
        <f t="shared" si="148"/>
        <v/>
      </c>
      <c r="V2418" s="2" t="str">
        <f t="shared" si="149"/>
        <v/>
      </c>
      <c r="X2418" s="2" t="str">
        <f t="shared" si="150"/>
        <v/>
      </c>
      <c r="Z2418" s="2" t="str">
        <f t="shared" si="151"/>
        <v/>
      </c>
    </row>
    <row r="2419" spans="20:26" hidden="1" x14ac:dyDescent="0.25">
      <c r="T2419" s="2" t="str">
        <f t="shared" si="148"/>
        <v/>
      </c>
      <c r="V2419" s="2" t="str">
        <f t="shared" si="149"/>
        <v/>
      </c>
      <c r="X2419" s="2" t="str">
        <f t="shared" si="150"/>
        <v/>
      </c>
      <c r="Z2419" s="2" t="str">
        <f t="shared" si="151"/>
        <v/>
      </c>
    </row>
    <row r="2420" spans="20:26" hidden="1" x14ac:dyDescent="0.25">
      <c r="T2420" s="2" t="str">
        <f t="shared" si="148"/>
        <v/>
      </c>
      <c r="V2420" s="2" t="str">
        <f t="shared" si="149"/>
        <v/>
      </c>
      <c r="X2420" s="2" t="str">
        <f t="shared" si="150"/>
        <v/>
      </c>
      <c r="Z2420" s="2" t="str">
        <f t="shared" si="151"/>
        <v/>
      </c>
    </row>
    <row r="2421" spans="20:26" hidden="1" x14ac:dyDescent="0.25">
      <c r="T2421" s="2" t="str">
        <f t="shared" si="148"/>
        <v/>
      </c>
      <c r="V2421" s="2" t="str">
        <f t="shared" si="149"/>
        <v/>
      </c>
      <c r="X2421" s="2" t="str">
        <f t="shared" si="150"/>
        <v/>
      </c>
      <c r="Z2421" s="2" t="str">
        <f t="shared" si="151"/>
        <v/>
      </c>
    </row>
    <row r="2422" spans="20:26" hidden="1" x14ac:dyDescent="0.25">
      <c r="T2422" s="2" t="str">
        <f t="shared" si="148"/>
        <v/>
      </c>
      <c r="V2422" s="2" t="str">
        <f t="shared" si="149"/>
        <v/>
      </c>
      <c r="X2422" s="2" t="str">
        <f t="shared" si="150"/>
        <v/>
      </c>
      <c r="Z2422" s="2" t="str">
        <f t="shared" si="151"/>
        <v/>
      </c>
    </row>
    <row r="2423" spans="20:26" hidden="1" x14ac:dyDescent="0.25">
      <c r="T2423" s="2" t="str">
        <f t="shared" si="148"/>
        <v/>
      </c>
      <c r="V2423" s="2" t="str">
        <f t="shared" si="149"/>
        <v/>
      </c>
      <c r="X2423" s="2" t="str">
        <f t="shared" si="150"/>
        <v/>
      </c>
      <c r="Z2423" s="2" t="str">
        <f t="shared" si="151"/>
        <v/>
      </c>
    </row>
    <row r="2424" spans="20:26" hidden="1" x14ac:dyDescent="0.25">
      <c r="T2424" s="2" t="str">
        <f t="shared" si="148"/>
        <v/>
      </c>
      <c r="V2424" s="2" t="str">
        <f t="shared" si="149"/>
        <v/>
      </c>
      <c r="X2424" s="2" t="str">
        <f t="shared" si="150"/>
        <v/>
      </c>
      <c r="Z2424" s="2" t="str">
        <f t="shared" si="151"/>
        <v/>
      </c>
    </row>
    <row r="2425" spans="20:26" hidden="1" x14ac:dyDescent="0.25">
      <c r="T2425" s="2" t="str">
        <f t="shared" si="148"/>
        <v/>
      </c>
      <c r="V2425" s="2" t="str">
        <f t="shared" si="149"/>
        <v/>
      </c>
      <c r="X2425" s="2" t="str">
        <f t="shared" si="150"/>
        <v/>
      </c>
      <c r="Z2425" s="2" t="str">
        <f t="shared" si="151"/>
        <v/>
      </c>
    </row>
    <row r="2426" spans="20:26" hidden="1" x14ac:dyDescent="0.25">
      <c r="T2426" s="2" t="str">
        <f t="shared" si="148"/>
        <v/>
      </c>
      <c r="V2426" s="2" t="str">
        <f t="shared" si="149"/>
        <v/>
      </c>
      <c r="X2426" s="2" t="str">
        <f t="shared" si="150"/>
        <v/>
      </c>
      <c r="Z2426" s="2" t="str">
        <f t="shared" si="151"/>
        <v/>
      </c>
    </row>
    <row r="2427" spans="20:26" hidden="1" x14ac:dyDescent="0.25">
      <c r="T2427" s="2" t="str">
        <f t="shared" ref="T2427:T2490" si="152">IF(U2427&lt;&gt;"",B2427,"")</f>
        <v/>
      </c>
      <c r="V2427" s="2" t="str">
        <f t="shared" si="149"/>
        <v/>
      </c>
      <c r="X2427" s="2" t="str">
        <f t="shared" si="150"/>
        <v/>
      </c>
      <c r="Z2427" s="2" t="str">
        <f t="shared" si="151"/>
        <v/>
      </c>
    </row>
    <row r="2428" spans="20:26" hidden="1" x14ac:dyDescent="0.25">
      <c r="T2428" s="2" t="str">
        <f t="shared" si="152"/>
        <v/>
      </c>
      <c r="V2428" s="2" t="str">
        <f t="shared" si="149"/>
        <v/>
      </c>
      <c r="X2428" s="2" t="str">
        <f t="shared" si="150"/>
        <v/>
      </c>
      <c r="Z2428" s="2" t="str">
        <f t="shared" si="151"/>
        <v/>
      </c>
    </row>
    <row r="2429" spans="20:26" hidden="1" x14ac:dyDescent="0.25">
      <c r="T2429" s="2" t="str">
        <f t="shared" si="152"/>
        <v/>
      </c>
      <c r="V2429" s="2" t="str">
        <f t="shared" si="149"/>
        <v/>
      </c>
      <c r="X2429" s="2" t="str">
        <f t="shared" si="150"/>
        <v/>
      </c>
      <c r="Z2429" s="2" t="str">
        <f t="shared" si="151"/>
        <v/>
      </c>
    </row>
    <row r="2430" spans="20:26" hidden="1" x14ac:dyDescent="0.25">
      <c r="T2430" s="2" t="str">
        <f t="shared" si="152"/>
        <v/>
      </c>
      <c r="V2430" s="2" t="str">
        <f t="shared" si="149"/>
        <v/>
      </c>
      <c r="X2430" s="2" t="str">
        <f t="shared" si="150"/>
        <v/>
      </c>
      <c r="Z2430" s="2" t="str">
        <f t="shared" si="151"/>
        <v/>
      </c>
    </row>
    <row r="2431" spans="20:26" hidden="1" x14ac:dyDescent="0.25">
      <c r="T2431" s="2" t="str">
        <f t="shared" si="152"/>
        <v/>
      </c>
      <c r="V2431" s="2" t="str">
        <f t="shared" si="149"/>
        <v/>
      </c>
      <c r="X2431" s="2" t="str">
        <f t="shared" si="150"/>
        <v/>
      </c>
      <c r="Z2431" s="2" t="str">
        <f t="shared" si="151"/>
        <v/>
      </c>
    </row>
    <row r="2432" spans="20:26" hidden="1" x14ac:dyDescent="0.25">
      <c r="T2432" s="2" t="str">
        <f t="shared" si="152"/>
        <v/>
      </c>
      <c r="V2432" s="2" t="str">
        <f t="shared" si="149"/>
        <v/>
      </c>
      <c r="X2432" s="2" t="str">
        <f t="shared" si="150"/>
        <v/>
      </c>
      <c r="Z2432" s="2" t="str">
        <f t="shared" si="151"/>
        <v/>
      </c>
    </row>
    <row r="2433" spans="20:26" hidden="1" x14ac:dyDescent="0.25">
      <c r="T2433" s="2" t="str">
        <f t="shared" si="152"/>
        <v/>
      </c>
      <c r="V2433" s="2" t="str">
        <f t="shared" si="149"/>
        <v/>
      </c>
      <c r="X2433" s="2" t="str">
        <f t="shared" si="150"/>
        <v/>
      </c>
      <c r="Z2433" s="2" t="str">
        <f t="shared" si="151"/>
        <v/>
      </c>
    </row>
    <row r="2434" spans="20:26" hidden="1" x14ac:dyDescent="0.25">
      <c r="T2434" s="2" t="str">
        <f t="shared" si="152"/>
        <v/>
      </c>
      <c r="V2434" s="2" t="str">
        <f t="shared" si="149"/>
        <v/>
      </c>
      <c r="X2434" s="2" t="str">
        <f t="shared" si="150"/>
        <v/>
      </c>
      <c r="Z2434" s="2" t="str">
        <f t="shared" si="151"/>
        <v/>
      </c>
    </row>
    <row r="2435" spans="20:26" hidden="1" x14ac:dyDescent="0.25">
      <c r="T2435" s="2" t="str">
        <f t="shared" si="152"/>
        <v/>
      </c>
      <c r="V2435" s="2" t="str">
        <f t="shared" ref="V2435:V2498" si="153">IF(W2435&lt;&gt;"",B2435,"")</f>
        <v/>
      </c>
      <c r="X2435" s="2" t="str">
        <f t="shared" ref="X2435:X2498" si="154">IF(Y2435&lt;&gt;"",B2435,"")</f>
        <v/>
      </c>
      <c r="Z2435" s="2" t="str">
        <f t="shared" ref="Z2435:Z2498" si="155">IF(AA2435&lt;&gt;"",B2435,"")</f>
        <v/>
      </c>
    </row>
    <row r="2436" spans="20:26" hidden="1" x14ac:dyDescent="0.25">
      <c r="T2436" s="2" t="str">
        <f t="shared" si="152"/>
        <v/>
      </c>
      <c r="V2436" s="2" t="str">
        <f t="shared" si="153"/>
        <v/>
      </c>
      <c r="X2436" s="2" t="str">
        <f t="shared" si="154"/>
        <v/>
      </c>
      <c r="Z2436" s="2" t="str">
        <f t="shared" si="155"/>
        <v/>
      </c>
    </row>
    <row r="2437" spans="20:26" hidden="1" x14ac:dyDescent="0.25">
      <c r="T2437" s="2" t="str">
        <f t="shared" si="152"/>
        <v/>
      </c>
      <c r="V2437" s="2" t="str">
        <f t="shared" si="153"/>
        <v/>
      </c>
      <c r="X2437" s="2" t="str">
        <f t="shared" si="154"/>
        <v/>
      </c>
      <c r="Z2437" s="2" t="str">
        <f t="shared" si="155"/>
        <v/>
      </c>
    </row>
    <row r="2438" spans="20:26" hidden="1" x14ac:dyDescent="0.25">
      <c r="T2438" s="2" t="str">
        <f t="shared" si="152"/>
        <v/>
      </c>
      <c r="V2438" s="2" t="str">
        <f t="shared" si="153"/>
        <v/>
      </c>
      <c r="X2438" s="2" t="str">
        <f t="shared" si="154"/>
        <v/>
      </c>
      <c r="Z2438" s="2" t="str">
        <f t="shared" si="155"/>
        <v/>
      </c>
    </row>
    <row r="2439" spans="20:26" hidden="1" x14ac:dyDescent="0.25">
      <c r="T2439" s="2" t="str">
        <f t="shared" si="152"/>
        <v/>
      </c>
      <c r="V2439" s="2" t="str">
        <f t="shared" si="153"/>
        <v/>
      </c>
      <c r="X2439" s="2" t="str">
        <f t="shared" si="154"/>
        <v/>
      </c>
      <c r="Z2439" s="2" t="str">
        <f t="shared" si="155"/>
        <v/>
      </c>
    </row>
    <row r="2440" spans="20:26" hidden="1" x14ac:dyDescent="0.25">
      <c r="T2440" s="2" t="str">
        <f t="shared" si="152"/>
        <v/>
      </c>
      <c r="V2440" s="2" t="str">
        <f t="shared" si="153"/>
        <v/>
      </c>
      <c r="X2440" s="2" t="str">
        <f t="shared" si="154"/>
        <v/>
      </c>
      <c r="Z2440" s="2" t="str">
        <f t="shared" si="155"/>
        <v/>
      </c>
    </row>
    <row r="2441" spans="20:26" hidden="1" x14ac:dyDescent="0.25">
      <c r="T2441" s="2" t="str">
        <f t="shared" si="152"/>
        <v/>
      </c>
      <c r="V2441" s="2" t="str">
        <f t="shared" si="153"/>
        <v/>
      </c>
      <c r="X2441" s="2" t="str">
        <f t="shared" si="154"/>
        <v/>
      </c>
      <c r="Z2441" s="2" t="str">
        <f t="shared" si="155"/>
        <v/>
      </c>
    </row>
    <row r="2442" spans="20:26" hidden="1" x14ac:dyDescent="0.25">
      <c r="T2442" s="2" t="str">
        <f t="shared" si="152"/>
        <v/>
      </c>
      <c r="V2442" s="2" t="str">
        <f t="shared" si="153"/>
        <v/>
      </c>
      <c r="X2442" s="2" t="str">
        <f t="shared" si="154"/>
        <v/>
      </c>
      <c r="Z2442" s="2" t="str">
        <f t="shared" si="155"/>
        <v/>
      </c>
    </row>
    <row r="2443" spans="20:26" hidden="1" x14ac:dyDescent="0.25">
      <c r="T2443" s="2" t="str">
        <f t="shared" si="152"/>
        <v/>
      </c>
      <c r="V2443" s="2" t="str">
        <f t="shared" si="153"/>
        <v/>
      </c>
      <c r="X2443" s="2" t="str">
        <f t="shared" si="154"/>
        <v/>
      </c>
      <c r="Z2443" s="2" t="str">
        <f t="shared" si="155"/>
        <v/>
      </c>
    </row>
    <row r="2444" spans="20:26" hidden="1" x14ac:dyDescent="0.25">
      <c r="T2444" s="2" t="str">
        <f t="shared" si="152"/>
        <v/>
      </c>
      <c r="V2444" s="2" t="str">
        <f t="shared" si="153"/>
        <v/>
      </c>
      <c r="X2444" s="2" t="str">
        <f t="shared" si="154"/>
        <v/>
      </c>
      <c r="Z2444" s="2" t="str">
        <f t="shared" si="155"/>
        <v/>
      </c>
    </row>
    <row r="2445" spans="20:26" hidden="1" x14ac:dyDescent="0.25">
      <c r="T2445" s="2" t="str">
        <f t="shared" si="152"/>
        <v/>
      </c>
      <c r="V2445" s="2" t="str">
        <f t="shared" si="153"/>
        <v/>
      </c>
      <c r="X2445" s="2" t="str">
        <f t="shared" si="154"/>
        <v/>
      </c>
      <c r="Z2445" s="2" t="str">
        <f t="shared" si="155"/>
        <v/>
      </c>
    </row>
    <row r="2446" spans="20:26" hidden="1" x14ac:dyDescent="0.25">
      <c r="T2446" s="2" t="str">
        <f t="shared" si="152"/>
        <v/>
      </c>
      <c r="V2446" s="2" t="str">
        <f t="shared" si="153"/>
        <v/>
      </c>
      <c r="X2446" s="2" t="str">
        <f t="shared" si="154"/>
        <v/>
      </c>
      <c r="Z2446" s="2" t="str">
        <f t="shared" si="155"/>
        <v/>
      </c>
    </row>
    <row r="2447" spans="20:26" hidden="1" x14ac:dyDescent="0.25">
      <c r="T2447" s="2" t="str">
        <f t="shared" si="152"/>
        <v/>
      </c>
      <c r="V2447" s="2" t="str">
        <f t="shared" si="153"/>
        <v/>
      </c>
      <c r="X2447" s="2" t="str">
        <f t="shared" si="154"/>
        <v/>
      </c>
      <c r="Z2447" s="2" t="str">
        <f t="shared" si="155"/>
        <v/>
      </c>
    </row>
    <row r="2448" spans="20:26" hidden="1" x14ac:dyDescent="0.25">
      <c r="T2448" s="2" t="str">
        <f t="shared" si="152"/>
        <v/>
      </c>
      <c r="V2448" s="2" t="str">
        <f t="shared" si="153"/>
        <v/>
      </c>
      <c r="X2448" s="2" t="str">
        <f t="shared" si="154"/>
        <v/>
      </c>
      <c r="Z2448" s="2" t="str">
        <f t="shared" si="155"/>
        <v/>
      </c>
    </row>
    <row r="2449" spans="20:26" hidden="1" x14ac:dyDescent="0.25">
      <c r="T2449" s="2" t="str">
        <f t="shared" si="152"/>
        <v/>
      </c>
      <c r="V2449" s="2" t="str">
        <f t="shared" si="153"/>
        <v/>
      </c>
      <c r="X2449" s="2" t="str">
        <f t="shared" si="154"/>
        <v/>
      </c>
      <c r="Z2449" s="2" t="str">
        <f t="shared" si="155"/>
        <v/>
      </c>
    </row>
    <row r="2450" spans="20:26" hidden="1" x14ac:dyDescent="0.25">
      <c r="T2450" s="2" t="str">
        <f t="shared" si="152"/>
        <v/>
      </c>
      <c r="V2450" s="2" t="str">
        <f t="shared" si="153"/>
        <v/>
      </c>
      <c r="X2450" s="2" t="str">
        <f t="shared" si="154"/>
        <v/>
      </c>
      <c r="Z2450" s="2" t="str">
        <f t="shared" si="155"/>
        <v/>
      </c>
    </row>
    <row r="2451" spans="20:26" hidden="1" x14ac:dyDescent="0.25">
      <c r="T2451" s="2" t="str">
        <f t="shared" si="152"/>
        <v/>
      </c>
      <c r="V2451" s="2" t="str">
        <f t="shared" si="153"/>
        <v/>
      </c>
      <c r="X2451" s="2" t="str">
        <f t="shared" si="154"/>
        <v/>
      </c>
      <c r="Z2451" s="2" t="str">
        <f t="shared" si="155"/>
        <v/>
      </c>
    </row>
    <row r="2452" spans="20:26" hidden="1" x14ac:dyDescent="0.25">
      <c r="T2452" s="2" t="str">
        <f t="shared" si="152"/>
        <v/>
      </c>
      <c r="V2452" s="2" t="str">
        <f t="shared" si="153"/>
        <v/>
      </c>
      <c r="X2452" s="2" t="str">
        <f t="shared" si="154"/>
        <v/>
      </c>
      <c r="Z2452" s="2" t="str">
        <f t="shared" si="155"/>
        <v/>
      </c>
    </row>
    <row r="2453" spans="20:26" hidden="1" x14ac:dyDescent="0.25">
      <c r="T2453" s="2" t="str">
        <f t="shared" si="152"/>
        <v/>
      </c>
      <c r="V2453" s="2" t="str">
        <f t="shared" si="153"/>
        <v/>
      </c>
      <c r="X2453" s="2" t="str">
        <f t="shared" si="154"/>
        <v/>
      </c>
      <c r="Z2453" s="2" t="str">
        <f t="shared" si="155"/>
        <v/>
      </c>
    </row>
    <row r="2454" spans="20:26" hidden="1" x14ac:dyDescent="0.25">
      <c r="T2454" s="2" t="str">
        <f t="shared" si="152"/>
        <v/>
      </c>
      <c r="V2454" s="2" t="str">
        <f t="shared" si="153"/>
        <v/>
      </c>
      <c r="X2454" s="2" t="str">
        <f t="shared" si="154"/>
        <v/>
      </c>
      <c r="Z2454" s="2" t="str">
        <f t="shared" si="155"/>
        <v/>
      </c>
    </row>
    <row r="2455" spans="20:26" hidden="1" x14ac:dyDescent="0.25">
      <c r="T2455" s="2" t="str">
        <f t="shared" si="152"/>
        <v/>
      </c>
      <c r="V2455" s="2" t="str">
        <f t="shared" si="153"/>
        <v/>
      </c>
      <c r="X2455" s="2" t="str">
        <f t="shared" si="154"/>
        <v/>
      </c>
      <c r="Z2455" s="2" t="str">
        <f t="shared" si="155"/>
        <v/>
      </c>
    </row>
    <row r="2456" spans="20:26" hidden="1" x14ac:dyDescent="0.25">
      <c r="T2456" s="2" t="str">
        <f t="shared" si="152"/>
        <v/>
      </c>
      <c r="V2456" s="2" t="str">
        <f t="shared" si="153"/>
        <v/>
      </c>
      <c r="X2456" s="2" t="str">
        <f t="shared" si="154"/>
        <v/>
      </c>
      <c r="Z2456" s="2" t="str">
        <f t="shared" si="155"/>
        <v/>
      </c>
    </row>
    <row r="2457" spans="20:26" hidden="1" x14ac:dyDescent="0.25">
      <c r="T2457" s="2" t="str">
        <f t="shared" si="152"/>
        <v/>
      </c>
      <c r="V2457" s="2" t="str">
        <f t="shared" si="153"/>
        <v/>
      </c>
      <c r="X2457" s="2" t="str">
        <f t="shared" si="154"/>
        <v/>
      </c>
      <c r="Z2457" s="2" t="str">
        <f t="shared" si="155"/>
        <v/>
      </c>
    </row>
    <row r="2458" spans="20:26" hidden="1" x14ac:dyDescent="0.25">
      <c r="T2458" s="2" t="str">
        <f t="shared" si="152"/>
        <v/>
      </c>
      <c r="V2458" s="2" t="str">
        <f t="shared" si="153"/>
        <v/>
      </c>
      <c r="X2458" s="2" t="str">
        <f t="shared" si="154"/>
        <v/>
      </c>
      <c r="Z2458" s="2" t="str">
        <f t="shared" si="155"/>
        <v/>
      </c>
    </row>
    <row r="2459" spans="20:26" hidden="1" x14ac:dyDescent="0.25">
      <c r="T2459" s="2" t="str">
        <f t="shared" si="152"/>
        <v/>
      </c>
      <c r="V2459" s="2" t="str">
        <f t="shared" si="153"/>
        <v/>
      </c>
      <c r="X2459" s="2" t="str">
        <f t="shared" si="154"/>
        <v/>
      </c>
      <c r="Z2459" s="2" t="str">
        <f t="shared" si="155"/>
        <v/>
      </c>
    </row>
    <row r="2460" spans="20:26" hidden="1" x14ac:dyDescent="0.25">
      <c r="T2460" s="2" t="str">
        <f t="shared" si="152"/>
        <v/>
      </c>
      <c r="V2460" s="2" t="str">
        <f t="shared" si="153"/>
        <v/>
      </c>
      <c r="X2460" s="2" t="str">
        <f t="shared" si="154"/>
        <v/>
      </c>
      <c r="Z2460" s="2" t="str">
        <f t="shared" si="155"/>
        <v/>
      </c>
    </row>
    <row r="2461" spans="20:26" hidden="1" x14ac:dyDescent="0.25">
      <c r="T2461" s="2" t="str">
        <f t="shared" si="152"/>
        <v/>
      </c>
      <c r="V2461" s="2" t="str">
        <f t="shared" si="153"/>
        <v/>
      </c>
      <c r="X2461" s="2" t="str">
        <f t="shared" si="154"/>
        <v/>
      </c>
      <c r="Z2461" s="2" t="str">
        <f t="shared" si="155"/>
        <v/>
      </c>
    </row>
    <row r="2462" spans="20:26" hidden="1" x14ac:dyDescent="0.25">
      <c r="T2462" s="2" t="str">
        <f t="shared" si="152"/>
        <v/>
      </c>
      <c r="V2462" s="2" t="str">
        <f t="shared" si="153"/>
        <v/>
      </c>
      <c r="X2462" s="2" t="str">
        <f t="shared" si="154"/>
        <v/>
      </c>
      <c r="Z2462" s="2" t="str">
        <f t="shared" si="155"/>
        <v/>
      </c>
    </row>
    <row r="2463" spans="20:26" hidden="1" x14ac:dyDescent="0.25">
      <c r="T2463" s="2" t="str">
        <f t="shared" si="152"/>
        <v/>
      </c>
      <c r="V2463" s="2" t="str">
        <f t="shared" si="153"/>
        <v/>
      </c>
      <c r="X2463" s="2" t="str">
        <f t="shared" si="154"/>
        <v/>
      </c>
      <c r="Z2463" s="2" t="str">
        <f t="shared" si="155"/>
        <v/>
      </c>
    </row>
    <row r="2464" spans="20:26" hidden="1" x14ac:dyDescent="0.25">
      <c r="T2464" s="2" t="str">
        <f t="shared" si="152"/>
        <v/>
      </c>
      <c r="V2464" s="2" t="str">
        <f t="shared" si="153"/>
        <v/>
      </c>
      <c r="X2464" s="2" t="str">
        <f t="shared" si="154"/>
        <v/>
      </c>
      <c r="Z2464" s="2" t="str">
        <f t="shared" si="155"/>
        <v/>
      </c>
    </row>
    <row r="2465" spans="20:26" hidden="1" x14ac:dyDescent="0.25">
      <c r="T2465" s="2" t="str">
        <f t="shared" si="152"/>
        <v/>
      </c>
      <c r="V2465" s="2" t="str">
        <f t="shared" si="153"/>
        <v/>
      </c>
      <c r="X2465" s="2" t="str">
        <f t="shared" si="154"/>
        <v/>
      </c>
      <c r="Z2465" s="2" t="str">
        <f t="shared" si="155"/>
        <v/>
      </c>
    </row>
    <row r="2466" spans="20:26" hidden="1" x14ac:dyDescent="0.25">
      <c r="T2466" s="2" t="str">
        <f t="shared" si="152"/>
        <v/>
      </c>
      <c r="V2466" s="2" t="str">
        <f t="shared" si="153"/>
        <v/>
      </c>
      <c r="X2466" s="2" t="str">
        <f t="shared" si="154"/>
        <v/>
      </c>
      <c r="Z2466" s="2" t="str">
        <f t="shared" si="155"/>
        <v/>
      </c>
    </row>
    <row r="2467" spans="20:26" hidden="1" x14ac:dyDescent="0.25">
      <c r="T2467" s="2" t="str">
        <f t="shared" si="152"/>
        <v/>
      </c>
      <c r="V2467" s="2" t="str">
        <f t="shared" si="153"/>
        <v/>
      </c>
      <c r="X2467" s="2" t="str">
        <f t="shared" si="154"/>
        <v/>
      </c>
      <c r="Z2467" s="2" t="str">
        <f t="shared" si="155"/>
        <v/>
      </c>
    </row>
    <row r="2468" spans="20:26" hidden="1" x14ac:dyDescent="0.25">
      <c r="T2468" s="2" t="str">
        <f t="shared" si="152"/>
        <v/>
      </c>
      <c r="V2468" s="2" t="str">
        <f t="shared" si="153"/>
        <v/>
      </c>
      <c r="X2468" s="2" t="str">
        <f t="shared" si="154"/>
        <v/>
      </c>
      <c r="Z2468" s="2" t="str">
        <f t="shared" si="155"/>
        <v/>
      </c>
    </row>
    <row r="2469" spans="20:26" hidden="1" x14ac:dyDescent="0.25">
      <c r="T2469" s="2" t="str">
        <f t="shared" si="152"/>
        <v/>
      </c>
      <c r="V2469" s="2" t="str">
        <f t="shared" si="153"/>
        <v/>
      </c>
      <c r="X2469" s="2" t="str">
        <f t="shared" si="154"/>
        <v/>
      </c>
      <c r="Z2469" s="2" t="str">
        <f t="shared" si="155"/>
        <v/>
      </c>
    </row>
    <row r="2470" spans="20:26" hidden="1" x14ac:dyDescent="0.25">
      <c r="T2470" s="2" t="str">
        <f t="shared" si="152"/>
        <v/>
      </c>
      <c r="V2470" s="2" t="str">
        <f t="shared" si="153"/>
        <v/>
      </c>
      <c r="X2470" s="2" t="str">
        <f t="shared" si="154"/>
        <v/>
      </c>
      <c r="Z2470" s="2" t="str">
        <f t="shared" si="155"/>
        <v/>
      </c>
    </row>
    <row r="2471" spans="20:26" hidden="1" x14ac:dyDescent="0.25">
      <c r="T2471" s="2" t="str">
        <f t="shared" si="152"/>
        <v/>
      </c>
      <c r="V2471" s="2" t="str">
        <f t="shared" si="153"/>
        <v/>
      </c>
      <c r="X2471" s="2" t="str">
        <f t="shared" si="154"/>
        <v/>
      </c>
      <c r="Z2471" s="2" t="str">
        <f t="shared" si="155"/>
        <v/>
      </c>
    </row>
    <row r="2472" spans="20:26" hidden="1" x14ac:dyDescent="0.25">
      <c r="T2472" s="2" t="str">
        <f t="shared" si="152"/>
        <v/>
      </c>
      <c r="V2472" s="2" t="str">
        <f t="shared" si="153"/>
        <v/>
      </c>
      <c r="X2472" s="2" t="str">
        <f t="shared" si="154"/>
        <v/>
      </c>
      <c r="Z2472" s="2" t="str">
        <f t="shared" si="155"/>
        <v/>
      </c>
    </row>
    <row r="2473" spans="20:26" hidden="1" x14ac:dyDescent="0.25">
      <c r="T2473" s="2" t="str">
        <f t="shared" si="152"/>
        <v/>
      </c>
      <c r="V2473" s="2" t="str">
        <f t="shared" si="153"/>
        <v/>
      </c>
      <c r="X2473" s="2" t="str">
        <f t="shared" si="154"/>
        <v/>
      </c>
      <c r="Z2473" s="2" t="str">
        <f t="shared" si="155"/>
        <v/>
      </c>
    </row>
    <row r="2474" spans="20:26" hidden="1" x14ac:dyDescent="0.25">
      <c r="T2474" s="2" t="str">
        <f t="shared" si="152"/>
        <v/>
      </c>
      <c r="V2474" s="2" t="str">
        <f t="shared" si="153"/>
        <v/>
      </c>
      <c r="X2474" s="2" t="str">
        <f t="shared" si="154"/>
        <v/>
      </c>
      <c r="Z2474" s="2" t="str">
        <f t="shared" si="155"/>
        <v/>
      </c>
    </row>
    <row r="2475" spans="20:26" hidden="1" x14ac:dyDescent="0.25">
      <c r="T2475" s="2" t="str">
        <f t="shared" si="152"/>
        <v/>
      </c>
      <c r="V2475" s="2" t="str">
        <f t="shared" si="153"/>
        <v/>
      </c>
      <c r="X2475" s="2" t="str">
        <f t="shared" si="154"/>
        <v/>
      </c>
      <c r="Z2475" s="2" t="str">
        <f t="shared" si="155"/>
        <v/>
      </c>
    </row>
    <row r="2476" spans="20:26" hidden="1" x14ac:dyDescent="0.25">
      <c r="T2476" s="2" t="str">
        <f t="shared" si="152"/>
        <v/>
      </c>
      <c r="V2476" s="2" t="str">
        <f t="shared" si="153"/>
        <v/>
      </c>
      <c r="X2476" s="2" t="str">
        <f t="shared" si="154"/>
        <v/>
      </c>
      <c r="Z2476" s="2" t="str">
        <f t="shared" si="155"/>
        <v/>
      </c>
    </row>
    <row r="2477" spans="20:26" hidden="1" x14ac:dyDescent="0.25">
      <c r="T2477" s="2" t="str">
        <f t="shared" si="152"/>
        <v/>
      </c>
      <c r="V2477" s="2" t="str">
        <f t="shared" si="153"/>
        <v/>
      </c>
      <c r="X2477" s="2" t="str">
        <f t="shared" si="154"/>
        <v/>
      </c>
      <c r="Z2477" s="2" t="str">
        <f t="shared" si="155"/>
        <v/>
      </c>
    </row>
    <row r="2478" spans="20:26" hidden="1" x14ac:dyDescent="0.25">
      <c r="T2478" s="2" t="str">
        <f t="shared" si="152"/>
        <v/>
      </c>
      <c r="V2478" s="2" t="str">
        <f t="shared" si="153"/>
        <v/>
      </c>
      <c r="X2478" s="2" t="str">
        <f t="shared" si="154"/>
        <v/>
      </c>
      <c r="Z2478" s="2" t="str">
        <f t="shared" si="155"/>
        <v/>
      </c>
    </row>
    <row r="2479" spans="20:26" hidden="1" x14ac:dyDescent="0.25">
      <c r="T2479" s="2" t="str">
        <f t="shared" si="152"/>
        <v/>
      </c>
      <c r="V2479" s="2" t="str">
        <f t="shared" si="153"/>
        <v/>
      </c>
      <c r="X2479" s="2" t="str">
        <f t="shared" si="154"/>
        <v/>
      </c>
      <c r="Z2479" s="2" t="str">
        <f t="shared" si="155"/>
        <v/>
      </c>
    </row>
    <row r="2480" spans="20:26" hidden="1" x14ac:dyDescent="0.25">
      <c r="T2480" s="2" t="str">
        <f t="shared" si="152"/>
        <v/>
      </c>
      <c r="V2480" s="2" t="str">
        <f t="shared" si="153"/>
        <v/>
      </c>
      <c r="X2480" s="2" t="str">
        <f t="shared" si="154"/>
        <v/>
      </c>
      <c r="Z2480" s="2" t="str">
        <f t="shared" si="155"/>
        <v/>
      </c>
    </row>
    <row r="2481" spans="20:26" hidden="1" x14ac:dyDescent="0.25">
      <c r="T2481" s="2" t="str">
        <f t="shared" si="152"/>
        <v/>
      </c>
      <c r="V2481" s="2" t="str">
        <f t="shared" si="153"/>
        <v/>
      </c>
      <c r="X2481" s="2" t="str">
        <f t="shared" si="154"/>
        <v/>
      </c>
      <c r="Z2481" s="2" t="str">
        <f t="shared" si="155"/>
        <v/>
      </c>
    </row>
    <row r="2482" spans="20:26" hidden="1" x14ac:dyDescent="0.25">
      <c r="T2482" s="2" t="str">
        <f t="shared" si="152"/>
        <v/>
      </c>
      <c r="V2482" s="2" t="str">
        <f t="shared" si="153"/>
        <v/>
      </c>
      <c r="X2482" s="2" t="str">
        <f t="shared" si="154"/>
        <v/>
      </c>
      <c r="Z2482" s="2" t="str">
        <f t="shared" si="155"/>
        <v/>
      </c>
    </row>
    <row r="2483" spans="20:26" hidden="1" x14ac:dyDescent="0.25">
      <c r="T2483" s="2" t="str">
        <f t="shared" si="152"/>
        <v/>
      </c>
      <c r="V2483" s="2" t="str">
        <f t="shared" si="153"/>
        <v/>
      </c>
      <c r="X2483" s="2" t="str">
        <f t="shared" si="154"/>
        <v/>
      </c>
      <c r="Z2483" s="2" t="str">
        <f t="shared" si="155"/>
        <v/>
      </c>
    </row>
    <row r="2484" spans="20:26" hidden="1" x14ac:dyDescent="0.25">
      <c r="T2484" s="2" t="str">
        <f t="shared" si="152"/>
        <v/>
      </c>
      <c r="V2484" s="2" t="str">
        <f t="shared" si="153"/>
        <v/>
      </c>
      <c r="X2484" s="2" t="str">
        <f t="shared" si="154"/>
        <v/>
      </c>
      <c r="Z2484" s="2" t="str">
        <f t="shared" si="155"/>
        <v/>
      </c>
    </row>
    <row r="2485" spans="20:26" hidden="1" x14ac:dyDescent="0.25">
      <c r="T2485" s="2" t="str">
        <f t="shared" si="152"/>
        <v/>
      </c>
      <c r="V2485" s="2" t="str">
        <f t="shared" si="153"/>
        <v/>
      </c>
      <c r="X2485" s="2" t="str">
        <f t="shared" si="154"/>
        <v/>
      </c>
      <c r="Z2485" s="2" t="str">
        <f t="shared" si="155"/>
        <v/>
      </c>
    </row>
    <row r="2486" spans="20:26" hidden="1" x14ac:dyDescent="0.25">
      <c r="T2486" s="2" t="str">
        <f t="shared" si="152"/>
        <v/>
      </c>
      <c r="V2486" s="2" t="str">
        <f t="shared" si="153"/>
        <v/>
      </c>
      <c r="X2486" s="2" t="str">
        <f t="shared" si="154"/>
        <v/>
      </c>
      <c r="Z2486" s="2" t="str">
        <f t="shared" si="155"/>
        <v/>
      </c>
    </row>
    <row r="2487" spans="20:26" hidden="1" x14ac:dyDescent="0.25">
      <c r="T2487" s="2" t="str">
        <f t="shared" si="152"/>
        <v/>
      </c>
      <c r="V2487" s="2" t="str">
        <f t="shared" si="153"/>
        <v/>
      </c>
      <c r="X2487" s="2" t="str">
        <f t="shared" si="154"/>
        <v/>
      </c>
      <c r="Z2487" s="2" t="str">
        <f t="shared" si="155"/>
        <v/>
      </c>
    </row>
    <row r="2488" spans="20:26" hidden="1" x14ac:dyDescent="0.25">
      <c r="T2488" s="2" t="str">
        <f t="shared" si="152"/>
        <v/>
      </c>
      <c r="V2488" s="2" t="str">
        <f t="shared" si="153"/>
        <v/>
      </c>
      <c r="X2488" s="2" t="str">
        <f t="shared" si="154"/>
        <v/>
      </c>
      <c r="Z2488" s="2" t="str">
        <f t="shared" si="155"/>
        <v/>
      </c>
    </row>
    <row r="2489" spans="20:26" hidden="1" x14ac:dyDescent="0.25">
      <c r="T2489" s="2" t="str">
        <f t="shared" si="152"/>
        <v/>
      </c>
      <c r="V2489" s="2" t="str">
        <f t="shared" si="153"/>
        <v/>
      </c>
      <c r="X2489" s="2" t="str">
        <f t="shared" si="154"/>
        <v/>
      </c>
      <c r="Z2489" s="2" t="str">
        <f t="shared" si="155"/>
        <v/>
      </c>
    </row>
    <row r="2490" spans="20:26" hidden="1" x14ac:dyDescent="0.25">
      <c r="T2490" s="2" t="str">
        <f t="shared" si="152"/>
        <v/>
      </c>
      <c r="V2490" s="2" t="str">
        <f t="shared" si="153"/>
        <v/>
      </c>
      <c r="X2490" s="2" t="str">
        <f t="shared" si="154"/>
        <v/>
      </c>
      <c r="Z2490" s="2" t="str">
        <f t="shared" si="155"/>
        <v/>
      </c>
    </row>
    <row r="2491" spans="20:26" hidden="1" x14ac:dyDescent="0.25">
      <c r="T2491" s="2" t="str">
        <f t="shared" ref="T2491:T2554" si="156">IF(U2491&lt;&gt;"",B2491,"")</f>
        <v/>
      </c>
      <c r="V2491" s="2" t="str">
        <f t="shared" si="153"/>
        <v/>
      </c>
      <c r="X2491" s="2" t="str">
        <f t="shared" si="154"/>
        <v/>
      </c>
      <c r="Z2491" s="2" t="str">
        <f t="shared" si="155"/>
        <v/>
      </c>
    </row>
    <row r="2492" spans="20:26" hidden="1" x14ac:dyDescent="0.25">
      <c r="T2492" s="2" t="str">
        <f t="shared" si="156"/>
        <v/>
      </c>
      <c r="V2492" s="2" t="str">
        <f t="shared" si="153"/>
        <v/>
      </c>
      <c r="X2492" s="2" t="str">
        <f t="shared" si="154"/>
        <v/>
      </c>
      <c r="Z2492" s="2" t="str">
        <f t="shared" si="155"/>
        <v/>
      </c>
    </row>
    <row r="2493" spans="20:26" hidden="1" x14ac:dyDescent="0.25">
      <c r="T2493" s="2" t="str">
        <f t="shared" si="156"/>
        <v/>
      </c>
      <c r="V2493" s="2" t="str">
        <f t="shared" si="153"/>
        <v/>
      </c>
      <c r="X2493" s="2" t="str">
        <f t="shared" si="154"/>
        <v/>
      </c>
      <c r="Z2493" s="2" t="str">
        <f t="shared" si="155"/>
        <v/>
      </c>
    </row>
    <row r="2494" spans="20:26" hidden="1" x14ac:dyDescent="0.25">
      <c r="T2494" s="2" t="str">
        <f t="shared" si="156"/>
        <v/>
      </c>
      <c r="V2494" s="2" t="str">
        <f t="shared" si="153"/>
        <v/>
      </c>
      <c r="X2494" s="2" t="str">
        <f t="shared" si="154"/>
        <v/>
      </c>
      <c r="Z2494" s="2" t="str">
        <f t="shared" si="155"/>
        <v/>
      </c>
    </row>
    <row r="2495" spans="20:26" hidden="1" x14ac:dyDescent="0.25">
      <c r="T2495" s="2" t="str">
        <f t="shared" si="156"/>
        <v/>
      </c>
      <c r="V2495" s="2" t="str">
        <f t="shared" si="153"/>
        <v/>
      </c>
      <c r="X2495" s="2" t="str">
        <f t="shared" si="154"/>
        <v/>
      </c>
      <c r="Z2495" s="2" t="str">
        <f t="shared" si="155"/>
        <v/>
      </c>
    </row>
    <row r="2496" spans="20:26" hidden="1" x14ac:dyDescent="0.25">
      <c r="T2496" s="2" t="str">
        <f t="shared" si="156"/>
        <v/>
      </c>
      <c r="V2496" s="2" t="str">
        <f t="shared" si="153"/>
        <v/>
      </c>
      <c r="X2496" s="2" t="str">
        <f t="shared" si="154"/>
        <v/>
      </c>
      <c r="Z2496" s="2" t="str">
        <f t="shared" si="155"/>
        <v/>
      </c>
    </row>
    <row r="2497" spans="20:26" hidden="1" x14ac:dyDescent="0.25">
      <c r="T2497" s="2" t="str">
        <f t="shared" si="156"/>
        <v/>
      </c>
      <c r="V2497" s="2" t="str">
        <f t="shared" si="153"/>
        <v/>
      </c>
      <c r="X2497" s="2" t="str">
        <f t="shared" si="154"/>
        <v/>
      </c>
      <c r="Z2497" s="2" t="str">
        <f t="shared" si="155"/>
        <v/>
      </c>
    </row>
    <row r="2498" spans="20:26" hidden="1" x14ac:dyDescent="0.25">
      <c r="T2498" s="2" t="str">
        <f t="shared" si="156"/>
        <v/>
      </c>
      <c r="V2498" s="2" t="str">
        <f t="shared" si="153"/>
        <v/>
      </c>
      <c r="X2498" s="2" t="str">
        <f t="shared" si="154"/>
        <v/>
      </c>
      <c r="Z2498" s="2" t="str">
        <f t="shared" si="155"/>
        <v/>
      </c>
    </row>
    <row r="2499" spans="20:26" hidden="1" x14ac:dyDescent="0.25">
      <c r="T2499" s="2" t="str">
        <f t="shared" si="156"/>
        <v/>
      </c>
      <c r="V2499" s="2" t="str">
        <f t="shared" ref="V2499:V2562" si="157">IF(W2499&lt;&gt;"",B2499,"")</f>
        <v/>
      </c>
      <c r="X2499" s="2" t="str">
        <f t="shared" ref="X2499:X2562" si="158">IF(Y2499&lt;&gt;"",B2499,"")</f>
        <v/>
      </c>
      <c r="Z2499" s="2" t="str">
        <f t="shared" ref="Z2499:Z2562" si="159">IF(AA2499&lt;&gt;"",B2499,"")</f>
        <v/>
      </c>
    </row>
    <row r="2500" spans="20:26" hidden="1" x14ac:dyDescent="0.25">
      <c r="T2500" s="2" t="str">
        <f t="shared" si="156"/>
        <v/>
      </c>
      <c r="V2500" s="2" t="str">
        <f t="shared" si="157"/>
        <v/>
      </c>
      <c r="X2500" s="2" t="str">
        <f t="shared" si="158"/>
        <v/>
      </c>
      <c r="Z2500" s="2" t="str">
        <f t="shared" si="159"/>
        <v/>
      </c>
    </row>
    <row r="2501" spans="20:26" hidden="1" x14ac:dyDescent="0.25">
      <c r="T2501" s="2" t="str">
        <f t="shared" si="156"/>
        <v/>
      </c>
      <c r="V2501" s="2" t="str">
        <f t="shared" si="157"/>
        <v/>
      </c>
      <c r="X2501" s="2" t="str">
        <f t="shared" si="158"/>
        <v/>
      </c>
      <c r="Z2501" s="2" t="str">
        <f t="shared" si="159"/>
        <v/>
      </c>
    </row>
    <row r="2502" spans="20:26" hidden="1" x14ac:dyDescent="0.25">
      <c r="T2502" s="2" t="str">
        <f t="shared" si="156"/>
        <v/>
      </c>
      <c r="V2502" s="2" t="str">
        <f t="shared" si="157"/>
        <v/>
      </c>
      <c r="X2502" s="2" t="str">
        <f t="shared" si="158"/>
        <v/>
      </c>
      <c r="Z2502" s="2" t="str">
        <f t="shared" si="159"/>
        <v/>
      </c>
    </row>
    <row r="2503" spans="20:26" hidden="1" x14ac:dyDescent="0.25">
      <c r="T2503" s="2" t="str">
        <f t="shared" si="156"/>
        <v/>
      </c>
      <c r="V2503" s="2" t="str">
        <f t="shared" si="157"/>
        <v/>
      </c>
      <c r="X2503" s="2" t="str">
        <f t="shared" si="158"/>
        <v/>
      </c>
      <c r="Z2503" s="2" t="str">
        <f t="shared" si="159"/>
        <v/>
      </c>
    </row>
    <row r="2504" spans="20:26" hidden="1" x14ac:dyDescent="0.25">
      <c r="T2504" s="2" t="str">
        <f t="shared" si="156"/>
        <v/>
      </c>
      <c r="V2504" s="2" t="str">
        <f t="shared" si="157"/>
        <v/>
      </c>
      <c r="X2504" s="2" t="str">
        <f t="shared" si="158"/>
        <v/>
      </c>
      <c r="Z2504" s="2" t="str">
        <f t="shared" si="159"/>
        <v/>
      </c>
    </row>
    <row r="2505" spans="20:26" hidden="1" x14ac:dyDescent="0.25">
      <c r="T2505" s="2" t="str">
        <f t="shared" si="156"/>
        <v/>
      </c>
      <c r="V2505" s="2" t="str">
        <f t="shared" si="157"/>
        <v/>
      </c>
      <c r="X2505" s="2" t="str">
        <f t="shared" si="158"/>
        <v/>
      </c>
      <c r="Z2505" s="2" t="str">
        <f t="shared" si="159"/>
        <v/>
      </c>
    </row>
    <row r="2506" spans="20:26" hidden="1" x14ac:dyDescent="0.25">
      <c r="T2506" s="2" t="str">
        <f t="shared" si="156"/>
        <v/>
      </c>
      <c r="V2506" s="2" t="str">
        <f t="shared" si="157"/>
        <v/>
      </c>
      <c r="X2506" s="2" t="str">
        <f t="shared" si="158"/>
        <v/>
      </c>
      <c r="Z2506" s="2" t="str">
        <f t="shared" si="159"/>
        <v/>
      </c>
    </row>
    <row r="2507" spans="20:26" hidden="1" x14ac:dyDescent="0.25">
      <c r="T2507" s="2" t="str">
        <f t="shared" si="156"/>
        <v/>
      </c>
      <c r="V2507" s="2" t="str">
        <f t="shared" si="157"/>
        <v/>
      </c>
      <c r="X2507" s="2" t="str">
        <f t="shared" si="158"/>
        <v/>
      </c>
      <c r="Z2507" s="2" t="str">
        <f t="shared" si="159"/>
        <v/>
      </c>
    </row>
    <row r="2508" spans="20:26" hidden="1" x14ac:dyDescent="0.25">
      <c r="T2508" s="2" t="str">
        <f t="shared" si="156"/>
        <v/>
      </c>
      <c r="V2508" s="2" t="str">
        <f t="shared" si="157"/>
        <v/>
      </c>
      <c r="X2508" s="2" t="str">
        <f t="shared" si="158"/>
        <v/>
      </c>
      <c r="Z2508" s="2" t="str">
        <f t="shared" si="159"/>
        <v/>
      </c>
    </row>
    <row r="2509" spans="20:26" hidden="1" x14ac:dyDescent="0.25">
      <c r="T2509" s="2" t="str">
        <f t="shared" si="156"/>
        <v/>
      </c>
      <c r="V2509" s="2" t="str">
        <f t="shared" si="157"/>
        <v/>
      </c>
      <c r="X2509" s="2" t="str">
        <f t="shared" si="158"/>
        <v/>
      </c>
      <c r="Z2509" s="2" t="str">
        <f t="shared" si="159"/>
        <v/>
      </c>
    </row>
    <row r="2510" spans="20:26" hidden="1" x14ac:dyDescent="0.25">
      <c r="T2510" s="2" t="str">
        <f t="shared" si="156"/>
        <v/>
      </c>
      <c r="V2510" s="2" t="str">
        <f t="shared" si="157"/>
        <v/>
      </c>
      <c r="X2510" s="2" t="str">
        <f t="shared" si="158"/>
        <v/>
      </c>
      <c r="Z2510" s="2" t="str">
        <f t="shared" si="159"/>
        <v/>
      </c>
    </row>
    <row r="2511" spans="20:26" hidden="1" x14ac:dyDescent="0.25">
      <c r="T2511" s="2" t="str">
        <f t="shared" si="156"/>
        <v/>
      </c>
      <c r="V2511" s="2" t="str">
        <f t="shared" si="157"/>
        <v/>
      </c>
      <c r="X2511" s="2" t="str">
        <f t="shared" si="158"/>
        <v/>
      </c>
      <c r="Z2511" s="2" t="str">
        <f t="shared" si="159"/>
        <v/>
      </c>
    </row>
    <row r="2512" spans="20:26" hidden="1" x14ac:dyDescent="0.25">
      <c r="T2512" s="2" t="str">
        <f t="shared" si="156"/>
        <v/>
      </c>
      <c r="V2512" s="2" t="str">
        <f t="shared" si="157"/>
        <v/>
      </c>
      <c r="X2512" s="2" t="str">
        <f t="shared" si="158"/>
        <v/>
      </c>
      <c r="Z2512" s="2" t="str">
        <f t="shared" si="159"/>
        <v/>
      </c>
    </row>
    <row r="2513" spans="20:26" hidden="1" x14ac:dyDescent="0.25">
      <c r="T2513" s="2" t="str">
        <f t="shared" si="156"/>
        <v/>
      </c>
      <c r="V2513" s="2" t="str">
        <f t="shared" si="157"/>
        <v/>
      </c>
      <c r="X2513" s="2" t="str">
        <f t="shared" si="158"/>
        <v/>
      </c>
      <c r="Z2513" s="2" t="str">
        <f t="shared" si="159"/>
        <v/>
      </c>
    </row>
    <row r="2514" spans="20:26" hidden="1" x14ac:dyDescent="0.25">
      <c r="T2514" s="2" t="str">
        <f t="shared" si="156"/>
        <v/>
      </c>
      <c r="V2514" s="2" t="str">
        <f t="shared" si="157"/>
        <v/>
      </c>
      <c r="X2514" s="2" t="str">
        <f t="shared" si="158"/>
        <v/>
      </c>
      <c r="Z2514" s="2" t="str">
        <f t="shared" si="159"/>
        <v/>
      </c>
    </row>
    <row r="2515" spans="20:26" hidden="1" x14ac:dyDescent="0.25">
      <c r="T2515" s="2" t="str">
        <f t="shared" si="156"/>
        <v/>
      </c>
      <c r="V2515" s="2" t="str">
        <f t="shared" si="157"/>
        <v/>
      </c>
      <c r="X2515" s="2" t="str">
        <f t="shared" si="158"/>
        <v/>
      </c>
      <c r="Z2515" s="2" t="str">
        <f t="shared" si="159"/>
        <v/>
      </c>
    </row>
    <row r="2516" spans="20:26" hidden="1" x14ac:dyDescent="0.25">
      <c r="T2516" s="2" t="str">
        <f t="shared" si="156"/>
        <v/>
      </c>
      <c r="V2516" s="2" t="str">
        <f t="shared" si="157"/>
        <v/>
      </c>
      <c r="X2516" s="2" t="str">
        <f t="shared" si="158"/>
        <v/>
      </c>
      <c r="Z2516" s="2" t="str">
        <f t="shared" si="159"/>
        <v/>
      </c>
    </row>
    <row r="2517" spans="20:26" hidden="1" x14ac:dyDescent="0.25">
      <c r="T2517" s="2" t="str">
        <f t="shared" si="156"/>
        <v/>
      </c>
      <c r="V2517" s="2" t="str">
        <f t="shared" si="157"/>
        <v/>
      </c>
      <c r="X2517" s="2" t="str">
        <f t="shared" si="158"/>
        <v/>
      </c>
      <c r="Z2517" s="2" t="str">
        <f t="shared" si="159"/>
        <v/>
      </c>
    </row>
    <row r="2518" spans="20:26" hidden="1" x14ac:dyDescent="0.25">
      <c r="T2518" s="2" t="str">
        <f t="shared" si="156"/>
        <v/>
      </c>
      <c r="V2518" s="2" t="str">
        <f t="shared" si="157"/>
        <v/>
      </c>
      <c r="X2518" s="2" t="str">
        <f t="shared" si="158"/>
        <v/>
      </c>
      <c r="Z2518" s="2" t="str">
        <f t="shared" si="159"/>
        <v/>
      </c>
    </row>
    <row r="2519" spans="20:26" hidden="1" x14ac:dyDescent="0.25">
      <c r="T2519" s="2" t="str">
        <f t="shared" si="156"/>
        <v/>
      </c>
      <c r="V2519" s="2" t="str">
        <f t="shared" si="157"/>
        <v/>
      </c>
      <c r="X2519" s="2" t="str">
        <f t="shared" si="158"/>
        <v/>
      </c>
      <c r="Z2519" s="2" t="str">
        <f t="shared" si="159"/>
        <v/>
      </c>
    </row>
    <row r="2520" spans="20:26" hidden="1" x14ac:dyDescent="0.25">
      <c r="T2520" s="2" t="str">
        <f t="shared" si="156"/>
        <v/>
      </c>
      <c r="V2520" s="2" t="str">
        <f t="shared" si="157"/>
        <v/>
      </c>
      <c r="X2520" s="2" t="str">
        <f t="shared" si="158"/>
        <v/>
      </c>
      <c r="Z2520" s="2" t="str">
        <f t="shared" si="159"/>
        <v/>
      </c>
    </row>
    <row r="2521" spans="20:26" hidden="1" x14ac:dyDescent="0.25">
      <c r="T2521" s="2" t="str">
        <f t="shared" si="156"/>
        <v/>
      </c>
      <c r="V2521" s="2" t="str">
        <f t="shared" si="157"/>
        <v/>
      </c>
      <c r="X2521" s="2" t="str">
        <f t="shared" si="158"/>
        <v/>
      </c>
      <c r="Z2521" s="2" t="str">
        <f t="shared" si="159"/>
        <v/>
      </c>
    </row>
    <row r="2522" spans="20:26" hidden="1" x14ac:dyDescent="0.25">
      <c r="T2522" s="2" t="str">
        <f t="shared" si="156"/>
        <v/>
      </c>
      <c r="V2522" s="2" t="str">
        <f t="shared" si="157"/>
        <v/>
      </c>
      <c r="X2522" s="2" t="str">
        <f t="shared" si="158"/>
        <v/>
      </c>
      <c r="Z2522" s="2" t="str">
        <f t="shared" si="159"/>
        <v/>
      </c>
    </row>
    <row r="2523" spans="20:26" hidden="1" x14ac:dyDescent="0.25">
      <c r="T2523" s="2" t="str">
        <f t="shared" si="156"/>
        <v/>
      </c>
      <c r="V2523" s="2" t="str">
        <f t="shared" si="157"/>
        <v/>
      </c>
      <c r="X2523" s="2" t="str">
        <f t="shared" si="158"/>
        <v/>
      </c>
      <c r="Z2523" s="2" t="str">
        <f t="shared" si="159"/>
        <v/>
      </c>
    </row>
    <row r="2524" spans="20:26" hidden="1" x14ac:dyDescent="0.25">
      <c r="T2524" s="2" t="str">
        <f t="shared" si="156"/>
        <v/>
      </c>
      <c r="V2524" s="2" t="str">
        <f t="shared" si="157"/>
        <v/>
      </c>
      <c r="X2524" s="2" t="str">
        <f t="shared" si="158"/>
        <v/>
      </c>
      <c r="Z2524" s="2" t="str">
        <f t="shared" si="159"/>
        <v/>
      </c>
    </row>
    <row r="2525" spans="20:26" hidden="1" x14ac:dyDescent="0.25">
      <c r="T2525" s="2" t="str">
        <f t="shared" si="156"/>
        <v/>
      </c>
      <c r="V2525" s="2" t="str">
        <f t="shared" si="157"/>
        <v/>
      </c>
      <c r="X2525" s="2" t="str">
        <f t="shared" si="158"/>
        <v/>
      </c>
      <c r="Z2525" s="2" t="str">
        <f t="shared" si="159"/>
        <v/>
      </c>
    </row>
    <row r="2526" spans="20:26" hidden="1" x14ac:dyDescent="0.25">
      <c r="T2526" s="2" t="str">
        <f t="shared" si="156"/>
        <v/>
      </c>
      <c r="V2526" s="2" t="str">
        <f t="shared" si="157"/>
        <v/>
      </c>
      <c r="X2526" s="2" t="str">
        <f t="shared" si="158"/>
        <v/>
      </c>
      <c r="Z2526" s="2" t="str">
        <f t="shared" si="159"/>
        <v/>
      </c>
    </row>
    <row r="2527" spans="20:26" hidden="1" x14ac:dyDescent="0.25">
      <c r="T2527" s="2" t="str">
        <f t="shared" si="156"/>
        <v/>
      </c>
      <c r="V2527" s="2" t="str">
        <f t="shared" si="157"/>
        <v/>
      </c>
      <c r="X2527" s="2" t="str">
        <f t="shared" si="158"/>
        <v/>
      </c>
      <c r="Z2527" s="2" t="str">
        <f t="shared" si="159"/>
        <v/>
      </c>
    </row>
    <row r="2528" spans="20:26" hidden="1" x14ac:dyDescent="0.25">
      <c r="T2528" s="2" t="str">
        <f t="shared" si="156"/>
        <v/>
      </c>
      <c r="V2528" s="2" t="str">
        <f t="shared" si="157"/>
        <v/>
      </c>
      <c r="X2528" s="2" t="str">
        <f t="shared" si="158"/>
        <v/>
      </c>
      <c r="Z2528" s="2" t="str">
        <f t="shared" si="159"/>
        <v/>
      </c>
    </row>
    <row r="2529" spans="20:26" hidden="1" x14ac:dyDescent="0.25">
      <c r="T2529" s="2" t="str">
        <f t="shared" si="156"/>
        <v/>
      </c>
      <c r="V2529" s="2" t="str">
        <f t="shared" si="157"/>
        <v/>
      </c>
      <c r="X2529" s="2" t="str">
        <f t="shared" si="158"/>
        <v/>
      </c>
      <c r="Z2529" s="2" t="str">
        <f t="shared" si="159"/>
        <v/>
      </c>
    </row>
    <row r="2530" spans="20:26" hidden="1" x14ac:dyDescent="0.25">
      <c r="T2530" s="2" t="str">
        <f t="shared" si="156"/>
        <v/>
      </c>
      <c r="V2530" s="2" t="str">
        <f t="shared" si="157"/>
        <v/>
      </c>
      <c r="X2530" s="2" t="str">
        <f t="shared" si="158"/>
        <v/>
      </c>
      <c r="Z2530" s="2" t="str">
        <f t="shared" si="159"/>
        <v/>
      </c>
    </row>
    <row r="2531" spans="20:26" hidden="1" x14ac:dyDescent="0.25">
      <c r="T2531" s="2" t="str">
        <f t="shared" si="156"/>
        <v/>
      </c>
      <c r="V2531" s="2" t="str">
        <f t="shared" si="157"/>
        <v/>
      </c>
      <c r="X2531" s="2" t="str">
        <f t="shared" si="158"/>
        <v/>
      </c>
      <c r="Z2531" s="2" t="str">
        <f t="shared" si="159"/>
        <v/>
      </c>
    </row>
    <row r="2532" spans="20:26" hidden="1" x14ac:dyDescent="0.25">
      <c r="T2532" s="2" t="str">
        <f t="shared" si="156"/>
        <v/>
      </c>
      <c r="V2532" s="2" t="str">
        <f t="shared" si="157"/>
        <v/>
      </c>
      <c r="X2532" s="2" t="str">
        <f t="shared" si="158"/>
        <v/>
      </c>
      <c r="Z2532" s="2" t="str">
        <f t="shared" si="159"/>
        <v/>
      </c>
    </row>
    <row r="2533" spans="20:26" hidden="1" x14ac:dyDescent="0.25">
      <c r="T2533" s="2" t="str">
        <f t="shared" si="156"/>
        <v/>
      </c>
      <c r="V2533" s="2" t="str">
        <f t="shared" si="157"/>
        <v/>
      </c>
      <c r="X2533" s="2" t="str">
        <f t="shared" si="158"/>
        <v/>
      </c>
      <c r="Z2533" s="2" t="str">
        <f t="shared" si="159"/>
        <v/>
      </c>
    </row>
    <row r="2534" spans="20:26" hidden="1" x14ac:dyDescent="0.25">
      <c r="T2534" s="2" t="str">
        <f t="shared" si="156"/>
        <v/>
      </c>
      <c r="V2534" s="2" t="str">
        <f t="shared" si="157"/>
        <v/>
      </c>
      <c r="X2534" s="2" t="str">
        <f t="shared" si="158"/>
        <v/>
      </c>
      <c r="Z2534" s="2" t="str">
        <f t="shared" si="159"/>
        <v/>
      </c>
    </row>
    <row r="2535" spans="20:26" hidden="1" x14ac:dyDescent="0.25">
      <c r="T2535" s="2" t="str">
        <f t="shared" si="156"/>
        <v/>
      </c>
      <c r="V2535" s="2" t="str">
        <f t="shared" si="157"/>
        <v/>
      </c>
      <c r="X2535" s="2" t="str">
        <f t="shared" si="158"/>
        <v/>
      </c>
      <c r="Z2535" s="2" t="str">
        <f t="shared" si="159"/>
        <v/>
      </c>
    </row>
    <row r="2536" spans="20:26" hidden="1" x14ac:dyDescent="0.25">
      <c r="T2536" s="2" t="str">
        <f t="shared" si="156"/>
        <v/>
      </c>
      <c r="V2536" s="2" t="str">
        <f t="shared" si="157"/>
        <v/>
      </c>
      <c r="X2536" s="2" t="str">
        <f t="shared" si="158"/>
        <v/>
      </c>
      <c r="Z2536" s="2" t="str">
        <f t="shared" si="159"/>
        <v/>
      </c>
    </row>
    <row r="2537" spans="20:26" hidden="1" x14ac:dyDescent="0.25">
      <c r="T2537" s="2" t="str">
        <f t="shared" si="156"/>
        <v/>
      </c>
      <c r="V2537" s="2" t="str">
        <f t="shared" si="157"/>
        <v/>
      </c>
      <c r="X2537" s="2" t="str">
        <f t="shared" si="158"/>
        <v/>
      </c>
      <c r="Z2537" s="2" t="str">
        <f t="shared" si="159"/>
        <v/>
      </c>
    </row>
    <row r="2538" spans="20:26" hidden="1" x14ac:dyDescent="0.25">
      <c r="T2538" s="2" t="str">
        <f t="shared" si="156"/>
        <v/>
      </c>
      <c r="V2538" s="2" t="str">
        <f t="shared" si="157"/>
        <v/>
      </c>
      <c r="X2538" s="2" t="str">
        <f t="shared" si="158"/>
        <v/>
      </c>
      <c r="Z2538" s="2" t="str">
        <f t="shared" si="159"/>
        <v/>
      </c>
    </row>
    <row r="2539" spans="20:26" hidden="1" x14ac:dyDescent="0.25">
      <c r="T2539" s="2" t="str">
        <f t="shared" si="156"/>
        <v/>
      </c>
      <c r="V2539" s="2" t="str">
        <f t="shared" si="157"/>
        <v/>
      </c>
      <c r="X2539" s="2" t="str">
        <f t="shared" si="158"/>
        <v/>
      </c>
      <c r="Z2539" s="2" t="str">
        <f t="shared" si="159"/>
        <v/>
      </c>
    </row>
    <row r="2540" spans="20:26" hidden="1" x14ac:dyDescent="0.25">
      <c r="T2540" s="2" t="str">
        <f t="shared" si="156"/>
        <v/>
      </c>
      <c r="V2540" s="2" t="str">
        <f t="shared" si="157"/>
        <v/>
      </c>
      <c r="X2540" s="2" t="str">
        <f t="shared" si="158"/>
        <v/>
      </c>
      <c r="Z2540" s="2" t="str">
        <f t="shared" si="159"/>
        <v/>
      </c>
    </row>
    <row r="2541" spans="20:26" hidden="1" x14ac:dyDescent="0.25">
      <c r="T2541" s="2" t="str">
        <f t="shared" si="156"/>
        <v/>
      </c>
      <c r="V2541" s="2" t="str">
        <f t="shared" si="157"/>
        <v/>
      </c>
      <c r="X2541" s="2" t="str">
        <f t="shared" si="158"/>
        <v/>
      </c>
      <c r="Z2541" s="2" t="str">
        <f t="shared" si="159"/>
        <v/>
      </c>
    </row>
    <row r="2542" spans="20:26" hidden="1" x14ac:dyDescent="0.25">
      <c r="T2542" s="2" t="str">
        <f t="shared" si="156"/>
        <v/>
      </c>
      <c r="V2542" s="2" t="str">
        <f t="shared" si="157"/>
        <v/>
      </c>
      <c r="X2542" s="2" t="str">
        <f t="shared" si="158"/>
        <v/>
      </c>
      <c r="Z2542" s="2" t="str">
        <f t="shared" si="159"/>
        <v/>
      </c>
    </row>
    <row r="2543" spans="20:26" hidden="1" x14ac:dyDescent="0.25">
      <c r="T2543" s="2" t="str">
        <f t="shared" si="156"/>
        <v/>
      </c>
      <c r="V2543" s="2" t="str">
        <f t="shared" si="157"/>
        <v/>
      </c>
      <c r="X2543" s="2" t="str">
        <f t="shared" si="158"/>
        <v/>
      </c>
      <c r="Z2543" s="2" t="str">
        <f t="shared" si="159"/>
        <v/>
      </c>
    </row>
    <row r="2544" spans="20:26" hidden="1" x14ac:dyDescent="0.25">
      <c r="T2544" s="2" t="str">
        <f t="shared" si="156"/>
        <v/>
      </c>
      <c r="V2544" s="2" t="str">
        <f t="shared" si="157"/>
        <v/>
      </c>
      <c r="X2544" s="2" t="str">
        <f t="shared" si="158"/>
        <v/>
      </c>
      <c r="Z2544" s="2" t="str">
        <f t="shared" si="159"/>
        <v/>
      </c>
    </row>
    <row r="2545" spans="20:26" hidden="1" x14ac:dyDescent="0.25">
      <c r="T2545" s="2" t="str">
        <f t="shared" si="156"/>
        <v/>
      </c>
      <c r="V2545" s="2" t="str">
        <f t="shared" si="157"/>
        <v/>
      </c>
      <c r="X2545" s="2" t="str">
        <f t="shared" si="158"/>
        <v/>
      </c>
      <c r="Z2545" s="2" t="str">
        <f t="shared" si="159"/>
        <v/>
      </c>
    </row>
    <row r="2546" spans="20:26" hidden="1" x14ac:dyDescent="0.25">
      <c r="T2546" s="2" t="str">
        <f t="shared" si="156"/>
        <v/>
      </c>
      <c r="V2546" s="2" t="str">
        <f t="shared" si="157"/>
        <v/>
      </c>
      <c r="X2546" s="2" t="str">
        <f t="shared" si="158"/>
        <v/>
      </c>
      <c r="Z2546" s="2" t="str">
        <f t="shared" si="159"/>
        <v/>
      </c>
    </row>
    <row r="2547" spans="20:26" hidden="1" x14ac:dyDescent="0.25">
      <c r="T2547" s="2" t="str">
        <f t="shared" si="156"/>
        <v/>
      </c>
      <c r="V2547" s="2" t="str">
        <f t="shared" si="157"/>
        <v/>
      </c>
      <c r="X2547" s="2" t="str">
        <f t="shared" si="158"/>
        <v/>
      </c>
      <c r="Z2547" s="2" t="str">
        <f t="shared" si="159"/>
        <v/>
      </c>
    </row>
    <row r="2548" spans="20:26" hidden="1" x14ac:dyDescent="0.25">
      <c r="T2548" s="2" t="str">
        <f t="shared" si="156"/>
        <v/>
      </c>
      <c r="V2548" s="2" t="str">
        <f t="shared" si="157"/>
        <v/>
      </c>
      <c r="X2548" s="2" t="str">
        <f t="shared" si="158"/>
        <v/>
      </c>
      <c r="Z2548" s="2" t="str">
        <f t="shared" si="159"/>
        <v/>
      </c>
    </row>
    <row r="2549" spans="20:26" hidden="1" x14ac:dyDescent="0.25">
      <c r="T2549" s="2" t="str">
        <f t="shared" si="156"/>
        <v/>
      </c>
      <c r="V2549" s="2" t="str">
        <f t="shared" si="157"/>
        <v/>
      </c>
      <c r="X2549" s="2" t="str">
        <f t="shared" si="158"/>
        <v/>
      </c>
      <c r="Z2549" s="2" t="str">
        <f t="shared" si="159"/>
        <v/>
      </c>
    </row>
    <row r="2550" spans="20:26" hidden="1" x14ac:dyDescent="0.25">
      <c r="T2550" s="2" t="str">
        <f t="shared" si="156"/>
        <v/>
      </c>
      <c r="V2550" s="2" t="str">
        <f t="shared" si="157"/>
        <v/>
      </c>
      <c r="X2550" s="2" t="str">
        <f t="shared" si="158"/>
        <v/>
      </c>
      <c r="Z2550" s="2" t="str">
        <f t="shared" si="159"/>
        <v/>
      </c>
    </row>
    <row r="2551" spans="20:26" hidden="1" x14ac:dyDescent="0.25">
      <c r="T2551" s="2" t="str">
        <f t="shared" si="156"/>
        <v/>
      </c>
      <c r="V2551" s="2" t="str">
        <f t="shared" si="157"/>
        <v/>
      </c>
      <c r="X2551" s="2" t="str">
        <f t="shared" si="158"/>
        <v/>
      </c>
      <c r="Z2551" s="2" t="str">
        <f t="shared" si="159"/>
        <v/>
      </c>
    </row>
    <row r="2552" spans="20:26" hidden="1" x14ac:dyDescent="0.25">
      <c r="T2552" s="2" t="str">
        <f t="shared" si="156"/>
        <v/>
      </c>
      <c r="V2552" s="2" t="str">
        <f t="shared" si="157"/>
        <v/>
      </c>
      <c r="X2552" s="2" t="str">
        <f t="shared" si="158"/>
        <v/>
      </c>
      <c r="Z2552" s="2" t="str">
        <f t="shared" si="159"/>
        <v/>
      </c>
    </row>
    <row r="2553" spans="20:26" hidden="1" x14ac:dyDescent="0.25">
      <c r="T2553" s="2" t="str">
        <f t="shared" si="156"/>
        <v/>
      </c>
      <c r="V2553" s="2" t="str">
        <f t="shared" si="157"/>
        <v/>
      </c>
      <c r="X2553" s="2" t="str">
        <f t="shared" si="158"/>
        <v/>
      </c>
      <c r="Z2553" s="2" t="str">
        <f t="shared" si="159"/>
        <v/>
      </c>
    </row>
    <row r="2554" spans="20:26" hidden="1" x14ac:dyDescent="0.25">
      <c r="T2554" s="2" t="str">
        <f t="shared" si="156"/>
        <v/>
      </c>
      <c r="V2554" s="2" t="str">
        <f t="shared" si="157"/>
        <v/>
      </c>
      <c r="X2554" s="2" t="str">
        <f t="shared" si="158"/>
        <v/>
      </c>
      <c r="Z2554" s="2" t="str">
        <f t="shared" si="159"/>
        <v/>
      </c>
    </row>
    <row r="2555" spans="20:26" hidden="1" x14ac:dyDescent="0.25">
      <c r="T2555" s="2" t="str">
        <f t="shared" ref="T2555:T2618" si="160">IF(U2555&lt;&gt;"",B2555,"")</f>
        <v/>
      </c>
      <c r="V2555" s="2" t="str">
        <f t="shared" si="157"/>
        <v/>
      </c>
      <c r="X2555" s="2" t="str">
        <f t="shared" si="158"/>
        <v/>
      </c>
      <c r="Z2555" s="2" t="str">
        <f t="shared" si="159"/>
        <v/>
      </c>
    </row>
    <row r="2556" spans="20:26" hidden="1" x14ac:dyDescent="0.25">
      <c r="T2556" s="2" t="str">
        <f t="shared" si="160"/>
        <v/>
      </c>
      <c r="V2556" s="2" t="str">
        <f t="shared" si="157"/>
        <v/>
      </c>
      <c r="X2556" s="2" t="str">
        <f t="shared" si="158"/>
        <v/>
      </c>
      <c r="Z2556" s="2" t="str">
        <f t="shared" si="159"/>
        <v/>
      </c>
    </row>
    <row r="2557" spans="20:26" hidden="1" x14ac:dyDescent="0.25">
      <c r="T2557" s="2" t="str">
        <f t="shared" si="160"/>
        <v/>
      </c>
      <c r="V2557" s="2" t="str">
        <f t="shared" si="157"/>
        <v/>
      </c>
      <c r="X2557" s="2" t="str">
        <f t="shared" si="158"/>
        <v/>
      </c>
      <c r="Z2557" s="2" t="str">
        <f t="shared" si="159"/>
        <v/>
      </c>
    </row>
    <row r="2558" spans="20:26" hidden="1" x14ac:dyDescent="0.25">
      <c r="T2558" s="2" t="str">
        <f t="shared" si="160"/>
        <v/>
      </c>
      <c r="V2558" s="2" t="str">
        <f t="shared" si="157"/>
        <v/>
      </c>
      <c r="X2558" s="2" t="str">
        <f t="shared" si="158"/>
        <v/>
      </c>
      <c r="Z2558" s="2" t="str">
        <f t="shared" si="159"/>
        <v/>
      </c>
    </row>
    <row r="2559" spans="20:26" hidden="1" x14ac:dyDescent="0.25">
      <c r="T2559" s="2" t="str">
        <f t="shared" si="160"/>
        <v/>
      </c>
      <c r="V2559" s="2" t="str">
        <f t="shared" si="157"/>
        <v/>
      </c>
      <c r="X2559" s="2" t="str">
        <f t="shared" si="158"/>
        <v/>
      </c>
      <c r="Z2559" s="2" t="str">
        <f t="shared" si="159"/>
        <v/>
      </c>
    </row>
    <row r="2560" spans="20:26" hidden="1" x14ac:dyDescent="0.25">
      <c r="T2560" s="2" t="str">
        <f t="shared" si="160"/>
        <v/>
      </c>
      <c r="V2560" s="2" t="str">
        <f t="shared" si="157"/>
        <v/>
      </c>
      <c r="X2560" s="2" t="str">
        <f t="shared" si="158"/>
        <v/>
      </c>
      <c r="Z2560" s="2" t="str">
        <f t="shared" si="159"/>
        <v/>
      </c>
    </row>
    <row r="2561" spans="20:26" hidden="1" x14ac:dyDescent="0.25">
      <c r="T2561" s="2" t="str">
        <f t="shared" si="160"/>
        <v/>
      </c>
      <c r="V2561" s="2" t="str">
        <f t="shared" si="157"/>
        <v/>
      </c>
      <c r="X2561" s="2" t="str">
        <f t="shared" si="158"/>
        <v/>
      </c>
      <c r="Z2561" s="2" t="str">
        <f t="shared" si="159"/>
        <v/>
      </c>
    </row>
    <row r="2562" spans="20:26" hidden="1" x14ac:dyDescent="0.25">
      <c r="T2562" s="2" t="str">
        <f t="shared" si="160"/>
        <v/>
      </c>
      <c r="V2562" s="2" t="str">
        <f t="shared" si="157"/>
        <v/>
      </c>
      <c r="X2562" s="2" t="str">
        <f t="shared" si="158"/>
        <v/>
      </c>
      <c r="Z2562" s="2" t="str">
        <f t="shared" si="159"/>
        <v/>
      </c>
    </row>
    <row r="2563" spans="20:26" hidden="1" x14ac:dyDescent="0.25">
      <c r="T2563" s="2" t="str">
        <f t="shared" si="160"/>
        <v/>
      </c>
      <c r="V2563" s="2" t="str">
        <f t="shared" ref="V2563:V2626" si="161">IF(W2563&lt;&gt;"",B2563,"")</f>
        <v/>
      </c>
      <c r="X2563" s="2" t="str">
        <f t="shared" ref="X2563:X2626" si="162">IF(Y2563&lt;&gt;"",B2563,"")</f>
        <v/>
      </c>
      <c r="Z2563" s="2" t="str">
        <f t="shared" ref="Z2563:Z2626" si="163">IF(AA2563&lt;&gt;"",B2563,"")</f>
        <v/>
      </c>
    </row>
    <row r="2564" spans="20:26" hidden="1" x14ac:dyDescent="0.25">
      <c r="T2564" s="2" t="str">
        <f t="shared" si="160"/>
        <v/>
      </c>
      <c r="V2564" s="2" t="str">
        <f t="shared" si="161"/>
        <v/>
      </c>
      <c r="X2564" s="2" t="str">
        <f t="shared" si="162"/>
        <v/>
      </c>
      <c r="Z2564" s="2" t="str">
        <f t="shared" si="163"/>
        <v/>
      </c>
    </row>
    <row r="2565" spans="20:26" hidden="1" x14ac:dyDescent="0.25">
      <c r="T2565" s="2" t="str">
        <f t="shared" si="160"/>
        <v/>
      </c>
      <c r="V2565" s="2" t="str">
        <f t="shared" si="161"/>
        <v/>
      </c>
      <c r="X2565" s="2" t="str">
        <f t="shared" si="162"/>
        <v/>
      </c>
      <c r="Z2565" s="2" t="str">
        <f t="shared" si="163"/>
        <v/>
      </c>
    </row>
    <row r="2566" spans="20:26" hidden="1" x14ac:dyDescent="0.25">
      <c r="T2566" s="2" t="str">
        <f t="shared" si="160"/>
        <v/>
      </c>
      <c r="V2566" s="2" t="str">
        <f t="shared" si="161"/>
        <v/>
      </c>
      <c r="X2566" s="2" t="str">
        <f t="shared" si="162"/>
        <v/>
      </c>
      <c r="Z2566" s="2" t="str">
        <f t="shared" si="163"/>
        <v/>
      </c>
    </row>
    <row r="2567" spans="20:26" hidden="1" x14ac:dyDescent="0.25">
      <c r="T2567" s="2" t="str">
        <f t="shared" si="160"/>
        <v/>
      </c>
      <c r="V2567" s="2" t="str">
        <f t="shared" si="161"/>
        <v/>
      </c>
      <c r="X2567" s="2" t="str">
        <f t="shared" si="162"/>
        <v/>
      </c>
      <c r="Z2567" s="2" t="str">
        <f t="shared" si="163"/>
        <v/>
      </c>
    </row>
    <row r="2568" spans="20:26" hidden="1" x14ac:dyDescent="0.25">
      <c r="T2568" s="2" t="str">
        <f t="shared" si="160"/>
        <v/>
      </c>
      <c r="V2568" s="2" t="str">
        <f t="shared" si="161"/>
        <v/>
      </c>
      <c r="X2568" s="2" t="str">
        <f t="shared" si="162"/>
        <v/>
      </c>
      <c r="Z2568" s="2" t="str">
        <f t="shared" si="163"/>
        <v/>
      </c>
    </row>
    <row r="2569" spans="20:26" hidden="1" x14ac:dyDescent="0.25">
      <c r="T2569" s="2" t="str">
        <f t="shared" si="160"/>
        <v/>
      </c>
      <c r="V2569" s="2" t="str">
        <f t="shared" si="161"/>
        <v/>
      </c>
      <c r="X2569" s="2" t="str">
        <f t="shared" si="162"/>
        <v/>
      </c>
      <c r="Z2569" s="2" t="str">
        <f t="shared" si="163"/>
        <v/>
      </c>
    </row>
    <row r="2570" spans="20:26" hidden="1" x14ac:dyDescent="0.25">
      <c r="T2570" s="2" t="str">
        <f t="shared" si="160"/>
        <v/>
      </c>
      <c r="V2570" s="2" t="str">
        <f t="shared" si="161"/>
        <v/>
      </c>
      <c r="X2570" s="2" t="str">
        <f t="shared" si="162"/>
        <v/>
      </c>
      <c r="Z2570" s="2" t="str">
        <f t="shared" si="163"/>
        <v/>
      </c>
    </row>
    <row r="2571" spans="20:26" hidden="1" x14ac:dyDescent="0.25">
      <c r="T2571" s="2" t="str">
        <f t="shared" si="160"/>
        <v/>
      </c>
      <c r="V2571" s="2" t="str">
        <f t="shared" si="161"/>
        <v/>
      </c>
      <c r="X2571" s="2" t="str">
        <f t="shared" si="162"/>
        <v/>
      </c>
      <c r="Z2571" s="2" t="str">
        <f t="shared" si="163"/>
        <v/>
      </c>
    </row>
    <row r="2572" spans="20:26" hidden="1" x14ac:dyDescent="0.25">
      <c r="T2572" s="2" t="str">
        <f t="shared" si="160"/>
        <v/>
      </c>
      <c r="V2572" s="2" t="str">
        <f t="shared" si="161"/>
        <v/>
      </c>
      <c r="X2572" s="2" t="str">
        <f t="shared" si="162"/>
        <v/>
      </c>
      <c r="Z2572" s="2" t="str">
        <f t="shared" si="163"/>
        <v/>
      </c>
    </row>
    <row r="2573" spans="20:26" hidden="1" x14ac:dyDescent="0.25">
      <c r="T2573" s="2" t="str">
        <f t="shared" si="160"/>
        <v/>
      </c>
      <c r="V2573" s="2" t="str">
        <f t="shared" si="161"/>
        <v/>
      </c>
      <c r="X2573" s="2" t="str">
        <f t="shared" si="162"/>
        <v/>
      </c>
      <c r="Z2573" s="2" t="str">
        <f t="shared" si="163"/>
        <v/>
      </c>
    </row>
    <row r="2574" spans="20:26" hidden="1" x14ac:dyDescent="0.25">
      <c r="T2574" s="2" t="str">
        <f t="shared" si="160"/>
        <v/>
      </c>
      <c r="V2574" s="2" t="str">
        <f t="shared" si="161"/>
        <v/>
      </c>
      <c r="X2574" s="2" t="str">
        <f t="shared" si="162"/>
        <v/>
      </c>
      <c r="Z2574" s="2" t="str">
        <f t="shared" si="163"/>
        <v/>
      </c>
    </row>
    <row r="2575" spans="20:26" hidden="1" x14ac:dyDescent="0.25">
      <c r="T2575" s="2" t="str">
        <f t="shared" si="160"/>
        <v/>
      </c>
      <c r="V2575" s="2" t="str">
        <f t="shared" si="161"/>
        <v/>
      </c>
      <c r="X2575" s="2" t="str">
        <f t="shared" si="162"/>
        <v/>
      </c>
      <c r="Z2575" s="2" t="str">
        <f t="shared" si="163"/>
        <v/>
      </c>
    </row>
    <row r="2576" spans="20:26" hidden="1" x14ac:dyDescent="0.25">
      <c r="T2576" s="2" t="str">
        <f t="shared" si="160"/>
        <v/>
      </c>
      <c r="V2576" s="2" t="str">
        <f t="shared" si="161"/>
        <v/>
      </c>
      <c r="X2576" s="2" t="str">
        <f t="shared" si="162"/>
        <v/>
      </c>
      <c r="Z2576" s="2" t="str">
        <f t="shared" si="163"/>
        <v/>
      </c>
    </row>
    <row r="2577" spans="20:26" hidden="1" x14ac:dyDescent="0.25">
      <c r="T2577" s="2" t="str">
        <f t="shared" si="160"/>
        <v/>
      </c>
      <c r="V2577" s="2" t="str">
        <f t="shared" si="161"/>
        <v/>
      </c>
      <c r="X2577" s="2" t="str">
        <f t="shared" si="162"/>
        <v/>
      </c>
      <c r="Z2577" s="2" t="str">
        <f t="shared" si="163"/>
        <v/>
      </c>
    </row>
    <row r="2578" spans="20:26" hidden="1" x14ac:dyDescent="0.25">
      <c r="T2578" s="2" t="str">
        <f t="shared" si="160"/>
        <v/>
      </c>
      <c r="V2578" s="2" t="str">
        <f t="shared" si="161"/>
        <v/>
      </c>
      <c r="X2578" s="2" t="str">
        <f t="shared" si="162"/>
        <v/>
      </c>
      <c r="Z2578" s="2" t="str">
        <f t="shared" si="163"/>
        <v/>
      </c>
    </row>
    <row r="2579" spans="20:26" hidden="1" x14ac:dyDescent="0.25">
      <c r="T2579" s="2" t="str">
        <f t="shared" si="160"/>
        <v/>
      </c>
      <c r="V2579" s="2" t="str">
        <f t="shared" si="161"/>
        <v/>
      </c>
      <c r="X2579" s="2" t="str">
        <f t="shared" si="162"/>
        <v/>
      </c>
      <c r="Z2579" s="2" t="str">
        <f t="shared" si="163"/>
        <v/>
      </c>
    </row>
    <row r="2580" spans="20:26" hidden="1" x14ac:dyDescent="0.25">
      <c r="T2580" s="2" t="str">
        <f t="shared" si="160"/>
        <v/>
      </c>
      <c r="V2580" s="2" t="str">
        <f t="shared" si="161"/>
        <v/>
      </c>
      <c r="X2580" s="2" t="str">
        <f t="shared" si="162"/>
        <v/>
      </c>
      <c r="Z2580" s="2" t="str">
        <f t="shared" si="163"/>
        <v/>
      </c>
    </row>
    <row r="2581" spans="20:26" hidden="1" x14ac:dyDescent="0.25">
      <c r="T2581" s="2" t="str">
        <f t="shared" si="160"/>
        <v/>
      </c>
      <c r="V2581" s="2" t="str">
        <f t="shared" si="161"/>
        <v/>
      </c>
      <c r="X2581" s="2" t="str">
        <f t="shared" si="162"/>
        <v/>
      </c>
      <c r="Z2581" s="2" t="str">
        <f t="shared" si="163"/>
        <v/>
      </c>
    </row>
    <row r="2582" spans="20:26" hidden="1" x14ac:dyDescent="0.25">
      <c r="T2582" s="2" t="str">
        <f t="shared" si="160"/>
        <v/>
      </c>
      <c r="V2582" s="2" t="str">
        <f t="shared" si="161"/>
        <v/>
      </c>
      <c r="X2582" s="2" t="str">
        <f t="shared" si="162"/>
        <v/>
      </c>
      <c r="Z2582" s="2" t="str">
        <f t="shared" si="163"/>
        <v/>
      </c>
    </row>
    <row r="2583" spans="20:26" hidden="1" x14ac:dyDescent="0.25">
      <c r="T2583" s="2" t="str">
        <f t="shared" si="160"/>
        <v/>
      </c>
      <c r="V2583" s="2" t="str">
        <f t="shared" si="161"/>
        <v/>
      </c>
      <c r="X2583" s="2" t="str">
        <f t="shared" si="162"/>
        <v/>
      </c>
      <c r="Z2583" s="2" t="str">
        <f t="shared" si="163"/>
        <v/>
      </c>
    </row>
    <row r="2584" spans="20:26" hidden="1" x14ac:dyDescent="0.25">
      <c r="T2584" s="2" t="str">
        <f t="shared" si="160"/>
        <v/>
      </c>
      <c r="V2584" s="2" t="str">
        <f t="shared" si="161"/>
        <v/>
      </c>
      <c r="X2584" s="2" t="str">
        <f t="shared" si="162"/>
        <v/>
      </c>
      <c r="Z2584" s="2" t="str">
        <f t="shared" si="163"/>
        <v/>
      </c>
    </row>
    <row r="2585" spans="20:26" hidden="1" x14ac:dyDescent="0.25">
      <c r="T2585" s="2" t="str">
        <f t="shared" si="160"/>
        <v/>
      </c>
      <c r="V2585" s="2" t="str">
        <f t="shared" si="161"/>
        <v/>
      </c>
      <c r="X2585" s="2" t="str">
        <f t="shared" si="162"/>
        <v/>
      </c>
      <c r="Z2585" s="2" t="str">
        <f t="shared" si="163"/>
        <v/>
      </c>
    </row>
    <row r="2586" spans="20:26" hidden="1" x14ac:dyDescent="0.25">
      <c r="T2586" s="2" t="str">
        <f t="shared" si="160"/>
        <v/>
      </c>
      <c r="V2586" s="2" t="str">
        <f t="shared" si="161"/>
        <v/>
      </c>
      <c r="X2586" s="2" t="str">
        <f t="shared" si="162"/>
        <v/>
      </c>
      <c r="Z2586" s="2" t="str">
        <f t="shared" si="163"/>
        <v/>
      </c>
    </row>
    <row r="2587" spans="20:26" hidden="1" x14ac:dyDescent="0.25">
      <c r="T2587" s="2" t="str">
        <f t="shared" si="160"/>
        <v/>
      </c>
      <c r="V2587" s="2" t="str">
        <f t="shared" si="161"/>
        <v/>
      </c>
      <c r="X2587" s="2" t="str">
        <f t="shared" si="162"/>
        <v/>
      </c>
      <c r="Z2587" s="2" t="str">
        <f t="shared" si="163"/>
        <v/>
      </c>
    </row>
    <row r="2588" spans="20:26" hidden="1" x14ac:dyDescent="0.25">
      <c r="T2588" s="2" t="str">
        <f t="shared" si="160"/>
        <v/>
      </c>
      <c r="V2588" s="2" t="str">
        <f t="shared" si="161"/>
        <v/>
      </c>
      <c r="X2588" s="2" t="str">
        <f t="shared" si="162"/>
        <v/>
      </c>
      <c r="Z2588" s="2" t="str">
        <f t="shared" si="163"/>
        <v/>
      </c>
    </row>
    <row r="2589" spans="20:26" hidden="1" x14ac:dyDescent="0.25">
      <c r="T2589" s="2" t="str">
        <f t="shared" si="160"/>
        <v/>
      </c>
      <c r="V2589" s="2" t="str">
        <f t="shared" si="161"/>
        <v/>
      </c>
      <c r="X2589" s="2" t="str">
        <f t="shared" si="162"/>
        <v/>
      </c>
      <c r="Z2589" s="2" t="str">
        <f t="shared" si="163"/>
        <v/>
      </c>
    </row>
    <row r="2590" spans="20:26" hidden="1" x14ac:dyDescent="0.25">
      <c r="T2590" s="2" t="str">
        <f t="shared" si="160"/>
        <v/>
      </c>
      <c r="V2590" s="2" t="str">
        <f t="shared" si="161"/>
        <v/>
      </c>
      <c r="X2590" s="2" t="str">
        <f t="shared" si="162"/>
        <v/>
      </c>
      <c r="Z2590" s="2" t="str">
        <f t="shared" si="163"/>
        <v/>
      </c>
    </row>
    <row r="2591" spans="20:26" hidden="1" x14ac:dyDescent="0.25">
      <c r="T2591" s="2" t="str">
        <f t="shared" si="160"/>
        <v/>
      </c>
      <c r="V2591" s="2" t="str">
        <f t="shared" si="161"/>
        <v/>
      </c>
      <c r="X2591" s="2" t="str">
        <f t="shared" si="162"/>
        <v/>
      </c>
      <c r="Z2591" s="2" t="str">
        <f t="shared" si="163"/>
        <v/>
      </c>
    </row>
    <row r="2592" spans="20:26" hidden="1" x14ac:dyDescent="0.25">
      <c r="T2592" s="2" t="str">
        <f t="shared" si="160"/>
        <v/>
      </c>
      <c r="V2592" s="2" t="str">
        <f t="shared" si="161"/>
        <v/>
      </c>
      <c r="X2592" s="2" t="str">
        <f t="shared" si="162"/>
        <v/>
      </c>
      <c r="Z2592" s="2" t="str">
        <f t="shared" si="163"/>
        <v/>
      </c>
    </row>
    <row r="2593" spans="20:26" hidden="1" x14ac:dyDescent="0.25">
      <c r="T2593" s="2" t="str">
        <f t="shared" si="160"/>
        <v/>
      </c>
      <c r="V2593" s="2" t="str">
        <f t="shared" si="161"/>
        <v/>
      </c>
      <c r="X2593" s="2" t="str">
        <f t="shared" si="162"/>
        <v/>
      </c>
      <c r="Z2593" s="2" t="str">
        <f t="shared" si="163"/>
        <v/>
      </c>
    </row>
    <row r="2594" spans="20:26" hidden="1" x14ac:dyDescent="0.25">
      <c r="T2594" s="2" t="str">
        <f t="shared" si="160"/>
        <v/>
      </c>
      <c r="V2594" s="2" t="str">
        <f t="shared" si="161"/>
        <v/>
      </c>
      <c r="X2594" s="2" t="str">
        <f t="shared" si="162"/>
        <v/>
      </c>
      <c r="Z2594" s="2" t="str">
        <f t="shared" si="163"/>
        <v/>
      </c>
    </row>
    <row r="2595" spans="20:26" hidden="1" x14ac:dyDescent="0.25">
      <c r="T2595" s="2" t="str">
        <f t="shared" si="160"/>
        <v/>
      </c>
      <c r="V2595" s="2" t="str">
        <f t="shared" si="161"/>
        <v/>
      </c>
      <c r="X2595" s="2" t="str">
        <f t="shared" si="162"/>
        <v/>
      </c>
      <c r="Z2595" s="2" t="str">
        <f t="shared" si="163"/>
        <v/>
      </c>
    </row>
    <row r="2596" spans="20:26" hidden="1" x14ac:dyDescent="0.25">
      <c r="T2596" s="2" t="str">
        <f t="shared" si="160"/>
        <v/>
      </c>
      <c r="V2596" s="2" t="str">
        <f t="shared" si="161"/>
        <v/>
      </c>
      <c r="X2596" s="2" t="str">
        <f t="shared" si="162"/>
        <v/>
      </c>
      <c r="Z2596" s="2" t="str">
        <f t="shared" si="163"/>
        <v/>
      </c>
    </row>
    <row r="2597" spans="20:26" hidden="1" x14ac:dyDescent="0.25">
      <c r="T2597" s="2" t="str">
        <f t="shared" si="160"/>
        <v/>
      </c>
      <c r="V2597" s="2" t="str">
        <f t="shared" si="161"/>
        <v/>
      </c>
      <c r="X2597" s="2" t="str">
        <f t="shared" si="162"/>
        <v/>
      </c>
      <c r="Z2597" s="2" t="str">
        <f t="shared" si="163"/>
        <v/>
      </c>
    </row>
    <row r="2598" spans="20:26" hidden="1" x14ac:dyDescent="0.25">
      <c r="T2598" s="2" t="str">
        <f t="shared" si="160"/>
        <v/>
      </c>
      <c r="V2598" s="2" t="str">
        <f t="shared" si="161"/>
        <v/>
      </c>
      <c r="X2598" s="2" t="str">
        <f t="shared" si="162"/>
        <v/>
      </c>
      <c r="Z2598" s="2" t="str">
        <f t="shared" si="163"/>
        <v/>
      </c>
    </row>
    <row r="2599" spans="20:26" hidden="1" x14ac:dyDescent="0.25">
      <c r="T2599" s="2" t="str">
        <f t="shared" si="160"/>
        <v/>
      </c>
      <c r="V2599" s="2" t="str">
        <f t="shared" si="161"/>
        <v/>
      </c>
      <c r="X2599" s="2" t="str">
        <f t="shared" si="162"/>
        <v/>
      </c>
      <c r="Z2599" s="2" t="str">
        <f t="shared" si="163"/>
        <v/>
      </c>
    </row>
    <row r="2600" spans="20:26" hidden="1" x14ac:dyDescent="0.25">
      <c r="T2600" s="2" t="str">
        <f t="shared" si="160"/>
        <v/>
      </c>
      <c r="V2600" s="2" t="str">
        <f t="shared" si="161"/>
        <v/>
      </c>
      <c r="X2600" s="2" t="str">
        <f t="shared" si="162"/>
        <v/>
      </c>
      <c r="Z2600" s="2" t="str">
        <f t="shared" si="163"/>
        <v/>
      </c>
    </row>
    <row r="2601" spans="20:26" hidden="1" x14ac:dyDescent="0.25">
      <c r="T2601" s="2" t="str">
        <f t="shared" si="160"/>
        <v/>
      </c>
      <c r="V2601" s="2" t="str">
        <f t="shared" si="161"/>
        <v/>
      </c>
      <c r="X2601" s="2" t="str">
        <f t="shared" si="162"/>
        <v/>
      </c>
      <c r="Z2601" s="2" t="str">
        <f t="shared" si="163"/>
        <v/>
      </c>
    </row>
    <row r="2602" spans="20:26" hidden="1" x14ac:dyDescent="0.25">
      <c r="T2602" s="2" t="str">
        <f t="shared" si="160"/>
        <v/>
      </c>
      <c r="V2602" s="2" t="str">
        <f t="shared" si="161"/>
        <v/>
      </c>
      <c r="X2602" s="2" t="str">
        <f t="shared" si="162"/>
        <v/>
      </c>
      <c r="Z2602" s="2" t="str">
        <f t="shared" si="163"/>
        <v/>
      </c>
    </row>
    <row r="2603" spans="20:26" hidden="1" x14ac:dyDescent="0.25">
      <c r="T2603" s="2" t="str">
        <f t="shared" si="160"/>
        <v/>
      </c>
      <c r="V2603" s="2" t="str">
        <f t="shared" si="161"/>
        <v/>
      </c>
      <c r="X2603" s="2" t="str">
        <f t="shared" si="162"/>
        <v/>
      </c>
      <c r="Z2603" s="2" t="str">
        <f t="shared" si="163"/>
        <v/>
      </c>
    </row>
    <row r="2604" spans="20:26" hidden="1" x14ac:dyDescent="0.25">
      <c r="T2604" s="2" t="str">
        <f t="shared" si="160"/>
        <v/>
      </c>
      <c r="V2604" s="2" t="str">
        <f t="shared" si="161"/>
        <v/>
      </c>
      <c r="X2604" s="2" t="str">
        <f t="shared" si="162"/>
        <v/>
      </c>
      <c r="Z2604" s="2" t="str">
        <f t="shared" si="163"/>
        <v/>
      </c>
    </row>
    <row r="2605" spans="20:26" hidden="1" x14ac:dyDescent="0.25">
      <c r="T2605" s="2" t="str">
        <f t="shared" si="160"/>
        <v/>
      </c>
      <c r="V2605" s="2" t="str">
        <f t="shared" si="161"/>
        <v/>
      </c>
      <c r="X2605" s="2" t="str">
        <f t="shared" si="162"/>
        <v/>
      </c>
      <c r="Z2605" s="2" t="str">
        <f t="shared" si="163"/>
        <v/>
      </c>
    </row>
    <row r="2606" spans="20:26" hidden="1" x14ac:dyDescent="0.25">
      <c r="T2606" s="2" t="str">
        <f t="shared" si="160"/>
        <v/>
      </c>
      <c r="V2606" s="2" t="str">
        <f t="shared" si="161"/>
        <v/>
      </c>
      <c r="X2606" s="2" t="str">
        <f t="shared" si="162"/>
        <v/>
      </c>
      <c r="Z2606" s="2" t="str">
        <f t="shared" si="163"/>
        <v/>
      </c>
    </row>
    <row r="2607" spans="20:26" hidden="1" x14ac:dyDescent="0.25">
      <c r="T2607" s="2" t="str">
        <f t="shared" si="160"/>
        <v/>
      </c>
      <c r="V2607" s="2" t="str">
        <f t="shared" si="161"/>
        <v/>
      </c>
      <c r="X2607" s="2" t="str">
        <f t="shared" si="162"/>
        <v/>
      </c>
      <c r="Z2607" s="2" t="str">
        <f t="shared" si="163"/>
        <v/>
      </c>
    </row>
    <row r="2608" spans="20:26" hidden="1" x14ac:dyDescent="0.25">
      <c r="T2608" s="2" t="str">
        <f t="shared" si="160"/>
        <v/>
      </c>
      <c r="V2608" s="2" t="str">
        <f t="shared" si="161"/>
        <v/>
      </c>
      <c r="X2608" s="2" t="str">
        <f t="shared" si="162"/>
        <v/>
      </c>
      <c r="Z2608" s="2" t="str">
        <f t="shared" si="163"/>
        <v/>
      </c>
    </row>
    <row r="2609" spans="20:26" hidden="1" x14ac:dyDescent="0.25">
      <c r="T2609" s="2" t="str">
        <f t="shared" si="160"/>
        <v/>
      </c>
      <c r="V2609" s="2" t="str">
        <f t="shared" si="161"/>
        <v/>
      </c>
      <c r="X2609" s="2" t="str">
        <f t="shared" si="162"/>
        <v/>
      </c>
      <c r="Z2609" s="2" t="str">
        <f t="shared" si="163"/>
        <v/>
      </c>
    </row>
    <row r="2610" spans="20:26" hidden="1" x14ac:dyDescent="0.25">
      <c r="T2610" s="2" t="str">
        <f t="shared" si="160"/>
        <v/>
      </c>
      <c r="V2610" s="2" t="str">
        <f t="shared" si="161"/>
        <v/>
      </c>
      <c r="X2610" s="2" t="str">
        <f t="shared" si="162"/>
        <v/>
      </c>
      <c r="Z2610" s="2" t="str">
        <f t="shared" si="163"/>
        <v/>
      </c>
    </row>
    <row r="2611" spans="20:26" hidden="1" x14ac:dyDescent="0.25">
      <c r="T2611" s="2" t="str">
        <f t="shared" si="160"/>
        <v/>
      </c>
      <c r="V2611" s="2" t="str">
        <f t="shared" si="161"/>
        <v/>
      </c>
      <c r="X2611" s="2" t="str">
        <f t="shared" si="162"/>
        <v/>
      </c>
      <c r="Z2611" s="2" t="str">
        <f t="shared" si="163"/>
        <v/>
      </c>
    </row>
    <row r="2612" spans="20:26" hidden="1" x14ac:dyDescent="0.25">
      <c r="T2612" s="2" t="str">
        <f t="shared" si="160"/>
        <v/>
      </c>
      <c r="V2612" s="2" t="str">
        <f t="shared" si="161"/>
        <v/>
      </c>
      <c r="X2612" s="2" t="str">
        <f t="shared" si="162"/>
        <v/>
      </c>
      <c r="Z2612" s="2" t="str">
        <f t="shared" si="163"/>
        <v/>
      </c>
    </row>
    <row r="2613" spans="20:26" hidden="1" x14ac:dyDescent="0.25">
      <c r="T2613" s="2" t="str">
        <f t="shared" si="160"/>
        <v/>
      </c>
      <c r="V2613" s="2" t="str">
        <f t="shared" si="161"/>
        <v/>
      </c>
      <c r="X2613" s="2" t="str">
        <f t="shared" si="162"/>
        <v/>
      </c>
      <c r="Z2613" s="2" t="str">
        <f t="shared" si="163"/>
        <v/>
      </c>
    </row>
    <row r="2614" spans="20:26" hidden="1" x14ac:dyDescent="0.25">
      <c r="T2614" s="2" t="str">
        <f t="shared" si="160"/>
        <v/>
      </c>
      <c r="V2614" s="2" t="str">
        <f t="shared" si="161"/>
        <v/>
      </c>
      <c r="X2614" s="2" t="str">
        <f t="shared" si="162"/>
        <v/>
      </c>
      <c r="Z2614" s="2" t="str">
        <f t="shared" si="163"/>
        <v/>
      </c>
    </row>
    <row r="2615" spans="20:26" hidden="1" x14ac:dyDescent="0.25">
      <c r="T2615" s="2" t="str">
        <f t="shared" si="160"/>
        <v/>
      </c>
      <c r="V2615" s="2" t="str">
        <f t="shared" si="161"/>
        <v/>
      </c>
      <c r="X2615" s="2" t="str">
        <f t="shared" si="162"/>
        <v/>
      </c>
      <c r="Z2615" s="2" t="str">
        <f t="shared" si="163"/>
        <v/>
      </c>
    </row>
    <row r="2616" spans="20:26" hidden="1" x14ac:dyDescent="0.25">
      <c r="T2616" s="2" t="str">
        <f t="shared" si="160"/>
        <v/>
      </c>
      <c r="V2616" s="2" t="str">
        <f t="shared" si="161"/>
        <v/>
      </c>
      <c r="X2616" s="2" t="str">
        <f t="shared" si="162"/>
        <v/>
      </c>
      <c r="Z2616" s="2" t="str">
        <f t="shared" si="163"/>
        <v/>
      </c>
    </row>
    <row r="2617" spans="20:26" hidden="1" x14ac:dyDescent="0.25">
      <c r="T2617" s="2" t="str">
        <f t="shared" si="160"/>
        <v/>
      </c>
      <c r="V2617" s="2" t="str">
        <f t="shared" si="161"/>
        <v/>
      </c>
      <c r="X2617" s="2" t="str">
        <f t="shared" si="162"/>
        <v/>
      </c>
      <c r="Z2617" s="2" t="str">
        <f t="shared" si="163"/>
        <v/>
      </c>
    </row>
    <row r="2618" spans="20:26" hidden="1" x14ac:dyDescent="0.25">
      <c r="T2618" s="2" t="str">
        <f t="shared" si="160"/>
        <v/>
      </c>
      <c r="V2618" s="2" t="str">
        <f t="shared" si="161"/>
        <v/>
      </c>
      <c r="X2618" s="2" t="str">
        <f t="shared" si="162"/>
        <v/>
      </c>
      <c r="Z2618" s="2" t="str">
        <f t="shared" si="163"/>
        <v/>
      </c>
    </row>
    <row r="2619" spans="20:26" hidden="1" x14ac:dyDescent="0.25">
      <c r="T2619" s="2" t="str">
        <f t="shared" ref="T2619:T2682" si="164">IF(U2619&lt;&gt;"",B2619,"")</f>
        <v/>
      </c>
      <c r="V2619" s="2" t="str">
        <f t="shared" si="161"/>
        <v/>
      </c>
      <c r="X2619" s="2" t="str">
        <f t="shared" si="162"/>
        <v/>
      </c>
      <c r="Z2619" s="2" t="str">
        <f t="shared" si="163"/>
        <v/>
      </c>
    </row>
    <row r="2620" spans="20:26" hidden="1" x14ac:dyDescent="0.25">
      <c r="T2620" s="2" t="str">
        <f t="shared" si="164"/>
        <v/>
      </c>
      <c r="V2620" s="2" t="str">
        <f t="shared" si="161"/>
        <v/>
      </c>
      <c r="X2620" s="2" t="str">
        <f t="shared" si="162"/>
        <v/>
      </c>
      <c r="Z2620" s="2" t="str">
        <f t="shared" si="163"/>
        <v/>
      </c>
    </row>
    <row r="2621" spans="20:26" hidden="1" x14ac:dyDescent="0.25">
      <c r="T2621" s="2" t="str">
        <f t="shared" si="164"/>
        <v/>
      </c>
      <c r="V2621" s="2" t="str">
        <f t="shared" si="161"/>
        <v/>
      </c>
      <c r="X2621" s="2" t="str">
        <f t="shared" si="162"/>
        <v/>
      </c>
      <c r="Z2621" s="2" t="str">
        <f t="shared" si="163"/>
        <v/>
      </c>
    </row>
    <row r="2622" spans="20:26" hidden="1" x14ac:dyDescent="0.25">
      <c r="T2622" s="2" t="str">
        <f t="shared" si="164"/>
        <v/>
      </c>
      <c r="V2622" s="2" t="str">
        <f t="shared" si="161"/>
        <v/>
      </c>
      <c r="X2622" s="2" t="str">
        <f t="shared" si="162"/>
        <v/>
      </c>
      <c r="Z2622" s="2" t="str">
        <f t="shared" si="163"/>
        <v/>
      </c>
    </row>
    <row r="2623" spans="20:26" hidden="1" x14ac:dyDescent="0.25">
      <c r="T2623" s="2" t="str">
        <f t="shared" si="164"/>
        <v/>
      </c>
      <c r="V2623" s="2" t="str">
        <f t="shared" si="161"/>
        <v/>
      </c>
      <c r="X2623" s="2" t="str">
        <f t="shared" si="162"/>
        <v/>
      </c>
      <c r="Z2623" s="2" t="str">
        <f t="shared" si="163"/>
        <v/>
      </c>
    </row>
    <row r="2624" spans="20:26" hidden="1" x14ac:dyDescent="0.25">
      <c r="T2624" s="2" t="str">
        <f t="shared" si="164"/>
        <v/>
      </c>
      <c r="V2624" s="2" t="str">
        <f t="shared" si="161"/>
        <v/>
      </c>
      <c r="X2624" s="2" t="str">
        <f t="shared" si="162"/>
        <v/>
      </c>
      <c r="Z2624" s="2" t="str">
        <f t="shared" si="163"/>
        <v/>
      </c>
    </row>
    <row r="2625" spans="20:26" hidden="1" x14ac:dyDescent="0.25">
      <c r="T2625" s="2" t="str">
        <f t="shared" si="164"/>
        <v/>
      </c>
      <c r="V2625" s="2" t="str">
        <f t="shared" si="161"/>
        <v/>
      </c>
      <c r="X2625" s="2" t="str">
        <f t="shared" si="162"/>
        <v/>
      </c>
      <c r="Z2625" s="2" t="str">
        <f t="shared" si="163"/>
        <v/>
      </c>
    </row>
    <row r="2626" spans="20:26" hidden="1" x14ac:dyDescent="0.25">
      <c r="T2626" s="2" t="str">
        <f t="shared" si="164"/>
        <v/>
      </c>
      <c r="V2626" s="2" t="str">
        <f t="shared" si="161"/>
        <v/>
      </c>
      <c r="X2626" s="2" t="str">
        <f t="shared" si="162"/>
        <v/>
      </c>
      <c r="Z2626" s="2" t="str">
        <f t="shared" si="163"/>
        <v/>
      </c>
    </row>
    <row r="2627" spans="20:26" hidden="1" x14ac:dyDescent="0.25">
      <c r="T2627" s="2" t="str">
        <f t="shared" si="164"/>
        <v/>
      </c>
      <c r="V2627" s="2" t="str">
        <f t="shared" ref="V2627:V2629" si="165">IF(W2627&lt;&gt;"",B2627,"")</f>
        <v/>
      </c>
      <c r="X2627" s="2" t="str">
        <f t="shared" ref="X2627:X2690" si="166">IF(Y2627&lt;&gt;"",B2627,"")</f>
        <v/>
      </c>
      <c r="Z2627" s="2" t="str">
        <f t="shared" ref="Z2627:Z2690" si="167">IF(AA2627&lt;&gt;"",B2627,"")</f>
        <v/>
      </c>
    </row>
    <row r="2628" spans="20:26" hidden="1" x14ac:dyDescent="0.25">
      <c r="T2628" s="2" t="str">
        <f t="shared" si="164"/>
        <v/>
      </c>
      <c r="V2628" s="2" t="str">
        <f t="shared" si="165"/>
        <v/>
      </c>
      <c r="X2628" s="2" t="str">
        <f t="shared" si="166"/>
        <v/>
      </c>
      <c r="Z2628" s="2" t="str">
        <f t="shared" si="167"/>
        <v/>
      </c>
    </row>
    <row r="2629" spans="20:26" hidden="1" x14ac:dyDescent="0.25">
      <c r="T2629" s="2" t="str">
        <f t="shared" si="164"/>
        <v/>
      </c>
      <c r="V2629" s="2" t="str">
        <f t="shared" si="165"/>
        <v/>
      </c>
      <c r="X2629" s="2" t="str">
        <f t="shared" si="166"/>
        <v/>
      </c>
      <c r="Z2629" s="2" t="str">
        <f t="shared" si="167"/>
        <v/>
      </c>
    </row>
    <row r="2630" spans="20:26" hidden="1" x14ac:dyDescent="0.25">
      <c r="T2630" s="2" t="str">
        <f t="shared" si="164"/>
        <v/>
      </c>
      <c r="X2630" s="2" t="str">
        <f t="shared" si="166"/>
        <v/>
      </c>
      <c r="Z2630" s="2" t="str">
        <f t="shared" si="167"/>
        <v/>
      </c>
    </row>
    <row r="2631" spans="20:26" hidden="1" x14ac:dyDescent="0.25">
      <c r="T2631" s="2" t="str">
        <f t="shared" si="164"/>
        <v/>
      </c>
      <c r="X2631" s="2" t="str">
        <f t="shared" si="166"/>
        <v/>
      </c>
      <c r="Z2631" s="2" t="str">
        <f t="shared" si="167"/>
        <v/>
      </c>
    </row>
    <row r="2632" spans="20:26" hidden="1" x14ac:dyDescent="0.25">
      <c r="T2632" s="2" t="str">
        <f t="shared" si="164"/>
        <v/>
      </c>
      <c r="X2632" s="2" t="str">
        <f t="shared" si="166"/>
        <v/>
      </c>
      <c r="Z2632" s="2" t="str">
        <f t="shared" si="167"/>
        <v/>
      </c>
    </row>
    <row r="2633" spans="20:26" hidden="1" x14ac:dyDescent="0.25">
      <c r="T2633" s="2" t="str">
        <f t="shared" si="164"/>
        <v/>
      </c>
      <c r="X2633" s="2" t="str">
        <f t="shared" si="166"/>
        <v/>
      </c>
      <c r="Z2633" s="2" t="str">
        <f t="shared" si="167"/>
        <v/>
      </c>
    </row>
    <row r="2634" spans="20:26" hidden="1" x14ac:dyDescent="0.25">
      <c r="T2634" s="2" t="str">
        <f t="shared" si="164"/>
        <v/>
      </c>
      <c r="X2634" s="2" t="str">
        <f t="shared" si="166"/>
        <v/>
      </c>
      <c r="Z2634" s="2" t="str">
        <f t="shared" si="167"/>
        <v/>
      </c>
    </row>
    <row r="2635" spans="20:26" hidden="1" x14ac:dyDescent="0.25">
      <c r="T2635" s="2" t="str">
        <f t="shared" si="164"/>
        <v/>
      </c>
      <c r="X2635" s="2" t="str">
        <f t="shared" si="166"/>
        <v/>
      </c>
      <c r="Z2635" s="2" t="str">
        <f t="shared" si="167"/>
        <v/>
      </c>
    </row>
    <row r="2636" spans="20:26" hidden="1" x14ac:dyDescent="0.25">
      <c r="T2636" s="2" t="str">
        <f t="shared" si="164"/>
        <v/>
      </c>
      <c r="X2636" s="2" t="str">
        <f t="shared" si="166"/>
        <v/>
      </c>
      <c r="Z2636" s="2" t="str">
        <f t="shared" si="167"/>
        <v/>
      </c>
    </row>
    <row r="2637" spans="20:26" hidden="1" x14ac:dyDescent="0.25">
      <c r="T2637" s="2" t="str">
        <f t="shared" si="164"/>
        <v/>
      </c>
      <c r="X2637" s="2" t="str">
        <f t="shared" si="166"/>
        <v/>
      </c>
      <c r="Z2637" s="2" t="str">
        <f t="shared" si="167"/>
        <v/>
      </c>
    </row>
    <row r="2638" spans="20:26" hidden="1" x14ac:dyDescent="0.25">
      <c r="T2638" s="2" t="str">
        <f t="shared" si="164"/>
        <v/>
      </c>
      <c r="X2638" s="2" t="str">
        <f t="shared" si="166"/>
        <v/>
      </c>
      <c r="Z2638" s="2" t="str">
        <f t="shared" si="167"/>
        <v/>
      </c>
    </row>
    <row r="2639" spans="20:26" hidden="1" x14ac:dyDescent="0.25">
      <c r="T2639" s="2" t="str">
        <f t="shared" si="164"/>
        <v/>
      </c>
      <c r="X2639" s="2" t="str">
        <f t="shared" si="166"/>
        <v/>
      </c>
      <c r="Z2639" s="2" t="str">
        <f t="shared" si="167"/>
        <v/>
      </c>
    </row>
    <row r="2640" spans="20:26" hidden="1" x14ac:dyDescent="0.25">
      <c r="T2640" s="2" t="str">
        <f t="shared" si="164"/>
        <v/>
      </c>
      <c r="X2640" s="2" t="str">
        <f t="shared" si="166"/>
        <v/>
      </c>
      <c r="Z2640" s="2" t="str">
        <f t="shared" si="167"/>
        <v/>
      </c>
    </row>
    <row r="2641" spans="20:26" hidden="1" x14ac:dyDescent="0.25">
      <c r="T2641" s="2" t="str">
        <f t="shared" si="164"/>
        <v/>
      </c>
      <c r="X2641" s="2" t="str">
        <f t="shared" si="166"/>
        <v/>
      </c>
      <c r="Z2641" s="2" t="str">
        <f t="shared" si="167"/>
        <v/>
      </c>
    </row>
    <row r="2642" spans="20:26" hidden="1" x14ac:dyDescent="0.25">
      <c r="T2642" s="2" t="str">
        <f t="shared" si="164"/>
        <v/>
      </c>
      <c r="X2642" s="2" t="str">
        <f t="shared" si="166"/>
        <v/>
      </c>
      <c r="Z2642" s="2" t="str">
        <f t="shared" si="167"/>
        <v/>
      </c>
    </row>
    <row r="2643" spans="20:26" hidden="1" x14ac:dyDescent="0.25">
      <c r="T2643" s="2" t="str">
        <f t="shared" si="164"/>
        <v/>
      </c>
      <c r="X2643" s="2" t="str">
        <f t="shared" si="166"/>
        <v/>
      </c>
      <c r="Z2643" s="2" t="str">
        <f t="shared" si="167"/>
        <v/>
      </c>
    </row>
    <row r="2644" spans="20:26" hidden="1" x14ac:dyDescent="0.25">
      <c r="T2644" s="2" t="str">
        <f t="shared" si="164"/>
        <v/>
      </c>
      <c r="X2644" s="2" t="str">
        <f t="shared" si="166"/>
        <v/>
      </c>
      <c r="Z2644" s="2" t="str">
        <f t="shared" si="167"/>
        <v/>
      </c>
    </row>
    <row r="2645" spans="20:26" hidden="1" x14ac:dyDescent="0.25">
      <c r="T2645" s="2" t="str">
        <f t="shared" si="164"/>
        <v/>
      </c>
      <c r="X2645" s="2" t="str">
        <f t="shared" si="166"/>
        <v/>
      </c>
      <c r="Z2645" s="2" t="str">
        <f t="shared" si="167"/>
        <v/>
      </c>
    </row>
    <row r="2646" spans="20:26" hidden="1" x14ac:dyDescent="0.25">
      <c r="T2646" s="2" t="str">
        <f t="shared" si="164"/>
        <v/>
      </c>
      <c r="X2646" s="2" t="str">
        <f t="shared" si="166"/>
        <v/>
      </c>
      <c r="Z2646" s="2" t="str">
        <f t="shared" si="167"/>
        <v/>
      </c>
    </row>
    <row r="2647" spans="20:26" hidden="1" x14ac:dyDescent="0.25">
      <c r="T2647" s="2" t="str">
        <f t="shared" si="164"/>
        <v/>
      </c>
      <c r="X2647" s="2" t="str">
        <f t="shared" si="166"/>
        <v/>
      </c>
      <c r="Z2647" s="2" t="str">
        <f t="shared" si="167"/>
        <v/>
      </c>
    </row>
    <row r="2648" spans="20:26" hidden="1" x14ac:dyDescent="0.25">
      <c r="T2648" s="2" t="str">
        <f t="shared" si="164"/>
        <v/>
      </c>
      <c r="X2648" s="2" t="str">
        <f t="shared" si="166"/>
        <v/>
      </c>
      <c r="Z2648" s="2" t="str">
        <f t="shared" si="167"/>
        <v/>
      </c>
    </row>
    <row r="2649" spans="20:26" hidden="1" x14ac:dyDescent="0.25">
      <c r="T2649" s="2" t="str">
        <f t="shared" si="164"/>
        <v/>
      </c>
      <c r="X2649" s="2" t="str">
        <f t="shared" si="166"/>
        <v/>
      </c>
      <c r="Z2649" s="2" t="str">
        <f t="shared" si="167"/>
        <v/>
      </c>
    </row>
    <row r="2650" spans="20:26" hidden="1" x14ac:dyDescent="0.25">
      <c r="T2650" s="2" t="str">
        <f t="shared" si="164"/>
        <v/>
      </c>
      <c r="X2650" s="2" t="str">
        <f t="shared" si="166"/>
        <v/>
      </c>
      <c r="Z2650" s="2" t="str">
        <f t="shared" si="167"/>
        <v/>
      </c>
    </row>
    <row r="2651" spans="20:26" hidden="1" x14ac:dyDescent="0.25">
      <c r="T2651" s="2" t="str">
        <f t="shared" si="164"/>
        <v/>
      </c>
      <c r="X2651" s="2" t="str">
        <f t="shared" si="166"/>
        <v/>
      </c>
      <c r="Z2651" s="2" t="str">
        <f t="shared" si="167"/>
        <v/>
      </c>
    </row>
    <row r="2652" spans="20:26" hidden="1" x14ac:dyDescent="0.25">
      <c r="T2652" s="2" t="str">
        <f t="shared" si="164"/>
        <v/>
      </c>
      <c r="X2652" s="2" t="str">
        <f t="shared" si="166"/>
        <v/>
      </c>
      <c r="Z2652" s="2" t="str">
        <f t="shared" si="167"/>
        <v/>
      </c>
    </row>
    <row r="2653" spans="20:26" hidden="1" x14ac:dyDescent="0.25">
      <c r="T2653" s="2" t="str">
        <f t="shared" si="164"/>
        <v/>
      </c>
      <c r="X2653" s="2" t="str">
        <f t="shared" si="166"/>
        <v/>
      </c>
      <c r="Z2653" s="2" t="str">
        <f t="shared" si="167"/>
        <v/>
      </c>
    </row>
    <row r="2654" spans="20:26" hidden="1" x14ac:dyDescent="0.25">
      <c r="T2654" s="2" t="str">
        <f t="shared" si="164"/>
        <v/>
      </c>
      <c r="X2654" s="2" t="str">
        <f t="shared" si="166"/>
        <v/>
      </c>
      <c r="Z2654" s="2" t="str">
        <f t="shared" si="167"/>
        <v/>
      </c>
    </row>
    <row r="2655" spans="20:26" hidden="1" x14ac:dyDescent="0.25">
      <c r="T2655" s="2" t="str">
        <f t="shared" si="164"/>
        <v/>
      </c>
      <c r="X2655" s="2" t="str">
        <f t="shared" si="166"/>
        <v/>
      </c>
      <c r="Z2655" s="2" t="str">
        <f t="shared" si="167"/>
        <v/>
      </c>
    </row>
    <row r="2656" spans="20:26" hidden="1" x14ac:dyDescent="0.25">
      <c r="T2656" s="2" t="str">
        <f t="shared" si="164"/>
        <v/>
      </c>
      <c r="X2656" s="2" t="str">
        <f t="shared" si="166"/>
        <v/>
      </c>
      <c r="Z2656" s="2" t="str">
        <f t="shared" si="167"/>
        <v/>
      </c>
    </row>
    <row r="2657" spans="20:26" hidden="1" x14ac:dyDescent="0.25">
      <c r="T2657" s="2" t="str">
        <f t="shared" si="164"/>
        <v/>
      </c>
      <c r="X2657" s="2" t="str">
        <f t="shared" si="166"/>
        <v/>
      </c>
      <c r="Z2657" s="2" t="str">
        <f t="shared" si="167"/>
        <v/>
      </c>
    </row>
    <row r="2658" spans="20:26" hidden="1" x14ac:dyDescent="0.25">
      <c r="T2658" s="2" t="str">
        <f t="shared" si="164"/>
        <v/>
      </c>
      <c r="X2658" s="2" t="str">
        <f t="shared" si="166"/>
        <v/>
      </c>
      <c r="Z2658" s="2" t="str">
        <f t="shared" si="167"/>
        <v/>
      </c>
    </row>
    <row r="2659" spans="20:26" hidden="1" x14ac:dyDescent="0.25">
      <c r="T2659" s="2" t="str">
        <f t="shared" si="164"/>
        <v/>
      </c>
      <c r="X2659" s="2" t="str">
        <f t="shared" si="166"/>
        <v/>
      </c>
      <c r="Z2659" s="2" t="str">
        <f t="shared" si="167"/>
        <v/>
      </c>
    </row>
    <row r="2660" spans="20:26" hidden="1" x14ac:dyDescent="0.25">
      <c r="T2660" s="2" t="str">
        <f t="shared" si="164"/>
        <v/>
      </c>
      <c r="X2660" s="2" t="str">
        <f t="shared" si="166"/>
        <v/>
      </c>
      <c r="Z2660" s="2" t="str">
        <f t="shared" si="167"/>
        <v/>
      </c>
    </row>
    <row r="2661" spans="20:26" hidden="1" x14ac:dyDescent="0.25">
      <c r="T2661" s="2" t="str">
        <f t="shared" si="164"/>
        <v/>
      </c>
      <c r="X2661" s="2" t="str">
        <f t="shared" si="166"/>
        <v/>
      </c>
      <c r="Z2661" s="2" t="str">
        <f t="shared" si="167"/>
        <v/>
      </c>
    </row>
    <row r="2662" spans="20:26" hidden="1" x14ac:dyDescent="0.25">
      <c r="T2662" s="2" t="str">
        <f t="shared" si="164"/>
        <v/>
      </c>
      <c r="X2662" s="2" t="str">
        <f t="shared" si="166"/>
        <v/>
      </c>
      <c r="Z2662" s="2" t="str">
        <f t="shared" si="167"/>
        <v/>
      </c>
    </row>
    <row r="2663" spans="20:26" hidden="1" x14ac:dyDescent="0.25">
      <c r="T2663" s="2" t="str">
        <f t="shared" si="164"/>
        <v/>
      </c>
      <c r="X2663" s="2" t="str">
        <f t="shared" si="166"/>
        <v/>
      </c>
      <c r="Z2663" s="2" t="str">
        <f t="shared" si="167"/>
        <v/>
      </c>
    </row>
    <row r="2664" spans="20:26" hidden="1" x14ac:dyDescent="0.25">
      <c r="T2664" s="2" t="str">
        <f t="shared" si="164"/>
        <v/>
      </c>
      <c r="X2664" s="2" t="str">
        <f t="shared" si="166"/>
        <v/>
      </c>
      <c r="Z2664" s="2" t="str">
        <f t="shared" si="167"/>
        <v/>
      </c>
    </row>
    <row r="2665" spans="20:26" hidden="1" x14ac:dyDescent="0.25">
      <c r="T2665" s="2" t="str">
        <f t="shared" si="164"/>
        <v/>
      </c>
      <c r="X2665" s="2" t="str">
        <f t="shared" si="166"/>
        <v/>
      </c>
      <c r="Z2665" s="2" t="str">
        <f t="shared" si="167"/>
        <v/>
      </c>
    </row>
    <row r="2666" spans="20:26" hidden="1" x14ac:dyDescent="0.25">
      <c r="T2666" s="2" t="str">
        <f t="shared" si="164"/>
        <v/>
      </c>
      <c r="X2666" s="2" t="str">
        <f t="shared" si="166"/>
        <v/>
      </c>
      <c r="Z2666" s="2" t="str">
        <f t="shared" si="167"/>
        <v/>
      </c>
    </row>
    <row r="2667" spans="20:26" hidden="1" x14ac:dyDescent="0.25">
      <c r="T2667" s="2" t="str">
        <f t="shared" si="164"/>
        <v/>
      </c>
      <c r="X2667" s="2" t="str">
        <f t="shared" si="166"/>
        <v/>
      </c>
      <c r="Z2667" s="2" t="str">
        <f t="shared" si="167"/>
        <v/>
      </c>
    </row>
    <row r="2668" spans="20:26" hidden="1" x14ac:dyDescent="0.25">
      <c r="T2668" s="2" t="str">
        <f t="shared" si="164"/>
        <v/>
      </c>
      <c r="X2668" s="2" t="str">
        <f t="shared" si="166"/>
        <v/>
      </c>
      <c r="Z2668" s="2" t="str">
        <f t="shared" si="167"/>
        <v/>
      </c>
    </row>
    <row r="2669" spans="20:26" hidden="1" x14ac:dyDescent="0.25">
      <c r="T2669" s="2" t="str">
        <f t="shared" si="164"/>
        <v/>
      </c>
      <c r="X2669" s="2" t="str">
        <f t="shared" si="166"/>
        <v/>
      </c>
      <c r="Z2669" s="2" t="str">
        <f t="shared" si="167"/>
        <v/>
      </c>
    </row>
    <row r="2670" spans="20:26" hidden="1" x14ac:dyDescent="0.25">
      <c r="T2670" s="2" t="str">
        <f t="shared" si="164"/>
        <v/>
      </c>
      <c r="X2670" s="2" t="str">
        <f t="shared" si="166"/>
        <v/>
      </c>
      <c r="Z2670" s="2" t="str">
        <f t="shared" si="167"/>
        <v/>
      </c>
    </row>
    <row r="2671" spans="20:26" hidden="1" x14ac:dyDescent="0.25">
      <c r="T2671" s="2" t="str">
        <f t="shared" si="164"/>
        <v/>
      </c>
      <c r="X2671" s="2" t="str">
        <f t="shared" si="166"/>
        <v/>
      </c>
      <c r="Z2671" s="2" t="str">
        <f t="shared" si="167"/>
        <v/>
      </c>
    </row>
    <row r="2672" spans="20:26" hidden="1" x14ac:dyDescent="0.25">
      <c r="T2672" s="2" t="str">
        <f t="shared" si="164"/>
        <v/>
      </c>
      <c r="X2672" s="2" t="str">
        <f t="shared" si="166"/>
        <v/>
      </c>
      <c r="Z2672" s="2" t="str">
        <f t="shared" si="167"/>
        <v/>
      </c>
    </row>
    <row r="2673" spans="20:26" hidden="1" x14ac:dyDescent="0.25">
      <c r="T2673" s="2" t="str">
        <f t="shared" si="164"/>
        <v/>
      </c>
      <c r="X2673" s="2" t="str">
        <f t="shared" si="166"/>
        <v/>
      </c>
      <c r="Z2673" s="2" t="str">
        <f t="shared" si="167"/>
        <v/>
      </c>
    </row>
    <row r="2674" spans="20:26" hidden="1" x14ac:dyDescent="0.25">
      <c r="T2674" s="2" t="str">
        <f t="shared" si="164"/>
        <v/>
      </c>
      <c r="X2674" s="2" t="str">
        <f t="shared" si="166"/>
        <v/>
      </c>
      <c r="Z2674" s="2" t="str">
        <f t="shared" si="167"/>
        <v/>
      </c>
    </row>
    <row r="2675" spans="20:26" hidden="1" x14ac:dyDescent="0.25">
      <c r="T2675" s="2" t="str">
        <f t="shared" si="164"/>
        <v/>
      </c>
      <c r="X2675" s="2" t="str">
        <f t="shared" si="166"/>
        <v/>
      </c>
      <c r="Z2675" s="2" t="str">
        <f t="shared" si="167"/>
        <v/>
      </c>
    </row>
    <row r="2676" spans="20:26" hidden="1" x14ac:dyDescent="0.25">
      <c r="T2676" s="2" t="str">
        <f t="shared" si="164"/>
        <v/>
      </c>
      <c r="X2676" s="2" t="str">
        <f t="shared" si="166"/>
        <v/>
      </c>
      <c r="Z2676" s="2" t="str">
        <f t="shared" si="167"/>
        <v/>
      </c>
    </row>
    <row r="2677" spans="20:26" hidden="1" x14ac:dyDescent="0.25">
      <c r="T2677" s="2" t="str">
        <f t="shared" si="164"/>
        <v/>
      </c>
      <c r="X2677" s="2" t="str">
        <f t="shared" si="166"/>
        <v/>
      </c>
      <c r="Z2677" s="2" t="str">
        <f t="shared" si="167"/>
        <v/>
      </c>
    </row>
    <row r="2678" spans="20:26" hidden="1" x14ac:dyDescent="0.25">
      <c r="T2678" s="2" t="str">
        <f t="shared" si="164"/>
        <v/>
      </c>
      <c r="X2678" s="2" t="str">
        <f t="shared" si="166"/>
        <v/>
      </c>
      <c r="Z2678" s="2" t="str">
        <f t="shared" si="167"/>
        <v/>
      </c>
    </row>
    <row r="2679" spans="20:26" hidden="1" x14ac:dyDescent="0.25">
      <c r="T2679" s="2" t="str">
        <f t="shared" si="164"/>
        <v/>
      </c>
      <c r="X2679" s="2" t="str">
        <f t="shared" si="166"/>
        <v/>
      </c>
      <c r="Z2679" s="2" t="str">
        <f t="shared" si="167"/>
        <v/>
      </c>
    </row>
    <row r="2680" spans="20:26" hidden="1" x14ac:dyDescent="0.25">
      <c r="T2680" s="2" t="str">
        <f t="shared" si="164"/>
        <v/>
      </c>
      <c r="X2680" s="2" t="str">
        <f t="shared" si="166"/>
        <v/>
      </c>
      <c r="Z2680" s="2" t="str">
        <f t="shared" si="167"/>
        <v/>
      </c>
    </row>
    <row r="2681" spans="20:26" hidden="1" x14ac:dyDescent="0.25">
      <c r="T2681" s="2" t="str">
        <f t="shared" si="164"/>
        <v/>
      </c>
      <c r="X2681" s="2" t="str">
        <f t="shared" si="166"/>
        <v/>
      </c>
      <c r="Z2681" s="2" t="str">
        <f t="shared" si="167"/>
        <v/>
      </c>
    </row>
    <row r="2682" spans="20:26" hidden="1" x14ac:dyDescent="0.25">
      <c r="T2682" s="2" t="str">
        <f t="shared" si="164"/>
        <v/>
      </c>
      <c r="X2682" s="2" t="str">
        <f t="shared" si="166"/>
        <v/>
      </c>
      <c r="Z2682" s="2" t="str">
        <f t="shared" si="167"/>
        <v/>
      </c>
    </row>
    <row r="2683" spans="20:26" hidden="1" x14ac:dyDescent="0.25">
      <c r="T2683" s="2" t="str">
        <f t="shared" ref="T2683:T2746" si="168">IF(U2683&lt;&gt;"",B2683,"")</f>
        <v/>
      </c>
      <c r="X2683" s="2" t="str">
        <f t="shared" si="166"/>
        <v/>
      </c>
      <c r="Z2683" s="2" t="str">
        <f t="shared" si="167"/>
        <v/>
      </c>
    </row>
    <row r="2684" spans="20:26" hidden="1" x14ac:dyDescent="0.25">
      <c r="T2684" s="2" t="str">
        <f t="shared" si="168"/>
        <v/>
      </c>
      <c r="X2684" s="2" t="str">
        <f t="shared" si="166"/>
        <v/>
      </c>
      <c r="Z2684" s="2" t="str">
        <f t="shared" si="167"/>
        <v/>
      </c>
    </row>
    <row r="2685" spans="20:26" hidden="1" x14ac:dyDescent="0.25">
      <c r="T2685" s="2" t="str">
        <f t="shared" si="168"/>
        <v/>
      </c>
      <c r="X2685" s="2" t="str">
        <f t="shared" si="166"/>
        <v/>
      </c>
      <c r="Z2685" s="2" t="str">
        <f t="shared" si="167"/>
        <v/>
      </c>
    </row>
    <row r="2686" spans="20:26" hidden="1" x14ac:dyDescent="0.25">
      <c r="T2686" s="2" t="str">
        <f t="shared" si="168"/>
        <v/>
      </c>
      <c r="X2686" s="2" t="str">
        <f t="shared" si="166"/>
        <v/>
      </c>
      <c r="Z2686" s="2" t="str">
        <f t="shared" si="167"/>
        <v/>
      </c>
    </row>
    <row r="2687" spans="20:26" hidden="1" x14ac:dyDescent="0.25">
      <c r="T2687" s="2" t="str">
        <f t="shared" si="168"/>
        <v/>
      </c>
      <c r="X2687" s="2" t="str">
        <f t="shared" si="166"/>
        <v/>
      </c>
      <c r="Z2687" s="2" t="str">
        <f t="shared" si="167"/>
        <v/>
      </c>
    </row>
    <row r="2688" spans="20:26" hidden="1" x14ac:dyDescent="0.25">
      <c r="T2688" s="2" t="str">
        <f t="shared" si="168"/>
        <v/>
      </c>
      <c r="X2688" s="2" t="str">
        <f t="shared" si="166"/>
        <v/>
      </c>
      <c r="Z2688" s="2" t="str">
        <f t="shared" si="167"/>
        <v/>
      </c>
    </row>
    <row r="2689" spans="20:26" hidden="1" x14ac:dyDescent="0.25">
      <c r="T2689" s="2" t="str">
        <f t="shared" si="168"/>
        <v/>
      </c>
      <c r="X2689" s="2" t="str">
        <f t="shared" si="166"/>
        <v/>
      </c>
      <c r="Z2689" s="2" t="str">
        <f t="shared" si="167"/>
        <v/>
      </c>
    </row>
    <row r="2690" spans="20:26" hidden="1" x14ac:dyDescent="0.25">
      <c r="T2690" s="2" t="str">
        <f t="shared" si="168"/>
        <v/>
      </c>
      <c r="X2690" s="2" t="str">
        <f t="shared" si="166"/>
        <v/>
      </c>
      <c r="Z2690" s="2" t="str">
        <f t="shared" si="167"/>
        <v/>
      </c>
    </row>
    <row r="2691" spans="20:26" hidden="1" x14ac:dyDescent="0.25">
      <c r="T2691" s="2" t="str">
        <f t="shared" si="168"/>
        <v/>
      </c>
      <c r="X2691" s="2" t="str">
        <f t="shared" ref="X2691:X2754" si="169">IF(Y2691&lt;&gt;"",B2691,"")</f>
        <v/>
      </c>
      <c r="Z2691" s="2" t="str">
        <f t="shared" ref="Z2691:Z2754" si="170">IF(AA2691&lt;&gt;"",B2691,"")</f>
        <v/>
      </c>
    </row>
    <row r="2692" spans="20:26" hidden="1" x14ac:dyDescent="0.25">
      <c r="T2692" s="2" t="str">
        <f t="shared" si="168"/>
        <v/>
      </c>
      <c r="X2692" s="2" t="str">
        <f t="shared" si="169"/>
        <v/>
      </c>
      <c r="Z2692" s="2" t="str">
        <f t="shared" si="170"/>
        <v/>
      </c>
    </row>
    <row r="2693" spans="20:26" hidden="1" x14ac:dyDescent="0.25">
      <c r="T2693" s="2" t="str">
        <f t="shared" si="168"/>
        <v/>
      </c>
      <c r="X2693" s="2" t="str">
        <f t="shared" si="169"/>
        <v/>
      </c>
      <c r="Z2693" s="2" t="str">
        <f t="shared" si="170"/>
        <v/>
      </c>
    </row>
    <row r="2694" spans="20:26" hidden="1" x14ac:dyDescent="0.25">
      <c r="T2694" s="2" t="str">
        <f t="shared" si="168"/>
        <v/>
      </c>
      <c r="X2694" s="2" t="str">
        <f t="shared" si="169"/>
        <v/>
      </c>
      <c r="Z2694" s="2" t="str">
        <f t="shared" si="170"/>
        <v/>
      </c>
    </row>
    <row r="2695" spans="20:26" hidden="1" x14ac:dyDescent="0.25">
      <c r="T2695" s="2" t="str">
        <f t="shared" si="168"/>
        <v/>
      </c>
      <c r="X2695" s="2" t="str">
        <f t="shared" si="169"/>
        <v/>
      </c>
      <c r="Z2695" s="2" t="str">
        <f t="shared" si="170"/>
        <v/>
      </c>
    </row>
    <row r="2696" spans="20:26" hidden="1" x14ac:dyDescent="0.25">
      <c r="T2696" s="2" t="str">
        <f t="shared" si="168"/>
        <v/>
      </c>
      <c r="X2696" s="2" t="str">
        <f t="shared" si="169"/>
        <v/>
      </c>
      <c r="Z2696" s="2" t="str">
        <f t="shared" si="170"/>
        <v/>
      </c>
    </row>
    <row r="2697" spans="20:26" hidden="1" x14ac:dyDescent="0.25">
      <c r="T2697" s="2" t="str">
        <f t="shared" si="168"/>
        <v/>
      </c>
      <c r="X2697" s="2" t="str">
        <f t="shared" si="169"/>
        <v/>
      </c>
      <c r="Z2697" s="2" t="str">
        <f t="shared" si="170"/>
        <v/>
      </c>
    </row>
    <row r="2698" spans="20:26" hidden="1" x14ac:dyDescent="0.25">
      <c r="T2698" s="2" t="str">
        <f t="shared" si="168"/>
        <v/>
      </c>
      <c r="X2698" s="2" t="str">
        <f t="shared" si="169"/>
        <v/>
      </c>
      <c r="Z2698" s="2" t="str">
        <f t="shared" si="170"/>
        <v/>
      </c>
    </row>
    <row r="2699" spans="20:26" hidden="1" x14ac:dyDescent="0.25">
      <c r="T2699" s="2" t="str">
        <f t="shared" si="168"/>
        <v/>
      </c>
      <c r="X2699" s="2" t="str">
        <f t="shared" si="169"/>
        <v/>
      </c>
      <c r="Z2699" s="2" t="str">
        <f t="shared" si="170"/>
        <v/>
      </c>
    </row>
    <row r="2700" spans="20:26" hidden="1" x14ac:dyDescent="0.25">
      <c r="T2700" s="2" t="str">
        <f t="shared" si="168"/>
        <v/>
      </c>
      <c r="X2700" s="2" t="str">
        <f t="shared" si="169"/>
        <v/>
      </c>
      <c r="Z2700" s="2" t="str">
        <f t="shared" si="170"/>
        <v/>
      </c>
    </row>
    <row r="2701" spans="20:26" hidden="1" x14ac:dyDescent="0.25">
      <c r="T2701" s="2" t="str">
        <f t="shared" si="168"/>
        <v/>
      </c>
      <c r="X2701" s="2" t="str">
        <f t="shared" si="169"/>
        <v/>
      </c>
      <c r="Z2701" s="2" t="str">
        <f t="shared" si="170"/>
        <v/>
      </c>
    </row>
    <row r="2702" spans="20:26" hidden="1" x14ac:dyDescent="0.25">
      <c r="T2702" s="2" t="str">
        <f t="shared" si="168"/>
        <v/>
      </c>
      <c r="X2702" s="2" t="str">
        <f t="shared" si="169"/>
        <v/>
      </c>
      <c r="Z2702" s="2" t="str">
        <f t="shared" si="170"/>
        <v/>
      </c>
    </row>
    <row r="2703" spans="20:26" hidden="1" x14ac:dyDescent="0.25">
      <c r="T2703" s="2" t="str">
        <f t="shared" si="168"/>
        <v/>
      </c>
      <c r="X2703" s="2" t="str">
        <f t="shared" si="169"/>
        <v/>
      </c>
      <c r="Z2703" s="2" t="str">
        <f t="shared" si="170"/>
        <v/>
      </c>
    </row>
    <row r="2704" spans="20:26" hidden="1" x14ac:dyDescent="0.25">
      <c r="T2704" s="2" t="str">
        <f t="shared" si="168"/>
        <v/>
      </c>
      <c r="X2704" s="2" t="str">
        <f t="shared" si="169"/>
        <v/>
      </c>
      <c r="Z2704" s="2" t="str">
        <f t="shared" si="170"/>
        <v/>
      </c>
    </row>
    <row r="2705" spans="20:26" hidden="1" x14ac:dyDescent="0.25">
      <c r="T2705" s="2" t="str">
        <f t="shared" si="168"/>
        <v/>
      </c>
      <c r="X2705" s="2" t="str">
        <f t="shared" si="169"/>
        <v/>
      </c>
      <c r="Z2705" s="2" t="str">
        <f t="shared" si="170"/>
        <v/>
      </c>
    </row>
    <row r="2706" spans="20:26" hidden="1" x14ac:dyDescent="0.25">
      <c r="T2706" s="2" t="str">
        <f t="shared" si="168"/>
        <v/>
      </c>
      <c r="X2706" s="2" t="str">
        <f t="shared" si="169"/>
        <v/>
      </c>
      <c r="Z2706" s="2" t="str">
        <f t="shared" si="170"/>
        <v/>
      </c>
    </row>
    <row r="2707" spans="20:26" hidden="1" x14ac:dyDescent="0.25">
      <c r="T2707" s="2" t="str">
        <f t="shared" si="168"/>
        <v/>
      </c>
      <c r="X2707" s="2" t="str">
        <f t="shared" si="169"/>
        <v/>
      </c>
      <c r="Z2707" s="2" t="str">
        <f t="shared" si="170"/>
        <v/>
      </c>
    </row>
    <row r="2708" spans="20:26" hidden="1" x14ac:dyDescent="0.25">
      <c r="T2708" s="2" t="str">
        <f t="shared" si="168"/>
        <v/>
      </c>
      <c r="X2708" s="2" t="str">
        <f t="shared" si="169"/>
        <v/>
      </c>
      <c r="Z2708" s="2" t="str">
        <f t="shared" si="170"/>
        <v/>
      </c>
    </row>
    <row r="2709" spans="20:26" hidden="1" x14ac:dyDescent="0.25">
      <c r="T2709" s="2" t="str">
        <f t="shared" si="168"/>
        <v/>
      </c>
      <c r="X2709" s="2" t="str">
        <f t="shared" si="169"/>
        <v/>
      </c>
      <c r="Z2709" s="2" t="str">
        <f t="shared" si="170"/>
        <v/>
      </c>
    </row>
    <row r="2710" spans="20:26" hidden="1" x14ac:dyDescent="0.25">
      <c r="T2710" s="2" t="str">
        <f t="shared" si="168"/>
        <v/>
      </c>
      <c r="X2710" s="2" t="str">
        <f t="shared" si="169"/>
        <v/>
      </c>
      <c r="Z2710" s="2" t="str">
        <f t="shared" si="170"/>
        <v/>
      </c>
    </row>
    <row r="2711" spans="20:26" hidden="1" x14ac:dyDescent="0.25">
      <c r="T2711" s="2" t="str">
        <f t="shared" si="168"/>
        <v/>
      </c>
      <c r="X2711" s="2" t="str">
        <f t="shared" si="169"/>
        <v/>
      </c>
      <c r="Z2711" s="2" t="str">
        <f t="shared" si="170"/>
        <v/>
      </c>
    </row>
    <row r="2712" spans="20:26" hidden="1" x14ac:dyDescent="0.25">
      <c r="T2712" s="2" t="str">
        <f t="shared" si="168"/>
        <v/>
      </c>
      <c r="X2712" s="2" t="str">
        <f t="shared" si="169"/>
        <v/>
      </c>
      <c r="Z2712" s="2" t="str">
        <f t="shared" si="170"/>
        <v/>
      </c>
    </row>
    <row r="2713" spans="20:26" hidden="1" x14ac:dyDescent="0.25">
      <c r="T2713" s="2" t="str">
        <f t="shared" si="168"/>
        <v/>
      </c>
      <c r="X2713" s="2" t="str">
        <f t="shared" si="169"/>
        <v/>
      </c>
      <c r="Z2713" s="2" t="str">
        <f t="shared" si="170"/>
        <v/>
      </c>
    </row>
    <row r="2714" spans="20:26" hidden="1" x14ac:dyDescent="0.25">
      <c r="T2714" s="2" t="str">
        <f t="shared" si="168"/>
        <v/>
      </c>
      <c r="X2714" s="2" t="str">
        <f t="shared" si="169"/>
        <v/>
      </c>
      <c r="Z2714" s="2" t="str">
        <f t="shared" si="170"/>
        <v/>
      </c>
    </row>
    <row r="2715" spans="20:26" hidden="1" x14ac:dyDescent="0.25">
      <c r="T2715" s="2" t="str">
        <f t="shared" si="168"/>
        <v/>
      </c>
      <c r="X2715" s="2" t="str">
        <f t="shared" si="169"/>
        <v/>
      </c>
      <c r="Z2715" s="2" t="str">
        <f t="shared" si="170"/>
        <v/>
      </c>
    </row>
    <row r="2716" spans="20:26" hidden="1" x14ac:dyDescent="0.25">
      <c r="T2716" s="2" t="str">
        <f t="shared" si="168"/>
        <v/>
      </c>
      <c r="X2716" s="2" t="str">
        <f t="shared" si="169"/>
        <v/>
      </c>
      <c r="Z2716" s="2" t="str">
        <f t="shared" si="170"/>
        <v/>
      </c>
    </row>
    <row r="2717" spans="20:26" hidden="1" x14ac:dyDescent="0.25">
      <c r="T2717" s="2" t="str">
        <f t="shared" si="168"/>
        <v/>
      </c>
      <c r="X2717" s="2" t="str">
        <f t="shared" si="169"/>
        <v/>
      </c>
      <c r="Z2717" s="2" t="str">
        <f t="shared" si="170"/>
        <v/>
      </c>
    </row>
    <row r="2718" spans="20:26" hidden="1" x14ac:dyDescent="0.25">
      <c r="T2718" s="2" t="str">
        <f t="shared" si="168"/>
        <v/>
      </c>
      <c r="X2718" s="2" t="str">
        <f t="shared" si="169"/>
        <v/>
      </c>
      <c r="Z2718" s="2" t="str">
        <f t="shared" si="170"/>
        <v/>
      </c>
    </row>
    <row r="2719" spans="20:26" hidden="1" x14ac:dyDescent="0.25">
      <c r="T2719" s="2" t="str">
        <f t="shared" si="168"/>
        <v/>
      </c>
      <c r="X2719" s="2" t="str">
        <f t="shared" si="169"/>
        <v/>
      </c>
      <c r="Z2719" s="2" t="str">
        <f t="shared" si="170"/>
        <v/>
      </c>
    </row>
    <row r="2720" spans="20:26" hidden="1" x14ac:dyDescent="0.25">
      <c r="T2720" s="2" t="str">
        <f t="shared" si="168"/>
        <v/>
      </c>
      <c r="X2720" s="2" t="str">
        <f t="shared" si="169"/>
        <v/>
      </c>
      <c r="Z2720" s="2" t="str">
        <f t="shared" si="170"/>
        <v/>
      </c>
    </row>
    <row r="2721" spans="20:26" hidden="1" x14ac:dyDescent="0.25">
      <c r="T2721" s="2" t="str">
        <f t="shared" si="168"/>
        <v/>
      </c>
      <c r="X2721" s="2" t="str">
        <f t="shared" si="169"/>
        <v/>
      </c>
      <c r="Z2721" s="2" t="str">
        <f t="shared" si="170"/>
        <v/>
      </c>
    </row>
    <row r="2722" spans="20:26" hidden="1" x14ac:dyDescent="0.25">
      <c r="T2722" s="2" t="str">
        <f t="shared" si="168"/>
        <v/>
      </c>
      <c r="X2722" s="2" t="str">
        <f t="shared" si="169"/>
        <v/>
      </c>
      <c r="Z2722" s="2" t="str">
        <f t="shared" si="170"/>
        <v/>
      </c>
    </row>
    <row r="2723" spans="20:26" hidden="1" x14ac:dyDescent="0.25">
      <c r="T2723" s="2" t="str">
        <f t="shared" si="168"/>
        <v/>
      </c>
      <c r="X2723" s="2" t="str">
        <f t="shared" si="169"/>
        <v/>
      </c>
      <c r="Z2723" s="2" t="str">
        <f t="shared" si="170"/>
        <v/>
      </c>
    </row>
    <row r="2724" spans="20:26" hidden="1" x14ac:dyDescent="0.25">
      <c r="T2724" s="2" t="str">
        <f t="shared" si="168"/>
        <v/>
      </c>
      <c r="X2724" s="2" t="str">
        <f t="shared" si="169"/>
        <v/>
      </c>
      <c r="Z2724" s="2" t="str">
        <f t="shared" si="170"/>
        <v/>
      </c>
    </row>
    <row r="2725" spans="20:26" hidden="1" x14ac:dyDescent="0.25">
      <c r="T2725" s="2" t="str">
        <f t="shared" si="168"/>
        <v/>
      </c>
      <c r="X2725" s="2" t="str">
        <f t="shared" si="169"/>
        <v/>
      </c>
      <c r="Z2725" s="2" t="str">
        <f t="shared" si="170"/>
        <v/>
      </c>
    </row>
    <row r="2726" spans="20:26" hidden="1" x14ac:dyDescent="0.25">
      <c r="T2726" s="2" t="str">
        <f t="shared" si="168"/>
        <v/>
      </c>
      <c r="X2726" s="2" t="str">
        <f t="shared" si="169"/>
        <v/>
      </c>
      <c r="Z2726" s="2" t="str">
        <f t="shared" si="170"/>
        <v/>
      </c>
    </row>
    <row r="2727" spans="20:26" hidden="1" x14ac:dyDescent="0.25">
      <c r="T2727" s="2" t="str">
        <f t="shared" si="168"/>
        <v/>
      </c>
      <c r="X2727" s="2" t="str">
        <f t="shared" si="169"/>
        <v/>
      </c>
      <c r="Z2727" s="2" t="str">
        <f t="shared" si="170"/>
        <v/>
      </c>
    </row>
    <row r="2728" spans="20:26" hidden="1" x14ac:dyDescent="0.25">
      <c r="T2728" s="2" t="str">
        <f t="shared" si="168"/>
        <v/>
      </c>
      <c r="X2728" s="2" t="str">
        <f t="shared" si="169"/>
        <v/>
      </c>
      <c r="Z2728" s="2" t="str">
        <f t="shared" si="170"/>
        <v/>
      </c>
    </row>
    <row r="2729" spans="20:26" hidden="1" x14ac:dyDescent="0.25">
      <c r="T2729" s="2" t="str">
        <f t="shared" si="168"/>
        <v/>
      </c>
      <c r="X2729" s="2" t="str">
        <f t="shared" si="169"/>
        <v/>
      </c>
      <c r="Z2729" s="2" t="str">
        <f t="shared" si="170"/>
        <v/>
      </c>
    </row>
    <row r="2730" spans="20:26" hidden="1" x14ac:dyDescent="0.25">
      <c r="T2730" s="2" t="str">
        <f t="shared" si="168"/>
        <v/>
      </c>
      <c r="X2730" s="2" t="str">
        <f t="shared" si="169"/>
        <v/>
      </c>
      <c r="Z2730" s="2" t="str">
        <f t="shared" si="170"/>
        <v/>
      </c>
    </row>
    <row r="2731" spans="20:26" hidden="1" x14ac:dyDescent="0.25">
      <c r="T2731" s="2" t="str">
        <f t="shared" si="168"/>
        <v/>
      </c>
      <c r="X2731" s="2" t="str">
        <f t="shared" si="169"/>
        <v/>
      </c>
      <c r="Z2731" s="2" t="str">
        <f t="shared" si="170"/>
        <v/>
      </c>
    </row>
    <row r="2732" spans="20:26" hidden="1" x14ac:dyDescent="0.25">
      <c r="T2732" s="2" t="str">
        <f t="shared" si="168"/>
        <v/>
      </c>
      <c r="X2732" s="2" t="str">
        <f t="shared" si="169"/>
        <v/>
      </c>
      <c r="Z2732" s="2" t="str">
        <f t="shared" si="170"/>
        <v/>
      </c>
    </row>
    <row r="2733" spans="20:26" hidden="1" x14ac:dyDescent="0.25">
      <c r="T2733" s="2" t="str">
        <f t="shared" si="168"/>
        <v/>
      </c>
      <c r="X2733" s="2" t="str">
        <f t="shared" si="169"/>
        <v/>
      </c>
      <c r="Z2733" s="2" t="str">
        <f t="shared" si="170"/>
        <v/>
      </c>
    </row>
    <row r="2734" spans="20:26" hidden="1" x14ac:dyDescent="0.25">
      <c r="T2734" s="2" t="str">
        <f t="shared" si="168"/>
        <v/>
      </c>
      <c r="X2734" s="2" t="str">
        <f t="shared" si="169"/>
        <v/>
      </c>
      <c r="Z2734" s="2" t="str">
        <f t="shared" si="170"/>
        <v/>
      </c>
    </row>
    <row r="2735" spans="20:26" hidden="1" x14ac:dyDescent="0.25">
      <c r="T2735" s="2" t="str">
        <f t="shared" si="168"/>
        <v/>
      </c>
      <c r="X2735" s="2" t="str">
        <f t="shared" si="169"/>
        <v/>
      </c>
      <c r="Z2735" s="2" t="str">
        <f t="shared" si="170"/>
        <v/>
      </c>
    </row>
    <row r="2736" spans="20:26" hidden="1" x14ac:dyDescent="0.25">
      <c r="T2736" s="2" t="str">
        <f t="shared" si="168"/>
        <v/>
      </c>
      <c r="X2736" s="2" t="str">
        <f t="shared" si="169"/>
        <v/>
      </c>
      <c r="Z2736" s="2" t="str">
        <f t="shared" si="170"/>
        <v/>
      </c>
    </row>
    <row r="2737" spans="20:26" hidden="1" x14ac:dyDescent="0.25">
      <c r="T2737" s="2" t="str">
        <f t="shared" si="168"/>
        <v/>
      </c>
      <c r="X2737" s="2" t="str">
        <f t="shared" si="169"/>
        <v/>
      </c>
      <c r="Z2737" s="2" t="str">
        <f t="shared" si="170"/>
        <v/>
      </c>
    </row>
    <row r="2738" spans="20:26" hidden="1" x14ac:dyDescent="0.25">
      <c r="T2738" s="2" t="str">
        <f t="shared" si="168"/>
        <v/>
      </c>
      <c r="X2738" s="2" t="str">
        <f t="shared" si="169"/>
        <v/>
      </c>
      <c r="Z2738" s="2" t="str">
        <f t="shared" si="170"/>
        <v/>
      </c>
    </row>
    <row r="2739" spans="20:26" hidden="1" x14ac:dyDescent="0.25">
      <c r="T2739" s="2" t="str">
        <f t="shared" si="168"/>
        <v/>
      </c>
      <c r="X2739" s="2" t="str">
        <f t="shared" si="169"/>
        <v/>
      </c>
      <c r="Z2739" s="2" t="str">
        <f t="shared" si="170"/>
        <v/>
      </c>
    </row>
    <row r="2740" spans="20:26" hidden="1" x14ac:dyDescent="0.25">
      <c r="T2740" s="2" t="str">
        <f t="shared" si="168"/>
        <v/>
      </c>
      <c r="X2740" s="2" t="str">
        <f t="shared" si="169"/>
        <v/>
      </c>
      <c r="Z2740" s="2" t="str">
        <f t="shared" si="170"/>
        <v/>
      </c>
    </row>
    <row r="2741" spans="20:26" hidden="1" x14ac:dyDescent="0.25">
      <c r="T2741" s="2" t="str">
        <f t="shared" si="168"/>
        <v/>
      </c>
      <c r="X2741" s="2" t="str">
        <f t="shared" si="169"/>
        <v/>
      </c>
      <c r="Z2741" s="2" t="str">
        <f t="shared" si="170"/>
        <v/>
      </c>
    </row>
    <row r="2742" spans="20:26" hidden="1" x14ac:dyDescent="0.25">
      <c r="T2742" s="2" t="str">
        <f t="shared" si="168"/>
        <v/>
      </c>
      <c r="X2742" s="2" t="str">
        <f t="shared" si="169"/>
        <v/>
      </c>
      <c r="Z2742" s="2" t="str">
        <f t="shared" si="170"/>
        <v/>
      </c>
    </row>
    <row r="2743" spans="20:26" hidden="1" x14ac:dyDescent="0.25">
      <c r="T2743" s="2" t="str">
        <f t="shared" si="168"/>
        <v/>
      </c>
      <c r="X2743" s="2" t="str">
        <f t="shared" si="169"/>
        <v/>
      </c>
      <c r="Z2743" s="2" t="str">
        <f t="shared" si="170"/>
        <v/>
      </c>
    </row>
    <row r="2744" spans="20:26" hidden="1" x14ac:dyDescent="0.25">
      <c r="T2744" s="2" t="str">
        <f t="shared" si="168"/>
        <v/>
      </c>
      <c r="X2744" s="2" t="str">
        <f t="shared" si="169"/>
        <v/>
      </c>
      <c r="Z2744" s="2" t="str">
        <f t="shared" si="170"/>
        <v/>
      </c>
    </row>
    <row r="2745" spans="20:26" hidden="1" x14ac:dyDescent="0.25">
      <c r="T2745" s="2" t="str">
        <f t="shared" si="168"/>
        <v/>
      </c>
      <c r="X2745" s="2" t="str">
        <f t="shared" si="169"/>
        <v/>
      </c>
      <c r="Z2745" s="2" t="str">
        <f t="shared" si="170"/>
        <v/>
      </c>
    </row>
    <row r="2746" spans="20:26" hidden="1" x14ac:dyDescent="0.25">
      <c r="T2746" s="2" t="str">
        <f t="shared" si="168"/>
        <v/>
      </c>
      <c r="X2746" s="2" t="str">
        <f t="shared" si="169"/>
        <v/>
      </c>
      <c r="Z2746" s="2" t="str">
        <f t="shared" si="170"/>
        <v/>
      </c>
    </row>
    <row r="2747" spans="20:26" hidden="1" x14ac:dyDescent="0.25">
      <c r="T2747" s="2" t="str">
        <f t="shared" ref="T2747:T2810" si="171">IF(U2747&lt;&gt;"",B2747,"")</f>
        <v/>
      </c>
      <c r="X2747" s="2" t="str">
        <f t="shared" si="169"/>
        <v/>
      </c>
      <c r="Z2747" s="2" t="str">
        <f t="shared" si="170"/>
        <v/>
      </c>
    </row>
    <row r="2748" spans="20:26" hidden="1" x14ac:dyDescent="0.25">
      <c r="T2748" s="2" t="str">
        <f t="shared" si="171"/>
        <v/>
      </c>
      <c r="X2748" s="2" t="str">
        <f t="shared" si="169"/>
        <v/>
      </c>
      <c r="Z2748" s="2" t="str">
        <f t="shared" si="170"/>
        <v/>
      </c>
    </row>
    <row r="2749" spans="20:26" hidden="1" x14ac:dyDescent="0.25">
      <c r="T2749" s="2" t="str">
        <f t="shared" si="171"/>
        <v/>
      </c>
      <c r="X2749" s="2" t="str">
        <f t="shared" si="169"/>
        <v/>
      </c>
      <c r="Z2749" s="2" t="str">
        <f t="shared" si="170"/>
        <v/>
      </c>
    </row>
    <row r="2750" spans="20:26" hidden="1" x14ac:dyDescent="0.25">
      <c r="T2750" s="2" t="str">
        <f t="shared" si="171"/>
        <v/>
      </c>
      <c r="X2750" s="2" t="str">
        <f t="shared" si="169"/>
        <v/>
      </c>
      <c r="Z2750" s="2" t="str">
        <f t="shared" si="170"/>
        <v/>
      </c>
    </row>
    <row r="2751" spans="20:26" hidden="1" x14ac:dyDescent="0.25">
      <c r="T2751" s="2" t="str">
        <f t="shared" si="171"/>
        <v/>
      </c>
      <c r="X2751" s="2" t="str">
        <f t="shared" si="169"/>
        <v/>
      </c>
      <c r="Z2751" s="2" t="str">
        <f t="shared" si="170"/>
        <v/>
      </c>
    </row>
    <row r="2752" spans="20:26" hidden="1" x14ac:dyDescent="0.25">
      <c r="T2752" s="2" t="str">
        <f t="shared" si="171"/>
        <v/>
      </c>
      <c r="X2752" s="2" t="str">
        <f t="shared" si="169"/>
        <v/>
      </c>
      <c r="Z2752" s="2" t="str">
        <f t="shared" si="170"/>
        <v/>
      </c>
    </row>
    <row r="2753" spans="20:26" hidden="1" x14ac:dyDescent="0.25">
      <c r="T2753" s="2" t="str">
        <f t="shared" si="171"/>
        <v/>
      </c>
      <c r="X2753" s="2" t="str">
        <f t="shared" si="169"/>
        <v/>
      </c>
      <c r="Z2753" s="2" t="str">
        <f t="shared" si="170"/>
        <v/>
      </c>
    </row>
    <row r="2754" spans="20:26" hidden="1" x14ac:dyDescent="0.25">
      <c r="T2754" s="2" t="str">
        <f t="shared" si="171"/>
        <v/>
      </c>
      <c r="X2754" s="2" t="str">
        <f t="shared" si="169"/>
        <v/>
      </c>
      <c r="Z2754" s="2" t="str">
        <f t="shared" si="170"/>
        <v/>
      </c>
    </row>
    <row r="2755" spans="20:26" hidden="1" x14ac:dyDescent="0.25">
      <c r="T2755" s="2" t="str">
        <f t="shared" si="171"/>
        <v/>
      </c>
      <c r="X2755" s="2" t="str">
        <f t="shared" ref="X2755:X2818" si="172">IF(Y2755&lt;&gt;"",B2755,"")</f>
        <v/>
      </c>
      <c r="Z2755" s="2" t="str">
        <f t="shared" ref="Z2755:Z2818" si="173">IF(AA2755&lt;&gt;"",B2755,"")</f>
        <v/>
      </c>
    </row>
    <row r="2756" spans="20:26" hidden="1" x14ac:dyDescent="0.25">
      <c r="T2756" s="2" t="str">
        <f t="shared" si="171"/>
        <v/>
      </c>
      <c r="X2756" s="2" t="str">
        <f t="shared" si="172"/>
        <v/>
      </c>
      <c r="Z2756" s="2" t="str">
        <f t="shared" si="173"/>
        <v/>
      </c>
    </row>
    <row r="2757" spans="20:26" hidden="1" x14ac:dyDescent="0.25">
      <c r="T2757" s="2" t="str">
        <f t="shared" si="171"/>
        <v/>
      </c>
      <c r="X2757" s="2" t="str">
        <f t="shared" si="172"/>
        <v/>
      </c>
      <c r="Z2757" s="2" t="str">
        <f t="shared" si="173"/>
        <v/>
      </c>
    </row>
    <row r="2758" spans="20:26" hidden="1" x14ac:dyDescent="0.25">
      <c r="T2758" s="2" t="str">
        <f t="shared" si="171"/>
        <v/>
      </c>
      <c r="X2758" s="2" t="str">
        <f t="shared" si="172"/>
        <v/>
      </c>
      <c r="Z2758" s="2" t="str">
        <f t="shared" si="173"/>
        <v/>
      </c>
    </row>
    <row r="2759" spans="20:26" hidden="1" x14ac:dyDescent="0.25">
      <c r="T2759" s="2" t="str">
        <f t="shared" si="171"/>
        <v/>
      </c>
      <c r="X2759" s="2" t="str">
        <f t="shared" si="172"/>
        <v/>
      </c>
      <c r="Z2759" s="2" t="str">
        <f t="shared" si="173"/>
        <v/>
      </c>
    </row>
    <row r="2760" spans="20:26" hidden="1" x14ac:dyDescent="0.25">
      <c r="T2760" s="2" t="str">
        <f t="shared" si="171"/>
        <v/>
      </c>
      <c r="X2760" s="2" t="str">
        <f t="shared" si="172"/>
        <v/>
      </c>
      <c r="Z2760" s="2" t="str">
        <f t="shared" si="173"/>
        <v/>
      </c>
    </row>
    <row r="2761" spans="20:26" hidden="1" x14ac:dyDescent="0.25">
      <c r="T2761" s="2" t="str">
        <f t="shared" si="171"/>
        <v/>
      </c>
      <c r="X2761" s="2" t="str">
        <f t="shared" si="172"/>
        <v/>
      </c>
      <c r="Z2761" s="2" t="str">
        <f t="shared" si="173"/>
        <v/>
      </c>
    </row>
    <row r="2762" spans="20:26" hidden="1" x14ac:dyDescent="0.25">
      <c r="T2762" s="2" t="str">
        <f t="shared" si="171"/>
        <v/>
      </c>
      <c r="X2762" s="2" t="str">
        <f t="shared" si="172"/>
        <v/>
      </c>
      <c r="Z2762" s="2" t="str">
        <f t="shared" si="173"/>
        <v/>
      </c>
    </row>
    <row r="2763" spans="20:26" hidden="1" x14ac:dyDescent="0.25">
      <c r="T2763" s="2" t="str">
        <f t="shared" si="171"/>
        <v/>
      </c>
      <c r="X2763" s="2" t="str">
        <f t="shared" si="172"/>
        <v/>
      </c>
      <c r="Z2763" s="2" t="str">
        <f t="shared" si="173"/>
        <v/>
      </c>
    </row>
    <row r="2764" spans="20:26" hidden="1" x14ac:dyDescent="0.25">
      <c r="T2764" s="2" t="str">
        <f t="shared" si="171"/>
        <v/>
      </c>
      <c r="X2764" s="2" t="str">
        <f t="shared" si="172"/>
        <v/>
      </c>
      <c r="Z2764" s="2" t="str">
        <f t="shared" si="173"/>
        <v/>
      </c>
    </row>
    <row r="2765" spans="20:26" hidden="1" x14ac:dyDescent="0.25">
      <c r="T2765" s="2" t="str">
        <f t="shared" si="171"/>
        <v/>
      </c>
      <c r="X2765" s="2" t="str">
        <f t="shared" si="172"/>
        <v/>
      </c>
      <c r="Z2765" s="2" t="str">
        <f t="shared" si="173"/>
        <v/>
      </c>
    </row>
    <row r="2766" spans="20:26" hidden="1" x14ac:dyDescent="0.25">
      <c r="T2766" s="2" t="str">
        <f t="shared" si="171"/>
        <v/>
      </c>
      <c r="X2766" s="2" t="str">
        <f t="shared" si="172"/>
        <v/>
      </c>
      <c r="Z2766" s="2" t="str">
        <f t="shared" si="173"/>
        <v/>
      </c>
    </row>
    <row r="2767" spans="20:26" hidden="1" x14ac:dyDescent="0.25">
      <c r="T2767" s="2" t="str">
        <f t="shared" si="171"/>
        <v/>
      </c>
      <c r="X2767" s="2" t="str">
        <f t="shared" si="172"/>
        <v/>
      </c>
      <c r="Z2767" s="2" t="str">
        <f t="shared" si="173"/>
        <v/>
      </c>
    </row>
    <row r="2768" spans="20:26" hidden="1" x14ac:dyDescent="0.25">
      <c r="T2768" s="2" t="str">
        <f t="shared" si="171"/>
        <v/>
      </c>
      <c r="X2768" s="2" t="str">
        <f t="shared" si="172"/>
        <v/>
      </c>
      <c r="Z2768" s="2" t="str">
        <f t="shared" si="173"/>
        <v/>
      </c>
    </row>
    <row r="2769" spans="20:26" hidden="1" x14ac:dyDescent="0.25">
      <c r="T2769" s="2" t="str">
        <f t="shared" si="171"/>
        <v/>
      </c>
      <c r="X2769" s="2" t="str">
        <f t="shared" si="172"/>
        <v/>
      </c>
      <c r="Z2769" s="2" t="str">
        <f t="shared" si="173"/>
        <v/>
      </c>
    </row>
    <row r="2770" spans="20:26" hidden="1" x14ac:dyDescent="0.25">
      <c r="T2770" s="2" t="str">
        <f t="shared" si="171"/>
        <v/>
      </c>
      <c r="X2770" s="2" t="str">
        <f t="shared" si="172"/>
        <v/>
      </c>
      <c r="Z2770" s="2" t="str">
        <f t="shared" si="173"/>
        <v/>
      </c>
    </row>
    <row r="2771" spans="20:26" hidden="1" x14ac:dyDescent="0.25">
      <c r="T2771" s="2" t="str">
        <f t="shared" si="171"/>
        <v/>
      </c>
      <c r="X2771" s="2" t="str">
        <f t="shared" si="172"/>
        <v/>
      </c>
      <c r="Z2771" s="2" t="str">
        <f t="shared" si="173"/>
        <v/>
      </c>
    </row>
    <row r="2772" spans="20:26" hidden="1" x14ac:dyDescent="0.25">
      <c r="T2772" s="2" t="str">
        <f t="shared" si="171"/>
        <v/>
      </c>
      <c r="X2772" s="2" t="str">
        <f t="shared" si="172"/>
        <v/>
      </c>
      <c r="Z2772" s="2" t="str">
        <f t="shared" si="173"/>
        <v/>
      </c>
    </row>
    <row r="2773" spans="20:26" hidden="1" x14ac:dyDescent="0.25">
      <c r="T2773" s="2" t="str">
        <f t="shared" si="171"/>
        <v/>
      </c>
      <c r="X2773" s="2" t="str">
        <f t="shared" si="172"/>
        <v/>
      </c>
      <c r="Z2773" s="2" t="str">
        <f t="shared" si="173"/>
        <v/>
      </c>
    </row>
    <row r="2774" spans="20:26" hidden="1" x14ac:dyDescent="0.25">
      <c r="T2774" s="2" t="str">
        <f t="shared" si="171"/>
        <v/>
      </c>
      <c r="X2774" s="2" t="str">
        <f t="shared" si="172"/>
        <v/>
      </c>
      <c r="Z2774" s="2" t="str">
        <f t="shared" si="173"/>
        <v/>
      </c>
    </row>
    <row r="2775" spans="20:26" hidden="1" x14ac:dyDescent="0.25">
      <c r="T2775" s="2" t="str">
        <f t="shared" si="171"/>
        <v/>
      </c>
      <c r="X2775" s="2" t="str">
        <f t="shared" si="172"/>
        <v/>
      </c>
      <c r="Z2775" s="2" t="str">
        <f t="shared" si="173"/>
        <v/>
      </c>
    </row>
    <row r="2776" spans="20:26" hidden="1" x14ac:dyDescent="0.25">
      <c r="T2776" s="2" t="str">
        <f t="shared" si="171"/>
        <v/>
      </c>
      <c r="X2776" s="2" t="str">
        <f t="shared" si="172"/>
        <v/>
      </c>
      <c r="Z2776" s="2" t="str">
        <f t="shared" si="173"/>
        <v/>
      </c>
    </row>
    <row r="2777" spans="20:26" hidden="1" x14ac:dyDescent="0.25">
      <c r="T2777" s="2" t="str">
        <f t="shared" si="171"/>
        <v/>
      </c>
      <c r="X2777" s="2" t="str">
        <f t="shared" si="172"/>
        <v/>
      </c>
      <c r="Z2777" s="2" t="str">
        <f t="shared" si="173"/>
        <v/>
      </c>
    </row>
    <row r="2778" spans="20:26" hidden="1" x14ac:dyDescent="0.25">
      <c r="T2778" s="2" t="str">
        <f t="shared" si="171"/>
        <v/>
      </c>
      <c r="X2778" s="2" t="str">
        <f t="shared" si="172"/>
        <v/>
      </c>
      <c r="Z2778" s="2" t="str">
        <f t="shared" si="173"/>
        <v/>
      </c>
    </row>
    <row r="2779" spans="20:26" hidden="1" x14ac:dyDescent="0.25">
      <c r="T2779" s="2" t="str">
        <f t="shared" si="171"/>
        <v/>
      </c>
      <c r="X2779" s="2" t="str">
        <f t="shared" si="172"/>
        <v/>
      </c>
      <c r="Z2779" s="2" t="str">
        <f t="shared" si="173"/>
        <v/>
      </c>
    </row>
    <row r="2780" spans="20:26" hidden="1" x14ac:dyDescent="0.25">
      <c r="T2780" s="2" t="str">
        <f t="shared" si="171"/>
        <v/>
      </c>
      <c r="X2780" s="2" t="str">
        <f t="shared" si="172"/>
        <v/>
      </c>
      <c r="Z2780" s="2" t="str">
        <f t="shared" si="173"/>
        <v/>
      </c>
    </row>
    <row r="2781" spans="20:26" hidden="1" x14ac:dyDescent="0.25">
      <c r="T2781" s="2" t="str">
        <f t="shared" si="171"/>
        <v/>
      </c>
      <c r="X2781" s="2" t="str">
        <f t="shared" si="172"/>
        <v/>
      </c>
      <c r="Z2781" s="2" t="str">
        <f t="shared" si="173"/>
        <v/>
      </c>
    </row>
    <row r="2782" spans="20:26" hidden="1" x14ac:dyDescent="0.25">
      <c r="T2782" s="2" t="str">
        <f t="shared" si="171"/>
        <v/>
      </c>
      <c r="X2782" s="2" t="str">
        <f t="shared" si="172"/>
        <v/>
      </c>
      <c r="Z2782" s="2" t="str">
        <f t="shared" si="173"/>
        <v/>
      </c>
    </row>
    <row r="2783" spans="20:26" hidden="1" x14ac:dyDescent="0.25">
      <c r="T2783" s="2" t="str">
        <f t="shared" si="171"/>
        <v/>
      </c>
      <c r="X2783" s="2" t="str">
        <f t="shared" si="172"/>
        <v/>
      </c>
      <c r="Z2783" s="2" t="str">
        <f t="shared" si="173"/>
        <v/>
      </c>
    </row>
    <row r="2784" spans="20:26" hidden="1" x14ac:dyDescent="0.25">
      <c r="T2784" s="2" t="str">
        <f t="shared" si="171"/>
        <v/>
      </c>
      <c r="X2784" s="2" t="str">
        <f t="shared" si="172"/>
        <v/>
      </c>
      <c r="Z2784" s="2" t="str">
        <f t="shared" si="173"/>
        <v/>
      </c>
    </row>
    <row r="2785" spans="20:26" hidden="1" x14ac:dyDescent="0.25">
      <c r="T2785" s="2" t="str">
        <f t="shared" si="171"/>
        <v/>
      </c>
      <c r="X2785" s="2" t="str">
        <f t="shared" si="172"/>
        <v/>
      </c>
      <c r="Z2785" s="2" t="str">
        <f t="shared" si="173"/>
        <v/>
      </c>
    </row>
    <row r="2786" spans="20:26" hidden="1" x14ac:dyDescent="0.25">
      <c r="T2786" s="2" t="str">
        <f t="shared" si="171"/>
        <v/>
      </c>
      <c r="X2786" s="2" t="str">
        <f t="shared" si="172"/>
        <v/>
      </c>
      <c r="Z2786" s="2" t="str">
        <f t="shared" si="173"/>
        <v/>
      </c>
    </row>
    <row r="2787" spans="20:26" hidden="1" x14ac:dyDescent="0.25">
      <c r="T2787" s="2" t="str">
        <f t="shared" si="171"/>
        <v/>
      </c>
      <c r="X2787" s="2" t="str">
        <f t="shared" si="172"/>
        <v/>
      </c>
      <c r="Z2787" s="2" t="str">
        <f t="shared" si="173"/>
        <v/>
      </c>
    </row>
    <row r="2788" spans="20:26" hidden="1" x14ac:dyDescent="0.25">
      <c r="T2788" s="2" t="str">
        <f t="shared" si="171"/>
        <v/>
      </c>
      <c r="X2788" s="2" t="str">
        <f t="shared" si="172"/>
        <v/>
      </c>
      <c r="Z2788" s="2" t="str">
        <f t="shared" si="173"/>
        <v/>
      </c>
    </row>
    <row r="2789" spans="20:26" hidden="1" x14ac:dyDescent="0.25">
      <c r="T2789" s="2" t="str">
        <f t="shared" si="171"/>
        <v/>
      </c>
      <c r="X2789" s="2" t="str">
        <f t="shared" si="172"/>
        <v/>
      </c>
      <c r="Z2789" s="2" t="str">
        <f t="shared" si="173"/>
        <v/>
      </c>
    </row>
    <row r="2790" spans="20:26" hidden="1" x14ac:dyDescent="0.25">
      <c r="T2790" s="2" t="str">
        <f t="shared" si="171"/>
        <v/>
      </c>
      <c r="X2790" s="2" t="str">
        <f t="shared" si="172"/>
        <v/>
      </c>
      <c r="Z2790" s="2" t="str">
        <f t="shared" si="173"/>
        <v/>
      </c>
    </row>
    <row r="2791" spans="20:26" hidden="1" x14ac:dyDescent="0.25">
      <c r="T2791" s="2" t="str">
        <f t="shared" si="171"/>
        <v/>
      </c>
      <c r="X2791" s="2" t="str">
        <f t="shared" si="172"/>
        <v/>
      </c>
      <c r="Z2791" s="2" t="str">
        <f t="shared" si="173"/>
        <v/>
      </c>
    </row>
    <row r="2792" spans="20:26" hidden="1" x14ac:dyDescent="0.25">
      <c r="T2792" s="2" t="str">
        <f t="shared" si="171"/>
        <v/>
      </c>
      <c r="X2792" s="2" t="str">
        <f t="shared" si="172"/>
        <v/>
      </c>
      <c r="Z2792" s="2" t="str">
        <f t="shared" si="173"/>
        <v/>
      </c>
    </row>
    <row r="2793" spans="20:26" hidden="1" x14ac:dyDescent="0.25">
      <c r="T2793" s="2" t="str">
        <f t="shared" si="171"/>
        <v/>
      </c>
      <c r="X2793" s="2" t="str">
        <f t="shared" si="172"/>
        <v/>
      </c>
      <c r="Z2793" s="2" t="str">
        <f t="shared" si="173"/>
        <v/>
      </c>
    </row>
    <row r="2794" spans="20:26" hidden="1" x14ac:dyDescent="0.25">
      <c r="T2794" s="2" t="str">
        <f t="shared" si="171"/>
        <v/>
      </c>
      <c r="X2794" s="2" t="str">
        <f t="shared" si="172"/>
        <v/>
      </c>
      <c r="Z2794" s="2" t="str">
        <f t="shared" si="173"/>
        <v/>
      </c>
    </row>
    <row r="2795" spans="20:26" hidden="1" x14ac:dyDescent="0.25">
      <c r="T2795" s="2" t="str">
        <f t="shared" si="171"/>
        <v/>
      </c>
      <c r="X2795" s="2" t="str">
        <f t="shared" si="172"/>
        <v/>
      </c>
      <c r="Z2795" s="2" t="str">
        <f t="shared" si="173"/>
        <v/>
      </c>
    </row>
    <row r="2796" spans="20:26" hidden="1" x14ac:dyDescent="0.25">
      <c r="T2796" s="2" t="str">
        <f t="shared" si="171"/>
        <v/>
      </c>
      <c r="X2796" s="2" t="str">
        <f t="shared" si="172"/>
        <v/>
      </c>
      <c r="Z2796" s="2" t="str">
        <f t="shared" si="173"/>
        <v/>
      </c>
    </row>
    <row r="2797" spans="20:26" hidden="1" x14ac:dyDescent="0.25">
      <c r="T2797" s="2" t="str">
        <f t="shared" si="171"/>
        <v/>
      </c>
      <c r="X2797" s="2" t="str">
        <f t="shared" si="172"/>
        <v/>
      </c>
      <c r="Z2797" s="2" t="str">
        <f t="shared" si="173"/>
        <v/>
      </c>
    </row>
    <row r="2798" spans="20:26" hidden="1" x14ac:dyDescent="0.25">
      <c r="T2798" s="2" t="str">
        <f t="shared" si="171"/>
        <v/>
      </c>
      <c r="X2798" s="2" t="str">
        <f t="shared" si="172"/>
        <v/>
      </c>
      <c r="Z2798" s="2" t="str">
        <f t="shared" si="173"/>
        <v/>
      </c>
    </row>
    <row r="2799" spans="20:26" hidden="1" x14ac:dyDescent="0.25">
      <c r="T2799" s="2" t="str">
        <f t="shared" si="171"/>
        <v/>
      </c>
      <c r="X2799" s="2" t="str">
        <f t="shared" si="172"/>
        <v/>
      </c>
      <c r="Z2799" s="2" t="str">
        <f t="shared" si="173"/>
        <v/>
      </c>
    </row>
    <row r="2800" spans="20:26" hidden="1" x14ac:dyDescent="0.25">
      <c r="T2800" s="2" t="str">
        <f t="shared" si="171"/>
        <v/>
      </c>
      <c r="X2800" s="2" t="str">
        <f t="shared" si="172"/>
        <v/>
      </c>
      <c r="Z2800" s="2" t="str">
        <f t="shared" si="173"/>
        <v/>
      </c>
    </row>
    <row r="2801" spans="20:26" hidden="1" x14ac:dyDescent="0.25">
      <c r="T2801" s="2" t="str">
        <f t="shared" si="171"/>
        <v/>
      </c>
      <c r="X2801" s="2" t="str">
        <f t="shared" si="172"/>
        <v/>
      </c>
      <c r="Z2801" s="2" t="str">
        <f t="shared" si="173"/>
        <v/>
      </c>
    </row>
    <row r="2802" spans="20:26" hidden="1" x14ac:dyDescent="0.25">
      <c r="T2802" s="2" t="str">
        <f t="shared" si="171"/>
        <v/>
      </c>
      <c r="X2802" s="2" t="str">
        <f t="shared" si="172"/>
        <v/>
      </c>
      <c r="Z2802" s="2" t="str">
        <f t="shared" si="173"/>
        <v/>
      </c>
    </row>
    <row r="2803" spans="20:26" hidden="1" x14ac:dyDescent="0.25">
      <c r="T2803" s="2" t="str">
        <f t="shared" si="171"/>
        <v/>
      </c>
      <c r="X2803" s="2" t="str">
        <f t="shared" si="172"/>
        <v/>
      </c>
      <c r="Z2803" s="2" t="str">
        <f t="shared" si="173"/>
        <v/>
      </c>
    </row>
    <row r="2804" spans="20:26" hidden="1" x14ac:dyDescent="0.25">
      <c r="T2804" s="2" t="str">
        <f t="shared" si="171"/>
        <v/>
      </c>
      <c r="X2804" s="2" t="str">
        <f t="shared" si="172"/>
        <v/>
      </c>
      <c r="Z2804" s="2" t="str">
        <f t="shared" si="173"/>
        <v/>
      </c>
    </row>
    <row r="2805" spans="20:26" hidden="1" x14ac:dyDescent="0.25">
      <c r="T2805" s="2" t="str">
        <f t="shared" si="171"/>
        <v/>
      </c>
      <c r="X2805" s="2" t="str">
        <f t="shared" si="172"/>
        <v/>
      </c>
      <c r="Z2805" s="2" t="str">
        <f t="shared" si="173"/>
        <v/>
      </c>
    </row>
    <row r="2806" spans="20:26" hidden="1" x14ac:dyDescent="0.25">
      <c r="T2806" s="2" t="str">
        <f t="shared" si="171"/>
        <v/>
      </c>
      <c r="X2806" s="2" t="str">
        <f t="shared" si="172"/>
        <v/>
      </c>
      <c r="Z2806" s="2" t="str">
        <f t="shared" si="173"/>
        <v/>
      </c>
    </row>
    <row r="2807" spans="20:26" hidden="1" x14ac:dyDescent="0.25">
      <c r="T2807" s="2" t="str">
        <f t="shared" si="171"/>
        <v/>
      </c>
      <c r="X2807" s="2" t="str">
        <f t="shared" si="172"/>
        <v/>
      </c>
      <c r="Z2807" s="2" t="str">
        <f t="shared" si="173"/>
        <v/>
      </c>
    </row>
    <row r="2808" spans="20:26" hidden="1" x14ac:dyDescent="0.25">
      <c r="T2808" s="2" t="str">
        <f t="shared" si="171"/>
        <v/>
      </c>
      <c r="X2808" s="2" t="str">
        <f t="shared" si="172"/>
        <v/>
      </c>
      <c r="Z2808" s="2" t="str">
        <f t="shared" si="173"/>
        <v/>
      </c>
    </row>
    <row r="2809" spans="20:26" hidden="1" x14ac:dyDescent="0.25">
      <c r="T2809" s="2" t="str">
        <f t="shared" si="171"/>
        <v/>
      </c>
      <c r="X2809" s="2" t="str">
        <f t="shared" si="172"/>
        <v/>
      </c>
      <c r="Z2809" s="2" t="str">
        <f t="shared" si="173"/>
        <v/>
      </c>
    </row>
    <row r="2810" spans="20:26" hidden="1" x14ac:dyDescent="0.25">
      <c r="T2810" s="2" t="str">
        <f t="shared" si="171"/>
        <v/>
      </c>
      <c r="X2810" s="2" t="str">
        <f t="shared" si="172"/>
        <v/>
      </c>
      <c r="Z2810" s="2" t="str">
        <f t="shared" si="173"/>
        <v/>
      </c>
    </row>
    <row r="2811" spans="20:26" hidden="1" x14ac:dyDescent="0.25">
      <c r="T2811" s="2" t="str">
        <f t="shared" ref="T2811:T2874" si="174">IF(U2811&lt;&gt;"",B2811,"")</f>
        <v/>
      </c>
      <c r="X2811" s="2" t="str">
        <f t="shared" si="172"/>
        <v/>
      </c>
      <c r="Z2811" s="2" t="str">
        <f t="shared" si="173"/>
        <v/>
      </c>
    </row>
    <row r="2812" spans="20:26" hidden="1" x14ac:dyDescent="0.25">
      <c r="T2812" s="2" t="str">
        <f t="shared" si="174"/>
        <v/>
      </c>
      <c r="X2812" s="2" t="str">
        <f t="shared" si="172"/>
        <v/>
      </c>
      <c r="Z2812" s="2" t="str">
        <f t="shared" si="173"/>
        <v/>
      </c>
    </row>
    <row r="2813" spans="20:26" hidden="1" x14ac:dyDescent="0.25">
      <c r="T2813" s="2" t="str">
        <f t="shared" si="174"/>
        <v/>
      </c>
      <c r="X2813" s="2" t="str">
        <f t="shared" si="172"/>
        <v/>
      </c>
      <c r="Z2813" s="2" t="str">
        <f t="shared" si="173"/>
        <v/>
      </c>
    </row>
    <row r="2814" spans="20:26" hidden="1" x14ac:dyDescent="0.25">
      <c r="T2814" s="2" t="str">
        <f t="shared" si="174"/>
        <v/>
      </c>
      <c r="X2814" s="2" t="str">
        <f t="shared" si="172"/>
        <v/>
      </c>
      <c r="Z2814" s="2" t="str">
        <f t="shared" si="173"/>
        <v/>
      </c>
    </row>
    <row r="2815" spans="20:26" hidden="1" x14ac:dyDescent="0.25">
      <c r="T2815" s="2" t="str">
        <f t="shared" si="174"/>
        <v/>
      </c>
      <c r="X2815" s="2" t="str">
        <f t="shared" si="172"/>
        <v/>
      </c>
      <c r="Z2815" s="2" t="str">
        <f t="shared" si="173"/>
        <v/>
      </c>
    </row>
    <row r="2816" spans="20:26" hidden="1" x14ac:dyDescent="0.25">
      <c r="T2816" s="2" t="str">
        <f t="shared" si="174"/>
        <v/>
      </c>
      <c r="X2816" s="2" t="str">
        <f t="shared" si="172"/>
        <v/>
      </c>
      <c r="Z2816" s="2" t="str">
        <f t="shared" si="173"/>
        <v/>
      </c>
    </row>
    <row r="2817" spans="20:26" hidden="1" x14ac:dyDescent="0.25">
      <c r="T2817" s="2" t="str">
        <f t="shared" si="174"/>
        <v/>
      </c>
      <c r="X2817" s="2" t="str">
        <f t="shared" si="172"/>
        <v/>
      </c>
      <c r="Z2817" s="2" t="str">
        <f t="shared" si="173"/>
        <v/>
      </c>
    </row>
    <row r="2818" spans="20:26" hidden="1" x14ac:dyDescent="0.25">
      <c r="T2818" s="2" t="str">
        <f t="shared" si="174"/>
        <v/>
      </c>
      <c r="X2818" s="2" t="str">
        <f t="shared" si="172"/>
        <v/>
      </c>
      <c r="Z2818" s="2" t="str">
        <f t="shared" si="173"/>
        <v/>
      </c>
    </row>
    <row r="2819" spans="20:26" hidden="1" x14ac:dyDescent="0.25">
      <c r="T2819" s="2" t="str">
        <f t="shared" si="174"/>
        <v/>
      </c>
      <c r="X2819" s="2" t="str">
        <f t="shared" ref="X2819:X2828" si="175">IF(Y2819&lt;&gt;"",B2819,"")</f>
        <v/>
      </c>
      <c r="Z2819" s="2" t="str">
        <f t="shared" ref="Z2819:Z2882" si="176">IF(AA2819&lt;&gt;"",B2819,"")</f>
        <v/>
      </c>
    </row>
    <row r="2820" spans="20:26" hidden="1" x14ac:dyDescent="0.25">
      <c r="T2820" s="2" t="str">
        <f t="shared" si="174"/>
        <v/>
      </c>
      <c r="X2820" s="2" t="str">
        <f t="shared" si="175"/>
        <v/>
      </c>
      <c r="Z2820" s="2" t="str">
        <f t="shared" si="176"/>
        <v/>
      </c>
    </row>
    <row r="2821" spans="20:26" hidden="1" x14ac:dyDescent="0.25">
      <c r="T2821" s="2" t="str">
        <f t="shared" si="174"/>
        <v/>
      </c>
      <c r="X2821" s="2" t="str">
        <f t="shared" si="175"/>
        <v/>
      </c>
      <c r="Z2821" s="2" t="str">
        <f t="shared" si="176"/>
        <v/>
      </c>
    </row>
    <row r="2822" spans="20:26" hidden="1" x14ac:dyDescent="0.25">
      <c r="T2822" s="2" t="str">
        <f t="shared" si="174"/>
        <v/>
      </c>
      <c r="X2822" s="2" t="str">
        <f t="shared" si="175"/>
        <v/>
      </c>
      <c r="Z2822" s="2" t="str">
        <f t="shared" si="176"/>
        <v/>
      </c>
    </row>
    <row r="2823" spans="20:26" hidden="1" x14ac:dyDescent="0.25">
      <c r="T2823" s="2" t="str">
        <f t="shared" si="174"/>
        <v/>
      </c>
      <c r="X2823" s="2" t="str">
        <f t="shared" si="175"/>
        <v/>
      </c>
      <c r="Z2823" s="2" t="str">
        <f t="shared" si="176"/>
        <v/>
      </c>
    </row>
    <row r="2824" spans="20:26" hidden="1" x14ac:dyDescent="0.25">
      <c r="T2824" s="2" t="str">
        <f t="shared" si="174"/>
        <v/>
      </c>
      <c r="X2824" s="2" t="str">
        <f t="shared" si="175"/>
        <v/>
      </c>
      <c r="Z2824" s="2" t="str">
        <f t="shared" si="176"/>
        <v/>
      </c>
    </row>
    <row r="2825" spans="20:26" hidden="1" x14ac:dyDescent="0.25">
      <c r="T2825" s="2" t="str">
        <f t="shared" si="174"/>
        <v/>
      </c>
      <c r="X2825" s="2" t="str">
        <f t="shared" si="175"/>
        <v/>
      </c>
      <c r="Z2825" s="2" t="str">
        <f t="shared" si="176"/>
        <v/>
      </c>
    </row>
    <row r="2826" spans="20:26" hidden="1" x14ac:dyDescent="0.25">
      <c r="T2826" s="2" t="str">
        <f t="shared" si="174"/>
        <v/>
      </c>
      <c r="X2826" s="2" t="str">
        <f t="shared" si="175"/>
        <v/>
      </c>
      <c r="Z2826" s="2" t="str">
        <f t="shared" si="176"/>
        <v/>
      </c>
    </row>
    <row r="2827" spans="20:26" hidden="1" x14ac:dyDescent="0.25">
      <c r="T2827" s="2" t="str">
        <f t="shared" si="174"/>
        <v/>
      </c>
      <c r="X2827" s="2" t="str">
        <f t="shared" si="175"/>
        <v/>
      </c>
      <c r="Z2827" s="2" t="str">
        <f t="shared" si="176"/>
        <v/>
      </c>
    </row>
    <row r="2828" spans="20:26" hidden="1" x14ac:dyDescent="0.25">
      <c r="T2828" s="2" t="str">
        <f t="shared" si="174"/>
        <v/>
      </c>
      <c r="X2828" s="2" t="str">
        <f t="shared" si="175"/>
        <v/>
      </c>
      <c r="Z2828" s="2" t="str">
        <f t="shared" si="176"/>
        <v/>
      </c>
    </row>
    <row r="2829" spans="20:26" hidden="1" x14ac:dyDescent="0.25">
      <c r="T2829" s="2" t="str">
        <f t="shared" si="174"/>
        <v/>
      </c>
      <c r="Z2829" s="2" t="str">
        <f t="shared" si="176"/>
        <v/>
      </c>
    </row>
    <row r="2830" spans="20:26" hidden="1" x14ac:dyDescent="0.25">
      <c r="T2830" s="2" t="str">
        <f t="shared" si="174"/>
        <v/>
      </c>
      <c r="Z2830" s="2" t="str">
        <f t="shared" si="176"/>
        <v/>
      </c>
    </row>
    <row r="2831" spans="20:26" hidden="1" x14ac:dyDescent="0.25">
      <c r="T2831" s="2" t="str">
        <f t="shared" si="174"/>
        <v/>
      </c>
      <c r="Z2831" s="2" t="str">
        <f t="shared" si="176"/>
        <v/>
      </c>
    </row>
    <row r="2832" spans="20:26" hidden="1" x14ac:dyDescent="0.25">
      <c r="T2832" s="2" t="str">
        <f t="shared" si="174"/>
        <v/>
      </c>
      <c r="Z2832" s="2" t="str">
        <f t="shared" si="176"/>
        <v/>
      </c>
    </row>
    <row r="2833" spans="20:26" hidden="1" x14ac:dyDescent="0.25">
      <c r="T2833" s="2" t="str">
        <f t="shared" si="174"/>
        <v/>
      </c>
      <c r="Z2833" s="2" t="str">
        <f t="shared" si="176"/>
        <v/>
      </c>
    </row>
    <row r="2834" spans="20:26" hidden="1" x14ac:dyDescent="0.25">
      <c r="T2834" s="2" t="str">
        <f t="shared" si="174"/>
        <v/>
      </c>
      <c r="Z2834" s="2" t="str">
        <f t="shared" si="176"/>
        <v/>
      </c>
    </row>
    <row r="2835" spans="20:26" hidden="1" x14ac:dyDescent="0.25">
      <c r="T2835" s="2" t="str">
        <f t="shared" si="174"/>
        <v/>
      </c>
      <c r="Z2835" s="2" t="str">
        <f t="shared" si="176"/>
        <v/>
      </c>
    </row>
    <row r="2836" spans="20:26" hidden="1" x14ac:dyDescent="0.25">
      <c r="T2836" s="2" t="str">
        <f t="shared" si="174"/>
        <v/>
      </c>
      <c r="Z2836" s="2" t="str">
        <f t="shared" si="176"/>
        <v/>
      </c>
    </row>
    <row r="2837" spans="20:26" hidden="1" x14ac:dyDescent="0.25">
      <c r="T2837" s="2" t="str">
        <f t="shared" si="174"/>
        <v/>
      </c>
      <c r="Z2837" s="2" t="str">
        <f t="shared" si="176"/>
        <v/>
      </c>
    </row>
    <row r="2838" spans="20:26" hidden="1" x14ac:dyDescent="0.25">
      <c r="T2838" s="2" t="str">
        <f t="shared" si="174"/>
        <v/>
      </c>
      <c r="Z2838" s="2" t="str">
        <f t="shared" si="176"/>
        <v/>
      </c>
    </row>
    <row r="2839" spans="20:26" hidden="1" x14ac:dyDescent="0.25">
      <c r="T2839" s="2" t="str">
        <f t="shared" si="174"/>
        <v/>
      </c>
      <c r="Z2839" s="2" t="str">
        <f t="shared" si="176"/>
        <v/>
      </c>
    </row>
    <row r="2840" spans="20:26" hidden="1" x14ac:dyDescent="0.25">
      <c r="T2840" s="2" t="str">
        <f t="shared" si="174"/>
        <v/>
      </c>
      <c r="Z2840" s="2" t="str">
        <f t="shared" si="176"/>
        <v/>
      </c>
    </row>
    <row r="2841" spans="20:26" hidden="1" x14ac:dyDescent="0.25">
      <c r="T2841" s="2" t="str">
        <f t="shared" si="174"/>
        <v/>
      </c>
      <c r="Z2841" s="2" t="str">
        <f t="shared" si="176"/>
        <v/>
      </c>
    </row>
    <row r="2842" spans="20:26" hidden="1" x14ac:dyDescent="0.25">
      <c r="T2842" s="2" t="str">
        <f t="shared" si="174"/>
        <v/>
      </c>
      <c r="Z2842" s="2" t="str">
        <f t="shared" si="176"/>
        <v/>
      </c>
    </row>
    <row r="2843" spans="20:26" hidden="1" x14ac:dyDescent="0.25">
      <c r="T2843" s="2" t="str">
        <f t="shared" si="174"/>
        <v/>
      </c>
      <c r="Z2843" s="2" t="str">
        <f t="shared" si="176"/>
        <v/>
      </c>
    </row>
    <row r="2844" spans="20:26" hidden="1" x14ac:dyDescent="0.25">
      <c r="T2844" s="2" t="str">
        <f t="shared" si="174"/>
        <v/>
      </c>
      <c r="Z2844" s="2" t="str">
        <f t="shared" si="176"/>
        <v/>
      </c>
    </row>
    <row r="2845" spans="20:26" hidden="1" x14ac:dyDescent="0.25">
      <c r="T2845" s="2" t="str">
        <f t="shared" si="174"/>
        <v/>
      </c>
      <c r="Z2845" s="2" t="str">
        <f t="shared" si="176"/>
        <v/>
      </c>
    </row>
    <row r="2846" spans="20:26" hidden="1" x14ac:dyDescent="0.25">
      <c r="T2846" s="2" t="str">
        <f t="shared" si="174"/>
        <v/>
      </c>
      <c r="Z2846" s="2" t="str">
        <f t="shared" si="176"/>
        <v/>
      </c>
    </row>
    <row r="2847" spans="20:26" hidden="1" x14ac:dyDescent="0.25">
      <c r="T2847" s="2" t="str">
        <f t="shared" si="174"/>
        <v/>
      </c>
      <c r="Z2847" s="2" t="str">
        <f t="shared" si="176"/>
        <v/>
      </c>
    </row>
    <row r="2848" spans="20:26" hidden="1" x14ac:dyDescent="0.25">
      <c r="T2848" s="2" t="str">
        <f t="shared" si="174"/>
        <v/>
      </c>
      <c r="Z2848" s="2" t="str">
        <f t="shared" si="176"/>
        <v/>
      </c>
    </row>
    <row r="2849" spans="20:26" hidden="1" x14ac:dyDescent="0.25">
      <c r="T2849" s="2" t="str">
        <f t="shared" si="174"/>
        <v/>
      </c>
      <c r="Z2849" s="2" t="str">
        <f t="shared" si="176"/>
        <v/>
      </c>
    </row>
    <row r="2850" spans="20:26" hidden="1" x14ac:dyDescent="0.25">
      <c r="T2850" s="2" t="str">
        <f t="shared" si="174"/>
        <v/>
      </c>
      <c r="Z2850" s="2" t="str">
        <f t="shared" si="176"/>
        <v/>
      </c>
    </row>
    <row r="2851" spans="20:26" hidden="1" x14ac:dyDescent="0.25">
      <c r="T2851" s="2" t="str">
        <f t="shared" si="174"/>
        <v/>
      </c>
      <c r="Z2851" s="2" t="str">
        <f t="shared" si="176"/>
        <v/>
      </c>
    </row>
    <row r="2852" spans="20:26" hidden="1" x14ac:dyDescent="0.25">
      <c r="T2852" s="2" t="str">
        <f t="shared" si="174"/>
        <v/>
      </c>
      <c r="Z2852" s="2" t="str">
        <f t="shared" si="176"/>
        <v/>
      </c>
    </row>
    <row r="2853" spans="20:26" hidden="1" x14ac:dyDescent="0.25">
      <c r="T2853" s="2" t="str">
        <f t="shared" si="174"/>
        <v/>
      </c>
      <c r="Z2853" s="2" t="str">
        <f t="shared" si="176"/>
        <v/>
      </c>
    </row>
    <row r="2854" spans="20:26" hidden="1" x14ac:dyDescent="0.25">
      <c r="T2854" s="2" t="str">
        <f t="shared" si="174"/>
        <v/>
      </c>
      <c r="Z2854" s="2" t="str">
        <f t="shared" si="176"/>
        <v/>
      </c>
    </row>
    <row r="2855" spans="20:26" hidden="1" x14ac:dyDescent="0.25">
      <c r="T2855" s="2" t="str">
        <f t="shared" si="174"/>
        <v/>
      </c>
      <c r="Z2855" s="2" t="str">
        <f t="shared" si="176"/>
        <v/>
      </c>
    </row>
    <row r="2856" spans="20:26" hidden="1" x14ac:dyDescent="0.25">
      <c r="T2856" s="2" t="str">
        <f t="shared" si="174"/>
        <v/>
      </c>
      <c r="Z2856" s="2" t="str">
        <f t="shared" si="176"/>
        <v/>
      </c>
    </row>
    <row r="2857" spans="20:26" hidden="1" x14ac:dyDescent="0.25">
      <c r="T2857" s="2" t="str">
        <f t="shared" si="174"/>
        <v/>
      </c>
      <c r="Z2857" s="2" t="str">
        <f t="shared" si="176"/>
        <v/>
      </c>
    </row>
    <row r="2858" spans="20:26" hidden="1" x14ac:dyDescent="0.25">
      <c r="T2858" s="2" t="str">
        <f t="shared" si="174"/>
        <v/>
      </c>
      <c r="Z2858" s="2" t="str">
        <f t="shared" si="176"/>
        <v/>
      </c>
    </row>
    <row r="2859" spans="20:26" hidden="1" x14ac:dyDescent="0.25">
      <c r="T2859" s="2" t="str">
        <f t="shared" si="174"/>
        <v/>
      </c>
      <c r="Z2859" s="2" t="str">
        <f t="shared" si="176"/>
        <v/>
      </c>
    </row>
    <row r="2860" spans="20:26" hidden="1" x14ac:dyDescent="0.25">
      <c r="T2860" s="2" t="str">
        <f t="shared" si="174"/>
        <v/>
      </c>
      <c r="Z2860" s="2" t="str">
        <f t="shared" si="176"/>
        <v/>
      </c>
    </row>
    <row r="2861" spans="20:26" hidden="1" x14ac:dyDescent="0.25">
      <c r="T2861" s="2" t="str">
        <f t="shared" si="174"/>
        <v/>
      </c>
      <c r="Z2861" s="2" t="str">
        <f t="shared" si="176"/>
        <v/>
      </c>
    </row>
    <row r="2862" spans="20:26" hidden="1" x14ac:dyDescent="0.25">
      <c r="T2862" s="2" t="str">
        <f t="shared" si="174"/>
        <v/>
      </c>
      <c r="Z2862" s="2" t="str">
        <f t="shared" si="176"/>
        <v/>
      </c>
    </row>
    <row r="2863" spans="20:26" hidden="1" x14ac:dyDescent="0.25">
      <c r="T2863" s="2" t="str">
        <f t="shared" si="174"/>
        <v/>
      </c>
      <c r="Z2863" s="2" t="str">
        <f t="shared" si="176"/>
        <v/>
      </c>
    </row>
    <row r="2864" spans="20:26" hidden="1" x14ac:dyDescent="0.25">
      <c r="T2864" s="2" t="str">
        <f t="shared" si="174"/>
        <v/>
      </c>
      <c r="Z2864" s="2" t="str">
        <f t="shared" si="176"/>
        <v/>
      </c>
    </row>
    <row r="2865" spans="20:26" hidden="1" x14ac:dyDescent="0.25">
      <c r="T2865" s="2" t="str">
        <f t="shared" si="174"/>
        <v/>
      </c>
      <c r="Z2865" s="2" t="str">
        <f t="shared" si="176"/>
        <v/>
      </c>
    </row>
    <row r="2866" spans="20:26" hidden="1" x14ac:dyDescent="0.25">
      <c r="T2866" s="2" t="str">
        <f t="shared" si="174"/>
        <v/>
      </c>
      <c r="Z2866" s="2" t="str">
        <f t="shared" si="176"/>
        <v/>
      </c>
    </row>
    <row r="2867" spans="20:26" hidden="1" x14ac:dyDescent="0.25">
      <c r="T2867" s="2" t="str">
        <f t="shared" si="174"/>
        <v/>
      </c>
      <c r="Z2867" s="2" t="str">
        <f t="shared" si="176"/>
        <v/>
      </c>
    </row>
    <row r="2868" spans="20:26" hidden="1" x14ac:dyDescent="0.25">
      <c r="T2868" s="2" t="str">
        <f t="shared" si="174"/>
        <v/>
      </c>
      <c r="Z2868" s="2" t="str">
        <f t="shared" si="176"/>
        <v/>
      </c>
    </row>
    <row r="2869" spans="20:26" hidden="1" x14ac:dyDescent="0.25">
      <c r="T2869" s="2" t="str">
        <f t="shared" si="174"/>
        <v/>
      </c>
      <c r="Z2869" s="2" t="str">
        <f t="shared" si="176"/>
        <v/>
      </c>
    </row>
    <row r="2870" spans="20:26" hidden="1" x14ac:dyDescent="0.25">
      <c r="T2870" s="2" t="str">
        <f t="shared" si="174"/>
        <v/>
      </c>
      <c r="Z2870" s="2" t="str">
        <f t="shared" si="176"/>
        <v/>
      </c>
    </row>
    <row r="2871" spans="20:26" hidden="1" x14ac:dyDescent="0.25">
      <c r="T2871" s="2" t="str">
        <f t="shared" si="174"/>
        <v/>
      </c>
      <c r="Z2871" s="2" t="str">
        <f t="shared" si="176"/>
        <v/>
      </c>
    </row>
    <row r="2872" spans="20:26" hidden="1" x14ac:dyDescent="0.25">
      <c r="T2872" s="2" t="str">
        <f t="shared" si="174"/>
        <v/>
      </c>
      <c r="Z2872" s="2" t="str">
        <f t="shared" si="176"/>
        <v/>
      </c>
    </row>
    <row r="2873" spans="20:26" hidden="1" x14ac:dyDescent="0.25">
      <c r="T2873" s="2" t="str">
        <f t="shared" si="174"/>
        <v/>
      </c>
      <c r="Z2873" s="2" t="str">
        <f t="shared" si="176"/>
        <v/>
      </c>
    </row>
    <row r="2874" spans="20:26" hidden="1" x14ac:dyDescent="0.25">
      <c r="T2874" s="2" t="str">
        <f t="shared" si="174"/>
        <v/>
      </c>
      <c r="Z2874" s="2" t="str">
        <f t="shared" si="176"/>
        <v/>
      </c>
    </row>
    <row r="2875" spans="20:26" hidden="1" x14ac:dyDescent="0.25">
      <c r="T2875" s="2" t="str">
        <f t="shared" ref="T2875:T2938" si="177">IF(U2875&lt;&gt;"",B2875,"")</f>
        <v/>
      </c>
      <c r="Z2875" s="2" t="str">
        <f t="shared" si="176"/>
        <v/>
      </c>
    </row>
    <row r="2876" spans="20:26" hidden="1" x14ac:dyDescent="0.25">
      <c r="T2876" s="2" t="str">
        <f t="shared" si="177"/>
        <v/>
      </c>
      <c r="Z2876" s="2" t="str">
        <f t="shared" si="176"/>
        <v/>
      </c>
    </row>
    <row r="2877" spans="20:26" hidden="1" x14ac:dyDescent="0.25">
      <c r="T2877" s="2" t="str">
        <f t="shared" si="177"/>
        <v/>
      </c>
      <c r="Z2877" s="2" t="str">
        <f t="shared" si="176"/>
        <v/>
      </c>
    </row>
    <row r="2878" spans="20:26" hidden="1" x14ac:dyDescent="0.25">
      <c r="T2878" s="2" t="str">
        <f t="shared" si="177"/>
        <v/>
      </c>
      <c r="Z2878" s="2" t="str">
        <f t="shared" si="176"/>
        <v/>
      </c>
    </row>
    <row r="2879" spans="20:26" hidden="1" x14ac:dyDescent="0.25">
      <c r="T2879" s="2" t="str">
        <f t="shared" si="177"/>
        <v/>
      </c>
      <c r="Z2879" s="2" t="str">
        <f t="shared" si="176"/>
        <v/>
      </c>
    </row>
    <row r="2880" spans="20:26" hidden="1" x14ac:dyDescent="0.25">
      <c r="T2880" s="2" t="str">
        <f t="shared" si="177"/>
        <v/>
      </c>
      <c r="Z2880" s="2" t="str">
        <f t="shared" si="176"/>
        <v/>
      </c>
    </row>
    <row r="2881" spans="20:26" hidden="1" x14ac:dyDescent="0.25">
      <c r="T2881" s="2" t="str">
        <f t="shared" si="177"/>
        <v/>
      </c>
      <c r="Z2881" s="2" t="str">
        <f t="shared" si="176"/>
        <v/>
      </c>
    </row>
    <row r="2882" spans="20:26" hidden="1" x14ac:dyDescent="0.25">
      <c r="T2882" s="2" t="str">
        <f t="shared" si="177"/>
        <v/>
      </c>
      <c r="Z2882" s="2" t="str">
        <f t="shared" si="176"/>
        <v/>
      </c>
    </row>
    <row r="2883" spans="20:26" hidden="1" x14ac:dyDescent="0.25">
      <c r="T2883" s="2" t="str">
        <f t="shared" si="177"/>
        <v/>
      </c>
      <c r="Z2883" s="2" t="str">
        <f t="shared" ref="Z2883:Z2946" si="178">IF(AA2883&lt;&gt;"",B2883,"")</f>
        <v/>
      </c>
    </row>
    <row r="2884" spans="20:26" hidden="1" x14ac:dyDescent="0.25">
      <c r="T2884" s="2" t="str">
        <f t="shared" si="177"/>
        <v/>
      </c>
      <c r="Z2884" s="2" t="str">
        <f t="shared" si="178"/>
        <v/>
      </c>
    </row>
    <row r="2885" spans="20:26" hidden="1" x14ac:dyDescent="0.25">
      <c r="T2885" s="2" t="str">
        <f t="shared" si="177"/>
        <v/>
      </c>
      <c r="Z2885" s="2" t="str">
        <f t="shared" si="178"/>
        <v/>
      </c>
    </row>
    <row r="2886" spans="20:26" hidden="1" x14ac:dyDescent="0.25">
      <c r="T2886" s="2" t="str">
        <f t="shared" si="177"/>
        <v/>
      </c>
      <c r="Z2886" s="2" t="str">
        <f t="shared" si="178"/>
        <v/>
      </c>
    </row>
    <row r="2887" spans="20:26" hidden="1" x14ac:dyDescent="0.25">
      <c r="T2887" s="2" t="str">
        <f t="shared" si="177"/>
        <v/>
      </c>
      <c r="Z2887" s="2" t="str">
        <f t="shared" si="178"/>
        <v/>
      </c>
    </row>
    <row r="2888" spans="20:26" hidden="1" x14ac:dyDescent="0.25">
      <c r="T2888" s="2" t="str">
        <f t="shared" si="177"/>
        <v/>
      </c>
      <c r="Z2888" s="2" t="str">
        <f t="shared" si="178"/>
        <v/>
      </c>
    </row>
    <row r="2889" spans="20:26" hidden="1" x14ac:dyDescent="0.25">
      <c r="T2889" s="2" t="str">
        <f t="shared" si="177"/>
        <v/>
      </c>
      <c r="Z2889" s="2" t="str">
        <f t="shared" si="178"/>
        <v/>
      </c>
    </row>
    <row r="2890" spans="20:26" hidden="1" x14ac:dyDescent="0.25">
      <c r="T2890" s="2" t="str">
        <f t="shared" si="177"/>
        <v/>
      </c>
      <c r="Z2890" s="2" t="str">
        <f t="shared" si="178"/>
        <v/>
      </c>
    </row>
    <row r="2891" spans="20:26" hidden="1" x14ac:dyDescent="0.25">
      <c r="T2891" s="2" t="str">
        <f t="shared" si="177"/>
        <v/>
      </c>
      <c r="Z2891" s="2" t="str">
        <f t="shared" si="178"/>
        <v/>
      </c>
    </row>
    <row r="2892" spans="20:26" hidden="1" x14ac:dyDescent="0.25">
      <c r="T2892" s="2" t="str">
        <f t="shared" si="177"/>
        <v/>
      </c>
      <c r="Z2892" s="2" t="str">
        <f t="shared" si="178"/>
        <v/>
      </c>
    </row>
    <row r="2893" spans="20:26" hidden="1" x14ac:dyDescent="0.25">
      <c r="T2893" s="2" t="str">
        <f t="shared" si="177"/>
        <v/>
      </c>
      <c r="Z2893" s="2" t="str">
        <f t="shared" si="178"/>
        <v/>
      </c>
    </row>
    <row r="2894" spans="20:26" hidden="1" x14ac:dyDescent="0.25">
      <c r="T2894" s="2" t="str">
        <f t="shared" si="177"/>
        <v/>
      </c>
      <c r="Z2894" s="2" t="str">
        <f t="shared" si="178"/>
        <v/>
      </c>
    </row>
    <row r="2895" spans="20:26" hidden="1" x14ac:dyDescent="0.25">
      <c r="T2895" s="2" t="str">
        <f t="shared" si="177"/>
        <v/>
      </c>
      <c r="Z2895" s="2" t="str">
        <f t="shared" si="178"/>
        <v/>
      </c>
    </row>
    <row r="2896" spans="20:26" hidden="1" x14ac:dyDescent="0.25">
      <c r="T2896" s="2" t="str">
        <f t="shared" si="177"/>
        <v/>
      </c>
      <c r="Z2896" s="2" t="str">
        <f t="shared" si="178"/>
        <v/>
      </c>
    </row>
    <row r="2897" spans="20:26" hidden="1" x14ac:dyDescent="0.25">
      <c r="T2897" s="2" t="str">
        <f t="shared" si="177"/>
        <v/>
      </c>
      <c r="Z2897" s="2" t="str">
        <f t="shared" si="178"/>
        <v/>
      </c>
    </row>
    <row r="2898" spans="20:26" hidden="1" x14ac:dyDescent="0.25">
      <c r="T2898" s="2" t="str">
        <f t="shared" si="177"/>
        <v/>
      </c>
      <c r="Z2898" s="2" t="str">
        <f t="shared" si="178"/>
        <v/>
      </c>
    </row>
    <row r="2899" spans="20:26" hidden="1" x14ac:dyDescent="0.25">
      <c r="T2899" s="2" t="str">
        <f t="shared" si="177"/>
        <v/>
      </c>
      <c r="Z2899" s="2" t="str">
        <f t="shared" si="178"/>
        <v/>
      </c>
    </row>
    <row r="2900" spans="20:26" hidden="1" x14ac:dyDescent="0.25">
      <c r="T2900" s="2" t="str">
        <f t="shared" si="177"/>
        <v/>
      </c>
      <c r="Z2900" s="2" t="str">
        <f t="shared" si="178"/>
        <v/>
      </c>
    </row>
    <row r="2901" spans="20:26" hidden="1" x14ac:dyDescent="0.25">
      <c r="T2901" s="2" t="str">
        <f t="shared" si="177"/>
        <v/>
      </c>
      <c r="Z2901" s="2" t="str">
        <f t="shared" si="178"/>
        <v/>
      </c>
    </row>
    <row r="2902" spans="20:26" hidden="1" x14ac:dyDescent="0.25">
      <c r="T2902" s="2" t="str">
        <f t="shared" si="177"/>
        <v/>
      </c>
      <c r="Z2902" s="2" t="str">
        <f t="shared" si="178"/>
        <v/>
      </c>
    </row>
    <row r="2903" spans="20:26" hidden="1" x14ac:dyDescent="0.25">
      <c r="T2903" s="2" t="str">
        <f t="shared" si="177"/>
        <v/>
      </c>
      <c r="Z2903" s="2" t="str">
        <f t="shared" si="178"/>
        <v/>
      </c>
    </row>
    <row r="2904" spans="20:26" hidden="1" x14ac:dyDescent="0.25">
      <c r="T2904" s="2" t="str">
        <f t="shared" si="177"/>
        <v/>
      </c>
      <c r="Z2904" s="2" t="str">
        <f t="shared" si="178"/>
        <v/>
      </c>
    </row>
    <row r="2905" spans="20:26" hidden="1" x14ac:dyDescent="0.25">
      <c r="T2905" s="2" t="str">
        <f t="shared" si="177"/>
        <v/>
      </c>
      <c r="Z2905" s="2" t="str">
        <f t="shared" si="178"/>
        <v/>
      </c>
    </row>
    <row r="2906" spans="20:26" hidden="1" x14ac:dyDescent="0.25">
      <c r="T2906" s="2" t="str">
        <f t="shared" si="177"/>
        <v/>
      </c>
      <c r="Z2906" s="2" t="str">
        <f t="shared" si="178"/>
        <v/>
      </c>
    </row>
    <row r="2907" spans="20:26" hidden="1" x14ac:dyDescent="0.25">
      <c r="T2907" s="2" t="str">
        <f t="shared" si="177"/>
        <v/>
      </c>
      <c r="Z2907" s="2" t="str">
        <f t="shared" si="178"/>
        <v/>
      </c>
    </row>
    <row r="2908" spans="20:26" hidden="1" x14ac:dyDescent="0.25">
      <c r="T2908" s="2" t="str">
        <f t="shared" si="177"/>
        <v/>
      </c>
      <c r="Z2908" s="2" t="str">
        <f t="shared" si="178"/>
        <v/>
      </c>
    </row>
    <row r="2909" spans="20:26" hidden="1" x14ac:dyDescent="0.25">
      <c r="T2909" s="2" t="str">
        <f t="shared" si="177"/>
        <v/>
      </c>
      <c r="Z2909" s="2" t="str">
        <f t="shared" si="178"/>
        <v/>
      </c>
    </row>
    <row r="2910" spans="20:26" hidden="1" x14ac:dyDescent="0.25">
      <c r="T2910" s="2" t="str">
        <f t="shared" si="177"/>
        <v/>
      </c>
      <c r="Z2910" s="2" t="str">
        <f t="shared" si="178"/>
        <v/>
      </c>
    </row>
    <row r="2911" spans="20:26" hidden="1" x14ac:dyDescent="0.25">
      <c r="T2911" s="2" t="str">
        <f t="shared" si="177"/>
        <v/>
      </c>
      <c r="Z2911" s="2" t="str">
        <f t="shared" si="178"/>
        <v/>
      </c>
    </row>
    <row r="2912" spans="20:26" hidden="1" x14ac:dyDescent="0.25">
      <c r="T2912" s="2" t="str">
        <f t="shared" si="177"/>
        <v/>
      </c>
      <c r="Z2912" s="2" t="str">
        <f t="shared" si="178"/>
        <v/>
      </c>
    </row>
    <row r="2913" spans="20:26" hidden="1" x14ac:dyDescent="0.25">
      <c r="T2913" s="2" t="str">
        <f t="shared" si="177"/>
        <v/>
      </c>
      <c r="Z2913" s="2" t="str">
        <f t="shared" si="178"/>
        <v/>
      </c>
    </row>
    <row r="2914" spans="20:26" hidden="1" x14ac:dyDescent="0.25">
      <c r="T2914" s="2" t="str">
        <f t="shared" si="177"/>
        <v/>
      </c>
      <c r="Z2914" s="2" t="str">
        <f t="shared" si="178"/>
        <v/>
      </c>
    </row>
    <row r="2915" spans="20:26" hidden="1" x14ac:dyDescent="0.25">
      <c r="T2915" s="2" t="str">
        <f t="shared" si="177"/>
        <v/>
      </c>
      <c r="Z2915" s="2" t="str">
        <f t="shared" si="178"/>
        <v/>
      </c>
    </row>
    <row r="2916" spans="20:26" hidden="1" x14ac:dyDescent="0.25">
      <c r="T2916" s="2" t="str">
        <f t="shared" si="177"/>
        <v/>
      </c>
      <c r="Z2916" s="2" t="str">
        <f t="shared" si="178"/>
        <v/>
      </c>
    </row>
    <row r="2917" spans="20:26" hidden="1" x14ac:dyDescent="0.25">
      <c r="T2917" s="2" t="str">
        <f t="shared" si="177"/>
        <v/>
      </c>
      <c r="Z2917" s="2" t="str">
        <f t="shared" si="178"/>
        <v/>
      </c>
    </row>
    <row r="2918" spans="20:26" hidden="1" x14ac:dyDescent="0.25">
      <c r="T2918" s="2" t="str">
        <f t="shared" si="177"/>
        <v/>
      </c>
      <c r="Z2918" s="2" t="str">
        <f t="shared" si="178"/>
        <v/>
      </c>
    </row>
    <row r="2919" spans="20:26" hidden="1" x14ac:dyDescent="0.25">
      <c r="T2919" s="2" t="str">
        <f t="shared" si="177"/>
        <v/>
      </c>
      <c r="Z2919" s="2" t="str">
        <f t="shared" si="178"/>
        <v/>
      </c>
    </row>
    <row r="2920" spans="20:26" hidden="1" x14ac:dyDescent="0.25">
      <c r="T2920" s="2" t="str">
        <f t="shared" si="177"/>
        <v/>
      </c>
      <c r="Z2920" s="2" t="str">
        <f t="shared" si="178"/>
        <v/>
      </c>
    </row>
    <row r="2921" spans="20:26" hidden="1" x14ac:dyDescent="0.25">
      <c r="T2921" s="2" t="str">
        <f t="shared" si="177"/>
        <v/>
      </c>
      <c r="Z2921" s="2" t="str">
        <f t="shared" si="178"/>
        <v/>
      </c>
    </row>
    <row r="2922" spans="20:26" hidden="1" x14ac:dyDescent="0.25">
      <c r="T2922" s="2" t="str">
        <f t="shared" si="177"/>
        <v/>
      </c>
      <c r="Z2922" s="2" t="str">
        <f t="shared" si="178"/>
        <v/>
      </c>
    </row>
    <row r="2923" spans="20:26" hidden="1" x14ac:dyDescent="0.25">
      <c r="T2923" s="2" t="str">
        <f t="shared" si="177"/>
        <v/>
      </c>
      <c r="Z2923" s="2" t="str">
        <f t="shared" si="178"/>
        <v/>
      </c>
    </row>
    <row r="2924" spans="20:26" hidden="1" x14ac:dyDescent="0.25">
      <c r="T2924" s="2" t="str">
        <f t="shared" si="177"/>
        <v/>
      </c>
      <c r="Z2924" s="2" t="str">
        <f t="shared" si="178"/>
        <v/>
      </c>
    </row>
    <row r="2925" spans="20:26" hidden="1" x14ac:dyDescent="0.25">
      <c r="T2925" s="2" t="str">
        <f t="shared" si="177"/>
        <v/>
      </c>
      <c r="Z2925" s="2" t="str">
        <f t="shared" si="178"/>
        <v/>
      </c>
    </row>
    <row r="2926" spans="20:26" hidden="1" x14ac:dyDescent="0.25">
      <c r="T2926" s="2" t="str">
        <f t="shared" si="177"/>
        <v/>
      </c>
      <c r="Z2926" s="2" t="str">
        <f t="shared" si="178"/>
        <v/>
      </c>
    </row>
    <row r="2927" spans="20:26" hidden="1" x14ac:dyDescent="0.25">
      <c r="T2927" s="2" t="str">
        <f t="shared" si="177"/>
        <v/>
      </c>
      <c r="Z2927" s="2" t="str">
        <f t="shared" si="178"/>
        <v/>
      </c>
    </row>
    <row r="2928" spans="20:26" hidden="1" x14ac:dyDescent="0.25">
      <c r="T2928" s="2" t="str">
        <f t="shared" si="177"/>
        <v/>
      </c>
      <c r="Z2928" s="2" t="str">
        <f t="shared" si="178"/>
        <v/>
      </c>
    </row>
    <row r="2929" spans="20:26" hidden="1" x14ac:dyDescent="0.25">
      <c r="T2929" s="2" t="str">
        <f t="shared" si="177"/>
        <v/>
      </c>
      <c r="Z2929" s="2" t="str">
        <f t="shared" si="178"/>
        <v/>
      </c>
    </row>
    <row r="2930" spans="20:26" hidden="1" x14ac:dyDescent="0.25">
      <c r="T2930" s="2" t="str">
        <f t="shared" si="177"/>
        <v/>
      </c>
      <c r="Z2930" s="2" t="str">
        <f t="shared" si="178"/>
        <v/>
      </c>
    </row>
    <row r="2931" spans="20:26" hidden="1" x14ac:dyDescent="0.25">
      <c r="T2931" s="2" t="str">
        <f t="shared" si="177"/>
        <v/>
      </c>
      <c r="Z2931" s="2" t="str">
        <f t="shared" si="178"/>
        <v/>
      </c>
    </row>
    <row r="2932" spans="20:26" hidden="1" x14ac:dyDescent="0.25">
      <c r="T2932" s="2" t="str">
        <f t="shared" si="177"/>
        <v/>
      </c>
      <c r="Z2932" s="2" t="str">
        <f t="shared" si="178"/>
        <v/>
      </c>
    </row>
    <row r="2933" spans="20:26" hidden="1" x14ac:dyDescent="0.25">
      <c r="T2933" s="2" t="str">
        <f t="shared" si="177"/>
        <v/>
      </c>
      <c r="Z2933" s="2" t="str">
        <f t="shared" si="178"/>
        <v/>
      </c>
    </row>
    <row r="2934" spans="20:26" hidden="1" x14ac:dyDescent="0.25">
      <c r="T2934" s="2" t="str">
        <f t="shared" si="177"/>
        <v/>
      </c>
      <c r="Z2934" s="2" t="str">
        <f t="shared" si="178"/>
        <v/>
      </c>
    </row>
    <row r="2935" spans="20:26" hidden="1" x14ac:dyDescent="0.25">
      <c r="T2935" s="2" t="str">
        <f t="shared" si="177"/>
        <v/>
      </c>
      <c r="Z2935" s="2" t="str">
        <f t="shared" si="178"/>
        <v/>
      </c>
    </row>
    <row r="2936" spans="20:26" hidden="1" x14ac:dyDescent="0.25">
      <c r="T2936" s="2" t="str">
        <f t="shared" si="177"/>
        <v/>
      </c>
      <c r="Z2936" s="2" t="str">
        <f t="shared" si="178"/>
        <v/>
      </c>
    </row>
    <row r="2937" spans="20:26" hidden="1" x14ac:dyDescent="0.25">
      <c r="T2937" s="2" t="str">
        <f t="shared" si="177"/>
        <v/>
      </c>
      <c r="Z2937" s="2" t="str">
        <f t="shared" si="178"/>
        <v/>
      </c>
    </row>
    <row r="2938" spans="20:26" hidden="1" x14ac:dyDescent="0.25">
      <c r="T2938" s="2" t="str">
        <f t="shared" si="177"/>
        <v/>
      </c>
      <c r="Z2938" s="2" t="str">
        <f t="shared" si="178"/>
        <v/>
      </c>
    </row>
    <row r="2939" spans="20:26" hidden="1" x14ac:dyDescent="0.25">
      <c r="T2939" s="2" t="str">
        <f t="shared" ref="T2939:T3002" si="179">IF(U2939&lt;&gt;"",B2939,"")</f>
        <v/>
      </c>
      <c r="Z2939" s="2" t="str">
        <f t="shared" si="178"/>
        <v/>
      </c>
    </row>
    <row r="2940" spans="20:26" hidden="1" x14ac:dyDescent="0.25">
      <c r="T2940" s="2" t="str">
        <f t="shared" si="179"/>
        <v/>
      </c>
      <c r="Z2940" s="2" t="str">
        <f t="shared" si="178"/>
        <v/>
      </c>
    </row>
    <row r="2941" spans="20:26" hidden="1" x14ac:dyDescent="0.25">
      <c r="T2941" s="2" t="str">
        <f t="shared" si="179"/>
        <v/>
      </c>
      <c r="Z2941" s="2" t="str">
        <f t="shared" si="178"/>
        <v/>
      </c>
    </row>
    <row r="2942" spans="20:26" hidden="1" x14ac:dyDescent="0.25">
      <c r="T2942" s="2" t="str">
        <f t="shared" si="179"/>
        <v/>
      </c>
      <c r="Z2942" s="2" t="str">
        <f t="shared" si="178"/>
        <v/>
      </c>
    </row>
    <row r="2943" spans="20:26" hidden="1" x14ac:dyDescent="0.25">
      <c r="T2943" s="2" t="str">
        <f t="shared" si="179"/>
        <v/>
      </c>
      <c r="Z2943" s="2" t="str">
        <f t="shared" si="178"/>
        <v/>
      </c>
    </row>
    <row r="2944" spans="20:26" hidden="1" x14ac:dyDescent="0.25">
      <c r="T2944" s="2" t="str">
        <f t="shared" si="179"/>
        <v/>
      </c>
      <c r="Z2944" s="2" t="str">
        <f t="shared" si="178"/>
        <v/>
      </c>
    </row>
    <row r="2945" spans="20:26" hidden="1" x14ac:dyDescent="0.25">
      <c r="T2945" s="2" t="str">
        <f t="shared" si="179"/>
        <v/>
      </c>
      <c r="Z2945" s="2" t="str">
        <f t="shared" si="178"/>
        <v/>
      </c>
    </row>
    <row r="2946" spans="20:26" hidden="1" x14ac:dyDescent="0.25">
      <c r="T2946" s="2" t="str">
        <f t="shared" si="179"/>
        <v/>
      </c>
      <c r="Z2946" s="2" t="str">
        <f t="shared" si="178"/>
        <v/>
      </c>
    </row>
    <row r="2947" spans="20:26" hidden="1" x14ac:dyDescent="0.25">
      <c r="T2947" s="2" t="str">
        <f t="shared" si="179"/>
        <v/>
      </c>
      <c r="Z2947" s="2" t="str">
        <f t="shared" ref="Z2947:Z3010" si="180">IF(AA2947&lt;&gt;"",B2947,"")</f>
        <v/>
      </c>
    </row>
    <row r="2948" spans="20:26" hidden="1" x14ac:dyDescent="0.25">
      <c r="T2948" s="2" t="str">
        <f t="shared" si="179"/>
        <v/>
      </c>
      <c r="Z2948" s="2" t="str">
        <f t="shared" si="180"/>
        <v/>
      </c>
    </row>
    <row r="2949" spans="20:26" hidden="1" x14ac:dyDescent="0.25">
      <c r="T2949" s="2" t="str">
        <f t="shared" si="179"/>
        <v/>
      </c>
      <c r="Z2949" s="2" t="str">
        <f t="shared" si="180"/>
        <v/>
      </c>
    </row>
    <row r="2950" spans="20:26" hidden="1" x14ac:dyDescent="0.25">
      <c r="T2950" s="2" t="str">
        <f t="shared" si="179"/>
        <v/>
      </c>
      <c r="Z2950" s="2" t="str">
        <f t="shared" si="180"/>
        <v/>
      </c>
    </row>
    <row r="2951" spans="20:26" hidden="1" x14ac:dyDescent="0.25">
      <c r="T2951" s="2" t="str">
        <f t="shared" si="179"/>
        <v/>
      </c>
      <c r="Z2951" s="2" t="str">
        <f t="shared" si="180"/>
        <v/>
      </c>
    </row>
    <row r="2952" spans="20:26" hidden="1" x14ac:dyDescent="0.25">
      <c r="T2952" s="2" t="str">
        <f t="shared" si="179"/>
        <v/>
      </c>
      <c r="Z2952" s="2" t="str">
        <f t="shared" si="180"/>
        <v/>
      </c>
    </row>
    <row r="2953" spans="20:26" hidden="1" x14ac:dyDescent="0.25">
      <c r="T2953" s="2" t="str">
        <f t="shared" si="179"/>
        <v/>
      </c>
      <c r="Z2953" s="2" t="str">
        <f t="shared" si="180"/>
        <v/>
      </c>
    </row>
    <row r="2954" spans="20:26" hidden="1" x14ac:dyDescent="0.25">
      <c r="T2954" s="2" t="str">
        <f t="shared" si="179"/>
        <v/>
      </c>
      <c r="Z2954" s="2" t="str">
        <f t="shared" si="180"/>
        <v/>
      </c>
    </row>
    <row r="2955" spans="20:26" hidden="1" x14ac:dyDescent="0.25">
      <c r="T2955" s="2" t="str">
        <f t="shared" si="179"/>
        <v/>
      </c>
      <c r="Z2955" s="2" t="str">
        <f t="shared" si="180"/>
        <v/>
      </c>
    </row>
    <row r="2956" spans="20:26" hidden="1" x14ac:dyDescent="0.25">
      <c r="T2956" s="2" t="str">
        <f t="shared" si="179"/>
        <v/>
      </c>
      <c r="Z2956" s="2" t="str">
        <f t="shared" si="180"/>
        <v/>
      </c>
    </row>
    <row r="2957" spans="20:26" hidden="1" x14ac:dyDescent="0.25">
      <c r="T2957" s="2" t="str">
        <f t="shared" si="179"/>
        <v/>
      </c>
      <c r="Z2957" s="2" t="str">
        <f t="shared" si="180"/>
        <v/>
      </c>
    </row>
    <row r="2958" spans="20:26" hidden="1" x14ac:dyDescent="0.25">
      <c r="T2958" s="2" t="str">
        <f t="shared" si="179"/>
        <v/>
      </c>
      <c r="Z2958" s="2" t="str">
        <f t="shared" si="180"/>
        <v/>
      </c>
    </row>
    <row r="2959" spans="20:26" hidden="1" x14ac:dyDescent="0.25">
      <c r="T2959" s="2" t="str">
        <f t="shared" si="179"/>
        <v/>
      </c>
      <c r="Z2959" s="2" t="str">
        <f t="shared" si="180"/>
        <v/>
      </c>
    </row>
    <row r="2960" spans="20:26" hidden="1" x14ac:dyDescent="0.25">
      <c r="T2960" s="2" t="str">
        <f t="shared" si="179"/>
        <v/>
      </c>
      <c r="Z2960" s="2" t="str">
        <f t="shared" si="180"/>
        <v/>
      </c>
    </row>
    <row r="2961" spans="20:26" hidden="1" x14ac:dyDescent="0.25">
      <c r="T2961" s="2" t="str">
        <f t="shared" si="179"/>
        <v/>
      </c>
      <c r="Z2961" s="2" t="str">
        <f t="shared" si="180"/>
        <v/>
      </c>
    </row>
    <row r="2962" spans="20:26" hidden="1" x14ac:dyDescent="0.25">
      <c r="T2962" s="2" t="str">
        <f t="shared" si="179"/>
        <v/>
      </c>
      <c r="Z2962" s="2" t="str">
        <f t="shared" si="180"/>
        <v/>
      </c>
    </row>
    <row r="2963" spans="20:26" hidden="1" x14ac:dyDescent="0.25">
      <c r="T2963" s="2" t="str">
        <f t="shared" si="179"/>
        <v/>
      </c>
      <c r="Z2963" s="2" t="str">
        <f t="shared" si="180"/>
        <v/>
      </c>
    </row>
    <row r="2964" spans="20:26" hidden="1" x14ac:dyDescent="0.25">
      <c r="T2964" s="2" t="str">
        <f t="shared" si="179"/>
        <v/>
      </c>
      <c r="Z2964" s="2" t="str">
        <f t="shared" si="180"/>
        <v/>
      </c>
    </row>
    <row r="2965" spans="20:26" hidden="1" x14ac:dyDescent="0.25">
      <c r="T2965" s="2" t="str">
        <f t="shared" si="179"/>
        <v/>
      </c>
      <c r="Z2965" s="2" t="str">
        <f t="shared" si="180"/>
        <v/>
      </c>
    </row>
    <row r="2966" spans="20:26" hidden="1" x14ac:dyDescent="0.25">
      <c r="T2966" s="2" t="str">
        <f t="shared" si="179"/>
        <v/>
      </c>
      <c r="Z2966" s="2" t="str">
        <f t="shared" si="180"/>
        <v/>
      </c>
    </row>
    <row r="2967" spans="20:26" hidden="1" x14ac:dyDescent="0.25">
      <c r="T2967" s="2" t="str">
        <f t="shared" si="179"/>
        <v/>
      </c>
      <c r="Z2967" s="2" t="str">
        <f t="shared" si="180"/>
        <v/>
      </c>
    </row>
    <row r="2968" spans="20:26" hidden="1" x14ac:dyDescent="0.25">
      <c r="T2968" s="2" t="str">
        <f t="shared" si="179"/>
        <v/>
      </c>
      <c r="Z2968" s="2" t="str">
        <f t="shared" si="180"/>
        <v/>
      </c>
    </row>
    <row r="2969" spans="20:26" hidden="1" x14ac:dyDescent="0.25">
      <c r="T2969" s="2" t="str">
        <f t="shared" si="179"/>
        <v/>
      </c>
      <c r="Z2969" s="2" t="str">
        <f t="shared" si="180"/>
        <v/>
      </c>
    </row>
    <row r="2970" spans="20:26" hidden="1" x14ac:dyDescent="0.25">
      <c r="T2970" s="2" t="str">
        <f t="shared" si="179"/>
        <v/>
      </c>
      <c r="Z2970" s="2" t="str">
        <f t="shared" si="180"/>
        <v/>
      </c>
    </row>
    <row r="2971" spans="20:26" hidden="1" x14ac:dyDescent="0.25">
      <c r="T2971" s="2" t="str">
        <f t="shared" si="179"/>
        <v/>
      </c>
      <c r="Z2971" s="2" t="str">
        <f t="shared" si="180"/>
        <v/>
      </c>
    </row>
    <row r="2972" spans="20:26" hidden="1" x14ac:dyDescent="0.25">
      <c r="T2972" s="2" t="str">
        <f t="shared" si="179"/>
        <v/>
      </c>
      <c r="Z2972" s="2" t="str">
        <f t="shared" si="180"/>
        <v/>
      </c>
    </row>
    <row r="2973" spans="20:26" hidden="1" x14ac:dyDescent="0.25">
      <c r="T2973" s="2" t="str">
        <f t="shared" si="179"/>
        <v/>
      </c>
      <c r="Z2973" s="2" t="str">
        <f t="shared" si="180"/>
        <v/>
      </c>
    </row>
    <row r="2974" spans="20:26" hidden="1" x14ac:dyDescent="0.25">
      <c r="T2974" s="2" t="str">
        <f t="shared" si="179"/>
        <v/>
      </c>
      <c r="Z2974" s="2" t="str">
        <f t="shared" si="180"/>
        <v/>
      </c>
    </row>
    <row r="2975" spans="20:26" hidden="1" x14ac:dyDescent="0.25">
      <c r="T2975" s="2" t="str">
        <f t="shared" si="179"/>
        <v/>
      </c>
      <c r="Z2975" s="2" t="str">
        <f t="shared" si="180"/>
        <v/>
      </c>
    </row>
    <row r="2976" spans="20:26" hidden="1" x14ac:dyDescent="0.25">
      <c r="T2976" s="2" t="str">
        <f t="shared" si="179"/>
        <v/>
      </c>
      <c r="Z2976" s="2" t="str">
        <f t="shared" si="180"/>
        <v/>
      </c>
    </row>
    <row r="2977" spans="20:26" hidden="1" x14ac:dyDescent="0.25">
      <c r="T2977" s="2" t="str">
        <f t="shared" si="179"/>
        <v/>
      </c>
      <c r="Z2977" s="2" t="str">
        <f t="shared" si="180"/>
        <v/>
      </c>
    </row>
    <row r="2978" spans="20:26" hidden="1" x14ac:dyDescent="0.25">
      <c r="T2978" s="2" t="str">
        <f t="shared" si="179"/>
        <v/>
      </c>
      <c r="Z2978" s="2" t="str">
        <f t="shared" si="180"/>
        <v/>
      </c>
    </row>
    <row r="2979" spans="20:26" hidden="1" x14ac:dyDescent="0.25">
      <c r="T2979" s="2" t="str">
        <f t="shared" si="179"/>
        <v/>
      </c>
      <c r="Z2979" s="2" t="str">
        <f t="shared" si="180"/>
        <v/>
      </c>
    </row>
    <row r="2980" spans="20:26" hidden="1" x14ac:dyDescent="0.25">
      <c r="T2980" s="2" t="str">
        <f t="shared" si="179"/>
        <v/>
      </c>
      <c r="Z2980" s="2" t="str">
        <f t="shared" si="180"/>
        <v/>
      </c>
    </row>
    <row r="2981" spans="20:26" hidden="1" x14ac:dyDescent="0.25">
      <c r="T2981" s="2" t="str">
        <f t="shared" si="179"/>
        <v/>
      </c>
      <c r="Z2981" s="2" t="str">
        <f t="shared" si="180"/>
        <v/>
      </c>
    </row>
    <row r="2982" spans="20:26" hidden="1" x14ac:dyDescent="0.25">
      <c r="T2982" s="2" t="str">
        <f t="shared" si="179"/>
        <v/>
      </c>
      <c r="Z2982" s="2" t="str">
        <f t="shared" si="180"/>
        <v/>
      </c>
    </row>
    <row r="2983" spans="20:26" hidden="1" x14ac:dyDescent="0.25">
      <c r="T2983" s="2" t="str">
        <f t="shared" si="179"/>
        <v/>
      </c>
      <c r="Z2983" s="2" t="str">
        <f t="shared" si="180"/>
        <v/>
      </c>
    </row>
    <row r="2984" spans="20:26" hidden="1" x14ac:dyDescent="0.25">
      <c r="T2984" s="2" t="str">
        <f t="shared" si="179"/>
        <v/>
      </c>
      <c r="Z2984" s="2" t="str">
        <f t="shared" si="180"/>
        <v/>
      </c>
    </row>
    <row r="2985" spans="20:26" hidden="1" x14ac:dyDescent="0.25">
      <c r="T2985" s="2" t="str">
        <f t="shared" si="179"/>
        <v/>
      </c>
      <c r="Z2985" s="2" t="str">
        <f t="shared" si="180"/>
        <v/>
      </c>
    </row>
    <row r="2986" spans="20:26" hidden="1" x14ac:dyDescent="0.25">
      <c r="T2986" s="2" t="str">
        <f t="shared" si="179"/>
        <v/>
      </c>
      <c r="Z2986" s="2" t="str">
        <f t="shared" si="180"/>
        <v/>
      </c>
    </row>
    <row r="2987" spans="20:26" hidden="1" x14ac:dyDescent="0.25">
      <c r="T2987" s="2" t="str">
        <f t="shared" si="179"/>
        <v/>
      </c>
      <c r="Z2987" s="2" t="str">
        <f t="shared" si="180"/>
        <v/>
      </c>
    </row>
    <row r="2988" spans="20:26" hidden="1" x14ac:dyDescent="0.25">
      <c r="T2988" s="2" t="str">
        <f t="shared" si="179"/>
        <v/>
      </c>
      <c r="Z2988" s="2" t="str">
        <f t="shared" si="180"/>
        <v/>
      </c>
    </row>
    <row r="2989" spans="20:26" hidden="1" x14ac:dyDescent="0.25">
      <c r="T2989" s="2" t="str">
        <f t="shared" si="179"/>
        <v/>
      </c>
      <c r="Z2989" s="2" t="str">
        <f t="shared" si="180"/>
        <v/>
      </c>
    </row>
    <row r="2990" spans="20:26" hidden="1" x14ac:dyDescent="0.25">
      <c r="T2990" s="2" t="str">
        <f t="shared" si="179"/>
        <v/>
      </c>
      <c r="Z2990" s="2" t="str">
        <f t="shared" si="180"/>
        <v/>
      </c>
    </row>
    <row r="2991" spans="20:26" hidden="1" x14ac:dyDescent="0.25">
      <c r="T2991" s="2" t="str">
        <f t="shared" si="179"/>
        <v/>
      </c>
      <c r="Z2991" s="2" t="str">
        <f t="shared" si="180"/>
        <v/>
      </c>
    </row>
    <row r="2992" spans="20:26" hidden="1" x14ac:dyDescent="0.25">
      <c r="T2992" s="2" t="str">
        <f t="shared" si="179"/>
        <v/>
      </c>
      <c r="Z2992" s="2" t="str">
        <f t="shared" si="180"/>
        <v/>
      </c>
    </row>
    <row r="2993" spans="20:26" hidden="1" x14ac:dyDescent="0.25">
      <c r="T2993" s="2" t="str">
        <f t="shared" si="179"/>
        <v/>
      </c>
      <c r="Z2993" s="2" t="str">
        <f t="shared" si="180"/>
        <v/>
      </c>
    </row>
    <row r="2994" spans="20:26" hidden="1" x14ac:dyDescent="0.25">
      <c r="T2994" s="2" t="str">
        <f t="shared" si="179"/>
        <v/>
      </c>
      <c r="Z2994" s="2" t="str">
        <f t="shared" si="180"/>
        <v/>
      </c>
    </row>
    <row r="2995" spans="20:26" hidden="1" x14ac:dyDescent="0.25">
      <c r="T2995" s="2" t="str">
        <f t="shared" si="179"/>
        <v/>
      </c>
      <c r="Z2995" s="2" t="str">
        <f t="shared" si="180"/>
        <v/>
      </c>
    </row>
    <row r="2996" spans="20:26" hidden="1" x14ac:dyDescent="0.25">
      <c r="T2996" s="2" t="str">
        <f t="shared" si="179"/>
        <v/>
      </c>
      <c r="Z2996" s="2" t="str">
        <f t="shared" si="180"/>
        <v/>
      </c>
    </row>
    <row r="2997" spans="20:26" hidden="1" x14ac:dyDescent="0.25">
      <c r="T2997" s="2" t="str">
        <f t="shared" si="179"/>
        <v/>
      </c>
      <c r="Z2997" s="2" t="str">
        <f t="shared" si="180"/>
        <v/>
      </c>
    </row>
    <row r="2998" spans="20:26" hidden="1" x14ac:dyDescent="0.25">
      <c r="T2998" s="2" t="str">
        <f t="shared" si="179"/>
        <v/>
      </c>
      <c r="Z2998" s="2" t="str">
        <f t="shared" si="180"/>
        <v/>
      </c>
    </row>
    <row r="2999" spans="20:26" hidden="1" x14ac:dyDescent="0.25">
      <c r="T2999" s="2" t="str">
        <f t="shared" si="179"/>
        <v/>
      </c>
      <c r="Z2999" s="2" t="str">
        <f t="shared" si="180"/>
        <v/>
      </c>
    </row>
    <row r="3000" spans="20:26" hidden="1" x14ac:dyDescent="0.25">
      <c r="T3000" s="2" t="str">
        <f t="shared" si="179"/>
        <v/>
      </c>
      <c r="Z3000" s="2" t="str">
        <f t="shared" si="180"/>
        <v/>
      </c>
    </row>
    <row r="3001" spans="20:26" hidden="1" x14ac:dyDescent="0.25">
      <c r="T3001" s="2" t="str">
        <f t="shared" si="179"/>
        <v/>
      </c>
      <c r="Z3001" s="2" t="str">
        <f t="shared" si="180"/>
        <v/>
      </c>
    </row>
    <row r="3002" spans="20:26" hidden="1" x14ac:dyDescent="0.25">
      <c r="T3002" s="2" t="str">
        <f t="shared" si="179"/>
        <v/>
      </c>
      <c r="Z3002" s="2" t="str">
        <f t="shared" si="180"/>
        <v/>
      </c>
    </row>
    <row r="3003" spans="20:26" hidden="1" x14ac:dyDescent="0.25">
      <c r="T3003" s="2" t="str">
        <f t="shared" ref="T3003:T3066" si="181">IF(U3003&lt;&gt;"",B3003,"")</f>
        <v/>
      </c>
      <c r="Z3003" s="2" t="str">
        <f t="shared" si="180"/>
        <v/>
      </c>
    </row>
    <row r="3004" spans="20:26" hidden="1" x14ac:dyDescent="0.25">
      <c r="T3004" s="2" t="str">
        <f t="shared" si="181"/>
        <v/>
      </c>
      <c r="Z3004" s="2" t="str">
        <f t="shared" si="180"/>
        <v/>
      </c>
    </row>
    <row r="3005" spans="20:26" hidden="1" x14ac:dyDescent="0.25">
      <c r="T3005" s="2" t="str">
        <f t="shared" si="181"/>
        <v/>
      </c>
      <c r="Z3005" s="2" t="str">
        <f t="shared" si="180"/>
        <v/>
      </c>
    </row>
    <row r="3006" spans="20:26" hidden="1" x14ac:dyDescent="0.25">
      <c r="T3006" s="2" t="str">
        <f t="shared" si="181"/>
        <v/>
      </c>
      <c r="Z3006" s="2" t="str">
        <f t="shared" si="180"/>
        <v/>
      </c>
    </row>
    <row r="3007" spans="20:26" hidden="1" x14ac:dyDescent="0.25">
      <c r="T3007" s="2" t="str">
        <f t="shared" si="181"/>
        <v/>
      </c>
      <c r="Z3007" s="2" t="str">
        <f t="shared" si="180"/>
        <v/>
      </c>
    </row>
    <row r="3008" spans="20:26" hidden="1" x14ac:dyDescent="0.25">
      <c r="T3008" s="2" t="str">
        <f t="shared" si="181"/>
        <v/>
      </c>
      <c r="Z3008" s="2" t="str">
        <f t="shared" si="180"/>
        <v/>
      </c>
    </row>
    <row r="3009" spans="20:26" hidden="1" x14ac:dyDescent="0.25">
      <c r="T3009" s="2" t="str">
        <f t="shared" si="181"/>
        <v/>
      </c>
      <c r="Z3009" s="2" t="str">
        <f t="shared" si="180"/>
        <v/>
      </c>
    </row>
    <row r="3010" spans="20:26" hidden="1" x14ac:dyDescent="0.25">
      <c r="T3010" s="2" t="str">
        <f t="shared" si="181"/>
        <v/>
      </c>
      <c r="Z3010" s="2" t="str">
        <f t="shared" si="180"/>
        <v/>
      </c>
    </row>
    <row r="3011" spans="20:26" hidden="1" x14ac:dyDescent="0.25">
      <c r="T3011" s="2" t="str">
        <f t="shared" si="181"/>
        <v/>
      </c>
      <c r="Z3011" s="2" t="str">
        <f t="shared" ref="Z3011:Z3074" si="182">IF(AA3011&lt;&gt;"",B3011,"")</f>
        <v/>
      </c>
    </row>
    <row r="3012" spans="20:26" hidden="1" x14ac:dyDescent="0.25">
      <c r="T3012" s="2" t="str">
        <f t="shared" si="181"/>
        <v/>
      </c>
      <c r="Z3012" s="2" t="str">
        <f t="shared" si="182"/>
        <v/>
      </c>
    </row>
    <row r="3013" spans="20:26" hidden="1" x14ac:dyDescent="0.25">
      <c r="T3013" s="2" t="str">
        <f t="shared" si="181"/>
        <v/>
      </c>
      <c r="Z3013" s="2" t="str">
        <f t="shared" si="182"/>
        <v/>
      </c>
    </row>
    <row r="3014" spans="20:26" hidden="1" x14ac:dyDescent="0.25">
      <c r="T3014" s="2" t="str">
        <f t="shared" si="181"/>
        <v/>
      </c>
      <c r="Z3014" s="2" t="str">
        <f t="shared" si="182"/>
        <v/>
      </c>
    </row>
    <row r="3015" spans="20:26" hidden="1" x14ac:dyDescent="0.25">
      <c r="T3015" s="2" t="str">
        <f t="shared" si="181"/>
        <v/>
      </c>
      <c r="Z3015" s="2" t="str">
        <f t="shared" si="182"/>
        <v/>
      </c>
    </row>
    <row r="3016" spans="20:26" hidden="1" x14ac:dyDescent="0.25">
      <c r="T3016" s="2" t="str">
        <f t="shared" si="181"/>
        <v/>
      </c>
      <c r="Z3016" s="2" t="str">
        <f t="shared" si="182"/>
        <v/>
      </c>
    </row>
    <row r="3017" spans="20:26" hidden="1" x14ac:dyDescent="0.25">
      <c r="T3017" s="2" t="str">
        <f t="shared" si="181"/>
        <v/>
      </c>
      <c r="Z3017" s="2" t="str">
        <f t="shared" si="182"/>
        <v/>
      </c>
    </row>
    <row r="3018" spans="20:26" hidden="1" x14ac:dyDescent="0.25">
      <c r="T3018" s="2" t="str">
        <f t="shared" si="181"/>
        <v/>
      </c>
      <c r="Z3018" s="2" t="str">
        <f t="shared" si="182"/>
        <v/>
      </c>
    </row>
    <row r="3019" spans="20:26" hidden="1" x14ac:dyDescent="0.25">
      <c r="T3019" s="2" t="str">
        <f t="shared" si="181"/>
        <v/>
      </c>
      <c r="Z3019" s="2" t="str">
        <f t="shared" si="182"/>
        <v/>
      </c>
    </row>
    <row r="3020" spans="20:26" hidden="1" x14ac:dyDescent="0.25">
      <c r="T3020" s="2" t="str">
        <f t="shared" si="181"/>
        <v/>
      </c>
      <c r="Z3020" s="2" t="str">
        <f t="shared" si="182"/>
        <v/>
      </c>
    </row>
    <row r="3021" spans="20:26" hidden="1" x14ac:dyDescent="0.25">
      <c r="T3021" s="2" t="str">
        <f t="shared" si="181"/>
        <v/>
      </c>
      <c r="Z3021" s="2" t="str">
        <f t="shared" si="182"/>
        <v/>
      </c>
    </row>
    <row r="3022" spans="20:26" hidden="1" x14ac:dyDescent="0.25">
      <c r="T3022" s="2" t="str">
        <f t="shared" si="181"/>
        <v/>
      </c>
      <c r="Z3022" s="2" t="str">
        <f t="shared" si="182"/>
        <v/>
      </c>
    </row>
    <row r="3023" spans="20:26" hidden="1" x14ac:dyDescent="0.25">
      <c r="T3023" s="2" t="str">
        <f t="shared" si="181"/>
        <v/>
      </c>
      <c r="Z3023" s="2" t="str">
        <f t="shared" si="182"/>
        <v/>
      </c>
    </row>
    <row r="3024" spans="20:26" hidden="1" x14ac:dyDescent="0.25">
      <c r="T3024" s="2" t="str">
        <f t="shared" si="181"/>
        <v/>
      </c>
      <c r="Z3024" s="2" t="str">
        <f t="shared" si="182"/>
        <v/>
      </c>
    </row>
    <row r="3025" spans="20:26" hidden="1" x14ac:dyDescent="0.25">
      <c r="T3025" s="2" t="str">
        <f t="shared" si="181"/>
        <v/>
      </c>
      <c r="Z3025" s="2" t="str">
        <f t="shared" si="182"/>
        <v/>
      </c>
    </row>
    <row r="3026" spans="20:26" hidden="1" x14ac:dyDescent="0.25">
      <c r="T3026" s="2" t="str">
        <f t="shared" si="181"/>
        <v/>
      </c>
      <c r="Z3026" s="2" t="str">
        <f t="shared" si="182"/>
        <v/>
      </c>
    </row>
    <row r="3027" spans="20:26" hidden="1" x14ac:dyDescent="0.25">
      <c r="T3027" s="2" t="str">
        <f t="shared" si="181"/>
        <v/>
      </c>
      <c r="Z3027" s="2" t="str">
        <f t="shared" si="182"/>
        <v/>
      </c>
    </row>
    <row r="3028" spans="20:26" hidden="1" x14ac:dyDescent="0.25">
      <c r="T3028" s="2" t="str">
        <f t="shared" si="181"/>
        <v/>
      </c>
      <c r="Z3028" s="2" t="str">
        <f t="shared" si="182"/>
        <v/>
      </c>
    </row>
    <row r="3029" spans="20:26" hidden="1" x14ac:dyDescent="0.25">
      <c r="T3029" s="2" t="str">
        <f t="shared" si="181"/>
        <v/>
      </c>
      <c r="Z3029" s="2" t="str">
        <f t="shared" si="182"/>
        <v/>
      </c>
    </row>
    <row r="3030" spans="20:26" hidden="1" x14ac:dyDescent="0.25">
      <c r="T3030" s="2" t="str">
        <f t="shared" si="181"/>
        <v/>
      </c>
      <c r="Z3030" s="2" t="str">
        <f t="shared" si="182"/>
        <v/>
      </c>
    </row>
    <row r="3031" spans="20:26" hidden="1" x14ac:dyDescent="0.25">
      <c r="T3031" s="2" t="str">
        <f t="shared" si="181"/>
        <v/>
      </c>
      <c r="Z3031" s="2" t="str">
        <f t="shared" si="182"/>
        <v/>
      </c>
    </row>
    <row r="3032" spans="20:26" hidden="1" x14ac:dyDescent="0.25">
      <c r="T3032" s="2" t="str">
        <f t="shared" si="181"/>
        <v/>
      </c>
      <c r="Z3032" s="2" t="str">
        <f t="shared" si="182"/>
        <v/>
      </c>
    </row>
    <row r="3033" spans="20:26" hidden="1" x14ac:dyDescent="0.25">
      <c r="T3033" s="2" t="str">
        <f t="shared" si="181"/>
        <v/>
      </c>
      <c r="Z3033" s="2" t="str">
        <f t="shared" si="182"/>
        <v/>
      </c>
    </row>
    <row r="3034" spans="20:26" hidden="1" x14ac:dyDescent="0.25">
      <c r="T3034" s="2" t="str">
        <f t="shared" si="181"/>
        <v/>
      </c>
      <c r="Z3034" s="2" t="str">
        <f t="shared" si="182"/>
        <v/>
      </c>
    </row>
    <row r="3035" spans="20:26" hidden="1" x14ac:dyDescent="0.25">
      <c r="T3035" s="2" t="str">
        <f t="shared" si="181"/>
        <v/>
      </c>
      <c r="Z3035" s="2" t="str">
        <f t="shared" si="182"/>
        <v/>
      </c>
    </row>
    <row r="3036" spans="20:26" hidden="1" x14ac:dyDescent="0.25">
      <c r="T3036" s="2" t="str">
        <f t="shared" si="181"/>
        <v/>
      </c>
      <c r="Z3036" s="2" t="str">
        <f t="shared" si="182"/>
        <v/>
      </c>
    </row>
    <row r="3037" spans="20:26" hidden="1" x14ac:dyDescent="0.25">
      <c r="T3037" s="2" t="str">
        <f t="shared" si="181"/>
        <v/>
      </c>
      <c r="Z3037" s="2" t="str">
        <f t="shared" si="182"/>
        <v/>
      </c>
    </row>
    <row r="3038" spans="20:26" hidden="1" x14ac:dyDescent="0.25">
      <c r="T3038" s="2" t="str">
        <f t="shared" si="181"/>
        <v/>
      </c>
      <c r="Z3038" s="2" t="str">
        <f t="shared" si="182"/>
        <v/>
      </c>
    </row>
    <row r="3039" spans="20:26" hidden="1" x14ac:dyDescent="0.25">
      <c r="T3039" s="2" t="str">
        <f t="shared" si="181"/>
        <v/>
      </c>
      <c r="Z3039" s="2" t="str">
        <f t="shared" si="182"/>
        <v/>
      </c>
    </row>
    <row r="3040" spans="20:26" hidden="1" x14ac:dyDescent="0.25">
      <c r="T3040" s="2" t="str">
        <f t="shared" si="181"/>
        <v/>
      </c>
      <c r="Z3040" s="2" t="str">
        <f t="shared" si="182"/>
        <v/>
      </c>
    </row>
    <row r="3041" spans="20:26" hidden="1" x14ac:dyDescent="0.25">
      <c r="T3041" s="2" t="str">
        <f t="shared" si="181"/>
        <v/>
      </c>
      <c r="Z3041" s="2" t="str">
        <f t="shared" si="182"/>
        <v/>
      </c>
    </row>
    <row r="3042" spans="20:26" hidden="1" x14ac:dyDescent="0.25">
      <c r="T3042" s="2" t="str">
        <f t="shared" si="181"/>
        <v/>
      </c>
      <c r="Z3042" s="2" t="str">
        <f t="shared" si="182"/>
        <v/>
      </c>
    </row>
    <row r="3043" spans="20:26" hidden="1" x14ac:dyDescent="0.25">
      <c r="T3043" s="2" t="str">
        <f t="shared" si="181"/>
        <v/>
      </c>
      <c r="Z3043" s="2" t="str">
        <f t="shared" si="182"/>
        <v/>
      </c>
    </row>
    <row r="3044" spans="20:26" hidden="1" x14ac:dyDescent="0.25">
      <c r="T3044" s="2" t="str">
        <f t="shared" si="181"/>
        <v/>
      </c>
      <c r="Z3044" s="2" t="str">
        <f t="shared" si="182"/>
        <v/>
      </c>
    </row>
    <row r="3045" spans="20:26" hidden="1" x14ac:dyDescent="0.25">
      <c r="T3045" s="2" t="str">
        <f t="shared" si="181"/>
        <v/>
      </c>
      <c r="Z3045" s="2" t="str">
        <f t="shared" si="182"/>
        <v/>
      </c>
    </row>
    <row r="3046" spans="20:26" hidden="1" x14ac:dyDescent="0.25">
      <c r="T3046" s="2" t="str">
        <f t="shared" si="181"/>
        <v/>
      </c>
      <c r="Z3046" s="2" t="str">
        <f t="shared" si="182"/>
        <v/>
      </c>
    </row>
    <row r="3047" spans="20:26" hidden="1" x14ac:dyDescent="0.25">
      <c r="T3047" s="2" t="str">
        <f t="shared" si="181"/>
        <v/>
      </c>
      <c r="Z3047" s="2" t="str">
        <f t="shared" si="182"/>
        <v/>
      </c>
    </row>
    <row r="3048" spans="20:26" hidden="1" x14ac:dyDescent="0.25">
      <c r="T3048" s="2" t="str">
        <f t="shared" si="181"/>
        <v/>
      </c>
      <c r="Z3048" s="2" t="str">
        <f t="shared" si="182"/>
        <v/>
      </c>
    </row>
    <row r="3049" spans="20:26" hidden="1" x14ac:dyDescent="0.25">
      <c r="T3049" s="2" t="str">
        <f t="shared" si="181"/>
        <v/>
      </c>
      <c r="Z3049" s="2" t="str">
        <f t="shared" si="182"/>
        <v/>
      </c>
    </row>
    <row r="3050" spans="20:26" hidden="1" x14ac:dyDescent="0.25">
      <c r="T3050" s="2" t="str">
        <f t="shared" si="181"/>
        <v/>
      </c>
      <c r="Z3050" s="2" t="str">
        <f t="shared" si="182"/>
        <v/>
      </c>
    </row>
    <row r="3051" spans="20:26" hidden="1" x14ac:dyDescent="0.25">
      <c r="T3051" s="2" t="str">
        <f t="shared" si="181"/>
        <v/>
      </c>
      <c r="Z3051" s="2" t="str">
        <f t="shared" si="182"/>
        <v/>
      </c>
    </row>
    <row r="3052" spans="20:26" hidden="1" x14ac:dyDescent="0.25">
      <c r="T3052" s="2" t="str">
        <f t="shared" si="181"/>
        <v/>
      </c>
      <c r="Z3052" s="2" t="str">
        <f t="shared" si="182"/>
        <v/>
      </c>
    </row>
    <row r="3053" spans="20:26" hidden="1" x14ac:dyDescent="0.25">
      <c r="T3053" s="2" t="str">
        <f t="shared" si="181"/>
        <v/>
      </c>
      <c r="Z3053" s="2" t="str">
        <f t="shared" si="182"/>
        <v/>
      </c>
    </row>
    <row r="3054" spans="20:26" hidden="1" x14ac:dyDescent="0.25">
      <c r="T3054" s="2" t="str">
        <f t="shared" si="181"/>
        <v/>
      </c>
      <c r="Z3054" s="2" t="str">
        <f t="shared" si="182"/>
        <v/>
      </c>
    </row>
    <row r="3055" spans="20:26" hidden="1" x14ac:dyDescent="0.25">
      <c r="T3055" s="2" t="str">
        <f t="shared" si="181"/>
        <v/>
      </c>
      <c r="Z3055" s="2" t="str">
        <f t="shared" si="182"/>
        <v/>
      </c>
    </row>
    <row r="3056" spans="20:26" hidden="1" x14ac:dyDescent="0.25">
      <c r="T3056" s="2" t="str">
        <f t="shared" si="181"/>
        <v/>
      </c>
      <c r="Z3056" s="2" t="str">
        <f t="shared" si="182"/>
        <v/>
      </c>
    </row>
    <row r="3057" spans="20:26" hidden="1" x14ac:dyDescent="0.25">
      <c r="T3057" s="2" t="str">
        <f t="shared" si="181"/>
        <v/>
      </c>
      <c r="Z3057" s="2" t="str">
        <f t="shared" si="182"/>
        <v/>
      </c>
    </row>
    <row r="3058" spans="20:26" hidden="1" x14ac:dyDescent="0.25">
      <c r="T3058" s="2" t="str">
        <f t="shared" si="181"/>
        <v/>
      </c>
      <c r="Z3058" s="2" t="str">
        <f t="shared" si="182"/>
        <v/>
      </c>
    </row>
    <row r="3059" spans="20:26" hidden="1" x14ac:dyDescent="0.25">
      <c r="T3059" s="2" t="str">
        <f t="shared" si="181"/>
        <v/>
      </c>
      <c r="Z3059" s="2" t="str">
        <f t="shared" si="182"/>
        <v/>
      </c>
    </row>
    <row r="3060" spans="20:26" hidden="1" x14ac:dyDescent="0.25">
      <c r="T3060" s="2" t="str">
        <f t="shared" si="181"/>
        <v/>
      </c>
      <c r="Z3060" s="2" t="str">
        <f t="shared" si="182"/>
        <v/>
      </c>
    </row>
    <row r="3061" spans="20:26" hidden="1" x14ac:dyDescent="0.25">
      <c r="T3061" s="2" t="str">
        <f t="shared" si="181"/>
        <v/>
      </c>
      <c r="Z3061" s="2" t="str">
        <f t="shared" si="182"/>
        <v/>
      </c>
    </row>
    <row r="3062" spans="20:26" hidden="1" x14ac:dyDescent="0.25">
      <c r="T3062" s="2" t="str">
        <f t="shared" si="181"/>
        <v/>
      </c>
      <c r="Z3062" s="2" t="str">
        <f t="shared" si="182"/>
        <v/>
      </c>
    </row>
    <row r="3063" spans="20:26" hidden="1" x14ac:dyDescent="0.25">
      <c r="T3063" s="2" t="str">
        <f t="shared" si="181"/>
        <v/>
      </c>
      <c r="Z3063" s="2" t="str">
        <f t="shared" si="182"/>
        <v/>
      </c>
    </row>
    <row r="3064" spans="20:26" hidden="1" x14ac:dyDescent="0.25">
      <c r="T3064" s="2" t="str">
        <f t="shared" si="181"/>
        <v/>
      </c>
      <c r="Z3064" s="2" t="str">
        <f t="shared" si="182"/>
        <v/>
      </c>
    </row>
    <row r="3065" spans="20:26" hidden="1" x14ac:dyDescent="0.25">
      <c r="T3065" s="2" t="str">
        <f t="shared" si="181"/>
        <v/>
      </c>
      <c r="Z3065" s="2" t="str">
        <f t="shared" si="182"/>
        <v/>
      </c>
    </row>
    <row r="3066" spans="20:26" hidden="1" x14ac:dyDescent="0.25">
      <c r="T3066" s="2" t="str">
        <f t="shared" si="181"/>
        <v/>
      </c>
      <c r="Z3066" s="2" t="str">
        <f t="shared" si="182"/>
        <v/>
      </c>
    </row>
    <row r="3067" spans="20:26" hidden="1" x14ac:dyDescent="0.25">
      <c r="T3067" s="2" t="str">
        <f t="shared" ref="T3067:T3130" si="183">IF(U3067&lt;&gt;"",B3067,"")</f>
        <v/>
      </c>
      <c r="Z3067" s="2" t="str">
        <f t="shared" si="182"/>
        <v/>
      </c>
    </row>
    <row r="3068" spans="20:26" hidden="1" x14ac:dyDescent="0.25">
      <c r="T3068" s="2" t="str">
        <f t="shared" si="183"/>
        <v/>
      </c>
      <c r="Z3068" s="2" t="str">
        <f t="shared" si="182"/>
        <v/>
      </c>
    </row>
    <row r="3069" spans="20:26" hidden="1" x14ac:dyDescent="0.25">
      <c r="T3069" s="2" t="str">
        <f t="shared" si="183"/>
        <v/>
      </c>
      <c r="Z3069" s="2" t="str">
        <f t="shared" si="182"/>
        <v/>
      </c>
    </row>
    <row r="3070" spans="20:26" hidden="1" x14ac:dyDescent="0.25">
      <c r="T3070" s="2" t="str">
        <f t="shared" si="183"/>
        <v/>
      </c>
      <c r="Z3070" s="2" t="str">
        <f t="shared" si="182"/>
        <v/>
      </c>
    </row>
    <row r="3071" spans="20:26" hidden="1" x14ac:dyDescent="0.25">
      <c r="T3071" s="2" t="str">
        <f t="shared" si="183"/>
        <v/>
      </c>
      <c r="Z3071" s="2" t="str">
        <f t="shared" si="182"/>
        <v/>
      </c>
    </row>
    <row r="3072" spans="20:26" hidden="1" x14ac:dyDescent="0.25">
      <c r="T3072" s="2" t="str">
        <f t="shared" si="183"/>
        <v/>
      </c>
      <c r="Z3072" s="2" t="str">
        <f t="shared" si="182"/>
        <v/>
      </c>
    </row>
    <row r="3073" spans="20:26" hidden="1" x14ac:dyDescent="0.25">
      <c r="T3073" s="2" t="str">
        <f t="shared" si="183"/>
        <v/>
      </c>
      <c r="Z3073" s="2" t="str">
        <f t="shared" si="182"/>
        <v/>
      </c>
    </row>
    <row r="3074" spans="20:26" hidden="1" x14ac:dyDescent="0.25">
      <c r="T3074" s="2" t="str">
        <f t="shared" si="183"/>
        <v/>
      </c>
      <c r="Z3074" s="2" t="str">
        <f t="shared" si="182"/>
        <v/>
      </c>
    </row>
    <row r="3075" spans="20:26" hidden="1" x14ac:dyDescent="0.25">
      <c r="T3075" s="2" t="str">
        <f t="shared" si="183"/>
        <v/>
      </c>
      <c r="Z3075" s="2" t="str">
        <f t="shared" ref="Z3075:Z3138" si="184">IF(AA3075&lt;&gt;"",B3075,"")</f>
        <v/>
      </c>
    </row>
    <row r="3076" spans="20:26" hidden="1" x14ac:dyDescent="0.25">
      <c r="T3076" s="2" t="str">
        <f t="shared" si="183"/>
        <v/>
      </c>
      <c r="Z3076" s="2" t="str">
        <f t="shared" si="184"/>
        <v/>
      </c>
    </row>
    <row r="3077" spans="20:26" hidden="1" x14ac:dyDescent="0.25">
      <c r="T3077" s="2" t="str">
        <f t="shared" si="183"/>
        <v/>
      </c>
      <c r="Z3077" s="2" t="str">
        <f t="shared" si="184"/>
        <v/>
      </c>
    </row>
    <row r="3078" spans="20:26" hidden="1" x14ac:dyDescent="0.25">
      <c r="T3078" s="2" t="str">
        <f t="shared" si="183"/>
        <v/>
      </c>
      <c r="Z3078" s="2" t="str">
        <f t="shared" si="184"/>
        <v/>
      </c>
    </row>
    <row r="3079" spans="20:26" hidden="1" x14ac:dyDescent="0.25">
      <c r="T3079" s="2" t="str">
        <f t="shared" si="183"/>
        <v/>
      </c>
      <c r="Z3079" s="2" t="str">
        <f t="shared" si="184"/>
        <v/>
      </c>
    </row>
    <row r="3080" spans="20:26" hidden="1" x14ac:dyDescent="0.25">
      <c r="T3080" s="2" t="str">
        <f t="shared" si="183"/>
        <v/>
      </c>
      <c r="Z3080" s="2" t="str">
        <f t="shared" si="184"/>
        <v/>
      </c>
    </row>
    <row r="3081" spans="20:26" hidden="1" x14ac:dyDescent="0.25">
      <c r="T3081" s="2" t="str">
        <f t="shared" si="183"/>
        <v/>
      </c>
      <c r="Z3081" s="2" t="str">
        <f t="shared" si="184"/>
        <v/>
      </c>
    </row>
    <row r="3082" spans="20:26" hidden="1" x14ac:dyDescent="0.25">
      <c r="T3082" s="2" t="str">
        <f t="shared" si="183"/>
        <v/>
      </c>
      <c r="Z3082" s="2" t="str">
        <f t="shared" si="184"/>
        <v/>
      </c>
    </row>
    <row r="3083" spans="20:26" hidden="1" x14ac:dyDescent="0.25">
      <c r="T3083" s="2" t="str">
        <f t="shared" si="183"/>
        <v/>
      </c>
      <c r="Z3083" s="2" t="str">
        <f t="shared" si="184"/>
        <v/>
      </c>
    </row>
    <row r="3084" spans="20:26" hidden="1" x14ac:dyDescent="0.25">
      <c r="T3084" s="2" t="str">
        <f t="shared" si="183"/>
        <v/>
      </c>
      <c r="Z3084" s="2" t="str">
        <f t="shared" si="184"/>
        <v/>
      </c>
    </row>
    <row r="3085" spans="20:26" hidden="1" x14ac:dyDescent="0.25">
      <c r="T3085" s="2" t="str">
        <f t="shared" si="183"/>
        <v/>
      </c>
      <c r="Z3085" s="2" t="str">
        <f t="shared" si="184"/>
        <v/>
      </c>
    </row>
    <row r="3086" spans="20:26" hidden="1" x14ac:dyDescent="0.25">
      <c r="T3086" s="2" t="str">
        <f t="shared" si="183"/>
        <v/>
      </c>
      <c r="Z3086" s="2" t="str">
        <f t="shared" si="184"/>
        <v/>
      </c>
    </row>
    <row r="3087" spans="20:26" hidden="1" x14ac:dyDescent="0.25">
      <c r="T3087" s="2" t="str">
        <f t="shared" si="183"/>
        <v/>
      </c>
      <c r="Z3087" s="2" t="str">
        <f t="shared" si="184"/>
        <v/>
      </c>
    </row>
    <row r="3088" spans="20:26" hidden="1" x14ac:dyDescent="0.25">
      <c r="T3088" s="2" t="str">
        <f t="shared" si="183"/>
        <v/>
      </c>
      <c r="Z3088" s="2" t="str">
        <f t="shared" si="184"/>
        <v/>
      </c>
    </row>
    <row r="3089" spans="20:26" hidden="1" x14ac:dyDescent="0.25">
      <c r="T3089" s="2" t="str">
        <f t="shared" si="183"/>
        <v/>
      </c>
      <c r="Z3089" s="2" t="str">
        <f t="shared" si="184"/>
        <v/>
      </c>
    </row>
    <row r="3090" spans="20:26" hidden="1" x14ac:dyDescent="0.25">
      <c r="T3090" s="2" t="str">
        <f t="shared" si="183"/>
        <v/>
      </c>
      <c r="Z3090" s="2" t="str">
        <f t="shared" si="184"/>
        <v/>
      </c>
    </row>
    <row r="3091" spans="20:26" hidden="1" x14ac:dyDescent="0.25">
      <c r="T3091" s="2" t="str">
        <f t="shared" si="183"/>
        <v/>
      </c>
      <c r="Z3091" s="2" t="str">
        <f t="shared" si="184"/>
        <v/>
      </c>
    </row>
    <row r="3092" spans="20:26" hidden="1" x14ac:dyDescent="0.25">
      <c r="T3092" s="2" t="str">
        <f t="shared" si="183"/>
        <v/>
      </c>
      <c r="Z3092" s="2" t="str">
        <f t="shared" si="184"/>
        <v/>
      </c>
    </row>
    <row r="3093" spans="20:26" hidden="1" x14ac:dyDescent="0.25">
      <c r="T3093" s="2" t="str">
        <f t="shared" si="183"/>
        <v/>
      </c>
      <c r="Z3093" s="2" t="str">
        <f t="shared" si="184"/>
        <v/>
      </c>
    </row>
    <row r="3094" spans="20:26" hidden="1" x14ac:dyDescent="0.25">
      <c r="T3094" s="2" t="str">
        <f t="shared" si="183"/>
        <v/>
      </c>
      <c r="Z3094" s="2" t="str">
        <f t="shared" si="184"/>
        <v/>
      </c>
    </row>
    <row r="3095" spans="20:26" hidden="1" x14ac:dyDescent="0.25">
      <c r="T3095" s="2" t="str">
        <f t="shared" si="183"/>
        <v/>
      </c>
      <c r="Z3095" s="2" t="str">
        <f t="shared" si="184"/>
        <v/>
      </c>
    </row>
    <row r="3096" spans="20:26" hidden="1" x14ac:dyDescent="0.25">
      <c r="T3096" s="2" t="str">
        <f t="shared" si="183"/>
        <v/>
      </c>
      <c r="Z3096" s="2" t="str">
        <f t="shared" si="184"/>
        <v/>
      </c>
    </row>
    <row r="3097" spans="20:26" hidden="1" x14ac:dyDescent="0.25">
      <c r="T3097" s="2" t="str">
        <f t="shared" si="183"/>
        <v/>
      </c>
      <c r="Z3097" s="2" t="str">
        <f t="shared" si="184"/>
        <v/>
      </c>
    </row>
    <row r="3098" spans="20:26" hidden="1" x14ac:dyDescent="0.25">
      <c r="T3098" s="2" t="str">
        <f t="shared" si="183"/>
        <v/>
      </c>
      <c r="Z3098" s="2" t="str">
        <f t="shared" si="184"/>
        <v/>
      </c>
    </row>
    <row r="3099" spans="20:26" hidden="1" x14ac:dyDescent="0.25">
      <c r="T3099" s="2" t="str">
        <f t="shared" si="183"/>
        <v/>
      </c>
      <c r="Z3099" s="2" t="str">
        <f t="shared" si="184"/>
        <v/>
      </c>
    </row>
    <row r="3100" spans="20:26" hidden="1" x14ac:dyDescent="0.25">
      <c r="T3100" s="2" t="str">
        <f t="shared" si="183"/>
        <v/>
      </c>
      <c r="Z3100" s="2" t="str">
        <f t="shared" si="184"/>
        <v/>
      </c>
    </row>
    <row r="3101" spans="20:26" hidden="1" x14ac:dyDescent="0.25">
      <c r="T3101" s="2" t="str">
        <f t="shared" si="183"/>
        <v/>
      </c>
      <c r="Z3101" s="2" t="str">
        <f t="shared" si="184"/>
        <v/>
      </c>
    </row>
    <row r="3102" spans="20:26" hidden="1" x14ac:dyDescent="0.25">
      <c r="T3102" s="2" t="str">
        <f t="shared" si="183"/>
        <v/>
      </c>
      <c r="Z3102" s="2" t="str">
        <f t="shared" si="184"/>
        <v/>
      </c>
    </row>
    <row r="3103" spans="20:26" hidden="1" x14ac:dyDescent="0.25">
      <c r="T3103" s="2" t="str">
        <f t="shared" si="183"/>
        <v/>
      </c>
      <c r="Z3103" s="2" t="str">
        <f t="shared" si="184"/>
        <v/>
      </c>
    </row>
    <row r="3104" spans="20:26" hidden="1" x14ac:dyDescent="0.25">
      <c r="T3104" s="2" t="str">
        <f t="shared" si="183"/>
        <v/>
      </c>
      <c r="Z3104" s="2" t="str">
        <f t="shared" si="184"/>
        <v/>
      </c>
    </row>
    <row r="3105" spans="20:26" hidden="1" x14ac:dyDescent="0.25">
      <c r="T3105" s="2" t="str">
        <f t="shared" si="183"/>
        <v/>
      </c>
      <c r="Z3105" s="2" t="str">
        <f t="shared" si="184"/>
        <v/>
      </c>
    </row>
    <row r="3106" spans="20:26" hidden="1" x14ac:dyDescent="0.25">
      <c r="T3106" s="2" t="str">
        <f t="shared" si="183"/>
        <v/>
      </c>
      <c r="Z3106" s="2" t="str">
        <f t="shared" si="184"/>
        <v/>
      </c>
    </row>
    <row r="3107" spans="20:26" hidden="1" x14ac:dyDescent="0.25">
      <c r="T3107" s="2" t="str">
        <f t="shared" si="183"/>
        <v/>
      </c>
      <c r="Z3107" s="2" t="str">
        <f t="shared" si="184"/>
        <v/>
      </c>
    </row>
    <row r="3108" spans="20:26" hidden="1" x14ac:dyDescent="0.25">
      <c r="T3108" s="2" t="str">
        <f t="shared" si="183"/>
        <v/>
      </c>
      <c r="Z3108" s="2" t="str">
        <f t="shared" si="184"/>
        <v/>
      </c>
    </row>
    <row r="3109" spans="20:26" hidden="1" x14ac:dyDescent="0.25">
      <c r="T3109" s="2" t="str">
        <f t="shared" si="183"/>
        <v/>
      </c>
      <c r="Z3109" s="2" t="str">
        <f t="shared" si="184"/>
        <v/>
      </c>
    </row>
    <row r="3110" spans="20:26" hidden="1" x14ac:dyDescent="0.25">
      <c r="T3110" s="2" t="str">
        <f t="shared" si="183"/>
        <v/>
      </c>
      <c r="Z3110" s="2" t="str">
        <f t="shared" si="184"/>
        <v/>
      </c>
    </row>
    <row r="3111" spans="20:26" hidden="1" x14ac:dyDescent="0.25">
      <c r="T3111" s="2" t="str">
        <f t="shared" si="183"/>
        <v/>
      </c>
      <c r="Z3111" s="2" t="str">
        <f t="shared" si="184"/>
        <v/>
      </c>
    </row>
    <row r="3112" spans="20:26" hidden="1" x14ac:dyDescent="0.25">
      <c r="T3112" s="2" t="str">
        <f t="shared" si="183"/>
        <v/>
      </c>
      <c r="Z3112" s="2" t="str">
        <f t="shared" si="184"/>
        <v/>
      </c>
    </row>
    <row r="3113" spans="20:26" hidden="1" x14ac:dyDescent="0.25">
      <c r="T3113" s="2" t="str">
        <f t="shared" si="183"/>
        <v/>
      </c>
      <c r="Z3113" s="2" t="str">
        <f t="shared" si="184"/>
        <v/>
      </c>
    </row>
    <row r="3114" spans="20:26" hidden="1" x14ac:dyDescent="0.25">
      <c r="T3114" s="2" t="str">
        <f t="shared" si="183"/>
        <v/>
      </c>
      <c r="Z3114" s="2" t="str">
        <f t="shared" si="184"/>
        <v/>
      </c>
    </row>
    <row r="3115" spans="20:26" hidden="1" x14ac:dyDescent="0.25">
      <c r="T3115" s="2" t="str">
        <f t="shared" si="183"/>
        <v/>
      </c>
      <c r="Z3115" s="2" t="str">
        <f t="shared" si="184"/>
        <v/>
      </c>
    </row>
    <row r="3116" spans="20:26" hidden="1" x14ac:dyDescent="0.25">
      <c r="T3116" s="2" t="str">
        <f t="shared" si="183"/>
        <v/>
      </c>
      <c r="Z3116" s="2" t="str">
        <f t="shared" si="184"/>
        <v/>
      </c>
    </row>
    <row r="3117" spans="20:26" hidden="1" x14ac:dyDescent="0.25">
      <c r="T3117" s="2" t="str">
        <f t="shared" si="183"/>
        <v/>
      </c>
      <c r="Z3117" s="2" t="str">
        <f t="shared" si="184"/>
        <v/>
      </c>
    </row>
    <row r="3118" spans="20:26" hidden="1" x14ac:dyDescent="0.25">
      <c r="T3118" s="2" t="str">
        <f t="shared" si="183"/>
        <v/>
      </c>
      <c r="Z3118" s="2" t="str">
        <f t="shared" si="184"/>
        <v/>
      </c>
    </row>
    <row r="3119" spans="20:26" hidden="1" x14ac:dyDescent="0.25">
      <c r="T3119" s="2" t="str">
        <f t="shared" si="183"/>
        <v/>
      </c>
      <c r="Z3119" s="2" t="str">
        <f t="shared" si="184"/>
        <v/>
      </c>
    </row>
    <row r="3120" spans="20:26" hidden="1" x14ac:dyDescent="0.25">
      <c r="T3120" s="2" t="str">
        <f t="shared" si="183"/>
        <v/>
      </c>
      <c r="Z3120" s="2" t="str">
        <f t="shared" si="184"/>
        <v/>
      </c>
    </row>
    <row r="3121" spans="20:26" hidden="1" x14ac:dyDescent="0.25">
      <c r="T3121" s="2" t="str">
        <f t="shared" si="183"/>
        <v/>
      </c>
      <c r="Z3121" s="2" t="str">
        <f t="shared" si="184"/>
        <v/>
      </c>
    </row>
    <row r="3122" spans="20:26" hidden="1" x14ac:dyDescent="0.25">
      <c r="T3122" s="2" t="str">
        <f t="shared" si="183"/>
        <v/>
      </c>
      <c r="Z3122" s="2" t="str">
        <f t="shared" si="184"/>
        <v/>
      </c>
    </row>
    <row r="3123" spans="20:26" hidden="1" x14ac:dyDescent="0.25">
      <c r="T3123" s="2" t="str">
        <f t="shared" si="183"/>
        <v/>
      </c>
      <c r="Z3123" s="2" t="str">
        <f t="shared" si="184"/>
        <v/>
      </c>
    </row>
    <row r="3124" spans="20:26" hidden="1" x14ac:dyDescent="0.25">
      <c r="T3124" s="2" t="str">
        <f t="shared" si="183"/>
        <v/>
      </c>
      <c r="Z3124" s="2" t="str">
        <f t="shared" si="184"/>
        <v/>
      </c>
    </row>
    <row r="3125" spans="20:26" hidden="1" x14ac:dyDescent="0.25">
      <c r="T3125" s="2" t="str">
        <f t="shared" si="183"/>
        <v/>
      </c>
      <c r="Z3125" s="2" t="str">
        <f t="shared" si="184"/>
        <v/>
      </c>
    </row>
    <row r="3126" spans="20:26" hidden="1" x14ac:dyDescent="0.25">
      <c r="T3126" s="2" t="str">
        <f t="shared" si="183"/>
        <v/>
      </c>
      <c r="Z3126" s="2" t="str">
        <f t="shared" si="184"/>
        <v/>
      </c>
    </row>
    <row r="3127" spans="20:26" hidden="1" x14ac:dyDescent="0.25">
      <c r="T3127" s="2" t="str">
        <f t="shared" si="183"/>
        <v/>
      </c>
      <c r="Z3127" s="2" t="str">
        <f t="shared" si="184"/>
        <v/>
      </c>
    </row>
    <row r="3128" spans="20:26" hidden="1" x14ac:dyDescent="0.25">
      <c r="T3128" s="2" t="str">
        <f t="shared" si="183"/>
        <v/>
      </c>
      <c r="Z3128" s="2" t="str">
        <f t="shared" si="184"/>
        <v/>
      </c>
    </row>
    <row r="3129" spans="20:26" hidden="1" x14ac:dyDescent="0.25">
      <c r="T3129" s="2" t="str">
        <f t="shared" si="183"/>
        <v/>
      </c>
      <c r="Z3129" s="2" t="str">
        <f t="shared" si="184"/>
        <v/>
      </c>
    </row>
    <row r="3130" spans="20:26" hidden="1" x14ac:dyDescent="0.25">
      <c r="T3130" s="2" t="str">
        <f t="shared" si="183"/>
        <v/>
      </c>
      <c r="Z3130" s="2" t="str">
        <f t="shared" si="184"/>
        <v/>
      </c>
    </row>
    <row r="3131" spans="20:26" hidden="1" x14ac:dyDescent="0.25">
      <c r="T3131" s="2" t="str">
        <f t="shared" ref="T3131:T3194" si="185">IF(U3131&lt;&gt;"",B3131,"")</f>
        <v/>
      </c>
      <c r="Z3131" s="2" t="str">
        <f t="shared" si="184"/>
        <v/>
      </c>
    </row>
    <row r="3132" spans="20:26" hidden="1" x14ac:dyDescent="0.25">
      <c r="T3132" s="2" t="str">
        <f t="shared" si="185"/>
        <v/>
      </c>
      <c r="Z3132" s="2" t="str">
        <f t="shared" si="184"/>
        <v/>
      </c>
    </row>
    <row r="3133" spans="20:26" hidden="1" x14ac:dyDescent="0.25">
      <c r="T3133" s="2" t="str">
        <f t="shared" si="185"/>
        <v/>
      </c>
      <c r="Z3133" s="2" t="str">
        <f t="shared" si="184"/>
        <v/>
      </c>
    </row>
    <row r="3134" spans="20:26" hidden="1" x14ac:dyDescent="0.25">
      <c r="T3134" s="2" t="str">
        <f t="shared" si="185"/>
        <v/>
      </c>
      <c r="Z3134" s="2" t="str">
        <f t="shared" si="184"/>
        <v/>
      </c>
    </row>
    <row r="3135" spans="20:26" hidden="1" x14ac:dyDescent="0.25">
      <c r="T3135" s="2" t="str">
        <f t="shared" si="185"/>
        <v/>
      </c>
      <c r="Z3135" s="2" t="str">
        <f t="shared" si="184"/>
        <v/>
      </c>
    </row>
    <row r="3136" spans="20:26" hidden="1" x14ac:dyDescent="0.25">
      <c r="T3136" s="2" t="str">
        <f t="shared" si="185"/>
        <v/>
      </c>
      <c r="Z3136" s="2" t="str">
        <f t="shared" si="184"/>
        <v/>
      </c>
    </row>
    <row r="3137" spans="20:26" hidden="1" x14ac:dyDescent="0.25">
      <c r="T3137" s="2" t="str">
        <f t="shared" si="185"/>
        <v/>
      </c>
      <c r="Z3137" s="2" t="str">
        <f t="shared" si="184"/>
        <v/>
      </c>
    </row>
    <row r="3138" spans="20:26" hidden="1" x14ac:dyDescent="0.25">
      <c r="T3138" s="2" t="str">
        <f t="shared" si="185"/>
        <v/>
      </c>
      <c r="Z3138" s="2" t="str">
        <f t="shared" si="184"/>
        <v/>
      </c>
    </row>
    <row r="3139" spans="20:26" hidden="1" x14ac:dyDescent="0.25">
      <c r="T3139" s="2" t="str">
        <f t="shared" si="185"/>
        <v/>
      </c>
      <c r="Z3139" s="2" t="str">
        <f t="shared" ref="Z3139:Z3202" si="186">IF(AA3139&lt;&gt;"",B3139,"")</f>
        <v/>
      </c>
    </row>
    <row r="3140" spans="20:26" hidden="1" x14ac:dyDescent="0.25">
      <c r="T3140" s="2" t="str">
        <f t="shared" si="185"/>
        <v/>
      </c>
      <c r="Z3140" s="2" t="str">
        <f t="shared" si="186"/>
        <v/>
      </c>
    </row>
    <row r="3141" spans="20:26" hidden="1" x14ac:dyDescent="0.25">
      <c r="T3141" s="2" t="str">
        <f t="shared" si="185"/>
        <v/>
      </c>
      <c r="Z3141" s="2" t="str">
        <f t="shared" si="186"/>
        <v/>
      </c>
    </row>
    <row r="3142" spans="20:26" hidden="1" x14ac:dyDescent="0.25">
      <c r="T3142" s="2" t="str">
        <f t="shared" si="185"/>
        <v/>
      </c>
      <c r="Z3142" s="2" t="str">
        <f t="shared" si="186"/>
        <v/>
      </c>
    </row>
    <row r="3143" spans="20:26" hidden="1" x14ac:dyDescent="0.25">
      <c r="T3143" s="2" t="str">
        <f t="shared" si="185"/>
        <v/>
      </c>
      <c r="Z3143" s="2" t="str">
        <f t="shared" si="186"/>
        <v/>
      </c>
    </row>
    <row r="3144" spans="20:26" hidden="1" x14ac:dyDescent="0.25">
      <c r="T3144" s="2" t="str">
        <f t="shared" si="185"/>
        <v/>
      </c>
      <c r="Z3144" s="2" t="str">
        <f t="shared" si="186"/>
        <v/>
      </c>
    </row>
    <row r="3145" spans="20:26" hidden="1" x14ac:dyDescent="0.25">
      <c r="T3145" s="2" t="str">
        <f t="shared" si="185"/>
        <v/>
      </c>
      <c r="Z3145" s="2" t="str">
        <f t="shared" si="186"/>
        <v/>
      </c>
    </row>
    <row r="3146" spans="20:26" hidden="1" x14ac:dyDescent="0.25">
      <c r="T3146" s="2" t="str">
        <f t="shared" si="185"/>
        <v/>
      </c>
      <c r="Z3146" s="2" t="str">
        <f t="shared" si="186"/>
        <v/>
      </c>
    </row>
    <row r="3147" spans="20:26" hidden="1" x14ac:dyDescent="0.25">
      <c r="T3147" s="2" t="str">
        <f t="shared" si="185"/>
        <v/>
      </c>
      <c r="Z3147" s="2" t="str">
        <f t="shared" si="186"/>
        <v/>
      </c>
    </row>
    <row r="3148" spans="20:26" hidden="1" x14ac:dyDescent="0.25">
      <c r="T3148" s="2" t="str">
        <f t="shared" si="185"/>
        <v/>
      </c>
      <c r="Z3148" s="2" t="str">
        <f t="shared" si="186"/>
        <v/>
      </c>
    </row>
    <row r="3149" spans="20:26" hidden="1" x14ac:dyDescent="0.25">
      <c r="T3149" s="2" t="str">
        <f t="shared" si="185"/>
        <v/>
      </c>
      <c r="Z3149" s="2" t="str">
        <f t="shared" si="186"/>
        <v/>
      </c>
    </row>
    <row r="3150" spans="20:26" hidden="1" x14ac:dyDescent="0.25">
      <c r="T3150" s="2" t="str">
        <f t="shared" si="185"/>
        <v/>
      </c>
      <c r="Z3150" s="2" t="str">
        <f t="shared" si="186"/>
        <v/>
      </c>
    </row>
    <row r="3151" spans="20:26" hidden="1" x14ac:dyDescent="0.25">
      <c r="T3151" s="2" t="str">
        <f t="shared" si="185"/>
        <v/>
      </c>
      <c r="Z3151" s="2" t="str">
        <f t="shared" si="186"/>
        <v/>
      </c>
    </row>
    <row r="3152" spans="20:26" hidden="1" x14ac:dyDescent="0.25">
      <c r="T3152" s="2" t="str">
        <f t="shared" si="185"/>
        <v/>
      </c>
      <c r="Z3152" s="2" t="str">
        <f t="shared" si="186"/>
        <v/>
      </c>
    </row>
    <row r="3153" spans="20:26" hidden="1" x14ac:dyDescent="0.25">
      <c r="T3153" s="2" t="str">
        <f t="shared" si="185"/>
        <v/>
      </c>
      <c r="Z3153" s="2" t="str">
        <f t="shared" si="186"/>
        <v/>
      </c>
    </row>
    <row r="3154" spans="20:26" hidden="1" x14ac:dyDescent="0.25">
      <c r="T3154" s="2" t="str">
        <f t="shared" si="185"/>
        <v/>
      </c>
      <c r="Z3154" s="2" t="str">
        <f t="shared" si="186"/>
        <v/>
      </c>
    </row>
    <row r="3155" spans="20:26" hidden="1" x14ac:dyDescent="0.25">
      <c r="T3155" s="2" t="str">
        <f t="shared" si="185"/>
        <v/>
      </c>
      <c r="Z3155" s="2" t="str">
        <f t="shared" si="186"/>
        <v/>
      </c>
    </row>
    <row r="3156" spans="20:26" hidden="1" x14ac:dyDescent="0.25">
      <c r="T3156" s="2" t="str">
        <f t="shared" si="185"/>
        <v/>
      </c>
      <c r="Z3156" s="2" t="str">
        <f t="shared" si="186"/>
        <v/>
      </c>
    </row>
    <row r="3157" spans="20:26" hidden="1" x14ac:dyDescent="0.25">
      <c r="T3157" s="2" t="str">
        <f t="shared" si="185"/>
        <v/>
      </c>
      <c r="Z3157" s="2" t="str">
        <f t="shared" si="186"/>
        <v/>
      </c>
    </row>
    <row r="3158" spans="20:26" hidden="1" x14ac:dyDescent="0.25">
      <c r="T3158" s="2" t="str">
        <f t="shared" si="185"/>
        <v/>
      </c>
      <c r="Z3158" s="2" t="str">
        <f t="shared" si="186"/>
        <v/>
      </c>
    </row>
    <row r="3159" spans="20:26" hidden="1" x14ac:dyDescent="0.25">
      <c r="T3159" s="2" t="str">
        <f t="shared" si="185"/>
        <v/>
      </c>
      <c r="Z3159" s="2" t="str">
        <f t="shared" si="186"/>
        <v/>
      </c>
    </row>
    <row r="3160" spans="20:26" hidden="1" x14ac:dyDescent="0.25">
      <c r="T3160" s="2" t="str">
        <f t="shared" si="185"/>
        <v/>
      </c>
      <c r="Z3160" s="2" t="str">
        <f t="shared" si="186"/>
        <v/>
      </c>
    </row>
    <row r="3161" spans="20:26" hidden="1" x14ac:dyDescent="0.25">
      <c r="T3161" s="2" t="str">
        <f t="shared" si="185"/>
        <v/>
      </c>
      <c r="Z3161" s="2" t="str">
        <f t="shared" si="186"/>
        <v/>
      </c>
    </row>
    <row r="3162" spans="20:26" hidden="1" x14ac:dyDescent="0.25">
      <c r="T3162" s="2" t="str">
        <f t="shared" si="185"/>
        <v/>
      </c>
      <c r="Z3162" s="2" t="str">
        <f t="shared" si="186"/>
        <v/>
      </c>
    </row>
    <row r="3163" spans="20:26" hidden="1" x14ac:dyDescent="0.25">
      <c r="T3163" s="2" t="str">
        <f t="shared" si="185"/>
        <v/>
      </c>
      <c r="Z3163" s="2" t="str">
        <f t="shared" si="186"/>
        <v/>
      </c>
    </row>
    <row r="3164" spans="20:26" hidden="1" x14ac:dyDescent="0.25">
      <c r="T3164" s="2" t="str">
        <f t="shared" si="185"/>
        <v/>
      </c>
      <c r="Z3164" s="2" t="str">
        <f t="shared" si="186"/>
        <v/>
      </c>
    </row>
    <row r="3165" spans="20:26" hidden="1" x14ac:dyDescent="0.25">
      <c r="T3165" s="2" t="str">
        <f t="shared" si="185"/>
        <v/>
      </c>
      <c r="Z3165" s="2" t="str">
        <f t="shared" si="186"/>
        <v/>
      </c>
    </row>
    <row r="3166" spans="20:26" hidden="1" x14ac:dyDescent="0.25">
      <c r="T3166" s="2" t="str">
        <f t="shared" si="185"/>
        <v/>
      </c>
      <c r="Z3166" s="2" t="str">
        <f t="shared" si="186"/>
        <v/>
      </c>
    </row>
    <row r="3167" spans="20:26" hidden="1" x14ac:dyDescent="0.25">
      <c r="T3167" s="2" t="str">
        <f t="shared" si="185"/>
        <v/>
      </c>
      <c r="Z3167" s="2" t="str">
        <f t="shared" si="186"/>
        <v/>
      </c>
    </row>
    <row r="3168" spans="20:26" hidden="1" x14ac:dyDescent="0.25">
      <c r="T3168" s="2" t="str">
        <f t="shared" si="185"/>
        <v/>
      </c>
      <c r="Z3168" s="2" t="str">
        <f t="shared" si="186"/>
        <v/>
      </c>
    </row>
    <row r="3169" spans="20:26" hidden="1" x14ac:dyDescent="0.25">
      <c r="T3169" s="2" t="str">
        <f t="shared" si="185"/>
        <v/>
      </c>
      <c r="Z3169" s="2" t="str">
        <f t="shared" si="186"/>
        <v/>
      </c>
    </row>
    <row r="3170" spans="20:26" hidden="1" x14ac:dyDescent="0.25">
      <c r="T3170" s="2" t="str">
        <f t="shared" si="185"/>
        <v/>
      </c>
      <c r="Z3170" s="2" t="str">
        <f t="shared" si="186"/>
        <v/>
      </c>
    </row>
    <row r="3171" spans="20:26" hidden="1" x14ac:dyDescent="0.25">
      <c r="T3171" s="2" t="str">
        <f t="shared" si="185"/>
        <v/>
      </c>
      <c r="Z3171" s="2" t="str">
        <f t="shared" si="186"/>
        <v/>
      </c>
    </row>
    <row r="3172" spans="20:26" hidden="1" x14ac:dyDescent="0.25">
      <c r="T3172" s="2" t="str">
        <f t="shared" si="185"/>
        <v/>
      </c>
      <c r="Z3172" s="2" t="str">
        <f t="shared" si="186"/>
        <v/>
      </c>
    </row>
    <row r="3173" spans="20:26" hidden="1" x14ac:dyDescent="0.25">
      <c r="T3173" s="2" t="str">
        <f t="shared" si="185"/>
        <v/>
      </c>
      <c r="Z3173" s="2" t="str">
        <f t="shared" si="186"/>
        <v/>
      </c>
    </row>
    <row r="3174" spans="20:26" hidden="1" x14ac:dyDescent="0.25">
      <c r="T3174" s="2" t="str">
        <f t="shared" si="185"/>
        <v/>
      </c>
      <c r="Z3174" s="2" t="str">
        <f t="shared" si="186"/>
        <v/>
      </c>
    </row>
    <row r="3175" spans="20:26" hidden="1" x14ac:dyDescent="0.25">
      <c r="T3175" s="2" t="str">
        <f t="shared" si="185"/>
        <v/>
      </c>
      <c r="Z3175" s="2" t="str">
        <f t="shared" si="186"/>
        <v/>
      </c>
    </row>
    <row r="3176" spans="20:26" hidden="1" x14ac:dyDescent="0.25">
      <c r="T3176" s="2" t="str">
        <f t="shared" si="185"/>
        <v/>
      </c>
      <c r="Z3176" s="2" t="str">
        <f t="shared" si="186"/>
        <v/>
      </c>
    </row>
    <row r="3177" spans="20:26" hidden="1" x14ac:dyDescent="0.25">
      <c r="T3177" s="2" t="str">
        <f t="shared" si="185"/>
        <v/>
      </c>
      <c r="Z3177" s="2" t="str">
        <f t="shared" si="186"/>
        <v/>
      </c>
    </row>
    <row r="3178" spans="20:26" hidden="1" x14ac:dyDescent="0.25">
      <c r="T3178" s="2" t="str">
        <f t="shared" si="185"/>
        <v/>
      </c>
      <c r="Z3178" s="2" t="str">
        <f t="shared" si="186"/>
        <v/>
      </c>
    </row>
    <row r="3179" spans="20:26" hidden="1" x14ac:dyDescent="0.25">
      <c r="T3179" s="2" t="str">
        <f t="shared" si="185"/>
        <v/>
      </c>
      <c r="Z3179" s="2" t="str">
        <f t="shared" si="186"/>
        <v/>
      </c>
    </row>
    <row r="3180" spans="20:26" hidden="1" x14ac:dyDescent="0.25">
      <c r="T3180" s="2" t="str">
        <f t="shared" si="185"/>
        <v/>
      </c>
      <c r="Z3180" s="2" t="str">
        <f t="shared" si="186"/>
        <v/>
      </c>
    </row>
    <row r="3181" spans="20:26" hidden="1" x14ac:dyDescent="0.25">
      <c r="T3181" s="2" t="str">
        <f t="shared" si="185"/>
        <v/>
      </c>
      <c r="Z3181" s="2" t="str">
        <f t="shared" si="186"/>
        <v/>
      </c>
    </row>
    <row r="3182" spans="20:26" hidden="1" x14ac:dyDescent="0.25">
      <c r="T3182" s="2" t="str">
        <f t="shared" si="185"/>
        <v/>
      </c>
      <c r="Z3182" s="2" t="str">
        <f t="shared" si="186"/>
        <v/>
      </c>
    </row>
    <row r="3183" spans="20:26" hidden="1" x14ac:dyDescent="0.25">
      <c r="T3183" s="2" t="str">
        <f t="shared" si="185"/>
        <v/>
      </c>
      <c r="Z3183" s="2" t="str">
        <f t="shared" si="186"/>
        <v/>
      </c>
    </row>
    <row r="3184" spans="20:26" hidden="1" x14ac:dyDescent="0.25">
      <c r="T3184" s="2" t="str">
        <f t="shared" si="185"/>
        <v/>
      </c>
      <c r="Z3184" s="2" t="str">
        <f t="shared" si="186"/>
        <v/>
      </c>
    </row>
    <row r="3185" spans="20:26" hidden="1" x14ac:dyDescent="0.25">
      <c r="T3185" s="2" t="str">
        <f t="shared" si="185"/>
        <v/>
      </c>
      <c r="Z3185" s="2" t="str">
        <f t="shared" si="186"/>
        <v/>
      </c>
    </row>
    <row r="3186" spans="20:26" hidden="1" x14ac:dyDescent="0.25">
      <c r="T3186" s="2" t="str">
        <f t="shared" si="185"/>
        <v/>
      </c>
      <c r="Z3186" s="2" t="str">
        <f t="shared" si="186"/>
        <v/>
      </c>
    </row>
    <row r="3187" spans="20:26" hidden="1" x14ac:dyDescent="0.25">
      <c r="T3187" s="2" t="str">
        <f t="shared" si="185"/>
        <v/>
      </c>
      <c r="Z3187" s="2" t="str">
        <f t="shared" si="186"/>
        <v/>
      </c>
    </row>
    <row r="3188" spans="20:26" hidden="1" x14ac:dyDescent="0.25">
      <c r="T3188" s="2" t="str">
        <f t="shared" si="185"/>
        <v/>
      </c>
      <c r="Z3188" s="2" t="str">
        <f t="shared" si="186"/>
        <v/>
      </c>
    </row>
    <row r="3189" spans="20:26" hidden="1" x14ac:dyDescent="0.25">
      <c r="T3189" s="2" t="str">
        <f t="shared" si="185"/>
        <v/>
      </c>
      <c r="Z3189" s="2" t="str">
        <f t="shared" si="186"/>
        <v/>
      </c>
    </row>
    <row r="3190" spans="20:26" hidden="1" x14ac:dyDescent="0.25">
      <c r="T3190" s="2" t="str">
        <f t="shared" si="185"/>
        <v/>
      </c>
      <c r="Z3190" s="2" t="str">
        <f t="shared" si="186"/>
        <v/>
      </c>
    </row>
    <row r="3191" spans="20:26" hidden="1" x14ac:dyDescent="0.25">
      <c r="T3191" s="2" t="str">
        <f t="shared" si="185"/>
        <v/>
      </c>
      <c r="Z3191" s="2" t="str">
        <f t="shared" si="186"/>
        <v/>
      </c>
    </row>
    <row r="3192" spans="20:26" hidden="1" x14ac:dyDescent="0.25">
      <c r="T3192" s="2" t="str">
        <f t="shared" si="185"/>
        <v/>
      </c>
      <c r="Z3192" s="2" t="str">
        <f t="shared" si="186"/>
        <v/>
      </c>
    </row>
    <row r="3193" spans="20:26" hidden="1" x14ac:dyDescent="0.25">
      <c r="T3193" s="2" t="str">
        <f t="shared" si="185"/>
        <v/>
      </c>
      <c r="Z3193" s="2" t="str">
        <f t="shared" si="186"/>
        <v/>
      </c>
    </row>
    <row r="3194" spans="20:26" hidden="1" x14ac:dyDescent="0.25">
      <c r="T3194" s="2" t="str">
        <f t="shared" si="185"/>
        <v/>
      </c>
      <c r="Z3194" s="2" t="str">
        <f t="shared" si="186"/>
        <v/>
      </c>
    </row>
    <row r="3195" spans="20:26" hidden="1" x14ac:dyDescent="0.25">
      <c r="T3195" s="2" t="str">
        <f t="shared" ref="T3195:T3258" si="187">IF(U3195&lt;&gt;"",B3195,"")</f>
        <v/>
      </c>
      <c r="Z3195" s="2" t="str">
        <f t="shared" si="186"/>
        <v/>
      </c>
    </row>
    <row r="3196" spans="20:26" hidden="1" x14ac:dyDescent="0.25">
      <c r="T3196" s="2" t="str">
        <f t="shared" si="187"/>
        <v/>
      </c>
      <c r="Z3196" s="2" t="str">
        <f t="shared" si="186"/>
        <v/>
      </c>
    </row>
    <row r="3197" spans="20:26" hidden="1" x14ac:dyDescent="0.25">
      <c r="T3197" s="2" t="str">
        <f t="shared" si="187"/>
        <v/>
      </c>
      <c r="Z3197" s="2" t="str">
        <f t="shared" si="186"/>
        <v/>
      </c>
    </row>
    <row r="3198" spans="20:26" hidden="1" x14ac:dyDescent="0.25">
      <c r="T3198" s="2" t="str">
        <f t="shared" si="187"/>
        <v/>
      </c>
      <c r="Z3198" s="2" t="str">
        <f t="shared" si="186"/>
        <v/>
      </c>
    </row>
    <row r="3199" spans="20:26" hidden="1" x14ac:dyDescent="0.25">
      <c r="T3199" s="2" t="str">
        <f t="shared" si="187"/>
        <v/>
      </c>
      <c r="Z3199" s="2" t="str">
        <f t="shared" si="186"/>
        <v/>
      </c>
    </row>
    <row r="3200" spans="20:26" hidden="1" x14ac:dyDescent="0.25">
      <c r="T3200" s="2" t="str">
        <f t="shared" si="187"/>
        <v/>
      </c>
      <c r="Z3200" s="2" t="str">
        <f t="shared" si="186"/>
        <v/>
      </c>
    </row>
    <row r="3201" spans="20:26" hidden="1" x14ac:dyDescent="0.25">
      <c r="T3201" s="2" t="str">
        <f t="shared" si="187"/>
        <v/>
      </c>
      <c r="Z3201" s="2" t="str">
        <f t="shared" si="186"/>
        <v/>
      </c>
    </row>
    <row r="3202" spans="20:26" hidden="1" x14ac:dyDescent="0.25">
      <c r="T3202" s="2" t="str">
        <f t="shared" si="187"/>
        <v/>
      </c>
      <c r="Z3202" s="2" t="str">
        <f t="shared" si="186"/>
        <v/>
      </c>
    </row>
    <row r="3203" spans="20:26" hidden="1" x14ac:dyDescent="0.25">
      <c r="T3203" s="2" t="str">
        <f t="shared" si="187"/>
        <v/>
      </c>
      <c r="Z3203" s="2" t="str">
        <f t="shared" ref="Z3203:Z3266" si="188">IF(AA3203&lt;&gt;"",B3203,"")</f>
        <v/>
      </c>
    </row>
    <row r="3204" spans="20:26" hidden="1" x14ac:dyDescent="0.25">
      <c r="T3204" s="2" t="str">
        <f t="shared" si="187"/>
        <v/>
      </c>
      <c r="Z3204" s="2" t="str">
        <f t="shared" si="188"/>
        <v/>
      </c>
    </row>
    <row r="3205" spans="20:26" hidden="1" x14ac:dyDescent="0.25">
      <c r="T3205" s="2" t="str">
        <f t="shared" si="187"/>
        <v/>
      </c>
      <c r="Z3205" s="2" t="str">
        <f t="shared" si="188"/>
        <v/>
      </c>
    </row>
    <row r="3206" spans="20:26" hidden="1" x14ac:dyDescent="0.25">
      <c r="T3206" s="2" t="str">
        <f t="shared" si="187"/>
        <v/>
      </c>
      <c r="Z3206" s="2" t="str">
        <f t="shared" si="188"/>
        <v/>
      </c>
    </row>
    <row r="3207" spans="20:26" hidden="1" x14ac:dyDescent="0.25">
      <c r="T3207" s="2" t="str">
        <f t="shared" si="187"/>
        <v/>
      </c>
      <c r="Z3207" s="2" t="str">
        <f t="shared" si="188"/>
        <v/>
      </c>
    </row>
    <row r="3208" spans="20:26" hidden="1" x14ac:dyDescent="0.25">
      <c r="T3208" s="2" t="str">
        <f t="shared" si="187"/>
        <v/>
      </c>
      <c r="Z3208" s="2" t="str">
        <f t="shared" si="188"/>
        <v/>
      </c>
    </row>
    <row r="3209" spans="20:26" hidden="1" x14ac:dyDescent="0.25">
      <c r="T3209" s="2" t="str">
        <f t="shared" si="187"/>
        <v/>
      </c>
      <c r="Z3209" s="2" t="str">
        <f t="shared" si="188"/>
        <v/>
      </c>
    </row>
    <row r="3210" spans="20:26" hidden="1" x14ac:dyDescent="0.25">
      <c r="T3210" s="2" t="str">
        <f t="shared" si="187"/>
        <v/>
      </c>
      <c r="Z3210" s="2" t="str">
        <f t="shared" si="188"/>
        <v/>
      </c>
    </row>
    <row r="3211" spans="20:26" hidden="1" x14ac:dyDescent="0.25">
      <c r="T3211" s="2" t="str">
        <f t="shared" si="187"/>
        <v/>
      </c>
      <c r="Z3211" s="2" t="str">
        <f t="shared" si="188"/>
        <v/>
      </c>
    </row>
    <row r="3212" spans="20:26" hidden="1" x14ac:dyDescent="0.25">
      <c r="T3212" s="2" t="str">
        <f t="shared" si="187"/>
        <v/>
      </c>
      <c r="Z3212" s="2" t="str">
        <f t="shared" si="188"/>
        <v/>
      </c>
    </row>
    <row r="3213" spans="20:26" hidden="1" x14ac:dyDescent="0.25">
      <c r="T3213" s="2" t="str">
        <f t="shared" si="187"/>
        <v/>
      </c>
      <c r="Z3213" s="2" t="str">
        <f t="shared" si="188"/>
        <v/>
      </c>
    </row>
    <row r="3214" spans="20:26" hidden="1" x14ac:dyDescent="0.25">
      <c r="T3214" s="2" t="str">
        <f t="shared" si="187"/>
        <v/>
      </c>
      <c r="Z3214" s="2" t="str">
        <f t="shared" si="188"/>
        <v/>
      </c>
    </row>
    <row r="3215" spans="20:26" hidden="1" x14ac:dyDescent="0.25">
      <c r="T3215" s="2" t="str">
        <f t="shared" si="187"/>
        <v/>
      </c>
      <c r="Z3215" s="2" t="str">
        <f t="shared" si="188"/>
        <v/>
      </c>
    </row>
    <row r="3216" spans="20:26" hidden="1" x14ac:dyDescent="0.25">
      <c r="T3216" s="2" t="str">
        <f t="shared" si="187"/>
        <v/>
      </c>
      <c r="Z3216" s="2" t="str">
        <f t="shared" si="188"/>
        <v/>
      </c>
    </row>
    <row r="3217" spans="20:26" hidden="1" x14ac:dyDescent="0.25">
      <c r="T3217" s="2" t="str">
        <f t="shared" si="187"/>
        <v/>
      </c>
      <c r="Z3217" s="2" t="str">
        <f t="shared" si="188"/>
        <v/>
      </c>
    </row>
    <row r="3218" spans="20:26" hidden="1" x14ac:dyDescent="0.25">
      <c r="T3218" s="2" t="str">
        <f t="shared" si="187"/>
        <v/>
      </c>
      <c r="Z3218" s="2" t="str">
        <f t="shared" si="188"/>
        <v/>
      </c>
    </row>
    <row r="3219" spans="20:26" hidden="1" x14ac:dyDescent="0.25">
      <c r="T3219" s="2" t="str">
        <f t="shared" si="187"/>
        <v/>
      </c>
      <c r="Z3219" s="2" t="str">
        <f t="shared" si="188"/>
        <v/>
      </c>
    </row>
    <row r="3220" spans="20:26" hidden="1" x14ac:dyDescent="0.25">
      <c r="T3220" s="2" t="str">
        <f t="shared" si="187"/>
        <v/>
      </c>
      <c r="Z3220" s="2" t="str">
        <f t="shared" si="188"/>
        <v/>
      </c>
    </row>
    <row r="3221" spans="20:26" hidden="1" x14ac:dyDescent="0.25">
      <c r="T3221" s="2" t="str">
        <f t="shared" si="187"/>
        <v/>
      </c>
      <c r="Z3221" s="2" t="str">
        <f t="shared" si="188"/>
        <v/>
      </c>
    </row>
    <row r="3222" spans="20:26" hidden="1" x14ac:dyDescent="0.25">
      <c r="T3222" s="2" t="str">
        <f t="shared" si="187"/>
        <v/>
      </c>
      <c r="Z3222" s="2" t="str">
        <f t="shared" si="188"/>
        <v/>
      </c>
    </row>
    <row r="3223" spans="20:26" hidden="1" x14ac:dyDescent="0.25">
      <c r="T3223" s="2" t="str">
        <f t="shared" si="187"/>
        <v/>
      </c>
      <c r="Z3223" s="2" t="str">
        <f t="shared" si="188"/>
        <v/>
      </c>
    </row>
    <row r="3224" spans="20:26" hidden="1" x14ac:dyDescent="0.25">
      <c r="T3224" s="2" t="str">
        <f t="shared" si="187"/>
        <v/>
      </c>
      <c r="Z3224" s="2" t="str">
        <f t="shared" si="188"/>
        <v/>
      </c>
    </row>
    <row r="3225" spans="20:26" hidden="1" x14ac:dyDescent="0.25">
      <c r="T3225" s="2" t="str">
        <f t="shared" si="187"/>
        <v/>
      </c>
      <c r="Z3225" s="2" t="str">
        <f t="shared" si="188"/>
        <v/>
      </c>
    </row>
    <row r="3226" spans="20:26" hidden="1" x14ac:dyDescent="0.25">
      <c r="T3226" s="2" t="str">
        <f t="shared" si="187"/>
        <v/>
      </c>
      <c r="Z3226" s="2" t="str">
        <f t="shared" si="188"/>
        <v/>
      </c>
    </row>
    <row r="3227" spans="20:26" hidden="1" x14ac:dyDescent="0.25">
      <c r="T3227" s="2" t="str">
        <f t="shared" si="187"/>
        <v/>
      </c>
      <c r="Z3227" s="2" t="str">
        <f t="shared" si="188"/>
        <v/>
      </c>
    </row>
    <row r="3228" spans="20:26" hidden="1" x14ac:dyDescent="0.25">
      <c r="T3228" s="2" t="str">
        <f t="shared" si="187"/>
        <v/>
      </c>
      <c r="Z3228" s="2" t="str">
        <f t="shared" si="188"/>
        <v/>
      </c>
    </row>
    <row r="3229" spans="20:26" hidden="1" x14ac:dyDescent="0.25">
      <c r="T3229" s="2" t="str">
        <f t="shared" si="187"/>
        <v/>
      </c>
      <c r="Z3229" s="2" t="str">
        <f t="shared" si="188"/>
        <v/>
      </c>
    </row>
    <row r="3230" spans="20:26" hidden="1" x14ac:dyDescent="0.25">
      <c r="T3230" s="2" t="str">
        <f t="shared" si="187"/>
        <v/>
      </c>
      <c r="Z3230" s="2" t="str">
        <f t="shared" si="188"/>
        <v/>
      </c>
    </row>
    <row r="3231" spans="20:26" hidden="1" x14ac:dyDescent="0.25">
      <c r="T3231" s="2" t="str">
        <f t="shared" si="187"/>
        <v/>
      </c>
      <c r="Z3231" s="2" t="str">
        <f t="shared" si="188"/>
        <v/>
      </c>
    </row>
    <row r="3232" spans="20:26" hidden="1" x14ac:dyDescent="0.25">
      <c r="T3232" s="2" t="str">
        <f t="shared" si="187"/>
        <v/>
      </c>
      <c r="Z3232" s="2" t="str">
        <f t="shared" si="188"/>
        <v/>
      </c>
    </row>
    <row r="3233" spans="20:26" hidden="1" x14ac:dyDescent="0.25">
      <c r="T3233" s="2" t="str">
        <f t="shared" si="187"/>
        <v/>
      </c>
      <c r="Z3233" s="2" t="str">
        <f t="shared" si="188"/>
        <v/>
      </c>
    </row>
    <row r="3234" spans="20:26" hidden="1" x14ac:dyDescent="0.25">
      <c r="T3234" s="2" t="str">
        <f t="shared" si="187"/>
        <v/>
      </c>
      <c r="Z3234" s="2" t="str">
        <f t="shared" si="188"/>
        <v/>
      </c>
    </row>
    <row r="3235" spans="20:26" hidden="1" x14ac:dyDescent="0.25">
      <c r="T3235" s="2" t="str">
        <f t="shared" si="187"/>
        <v/>
      </c>
      <c r="Z3235" s="2" t="str">
        <f t="shared" si="188"/>
        <v/>
      </c>
    </row>
    <row r="3236" spans="20:26" hidden="1" x14ac:dyDescent="0.25">
      <c r="T3236" s="2" t="str">
        <f t="shared" si="187"/>
        <v/>
      </c>
      <c r="Z3236" s="2" t="str">
        <f t="shared" si="188"/>
        <v/>
      </c>
    </row>
    <row r="3237" spans="20:26" hidden="1" x14ac:dyDescent="0.25">
      <c r="T3237" s="2" t="str">
        <f t="shared" si="187"/>
        <v/>
      </c>
      <c r="Z3237" s="2" t="str">
        <f t="shared" si="188"/>
        <v/>
      </c>
    </row>
    <row r="3238" spans="20:26" hidden="1" x14ac:dyDescent="0.25">
      <c r="T3238" s="2" t="str">
        <f t="shared" si="187"/>
        <v/>
      </c>
      <c r="Z3238" s="2" t="str">
        <f t="shared" si="188"/>
        <v/>
      </c>
    </row>
    <row r="3239" spans="20:26" hidden="1" x14ac:dyDescent="0.25">
      <c r="T3239" s="2" t="str">
        <f t="shared" si="187"/>
        <v/>
      </c>
      <c r="Z3239" s="2" t="str">
        <f t="shared" si="188"/>
        <v/>
      </c>
    </row>
    <row r="3240" spans="20:26" hidden="1" x14ac:dyDescent="0.25">
      <c r="T3240" s="2" t="str">
        <f t="shared" si="187"/>
        <v/>
      </c>
      <c r="Z3240" s="2" t="str">
        <f t="shared" si="188"/>
        <v/>
      </c>
    </row>
    <row r="3241" spans="20:26" hidden="1" x14ac:dyDescent="0.25">
      <c r="T3241" s="2" t="str">
        <f t="shared" si="187"/>
        <v/>
      </c>
      <c r="Z3241" s="2" t="str">
        <f t="shared" si="188"/>
        <v/>
      </c>
    </row>
    <row r="3242" spans="20:26" hidden="1" x14ac:dyDescent="0.25">
      <c r="T3242" s="2" t="str">
        <f t="shared" si="187"/>
        <v/>
      </c>
      <c r="Z3242" s="2" t="str">
        <f t="shared" si="188"/>
        <v/>
      </c>
    </row>
    <row r="3243" spans="20:26" hidden="1" x14ac:dyDescent="0.25">
      <c r="T3243" s="2" t="str">
        <f t="shared" si="187"/>
        <v/>
      </c>
      <c r="Z3243" s="2" t="str">
        <f t="shared" si="188"/>
        <v/>
      </c>
    </row>
    <row r="3244" spans="20:26" hidden="1" x14ac:dyDescent="0.25">
      <c r="T3244" s="2" t="str">
        <f t="shared" si="187"/>
        <v/>
      </c>
      <c r="Z3244" s="2" t="str">
        <f t="shared" si="188"/>
        <v/>
      </c>
    </row>
    <row r="3245" spans="20:26" hidden="1" x14ac:dyDescent="0.25">
      <c r="T3245" s="2" t="str">
        <f t="shared" si="187"/>
        <v/>
      </c>
      <c r="Z3245" s="2" t="str">
        <f t="shared" si="188"/>
        <v/>
      </c>
    </row>
    <row r="3246" spans="20:26" hidden="1" x14ac:dyDescent="0.25">
      <c r="T3246" s="2" t="str">
        <f t="shared" si="187"/>
        <v/>
      </c>
      <c r="Z3246" s="2" t="str">
        <f t="shared" si="188"/>
        <v/>
      </c>
    </row>
    <row r="3247" spans="20:26" hidden="1" x14ac:dyDescent="0.25">
      <c r="T3247" s="2" t="str">
        <f t="shared" si="187"/>
        <v/>
      </c>
      <c r="Z3247" s="2" t="str">
        <f t="shared" si="188"/>
        <v/>
      </c>
    </row>
    <row r="3248" spans="20:26" hidden="1" x14ac:dyDescent="0.25">
      <c r="T3248" s="2" t="str">
        <f t="shared" si="187"/>
        <v/>
      </c>
      <c r="Z3248" s="2" t="str">
        <f t="shared" si="188"/>
        <v/>
      </c>
    </row>
    <row r="3249" spans="20:26" hidden="1" x14ac:dyDescent="0.25">
      <c r="T3249" s="2" t="str">
        <f t="shared" si="187"/>
        <v/>
      </c>
      <c r="Z3249" s="2" t="str">
        <f t="shared" si="188"/>
        <v/>
      </c>
    </row>
    <row r="3250" spans="20:26" hidden="1" x14ac:dyDescent="0.25">
      <c r="T3250" s="2" t="str">
        <f t="shared" si="187"/>
        <v/>
      </c>
      <c r="Z3250" s="2" t="str">
        <f t="shared" si="188"/>
        <v/>
      </c>
    </row>
    <row r="3251" spans="20:26" hidden="1" x14ac:dyDescent="0.25">
      <c r="T3251" s="2" t="str">
        <f t="shared" si="187"/>
        <v/>
      </c>
      <c r="Z3251" s="2" t="str">
        <f t="shared" si="188"/>
        <v/>
      </c>
    </row>
    <row r="3252" spans="20:26" hidden="1" x14ac:dyDescent="0.25">
      <c r="T3252" s="2" t="str">
        <f t="shared" si="187"/>
        <v/>
      </c>
      <c r="Z3252" s="2" t="str">
        <f t="shared" si="188"/>
        <v/>
      </c>
    </row>
    <row r="3253" spans="20:26" hidden="1" x14ac:dyDescent="0.25">
      <c r="T3253" s="2" t="str">
        <f t="shared" si="187"/>
        <v/>
      </c>
      <c r="Z3253" s="2" t="str">
        <f t="shared" si="188"/>
        <v/>
      </c>
    </row>
    <row r="3254" spans="20:26" hidden="1" x14ac:dyDescent="0.25">
      <c r="T3254" s="2" t="str">
        <f t="shared" si="187"/>
        <v/>
      </c>
      <c r="Z3254" s="2" t="str">
        <f t="shared" si="188"/>
        <v/>
      </c>
    </row>
    <row r="3255" spans="20:26" hidden="1" x14ac:dyDescent="0.25">
      <c r="T3255" s="2" t="str">
        <f t="shared" si="187"/>
        <v/>
      </c>
      <c r="Z3255" s="2" t="str">
        <f t="shared" si="188"/>
        <v/>
      </c>
    </row>
    <row r="3256" spans="20:26" hidden="1" x14ac:dyDescent="0.25">
      <c r="T3256" s="2" t="str">
        <f t="shared" si="187"/>
        <v/>
      </c>
      <c r="Z3256" s="2" t="str">
        <f t="shared" si="188"/>
        <v/>
      </c>
    </row>
    <row r="3257" spans="20:26" hidden="1" x14ac:dyDescent="0.25">
      <c r="T3257" s="2" t="str">
        <f t="shared" si="187"/>
        <v/>
      </c>
      <c r="Z3257" s="2" t="str">
        <f t="shared" si="188"/>
        <v/>
      </c>
    </row>
    <row r="3258" spans="20:26" hidden="1" x14ac:dyDescent="0.25">
      <c r="T3258" s="2" t="str">
        <f t="shared" si="187"/>
        <v/>
      </c>
      <c r="Z3258" s="2" t="str">
        <f t="shared" si="188"/>
        <v/>
      </c>
    </row>
    <row r="3259" spans="20:26" hidden="1" x14ac:dyDescent="0.25">
      <c r="T3259" s="2" t="str">
        <f t="shared" ref="T3259:T3322" si="189">IF(U3259&lt;&gt;"",B3259,"")</f>
        <v/>
      </c>
      <c r="Z3259" s="2" t="str">
        <f t="shared" si="188"/>
        <v/>
      </c>
    </row>
    <row r="3260" spans="20:26" hidden="1" x14ac:dyDescent="0.25">
      <c r="T3260" s="2" t="str">
        <f t="shared" si="189"/>
        <v/>
      </c>
      <c r="Z3260" s="2" t="str">
        <f t="shared" si="188"/>
        <v/>
      </c>
    </row>
    <row r="3261" spans="20:26" hidden="1" x14ac:dyDescent="0.25">
      <c r="T3261" s="2" t="str">
        <f t="shared" si="189"/>
        <v/>
      </c>
      <c r="Z3261" s="2" t="str">
        <f t="shared" si="188"/>
        <v/>
      </c>
    </row>
    <row r="3262" spans="20:26" hidden="1" x14ac:dyDescent="0.25">
      <c r="T3262" s="2" t="str">
        <f t="shared" si="189"/>
        <v/>
      </c>
      <c r="Z3262" s="2" t="str">
        <f t="shared" si="188"/>
        <v/>
      </c>
    </row>
    <row r="3263" spans="20:26" hidden="1" x14ac:dyDescent="0.25">
      <c r="T3263" s="2" t="str">
        <f t="shared" si="189"/>
        <v/>
      </c>
      <c r="Z3263" s="2" t="str">
        <f t="shared" si="188"/>
        <v/>
      </c>
    </row>
    <row r="3264" spans="20:26" hidden="1" x14ac:dyDescent="0.25">
      <c r="T3264" s="2" t="str">
        <f t="shared" si="189"/>
        <v/>
      </c>
      <c r="Z3264" s="2" t="str">
        <f t="shared" si="188"/>
        <v/>
      </c>
    </row>
    <row r="3265" spans="20:26" hidden="1" x14ac:dyDescent="0.25">
      <c r="T3265" s="2" t="str">
        <f t="shared" si="189"/>
        <v/>
      </c>
      <c r="Z3265" s="2" t="str">
        <f t="shared" si="188"/>
        <v/>
      </c>
    </row>
    <row r="3266" spans="20:26" hidden="1" x14ac:dyDescent="0.25">
      <c r="T3266" s="2" t="str">
        <f t="shared" si="189"/>
        <v/>
      </c>
      <c r="Z3266" s="2" t="str">
        <f t="shared" si="188"/>
        <v/>
      </c>
    </row>
    <row r="3267" spans="20:26" hidden="1" x14ac:dyDescent="0.25">
      <c r="T3267" s="2" t="str">
        <f t="shared" si="189"/>
        <v/>
      </c>
      <c r="Z3267" s="2" t="str">
        <f t="shared" ref="Z3267:Z3330" si="190">IF(AA3267&lt;&gt;"",B3267,"")</f>
        <v/>
      </c>
    </row>
    <row r="3268" spans="20:26" hidden="1" x14ac:dyDescent="0.25">
      <c r="T3268" s="2" t="str">
        <f t="shared" si="189"/>
        <v/>
      </c>
      <c r="Z3268" s="2" t="str">
        <f t="shared" si="190"/>
        <v/>
      </c>
    </row>
    <row r="3269" spans="20:26" hidden="1" x14ac:dyDescent="0.25">
      <c r="T3269" s="2" t="str">
        <f t="shared" si="189"/>
        <v/>
      </c>
      <c r="Z3269" s="2" t="str">
        <f t="shared" si="190"/>
        <v/>
      </c>
    </row>
    <row r="3270" spans="20:26" hidden="1" x14ac:dyDescent="0.25">
      <c r="T3270" s="2" t="str">
        <f t="shared" si="189"/>
        <v/>
      </c>
      <c r="Z3270" s="2" t="str">
        <f t="shared" si="190"/>
        <v/>
      </c>
    </row>
    <row r="3271" spans="20:26" hidden="1" x14ac:dyDescent="0.25">
      <c r="T3271" s="2" t="str">
        <f t="shared" si="189"/>
        <v/>
      </c>
      <c r="Z3271" s="2" t="str">
        <f t="shared" si="190"/>
        <v/>
      </c>
    </row>
    <row r="3272" spans="20:26" hidden="1" x14ac:dyDescent="0.25">
      <c r="T3272" s="2" t="str">
        <f t="shared" si="189"/>
        <v/>
      </c>
      <c r="Z3272" s="2" t="str">
        <f t="shared" si="190"/>
        <v/>
      </c>
    </row>
    <row r="3273" spans="20:26" hidden="1" x14ac:dyDescent="0.25">
      <c r="T3273" s="2" t="str">
        <f t="shared" si="189"/>
        <v/>
      </c>
      <c r="Z3273" s="2" t="str">
        <f t="shared" si="190"/>
        <v/>
      </c>
    </row>
    <row r="3274" spans="20:26" hidden="1" x14ac:dyDescent="0.25">
      <c r="T3274" s="2" t="str">
        <f t="shared" si="189"/>
        <v/>
      </c>
      <c r="Z3274" s="2" t="str">
        <f t="shared" si="190"/>
        <v/>
      </c>
    </row>
    <row r="3275" spans="20:26" hidden="1" x14ac:dyDescent="0.25">
      <c r="T3275" s="2" t="str">
        <f t="shared" si="189"/>
        <v/>
      </c>
      <c r="Z3275" s="2" t="str">
        <f t="shared" si="190"/>
        <v/>
      </c>
    </row>
    <row r="3276" spans="20:26" hidden="1" x14ac:dyDescent="0.25">
      <c r="T3276" s="2" t="str">
        <f t="shared" si="189"/>
        <v/>
      </c>
      <c r="Z3276" s="2" t="str">
        <f t="shared" si="190"/>
        <v/>
      </c>
    </row>
    <row r="3277" spans="20:26" hidden="1" x14ac:dyDescent="0.25">
      <c r="T3277" s="2" t="str">
        <f t="shared" si="189"/>
        <v/>
      </c>
      <c r="Z3277" s="2" t="str">
        <f t="shared" si="190"/>
        <v/>
      </c>
    </row>
    <row r="3278" spans="20:26" hidden="1" x14ac:dyDescent="0.25">
      <c r="T3278" s="2" t="str">
        <f t="shared" si="189"/>
        <v/>
      </c>
      <c r="Z3278" s="2" t="str">
        <f t="shared" si="190"/>
        <v/>
      </c>
    </row>
    <row r="3279" spans="20:26" hidden="1" x14ac:dyDescent="0.25">
      <c r="T3279" s="2" t="str">
        <f t="shared" si="189"/>
        <v/>
      </c>
      <c r="Z3279" s="2" t="str">
        <f t="shared" si="190"/>
        <v/>
      </c>
    </row>
    <row r="3280" spans="20:26" hidden="1" x14ac:dyDescent="0.25">
      <c r="T3280" s="2" t="str">
        <f t="shared" si="189"/>
        <v/>
      </c>
      <c r="Z3280" s="2" t="str">
        <f t="shared" si="190"/>
        <v/>
      </c>
    </row>
    <row r="3281" spans="20:26" hidden="1" x14ac:dyDescent="0.25">
      <c r="T3281" s="2" t="str">
        <f t="shared" si="189"/>
        <v/>
      </c>
      <c r="Z3281" s="2" t="str">
        <f t="shared" si="190"/>
        <v/>
      </c>
    </row>
    <row r="3282" spans="20:26" hidden="1" x14ac:dyDescent="0.25">
      <c r="T3282" s="2" t="str">
        <f t="shared" si="189"/>
        <v/>
      </c>
      <c r="Z3282" s="2" t="str">
        <f t="shared" si="190"/>
        <v/>
      </c>
    </row>
    <row r="3283" spans="20:26" hidden="1" x14ac:dyDescent="0.25">
      <c r="T3283" s="2" t="str">
        <f t="shared" si="189"/>
        <v/>
      </c>
      <c r="Z3283" s="2" t="str">
        <f t="shared" si="190"/>
        <v/>
      </c>
    </row>
    <row r="3284" spans="20:26" hidden="1" x14ac:dyDescent="0.25">
      <c r="T3284" s="2" t="str">
        <f t="shared" si="189"/>
        <v/>
      </c>
      <c r="Z3284" s="2" t="str">
        <f t="shared" si="190"/>
        <v/>
      </c>
    </row>
    <row r="3285" spans="20:26" hidden="1" x14ac:dyDescent="0.25">
      <c r="T3285" s="2" t="str">
        <f t="shared" si="189"/>
        <v/>
      </c>
      <c r="Z3285" s="2" t="str">
        <f t="shared" si="190"/>
        <v/>
      </c>
    </row>
    <row r="3286" spans="20:26" hidden="1" x14ac:dyDescent="0.25">
      <c r="T3286" s="2" t="str">
        <f t="shared" si="189"/>
        <v/>
      </c>
      <c r="Z3286" s="2" t="str">
        <f t="shared" si="190"/>
        <v/>
      </c>
    </row>
    <row r="3287" spans="20:26" hidden="1" x14ac:dyDescent="0.25">
      <c r="T3287" s="2" t="str">
        <f t="shared" si="189"/>
        <v/>
      </c>
      <c r="Z3287" s="2" t="str">
        <f t="shared" si="190"/>
        <v/>
      </c>
    </row>
    <row r="3288" spans="20:26" hidden="1" x14ac:dyDescent="0.25">
      <c r="T3288" s="2" t="str">
        <f t="shared" si="189"/>
        <v/>
      </c>
      <c r="Z3288" s="2" t="str">
        <f t="shared" si="190"/>
        <v/>
      </c>
    </row>
    <row r="3289" spans="20:26" hidden="1" x14ac:dyDescent="0.25">
      <c r="T3289" s="2" t="str">
        <f t="shared" si="189"/>
        <v/>
      </c>
      <c r="Z3289" s="2" t="str">
        <f t="shared" si="190"/>
        <v/>
      </c>
    </row>
    <row r="3290" spans="20:26" hidden="1" x14ac:dyDescent="0.25">
      <c r="T3290" s="2" t="str">
        <f t="shared" si="189"/>
        <v/>
      </c>
      <c r="Z3290" s="2" t="str">
        <f t="shared" si="190"/>
        <v/>
      </c>
    </row>
    <row r="3291" spans="20:26" hidden="1" x14ac:dyDescent="0.25">
      <c r="T3291" s="2" t="str">
        <f t="shared" si="189"/>
        <v/>
      </c>
      <c r="Z3291" s="2" t="str">
        <f t="shared" si="190"/>
        <v/>
      </c>
    </row>
    <row r="3292" spans="20:26" hidden="1" x14ac:dyDescent="0.25">
      <c r="T3292" s="2" t="str">
        <f t="shared" si="189"/>
        <v/>
      </c>
      <c r="Z3292" s="2" t="str">
        <f t="shared" si="190"/>
        <v/>
      </c>
    </row>
    <row r="3293" spans="20:26" hidden="1" x14ac:dyDescent="0.25">
      <c r="T3293" s="2" t="str">
        <f t="shared" si="189"/>
        <v/>
      </c>
      <c r="Z3293" s="2" t="str">
        <f t="shared" si="190"/>
        <v/>
      </c>
    </row>
    <row r="3294" spans="20:26" hidden="1" x14ac:dyDescent="0.25">
      <c r="T3294" s="2" t="str">
        <f t="shared" si="189"/>
        <v/>
      </c>
      <c r="Z3294" s="2" t="str">
        <f t="shared" si="190"/>
        <v/>
      </c>
    </row>
    <row r="3295" spans="20:26" hidden="1" x14ac:dyDescent="0.25">
      <c r="T3295" s="2" t="str">
        <f t="shared" si="189"/>
        <v/>
      </c>
      <c r="Z3295" s="2" t="str">
        <f t="shared" si="190"/>
        <v/>
      </c>
    </row>
    <row r="3296" spans="20:26" hidden="1" x14ac:dyDescent="0.25">
      <c r="T3296" s="2" t="str">
        <f t="shared" si="189"/>
        <v/>
      </c>
      <c r="Z3296" s="2" t="str">
        <f t="shared" si="190"/>
        <v/>
      </c>
    </row>
    <row r="3297" spans="20:26" hidden="1" x14ac:dyDescent="0.25">
      <c r="T3297" s="2" t="str">
        <f t="shared" si="189"/>
        <v/>
      </c>
      <c r="Z3297" s="2" t="str">
        <f t="shared" si="190"/>
        <v/>
      </c>
    </row>
    <row r="3298" spans="20:26" hidden="1" x14ac:dyDescent="0.25">
      <c r="T3298" s="2" t="str">
        <f t="shared" si="189"/>
        <v/>
      </c>
      <c r="Z3298" s="2" t="str">
        <f t="shared" si="190"/>
        <v/>
      </c>
    </row>
    <row r="3299" spans="20:26" hidden="1" x14ac:dyDescent="0.25">
      <c r="T3299" s="2" t="str">
        <f t="shared" si="189"/>
        <v/>
      </c>
      <c r="Z3299" s="2" t="str">
        <f t="shared" si="190"/>
        <v/>
      </c>
    </row>
    <row r="3300" spans="20:26" hidden="1" x14ac:dyDescent="0.25">
      <c r="T3300" s="2" t="str">
        <f t="shared" si="189"/>
        <v/>
      </c>
      <c r="Z3300" s="2" t="str">
        <f t="shared" si="190"/>
        <v/>
      </c>
    </row>
    <row r="3301" spans="20:26" hidden="1" x14ac:dyDescent="0.25">
      <c r="T3301" s="2" t="str">
        <f t="shared" si="189"/>
        <v/>
      </c>
      <c r="Z3301" s="2" t="str">
        <f t="shared" si="190"/>
        <v/>
      </c>
    </row>
    <row r="3302" spans="20:26" hidden="1" x14ac:dyDescent="0.25">
      <c r="T3302" s="2" t="str">
        <f t="shared" si="189"/>
        <v/>
      </c>
      <c r="Z3302" s="2" t="str">
        <f t="shared" si="190"/>
        <v/>
      </c>
    </row>
    <row r="3303" spans="20:26" hidden="1" x14ac:dyDescent="0.25">
      <c r="T3303" s="2" t="str">
        <f t="shared" si="189"/>
        <v/>
      </c>
      <c r="Z3303" s="2" t="str">
        <f t="shared" si="190"/>
        <v/>
      </c>
    </row>
    <row r="3304" spans="20:26" hidden="1" x14ac:dyDescent="0.25">
      <c r="T3304" s="2" t="str">
        <f t="shared" si="189"/>
        <v/>
      </c>
      <c r="Z3304" s="2" t="str">
        <f t="shared" si="190"/>
        <v/>
      </c>
    </row>
    <row r="3305" spans="20:26" hidden="1" x14ac:dyDescent="0.25">
      <c r="T3305" s="2" t="str">
        <f t="shared" si="189"/>
        <v/>
      </c>
      <c r="Z3305" s="2" t="str">
        <f t="shared" si="190"/>
        <v/>
      </c>
    </row>
    <row r="3306" spans="20:26" hidden="1" x14ac:dyDescent="0.25">
      <c r="T3306" s="2" t="str">
        <f t="shared" si="189"/>
        <v/>
      </c>
      <c r="Z3306" s="2" t="str">
        <f t="shared" si="190"/>
        <v/>
      </c>
    </row>
    <row r="3307" spans="20:26" hidden="1" x14ac:dyDescent="0.25">
      <c r="T3307" s="2" t="str">
        <f t="shared" si="189"/>
        <v/>
      </c>
      <c r="Z3307" s="2" t="str">
        <f t="shared" si="190"/>
        <v/>
      </c>
    </row>
    <row r="3308" spans="20:26" hidden="1" x14ac:dyDescent="0.25">
      <c r="T3308" s="2" t="str">
        <f t="shared" si="189"/>
        <v/>
      </c>
      <c r="Z3308" s="2" t="str">
        <f t="shared" si="190"/>
        <v/>
      </c>
    </row>
    <row r="3309" spans="20:26" hidden="1" x14ac:dyDescent="0.25">
      <c r="T3309" s="2" t="str">
        <f t="shared" si="189"/>
        <v/>
      </c>
      <c r="Z3309" s="2" t="str">
        <f t="shared" si="190"/>
        <v/>
      </c>
    </row>
    <row r="3310" spans="20:26" hidden="1" x14ac:dyDescent="0.25">
      <c r="T3310" s="2" t="str">
        <f t="shared" si="189"/>
        <v/>
      </c>
      <c r="Z3310" s="2" t="str">
        <f t="shared" si="190"/>
        <v/>
      </c>
    </row>
    <row r="3311" spans="20:26" hidden="1" x14ac:dyDescent="0.25">
      <c r="T3311" s="2" t="str">
        <f t="shared" si="189"/>
        <v/>
      </c>
      <c r="Z3311" s="2" t="str">
        <f t="shared" si="190"/>
        <v/>
      </c>
    </row>
    <row r="3312" spans="20:26" hidden="1" x14ac:dyDescent="0.25">
      <c r="T3312" s="2" t="str">
        <f t="shared" si="189"/>
        <v/>
      </c>
      <c r="Z3312" s="2" t="str">
        <f t="shared" si="190"/>
        <v/>
      </c>
    </row>
    <row r="3313" spans="20:26" hidden="1" x14ac:dyDescent="0.25">
      <c r="T3313" s="2" t="str">
        <f t="shared" si="189"/>
        <v/>
      </c>
      <c r="Z3313" s="2" t="str">
        <f t="shared" si="190"/>
        <v/>
      </c>
    </row>
    <row r="3314" spans="20:26" hidden="1" x14ac:dyDescent="0.25">
      <c r="T3314" s="2" t="str">
        <f t="shared" si="189"/>
        <v/>
      </c>
      <c r="Z3314" s="2" t="str">
        <f t="shared" si="190"/>
        <v/>
      </c>
    </row>
    <row r="3315" spans="20:26" hidden="1" x14ac:dyDescent="0.25">
      <c r="T3315" s="2" t="str">
        <f t="shared" si="189"/>
        <v/>
      </c>
      <c r="Z3315" s="2" t="str">
        <f t="shared" si="190"/>
        <v/>
      </c>
    </row>
    <row r="3316" spans="20:26" hidden="1" x14ac:dyDescent="0.25">
      <c r="T3316" s="2" t="str">
        <f t="shared" si="189"/>
        <v/>
      </c>
      <c r="Z3316" s="2" t="str">
        <f t="shared" si="190"/>
        <v/>
      </c>
    </row>
    <row r="3317" spans="20:26" hidden="1" x14ac:dyDescent="0.25">
      <c r="T3317" s="2" t="str">
        <f t="shared" si="189"/>
        <v/>
      </c>
      <c r="Z3317" s="2" t="str">
        <f t="shared" si="190"/>
        <v/>
      </c>
    </row>
    <row r="3318" spans="20:26" hidden="1" x14ac:dyDescent="0.25">
      <c r="T3318" s="2" t="str">
        <f t="shared" si="189"/>
        <v/>
      </c>
      <c r="Z3318" s="2" t="str">
        <f t="shared" si="190"/>
        <v/>
      </c>
    </row>
    <row r="3319" spans="20:26" hidden="1" x14ac:dyDescent="0.25">
      <c r="T3319" s="2" t="str">
        <f t="shared" si="189"/>
        <v/>
      </c>
      <c r="Z3319" s="2" t="str">
        <f t="shared" si="190"/>
        <v/>
      </c>
    </row>
    <row r="3320" spans="20:26" hidden="1" x14ac:dyDescent="0.25">
      <c r="T3320" s="2" t="str">
        <f t="shared" si="189"/>
        <v/>
      </c>
      <c r="Z3320" s="2" t="str">
        <f t="shared" si="190"/>
        <v/>
      </c>
    </row>
    <row r="3321" spans="20:26" hidden="1" x14ac:dyDescent="0.25">
      <c r="T3321" s="2" t="str">
        <f t="shared" si="189"/>
        <v/>
      </c>
      <c r="Z3321" s="2" t="str">
        <f t="shared" si="190"/>
        <v/>
      </c>
    </row>
    <row r="3322" spans="20:26" hidden="1" x14ac:dyDescent="0.25">
      <c r="T3322" s="2" t="str">
        <f t="shared" si="189"/>
        <v/>
      </c>
      <c r="Z3322" s="2" t="str">
        <f t="shared" si="190"/>
        <v/>
      </c>
    </row>
    <row r="3323" spans="20:26" hidden="1" x14ac:dyDescent="0.25">
      <c r="T3323" s="2" t="str">
        <f t="shared" ref="T3323:T3382" si="191">IF(U3323&lt;&gt;"",B3323,"")</f>
        <v/>
      </c>
      <c r="Z3323" s="2" t="str">
        <f t="shared" si="190"/>
        <v/>
      </c>
    </row>
    <row r="3324" spans="20:26" hidden="1" x14ac:dyDescent="0.25">
      <c r="T3324" s="2" t="str">
        <f t="shared" si="191"/>
        <v/>
      </c>
      <c r="Z3324" s="2" t="str">
        <f t="shared" si="190"/>
        <v/>
      </c>
    </row>
    <row r="3325" spans="20:26" hidden="1" x14ac:dyDescent="0.25">
      <c r="T3325" s="2" t="str">
        <f t="shared" si="191"/>
        <v/>
      </c>
      <c r="Z3325" s="2" t="str">
        <f t="shared" si="190"/>
        <v/>
      </c>
    </row>
    <row r="3326" spans="20:26" hidden="1" x14ac:dyDescent="0.25">
      <c r="T3326" s="2" t="str">
        <f t="shared" si="191"/>
        <v/>
      </c>
      <c r="Z3326" s="2" t="str">
        <f t="shared" si="190"/>
        <v/>
      </c>
    </row>
    <row r="3327" spans="20:26" hidden="1" x14ac:dyDescent="0.25">
      <c r="T3327" s="2" t="str">
        <f t="shared" si="191"/>
        <v/>
      </c>
      <c r="Z3327" s="2" t="str">
        <f t="shared" si="190"/>
        <v/>
      </c>
    </row>
    <row r="3328" spans="20:26" hidden="1" x14ac:dyDescent="0.25">
      <c r="T3328" s="2" t="str">
        <f t="shared" si="191"/>
        <v/>
      </c>
      <c r="Z3328" s="2" t="str">
        <f t="shared" si="190"/>
        <v/>
      </c>
    </row>
    <row r="3329" spans="20:26" hidden="1" x14ac:dyDescent="0.25">
      <c r="T3329" s="2" t="str">
        <f t="shared" si="191"/>
        <v/>
      </c>
      <c r="Z3329" s="2" t="str">
        <f t="shared" si="190"/>
        <v/>
      </c>
    </row>
    <row r="3330" spans="20:26" hidden="1" x14ac:dyDescent="0.25">
      <c r="T3330" s="2" t="str">
        <f t="shared" si="191"/>
        <v/>
      </c>
      <c r="Z3330" s="2" t="str">
        <f t="shared" si="190"/>
        <v/>
      </c>
    </row>
    <row r="3331" spans="20:26" hidden="1" x14ac:dyDescent="0.25">
      <c r="T3331" s="2" t="str">
        <f t="shared" si="191"/>
        <v/>
      </c>
      <c r="Z3331" s="2" t="str">
        <f t="shared" ref="Z3331:Z3381" si="192">IF(AA3331&lt;&gt;"",B3331,"")</f>
        <v/>
      </c>
    </row>
    <row r="3332" spans="20:26" hidden="1" x14ac:dyDescent="0.25">
      <c r="T3332" s="2" t="str">
        <f t="shared" si="191"/>
        <v/>
      </c>
      <c r="Z3332" s="2" t="str">
        <f t="shared" si="192"/>
        <v/>
      </c>
    </row>
    <row r="3333" spans="20:26" hidden="1" x14ac:dyDescent="0.25">
      <c r="T3333" s="2" t="str">
        <f t="shared" si="191"/>
        <v/>
      </c>
      <c r="Z3333" s="2" t="str">
        <f t="shared" si="192"/>
        <v/>
      </c>
    </row>
    <row r="3334" spans="20:26" hidden="1" x14ac:dyDescent="0.25">
      <c r="T3334" s="2" t="str">
        <f t="shared" si="191"/>
        <v/>
      </c>
      <c r="Z3334" s="2" t="str">
        <f t="shared" si="192"/>
        <v/>
      </c>
    </row>
    <row r="3335" spans="20:26" hidden="1" x14ac:dyDescent="0.25">
      <c r="T3335" s="2" t="str">
        <f t="shared" si="191"/>
        <v/>
      </c>
      <c r="Z3335" s="2" t="str">
        <f t="shared" si="192"/>
        <v/>
      </c>
    </row>
    <row r="3336" spans="20:26" hidden="1" x14ac:dyDescent="0.25">
      <c r="T3336" s="2" t="str">
        <f t="shared" si="191"/>
        <v/>
      </c>
      <c r="Z3336" s="2" t="str">
        <f t="shared" si="192"/>
        <v/>
      </c>
    </row>
    <row r="3337" spans="20:26" hidden="1" x14ac:dyDescent="0.25">
      <c r="T3337" s="2" t="str">
        <f t="shared" si="191"/>
        <v/>
      </c>
      <c r="Z3337" s="2" t="str">
        <f t="shared" si="192"/>
        <v/>
      </c>
    </row>
    <row r="3338" spans="20:26" hidden="1" x14ac:dyDescent="0.25">
      <c r="T3338" s="2" t="str">
        <f t="shared" si="191"/>
        <v/>
      </c>
      <c r="Z3338" s="2" t="str">
        <f t="shared" si="192"/>
        <v/>
      </c>
    </row>
    <row r="3339" spans="20:26" hidden="1" x14ac:dyDescent="0.25">
      <c r="T3339" s="2" t="str">
        <f t="shared" si="191"/>
        <v/>
      </c>
      <c r="Z3339" s="2" t="str">
        <f t="shared" si="192"/>
        <v/>
      </c>
    </row>
    <row r="3340" spans="20:26" hidden="1" x14ac:dyDescent="0.25">
      <c r="T3340" s="2" t="str">
        <f t="shared" si="191"/>
        <v/>
      </c>
      <c r="Z3340" s="2" t="str">
        <f t="shared" si="192"/>
        <v/>
      </c>
    </row>
    <row r="3341" spans="20:26" hidden="1" x14ac:dyDescent="0.25">
      <c r="T3341" s="2" t="str">
        <f t="shared" si="191"/>
        <v/>
      </c>
      <c r="Z3341" s="2" t="str">
        <f t="shared" si="192"/>
        <v/>
      </c>
    </row>
    <row r="3342" spans="20:26" hidden="1" x14ac:dyDescent="0.25">
      <c r="T3342" s="2" t="str">
        <f t="shared" si="191"/>
        <v/>
      </c>
      <c r="Z3342" s="2" t="str">
        <f t="shared" si="192"/>
        <v/>
      </c>
    </row>
    <row r="3343" spans="20:26" hidden="1" x14ac:dyDescent="0.25">
      <c r="T3343" s="2" t="str">
        <f t="shared" si="191"/>
        <v/>
      </c>
      <c r="Z3343" s="2" t="str">
        <f t="shared" si="192"/>
        <v/>
      </c>
    </row>
    <row r="3344" spans="20:26" hidden="1" x14ac:dyDescent="0.25">
      <c r="T3344" s="2" t="str">
        <f t="shared" si="191"/>
        <v/>
      </c>
      <c r="Z3344" s="2" t="str">
        <f t="shared" si="192"/>
        <v/>
      </c>
    </row>
    <row r="3345" spans="20:26" hidden="1" x14ac:dyDescent="0.25">
      <c r="T3345" s="2" t="str">
        <f t="shared" si="191"/>
        <v/>
      </c>
      <c r="Z3345" s="2" t="str">
        <f t="shared" si="192"/>
        <v/>
      </c>
    </row>
    <row r="3346" spans="20:26" hidden="1" x14ac:dyDescent="0.25">
      <c r="T3346" s="2" t="str">
        <f t="shared" si="191"/>
        <v/>
      </c>
      <c r="Z3346" s="2" t="str">
        <f t="shared" si="192"/>
        <v/>
      </c>
    </row>
    <row r="3347" spans="20:26" hidden="1" x14ac:dyDescent="0.25">
      <c r="T3347" s="2" t="str">
        <f t="shared" si="191"/>
        <v/>
      </c>
      <c r="Z3347" s="2" t="str">
        <f t="shared" si="192"/>
        <v/>
      </c>
    </row>
    <row r="3348" spans="20:26" hidden="1" x14ac:dyDescent="0.25">
      <c r="T3348" s="2" t="str">
        <f t="shared" si="191"/>
        <v/>
      </c>
      <c r="Z3348" s="2" t="str">
        <f t="shared" si="192"/>
        <v/>
      </c>
    </row>
    <row r="3349" spans="20:26" hidden="1" x14ac:dyDescent="0.25">
      <c r="T3349" s="2" t="str">
        <f t="shared" si="191"/>
        <v/>
      </c>
      <c r="Z3349" s="2" t="str">
        <f t="shared" si="192"/>
        <v/>
      </c>
    </row>
    <row r="3350" spans="20:26" hidden="1" x14ac:dyDescent="0.25">
      <c r="T3350" s="2" t="str">
        <f t="shared" si="191"/>
        <v/>
      </c>
      <c r="Z3350" s="2" t="str">
        <f t="shared" si="192"/>
        <v/>
      </c>
    </row>
    <row r="3351" spans="20:26" hidden="1" x14ac:dyDescent="0.25">
      <c r="T3351" s="2" t="str">
        <f t="shared" si="191"/>
        <v/>
      </c>
      <c r="Z3351" s="2" t="str">
        <f t="shared" si="192"/>
        <v/>
      </c>
    </row>
    <row r="3352" spans="20:26" hidden="1" x14ac:dyDescent="0.25">
      <c r="T3352" s="2" t="str">
        <f t="shared" si="191"/>
        <v/>
      </c>
      <c r="Z3352" s="2" t="str">
        <f t="shared" si="192"/>
        <v/>
      </c>
    </row>
    <row r="3353" spans="20:26" hidden="1" x14ac:dyDescent="0.25">
      <c r="T3353" s="2" t="str">
        <f t="shared" si="191"/>
        <v/>
      </c>
      <c r="Z3353" s="2" t="str">
        <f t="shared" si="192"/>
        <v/>
      </c>
    </row>
    <row r="3354" spans="20:26" hidden="1" x14ac:dyDescent="0.25">
      <c r="T3354" s="2" t="str">
        <f t="shared" si="191"/>
        <v/>
      </c>
      <c r="Z3354" s="2" t="str">
        <f t="shared" si="192"/>
        <v/>
      </c>
    </row>
    <row r="3355" spans="20:26" hidden="1" x14ac:dyDescent="0.25">
      <c r="T3355" s="2" t="str">
        <f t="shared" si="191"/>
        <v/>
      </c>
      <c r="Z3355" s="2" t="str">
        <f t="shared" si="192"/>
        <v/>
      </c>
    </row>
    <row r="3356" spans="20:26" hidden="1" x14ac:dyDescent="0.25">
      <c r="T3356" s="2" t="str">
        <f t="shared" si="191"/>
        <v/>
      </c>
      <c r="Z3356" s="2" t="str">
        <f t="shared" si="192"/>
        <v/>
      </c>
    </row>
    <row r="3357" spans="20:26" hidden="1" x14ac:dyDescent="0.25">
      <c r="T3357" s="2" t="str">
        <f t="shared" si="191"/>
        <v/>
      </c>
      <c r="Z3357" s="2" t="str">
        <f t="shared" si="192"/>
        <v/>
      </c>
    </row>
    <row r="3358" spans="20:26" hidden="1" x14ac:dyDescent="0.25">
      <c r="T3358" s="2" t="str">
        <f t="shared" si="191"/>
        <v/>
      </c>
      <c r="Z3358" s="2" t="str">
        <f t="shared" si="192"/>
        <v/>
      </c>
    </row>
    <row r="3359" spans="20:26" hidden="1" x14ac:dyDescent="0.25">
      <c r="T3359" s="2" t="str">
        <f t="shared" si="191"/>
        <v/>
      </c>
      <c r="Z3359" s="2" t="str">
        <f t="shared" si="192"/>
        <v/>
      </c>
    </row>
    <row r="3360" spans="20:26" hidden="1" x14ac:dyDescent="0.25">
      <c r="T3360" s="2" t="str">
        <f t="shared" si="191"/>
        <v/>
      </c>
      <c r="Z3360" s="2" t="str">
        <f t="shared" si="192"/>
        <v/>
      </c>
    </row>
    <row r="3361" spans="20:26" hidden="1" x14ac:dyDescent="0.25">
      <c r="T3361" s="2" t="str">
        <f t="shared" si="191"/>
        <v/>
      </c>
      <c r="Z3361" s="2" t="str">
        <f t="shared" si="192"/>
        <v/>
      </c>
    </row>
    <row r="3362" spans="20:26" hidden="1" x14ac:dyDescent="0.25">
      <c r="T3362" s="2" t="str">
        <f t="shared" si="191"/>
        <v/>
      </c>
      <c r="Z3362" s="2" t="str">
        <f t="shared" si="192"/>
        <v/>
      </c>
    </row>
    <row r="3363" spans="20:26" hidden="1" x14ac:dyDescent="0.25">
      <c r="T3363" s="2" t="str">
        <f t="shared" si="191"/>
        <v/>
      </c>
      <c r="Z3363" s="2" t="str">
        <f t="shared" si="192"/>
        <v/>
      </c>
    </row>
    <row r="3364" spans="20:26" hidden="1" x14ac:dyDescent="0.25">
      <c r="T3364" s="2" t="str">
        <f t="shared" si="191"/>
        <v/>
      </c>
      <c r="Z3364" s="2" t="str">
        <f t="shared" si="192"/>
        <v/>
      </c>
    </row>
    <row r="3365" spans="20:26" hidden="1" x14ac:dyDescent="0.25">
      <c r="T3365" s="2" t="str">
        <f t="shared" si="191"/>
        <v/>
      </c>
      <c r="Z3365" s="2" t="str">
        <f t="shared" si="192"/>
        <v/>
      </c>
    </row>
    <row r="3366" spans="20:26" hidden="1" x14ac:dyDescent="0.25">
      <c r="T3366" s="2" t="str">
        <f t="shared" si="191"/>
        <v/>
      </c>
      <c r="Z3366" s="2" t="str">
        <f t="shared" si="192"/>
        <v/>
      </c>
    </row>
    <row r="3367" spans="20:26" hidden="1" x14ac:dyDescent="0.25">
      <c r="T3367" s="2" t="str">
        <f t="shared" si="191"/>
        <v/>
      </c>
      <c r="Z3367" s="2" t="str">
        <f t="shared" si="192"/>
        <v/>
      </c>
    </row>
    <row r="3368" spans="20:26" hidden="1" x14ac:dyDescent="0.25">
      <c r="T3368" s="2" t="str">
        <f t="shared" si="191"/>
        <v/>
      </c>
      <c r="Z3368" s="2" t="str">
        <f t="shared" si="192"/>
        <v/>
      </c>
    </row>
    <row r="3369" spans="20:26" hidden="1" x14ac:dyDescent="0.25">
      <c r="T3369" s="2" t="str">
        <f t="shared" si="191"/>
        <v/>
      </c>
      <c r="Z3369" s="2" t="str">
        <f t="shared" si="192"/>
        <v/>
      </c>
    </row>
    <row r="3370" spans="20:26" hidden="1" x14ac:dyDescent="0.25">
      <c r="T3370" s="2" t="str">
        <f t="shared" si="191"/>
        <v/>
      </c>
      <c r="Z3370" s="2" t="str">
        <f t="shared" si="192"/>
        <v/>
      </c>
    </row>
    <row r="3371" spans="20:26" hidden="1" x14ac:dyDescent="0.25">
      <c r="T3371" s="2" t="str">
        <f t="shared" si="191"/>
        <v/>
      </c>
      <c r="Z3371" s="2" t="str">
        <f t="shared" si="192"/>
        <v/>
      </c>
    </row>
    <row r="3372" spans="20:26" hidden="1" x14ac:dyDescent="0.25">
      <c r="T3372" s="2" t="str">
        <f t="shared" si="191"/>
        <v/>
      </c>
      <c r="Z3372" s="2" t="str">
        <f t="shared" si="192"/>
        <v/>
      </c>
    </row>
    <row r="3373" spans="20:26" hidden="1" x14ac:dyDescent="0.25">
      <c r="T3373" s="2" t="str">
        <f t="shared" si="191"/>
        <v/>
      </c>
      <c r="Z3373" s="2" t="str">
        <f t="shared" si="192"/>
        <v/>
      </c>
    </row>
    <row r="3374" spans="20:26" hidden="1" x14ac:dyDescent="0.25">
      <c r="T3374" s="2" t="str">
        <f t="shared" si="191"/>
        <v/>
      </c>
      <c r="Z3374" s="2" t="str">
        <f t="shared" si="192"/>
        <v/>
      </c>
    </row>
    <row r="3375" spans="20:26" hidden="1" x14ac:dyDescent="0.25">
      <c r="T3375" s="2" t="str">
        <f t="shared" si="191"/>
        <v/>
      </c>
      <c r="Z3375" s="2" t="str">
        <f t="shared" si="192"/>
        <v/>
      </c>
    </row>
    <row r="3376" spans="20:26" hidden="1" x14ac:dyDescent="0.25">
      <c r="T3376" s="2" t="str">
        <f t="shared" si="191"/>
        <v/>
      </c>
      <c r="Z3376" s="2" t="str">
        <f t="shared" si="192"/>
        <v/>
      </c>
    </row>
    <row r="3377" spans="20:26" hidden="1" x14ac:dyDescent="0.25">
      <c r="T3377" s="2" t="str">
        <f t="shared" si="191"/>
        <v/>
      </c>
      <c r="Z3377" s="2" t="str">
        <f t="shared" si="192"/>
        <v/>
      </c>
    </row>
    <row r="3378" spans="20:26" hidden="1" x14ac:dyDescent="0.25">
      <c r="T3378" s="2" t="str">
        <f t="shared" si="191"/>
        <v/>
      </c>
      <c r="Z3378" s="2" t="str">
        <f t="shared" si="192"/>
        <v/>
      </c>
    </row>
    <row r="3379" spans="20:26" hidden="1" x14ac:dyDescent="0.25">
      <c r="T3379" s="2" t="str">
        <f t="shared" si="191"/>
        <v/>
      </c>
      <c r="Z3379" s="2" t="str">
        <f t="shared" si="192"/>
        <v/>
      </c>
    </row>
    <row r="3380" spans="20:26" hidden="1" x14ac:dyDescent="0.25">
      <c r="T3380" s="2" t="str">
        <f t="shared" si="191"/>
        <v/>
      </c>
      <c r="Z3380" s="2" t="str">
        <f t="shared" si="192"/>
        <v/>
      </c>
    </row>
    <row r="3381" spans="20:26" hidden="1" x14ac:dyDescent="0.25">
      <c r="T3381" s="2" t="str">
        <f t="shared" si="191"/>
        <v/>
      </c>
      <c r="Z3381" s="2" t="str">
        <f t="shared" si="192"/>
        <v/>
      </c>
    </row>
    <row r="3382" spans="20:26" hidden="1" x14ac:dyDescent="0.25">
      <c r="T3382" s="2" t="str">
        <f t="shared" si="191"/>
        <v/>
      </c>
    </row>
  </sheetData>
  <autoFilter ref="B1:B3382" xr:uid="{49272ABB-741D-40F5-8425-707516295A01}">
    <filterColumn colId="0">
      <filters>
        <filter val="Eric J. Zackrison"/>
      </filters>
    </filterColumn>
  </autoFilter>
  <sortState ref="A2:W431">
    <sortCondition ref="U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D30"/>
  <sheetViews>
    <sheetView workbookViewId="0">
      <selection activeCell="A35" sqref="A35"/>
    </sheetView>
  </sheetViews>
  <sheetFormatPr defaultRowHeight="12.5" x14ac:dyDescent="0.25"/>
  <cols>
    <col min="1" max="1" width="19.81640625" bestFit="1" customWidth="1"/>
    <col min="2" max="2" width="19.54296875" bestFit="1" customWidth="1"/>
  </cols>
  <sheetData>
    <row r="3" spans="1:4" x14ac:dyDescent="0.25">
      <c r="A3" s="8" t="s">
        <v>1362</v>
      </c>
      <c r="B3" t="s">
        <v>1364</v>
      </c>
      <c r="D3" s="2"/>
    </row>
    <row r="4" spans="1:4" x14ac:dyDescent="0.25">
      <c r="A4" s="6" t="s">
        <v>885</v>
      </c>
      <c r="B4">
        <v>208.16700001060963</v>
      </c>
      <c r="D4" s="2"/>
    </row>
    <row r="5" spans="1:4" x14ac:dyDescent="0.25">
      <c r="A5" s="6" t="s">
        <v>1365</v>
      </c>
      <c r="B5">
        <v>150.5</v>
      </c>
      <c r="D5" s="2"/>
    </row>
    <row r="6" spans="1:4" x14ac:dyDescent="0.25">
      <c r="A6" s="6" t="s">
        <v>812</v>
      </c>
      <c r="B6">
        <v>163.25</v>
      </c>
      <c r="D6" s="2"/>
    </row>
    <row r="7" spans="1:4" x14ac:dyDescent="0.25">
      <c r="A7" s="6" t="s">
        <v>935</v>
      </c>
      <c r="B7">
        <v>195.25</v>
      </c>
      <c r="D7" s="2"/>
    </row>
    <row r="8" spans="1:4" x14ac:dyDescent="0.25">
      <c r="A8" s="6" t="s">
        <v>1261</v>
      </c>
      <c r="B8">
        <v>66.933333337306976</v>
      </c>
      <c r="D8" s="2"/>
    </row>
    <row r="9" spans="1:4" x14ac:dyDescent="0.25">
      <c r="A9" s="6" t="s">
        <v>809</v>
      </c>
      <c r="B9">
        <v>28</v>
      </c>
      <c r="D9" s="2"/>
    </row>
    <row r="10" spans="1:4" x14ac:dyDescent="0.25">
      <c r="A10" s="6" t="s">
        <v>1366</v>
      </c>
      <c r="B10">
        <v>13.5</v>
      </c>
      <c r="D10" s="2"/>
    </row>
    <row r="11" spans="1:4" x14ac:dyDescent="0.25">
      <c r="A11" s="6" t="s">
        <v>1367</v>
      </c>
      <c r="B11">
        <v>18.916999995708466</v>
      </c>
      <c r="D11" s="5"/>
    </row>
    <row r="12" spans="1:4" x14ac:dyDescent="0.25">
      <c r="A12" s="6" t="s">
        <v>919</v>
      </c>
      <c r="B12">
        <v>11.25</v>
      </c>
      <c r="D12" s="2"/>
    </row>
    <row r="13" spans="1:4" x14ac:dyDescent="0.25">
      <c r="A13" s="6" t="s">
        <v>848</v>
      </c>
      <c r="B13">
        <v>452.16699981689453</v>
      </c>
      <c r="D13" s="2"/>
    </row>
    <row r="14" spans="1:4" x14ac:dyDescent="0.25">
      <c r="A14" s="6" t="s">
        <v>833</v>
      </c>
      <c r="B14">
        <v>33.802000116556883</v>
      </c>
      <c r="D14" s="2"/>
    </row>
    <row r="15" spans="1:4" x14ac:dyDescent="0.25">
      <c r="A15" s="6" t="s">
        <v>835</v>
      </c>
      <c r="B15">
        <v>46.832999996840954</v>
      </c>
      <c r="D15" s="2"/>
    </row>
    <row r="16" spans="1:4" x14ac:dyDescent="0.25">
      <c r="A16" s="6" t="s">
        <v>804</v>
      </c>
      <c r="B16">
        <v>133.25</v>
      </c>
      <c r="D16" s="2"/>
    </row>
    <row r="17" spans="1:4" x14ac:dyDescent="0.25">
      <c r="A17" s="6" t="s">
        <v>855</v>
      </c>
      <c r="B17">
        <v>127.25</v>
      </c>
      <c r="D17" s="2"/>
    </row>
    <row r="18" spans="1:4" x14ac:dyDescent="0.25">
      <c r="A18" s="6" t="s">
        <v>968</v>
      </c>
      <c r="B18">
        <v>4.24966661632061</v>
      </c>
      <c r="D18" s="2"/>
    </row>
    <row r="19" spans="1:4" x14ac:dyDescent="0.25">
      <c r="A19" s="6" t="s">
        <v>921</v>
      </c>
      <c r="B19">
        <v>8</v>
      </c>
      <c r="D19" s="2"/>
    </row>
    <row r="20" spans="1:4" x14ac:dyDescent="0.25">
      <c r="A20" s="6" t="s">
        <v>1368</v>
      </c>
      <c r="B20">
        <v>9.25</v>
      </c>
      <c r="D20" s="2"/>
    </row>
    <row r="21" spans="1:4" x14ac:dyDescent="0.25">
      <c r="A21" s="6" t="s">
        <v>882</v>
      </c>
      <c r="B21">
        <v>40.000333331525326</v>
      </c>
      <c r="D21" s="2"/>
    </row>
    <row r="22" spans="1:4" x14ac:dyDescent="0.25">
      <c r="A22" s="6" t="s">
        <v>1369</v>
      </c>
      <c r="B22">
        <v>1.1509999930858612</v>
      </c>
      <c r="D22" s="2"/>
    </row>
    <row r="23" spans="1:4" x14ac:dyDescent="0.25">
      <c r="A23" s="6" t="s">
        <v>1370</v>
      </c>
      <c r="B23">
        <v>1.2330000400543213</v>
      </c>
      <c r="D23" s="2"/>
    </row>
    <row r="24" spans="1:4" x14ac:dyDescent="0.25">
      <c r="A24" s="6" t="s">
        <v>912</v>
      </c>
      <c r="B24">
        <v>320.5</v>
      </c>
      <c r="D24" s="2"/>
    </row>
    <row r="25" spans="1:4" x14ac:dyDescent="0.25">
      <c r="A25" s="6" t="s">
        <v>874</v>
      </c>
      <c r="B25">
        <v>87.833333402872086</v>
      </c>
      <c r="D25" s="2"/>
    </row>
    <row r="26" spans="1:4" x14ac:dyDescent="0.25">
      <c r="A26" s="6" t="s">
        <v>909</v>
      </c>
      <c r="B26">
        <v>19.416666686534882</v>
      </c>
      <c r="D26" s="2"/>
    </row>
    <row r="27" spans="1:4" x14ac:dyDescent="0.25">
      <c r="A27" s="6" t="s">
        <v>822</v>
      </c>
      <c r="B27">
        <v>90.75</v>
      </c>
      <c r="D27" s="2"/>
    </row>
    <row r="28" spans="1:4" x14ac:dyDescent="0.25">
      <c r="A28" s="6" t="s">
        <v>841</v>
      </c>
      <c r="B28">
        <v>2</v>
      </c>
      <c r="D28" s="2"/>
    </row>
    <row r="29" spans="1:4" x14ac:dyDescent="0.25">
      <c r="A29" s="6" t="s">
        <v>1371</v>
      </c>
      <c r="B29">
        <v>0</v>
      </c>
      <c r="D29" s="2"/>
    </row>
    <row r="30" spans="1:4" x14ac:dyDescent="0.25">
      <c r="A30" s="6" t="s">
        <v>1363</v>
      </c>
      <c r="B30">
        <v>2233.4533333443105</v>
      </c>
      <c r="D3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N2020"/>
  <sheetViews>
    <sheetView zoomScale="70" zoomScaleNormal="70" workbookViewId="0">
      <selection activeCell="N9" sqref="N9:N15"/>
    </sheetView>
  </sheetViews>
  <sheetFormatPr defaultRowHeight="12.5" x14ac:dyDescent="0.25"/>
  <cols>
    <col min="2" max="2" width="86.453125" bestFit="1" customWidth="1"/>
    <col min="3" max="3" width="20.453125" bestFit="1" customWidth="1"/>
    <col min="4" max="4" width="12.26953125" bestFit="1" customWidth="1"/>
    <col min="5" max="5" width="26" bestFit="1" customWidth="1"/>
    <col min="6" max="6" width="12.453125" bestFit="1" customWidth="1"/>
    <col min="7" max="7" width="12" bestFit="1" customWidth="1"/>
    <col min="8" max="8" width="22" bestFit="1" customWidth="1"/>
    <col min="9" max="9" width="12" bestFit="1" customWidth="1"/>
  </cols>
  <sheetData>
    <row r="1" spans="1:14" ht="14.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7" t="str">
        <f>C1</f>
        <v>Counselor</v>
      </c>
      <c r="I1" s="7" t="str">
        <f t="shared" ref="I1:I64" si="0">G1</f>
        <v>Total Hours</v>
      </c>
    </row>
    <row r="2" spans="1:14" ht="14.5" x14ac:dyDescent="0.35">
      <c r="A2" s="1">
        <v>43112.333333333328</v>
      </c>
      <c r="B2" t="s">
        <v>632</v>
      </c>
      <c r="C2" t="s">
        <v>769</v>
      </c>
      <c r="D2" t="s">
        <v>9</v>
      </c>
      <c r="E2" t="s">
        <v>10</v>
      </c>
      <c r="F2">
        <v>0.36700001358985901</v>
      </c>
      <c r="G2">
        <v>0.36700001358985901</v>
      </c>
      <c r="H2" s="7" t="str">
        <f t="shared" ref="H2:H65" si="1">MID(C2&amp;" "&amp;C2,FIND(" ",C2)+1,LEN(C2)-1)</f>
        <v xml:space="preserve">Multiple (2) </v>
      </c>
      <c r="I2" s="7">
        <f t="shared" si="0"/>
        <v>0.36700001358985901</v>
      </c>
    </row>
    <row r="3" spans="1:14" ht="14.5" x14ac:dyDescent="0.35">
      <c r="A3" s="1">
        <v>43112.333333333328</v>
      </c>
      <c r="B3" t="s">
        <v>632</v>
      </c>
      <c r="C3" t="s">
        <v>769</v>
      </c>
      <c r="D3" t="s">
        <v>9</v>
      </c>
      <c r="E3" t="s">
        <v>31</v>
      </c>
      <c r="F3">
        <v>0.16699999570846558</v>
      </c>
      <c r="G3">
        <v>0.16699999570846558</v>
      </c>
      <c r="H3" s="7" t="str">
        <f t="shared" si="1"/>
        <v xml:space="preserve">Multiple (2) </v>
      </c>
      <c r="I3" s="7">
        <f t="shared" si="0"/>
        <v>0.16699999570846558</v>
      </c>
    </row>
    <row r="4" spans="1:14" ht="14.5" x14ac:dyDescent="0.35">
      <c r="A4" s="1">
        <v>43108.333333333328</v>
      </c>
      <c r="B4" t="s">
        <v>632</v>
      </c>
      <c r="C4" t="s">
        <v>769</v>
      </c>
      <c r="D4" t="s">
        <v>9</v>
      </c>
      <c r="E4" t="s">
        <v>10</v>
      </c>
      <c r="F4">
        <v>0.61699998378753662</v>
      </c>
      <c r="G4">
        <v>0.61699998378753662</v>
      </c>
      <c r="H4" s="7" t="str">
        <f t="shared" si="1"/>
        <v xml:space="preserve">Multiple (2) </v>
      </c>
      <c r="I4" s="7">
        <f t="shared" si="0"/>
        <v>0.61699998378753662</v>
      </c>
    </row>
    <row r="5" spans="1:14" ht="14.5" x14ac:dyDescent="0.35">
      <c r="A5" s="1">
        <v>43109.333333333328</v>
      </c>
      <c r="B5" t="s">
        <v>632</v>
      </c>
      <c r="C5" t="s">
        <v>774</v>
      </c>
      <c r="D5" t="s">
        <v>9</v>
      </c>
      <c r="E5" t="s">
        <v>10</v>
      </c>
      <c r="F5">
        <v>1.2330000400543213</v>
      </c>
      <c r="G5">
        <v>1.2330000400543213</v>
      </c>
      <c r="H5" s="7" t="str">
        <f t="shared" si="1"/>
        <v xml:space="preserve">Multiple (3) </v>
      </c>
      <c r="I5" s="7">
        <f t="shared" si="0"/>
        <v>1.2330000400543213</v>
      </c>
    </row>
    <row r="6" spans="1:14" ht="14.5" x14ac:dyDescent="0.35">
      <c r="A6" s="1">
        <v>43313.291666666672</v>
      </c>
      <c r="B6" t="s">
        <v>1397</v>
      </c>
      <c r="C6" t="s">
        <v>148</v>
      </c>
      <c r="D6" t="s">
        <v>9</v>
      </c>
      <c r="E6" t="s">
        <v>10</v>
      </c>
      <c r="F6">
        <v>0.75</v>
      </c>
      <c r="G6">
        <v>0.75</v>
      </c>
      <c r="H6" s="7" t="str">
        <f t="shared" si="1"/>
        <v>Bill Bartels</v>
      </c>
      <c r="I6" s="7">
        <f t="shared" si="0"/>
        <v>0.75</v>
      </c>
    </row>
    <row r="7" spans="1:14" ht="14.5" x14ac:dyDescent="0.35">
      <c r="A7" s="1">
        <v>43313.291666666672</v>
      </c>
      <c r="B7" t="s">
        <v>1413</v>
      </c>
      <c r="C7" t="s">
        <v>148</v>
      </c>
      <c r="D7" t="s">
        <v>9</v>
      </c>
      <c r="E7" t="s">
        <v>23</v>
      </c>
      <c r="F7">
        <v>1.25</v>
      </c>
      <c r="G7">
        <v>1.25</v>
      </c>
      <c r="H7" s="7" t="str">
        <f t="shared" si="1"/>
        <v>Bill Bartels</v>
      </c>
      <c r="I7" s="7">
        <f t="shared" si="0"/>
        <v>1.25</v>
      </c>
    </row>
    <row r="8" spans="1:14" ht="14.5" x14ac:dyDescent="0.35">
      <c r="A8" s="1">
        <v>43311.291666666672</v>
      </c>
      <c r="B8" t="s">
        <v>1413</v>
      </c>
      <c r="C8" t="s">
        <v>148</v>
      </c>
      <c r="D8" t="s">
        <v>9</v>
      </c>
      <c r="E8" t="s">
        <v>10</v>
      </c>
      <c r="F8">
        <v>1.25</v>
      </c>
      <c r="G8">
        <v>1.25</v>
      </c>
      <c r="H8" s="7" t="str">
        <f t="shared" si="1"/>
        <v>Bill Bartels</v>
      </c>
      <c r="I8" s="7">
        <f t="shared" si="0"/>
        <v>1.25</v>
      </c>
    </row>
    <row r="9" spans="1:14" ht="14.5" x14ac:dyDescent="0.35">
      <c r="A9" s="1">
        <v>43308.291666666672</v>
      </c>
      <c r="B9" t="s">
        <v>1415</v>
      </c>
      <c r="C9" t="s">
        <v>148</v>
      </c>
      <c r="D9" t="s">
        <v>9</v>
      </c>
      <c r="E9" t="s">
        <v>10</v>
      </c>
      <c r="F9">
        <v>1.5</v>
      </c>
      <c r="G9">
        <v>1.5</v>
      </c>
      <c r="H9" s="7" t="str">
        <f t="shared" si="1"/>
        <v>Bill Bartels</v>
      </c>
      <c r="I9" s="7">
        <f t="shared" si="0"/>
        <v>1.5</v>
      </c>
      <c r="N9" t="s">
        <v>632</v>
      </c>
    </row>
    <row r="10" spans="1:14" ht="14.5" x14ac:dyDescent="0.35">
      <c r="A10" s="1">
        <v>43308.291666666672</v>
      </c>
      <c r="B10" t="s">
        <v>1417</v>
      </c>
      <c r="C10" t="s">
        <v>148</v>
      </c>
      <c r="D10" t="s">
        <v>9</v>
      </c>
      <c r="E10" t="s">
        <v>10</v>
      </c>
      <c r="F10">
        <v>1.25</v>
      </c>
      <c r="G10">
        <v>1.25</v>
      </c>
      <c r="H10" s="7" t="str">
        <f t="shared" si="1"/>
        <v>Bill Bartels</v>
      </c>
      <c r="I10" s="7">
        <f t="shared" si="0"/>
        <v>1.25</v>
      </c>
      <c r="N10" t="s">
        <v>632</v>
      </c>
    </row>
    <row r="11" spans="1:14" ht="14.5" x14ac:dyDescent="0.35">
      <c r="A11" s="1">
        <v>43307.291666666672</v>
      </c>
      <c r="B11" t="s">
        <v>1419</v>
      </c>
      <c r="C11" t="s">
        <v>148</v>
      </c>
      <c r="D11" t="s">
        <v>9</v>
      </c>
      <c r="E11" t="s">
        <v>10</v>
      </c>
      <c r="F11">
        <v>1.3333333432674408</v>
      </c>
      <c r="G11">
        <v>1.3333333432674408</v>
      </c>
      <c r="H11" s="7" t="str">
        <f t="shared" si="1"/>
        <v>Bill Bartels</v>
      </c>
      <c r="I11" s="7">
        <f t="shared" si="0"/>
        <v>1.3333333432674408</v>
      </c>
      <c r="N11" t="s">
        <v>632</v>
      </c>
    </row>
    <row r="12" spans="1:14" ht="14.5" x14ac:dyDescent="0.35">
      <c r="A12" s="1">
        <v>43306.291666666672</v>
      </c>
      <c r="B12" t="s">
        <v>1423</v>
      </c>
      <c r="C12" t="s">
        <v>148</v>
      </c>
      <c r="D12" t="s">
        <v>9</v>
      </c>
      <c r="E12" t="s">
        <v>23</v>
      </c>
      <c r="F12">
        <v>2.5</v>
      </c>
      <c r="G12">
        <v>2.5</v>
      </c>
      <c r="H12" s="7" t="str">
        <f t="shared" si="1"/>
        <v>Bill Bartels</v>
      </c>
      <c r="I12" s="7">
        <f t="shared" si="0"/>
        <v>2.5</v>
      </c>
      <c r="N12" t="s">
        <v>632</v>
      </c>
    </row>
    <row r="13" spans="1:14" ht="14.5" x14ac:dyDescent="0.35">
      <c r="A13" s="1">
        <v>43302.291666666672</v>
      </c>
      <c r="B13" t="s">
        <v>1435</v>
      </c>
      <c r="C13" t="s">
        <v>148</v>
      </c>
      <c r="D13" t="s">
        <v>9</v>
      </c>
      <c r="E13" t="s">
        <v>10</v>
      </c>
      <c r="F13">
        <v>1.75</v>
      </c>
      <c r="G13">
        <v>1.75</v>
      </c>
      <c r="H13" s="7" t="str">
        <f t="shared" si="1"/>
        <v>Bill Bartels</v>
      </c>
      <c r="I13" s="7">
        <f t="shared" si="0"/>
        <v>1.75</v>
      </c>
      <c r="N13" t="s">
        <v>1397</v>
      </c>
    </row>
    <row r="14" spans="1:14" ht="14.5" x14ac:dyDescent="0.35">
      <c r="A14" s="1">
        <v>43301.291666666672</v>
      </c>
      <c r="B14" t="s">
        <v>175</v>
      </c>
      <c r="C14" t="s">
        <v>148</v>
      </c>
      <c r="D14" t="s">
        <v>9</v>
      </c>
      <c r="E14" t="s">
        <v>23</v>
      </c>
      <c r="F14">
        <v>3.5</v>
      </c>
      <c r="G14">
        <v>3.5</v>
      </c>
      <c r="H14" s="7" t="str">
        <f t="shared" si="1"/>
        <v>Bill Bartels</v>
      </c>
      <c r="I14" s="7">
        <f t="shared" si="0"/>
        <v>3.5</v>
      </c>
      <c r="N14" t="s">
        <v>1413</v>
      </c>
    </row>
    <row r="15" spans="1:14" ht="14.5" x14ac:dyDescent="0.35">
      <c r="A15" s="1">
        <v>43300.291666666672</v>
      </c>
      <c r="B15" t="s">
        <v>1530</v>
      </c>
      <c r="C15" t="s">
        <v>148</v>
      </c>
      <c r="D15" t="s">
        <v>9</v>
      </c>
      <c r="E15" t="s">
        <v>21</v>
      </c>
      <c r="F15">
        <v>3.75</v>
      </c>
      <c r="G15">
        <v>3.75</v>
      </c>
      <c r="H15" s="7" t="str">
        <f t="shared" si="1"/>
        <v>Bill Bartels</v>
      </c>
      <c r="I15" s="7">
        <f t="shared" si="0"/>
        <v>3.75</v>
      </c>
      <c r="N15" t="s">
        <v>1413</v>
      </c>
    </row>
    <row r="16" spans="1:14" ht="14.5" x14ac:dyDescent="0.35">
      <c r="A16" s="1">
        <v>43299.291666666672</v>
      </c>
      <c r="B16" t="s">
        <v>223</v>
      </c>
      <c r="C16" t="s">
        <v>148</v>
      </c>
      <c r="D16" t="s">
        <v>9</v>
      </c>
      <c r="E16" t="s">
        <v>21</v>
      </c>
      <c r="F16">
        <v>3.75</v>
      </c>
      <c r="G16">
        <v>3.75</v>
      </c>
      <c r="H16" s="7" t="str">
        <f t="shared" si="1"/>
        <v>Bill Bartels</v>
      </c>
      <c r="I16" s="7">
        <f t="shared" si="0"/>
        <v>3.75</v>
      </c>
    </row>
    <row r="17" spans="1:9" ht="14.5" x14ac:dyDescent="0.35">
      <c r="A17" s="1">
        <v>43298.291666666672</v>
      </c>
      <c r="B17" t="s">
        <v>1443</v>
      </c>
      <c r="C17" t="s">
        <v>148</v>
      </c>
      <c r="D17" t="s">
        <v>9</v>
      </c>
      <c r="E17" t="s">
        <v>31</v>
      </c>
      <c r="F17">
        <v>1.5</v>
      </c>
      <c r="G17">
        <v>1.5</v>
      </c>
      <c r="H17" s="7" t="str">
        <f t="shared" si="1"/>
        <v>Bill Bartels</v>
      </c>
      <c r="I17" s="7">
        <f t="shared" si="0"/>
        <v>1.5</v>
      </c>
    </row>
    <row r="18" spans="1:9" ht="14.5" x14ac:dyDescent="0.35">
      <c r="A18" s="1">
        <v>43298.291666666672</v>
      </c>
      <c r="B18" t="s">
        <v>1530</v>
      </c>
      <c r="C18" t="s">
        <v>148</v>
      </c>
      <c r="D18" t="s">
        <v>9</v>
      </c>
      <c r="E18" t="s">
        <v>10</v>
      </c>
      <c r="F18">
        <v>0.75</v>
      </c>
      <c r="G18">
        <v>0.75</v>
      </c>
      <c r="H18" s="7" t="str">
        <f t="shared" si="1"/>
        <v>Bill Bartels</v>
      </c>
      <c r="I18" s="7">
        <f t="shared" si="0"/>
        <v>0.75</v>
      </c>
    </row>
    <row r="19" spans="1:9" ht="14.5" x14ac:dyDescent="0.35">
      <c r="A19" s="1">
        <v>43298.291666666672</v>
      </c>
      <c r="B19" t="s">
        <v>664</v>
      </c>
      <c r="C19" t="s">
        <v>148</v>
      </c>
      <c r="D19" t="s">
        <v>9</v>
      </c>
      <c r="E19" t="s">
        <v>31</v>
      </c>
      <c r="F19">
        <v>0.5</v>
      </c>
      <c r="G19">
        <v>0.5</v>
      </c>
      <c r="H19" s="7" t="str">
        <f t="shared" si="1"/>
        <v>Bill Bartels</v>
      </c>
      <c r="I19" s="7">
        <f t="shared" si="0"/>
        <v>0.5</v>
      </c>
    </row>
    <row r="20" spans="1:9" ht="14.5" x14ac:dyDescent="0.35">
      <c r="A20" s="1">
        <v>43298.291666666672</v>
      </c>
      <c r="B20" t="s">
        <v>489</v>
      </c>
      <c r="C20" t="s">
        <v>148</v>
      </c>
      <c r="D20" t="s">
        <v>9</v>
      </c>
      <c r="E20" t="s">
        <v>10</v>
      </c>
      <c r="F20">
        <v>0.25</v>
      </c>
      <c r="G20">
        <v>0.25</v>
      </c>
      <c r="H20" s="7" t="str">
        <f t="shared" si="1"/>
        <v>Bill Bartels</v>
      </c>
      <c r="I20" s="7">
        <f t="shared" si="0"/>
        <v>0.25</v>
      </c>
    </row>
    <row r="21" spans="1:9" ht="14.5" x14ac:dyDescent="0.35">
      <c r="A21" s="1">
        <v>43298.291666666672</v>
      </c>
      <c r="B21" t="s">
        <v>257</v>
      </c>
      <c r="C21" t="s">
        <v>148</v>
      </c>
      <c r="D21" t="s">
        <v>9</v>
      </c>
      <c r="E21" t="s">
        <v>31</v>
      </c>
      <c r="F21">
        <v>0.25</v>
      </c>
      <c r="G21">
        <v>0.25</v>
      </c>
      <c r="H21" s="7" t="str">
        <f t="shared" si="1"/>
        <v>Bill Bartels</v>
      </c>
      <c r="I21" s="7">
        <f t="shared" si="0"/>
        <v>0.25</v>
      </c>
    </row>
    <row r="22" spans="1:9" ht="14.5" x14ac:dyDescent="0.35">
      <c r="A22" s="1">
        <v>43298.291666666672</v>
      </c>
      <c r="B22" t="s">
        <v>137</v>
      </c>
      <c r="C22" t="s">
        <v>148</v>
      </c>
      <c r="D22" t="s">
        <v>9</v>
      </c>
      <c r="E22" t="s">
        <v>31</v>
      </c>
      <c r="F22">
        <v>0.5</v>
      </c>
      <c r="G22">
        <v>0.5</v>
      </c>
      <c r="H22" s="7" t="str">
        <f t="shared" si="1"/>
        <v>Bill Bartels</v>
      </c>
      <c r="I22" s="7">
        <f t="shared" si="0"/>
        <v>0.5</v>
      </c>
    </row>
    <row r="23" spans="1:9" ht="14.5" x14ac:dyDescent="0.35">
      <c r="A23" s="1">
        <v>43297.291666666672</v>
      </c>
      <c r="B23" t="s">
        <v>247</v>
      </c>
      <c r="C23" t="s">
        <v>148</v>
      </c>
      <c r="D23" t="s">
        <v>9</v>
      </c>
      <c r="E23" t="s">
        <v>23</v>
      </c>
      <c r="F23">
        <v>0.75</v>
      </c>
      <c r="G23">
        <v>0.75</v>
      </c>
      <c r="H23" s="7" t="str">
        <f t="shared" si="1"/>
        <v>Bill Bartels</v>
      </c>
      <c r="I23" s="7">
        <f t="shared" si="0"/>
        <v>0.75</v>
      </c>
    </row>
    <row r="24" spans="1:9" ht="14.5" x14ac:dyDescent="0.35">
      <c r="A24" s="1">
        <v>43297.291666666672</v>
      </c>
      <c r="B24" t="s">
        <v>1441</v>
      </c>
      <c r="C24" t="s">
        <v>148</v>
      </c>
      <c r="D24" t="s">
        <v>9</v>
      </c>
      <c r="E24" t="s">
        <v>23</v>
      </c>
      <c r="F24">
        <v>3</v>
      </c>
      <c r="G24">
        <v>3</v>
      </c>
      <c r="H24" s="7" t="str">
        <f t="shared" si="1"/>
        <v>Bill Bartels</v>
      </c>
      <c r="I24" s="7">
        <f t="shared" si="0"/>
        <v>3</v>
      </c>
    </row>
    <row r="25" spans="1:9" ht="14.5" x14ac:dyDescent="0.35">
      <c r="A25" s="1">
        <v>43294.291666666672</v>
      </c>
      <c r="B25" t="s">
        <v>1441</v>
      </c>
      <c r="C25" t="s">
        <v>148</v>
      </c>
      <c r="D25" t="s">
        <v>9</v>
      </c>
      <c r="E25" t="s">
        <v>10</v>
      </c>
      <c r="F25">
        <v>1.25</v>
      </c>
      <c r="G25">
        <v>1.25</v>
      </c>
      <c r="H25" s="7" t="str">
        <f t="shared" si="1"/>
        <v>Bill Bartels</v>
      </c>
      <c r="I25" s="7">
        <f t="shared" si="0"/>
        <v>1.25</v>
      </c>
    </row>
    <row r="26" spans="1:9" ht="14.5" x14ac:dyDescent="0.35">
      <c r="A26" s="1">
        <v>43294.291666666672</v>
      </c>
      <c r="B26" t="s">
        <v>197</v>
      </c>
      <c r="C26" t="s">
        <v>148</v>
      </c>
      <c r="D26" t="s">
        <v>9</v>
      </c>
      <c r="E26" t="s">
        <v>10</v>
      </c>
      <c r="F26">
        <v>0.5</v>
      </c>
      <c r="G26">
        <v>0.5</v>
      </c>
      <c r="H26" s="7" t="str">
        <f t="shared" si="1"/>
        <v>Bill Bartels</v>
      </c>
      <c r="I26" s="7">
        <f t="shared" si="0"/>
        <v>0.5</v>
      </c>
    </row>
    <row r="27" spans="1:9" ht="14.5" x14ac:dyDescent="0.35">
      <c r="A27" s="1">
        <v>43293.291666666672</v>
      </c>
      <c r="B27" t="s">
        <v>753</v>
      </c>
      <c r="C27" t="s">
        <v>148</v>
      </c>
      <c r="D27" t="s">
        <v>9</v>
      </c>
      <c r="E27" t="s">
        <v>10</v>
      </c>
      <c r="F27">
        <v>1.5</v>
      </c>
      <c r="G27">
        <v>1.5</v>
      </c>
      <c r="H27" s="7" t="str">
        <f t="shared" si="1"/>
        <v>Bill Bartels</v>
      </c>
      <c r="I27" s="7">
        <f t="shared" si="0"/>
        <v>1.5</v>
      </c>
    </row>
    <row r="28" spans="1:9" ht="14.5" x14ac:dyDescent="0.35">
      <c r="A28" s="1">
        <v>43292.291666666672</v>
      </c>
      <c r="B28" t="s">
        <v>1423</v>
      </c>
      <c r="C28" t="s">
        <v>148</v>
      </c>
      <c r="D28" t="s">
        <v>9</v>
      </c>
      <c r="E28" t="s">
        <v>10</v>
      </c>
      <c r="F28">
        <v>1.25</v>
      </c>
      <c r="G28">
        <v>1.25</v>
      </c>
      <c r="H28" s="7" t="str">
        <f t="shared" si="1"/>
        <v>Bill Bartels</v>
      </c>
      <c r="I28" s="7">
        <f t="shared" si="0"/>
        <v>1.25</v>
      </c>
    </row>
    <row r="29" spans="1:9" ht="14.5" x14ac:dyDescent="0.35">
      <c r="A29" s="1">
        <v>43284.291666666672</v>
      </c>
      <c r="B29" t="s">
        <v>70</v>
      </c>
      <c r="C29" t="s">
        <v>148</v>
      </c>
      <c r="D29" t="s">
        <v>9</v>
      </c>
      <c r="E29" t="s">
        <v>23</v>
      </c>
      <c r="F29">
        <v>2.25</v>
      </c>
      <c r="G29">
        <v>2.25</v>
      </c>
      <c r="H29" s="7" t="str">
        <f t="shared" si="1"/>
        <v>Bill Bartels</v>
      </c>
      <c r="I29" s="7">
        <f t="shared" si="0"/>
        <v>2.25</v>
      </c>
    </row>
    <row r="30" spans="1:9" ht="14.5" x14ac:dyDescent="0.35">
      <c r="A30" s="1">
        <v>43284.291666666672</v>
      </c>
      <c r="B30" t="s">
        <v>191</v>
      </c>
      <c r="C30" t="s">
        <v>148</v>
      </c>
      <c r="D30" t="s">
        <v>9</v>
      </c>
      <c r="E30" t="s">
        <v>23</v>
      </c>
      <c r="F30">
        <v>2.25</v>
      </c>
      <c r="G30">
        <v>2.25</v>
      </c>
      <c r="H30" s="7" t="str">
        <f t="shared" si="1"/>
        <v>Bill Bartels</v>
      </c>
      <c r="I30" s="7">
        <f t="shared" si="0"/>
        <v>2.25</v>
      </c>
    </row>
    <row r="31" spans="1:9" ht="14.5" x14ac:dyDescent="0.35">
      <c r="A31" s="1">
        <v>43280.291666666672</v>
      </c>
      <c r="B31" t="s">
        <v>111</v>
      </c>
      <c r="C31" t="s">
        <v>148</v>
      </c>
      <c r="D31" t="s">
        <v>9</v>
      </c>
      <c r="E31" t="s">
        <v>23</v>
      </c>
      <c r="F31">
        <v>2.5</v>
      </c>
      <c r="G31">
        <v>2.5</v>
      </c>
      <c r="H31" s="7" t="str">
        <f t="shared" si="1"/>
        <v>Bill Bartels</v>
      </c>
      <c r="I31" s="7">
        <f t="shared" si="0"/>
        <v>2.5</v>
      </c>
    </row>
    <row r="32" spans="1:9" ht="14.5" x14ac:dyDescent="0.35">
      <c r="A32" s="1">
        <v>43278.291666666672</v>
      </c>
      <c r="B32" t="s">
        <v>70</v>
      </c>
      <c r="C32" t="s">
        <v>148</v>
      </c>
      <c r="D32" t="s">
        <v>9</v>
      </c>
      <c r="E32" t="s">
        <v>10</v>
      </c>
      <c r="F32">
        <v>0.75</v>
      </c>
      <c r="G32">
        <v>0.75</v>
      </c>
      <c r="H32" s="7" t="str">
        <f t="shared" si="1"/>
        <v>Bill Bartels</v>
      </c>
      <c r="I32" s="7">
        <f t="shared" si="0"/>
        <v>0.75</v>
      </c>
    </row>
    <row r="33" spans="1:9" ht="14.5" x14ac:dyDescent="0.35">
      <c r="A33" s="1">
        <v>43274.291666666672</v>
      </c>
      <c r="B33" t="s">
        <v>197</v>
      </c>
      <c r="C33" t="s">
        <v>148</v>
      </c>
      <c r="D33" t="s">
        <v>9</v>
      </c>
      <c r="E33" t="s">
        <v>21</v>
      </c>
      <c r="F33">
        <v>3.25</v>
      </c>
      <c r="G33">
        <v>3.25</v>
      </c>
      <c r="H33" s="7" t="str">
        <f t="shared" si="1"/>
        <v>Bill Bartels</v>
      </c>
      <c r="I33" s="7">
        <f t="shared" si="0"/>
        <v>3.25</v>
      </c>
    </row>
    <row r="34" spans="1:9" ht="14.5" x14ac:dyDescent="0.35">
      <c r="A34" s="1">
        <v>43272.291666666672</v>
      </c>
      <c r="B34" t="s">
        <v>183</v>
      </c>
      <c r="C34" t="s">
        <v>148</v>
      </c>
      <c r="D34" t="s">
        <v>9</v>
      </c>
      <c r="E34" t="s">
        <v>23</v>
      </c>
      <c r="F34">
        <v>1.25</v>
      </c>
      <c r="G34">
        <v>1.25</v>
      </c>
      <c r="H34" s="7" t="str">
        <f t="shared" si="1"/>
        <v>Bill Bartels</v>
      </c>
      <c r="I34" s="7">
        <f t="shared" si="0"/>
        <v>1.25</v>
      </c>
    </row>
    <row r="35" spans="1:9" ht="14.5" x14ac:dyDescent="0.35">
      <c r="A35" s="1">
        <v>43269.291666666672</v>
      </c>
      <c r="B35" t="s">
        <v>147</v>
      </c>
      <c r="C35" t="s">
        <v>148</v>
      </c>
      <c r="D35" t="s">
        <v>9</v>
      </c>
      <c r="E35" t="s">
        <v>10</v>
      </c>
      <c r="F35">
        <v>3.5</v>
      </c>
      <c r="G35">
        <v>3.5</v>
      </c>
      <c r="H35" s="7" t="str">
        <f t="shared" si="1"/>
        <v>Bill Bartels</v>
      </c>
      <c r="I35" s="7">
        <f t="shared" si="0"/>
        <v>3.5</v>
      </c>
    </row>
    <row r="36" spans="1:9" ht="14.5" x14ac:dyDescent="0.35">
      <c r="A36" s="1">
        <v>43269.291666666672</v>
      </c>
      <c r="B36" t="s">
        <v>549</v>
      </c>
      <c r="C36" t="s">
        <v>148</v>
      </c>
      <c r="D36" t="s">
        <v>9</v>
      </c>
      <c r="E36" t="s">
        <v>10</v>
      </c>
      <c r="F36">
        <v>0.75</v>
      </c>
      <c r="G36">
        <v>0.75</v>
      </c>
      <c r="H36" s="7" t="str">
        <f t="shared" si="1"/>
        <v>Bill Bartels</v>
      </c>
      <c r="I36" s="7">
        <f t="shared" si="0"/>
        <v>0.75</v>
      </c>
    </row>
    <row r="37" spans="1:9" ht="14.5" x14ac:dyDescent="0.35">
      <c r="A37" s="1">
        <v>43265.291666666672</v>
      </c>
      <c r="B37" t="s">
        <v>160</v>
      </c>
      <c r="C37" t="s">
        <v>148</v>
      </c>
      <c r="D37" t="s">
        <v>9</v>
      </c>
      <c r="E37" t="s">
        <v>21</v>
      </c>
      <c r="F37">
        <v>2.5</v>
      </c>
      <c r="G37">
        <v>2.5</v>
      </c>
      <c r="H37" s="7" t="str">
        <f t="shared" si="1"/>
        <v>Bill Bartels</v>
      </c>
      <c r="I37" s="7">
        <f t="shared" si="0"/>
        <v>2.5</v>
      </c>
    </row>
    <row r="38" spans="1:9" ht="14.5" x14ac:dyDescent="0.35">
      <c r="A38" s="1">
        <v>43264.291666666672</v>
      </c>
      <c r="B38" t="s">
        <v>175</v>
      </c>
      <c r="C38" t="s">
        <v>148</v>
      </c>
      <c r="D38" t="s">
        <v>9</v>
      </c>
      <c r="E38" t="s">
        <v>10</v>
      </c>
      <c r="F38">
        <v>0.75</v>
      </c>
      <c r="G38">
        <v>0.75</v>
      </c>
      <c r="H38" s="7" t="str">
        <f t="shared" si="1"/>
        <v>Bill Bartels</v>
      </c>
      <c r="I38" s="7">
        <f t="shared" si="0"/>
        <v>0.75</v>
      </c>
    </row>
    <row r="39" spans="1:9" ht="14.5" x14ac:dyDescent="0.35">
      <c r="A39" s="1">
        <v>43263.291666666672</v>
      </c>
      <c r="B39" t="s">
        <v>183</v>
      </c>
      <c r="C39" t="s">
        <v>148</v>
      </c>
      <c r="D39" t="s">
        <v>9</v>
      </c>
      <c r="E39" t="s">
        <v>23</v>
      </c>
      <c r="F39">
        <v>1.25</v>
      </c>
      <c r="G39">
        <v>1.25</v>
      </c>
      <c r="H39" s="7" t="str">
        <f t="shared" si="1"/>
        <v>Bill Bartels</v>
      </c>
      <c r="I39" s="7">
        <f t="shared" si="0"/>
        <v>1.25</v>
      </c>
    </row>
    <row r="40" spans="1:9" ht="14.5" x14ac:dyDescent="0.35">
      <c r="A40" s="1">
        <v>43262.291666666672</v>
      </c>
      <c r="B40" t="s">
        <v>187</v>
      </c>
      <c r="C40" t="s">
        <v>148</v>
      </c>
      <c r="D40" t="s">
        <v>9</v>
      </c>
      <c r="E40" t="s">
        <v>21</v>
      </c>
      <c r="F40">
        <v>2.25</v>
      </c>
      <c r="G40">
        <v>2.25</v>
      </c>
      <c r="H40" s="7" t="str">
        <f t="shared" si="1"/>
        <v>Bill Bartels</v>
      </c>
      <c r="I40" s="7">
        <f t="shared" si="0"/>
        <v>2.25</v>
      </c>
    </row>
    <row r="41" spans="1:9" ht="14.5" x14ac:dyDescent="0.35">
      <c r="A41" s="1">
        <v>43262.291666666672</v>
      </c>
      <c r="B41" t="s">
        <v>189</v>
      </c>
      <c r="C41" t="s">
        <v>148</v>
      </c>
      <c r="D41" t="s">
        <v>9</v>
      </c>
      <c r="E41" t="s">
        <v>10</v>
      </c>
      <c r="F41">
        <v>1.25</v>
      </c>
      <c r="G41">
        <v>1.25</v>
      </c>
      <c r="H41" s="7" t="str">
        <f t="shared" si="1"/>
        <v>Bill Bartels</v>
      </c>
      <c r="I41" s="7">
        <f t="shared" si="0"/>
        <v>1.25</v>
      </c>
    </row>
    <row r="42" spans="1:9" ht="14.5" x14ac:dyDescent="0.35">
      <c r="A42" s="1">
        <v>43262.291666666672</v>
      </c>
      <c r="B42" t="s">
        <v>191</v>
      </c>
      <c r="C42" t="s">
        <v>148</v>
      </c>
      <c r="D42" t="s">
        <v>9</v>
      </c>
      <c r="E42" t="s">
        <v>10</v>
      </c>
      <c r="F42">
        <v>1.25</v>
      </c>
      <c r="G42">
        <v>1.25</v>
      </c>
      <c r="H42" s="7" t="str">
        <f t="shared" si="1"/>
        <v>Bill Bartels</v>
      </c>
      <c r="I42" s="7">
        <f t="shared" si="0"/>
        <v>1.25</v>
      </c>
    </row>
    <row r="43" spans="1:9" ht="14.5" x14ac:dyDescent="0.35">
      <c r="A43" s="1">
        <v>43262.291666666672</v>
      </c>
      <c r="B43" t="s">
        <v>193</v>
      </c>
      <c r="C43" t="s">
        <v>148</v>
      </c>
      <c r="D43" t="s">
        <v>9</v>
      </c>
      <c r="E43" t="s">
        <v>23</v>
      </c>
      <c r="F43">
        <v>1.25</v>
      </c>
      <c r="G43">
        <v>1.25</v>
      </c>
      <c r="H43" s="7" t="str">
        <f t="shared" si="1"/>
        <v>Bill Bartels</v>
      </c>
      <c r="I43" s="7">
        <f t="shared" si="0"/>
        <v>1.25</v>
      </c>
    </row>
    <row r="44" spans="1:9" ht="14.5" x14ac:dyDescent="0.35">
      <c r="A44" s="1">
        <v>43259.291666666672</v>
      </c>
      <c r="B44" t="s">
        <v>175</v>
      </c>
      <c r="C44" t="s">
        <v>148</v>
      </c>
      <c r="D44" t="s">
        <v>9</v>
      </c>
      <c r="E44" t="s">
        <v>23</v>
      </c>
      <c r="F44">
        <v>1.75</v>
      </c>
      <c r="G44">
        <v>1.75</v>
      </c>
      <c r="H44" s="7" t="str">
        <f t="shared" si="1"/>
        <v>Bill Bartels</v>
      </c>
      <c r="I44" s="7">
        <f t="shared" si="0"/>
        <v>1.75</v>
      </c>
    </row>
    <row r="45" spans="1:9" ht="14.5" x14ac:dyDescent="0.35">
      <c r="A45" s="1">
        <v>43259.291666666672</v>
      </c>
      <c r="B45" t="s">
        <v>203</v>
      </c>
      <c r="C45" t="s">
        <v>148</v>
      </c>
      <c r="D45" t="s">
        <v>9</v>
      </c>
      <c r="E45" t="s">
        <v>23</v>
      </c>
      <c r="F45">
        <v>2.5</v>
      </c>
      <c r="G45">
        <v>2.5</v>
      </c>
      <c r="H45" s="7" t="str">
        <f t="shared" si="1"/>
        <v>Bill Bartels</v>
      </c>
      <c r="I45" s="7">
        <f t="shared" si="0"/>
        <v>2.5</v>
      </c>
    </row>
    <row r="46" spans="1:9" ht="14.5" x14ac:dyDescent="0.35">
      <c r="A46" s="1">
        <v>43257.291666666672</v>
      </c>
      <c r="B46" t="s">
        <v>223</v>
      </c>
      <c r="C46" t="s">
        <v>148</v>
      </c>
      <c r="D46" t="s">
        <v>9</v>
      </c>
      <c r="E46" t="s">
        <v>21</v>
      </c>
      <c r="F46">
        <v>2.5</v>
      </c>
      <c r="G46">
        <v>2.5</v>
      </c>
      <c r="H46" s="7" t="str">
        <f t="shared" si="1"/>
        <v>Bill Bartels</v>
      </c>
      <c r="I46" s="7">
        <f t="shared" si="0"/>
        <v>2.5</v>
      </c>
    </row>
    <row r="47" spans="1:9" ht="14.5" x14ac:dyDescent="0.35">
      <c r="A47" s="1">
        <v>43249.291666666672</v>
      </c>
      <c r="B47" t="s">
        <v>261</v>
      </c>
      <c r="C47" t="s">
        <v>148</v>
      </c>
      <c r="D47" t="s">
        <v>9</v>
      </c>
      <c r="E47" t="s">
        <v>23</v>
      </c>
      <c r="F47">
        <v>2.5</v>
      </c>
      <c r="G47">
        <v>2.5</v>
      </c>
      <c r="H47" s="7" t="str">
        <f t="shared" si="1"/>
        <v>Bill Bartels</v>
      </c>
      <c r="I47" s="7">
        <f t="shared" si="0"/>
        <v>2.5</v>
      </c>
    </row>
    <row r="48" spans="1:9" ht="14.5" x14ac:dyDescent="0.35">
      <c r="A48" s="1">
        <v>43237.291666666672</v>
      </c>
      <c r="B48" t="s">
        <v>286</v>
      </c>
      <c r="C48" t="s">
        <v>148</v>
      </c>
      <c r="D48" t="s">
        <v>9</v>
      </c>
      <c r="E48" t="s">
        <v>10</v>
      </c>
      <c r="F48">
        <v>1.25</v>
      </c>
      <c r="G48">
        <v>1.25</v>
      </c>
      <c r="H48" s="7" t="str">
        <f t="shared" si="1"/>
        <v>Bill Bartels</v>
      </c>
      <c r="I48" s="7">
        <f t="shared" si="0"/>
        <v>1.25</v>
      </c>
    </row>
    <row r="49" spans="1:9" ht="14.5" x14ac:dyDescent="0.35">
      <c r="A49" s="1">
        <v>43237.291666666672</v>
      </c>
      <c r="B49" t="s">
        <v>288</v>
      </c>
      <c r="C49" t="s">
        <v>148</v>
      </c>
      <c r="D49" t="s">
        <v>9</v>
      </c>
      <c r="E49" t="s">
        <v>10</v>
      </c>
      <c r="F49">
        <v>1.25</v>
      </c>
      <c r="G49">
        <v>1.25</v>
      </c>
      <c r="H49" s="7" t="str">
        <f t="shared" si="1"/>
        <v>Bill Bartels</v>
      </c>
      <c r="I49" s="7">
        <f t="shared" si="0"/>
        <v>1.25</v>
      </c>
    </row>
    <row r="50" spans="1:9" ht="14.5" x14ac:dyDescent="0.35">
      <c r="A50" s="1">
        <v>43235.291666666672</v>
      </c>
      <c r="B50" t="s">
        <v>183</v>
      </c>
      <c r="C50" t="s">
        <v>148</v>
      </c>
      <c r="D50" t="s">
        <v>9</v>
      </c>
      <c r="E50" t="s">
        <v>23</v>
      </c>
      <c r="F50">
        <v>2.5</v>
      </c>
      <c r="G50">
        <v>2.5</v>
      </c>
      <c r="H50" s="7" t="str">
        <f t="shared" si="1"/>
        <v>Bill Bartels</v>
      </c>
      <c r="I50" s="7">
        <f t="shared" si="0"/>
        <v>2.5</v>
      </c>
    </row>
    <row r="51" spans="1:9" ht="14.5" x14ac:dyDescent="0.35">
      <c r="A51" s="1">
        <v>43235.291666666672</v>
      </c>
      <c r="B51" t="s">
        <v>549</v>
      </c>
      <c r="C51" t="s">
        <v>148</v>
      </c>
      <c r="D51" t="s">
        <v>9</v>
      </c>
      <c r="E51" t="s">
        <v>23</v>
      </c>
      <c r="F51">
        <v>1.5</v>
      </c>
      <c r="G51">
        <v>1.5</v>
      </c>
      <c r="H51" s="7" t="str">
        <f t="shared" si="1"/>
        <v>Bill Bartels</v>
      </c>
      <c r="I51" s="7">
        <f t="shared" si="0"/>
        <v>1.5</v>
      </c>
    </row>
    <row r="52" spans="1:9" ht="14.5" x14ac:dyDescent="0.35">
      <c r="A52" s="1">
        <v>43235.291666666672</v>
      </c>
      <c r="B52" t="s">
        <v>551</v>
      </c>
      <c r="C52" t="s">
        <v>148</v>
      </c>
      <c r="D52" t="s">
        <v>9</v>
      </c>
      <c r="E52" t="s">
        <v>23</v>
      </c>
      <c r="F52">
        <v>2.5</v>
      </c>
      <c r="G52">
        <v>2.5</v>
      </c>
      <c r="H52" s="7" t="str">
        <f t="shared" si="1"/>
        <v>Bill Bartels</v>
      </c>
      <c r="I52" s="7">
        <f t="shared" si="0"/>
        <v>2.5</v>
      </c>
    </row>
    <row r="53" spans="1:9" ht="14.5" x14ac:dyDescent="0.35">
      <c r="A53" s="1">
        <v>43227.291666666672</v>
      </c>
      <c r="B53" t="s">
        <v>570</v>
      </c>
      <c r="C53" t="s">
        <v>148</v>
      </c>
      <c r="D53" t="s">
        <v>9</v>
      </c>
      <c r="E53" t="s">
        <v>10</v>
      </c>
      <c r="F53">
        <v>2.5</v>
      </c>
      <c r="G53">
        <v>2.5</v>
      </c>
      <c r="H53" s="7" t="str">
        <f t="shared" si="1"/>
        <v>Bill Bartels</v>
      </c>
      <c r="I53" s="7">
        <f t="shared" si="0"/>
        <v>2.5</v>
      </c>
    </row>
    <row r="54" spans="1:9" ht="14.5" x14ac:dyDescent="0.35">
      <c r="A54" s="1">
        <v>43225.291666666672</v>
      </c>
      <c r="B54" t="s">
        <v>570</v>
      </c>
      <c r="C54" t="s">
        <v>148</v>
      </c>
      <c r="D54" t="s">
        <v>9</v>
      </c>
      <c r="E54" t="s">
        <v>10</v>
      </c>
      <c r="F54">
        <v>1.5</v>
      </c>
      <c r="G54">
        <v>1.5</v>
      </c>
      <c r="H54" s="7" t="str">
        <f t="shared" si="1"/>
        <v>Bill Bartels</v>
      </c>
      <c r="I54" s="7">
        <f t="shared" si="0"/>
        <v>1.5</v>
      </c>
    </row>
    <row r="55" spans="1:9" ht="14.5" x14ac:dyDescent="0.35">
      <c r="A55" s="1">
        <v>43222.291666666672</v>
      </c>
      <c r="B55" t="s">
        <v>549</v>
      </c>
      <c r="C55" t="s">
        <v>148</v>
      </c>
      <c r="D55" t="s">
        <v>9</v>
      </c>
      <c r="E55" t="s">
        <v>23</v>
      </c>
      <c r="F55">
        <v>1.5</v>
      </c>
      <c r="G55">
        <v>1.5</v>
      </c>
      <c r="H55" s="7" t="str">
        <f t="shared" si="1"/>
        <v>Bill Bartels</v>
      </c>
      <c r="I55" s="7">
        <f t="shared" si="0"/>
        <v>1.5</v>
      </c>
    </row>
    <row r="56" spans="1:9" ht="14.5" x14ac:dyDescent="0.35">
      <c r="A56" s="1">
        <v>43222.291666666672</v>
      </c>
      <c r="B56" t="s">
        <v>551</v>
      </c>
      <c r="C56" t="s">
        <v>148</v>
      </c>
      <c r="D56" t="s">
        <v>9</v>
      </c>
      <c r="E56" t="s">
        <v>23</v>
      </c>
      <c r="F56">
        <v>1.5</v>
      </c>
      <c r="G56">
        <v>1.5</v>
      </c>
      <c r="H56" s="7" t="str">
        <f t="shared" si="1"/>
        <v>Bill Bartels</v>
      </c>
      <c r="I56" s="7">
        <f t="shared" si="0"/>
        <v>1.5</v>
      </c>
    </row>
    <row r="57" spans="1:9" ht="14.5" x14ac:dyDescent="0.35">
      <c r="A57" s="1">
        <v>43221.291666666672</v>
      </c>
      <c r="B57" t="s">
        <v>409</v>
      </c>
      <c r="C57" t="s">
        <v>148</v>
      </c>
      <c r="D57" t="s">
        <v>9</v>
      </c>
      <c r="E57" t="s">
        <v>23</v>
      </c>
      <c r="F57">
        <v>1.5</v>
      </c>
      <c r="G57">
        <v>1.5</v>
      </c>
      <c r="H57" s="7" t="str">
        <f t="shared" si="1"/>
        <v>Bill Bartels</v>
      </c>
      <c r="I57" s="7">
        <f t="shared" si="0"/>
        <v>1.5</v>
      </c>
    </row>
    <row r="58" spans="1:9" ht="14.5" x14ac:dyDescent="0.35">
      <c r="A58" s="1">
        <v>43220.291666666672</v>
      </c>
      <c r="B58" t="s">
        <v>409</v>
      </c>
      <c r="C58" t="s">
        <v>148</v>
      </c>
      <c r="D58" t="s">
        <v>72</v>
      </c>
      <c r="E58" t="s">
        <v>10</v>
      </c>
      <c r="F58">
        <v>1.5</v>
      </c>
      <c r="G58">
        <v>1.5</v>
      </c>
      <c r="H58" s="7" t="str">
        <f t="shared" si="1"/>
        <v>Bill Bartels</v>
      </c>
      <c r="I58" s="7">
        <f t="shared" si="0"/>
        <v>1.5</v>
      </c>
    </row>
    <row r="59" spans="1:9" ht="14.5" x14ac:dyDescent="0.35">
      <c r="A59" s="1">
        <v>43216.291666666672</v>
      </c>
      <c r="B59" t="s">
        <v>589</v>
      </c>
      <c r="C59" t="s">
        <v>148</v>
      </c>
      <c r="D59" t="s">
        <v>9</v>
      </c>
      <c r="E59" t="s">
        <v>23</v>
      </c>
      <c r="F59">
        <v>1.25</v>
      </c>
      <c r="G59">
        <v>1.25</v>
      </c>
      <c r="H59" s="7" t="str">
        <f t="shared" si="1"/>
        <v>Bill Bartels</v>
      </c>
      <c r="I59" s="7">
        <f t="shared" si="0"/>
        <v>1.25</v>
      </c>
    </row>
    <row r="60" spans="1:9" ht="14.5" x14ac:dyDescent="0.35">
      <c r="A60" s="1">
        <v>43216.291666666672</v>
      </c>
      <c r="B60" t="s">
        <v>183</v>
      </c>
      <c r="C60" t="s">
        <v>148</v>
      </c>
      <c r="D60" t="s">
        <v>9</v>
      </c>
      <c r="E60" t="s">
        <v>23</v>
      </c>
      <c r="F60">
        <v>2</v>
      </c>
      <c r="G60">
        <v>2</v>
      </c>
      <c r="H60" s="7" t="str">
        <f t="shared" si="1"/>
        <v>Bill Bartels</v>
      </c>
      <c r="I60" s="7">
        <f t="shared" si="0"/>
        <v>2</v>
      </c>
    </row>
    <row r="61" spans="1:9" ht="14.5" x14ac:dyDescent="0.35">
      <c r="A61" s="1">
        <v>43215.291666666672</v>
      </c>
      <c r="B61" t="s">
        <v>223</v>
      </c>
      <c r="C61" t="s">
        <v>148</v>
      </c>
      <c r="D61" t="s">
        <v>9</v>
      </c>
      <c r="E61" t="s">
        <v>21</v>
      </c>
      <c r="F61">
        <v>2.25</v>
      </c>
      <c r="G61">
        <v>2.25</v>
      </c>
      <c r="H61" s="7" t="str">
        <f t="shared" si="1"/>
        <v>Bill Bartels</v>
      </c>
      <c r="I61" s="7">
        <f t="shared" si="0"/>
        <v>2.25</v>
      </c>
    </row>
    <row r="62" spans="1:9" ht="14.5" x14ac:dyDescent="0.35">
      <c r="A62" s="1">
        <v>43214.291666666672</v>
      </c>
      <c r="B62" t="s">
        <v>597</v>
      </c>
      <c r="C62" t="s">
        <v>148</v>
      </c>
      <c r="D62" t="s">
        <v>9</v>
      </c>
      <c r="E62" t="s">
        <v>23</v>
      </c>
      <c r="F62">
        <v>1.75</v>
      </c>
      <c r="G62">
        <v>1.75</v>
      </c>
      <c r="H62" s="7" t="str">
        <f t="shared" si="1"/>
        <v>Bill Bartels</v>
      </c>
      <c r="I62" s="7">
        <f t="shared" si="0"/>
        <v>1.75</v>
      </c>
    </row>
    <row r="63" spans="1:9" ht="14.5" x14ac:dyDescent="0.35">
      <c r="A63" s="1">
        <v>43199.291666666672</v>
      </c>
      <c r="B63" t="s">
        <v>551</v>
      </c>
      <c r="C63" t="s">
        <v>148</v>
      </c>
      <c r="D63" t="s">
        <v>9</v>
      </c>
      <c r="E63" t="s">
        <v>23</v>
      </c>
      <c r="F63">
        <v>2.25</v>
      </c>
      <c r="G63">
        <v>2.25</v>
      </c>
      <c r="H63" s="7" t="str">
        <f t="shared" si="1"/>
        <v>Bill Bartels</v>
      </c>
      <c r="I63" s="7">
        <f t="shared" si="0"/>
        <v>2.25</v>
      </c>
    </row>
    <row r="64" spans="1:9" ht="14.5" x14ac:dyDescent="0.35">
      <c r="A64" s="1">
        <v>43196.291666666672</v>
      </c>
      <c r="B64" t="s">
        <v>349</v>
      </c>
      <c r="C64" t="s">
        <v>148</v>
      </c>
      <c r="D64" t="s">
        <v>9</v>
      </c>
      <c r="E64" t="s">
        <v>23</v>
      </c>
      <c r="F64">
        <v>1.75</v>
      </c>
      <c r="G64">
        <v>1.75</v>
      </c>
      <c r="H64" s="7" t="str">
        <f t="shared" si="1"/>
        <v>Bill Bartels</v>
      </c>
      <c r="I64" s="7">
        <f t="shared" si="0"/>
        <v>1.75</v>
      </c>
    </row>
    <row r="65" spans="1:9" ht="14.5" x14ac:dyDescent="0.35">
      <c r="A65" s="1">
        <v>43195.291666666672</v>
      </c>
      <c r="B65" t="s">
        <v>589</v>
      </c>
      <c r="C65" t="s">
        <v>148</v>
      </c>
      <c r="D65" t="s">
        <v>9</v>
      </c>
      <c r="E65" t="s">
        <v>23</v>
      </c>
      <c r="F65">
        <v>2.25</v>
      </c>
      <c r="G65">
        <v>2.25</v>
      </c>
      <c r="H65" s="7" t="str">
        <f t="shared" si="1"/>
        <v>Bill Bartels</v>
      </c>
      <c r="I65" s="7">
        <f t="shared" ref="I65:I128" si="2">G65</f>
        <v>2.25</v>
      </c>
    </row>
    <row r="66" spans="1:9" ht="14.5" x14ac:dyDescent="0.35">
      <c r="A66" s="1">
        <v>43194.291666666672</v>
      </c>
      <c r="B66" t="s">
        <v>187</v>
      </c>
      <c r="C66" t="s">
        <v>148</v>
      </c>
      <c r="D66" t="s">
        <v>9</v>
      </c>
      <c r="E66" t="s">
        <v>23</v>
      </c>
      <c r="F66">
        <v>1.25</v>
      </c>
      <c r="G66">
        <v>1.25</v>
      </c>
      <c r="H66" s="7" t="str">
        <f t="shared" ref="H66:H129" si="3">MID(C66&amp;" "&amp;C66,FIND(" ",C66)+1,LEN(C66)-1)</f>
        <v>Bill Bartels</v>
      </c>
      <c r="I66" s="7">
        <f t="shared" si="2"/>
        <v>1.25</v>
      </c>
    </row>
    <row r="67" spans="1:9" ht="14.5" x14ac:dyDescent="0.35">
      <c r="A67" s="1">
        <v>43194.291666666672</v>
      </c>
      <c r="B67" t="s">
        <v>183</v>
      </c>
      <c r="C67" t="s">
        <v>148</v>
      </c>
      <c r="D67" t="s">
        <v>9</v>
      </c>
      <c r="E67" t="s">
        <v>23</v>
      </c>
      <c r="F67">
        <v>2.5</v>
      </c>
      <c r="G67">
        <v>2.5</v>
      </c>
      <c r="H67" s="7" t="str">
        <f t="shared" si="3"/>
        <v>Bill Bartels</v>
      </c>
      <c r="I67" s="7">
        <f t="shared" si="2"/>
        <v>2.5</v>
      </c>
    </row>
    <row r="68" spans="1:9" ht="14.5" x14ac:dyDescent="0.35">
      <c r="A68" s="1">
        <v>43194.291666666672</v>
      </c>
      <c r="B68" t="s">
        <v>187</v>
      </c>
      <c r="C68" t="s">
        <v>148</v>
      </c>
      <c r="D68" t="s">
        <v>9</v>
      </c>
      <c r="E68" t="s">
        <v>23</v>
      </c>
      <c r="F68">
        <v>0.75</v>
      </c>
      <c r="G68">
        <v>0.75</v>
      </c>
      <c r="H68" s="7" t="str">
        <f t="shared" si="3"/>
        <v>Bill Bartels</v>
      </c>
      <c r="I68" s="7">
        <f t="shared" si="2"/>
        <v>0.75</v>
      </c>
    </row>
    <row r="69" spans="1:9" ht="14.5" x14ac:dyDescent="0.35">
      <c r="A69" s="1">
        <v>43193.291666666672</v>
      </c>
      <c r="B69" t="s">
        <v>479</v>
      </c>
      <c r="C69" t="s">
        <v>148</v>
      </c>
      <c r="D69" t="s">
        <v>9</v>
      </c>
      <c r="E69" t="s">
        <v>21</v>
      </c>
      <c r="F69">
        <v>1</v>
      </c>
      <c r="G69">
        <v>1</v>
      </c>
      <c r="H69" s="7" t="str">
        <f t="shared" si="3"/>
        <v>Bill Bartels</v>
      </c>
      <c r="I69" s="7">
        <f t="shared" si="2"/>
        <v>1</v>
      </c>
    </row>
    <row r="70" spans="1:9" ht="14.5" x14ac:dyDescent="0.35">
      <c r="A70" s="1">
        <v>43193.291666666672</v>
      </c>
      <c r="B70" t="s">
        <v>479</v>
      </c>
      <c r="C70" t="s">
        <v>148</v>
      </c>
      <c r="D70" t="s">
        <v>9</v>
      </c>
      <c r="E70" t="s">
        <v>21</v>
      </c>
      <c r="F70">
        <v>0.5</v>
      </c>
      <c r="G70">
        <v>0.5</v>
      </c>
      <c r="H70" s="7" t="str">
        <f t="shared" si="3"/>
        <v>Bill Bartels</v>
      </c>
      <c r="I70" s="7">
        <f t="shared" si="2"/>
        <v>0.5</v>
      </c>
    </row>
    <row r="71" spans="1:9" ht="14.5" x14ac:dyDescent="0.35">
      <c r="A71" s="1">
        <v>43193.291666666672</v>
      </c>
      <c r="B71" t="s">
        <v>343</v>
      </c>
      <c r="C71" t="s">
        <v>148</v>
      </c>
      <c r="D71" t="s">
        <v>9</v>
      </c>
      <c r="E71" t="s">
        <v>10</v>
      </c>
      <c r="F71">
        <v>0.5</v>
      </c>
      <c r="G71">
        <v>0.5</v>
      </c>
      <c r="H71" s="7" t="str">
        <f t="shared" si="3"/>
        <v>Bill Bartels</v>
      </c>
      <c r="I71" s="7">
        <f t="shared" si="2"/>
        <v>0.5</v>
      </c>
    </row>
    <row r="72" spans="1:9" ht="14.5" x14ac:dyDescent="0.35">
      <c r="A72" s="1">
        <v>43192.291666666672</v>
      </c>
      <c r="B72" t="s">
        <v>529</v>
      </c>
      <c r="C72" t="s">
        <v>148</v>
      </c>
      <c r="D72" t="s">
        <v>9</v>
      </c>
      <c r="E72" t="s">
        <v>10</v>
      </c>
      <c r="F72">
        <v>1</v>
      </c>
      <c r="G72">
        <v>1</v>
      </c>
      <c r="H72" s="7" t="str">
        <f t="shared" si="3"/>
        <v>Bill Bartels</v>
      </c>
      <c r="I72" s="7">
        <f t="shared" si="2"/>
        <v>1</v>
      </c>
    </row>
    <row r="73" spans="1:9" ht="14.5" x14ac:dyDescent="0.35">
      <c r="A73" s="1">
        <v>43192.291666666672</v>
      </c>
      <c r="B73" t="s">
        <v>529</v>
      </c>
      <c r="C73" t="s">
        <v>148</v>
      </c>
      <c r="D73" t="s">
        <v>9</v>
      </c>
      <c r="E73" t="s">
        <v>10</v>
      </c>
      <c r="F73">
        <v>1.25</v>
      </c>
      <c r="G73">
        <v>1.25</v>
      </c>
      <c r="H73" s="7" t="str">
        <f t="shared" si="3"/>
        <v>Bill Bartels</v>
      </c>
      <c r="I73" s="7">
        <f t="shared" si="2"/>
        <v>1.25</v>
      </c>
    </row>
    <row r="74" spans="1:9" ht="14.5" x14ac:dyDescent="0.35">
      <c r="A74" s="1">
        <v>43189.291666666672</v>
      </c>
      <c r="B74" t="s">
        <v>399</v>
      </c>
      <c r="C74" t="s">
        <v>148</v>
      </c>
      <c r="D74" t="s">
        <v>9</v>
      </c>
      <c r="E74" t="s">
        <v>10</v>
      </c>
      <c r="F74">
        <v>0.75</v>
      </c>
      <c r="G74">
        <v>0.75</v>
      </c>
      <c r="H74" s="7" t="str">
        <f t="shared" si="3"/>
        <v>Bill Bartels</v>
      </c>
      <c r="I74" s="7">
        <f t="shared" si="2"/>
        <v>0.75</v>
      </c>
    </row>
    <row r="75" spans="1:9" ht="14.5" x14ac:dyDescent="0.35">
      <c r="A75" s="1">
        <v>43189.291666666672</v>
      </c>
      <c r="B75" t="s">
        <v>183</v>
      </c>
      <c r="C75" t="s">
        <v>148</v>
      </c>
      <c r="D75" t="s">
        <v>9</v>
      </c>
      <c r="E75" t="s">
        <v>10</v>
      </c>
      <c r="F75">
        <v>1.25</v>
      </c>
      <c r="G75">
        <v>1.25</v>
      </c>
      <c r="H75" s="7" t="str">
        <f t="shared" si="3"/>
        <v>Bill Bartels</v>
      </c>
      <c r="I75" s="7">
        <f t="shared" si="2"/>
        <v>1.25</v>
      </c>
    </row>
    <row r="76" spans="1:9" ht="14.5" x14ac:dyDescent="0.35">
      <c r="A76" s="1">
        <v>43189.291666666672</v>
      </c>
      <c r="B76" t="s">
        <v>589</v>
      </c>
      <c r="C76" t="s">
        <v>148</v>
      </c>
      <c r="D76" t="s">
        <v>9</v>
      </c>
      <c r="E76" t="s">
        <v>10</v>
      </c>
      <c r="F76">
        <v>0.75</v>
      </c>
      <c r="G76">
        <v>0.75</v>
      </c>
      <c r="H76" s="7" t="str">
        <f t="shared" si="3"/>
        <v>Bill Bartels</v>
      </c>
      <c r="I76" s="7">
        <f t="shared" si="2"/>
        <v>0.75</v>
      </c>
    </row>
    <row r="77" spans="1:9" ht="14.5" x14ac:dyDescent="0.35">
      <c r="A77" s="1">
        <v>43189.291666666672</v>
      </c>
      <c r="B77" t="s">
        <v>549</v>
      </c>
      <c r="C77" t="s">
        <v>148</v>
      </c>
      <c r="D77" t="s">
        <v>9</v>
      </c>
      <c r="E77" t="s">
        <v>10</v>
      </c>
      <c r="F77">
        <v>0.75</v>
      </c>
      <c r="G77">
        <v>0.75</v>
      </c>
      <c r="H77" s="7" t="str">
        <f t="shared" si="3"/>
        <v>Bill Bartels</v>
      </c>
      <c r="I77" s="7">
        <f t="shared" si="2"/>
        <v>0.75</v>
      </c>
    </row>
    <row r="78" spans="1:9" ht="14.5" x14ac:dyDescent="0.35">
      <c r="A78" s="1">
        <v>43189.291666666672</v>
      </c>
      <c r="B78" t="s">
        <v>551</v>
      </c>
      <c r="C78" t="s">
        <v>148</v>
      </c>
      <c r="D78" t="s">
        <v>9</v>
      </c>
      <c r="E78" t="s">
        <v>10</v>
      </c>
      <c r="F78">
        <v>1.25</v>
      </c>
      <c r="G78">
        <v>1.25</v>
      </c>
      <c r="H78" s="7" t="str">
        <f t="shared" si="3"/>
        <v>Bill Bartels</v>
      </c>
      <c r="I78" s="7">
        <f t="shared" si="2"/>
        <v>1.25</v>
      </c>
    </row>
    <row r="79" spans="1:9" ht="14.5" x14ac:dyDescent="0.35">
      <c r="A79" s="1">
        <v>43186.291666666672</v>
      </c>
      <c r="B79" t="s">
        <v>489</v>
      </c>
      <c r="C79" t="s">
        <v>148</v>
      </c>
      <c r="D79" t="s">
        <v>9</v>
      </c>
      <c r="E79" t="s">
        <v>10</v>
      </c>
      <c r="F79">
        <v>1.25</v>
      </c>
      <c r="G79">
        <v>1.25</v>
      </c>
      <c r="H79" s="7" t="str">
        <f t="shared" si="3"/>
        <v>Bill Bartels</v>
      </c>
      <c r="I79" s="7">
        <f t="shared" si="2"/>
        <v>1.25</v>
      </c>
    </row>
    <row r="80" spans="1:9" ht="14.5" x14ac:dyDescent="0.35">
      <c r="A80" s="1">
        <v>43186.291666666672</v>
      </c>
      <c r="B80" t="s">
        <v>311</v>
      </c>
      <c r="C80" t="s">
        <v>148</v>
      </c>
      <c r="D80" t="s">
        <v>9</v>
      </c>
      <c r="E80" t="s">
        <v>23</v>
      </c>
      <c r="F80">
        <v>1.25</v>
      </c>
      <c r="G80">
        <v>1.25</v>
      </c>
      <c r="H80" s="7" t="str">
        <f t="shared" si="3"/>
        <v>Bill Bartels</v>
      </c>
      <c r="I80" s="7">
        <f t="shared" si="2"/>
        <v>1.25</v>
      </c>
    </row>
    <row r="81" spans="1:9" ht="14.5" x14ac:dyDescent="0.35">
      <c r="A81" s="1">
        <v>43186.291666666672</v>
      </c>
      <c r="B81" t="s">
        <v>257</v>
      </c>
      <c r="C81" t="s">
        <v>148</v>
      </c>
      <c r="D81" t="s">
        <v>9</v>
      </c>
      <c r="E81" t="s">
        <v>23</v>
      </c>
      <c r="F81">
        <v>2.25</v>
      </c>
      <c r="G81">
        <v>2.25</v>
      </c>
      <c r="H81" s="7" t="str">
        <f t="shared" si="3"/>
        <v>Bill Bartels</v>
      </c>
      <c r="I81" s="7">
        <f t="shared" si="2"/>
        <v>2.25</v>
      </c>
    </row>
    <row r="82" spans="1:9" ht="14.5" x14ac:dyDescent="0.35">
      <c r="A82" s="1">
        <v>43185.291666666672</v>
      </c>
      <c r="B82" t="s">
        <v>664</v>
      </c>
      <c r="C82" t="s">
        <v>148</v>
      </c>
      <c r="D82" t="s">
        <v>9</v>
      </c>
      <c r="E82" t="s">
        <v>21</v>
      </c>
      <c r="F82">
        <v>3.25</v>
      </c>
      <c r="G82">
        <v>3.25</v>
      </c>
      <c r="H82" s="7" t="str">
        <f t="shared" si="3"/>
        <v>Bill Bartels</v>
      </c>
      <c r="I82" s="7">
        <f t="shared" si="2"/>
        <v>3.25</v>
      </c>
    </row>
    <row r="83" spans="1:9" ht="14.5" x14ac:dyDescent="0.35">
      <c r="A83" s="1">
        <v>43180.291666666672</v>
      </c>
      <c r="B83" t="s">
        <v>395</v>
      </c>
      <c r="C83" t="s">
        <v>148</v>
      </c>
      <c r="D83" t="s">
        <v>9</v>
      </c>
      <c r="E83" t="s">
        <v>10</v>
      </c>
      <c r="F83">
        <v>1.75</v>
      </c>
      <c r="G83">
        <v>1.75</v>
      </c>
      <c r="H83" s="7" t="str">
        <f t="shared" si="3"/>
        <v>Bill Bartels</v>
      </c>
      <c r="I83" s="7">
        <f t="shared" si="2"/>
        <v>1.75</v>
      </c>
    </row>
    <row r="84" spans="1:9" ht="14.5" x14ac:dyDescent="0.35">
      <c r="A84" s="1">
        <v>43178.291666666672</v>
      </c>
      <c r="B84" t="s">
        <v>501</v>
      </c>
      <c r="C84" t="s">
        <v>148</v>
      </c>
      <c r="D84" t="s">
        <v>9</v>
      </c>
      <c r="E84" t="s">
        <v>23</v>
      </c>
      <c r="F84">
        <v>2.25</v>
      </c>
      <c r="G84">
        <v>2.25</v>
      </c>
      <c r="H84" s="7" t="str">
        <f t="shared" si="3"/>
        <v>Bill Bartels</v>
      </c>
      <c r="I84" s="7">
        <f t="shared" si="2"/>
        <v>2.25</v>
      </c>
    </row>
    <row r="85" spans="1:9" ht="14.5" x14ac:dyDescent="0.35">
      <c r="A85" s="1">
        <v>43178.291666666672</v>
      </c>
      <c r="B85" t="s">
        <v>597</v>
      </c>
      <c r="C85" t="s">
        <v>148</v>
      </c>
      <c r="D85" t="s">
        <v>9</v>
      </c>
      <c r="E85" t="s">
        <v>23</v>
      </c>
      <c r="F85">
        <v>2.25</v>
      </c>
      <c r="G85">
        <v>2.25</v>
      </c>
      <c r="H85" s="7" t="str">
        <f t="shared" si="3"/>
        <v>Bill Bartels</v>
      </c>
      <c r="I85" s="7">
        <f t="shared" si="2"/>
        <v>2.25</v>
      </c>
    </row>
    <row r="86" spans="1:9" ht="14.5" x14ac:dyDescent="0.35">
      <c r="A86" s="1">
        <v>43178.291666666672</v>
      </c>
      <c r="B86" t="s">
        <v>664</v>
      </c>
      <c r="C86" t="s">
        <v>148</v>
      </c>
      <c r="D86" t="s">
        <v>9</v>
      </c>
      <c r="E86" t="s">
        <v>10</v>
      </c>
      <c r="F86">
        <v>0.75</v>
      </c>
      <c r="G86">
        <v>0.75</v>
      </c>
      <c r="H86" s="7" t="str">
        <f t="shared" si="3"/>
        <v>Bill Bartels</v>
      </c>
      <c r="I86" s="7">
        <f t="shared" si="2"/>
        <v>0.75</v>
      </c>
    </row>
    <row r="87" spans="1:9" ht="14.5" x14ac:dyDescent="0.35">
      <c r="A87" s="1">
        <v>43178.291666666672</v>
      </c>
      <c r="B87" t="s">
        <v>519</v>
      </c>
      <c r="C87" t="s">
        <v>148</v>
      </c>
      <c r="D87" t="s">
        <v>9</v>
      </c>
      <c r="E87" t="s">
        <v>10</v>
      </c>
      <c r="F87">
        <v>0.75</v>
      </c>
      <c r="G87">
        <v>0.75</v>
      </c>
      <c r="H87" s="7" t="str">
        <f t="shared" si="3"/>
        <v>Bill Bartels</v>
      </c>
      <c r="I87" s="7">
        <f t="shared" si="2"/>
        <v>0.75</v>
      </c>
    </row>
    <row r="88" spans="1:9" ht="14.5" x14ac:dyDescent="0.35">
      <c r="A88" s="1">
        <v>43178.291666666672</v>
      </c>
      <c r="B88" t="s">
        <v>311</v>
      </c>
      <c r="C88" t="s">
        <v>148</v>
      </c>
      <c r="D88" t="s">
        <v>9</v>
      </c>
      <c r="E88" t="s">
        <v>10</v>
      </c>
      <c r="F88">
        <v>0.75</v>
      </c>
      <c r="G88">
        <v>0.75</v>
      </c>
      <c r="H88" s="7" t="str">
        <f t="shared" si="3"/>
        <v>Bill Bartels</v>
      </c>
      <c r="I88" s="7">
        <f t="shared" si="2"/>
        <v>0.75</v>
      </c>
    </row>
    <row r="89" spans="1:9" ht="14.5" x14ac:dyDescent="0.35">
      <c r="A89" s="1">
        <v>43178.291666666672</v>
      </c>
      <c r="B89" t="s">
        <v>349</v>
      </c>
      <c r="C89" t="s">
        <v>148</v>
      </c>
      <c r="D89" t="s">
        <v>9</v>
      </c>
      <c r="E89" t="s">
        <v>10</v>
      </c>
      <c r="F89">
        <v>0.75</v>
      </c>
      <c r="G89">
        <v>0.75</v>
      </c>
      <c r="H89" s="7" t="str">
        <f t="shared" si="3"/>
        <v>Bill Bartels</v>
      </c>
      <c r="I89" s="7">
        <f t="shared" si="2"/>
        <v>0.75</v>
      </c>
    </row>
    <row r="90" spans="1:9" ht="14.5" x14ac:dyDescent="0.35">
      <c r="A90" s="1">
        <v>43178.291666666672</v>
      </c>
      <c r="B90" t="s">
        <v>223</v>
      </c>
      <c r="C90" t="s">
        <v>148</v>
      </c>
      <c r="D90" t="s">
        <v>9</v>
      </c>
      <c r="E90" t="s">
        <v>10</v>
      </c>
      <c r="F90">
        <v>0.75</v>
      </c>
      <c r="G90">
        <v>0.75</v>
      </c>
      <c r="H90" s="7" t="str">
        <f t="shared" si="3"/>
        <v>Bill Bartels</v>
      </c>
      <c r="I90" s="7">
        <f t="shared" si="2"/>
        <v>0.75</v>
      </c>
    </row>
    <row r="91" spans="1:9" ht="14.5" x14ac:dyDescent="0.35">
      <c r="A91" s="1">
        <v>43174.291666666672</v>
      </c>
      <c r="B91" t="s">
        <v>685</v>
      </c>
      <c r="C91" t="s">
        <v>148</v>
      </c>
      <c r="D91" t="s">
        <v>9</v>
      </c>
      <c r="E91" t="s">
        <v>21</v>
      </c>
      <c r="F91">
        <v>2.25</v>
      </c>
      <c r="G91">
        <v>2.25</v>
      </c>
      <c r="H91" s="7" t="str">
        <f t="shared" si="3"/>
        <v>Bill Bartels</v>
      </c>
      <c r="I91" s="7">
        <f t="shared" si="2"/>
        <v>2.25</v>
      </c>
    </row>
    <row r="92" spans="1:9" ht="14.5" x14ac:dyDescent="0.35">
      <c r="A92" s="1">
        <v>43173.291666666672</v>
      </c>
      <c r="B92" t="s">
        <v>689</v>
      </c>
      <c r="C92" t="s">
        <v>148</v>
      </c>
      <c r="D92" t="s">
        <v>9</v>
      </c>
      <c r="E92" t="s">
        <v>23</v>
      </c>
      <c r="F92">
        <v>1.25</v>
      </c>
      <c r="G92">
        <v>1.25</v>
      </c>
      <c r="H92" s="7" t="str">
        <f t="shared" si="3"/>
        <v>Bill Bartels</v>
      </c>
      <c r="I92" s="7">
        <f t="shared" si="2"/>
        <v>1.25</v>
      </c>
    </row>
    <row r="93" spans="1:9" ht="14.5" x14ac:dyDescent="0.35">
      <c r="A93" s="1">
        <v>43173.291666666672</v>
      </c>
      <c r="B93" t="s">
        <v>187</v>
      </c>
      <c r="C93" t="s">
        <v>148</v>
      </c>
      <c r="D93" t="s">
        <v>9</v>
      </c>
      <c r="E93" t="s">
        <v>23</v>
      </c>
      <c r="F93">
        <v>2.25</v>
      </c>
      <c r="G93">
        <v>2.25</v>
      </c>
      <c r="H93" s="7" t="str">
        <f t="shared" si="3"/>
        <v>Bill Bartels</v>
      </c>
      <c r="I93" s="7">
        <f t="shared" si="2"/>
        <v>2.25</v>
      </c>
    </row>
    <row r="94" spans="1:9" ht="14.5" x14ac:dyDescent="0.35">
      <c r="A94" s="1">
        <v>43172.291666666672</v>
      </c>
      <c r="B94" t="s">
        <v>223</v>
      </c>
      <c r="C94" t="s">
        <v>148</v>
      </c>
      <c r="D94" t="s">
        <v>9</v>
      </c>
      <c r="E94" t="s">
        <v>21</v>
      </c>
      <c r="F94">
        <v>3.5</v>
      </c>
      <c r="G94">
        <v>3.5</v>
      </c>
      <c r="H94" s="7" t="str">
        <f t="shared" si="3"/>
        <v>Bill Bartels</v>
      </c>
      <c r="I94" s="7">
        <f t="shared" si="2"/>
        <v>3.5</v>
      </c>
    </row>
    <row r="95" spans="1:9" ht="14.5" x14ac:dyDescent="0.35">
      <c r="A95" s="1">
        <v>43167.333333333328</v>
      </c>
      <c r="B95" t="s">
        <v>549</v>
      </c>
      <c r="C95" t="s">
        <v>148</v>
      </c>
      <c r="D95" t="s">
        <v>9</v>
      </c>
      <c r="E95" t="s">
        <v>23</v>
      </c>
      <c r="F95">
        <v>1.75</v>
      </c>
      <c r="G95">
        <v>1.75</v>
      </c>
      <c r="H95" s="7" t="str">
        <f t="shared" si="3"/>
        <v>Bill Bartels</v>
      </c>
      <c r="I95" s="7">
        <f t="shared" si="2"/>
        <v>1.75</v>
      </c>
    </row>
    <row r="96" spans="1:9" ht="14.5" x14ac:dyDescent="0.35">
      <c r="A96" s="1">
        <v>43166.333333333328</v>
      </c>
      <c r="B96" t="s">
        <v>705</v>
      </c>
      <c r="C96" t="s">
        <v>148</v>
      </c>
      <c r="D96" t="s">
        <v>9</v>
      </c>
      <c r="E96" t="s">
        <v>10</v>
      </c>
      <c r="F96">
        <v>1.25</v>
      </c>
      <c r="G96">
        <v>1.25</v>
      </c>
      <c r="H96" s="7" t="str">
        <f t="shared" si="3"/>
        <v>Bill Bartels</v>
      </c>
      <c r="I96" s="7">
        <f t="shared" si="2"/>
        <v>1.25</v>
      </c>
    </row>
    <row r="97" spans="1:9" ht="14.5" x14ac:dyDescent="0.35">
      <c r="A97" s="1">
        <v>43166.333333333328</v>
      </c>
      <c r="B97" t="s">
        <v>707</v>
      </c>
      <c r="C97" t="s">
        <v>148</v>
      </c>
      <c r="D97" t="s">
        <v>9</v>
      </c>
      <c r="E97" t="s">
        <v>10</v>
      </c>
      <c r="F97">
        <v>1.25</v>
      </c>
      <c r="G97">
        <v>1.25</v>
      </c>
      <c r="H97" s="7" t="str">
        <f t="shared" si="3"/>
        <v>Bill Bartels</v>
      </c>
      <c r="I97" s="7">
        <f t="shared" si="2"/>
        <v>1.25</v>
      </c>
    </row>
    <row r="98" spans="1:9" ht="14.5" x14ac:dyDescent="0.35">
      <c r="A98" s="1">
        <v>43166.333333333328</v>
      </c>
      <c r="B98" t="s">
        <v>705</v>
      </c>
      <c r="C98" t="s">
        <v>148</v>
      </c>
      <c r="D98" t="s">
        <v>9</v>
      </c>
      <c r="E98" t="s">
        <v>10</v>
      </c>
      <c r="F98">
        <v>1.5</v>
      </c>
      <c r="G98">
        <v>1.5</v>
      </c>
      <c r="H98" s="7" t="str">
        <f t="shared" si="3"/>
        <v>Bill Bartels</v>
      </c>
      <c r="I98" s="7">
        <f t="shared" si="2"/>
        <v>1.5</v>
      </c>
    </row>
    <row r="99" spans="1:9" ht="14.5" x14ac:dyDescent="0.35">
      <c r="A99" s="1">
        <v>43161.333333333328</v>
      </c>
      <c r="B99" t="s">
        <v>147</v>
      </c>
      <c r="C99" t="s">
        <v>148</v>
      </c>
      <c r="D99" t="s">
        <v>9</v>
      </c>
      <c r="E99" t="s">
        <v>23</v>
      </c>
      <c r="F99">
        <v>2</v>
      </c>
      <c r="G99">
        <v>2</v>
      </c>
      <c r="H99" s="7" t="str">
        <f t="shared" si="3"/>
        <v>Bill Bartels</v>
      </c>
      <c r="I99" s="7">
        <f t="shared" si="2"/>
        <v>2</v>
      </c>
    </row>
    <row r="100" spans="1:9" ht="14.5" x14ac:dyDescent="0.35">
      <c r="A100" s="1">
        <v>43159.333333333328</v>
      </c>
      <c r="B100" t="s">
        <v>257</v>
      </c>
      <c r="C100" t="s">
        <v>148</v>
      </c>
      <c r="D100" t="s">
        <v>9</v>
      </c>
      <c r="E100" t="s">
        <v>10</v>
      </c>
      <c r="F100">
        <v>1.25</v>
      </c>
      <c r="G100">
        <v>1.25</v>
      </c>
      <c r="H100" s="7" t="str">
        <f t="shared" si="3"/>
        <v>Bill Bartels</v>
      </c>
      <c r="I100" s="7">
        <f t="shared" si="2"/>
        <v>1.25</v>
      </c>
    </row>
    <row r="101" spans="1:9" ht="14.5" x14ac:dyDescent="0.35">
      <c r="A101" s="1">
        <v>43158.333333333328</v>
      </c>
      <c r="B101" t="s">
        <v>715</v>
      </c>
      <c r="C101" t="s">
        <v>148</v>
      </c>
      <c r="D101" t="s">
        <v>9</v>
      </c>
      <c r="E101" t="s">
        <v>10</v>
      </c>
      <c r="F101">
        <v>1.25</v>
      </c>
      <c r="G101">
        <v>1.25</v>
      </c>
      <c r="H101" s="7" t="str">
        <f t="shared" si="3"/>
        <v>Bill Bartels</v>
      </c>
      <c r="I101" s="7">
        <f t="shared" si="2"/>
        <v>1.25</v>
      </c>
    </row>
    <row r="102" spans="1:9" ht="14.5" x14ac:dyDescent="0.35">
      <c r="A102" s="1">
        <v>43157.333333333328</v>
      </c>
      <c r="B102" t="s">
        <v>570</v>
      </c>
      <c r="C102" t="s">
        <v>148</v>
      </c>
      <c r="D102" t="s">
        <v>9</v>
      </c>
      <c r="E102" t="s">
        <v>10</v>
      </c>
      <c r="F102">
        <v>1.25</v>
      </c>
      <c r="G102">
        <v>1.25</v>
      </c>
      <c r="H102" s="7" t="str">
        <f t="shared" si="3"/>
        <v>Bill Bartels</v>
      </c>
      <c r="I102" s="7">
        <f t="shared" si="2"/>
        <v>1.25</v>
      </c>
    </row>
    <row r="103" spans="1:9" ht="14.5" x14ac:dyDescent="0.35">
      <c r="A103" s="1">
        <v>43154.333333333328</v>
      </c>
      <c r="B103" t="s">
        <v>203</v>
      </c>
      <c r="C103" t="s">
        <v>148</v>
      </c>
      <c r="D103" t="s">
        <v>9</v>
      </c>
      <c r="E103" t="s">
        <v>10</v>
      </c>
      <c r="F103">
        <v>2</v>
      </c>
      <c r="G103">
        <v>2</v>
      </c>
      <c r="H103" s="7" t="str">
        <f t="shared" si="3"/>
        <v>Bill Bartels</v>
      </c>
      <c r="I103" s="7">
        <f t="shared" si="2"/>
        <v>2</v>
      </c>
    </row>
    <row r="104" spans="1:9" ht="14.5" x14ac:dyDescent="0.35">
      <c r="A104" s="1">
        <v>43154.333333333328</v>
      </c>
      <c r="B104" t="s">
        <v>597</v>
      </c>
      <c r="C104" t="s">
        <v>148</v>
      </c>
      <c r="D104" t="s">
        <v>9</v>
      </c>
      <c r="E104" t="s">
        <v>10</v>
      </c>
      <c r="F104">
        <v>1.25</v>
      </c>
      <c r="G104">
        <v>1.25</v>
      </c>
      <c r="H104" s="7" t="str">
        <f t="shared" si="3"/>
        <v>Bill Bartels</v>
      </c>
      <c r="I104" s="7">
        <f t="shared" si="2"/>
        <v>1.25</v>
      </c>
    </row>
    <row r="105" spans="1:9" ht="14.5" x14ac:dyDescent="0.35">
      <c r="A105" s="1">
        <v>43153.333333333328</v>
      </c>
      <c r="B105" t="s">
        <v>385</v>
      </c>
      <c r="C105" t="s">
        <v>148</v>
      </c>
      <c r="D105" t="s">
        <v>72</v>
      </c>
      <c r="E105" t="s">
        <v>23</v>
      </c>
      <c r="F105">
        <v>2.25</v>
      </c>
      <c r="G105">
        <v>2.25</v>
      </c>
      <c r="H105" s="7" t="str">
        <f t="shared" si="3"/>
        <v>Bill Bartels</v>
      </c>
      <c r="I105" s="7">
        <f t="shared" si="2"/>
        <v>2.25</v>
      </c>
    </row>
    <row r="106" spans="1:9" ht="14.5" x14ac:dyDescent="0.35">
      <c r="A106" s="1">
        <v>43152.333333333328</v>
      </c>
      <c r="B106" t="s">
        <v>735</v>
      </c>
      <c r="C106" t="s">
        <v>148</v>
      </c>
      <c r="D106" t="s">
        <v>9</v>
      </c>
      <c r="E106" t="s">
        <v>10</v>
      </c>
      <c r="F106">
        <v>2.25</v>
      </c>
      <c r="G106">
        <v>2.25</v>
      </c>
      <c r="H106" s="7" t="str">
        <f t="shared" si="3"/>
        <v>Bill Bartels</v>
      </c>
      <c r="I106" s="7">
        <f t="shared" si="2"/>
        <v>2.25</v>
      </c>
    </row>
    <row r="107" spans="1:9" ht="14.5" x14ac:dyDescent="0.35">
      <c r="A107" s="1">
        <v>43152.333333333328</v>
      </c>
      <c r="B107" t="s">
        <v>1539</v>
      </c>
      <c r="C107" t="s">
        <v>148</v>
      </c>
      <c r="D107" t="s">
        <v>9</v>
      </c>
      <c r="E107" t="s">
        <v>10</v>
      </c>
      <c r="F107">
        <v>2.25</v>
      </c>
      <c r="G107">
        <v>2.25</v>
      </c>
      <c r="H107" s="7" t="str">
        <f t="shared" si="3"/>
        <v>Bill Bartels</v>
      </c>
      <c r="I107" s="7">
        <f t="shared" si="2"/>
        <v>2.25</v>
      </c>
    </row>
    <row r="108" spans="1:9" ht="14.5" x14ac:dyDescent="0.35">
      <c r="A108" s="1">
        <v>43151.333333333328</v>
      </c>
      <c r="B108" t="s">
        <v>685</v>
      </c>
      <c r="C108" t="s">
        <v>148</v>
      </c>
      <c r="D108" t="s">
        <v>9</v>
      </c>
      <c r="E108" t="s">
        <v>21</v>
      </c>
      <c r="F108">
        <v>3.25</v>
      </c>
      <c r="G108">
        <v>3.25</v>
      </c>
      <c r="H108" s="7" t="str">
        <f t="shared" si="3"/>
        <v>Bill Bartels</v>
      </c>
      <c r="I108" s="7">
        <f t="shared" si="2"/>
        <v>3.25</v>
      </c>
    </row>
    <row r="109" spans="1:9" ht="14.5" x14ac:dyDescent="0.35">
      <c r="A109" s="1">
        <v>43145.333333333328</v>
      </c>
      <c r="B109" t="s">
        <v>707</v>
      </c>
      <c r="C109" t="s">
        <v>148</v>
      </c>
      <c r="D109" t="s">
        <v>9</v>
      </c>
      <c r="E109" t="s">
        <v>23</v>
      </c>
      <c r="F109">
        <v>2.25</v>
      </c>
      <c r="G109">
        <v>2.25</v>
      </c>
      <c r="H109" s="7" t="str">
        <f t="shared" si="3"/>
        <v>Bill Bartels</v>
      </c>
      <c r="I109" s="7">
        <f t="shared" si="2"/>
        <v>2.25</v>
      </c>
    </row>
    <row r="110" spans="1:9" ht="14.5" x14ac:dyDescent="0.35">
      <c r="A110" s="1">
        <v>43144.333333333328</v>
      </c>
      <c r="B110" t="s">
        <v>343</v>
      </c>
      <c r="C110" t="s">
        <v>148</v>
      </c>
      <c r="D110" t="s">
        <v>9</v>
      </c>
      <c r="E110" t="s">
        <v>23</v>
      </c>
      <c r="F110">
        <v>2.25</v>
      </c>
      <c r="G110">
        <v>2.25</v>
      </c>
      <c r="H110" s="7" t="str">
        <f t="shared" si="3"/>
        <v>Bill Bartels</v>
      </c>
      <c r="I110" s="7">
        <f t="shared" si="2"/>
        <v>2.25</v>
      </c>
    </row>
    <row r="111" spans="1:9" ht="14.5" x14ac:dyDescent="0.35">
      <c r="A111" s="1">
        <v>43137.333333333328</v>
      </c>
      <c r="B111" t="s">
        <v>745</v>
      </c>
      <c r="C111" t="s">
        <v>148</v>
      </c>
      <c r="D111" t="s">
        <v>9</v>
      </c>
      <c r="E111" t="s">
        <v>10</v>
      </c>
      <c r="F111">
        <v>2</v>
      </c>
      <c r="G111">
        <v>2</v>
      </c>
      <c r="H111" s="7" t="str">
        <f t="shared" si="3"/>
        <v>Bill Bartels</v>
      </c>
      <c r="I111" s="7">
        <f t="shared" si="2"/>
        <v>2</v>
      </c>
    </row>
    <row r="112" spans="1:9" ht="14.5" x14ac:dyDescent="0.35">
      <c r="A112" s="1">
        <v>43136.333333333328</v>
      </c>
      <c r="B112" t="s">
        <v>137</v>
      </c>
      <c r="C112" t="s">
        <v>148</v>
      </c>
      <c r="D112" t="s">
        <v>9</v>
      </c>
      <c r="E112" t="s">
        <v>10</v>
      </c>
      <c r="F112">
        <v>1</v>
      </c>
      <c r="G112">
        <v>1</v>
      </c>
      <c r="H112" s="7" t="str">
        <f t="shared" si="3"/>
        <v>Bill Bartels</v>
      </c>
      <c r="I112" s="7">
        <f t="shared" si="2"/>
        <v>1</v>
      </c>
    </row>
    <row r="113" spans="1:9" ht="14.5" x14ac:dyDescent="0.35">
      <c r="A113" s="1">
        <v>43129.333333333328</v>
      </c>
      <c r="B113" t="s">
        <v>753</v>
      </c>
      <c r="C113" t="s">
        <v>148</v>
      </c>
      <c r="D113" t="s">
        <v>9</v>
      </c>
      <c r="E113" t="s">
        <v>10</v>
      </c>
      <c r="F113">
        <v>2.5</v>
      </c>
      <c r="G113">
        <v>2.5</v>
      </c>
      <c r="H113" s="7" t="str">
        <f t="shared" si="3"/>
        <v>Bill Bartels</v>
      </c>
      <c r="I113" s="7">
        <f t="shared" si="2"/>
        <v>2.5</v>
      </c>
    </row>
    <row r="114" spans="1:9" ht="14.5" x14ac:dyDescent="0.35">
      <c r="A114" s="1">
        <v>43127.333333333328</v>
      </c>
      <c r="B114" t="s">
        <v>717</v>
      </c>
      <c r="C114" t="s">
        <v>148</v>
      </c>
      <c r="D114" t="s">
        <v>9</v>
      </c>
      <c r="E114" t="s">
        <v>21</v>
      </c>
      <c r="F114">
        <v>2.25</v>
      </c>
      <c r="G114">
        <v>2.25</v>
      </c>
      <c r="H114" s="7" t="str">
        <f t="shared" si="3"/>
        <v>Bill Bartels</v>
      </c>
      <c r="I114" s="7">
        <f t="shared" si="2"/>
        <v>2.25</v>
      </c>
    </row>
    <row r="115" spans="1:9" ht="14.5" x14ac:dyDescent="0.35">
      <c r="A115" s="1">
        <v>43125.333333333328</v>
      </c>
      <c r="B115" t="s">
        <v>677</v>
      </c>
      <c r="C115" t="s">
        <v>148</v>
      </c>
      <c r="D115" t="s">
        <v>9</v>
      </c>
      <c r="E115" t="s">
        <v>23</v>
      </c>
      <c r="F115">
        <v>2.25</v>
      </c>
      <c r="G115">
        <v>2.25</v>
      </c>
      <c r="H115" s="7" t="str">
        <f t="shared" si="3"/>
        <v>Bill Bartels</v>
      </c>
      <c r="I115" s="7">
        <f t="shared" si="2"/>
        <v>2.25</v>
      </c>
    </row>
    <row r="116" spans="1:9" ht="14.5" x14ac:dyDescent="0.35">
      <c r="A116" s="1">
        <v>43125.333333333328</v>
      </c>
      <c r="B116" t="s">
        <v>203</v>
      </c>
      <c r="C116" t="s">
        <v>148</v>
      </c>
      <c r="D116" t="s">
        <v>9</v>
      </c>
      <c r="E116" t="s">
        <v>23</v>
      </c>
      <c r="F116">
        <v>1.75</v>
      </c>
      <c r="G116">
        <v>1.75</v>
      </c>
      <c r="H116" s="7" t="str">
        <f t="shared" si="3"/>
        <v>Bill Bartels</v>
      </c>
      <c r="I116" s="7">
        <f t="shared" si="2"/>
        <v>1.75</v>
      </c>
    </row>
    <row r="117" spans="1:9" ht="14.5" x14ac:dyDescent="0.35">
      <c r="A117" s="1">
        <v>43124.333333333328</v>
      </c>
      <c r="B117" t="s">
        <v>339</v>
      </c>
      <c r="C117" t="s">
        <v>148</v>
      </c>
      <c r="D117" t="s">
        <v>9</v>
      </c>
      <c r="E117" t="s">
        <v>23</v>
      </c>
      <c r="F117">
        <v>2.25</v>
      </c>
      <c r="G117">
        <v>2.25</v>
      </c>
      <c r="H117" s="7" t="str">
        <f t="shared" si="3"/>
        <v>Bill Bartels</v>
      </c>
      <c r="I117" s="7">
        <f t="shared" si="2"/>
        <v>2.25</v>
      </c>
    </row>
    <row r="118" spans="1:9" ht="14.5" x14ac:dyDescent="0.35">
      <c r="A118" s="1">
        <v>43124.333333333328</v>
      </c>
      <c r="B118" t="s">
        <v>223</v>
      </c>
      <c r="C118" t="s">
        <v>148</v>
      </c>
      <c r="D118" t="s">
        <v>9</v>
      </c>
      <c r="E118" t="s">
        <v>21</v>
      </c>
      <c r="F118">
        <v>2.75</v>
      </c>
      <c r="G118">
        <v>2.75</v>
      </c>
      <c r="H118" s="7" t="str">
        <f t="shared" si="3"/>
        <v>Bill Bartels</v>
      </c>
      <c r="I118" s="7">
        <f t="shared" si="2"/>
        <v>2.75</v>
      </c>
    </row>
    <row r="119" spans="1:9" ht="14.5" x14ac:dyDescent="0.35">
      <c r="A119" s="1">
        <v>43123.333333333328</v>
      </c>
      <c r="B119" t="s">
        <v>499</v>
      </c>
      <c r="C119" t="s">
        <v>148</v>
      </c>
      <c r="D119" t="s">
        <v>9</v>
      </c>
      <c r="E119" t="s">
        <v>10</v>
      </c>
      <c r="F119">
        <v>2.25</v>
      </c>
      <c r="G119">
        <v>2.25</v>
      </c>
      <c r="H119" s="7" t="str">
        <f t="shared" si="3"/>
        <v>Bill Bartels</v>
      </c>
      <c r="I119" s="7">
        <f t="shared" si="2"/>
        <v>2.25</v>
      </c>
    </row>
    <row r="120" spans="1:9" ht="14.5" x14ac:dyDescent="0.35">
      <c r="A120" s="1">
        <v>43122.333333333328</v>
      </c>
      <c r="B120" t="s">
        <v>361</v>
      </c>
      <c r="C120" t="s">
        <v>148</v>
      </c>
      <c r="D120" t="s">
        <v>9</v>
      </c>
      <c r="E120" t="s">
        <v>10</v>
      </c>
      <c r="F120">
        <v>1.25</v>
      </c>
      <c r="G120">
        <v>1.25</v>
      </c>
      <c r="H120" s="7" t="str">
        <f t="shared" si="3"/>
        <v>Bill Bartels</v>
      </c>
      <c r="I120" s="7">
        <f t="shared" si="2"/>
        <v>1.25</v>
      </c>
    </row>
    <row r="121" spans="1:9" ht="14.5" x14ac:dyDescent="0.35">
      <c r="A121" s="1">
        <v>43119.333333333328</v>
      </c>
      <c r="B121" t="s">
        <v>461</v>
      </c>
      <c r="C121" t="s">
        <v>148</v>
      </c>
      <c r="D121" t="s">
        <v>9</v>
      </c>
      <c r="E121" t="s">
        <v>10</v>
      </c>
      <c r="F121">
        <v>1.25</v>
      </c>
      <c r="G121">
        <v>1.25</v>
      </c>
      <c r="H121" s="7" t="str">
        <f t="shared" si="3"/>
        <v>Bill Bartels</v>
      </c>
      <c r="I121" s="7">
        <f t="shared" si="2"/>
        <v>1.25</v>
      </c>
    </row>
    <row r="122" spans="1:9" ht="14.5" x14ac:dyDescent="0.35">
      <c r="A122" s="1">
        <v>43119.333333333328</v>
      </c>
      <c r="B122" t="s">
        <v>101</v>
      </c>
      <c r="C122" t="s">
        <v>148</v>
      </c>
      <c r="D122" t="s">
        <v>9</v>
      </c>
      <c r="E122" t="s">
        <v>10</v>
      </c>
      <c r="F122">
        <v>1.25</v>
      </c>
      <c r="G122">
        <v>1.25</v>
      </c>
      <c r="H122" s="7" t="str">
        <f t="shared" si="3"/>
        <v>Bill Bartels</v>
      </c>
      <c r="I122" s="7">
        <f t="shared" si="2"/>
        <v>1.25</v>
      </c>
    </row>
    <row r="123" spans="1:9" ht="14.5" x14ac:dyDescent="0.35">
      <c r="A123" s="1">
        <v>43119.333333333328</v>
      </c>
      <c r="B123" t="s">
        <v>469</v>
      </c>
      <c r="C123" t="s">
        <v>148</v>
      </c>
      <c r="D123" t="s">
        <v>9</v>
      </c>
      <c r="E123" t="s">
        <v>21</v>
      </c>
      <c r="F123">
        <v>1.5</v>
      </c>
      <c r="G123">
        <v>1.5</v>
      </c>
      <c r="H123" s="7" t="str">
        <f t="shared" si="3"/>
        <v>Bill Bartels</v>
      </c>
      <c r="I123" s="7">
        <f t="shared" si="2"/>
        <v>1.5</v>
      </c>
    </row>
    <row r="124" spans="1:9" ht="14.5" x14ac:dyDescent="0.35">
      <c r="A124" s="1">
        <v>43119.333333333328</v>
      </c>
      <c r="B124" t="s">
        <v>765</v>
      </c>
      <c r="C124" t="s">
        <v>148</v>
      </c>
      <c r="D124" t="s">
        <v>9</v>
      </c>
      <c r="E124" t="s">
        <v>10</v>
      </c>
      <c r="F124">
        <v>1.25</v>
      </c>
      <c r="G124">
        <v>1.25</v>
      </c>
      <c r="H124" s="7" t="str">
        <f t="shared" si="3"/>
        <v>Bill Bartels</v>
      </c>
      <c r="I124" s="7">
        <f t="shared" si="2"/>
        <v>1.25</v>
      </c>
    </row>
    <row r="125" spans="1:9" ht="14.5" x14ac:dyDescent="0.35">
      <c r="A125" s="1">
        <v>43118.333333333328</v>
      </c>
      <c r="B125" t="s">
        <v>705</v>
      </c>
      <c r="C125" t="s">
        <v>148</v>
      </c>
      <c r="D125" t="s">
        <v>9</v>
      </c>
      <c r="E125" t="s">
        <v>10</v>
      </c>
      <c r="F125">
        <v>1.25</v>
      </c>
      <c r="G125">
        <v>1.25</v>
      </c>
      <c r="H125" s="7" t="str">
        <f t="shared" si="3"/>
        <v>Bill Bartels</v>
      </c>
      <c r="I125" s="7">
        <f t="shared" si="2"/>
        <v>1.25</v>
      </c>
    </row>
    <row r="126" spans="1:9" ht="14.5" x14ac:dyDescent="0.35">
      <c r="A126" s="1">
        <v>43111.333333333328</v>
      </c>
      <c r="B126" t="s">
        <v>745</v>
      </c>
      <c r="C126" t="s">
        <v>148</v>
      </c>
      <c r="D126" t="s">
        <v>9</v>
      </c>
      <c r="E126" t="s">
        <v>21</v>
      </c>
      <c r="F126">
        <v>4.5</v>
      </c>
      <c r="G126">
        <v>4.5</v>
      </c>
      <c r="H126" s="7" t="str">
        <f t="shared" si="3"/>
        <v>Bill Bartels</v>
      </c>
      <c r="I126" s="7">
        <f t="shared" si="2"/>
        <v>4.5</v>
      </c>
    </row>
    <row r="127" spans="1:9" ht="14.5" x14ac:dyDescent="0.35">
      <c r="A127" s="1">
        <v>43111.333333333328</v>
      </c>
      <c r="B127" t="s">
        <v>457</v>
      </c>
      <c r="C127" t="s">
        <v>148</v>
      </c>
      <c r="D127" t="s">
        <v>9</v>
      </c>
      <c r="E127" t="s">
        <v>21</v>
      </c>
      <c r="F127">
        <v>1.5</v>
      </c>
      <c r="G127">
        <v>1.5</v>
      </c>
      <c r="H127" s="7" t="str">
        <f t="shared" si="3"/>
        <v>Bill Bartels</v>
      </c>
      <c r="I127" s="7">
        <f t="shared" si="2"/>
        <v>1.5</v>
      </c>
    </row>
    <row r="128" spans="1:9" ht="14.5" x14ac:dyDescent="0.35">
      <c r="A128" s="1">
        <v>43110.333333333328</v>
      </c>
      <c r="B128" t="s">
        <v>772</v>
      </c>
      <c r="C128" t="s">
        <v>148</v>
      </c>
      <c r="D128" t="s">
        <v>9</v>
      </c>
      <c r="E128" t="s">
        <v>23</v>
      </c>
      <c r="F128">
        <v>4</v>
      </c>
      <c r="G128">
        <v>4</v>
      </c>
      <c r="H128" s="7" t="str">
        <f t="shared" si="3"/>
        <v>Bill Bartels</v>
      </c>
      <c r="I128" s="7">
        <f t="shared" si="2"/>
        <v>4</v>
      </c>
    </row>
    <row r="129" spans="1:9" ht="14.5" x14ac:dyDescent="0.35">
      <c r="A129" s="1">
        <v>43103.333333333328</v>
      </c>
      <c r="B129" t="s">
        <v>187</v>
      </c>
      <c r="C129" t="s">
        <v>148</v>
      </c>
      <c r="D129" t="s">
        <v>72</v>
      </c>
      <c r="E129" t="s">
        <v>10</v>
      </c>
      <c r="F129">
        <v>0.75</v>
      </c>
      <c r="G129">
        <v>0.75</v>
      </c>
      <c r="H129" s="7" t="str">
        <f t="shared" si="3"/>
        <v>Bill Bartels</v>
      </c>
      <c r="I129" s="7">
        <f t="shared" ref="I129:I192" si="4">G129</f>
        <v>0.75</v>
      </c>
    </row>
    <row r="130" spans="1:9" ht="14.5" x14ac:dyDescent="0.35">
      <c r="A130" s="1">
        <v>43228.291666666672</v>
      </c>
      <c r="B130" t="s">
        <v>565</v>
      </c>
      <c r="C130" t="s">
        <v>566</v>
      </c>
      <c r="D130" t="s">
        <v>9</v>
      </c>
      <c r="E130" t="s">
        <v>23</v>
      </c>
      <c r="F130">
        <v>2</v>
      </c>
      <c r="G130">
        <v>2</v>
      </c>
      <c r="H130" s="7" t="str">
        <f t="shared" ref="H130:H193" si="5">MID(C130&amp;" "&amp;C130,FIND(" ",C130)+1,LEN(C130)-1)</f>
        <v>Marvin Boateng</v>
      </c>
      <c r="I130" s="7">
        <f t="shared" si="4"/>
        <v>2</v>
      </c>
    </row>
    <row r="131" spans="1:9" ht="14.5" x14ac:dyDescent="0.35">
      <c r="A131" s="1">
        <v>43202.291666666672</v>
      </c>
      <c r="B131" t="s">
        <v>565</v>
      </c>
      <c r="C131" t="s">
        <v>566</v>
      </c>
      <c r="D131" t="s">
        <v>9</v>
      </c>
      <c r="E131" t="s">
        <v>23</v>
      </c>
      <c r="F131">
        <v>2</v>
      </c>
      <c r="G131">
        <v>2</v>
      </c>
      <c r="H131" s="7" t="str">
        <f t="shared" si="5"/>
        <v>Marvin Boateng</v>
      </c>
      <c r="I131" s="7">
        <f t="shared" si="4"/>
        <v>2</v>
      </c>
    </row>
    <row r="132" spans="1:9" ht="14.5" x14ac:dyDescent="0.35">
      <c r="A132" s="1">
        <v>43192.291666666672</v>
      </c>
      <c r="B132" t="s">
        <v>641</v>
      </c>
      <c r="C132" t="s">
        <v>566</v>
      </c>
      <c r="D132" t="s">
        <v>9</v>
      </c>
      <c r="E132" t="s">
        <v>21</v>
      </c>
      <c r="F132">
        <v>2</v>
      </c>
      <c r="G132">
        <v>2</v>
      </c>
      <c r="H132" s="7" t="str">
        <f t="shared" si="5"/>
        <v>Marvin Boateng</v>
      </c>
      <c r="I132" s="7">
        <f t="shared" si="4"/>
        <v>2</v>
      </c>
    </row>
    <row r="133" spans="1:9" ht="14.5" x14ac:dyDescent="0.35">
      <c r="A133" s="1">
        <v>43145.333333333328</v>
      </c>
      <c r="B133" t="s">
        <v>363</v>
      </c>
      <c r="C133" t="s">
        <v>566</v>
      </c>
      <c r="D133" t="s">
        <v>9</v>
      </c>
      <c r="E133" t="s">
        <v>10</v>
      </c>
      <c r="F133">
        <v>0.5</v>
      </c>
      <c r="G133">
        <v>0.5</v>
      </c>
      <c r="H133" s="7" t="str">
        <f t="shared" si="5"/>
        <v>Marvin Boateng</v>
      </c>
      <c r="I133" s="7">
        <f t="shared" si="4"/>
        <v>0.5</v>
      </c>
    </row>
    <row r="134" spans="1:9" ht="14.5" x14ac:dyDescent="0.35">
      <c r="A134" s="1">
        <v>43140.333333333328</v>
      </c>
      <c r="B134" t="s">
        <v>58</v>
      </c>
      <c r="C134" t="s">
        <v>566</v>
      </c>
      <c r="D134" t="s">
        <v>9</v>
      </c>
      <c r="E134" t="s">
        <v>10</v>
      </c>
      <c r="F134">
        <v>1.5</v>
      </c>
      <c r="G134">
        <v>1.5</v>
      </c>
      <c r="H134" s="7" t="str">
        <f t="shared" si="5"/>
        <v>Marvin Boateng</v>
      </c>
      <c r="I134" s="7">
        <f t="shared" si="4"/>
        <v>1.5</v>
      </c>
    </row>
    <row r="135" spans="1:9" ht="14.5" x14ac:dyDescent="0.35">
      <c r="A135" s="1">
        <v>43314.291666666672</v>
      </c>
      <c r="B135" t="s">
        <v>1490</v>
      </c>
      <c r="C135" t="s">
        <v>299</v>
      </c>
      <c r="D135" t="s">
        <v>9</v>
      </c>
      <c r="E135" t="s">
        <v>31</v>
      </c>
      <c r="F135">
        <v>8.3333335816860199E-2</v>
      </c>
      <c r="G135">
        <v>8.3333335816860199E-2</v>
      </c>
      <c r="H135" s="7" t="str">
        <f t="shared" si="5"/>
        <v>Ray Bowman</v>
      </c>
      <c r="I135" s="7">
        <f t="shared" si="4"/>
        <v>8.3333335816860199E-2</v>
      </c>
    </row>
    <row r="136" spans="1:9" ht="14.5" x14ac:dyDescent="0.35">
      <c r="A136" s="1">
        <v>43314.291666666672</v>
      </c>
      <c r="B136" t="s">
        <v>495</v>
      </c>
      <c r="C136" t="s">
        <v>299</v>
      </c>
      <c r="D136" t="s">
        <v>9</v>
      </c>
      <c r="E136" t="s">
        <v>21</v>
      </c>
      <c r="F136">
        <v>0.5</v>
      </c>
      <c r="G136">
        <v>0.5</v>
      </c>
      <c r="H136" s="7" t="str">
        <f t="shared" si="5"/>
        <v>Ray Bowman</v>
      </c>
      <c r="I136" s="7">
        <f t="shared" si="4"/>
        <v>0.5</v>
      </c>
    </row>
    <row r="137" spans="1:9" ht="14.5" x14ac:dyDescent="0.35">
      <c r="A137" s="1">
        <v>43298.291666666672</v>
      </c>
      <c r="B137" t="s">
        <v>1394</v>
      </c>
      <c r="C137" t="s">
        <v>299</v>
      </c>
      <c r="D137" t="s">
        <v>9</v>
      </c>
      <c r="E137" t="s">
        <v>10</v>
      </c>
      <c r="F137">
        <v>1</v>
      </c>
      <c r="G137">
        <v>1</v>
      </c>
      <c r="H137" s="7" t="str">
        <f t="shared" si="5"/>
        <v>Ray Bowman</v>
      </c>
      <c r="I137" s="7">
        <f t="shared" si="4"/>
        <v>1</v>
      </c>
    </row>
    <row r="138" spans="1:9" ht="14.5" x14ac:dyDescent="0.35">
      <c r="A138" s="1">
        <v>43290.291666666672</v>
      </c>
      <c r="B138" t="s">
        <v>215</v>
      </c>
      <c r="C138" t="s">
        <v>299</v>
      </c>
      <c r="D138" t="s">
        <v>9</v>
      </c>
      <c r="E138" t="s">
        <v>10</v>
      </c>
      <c r="F138">
        <v>0.5</v>
      </c>
      <c r="G138">
        <v>0.5</v>
      </c>
      <c r="H138" s="7" t="str">
        <f t="shared" si="5"/>
        <v>Ray Bowman</v>
      </c>
      <c r="I138" s="7">
        <f t="shared" si="4"/>
        <v>0.5</v>
      </c>
    </row>
    <row r="139" spans="1:9" ht="14.5" x14ac:dyDescent="0.35">
      <c r="A139" s="1">
        <v>43286.291666666672</v>
      </c>
      <c r="B139" t="s">
        <v>1374</v>
      </c>
      <c r="C139" t="s">
        <v>299</v>
      </c>
      <c r="D139" t="s">
        <v>9</v>
      </c>
      <c r="E139" t="s">
        <v>21</v>
      </c>
      <c r="F139">
        <v>2</v>
      </c>
      <c r="G139">
        <v>2</v>
      </c>
      <c r="H139" s="7" t="str">
        <f t="shared" si="5"/>
        <v>Ray Bowman</v>
      </c>
      <c r="I139" s="7">
        <f t="shared" si="4"/>
        <v>2</v>
      </c>
    </row>
    <row r="140" spans="1:9" ht="14.5" x14ac:dyDescent="0.35">
      <c r="A140" s="1">
        <v>43250.291666666672</v>
      </c>
      <c r="B140" t="s">
        <v>1374</v>
      </c>
      <c r="C140" t="s">
        <v>299</v>
      </c>
      <c r="D140" t="s">
        <v>9</v>
      </c>
      <c r="E140" t="s">
        <v>21</v>
      </c>
      <c r="F140">
        <v>2</v>
      </c>
      <c r="G140">
        <v>2</v>
      </c>
      <c r="H140" s="7" t="str">
        <f t="shared" si="5"/>
        <v>Ray Bowman</v>
      </c>
      <c r="I140" s="7">
        <f t="shared" si="4"/>
        <v>2</v>
      </c>
    </row>
    <row r="141" spans="1:9" ht="14.5" x14ac:dyDescent="0.35">
      <c r="A141" s="1">
        <v>43236.291666666672</v>
      </c>
      <c r="B141" t="s">
        <v>298</v>
      </c>
      <c r="C141" t="s">
        <v>299</v>
      </c>
      <c r="D141" t="s">
        <v>9</v>
      </c>
      <c r="E141" t="s">
        <v>21</v>
      </c>
      <c r="F141">
        <v>1.5</v>
      </c>
      <c r="G141">
        <v>1.5</v>
      </c>
      <c r="H141" s="7" t="str">
        <f t="shared" si="5"/>
        <v>Ray Bowman</v>
      </c>
      <c r="I141" s="7">
        <f t="shared" si="4"/>
        <v>1.5</v>
      </c>
    </row>
    <row r="142" spans="1:9" ht="14.5" x14ac:dyDescent="0.35">
      <c r="A142" s="1">
        <v>43235.291666666672</v>
      </c>
      <c r="B142" t="s">
        <v>303</v>
      </c>
      <c r="C142" t="s">
        <v>299</v>
      </c>
      <c r="D142" t="s">
        <v>9</v>
      </c>
      <c r="E142" t="s">
        <v>31</v>
      </c>
      <c r="F142">
        <v>2</v>
      </c>
      <c r="G142">
        <v>2</v>
      </c>
      <c r="H142" s="7" t="str">
        <f t="shared" si="5"/>
        <v>Ray Bowman</v>
      </c>
      <c r="I142" s="7">
        <f t="shared" si="4"/>
        <v>2</v>
      </c>
    </row>
    <row r="143" spans="1:9" ht="14.5" x14ac:dyDescent="0.35">
      <c r="A143" s="1">
        <v>43235.291666666672</v>
      </c>
      <c r="B143" t="s">
        <v>305</v>
      </c>
      <c r="C143" t="s">
        <v>299</v>
      </c>
      <c r="D143" t="s">
        <v>9</v>
      </c>
      <c r="E143" t="s">
        <v>31</v>
      </c>
      <c r="F143">
        <v>2</v>
      </c>
      <c r="G143">
        <v>2</v>
      </c>
      <c r="H143" s="7" t="str">
        <f t="shared" si="5"/>
        <v>Ray Bowman</v>
      </c>
      <c r="I143" s="7">
        <f t="shared" si="4"/>
        <v>2</v>
      </c>
    </row>
    <row r="144" spans="1:9" ht="14.5" x14ac:dyDescent="0.35">
      <c r="A144" s="1">
        <v>43235.291666666672</v>
      </c>
      <c r="B144" t="s">
        <v>309</v>
      </c>
      <c r="C144" t="s">
        <v>299</v>
      </c>
      <c r="D144" t="s">
        <v>9</v>
      </c>
      <c r="E144" t="s">
        <v>31</v>
      </c>
      <c r="F144">
        <v>2</v>
      </c>
      <c r="G144">
        <v>2</v>
      </c>
      <c r="H144" s="7" t="str">
        <f t="shared" si="5"/>
        <v>Ray Bowman</v>
      </c>
      <c r="I144" s="7">
        <f t="shared" si="4"/>
        <v>2</v>
      </c>
    </row>
    <row r="145" spans="1:9" ht="14.5" x14ac:dyDescent="0.35">
      <c r="A145" s="1">
        <v>43235.291666666672</v>
      </c>
      <c r="B145" t="s">
        <v>311</v>
      </c>
      <c r="C145" t="s">
        <v>299</v>
      </c>
      <c r="D145" t="s">
        <v>9</v>
      </c>
      <c r="E145" t="s">
        <v>31</v>
      </c>
      <c r="F145">
        <v>2</v>
      </c>
      <c r="G145">
        <v>2</v>
      </c>
      <c r="H145" s="7" t="str">
        <f t="shared" si="5"/>
        <v>Ray Bowman</v>
      </c>
      <c r="I145" s="7">
        <f t="shared" si="4"/>
        <v>2</v>
      </c>
    </row>
    <row r="146" spans="1:9" ht="14.5" x14ac:dyDescent="0.35">
      <c r="A146" s="1">
        <v>43235.291666666672</v>
      </c>
      <c r="B146" t="s">
        <v>313</v>
      </c>
      <c r="C146" t="s">
        <v>299</v>
      </c>
      <c r="D146" t="s">
        <v>9</v>
      </c>
      <c r="E146" t="s">
        <v>31</v>
      </c>
      <c r="F146">
        <v>2</v>
      </c>
      <c r="G146">
        <v>2</v>
      </c>
      <c r="H146" s="7" t="str">
        <f t="shared" si="5"/>
        <v>Ray Bowman</v>
      </c>
      <c r="I146" s="7">
        <f t="shared" si="4"/>
        <v>2</v>
      </c>
    </row>
    <row r="147" spans="1:9" ht="14.5" x14ac:dyDescent="0.35">
      <c r="A147" s="1">
        <v>43235.291666666672</v>
      </c>
      <c r="B147" t="s">
        <v>315</v>
      </c>
      <c r="C147" t="s">
        <v>299</v>
      </c>
      <c r="D147" t="s">
        <v>9</v>
      </c>
      <c r="E147" t="s">
        <v>31</v>
      </c>
      <c r="F147">
        <v>2</v>
      </c>
      <c r="G147">
        <v>2</v>
      </c>
      <c r="H147" s="7" t="str">
        <f t="shared" si="5"/>
        <v>Ray Bowman</v>
      </c>
      <c r="I147" s="7">
        <f t="shared" si="4"/>
        <v>2</v>
      </c>
    </row>
    <row r="148" spans="1:9" ht="14.5" x14ac:dyDescent="0.35">
      <c r="A148" s="1">
        <v>43235.291666666672</v>
      </c>
      <c r="B148" t="s">
        <v>317</v>
      </c>
      <c r="C148" t="s">
        <v>299</v>
      </c>
      <c r="D148" t="s">
        <v>9</v>
      </c>
      <c r="E148" t="s">
        <v>31</v>
      </c>
      <c r="F148">
        <v>2</v>
      </c>
      <c r="G148">
        <v>2</v>
      </c>
      <c r="H148" s="7" t="str">
        <f t="shared" si="5"/>
        <v>Ray Bowman</v>
      </c>
      <c r="I148" s="7">
        <f t="shared" si="4"/>
        <v>2</v>
      </c>
    </row>
    <row r="149" spans="1:9" ht="14.5" x14ac:dyDescent="0.35">
      <c r="A149" s="1">
        <v>43235.291666666672</v>
      </c>
      <c r="B149" t="s">
        <v>201</v>
      </c>
      <c r="C149" t="s">
        <v>299</v>
      </c>
      <c r="D149" t="s">
        <v>9</v>
      </c>
      <c r="E149" t="s">
        <v>31</v>
      </c>
      <c r="F149">
        <v>2</v>
      </c>
      <c r="G149">
        <v>2</v>
      </c>
      <c r="H149" s="7" t="str">
        <f t="shared" si="5"/>
        <v>Ray Bowman</v>
      </c>
      <c r="I149" s="7">
        <f t="shared" si="4"/>
        <v>2</v>
      </c>
    </row>
    <row r="150" spans="1:9" ht="14.5" x14ac:dyDescent="0.35">
      <c r="A150" s="1">
        <v>43235.291666666672</v>
      </c>
      <c r="B150" t="s">
        <v>319</v>
      </c>
      <c r="C150" t="s">
        <v>299</v>
      </c>
      <c r="D150" t="s">
        <v>9</v>
      </c>
      <c r="E150" t="s">
        <v>31</v>
      </c>
      <c r="F150">
        <v>2</v>
      </c>
      <c r="G150">
        <v>2</v>
      </c>
      <c r="H150" s="7" t="str">
        <f t="shared" si="5"/>
        <v>Ray Bowman</v>
      </c>
      <c r="I150" s="7">
        <f t="shared" si="4"/>
        <v>2</v>
      </c>
    </row>
    <row r="151" spans="1:9" ht="14.5" x14ac:dyDescent="0.35">
      <c r="A151" s="1">
        <v>43235.291666666672</v>
      </c>
      <c r="B151" t="s">
        <v>321</v>
      </c>
      <c r="C151" t="s">
        <v>299</v>
      </c>
      <c r="D151" t="s">
        <v>9</v>
      </c>
      <c r="E151" t="s">
        <v>31</v>
      </c>
      <c r="F151">
        <v>2</v>
      </c>
      <c r="G151">
        <v>2</v>
      </c>
      <c r="H151" s="7" t="str">
        <f t="shared" si="5"/>
        <v>Ray Bowman</v>
      </c>
      <c r="I151" s="7">
        <f t="shared" si="4"/>
        <v>2</v>
      </c>
    </row>
    <row r="152" spans="1:9" ht="14.5" x14ac:dyDescent="0.35">
      <c r="A152" s="1">
        <v>43235.291666666672</v>
      </c>
      <c r="B152" t="s">
        <v>1467</v>
      </c>
      <c r="C152" t="s">
        <v>299</v>
      </c>
      <c r="D152" t="s">
        <v>9</v>
      </c>
      <c r="E152" t="s">
        <v>31</v>
      </c>
      <c r="F152">
        <v>2</v>
      </c>
      <c r="G152">
        <v>2</v>
      </c>
      <c r="H152" s="7" t="str">
        <f t="shared" si="5"/>
        <v>Ray Bowman</v>
      </c>
      <c r="I152" s="7">
        <f t="shared" si="4"/>
        <v>2</v>
      </c>
    </row>
    <row r="153" spans="1:9" ht="14.5" x14ac:dyDescent="0.35">
      <c r="A153" s="1">
        <v>43235.291666666672</v>
      </c>
      <c r="B153" t="s">
        <v>38</v>
      </c>
      <c r="C153" t="s">
        <v>299</v>
      </c>
      <c r="D153" t="s">
        <v>9</v>
      </c>
      <c r="E153" t="s">
        <v>31</v>
      </c>
      <c r="F153">
        <v>2</v>
      </c>
      <c r="G153">
        <v>2</v>
      </c>
      <c r="H153" s="7" t="str">
        <f t="shared" si="5"/>
        <v>Ray Bowman</v>
      </c>
      <c r="I153" s="7">
        <f t="shared" si="4"/>
        <v>2</v>
      </c>
    </row>
    <row r="154" spans="1:9" ht="14.5" x14ac:dyDescent="0.35">
      <c r="A154" s="1">
        <v>43235.291666666672</v>
      </c>
      <c r="B154" t="s">
        <v>323</v>
      </c>
      <c r="C154" t="s">
        <v>299</v>
      </c>
      <c r="D154" t="s">
        <v>9</v>
      </c>
      <c r="E154" t="s">
        <v>31</v>
      </c>
      <c r="F154">
        <v>2</v>
      </c>
      <c r="G154">
        <v>2</v>
      </c>
      <c r="H154" s="7" t="str">
        <f t="shared" si="5"/>
        <v>Ray Bowman</v>
      </c>
      <c r="I154" s="7">
        <f t="shared" si="4"/>
        <v>2</v>
      </c>
    </row>
    <row r="155" spans="1:9" ht="14.5" x14ac:dyDescent="0.35">
      <c r="A155" s="1">
        <v>43235.291666666672</v>
      </c>
      <c r="B155" t="s">
        <v>325</v>
      </c>
      <c r="C155" t="s">
        <v>299</v>
      </c>
      <c r="D155" t="s">
        <v>9</v>
      </c>
      <c r="E155" t="s">
        <v>31</v>
      </c>
      <c r="F155">
        <v>2</v>
      </c>
      <c r="G155">
        <v>2</v>
      </c>
      <c r="H155" s="7" t="str">
        <f t="shared" si="5"/>
        <v>Ray Bowman</v>
      </c>
      <c r="I155" s="7">
        <f t="shared" si="4"/>
        <v>2</v>
      </c>
    </row>
    <row r="156" spans="1:9" ht="14.5" x14ac:dyDescent="0.35">
      <c r="A156" s="1">
        <v>43235.291666666672</v>
      </c>
      <c r="B156" t="s">
        <v>327</v>
      </c>
      <c r="C156" t="s">
        <v>299</v>
      </c>
      <c r="D156" t="s">
        <v>9</v>
      </c>
      <c r="E156" t="s">
        <v>31</v>
      </c>
      <c r="F156">
        <v>2</v>
      </c>
      <c r="G156">
        <v>2</v>
      </c>
      <c r="H156" s="7" t="str">
        <f t="shared" si="5"/>
        <v>Ray Bowman</v>
      </c>
      <c r="I156" s="7">
        <f t="shared" si="4"/>
        <v>2</v>
      </c>
    </row>
    <row r="157" spans="1:9" ht="14.5" x14ac:dyDescent="0.35">
      <c r="A157" s="1">
        <v>43235.291666666672</v>
      </c>
      <c r="B157" t="s">
        <v>329</v>
      </c>
      <c r="C157" t="s">
        <v>299</v>
      </c>
      <c r="D157" t="s">
        <v>9</v>
      </c>
      <c r="E157" t="s">
        <v>31</v>
      </c>
      <c r="F157">
        <v>2</v>
      </c>
      <c r="G157">
        <v>2</v>
      </c>
      <c r="H157" s="7" t="str">
        <f t="shared" si="5"/>
        <v>Ray Bowman</v>
      </c>
      <c r="I157" s="7">
        <f t="shared" si="4"/>
        <v>2</v>
      </c>
    </row>
    <row r="158" spans="1:9" ht="14.5" x14ac:dyDescent="0.35">
      <c r="A158" s="1">
        <v>43235.291666666672</v>
      </c>
      <c r="B158" t="s">
        <v>331</v>
      </c>
      <c r="C158" t="s">
        <v>299</v>
      </c>
      <c r="D158" t="s">
        <v>9</v>
      </c>
      <c r="E158" t="s">
        <v>31</v>
      </c>
      <c r="F158">
        <v>2</v>
      </c>
      <c r="G158">
        <v>2</v>
      </c>
      <c r="H158" s="7" t="str">
        <f t="shared" si="5"/>
        <v>Ray Bowman</v>
      </c>
      <c r="I158" s="7">
        <f t="shared" si="4"/>
        <v>2</v>
      </c>
    </row>
    <row r="159" spans="1:9" ht="14.5" x14ac:dyDescent="0.35">
      <c r="A159" s="1">
        <v>43235.291666666672</v>
      </c>
      <c r="B159" t="s">
        <v>243</v>
      </c>
      <c r="C159" t="s">
        <v>299</v>
      </c>
      <c r="D159" t="s">
        <v>9</v>
      </c>
      <c r="E159" t="s">
        <v>31</v>
      </c>
      <c r="F159">
        <v>2</v>
      </c>
      <c r="G159">
        <v>2</v>
      </c>
      <c r="H159" s="7" t="str">
        <f t="shared" si="5"/>
        <v>Ray Bowman</v>
      </c>
      <c r="I159" s="7">
        <f t="shared" si="4"/>
        <v>2</v>
      </c>
    </row>
    <row r="160" spans="1:9" ht="14.5" x14ac:dyDescent="0.35">
      <c r="A160" s="1">
        <v>43235.291666666672</v>
      </c>
      <c r="B160" t="s">
        <v>1533</v>
      </c>
      <c r="C160" t="s">
        <v>299</v>
      </c>
      <c r="D160" t="s">
        <v>9</v>
      </c>
      <c r="E160" t="s">
        <v>31</v>
      </c>
      <c r="F160">
        <v>2</v>
      </c>
      <c r="G160">
        <v>2</v>
      </c>
      <c r="H160" s="7" t="str">
        <f t="shared" si="5"/>
        <v>Ray Bowman</v>
      </c>
      <c r="I160" s="7">
        <f t="shared" si="4"/>
        <v>2</v>
      </c>
    </row>
    <row r="161" spans="1:9" ht="14.5" x14ac:dyDescent="0.35">
      <c r="A161" s="1">
        <v>43235.291666666672</v>
      </c>
      <c r="B161" t="s">
        <v>261</v>
      </c>
      <c r="C161" t="s">
        <v>299</v>
      </c>
      <c r="D161" t="s">
        <v>9</v>
      </c>
      <c r="E161" t="s">
        <v>31</v>
      </c>
      <c r="F161">
        <v>2</v>
      </c>
      <c r="G161">
        <v>2</v>
      </c>
      <c r="H161" s="7" t="str">
        <f t="shared" si="5"/>
        <v>Ray Bowman</v>
      </c>
      <c r="I161" s="7">
        <f t="shared" si="4"/>
        <v>2</v>
      </c>
    </row>
    <row r="162" spans="1:9" ht="14.5" x14ac:dyDescent="0.35">
      <c r="A162" s="1">
        <v>43235.291666666672</v>
      </c>
      <c r="B162" t="s">
        <v>333</v>
      </c>
      <c r="C162" t="s">
        <v>299</v>
      </c>
      <c r="D162" t="s">
        <v>9</v>
      </c>
      <c r="E162" t="s">
        <v>31</v>
      </c>
      <c r="F162">
        <v>2</v>
      </c>
      <c r="G162">
        <v>2</v>
      </c>
      <c r="H162" s="7" t="str">
        <f t="shared" si="5"/>
        <v>Ray Bowman</v>
      </c>
      <c r="I162" s="7">
        <f t="shared" si="4"/>
        <v>2</v>
      </c>
    </row>
    <row r="163" spans="1:9" ht="14.5" x14ac:dyDescent="0.35">
      <c r="A163" s="1">
        <v>43235.291666666672</v>
      </c>
      <c r="B163" t="s">
        <v>335</v>
      </c>
      <c r="C163" t="s">
        <v>299</v>
      </c>
      <c r="D163" t="s">
        <v>9</v>
      </c>
      <c r="E163" t="s">
        <v>31</v>
      </c>
      <c r="F163">
        <v>2</v>
      </c>
      <c r="G163">
        <v>2</v>
      </c>
      <c r="H163" s="7" t="str">
        <f t="shared" si="5"/>
        <v>Ray Bowman</v>
      </c>
      <c r="I163" s="7">
        <f t="shared" si="4"/>
        <v>2</v>
      </c>
    </row>
    <row r="164" spans="1:9" ht="14.5" x14ac:dyDescent="0.35">
      <c r="A164" s="1">
        <v>43235.291666666672</v>
      </c>
      <c r="B164" t="s">
        <v>337</v>
      </c>
      <c r="C164" t="s">
        <v>299</v>
      </c>
      <c r="D164" t="s">
        <v>9</v>
      </c>
      <c r="E164" t="s">
        <v>31</v>
      </c>
      <c r="F164">
        <v>2</v>
      </c>
      <c r="G164">
        <v>2</v>
      </c>
      <c r="H164" s="7" t="str">
        <f t="shared" si="5"/>
        <v>Ray Bowman</v>
      </c>
      <c r="I164" s="7">
        <f t="shared" si="4"/>
        <v>2</v>
      </c>
    </row>
    <row r="165" spans="1:9" ht="14.5" x14ac:dyDescent="0.35">
      <c r="A165" s="1">
        <v>43235.291666666672</v>
      </c>
      <c r="B165" t="s">
        <v>152</v>
      </c>
      <c r="C165" t="s">
        <v>299</v>
      </c>
      <c r="D165" t="s">
        <v>9</v>
      </c>
      <c r="E165" t="s">
        <v>31</v>
      </c>
      <c r="F165">
        <v>2</v>
      </c>
      <c r="G165">
        <v>2</v>
      </c>
      <c r="H165" s="7" t="str">
        <f t="shared" si="5"/>
        <v>Ray Bowman</v>
      </c>
      <c r="I165" s="7">
        <f t="shared" si="4"/>
        <v>2</v>
      </c>
    </row>
    <row r="166" spans="1:9" ht="14.5" x14ac:dyDescent="0.35">
      <c r="A166" s="1">
        <v>43235.291666666672</v>
      </c>
      <c r="B166" t="s">
        <v>339</v>
      </c>
      <c r="C166" t="s">
        <v>299</v>
      </c>
      <c r="D166" t="s">
        <v>9</v>
      </c>
      <c r="E166" t="s">
        <v>31</v>
      </c>
      <c r="F166">
        <v>2</v>
      </c>
      <c r="G166">
        <v>2</v>
      </c>
      <c r="H166" s="7" t="str">
        <f t="shared" si="5"/>
        <v>Ray Bowman</v>
      </c>
      <c r="I166" s="7">
        <f t="shared" si="4"/>
        <v>2</v>
      </c>
    </row>
    <row r="167" spans="1:9" ht="14.5" x14ac:dyDescent="0.35">
      <c r="A167" s="1">
        <v>43235.291666666672</v>
      </c>
      <c r="B167" t="s">
        <v>341</v>
      </c>
      <c r="C167" t="s">
        <v>299</v>
      </c>
      <c r="D167" t="s">
        <v>9</v>
      </c>
      <c r="E167" t="s">
        <v>31</v>
      </c>
      <c r="F167">
        <v>2</v>
      </c>
      <c r="G167">
        <v>2</v>
      </c>
      <c r="H167" s="7" t="str">
        <f t="shared" si="5"/>
        <v>Ray Bowman</v>
      </c>
      <c r="I167" s="7">
        <f t="shared" si="4"/>
        <v>2</v>
      </c>
    </row>
    <row r="168" spans="1:9" ht="14.5" x14ac:dyDescent="0.35">
      <c r="A168" s="1">
        <v>43235.291666666672</v>
      </c>
      <c r="B168" t="s">
        <v>343</v>
      </c>
      <c r="C168" t="s">
        <v>299</v>
      </c>
      <c r="D168" t="s">
        <v>9</v>
      </c>
      <c r="E168" t="s">
        <v>31</v>
      </c>
      <c r="F168">
        <v>2</v>
      </c>
      <c r="G168">
        <v>2</v>
      </c>
      <c r="H168" s="7" t="str">
        <f t="shared" si="5"/>
        <v>Ray Bowman</v>
      </c>
      <c r="I168" s="7">
        <f t="shared" si="4"/>
        <v>2</v>
      </c>
    </row>
    <row r="169" spans="1:9" ht="14.5" x14ac:dyDescent="0.35">
      <c r="A169" s="1">
        <v>43235.291666666672</v>
      </c>
      <c r="B169" t="s">
        <v>103</v>
      </c>
      <c r="C169" t="s">
        <v>299</v>
      </c>
      <c r="D169" t="s">
        <v>9</v>
      </c>
      <c r="E169" t="s">
        <v>31</v>
      </c>
      <c r="F169">
        <v>2</v>
      </c>
      <c r="G169">
        <v>2</v>
      </c>
      <c r="H169" s="7" t="str">
        <f t="shared" si="5"/>
        <v>Ray Bowman</v>
      </c>
      <c r="I169" s="7">
        <f t="shared" si="4"/>
        <v>2</v>
      </c>
    </row>
    <row r="170" spans="1:9" ht="14.5" x14ac:dyDescent="0.35">
      <c r="A170" s="1">
        <v>43235.291666666672</v>
      </c>
      <c r="B170" t="s">
        <v>139</v>
      </c>
      <c r="C170" t="s">
        <v>299</v>
      </c>
      <c r="D170" t="s">
        <v>9</v>
      </c>
      <c r="E170" t="s">
        <v>31</v>
      </c>
      <c r="F170">
        <v>2</v>
      </c>
      <c r="G170">
        <v>2</v>
      </c>
      <c r="H170" s="7" t="str">
        <f t="shared" si="5"/>
        <v>Ray Bowman</v>
      </c>
      <c r="I170" s="7">
        <f t="shared" si="4"/>
        <v>2</v>
      </c>
    </row>
    <row r="171" spans="1:9" ht="14.5" x14ac:dyDescent="0.35">
      <c r="A171" s="1">
        <v>43235.291666666672</v>
      </c>
      <c r="B171" t="s">
        <v>128</v>
      </c>
      <c r="C171" t="s">
        <v>299</v>
      </c>
      <c r="D171" t="s">
        <v>9</v>
      </c>
      <c r="E171" t="s">
        <v>31</v>
      </c>
      <c r="F171">
        <v>2</v>
      </c>
      <c r="G171">
        <v>2</v>
      </c>
      <c r="H171" s="7" t="str">
        <f t="shared" si="5"/>
        <v>Ray Bowman</v>
      </c>
      <c r="I171" s="7">
        <f t="shared" si="4"/>
        <v>2</v>
      </c>
    </row>
    <row r="172" spans="1:9" ht="14.5" x14ac:dyDescent="0.35">
      <c r="A172" s="1">
        <v>43235.291666666672</v>
      </c>
      <c r="B172" t="s">
        <v>58</v>
      </c>
      <c r="C172" t="s">
        <v>299</v>
      </c>
      <c r="D172" t="s">
        <v>9</v>
      </c>
      <c r="E172" t="s">
        <v>31</v>
      </c>
      <c r="F172">
        <v>2</v>
      </c>
      <c r="G172">
        <v>2</v>
      </c>
      <c r="H172" s="7" t="str">
        <f t="shared" si="5"/>
        <v>Ray Bowman</v>
      </c>
      <c r="I172" s="7">
        <f t="shared" si="4"/>
        <v>2</v>
      </c>
    </row>
    <row r="173" spans="1:9" ht="14.5" x14ac:dyDescent="0.35">
      <c r="A173" s="1">
        <v>43235.291666666672</v>
      </c>
      <c r="B173" t="s">
        <v>48</v>
      </c>
      <c r="C173" t="s">
        <v>299</v>
      </c>
      <c r="D173" t="s">
        <v>9</v>
      </c>
      <c r="E173" t="s">
        <v>31</v>
      </c>
      <c r="F173">
        <v>2</v>
      </c>
      <c r="G173">
        <v>2</v>
      </c>
      <c r="H173" s="7" t="str">
        <f t="shared" si="5"/>
        <v>Ray Bowman</v>
      </c>
      <c r="I173" s="7">
        <f t="shared" si="4"/>
        <v>2</v>
      </c>
    </row>
    <row r="174" spans="1:9" ht="14.5" x14ac:dyDescent="0.35">
      <c r="A174" s="1">
        <v>43235.291666666672</v>
      </c>
      <c r="B174" t="s">
        <v>345</v>
      </c>
      <c r="C174" t="s">
        <v>299</v>
      </c>
      <c r="D174" t="s">
        <v>9</v>
      </c>
      <c r="E174" t="s">
        <v>31</v>
      </c>
      <c r="F174">
        <v>2</v>
      </c>
      <c r="G174">
        <v>2</v>
      </c>
      <c r="H174" s="7" t="str">
        <f t="shared" si="5"/>
        <v>Ray Bowman</v>
      </c>
      <c r="I174" s="7">
        <f t="shared" si="4"/>
        <v>2</v>
      </c>
    </row>
    <row r="175" spans="1:9" ht="14.5" x14ac:dyDescent="0.35">
      <c r="A175" s="1">
        <v>43235.291666666672</v>
      </c>
      <c r="B175" t="s">
        <v>347</v>
      </c>
      <c r="C175" t="s">
        <v>299</v>
      </c>
      <c r="D175" t="s">
        <v>9</v>
      </c>
      <c r="E175" t="s">
        <v>31</v>
      </c>
      <c r="F175">
        <v>2</v>
      </c>
      <c r="G175">
        <v>2</v>
      </c>
      <c r="H175" s="7" t="str">
        <f t="shared" si="5"/>
        <v>Ray Bowman</v>
      </c>
      <c r="I175" s="7">
        <f t="shared" si="4"/>
        <v>2</v>
      </c>
    </row>
    <row r="176" spans="1:9" ht="14.5" x14ac:dyDescent="0.35">
      <c r="A176" s="1">
        <v>43235.291666666672</v>
      </c>
      <c r="B176" t="s">
        <v>349</v>
      </c>
      <c r="C176" t="s">
        <v>299</v>
      </c>
      <c r="D176" t="s">
        <v>9</v>
      </c>
      <c r="E176" t="s">
        <v>31</v>
      </c>
      <c r="F176">
        <v>2</v>
      </c>
      <c r="G176">
        <v>2</v>
      </c>
      <c r="H176" s="7" t="str">
        <f t="shared" si="5"/>
        <v>Ray Bowman</v>
      </c>
      <c r="I176" s="7">
        <f t="shared" si="4"/>
        <v>2</v>
      </c>
    </row>
    <row r="177" spans="1:9" ht="14.5" x14ac:dyDescent="0.35">
      <c r="A177" s="1">
        <v>43235.291666666672</v>
      </c>
      <c r="B177" t="s">
        <v>175</v>
      </c>
      <c r="C177" t="s">
        <v>299</v>
      </c>
      <c r="D177" t="s">
        <v>9</v>
      </c>
      <c r="E177" t="s">
        <v>31</v>
      </c>
      <c r="F177">
        <v>2</v>
      </c>
      <c r="G177">
        <v>2</v>
      </c>
      <c r="H177" s="7" t="str">
        <f t="shared" si="5"/>
        <v>Ray Bowman</v>
      </c>
      <c r="I177" s="7">
        <f t="shared" si="4"/>
        <v>2</v>
      </c>
    </row>
    <row r="178" spans="1:9" ht="14.5" x14ac:dyDescent="0.35">
      <c r="A178" s="1">
        <v>43235.291666666672</v>
      </c>
      <c r="B178" t="s">
        <v>351</v>
      </c>
      <c r="C178" t="s">
        <v>299</v>
      </c>
      <c r="D178" t="s">
        <v>9</v>
      </c>
      <c r="E178" t="s">
        <v>31</v>
      </c>
      <c r="F178">
        <v>2</v>
      </c>
      <c r="G178">
        <v>2</v>
      </c>
      <c r="H178" s="7" t="str">
        <f t="shared" si="5"/>
        <v>Ray Bowman</v>
      </c>
      <c r="I178" s="7">
        <f t="shared" si="4"/>
        <v>2</v>
      </c>
    </row>
    <row r="179" spans="1:9" ht="14.5" x14ac:dyDescent="0.35">
      <c r="A179" s="1">
        <v>43235.291666666672</v>
      </c>
      <c r="B179" t="s">
        <v>353</v>
      </c>
      <c r="C179" t="s">
        <v>299</v>
      </c>
      <c r="D179" t="s">
        <v>9</v>
      </c>
      <c r="E179" t="s">
        <v>31</v>
      </c>
      <c r="F179">
        <v>2</v>
      </c>
      <c r="G179">
        <v>2</v>
      </c>
      <c r="H179" s="7" t="str">
        <f t="shared" si="5"/>
        <v>Ray Bowman</v>
      </c>
      <c r="I179" s="7">
        <f t="shared" si="4"/>
        <v>2</v>
      </c>
    </row>
    <row r="180" spans="1:9" ht="14.5" x14ac:dyDescent="0.35">
      <c r="A180" s="1">
        <v>43235.291666666672</v>
      </c>
      <c r="B180" t="s">
        <v>355</v>
      </c>
      <c r="C180" t="s">
        <v>299</v>
      </c>
      <c r="D180" t="s">
        <v>9</v>
      </c>
      <c r="E180" t="s">
        <v>21</v>
      </c>
      <c r="F180">
        <v>2</v>
      </c>
      <c r="G180">
        <v>2</v>
      </c>
      <c r="H180" s="7" t="str">
        <f t="shared" si="5"/>
        <v>Ray Bowman</v>
      </c>
      <c r="I180" s="7">
        <f t="shared" si="4"/>
        <v>2</v>
      </c>
    </row>
    <row r="181" spans="1:9" ht="14.5" x14ac:dyDescent="0.35">
      <c r="A181" s="1">
        <v>43235.291666666672</v>
      </c>
      <c r="B181" t="s">
        <v>357</v>
      </c>
      <c r="C181" t="s">
        <v>299</v>
      </c>
      <c r="D181" t="s">
        <v>9</v>
      </c>
      <c r="E181" t="s">
        <v>31</v>
      </c>
      <c r="F181">
        <v>2</v>
      </c>
      <c r="G181">
        <v>2</v>
      </c>
      <c r="H181" s="7" t="str">
        <f t="shared" si="5"/>
        <v>Ray Bowman</v>
      </c>
      <c r="I181" s="7">
        <f t="shared" si="4"/>
        <v>2</v>
      </c>
    </row>
    <row r="182" spans="1:9" ht="14.5" x14ac:dyDescent="0.35">
      <c r="A182" s="1">
        <v>43235.291666666672</v>
      </c>
      <c r="B182" t="s">
        <v>359</v>
      </c>
      <c r="C182" t="s">
        <v>299</v>
      </c>
      <c r="D182" t="s">
        <v>9</v>
      </c>
      <c r="E182" t="s">
        <v>31</v>
      </c>
      <c r="F182">
        <v>2</v>
      </c>
      <c r="G182">
        <v>2</v>
      </c>
      <c r="H182" s="7" t="str">
        <f t="shared" si="5"/>
        <v>Ray Bowman</v>
      </c>
      <c r="I182" s="7">
        <f t="shared" si="4"/>
        <v>2</v>
      </c>
    </row>
    <row r="183" spans="1:9" ht="14.5" x14ac:dyDescent="0.35">
      <c r="A183" s="1">
        <v>43235.291666666672</v>
      </c>
      <c r="B183" t="s">
        <v>361</v>
      </c>
      <c r="C183" t="s">
        <v>299</v>
      </c>
      <c r="D183" t="s">
        <v>9</v>
      </c>
      <c r="E183" t="s">
        <v>31</v>
      </c>
      <c r="F183">
        <v>2</v>
      </c>
      <c r="G183">
        <v>2</v>
      </c>
      <c r="H183" s="7" t="str">
        <f t="shared" si="5"/>
        <v>Ray Bowman</v>
      </c>
      <c r="I183" s="7">
        <f t="shared" si="4"/>
        <v>2</v>
      </c>
    </row>
    <row r="184" spans="1:9" ht="14.5" x14ac:dyDescent="0.35">
      <c r="A184" s="1">
        <v>43235.291666666672</v>
      </c>
      <c r="B184" t="s">
        <v>363</v>
      </c>
      <c r="C184" t="s">
        <v>299</v>
      </c>
      <c r="D184" t="s">
        <v>9</v>
      </c>
      <c r="E184" t="s">
        <v>31</v>
      </c>
      <c r="F184">
        <v>2</v>
      </c>
      <c r="G184">
        <v>2</v>
      </c>
      <c r="H184" s="7" t="str">
        <f t="shared" si="5"/>
        <v>Ray Bowman</v>
      </c>
      <c r="I184" s="7">
        <f t="shared" si="4"/>
        <v>2</v>
      </c>
    </row>
    <row r="185" spans="1:9" ht="14.5" x14ac:dyDescent="0.35">
      <c r="A185" s="1">
        <v>43235.291666666672</v>
      </c>
      <c r="B185" t="s">
        <v>365</v>
      </c>
      <c r="C185" t="s">
        <v>299</v>
      </c>
      <c r="D185" t="s">
        <v>9</v>
      </c>
      <c r="E185" t="s">
        <v>31</v>
      </c>
      <c r="F185">
        <v>2</v>
      </c>
      <c r="G185">
        <v>2</v>
      </c>
      <c r="H185" s="7" t="str">
        <f t="shared" si="5"/>
        <v>Ray Bowman</v>
      </c>
      <c r="I185" s="7">
        <f t="shared" si="4"/>
        <v>2</v>
      </c>
    </row>
    <row r="186" spans="1:9" ht="14.5" x14ac:dyDescent="0.35">
      <c r="A186" s="1">
        <v>43235.291666666672</v>
      </c>
      <c r="B186" t="s">
        <v>367</v>
      </c>
      <c r="C186" t="s">
        <v>299</v>
      </c>
      <c r="D186" t="s">
        <v>9</v>
      </c>
      <c r="E186" t="s">
        <v>31</v>
      </c>
      <c r="F186">
        <v>2</v>
      </c>
      <c r="G186">
        <v>2</v>
      </c>
      <c r="H186" s="7" t="str">
        <f t="shared" si="5"/>
        <v>Ray Bowman</v>
      </c>
      <c r="I186" s="7">
        <f t="shared" si="4"/>
        <v>2</v>
      </c>
    </row>
    <row r="187" spans="1:9" ht="14.5" x14ac:dyDescent="0.35">
      <c r="A187" s="1">
        <v>43235.291666666672</v>
      </c>
      <c r="B187" t="s">
        <v>369</v>
      </c>
      <c r="C187" t="s">
        <v>299</v>
      </c>
      <c r="D187" t="s">
        <v>9</v>
      </c>
      <c r="E187" t="s">
        <v>31</v>
      </c>
      <c r="F187">
        <v>2</v>
      </c>
      <c r="G187">
        <v>2</v>
      </c>
      <c r="H187" s="7" t="str">
        <f t="shared" si="5"/>
        <v>Ray Bowman</v>
      </c>
      <c r="I187" s="7">
        <f t="shared" si="4"/>
        <v>2</v>
      </c>
    </row>
    <row r="188" spans="1:9" ht="14.5" x14ac:dyDescent="0.35">
      <c r="A188" s="1">
        <v>43235.291666666672</v>
      </c>
      <c r="B188" t="s">
        <v>296</v>
      </c>
      <c r="C188" t="s">
        <v>299</v>
      </c>
      <c r="D188" t="s">
        <v>9</v>
      </c>
      <c r="E188" t="s">
        <v>31</v>
      </c>
      <c r="F188">
        <v>2</v>
      </c>
      <c r="G188">
        <v>2</v>
      </c>
      <c r="H188" s="7" t="str">
        <f t="shared" si="5"/>
        <v>Ray Bowman</v>
      </c>
      <c r="I188" s="7">
        <f t="shared" si="4"/>
        <v>2</v>
      </c>
    </row>
    <row r="189" spans="1:9" ht="14.5" x14ac:dyDescent="0.35">
      <c r="A189" s="1">
        <v>43235.291666666672</v>
      </c>
      <c r="B189" t="s">
        <v>24</v>
      </c>
      <c r="C189" t="s">
        <v>299</v>
      </c>
      <c r="D189" t="s">
        <v>9</v>
      </c>
      <c r="E189" t="s">
        <v>31</v>
      </c>
      <c r="F189">
        <v>2</v>
      </c>
      <c r="G189">
        <v>2</v>
      </c>
      <c r="H189" s="7" t="str">
        <f t="shared" si="5"/>
        <v>Ray Bowman</v>
      </c>
      <c r="I189" s="7">
        <f t="shared" si="4"/>
        <v>2</v>
      </c>
    </row>
    <row r="190" spans="1:9" ht="14.5" x14ac:dyDescent="0.35">
      <c r="A190" s="1">
        <v>43235.291666666672</v>
      </c>
      <c r="B190" t="s">
        <v>371</v>
      </c>
      <c r="C190" t="s">
        <v>299</v>
      </c>
      <c r="D190" t="s">
        <v>9</v>
      </c>
      <c r="E190" t="s">
        <v>31</v>
      </c>
      <c r="F190">
        <v>2</v>
      </c>
      <c r="G190">
        <v>2</v>
      </c>
      <c r="H190" s="7" t="str">
        <f t="shared" si="5"/>
        <v>Ray Bowman</v>
      </c>
      <c r="I190" s="7">
        <f t="shared" si="4"/>
        <v>2</v>
      </c>
    </row>
    <row r="191" spans="1:9" ht="14.5" x14ac:dyDescent="0.35">
      <c r="A191" s="1">
        <v>43235.291666666672</v>
      </c>
      <c r="B191" t="s">
        <v>1534</v>
      </c>
      <c r="C191" t="s">
        <v>299</v>
      </c>
      <c r="D191" t="s">
        <v>9</v>
      </c>
      <c r="E191" t="s">
        <v>31</v>
      </c>
      <c r="F191">
        <v>2</v>
      </c>
      <c r="G191">
        <v>2</v>
      </c>
      <c r="H191" s="7" t="str">
        <f t="shared" si="5"/>
        <v>Ray Bowman</v>
      </c>
      <c r="I191" s="7">
        <f t="shared" si="4"/>
        <v>2</v>
      </c>
    </row>
    <row r="192" spans="1:9" ht="14.5" x14ac:dyDescent="0.35">
      <c r="A192" s="1">
        <v>43235.291666666672</v>
      </c>
      <c r="B192" t="s">
        <v>373</v>
      </c>
      <c r="C192" t="s">
        <v>299</v>
      </c>
      <c r="D192" t="s">
        <v>9</v>
      </c>
      <c r="E192" t="s">
        <v>31</v>
      </c>
      <c r="F192">
        <v>2</v>
      </c>
      <c r="G192">
        <v>2</v>
      </c>
      <c r="H192" s="7" t="str">
        <f t="shared" si="5"/>
        <v>Ray Bowman</v>
      </c>
      <c r="I192" s="7">
        <f t="shared" si="4"/>
        <v>2</v>
      </c>
    </row>
    <row r="193" spans="1:9" ht="14.5" x14ac:dyDescent="0.35">
      <c r="A193" s="1">
        <v>43235.291666666672</v>
      </c>
      <c r="B193" t="s">
        <v>375</v>
      </c>
      <c r="C193" t="s">
        <v>299</v>
      </c>
      <c r="D193" t="s">
        <v>9</v>
      </c>
      <c r="E193" t="s">
        <v>31</v>
      </c>
      <c r="F193">
        <v>2</v>
      </c>
      <c r="G193">
        <v>2</v>
      </c>
      <c r="H193" s="7" t="str">
        <f t="shared" si="5"/>
        <v>Ray Bowman</v>
      </c>
      <c r="I193" s="7">
        <f t="shared" ref="I193:I256" si="6">G193</f>
        <v>2</v>
      </c>
    </row>
    <row r="194" spans="1:9" ht="14.5" x14ac:dyDescent="0.35">
      <c r="A194" s="1">
        <v>43235.291666666672</v>
      </c>
      <c r="B194" t="s">
        <v>377</v>
      </c>
      <c r="C194" t="s">
        <v>299</v>
      </c>
      <c r="D194" t="s">
        <v>9</v>
      </c>
      <c r="E194" t="s">
        <v>31</v>
      </c>
      <c r="F194">
        <v>2</v>
      </c>
      <c r="G194">
        <v>2</v>
      </c>
      <c r="H194" s="7" t="str">
        <f t="shared" ref="H194:H257" si="7">MID(C194&amp;" "&amp;C194,FIND(" ",C194)+1,LEN(C194)-1)</f>
        <v>Ray Bowman</v>
      </c>
      <c r="I194" s="7">
        <f t="shared" si="6"/>
        <v>2</v>
      </c>
    </row>
    <row r="195" spans="1:9" ht="14.5" x14ac:dyDescent="0.35">
      <c r="A195" s="1">
        <v>43235.291666666672</v>
      </c>
      <c r="B195" t="s">
        <v>81</v>
      </c>
      <c r="C195" t="s">
        <v>299</v>
      </c>
      <c r="D195" t="s">
        <v>9</v>
      </c>
      <c r="E195" t="s">
        <v>31</v>
      </c>
      <c r="F195">
        <v>2</v>
      </c>
      <c r="G195">
        <v>2</v>
      </c>
      <c r="H195" s="7" t="str">
        <f t="shared" si="7"/>
        <v>Ray Bowman</v>
      </c>
      <c r="I195" s="7">
        <f t="shared" si="6"/>
        <v>2</v>
      </c>
    </row>
    <row r="196" spans="1:9" ht="14.5" x14ac:dyDescent="0.35">
      <c r="A196" s="1">
        <v>43235.291666666672</v>
      </c>
      <c r="B196" t="s">
        <v>1386</v>
      </c>
      <c r="C196" t="s">
        <v>299</v>
      </c>
      <c r="D196" t="s">
        <v>9</v>
      </c>
      <c r="E196" t="s">
        <v>31</v>
      </c>
      <c r="F196">
        <v>2</v>
      </c>
      <c r="G196">
        <v>2</v>
      </c>
      <c r="H196" s="7" t="str">
        <f t="shared" si="7"/>
        <v>Ray Bowman</v>
      </c>
      <c r="I196" s="7">
        <f t="shared" si="6"/>
        <v>2</v>
      </c>
    </row>
    <row r="197" spans="1:9" ht="14.5" x14ac:dyDescent="0.35">
      <c r="A197" s="1">
        <v>43235.291666666672</v>
      </c>
      <c r="B197" t="s">
        <v>381</v>
      </c>
      <c r="C197" t="s">
        <v>299</v>
      </c>
      <c r="D197" t="s">
        <v>9</v>
      </c>
      <c r="E197" t="s">
        <v>31</v>
      </c>
      <c r="F197">
        <v>2</v>
      </c>
      <c r="G197">
        <v>2</v>
      </c>
      <c r="H197" s="7" t="str">
        <f t="shared" si="7"/>
        <v>Ray Bowman</v>
      </c>
      <c r="I197" s="7">
        <f t="shared" si="6"/>
        <v>2</v>
      </c>
    </row>
    <row r="198" spans="1:9" ht="14.5" x14ac:dyDescent="0.35">
      <c r="A198" s="1">
        <v>43235.291666666672</v>
      </c>
      <c r="B198" t="s">
        <v>385</v>
      </c>
      <c r="C198" t="s">
        <v>299</v>
      </c>
      <c r="D198" t="s">
        <v>9</v>
      </c>
      <c r="E198" t="s">
        <v>31</v>
      </c>
      <c r="F198">
        <v>2</v>
      </c>
      <c r="G198">
        <v>2</v>
      </c>
      <c r="H198" s="7" t="str">
        <f t="shared" si="7"/>
        <v>Ray Bowman</v>
      </c>
      <c r="I198" s="7">
        <f t="shared" si="6"/>
        <v>2</v>
      </c>
    </row>
    <row r="199" spans="1:9" ht="14.5" x14ac:dyDescent="0.35">
      <c r="A199" s="1">
        <v>43235.291666666672</v>
      </c>
      <c r="B199" t="s">
        <v>387</v>
      </c>
      <c r="C199" t="s">
        <v>299</v>
      </c>
      <c r="D199" t="s">
        <v>9</v>
      </c>
      <c r="E199" t="s">
        <v>31</v>
      </c>
      <c r="F199">
        <v>2</v>
      </c>
      <c r="G199">
        <v>2</v>
      </c>
      <c r="H199" s="7" t="str">
        <f t="shared" si="7"/>
        <v>Ray Bowman</v>
      </c>
      <c r="I199" s="7">
        <f t="shared" si="6"/>
        <v>2</v>
      </c>
    </row>
    <row r="200" spans="1:9" ht="14.5" x14ac:dyDescent="0.35">
      <c r="A200" s="1">
        <v>43235.291666666672</v>
      </c>
      <c r="B200" t="s">
        <v>389</v>
      </c>
      <c r="C200" t="s">
        <v>299</v>
      </c>
      <c r="D200" t="s">
        <v>9</v>
      </c>
      <c r="E200" t="s">
        <v>31</v>
      </c>
      <c r="F200">
        <v>2</v>
      </c>
      <c r="G200">
        <v>2</v>
      </c>
      <c r="H200" s="7" t="str">
        <f t="shared" si="7"/>
        <v>Ray Bowman</v>
      </c>
      <c r="I200" s="7">
        <f t="shared" si="6"/>
        <v>2</v>
      </c>
    </row>
    <row r="201" spans="1:9" ht="14.5" x14ac:dyDescent="0.35">
      <c r="A201" s="1">
        <v>43235.291666666672</v>
      </c>
      <c r="B201" t="s">
        <v>391</v>
      </c>
      <c r="C201" t="s">
        <v>299</v>
      </c>
      <c r="D201" t="s">
        <v>9</v>
      </c>
      <c r="E201" t="s">
        <v>31</v>
      </c>
      <c r="F201">
        <v>2</v>
      </c>
      <c r="G201">
        <v>2</v>
      </c>
      <c r="H201" s="7" t="str">
        <f t="shared" si="7"/>
        <v>Ray Bowman</v>
      </c>
      <c r="I201" s="7">
        <f t="shared" si="6"/>
        <v>2</v>
      </c>
    </row>
    <row r="202" spans="1:9" ht="14.5" x14ac:dyDescent="0.35">
      <c r="A202" s="1">
        <v>43235.291666666672</v>
      </c>
      <c r="B202" t="s">
        <v>393</v>
      </c>
      <c r="C202" t="s">
        <v>299</v>
      </c>
      <c r="D202" t="s">
        <v>9</v>
      </c>
      <c r="E202" t="s">
        <v>31</v>
      </c>
      <c r="F202">
        <v>2</v>
      </c>
      <c r="G202">
        <v>2</v>
      </c>
      <c r="H202" s="7" t="str">
        <f t="shared" si="7"/>
        <v>Ray Bowman</v>
      </c>
      <c r="I202" s="7">
        <f t="shared" si="6"/>
        <v>2</v>
      </c>
    </row>
    <row r="203" spans="1:9" ht="14.5" x14ac:dyDescent="0.35">
      <c r="A203" s="1">
        <v>43235.291666666672</v>
      </c>
      <c r="B203" t="s">
        <v>395</v>
      </c>
      <c r="C203" t="s">
        <v>299</v>
      </c>
      <c r="D203" t="s">
        <v>9</v>
      </c>
      <c r="E203" t="s">
        <v>31</v>
      </c>
      <c r="F203">
        <v>2</v>
      </c>
      <c r="G203">
        <v>2</v>
      </c>
      <c r="H203" s="7" t="str">
        <f t="shared" si="7"/>
        <v>Ray Bowman</v>
      </c>
      <c r="I203" s="7">
        <f t="shared" si="6"/>
        <v>2</v>
      </c>
    </row>
    <row r="204" spans="1:9" ht="14.5" x14ac:dyDescent="0.35">
      <c r="A204" s="1">
        <v>43235.291666666672</v>
      </c>
      <c r="B204" t="s">
        <v>397</v>
      </c>
      <c r="C204" t="s">
        <v>299</v>
      </c>
      <c r="D204" t="s">
        <v>9</v>
      </c>
      <c r="E204" t="s">
        <v>31</v>
      </c>
      <c r="F204">
        <v>2</v>
      </c>
      <c r="G204">
        <v>2</v>
      </c>
      <c r="H204" s="7" t="str">
        <f t="shared" si="7"/>
        <v>Ray Bowman</v>
      </c>
      <c r="I204" s="7">
        <f t="shared" si="6"/>
        <v>2</v>
      </c>
    </row>
    <row r="205" spans="1:9" ht="14.5" x14ac:dyDescent="0.35">
      <c r="A205" s="1">
        <v>43235.291666666672</v>
      </c>
      <c r="B205" t="s">
        <v>284</v>
      </c>
      <c r="C205" t="s">
        <v>299</v>
      </c>
      <c r="D205" t="s">
        <v>9</v>
      </c>
      <c r="E205" t="s">
        <v>31</v>
      </c>
      <c r="F205">
        <v>2</v>
      </c>
      <c r="G205">
        <v>2</v>
      </c>
      <c r="H205" s="7" t="str">
        <f t="shared" si="7"/>
        <v>Ray Bowman</v>
      </c>
      <c r="I205" s="7">
        <f t="shared" si="6"/>
        <v>2</v>
      </c>
    </row>
    <row r="206" spans="1:9" ht="14.5" x14ac:dyDescent="0.35">
      <c r="A206" s="1">
        <v>43235.291666666672</v>
      </c>
      <c r="B206" t="s">
        <v>399</v>
      </c>
      <c r="C206" t="s">
        <v>299</v>
      </c>
      <c r="D206" t="s">
        <v>9</v>
      </c>
      <c r="E206" t="s">
        <v>31</v>
      </c>
      <c r="F206">
        <v>2</v>
      </c>
      <c r="G206">
        <v>2</v>
      </c>
      <c r="H206" s="7" t="str">
        <f t="shared" si="7"/>
        <v>Ray Bowman</v>
      </c>
      <c r="I206" s="7">
        <f t="shared" si="6"/>
        <v>2</v>
      </c>
    </row>
    <row r="207" spans="1:9" ht="14.5" x14ac:dyDescent="0.35">
      <c r="A207" s="1">
        <v>43235.291666666672</v>
      </c>
      <c r="B207" t="s">
        <v>15</v>
      </c>
      <c r="C207" t="s">
        <v>299</v>
      </c>
      <c r="D207" t="s">
        <v>9</v>
      </c>
      <c r="E207" t="s">
        <v>31</v>
      </c>
      <c r="F207">
        <v>2</v>
      </c>
      <c r="G207">
        <v>2</v>
      </c>
      <c r="H207" s="7" t="str">
        <f t="shared" si="7"/>
        <v>Ray Bowman</v>
      </c>
      <c r="I207" s="7">
        <f t="shared" si="6"/>
        <v>2</v>
      </c>
    </row>
    <row r="208" spans="1:9" ht="14.5" x14ac:dyDescent="0.35">
      <c r="A208" s="1">
        <v>43235.291666666672</v>
      </c>
      <c r="B208" t="s">
        <v>401</v>
      </c>
      <c r="C208" t="s">
        <v>299</v>
      </c>
      <c r="D208" t="s">
        <v>9</v>
      </c>
      <c r="E208" t="s">
        <v>31</v>
      </c>
      <c r="F208">
        <v>2</v>
      </c>
      <c r="G208">
        <v>2</v>
      </c>
      <c r="H208" s="7" t="str">
        <f t="shared" si="7"/>
        <v>Ray Bowman</v>
      </c>
      <c r="I208" s="7">
        <f t="shared" si="6"/>
        <v>2</v>
      </c>
    </row>
    <row r="209" spans="1:9" ht="14.5" x14ac:dyDescent="0.35">
      <c r="A209" s="1">
        <v>43235.291666666672</v>
      </c>
      <c r="B209" t="s">
        <v>403</v>
      </c>
      <c r="C209" t="s">
        <v>299</v>
      </c>
      <c r="D209" t="s">
        <v>9</v>
      </c>
      <c r="E209" t="s">
        <v>31</v>
      </c>
      <c r="F209">
        <v>2</v>
      </c>
      <c r="G209">
        <v>2</v>
      </c>
      <c r="H209" s="7" t="str">
        <f t="shared" si="7"/>
        <v>Ray Bowman</v>
      </c>
      <c r="I209" s="7">
        <f t="shared" si="6"/>
        <v>2</v>
      </c>
    </row>
    <row r="210" spans="1:9" ht="14.5" x14ac:dyDescent="0.35">
      <c r="A210" s="1">
        <v>43235.291666666672</v>
      </c>
      <c r="B210" t="s">
        <v>405</v>
      </c>
      <c r="C210" t="s">
        <v>299</v>
      </c>
      <c r="D210" t="s">
        <v>9</v>
      </c>
      <c r="E210" t="s">
        <v>31</v>
      </c>
      <c r="F210">
        <v>2</v>
      </c>
      <c r="G210">
        <v>2</v>
      </c>
      <c r="H210" s="7" t="str">
        <f t="shared" si="7"/>
        <v>Ray Bowman</v>
      </c>
      <c r="I210" s="7">
        <f t="shared" si="6"/>
        <v>2</v>
      </c>
    </row>
    <row r="211" spans="1:9" ht="14.5" x14ac:dyDescent="0.35">
      <c r="A211" s="1">
        <v>43235.291666666672</v>
      </c>
      <c r="B211" t="s">
        <v>407</v>
      </c>
      <c r="C211" t="s">
        <v>299</v>
      </c>
      <c r="D211" t="s">
        <v>9</v>
      </c>
      <c r="E211" t="s">
        <v>31</v>
      </c>
      <c r="F211">
        <v>2</v>
      </c>
      <c r="G211">
        <v>2</v>
      </c>
      <c r="H211" s="7" t="str">
        <f t="shared" si="7"/>
        <v>Ray Bowman</v>
      </c>
      <c r="I211" s="7">
        <f t="shared" si="6"/>
        <v>2</v>
      </c>
    </row>
    <row r="212" spans="1:9" ht="14.5" x14ac:dyDescent="0.35">
      <c r="A212" s="1">
        <v>43235.291666666672</v>
      </c>
      <c r="B212" t="s">
        <v>409</v>
      </c>
      <c r="C212" t="s">
        <v>299</v>
      </c>
      <c r="D212" t="s">
        <v>9</v>
      </c>
      <c r="E212" t="s">
        <v>31</v>
      </c>
      <c r="F212">
        <v>2</v>
      </c>
      <c r="G212">
        <v>2</v>
      </c>
      <c r="H212" s="7" t="str">
        <f t="shared" si="7"/>
        <v>Ray Bowman</v>
      </c>
      <c r="I212" s="7">
        <f t="shared" si="6"/>
        <v>2</v>
      </c>
    </row>
    <row r="213" spans="1:9" ht="14.5" x14ac:dyDescent="0.35">
      <c r="A213" s="1">
        <v>43235.291666666672</v>
      </c>
      <c r="B213" t="s">
        <v>411</v>
      </c>
      <c r="C213" t="s">
        <v>299</v>
      </c>
      <c r="D213" t="s">
        <v>9</v>
      </c>
      <c r="E213" t="s">
        <v>31</v>
      </c>
      <c r="F213">
        <v>2</v>
      </c>
      <c r="G213">
        <v>2</v>
      </c>
      <c r="H213" s="7" t="str">
        <f t="shared" si="7"/>
        <v>Ray Bowman</v>
      </c>
      <c r="I213" s="7">
        <f t="shared" si="6"/>
        <v>2</v>
      </c>
    </row>
    <row r="214" spans="1:9" ht="14.5" x14ac:dyDescent="0.35">
      <c r="A214" s="1">
        <v>43235.291666666672</v>
      </c>
      <c r="B214" t="s">
        <v>413</v>
      </c>
      <c r="C214" t="s">
        <v>299</v>
      </c>
      <c r="D214" t="s">
        <v>9</v>
      </c>
      <c r="E214" t="s">
        <v>31</v>
      </c>
      <c r="F214">
        <v>2</v>
      </c>
      <c r="G214">
        <v>2</v>
      </c>
      <c r="H214" s="7" t="str">
        <f t="shared" si="7"/>
        <v>Ray Bowman</v>
      </c>
      <c r="I214" s="7">
        <f t="shared" si="6"/>
        <v>2</v>
      </c>
    </row>
    <row r="215" spans="1:9" ht="14.5" x14ac:dyDescent="0.35">
      <c r="A215" s="1">
        <v>43235.291666666672</v>
      </c>
      <c r="B215" t="s">
        <v>415</v>
      </c>
      <c r="C215" t="s">
        <v>299</v>
      </c>
      <c r="D215" t="s">
        <v>9</v>
      </c>
      <c r="E215" t="s">
        <v>31</v>
      </c>
      <c r="F215">
        <v>2</v>
      </c>
      <c r="G215">
        <v>2</v>
      </c>
      <c r="H215" s="7" t="str">
        <f t="shared" si="7"/>
        <v>Ray Bowman</v>
      </c>
      <c r="I215" s="7">
        <f t="shared" si="6"/>
        <v>2</v>
      </c>
    </row>
    <row r="216" spans="1:9" ht="14.5" x14ac:dyDescent="0.35">
      <c r="A216" s="1">
        <v>43235.291666666672</v>
      </c>
      <c r="B216" t="s">
        <v>417</v>
      </c>
      <c r="C216" t="s">
        <v>299</v>
      </c>
      <c r="D216" t="s">
        <v>9</v>
      </c>
      <c r="E216" t="s">
        <v>31</v>
      </c>
      <c r="F216">
        <v>2</v>
      </c>
      <c r="G216">
        <v>2</v>
      </c>
      <c r="H216" s="7" t="str">
        <f t="shared" si="7"/>
        <v>Ray Bowman</v>
      </c>
      <c r="I216" s="7">
        <f t="shared" si="6"/>
        <v>2</v>
      </c>
    </row>
    <row r="217" spans="1:9" ht="14.5" x14ac:dyDescent="0.35">
      <c r="A217" s="1">
        <v>43235.291666666672</v>
      </c>
      <c r="B217" t="s">
        <v>419</v>
      </c>
      <c r="C217" t="s">
        <v>299</v>
      </c>
      <c r="D217" t="s">
        <v>9</v>
      </c>
      <c r="E217" t="s">
        <v>31</v>
      </c>
      <c r="F217">
        <v>2</v>
      </c>
      <c r="G217">
        <v>2</v>
      </c>
      <c r="H217" s="7" t="str">
        <f t="shared" si="7"/>
        <v>Ray Bowman</v>
      </c>
      <c r="I217" s="7">
        <f t="shared" si="6"/>
        <v>2</v>
      </c>
    </row>
    <row r="218" spans="1:9" ht="14.5" x14ac:dyDescent="0.35">
      <c r="A218" s="1">
        <v>43235.291666666672</v>
      </c>
      <c r="B218" t="s">
        <v>1379</v>
      </c>
      <c r="C218" t="s">
        <v>299</v>
      </c>
      <c r="D218" t="s">
        <v>9</v>
      </c>
      <c r="E218" t="s">
        <v>31</v>
      </c>
      <c r="F218">
        <v>2</v>
      </c>
      <c r="G218">
        <v>2</v>
      </c>
      <c r="H218" s="7" t="str">
        <f t="shared" si="7"/>
        <v>Ray Bowman</v>
      </c>
      <c r="I218" s="7">
        <f t="shared" si="6"/>
        <v>2</v>
      </c>
    </row>
    <row r="219" spans="1:9" ht="14.5" x14ac:dyDescent="0.35">
      <c r="A219" s="1">
        <v>43235.291666666672</v>
      </c>
      <c r="B219" t="s">
        <v>421</v>
      </c>
      <c r="C219" t="s">
        <v>299</v>
      </c>
      <c r="D219" t="s">
        <v>9</v>
      </c>
      <c r="E219" t="s">
        <v>31</v>
      </c>
      <c r="F219">
        <v>2</v>
      </c>
      <c r="G219">
        <v>2</v>
      </c>
      <c r="H219" s="7" t="str">
        <f t="shared" si="7"/>
        <v>Ray Bowman</v>
      </c>
      <c r="I219" s="7">
        <f t="shared" si="6"/>
        <v>2</v>
      </c>
    </row>
    <row r="220" spans="1:9" ht="14.5" x14ac:dyDescent="0.35">
      <c r="A220" s="1">
        <v>43235.291666666672</v>
      </c>
      <c r="B220" t="s">
        <v>105</v>
      </c>
      <c r="C220" t="s">
        <v>299</v>
      </c>
      <c r="D220" t="s">
        <v>9</v>
      </c>
      <c r="E220" t="s">
        <v>31</v>
      </c>
      <c r="F220">
        <v>2</v>
      </c>
      <c r="G220">
        <v>2</v>
      </c>
      <c r="H220" s="7" t="str">
        <f t="shared" si="7"/>
        <v>Ray Bowman</v>
      </c>
      <c r="I220" s="7">
        <f t="shared" si="6"/>
        <v>2</v>
      </c>
    </row>
    <row r="221" spans="1:9" ht="14.5" x14ac:dyDescent="0.35">
      <c r="A221" s="1">
        <v>43235.291666666672</v>
      </c>
      <c r="B221" t="s">
        <v>423</v>
      </c>
      <c r="C221" t="s">
        <v>299</v>
      </c>
      <c r="D221" t="s">
        <v>9</v>
      </c>
      <c r="E221" t="s">
        <v>31</v>
      </c>
      <c r="F221">
        <v>2</v>
      </c>
      <c r="G221">
        <v>2</v>
      </c>
      <c r="H221" s="7" t="str">
        <f t="shared" si="7"/>
        <v>Ray Bowman</v>
      </c>
      <c r="I221" s="7">
        <f t="shared" si="6"/>
        <v>2</v>
      </c>
    </row>
    <row r="222" spans="1:9" ht="14.5" x14ac:dyDescent="0.35">
      <c r="A222" s="1">
        <v>43235.291666666672</v>
      </c>
      <c r="B222" t="s">
        <v>425</v>
      </c>
      <c r="C222" t="s">
        <v>299</v>
      </c>
      <c r="D222" t="s">
        <v>9</v>
      </c>
      <c r="E222" t="s">
        <v>31</v>
      </c>
      <c r="F222">
        <v>2</v>
      </c>
      <c r="G222">
        <v>2</v>
      </c>
      <c r="H222" s="7" t="str">
        <f t="shared" si="7"/>
        <v>Ray Bowman</v>
      </c>
      <c r="I222" s="7">
        <f t="shared" si="6"/>
        <v>2</v>
      </c>
    </row>
    <row r="223" spans="1:9" ht="14.5" x14ac:dyDescent="0.35">
      <c r="A223" s="1">
        <v>43235.291666666672</v>
      </c>
      <c r="B223" t="s">
        <v>427</v>
      </c>
      <c r="C223" t="s">
        <v>299</v>
      </c>
      <c r="D223" t="s">
        <v>9</v>
      </c>
      <c r="E223" t="s">
        <v>31</v>
      </c>
      <c r="F223">
        <v>2</v>
      </c>
      <c r="G223">
        <v>2</v>
      </c>
      <c r="H223" s="7" t="str">
        <f t="shared" si="7"/>
        <v>Ray Bowman</v>
      </c>
      <c r="I223" s="7">
        <f t="shared" si="6"/>
        <v>2</v>
      </c>
    </row>
    <row r="224" spans="1:9" ht="14.5" x14ac:dyDescent="0.35">
      <c r="A224" s="1">
        <v>43235.291666666672</v>
      </c>
      <c r="B224" t="s">
        <v>1535</v>
      </c>
      <c r="C224" t="s">
        <v>299</v>
      </c>
      <c r="D224" t="s">
        <v>9</v>
      </c>
      <c r="E224" t="s">
        <v>31</v>
      </c>
      <c r="F224">
        <v>2</v>
      </c>
      <c r="G224">
        <v>2</v>
      </c>
      <c r="H224" s="7" t="str">
        <f t="shared" si="7"/>
        <v>Ray Bowman</v>
      </c>
      <c r="I224" s="7">
        <f t="shared" si="6"/>
        <v>2</v>
      </c>
    </row>
    <row r="225" spans="1:9" ht="14.5" x14ac:dyDescent="0.35">
      <c r="A225" s="1">
        <v>43235.291666666672</v>
      </c>
      <c r="B225" t="s">
        <v>429</v>
      </c>
      <c r="C225" t="s">
        <v>299</v>
      </c>
      <c r="D225" t="s">
        <v>9</v>
      </c>
      <c r="E225" t="s">
        <v>31</v>
      </c>
      <c r="F225">
        <v>2</v>
      </c>
      <c r="G225">
        <v>2</v>
      </c>
      <c r="H225" s="7" t="str">
        <f t="shared" si="7"/>
        <v>Ray Bowman</v>
      </c>
      <c r="I225" s="7">
        <f t="shared" si="6"/>
        <v>2</v>
      </c>
    </row>
    <row r="226" spans="1:9" ht="14.5" x14ac:dyDescent="0.35">
      <c r="A226" s="1">
        <v>43235.291666666672</v>
      </c>
      <c r="B226" t="s">
        <v>431</v>
      </c>
      <c r="C226" t="s">
        <v>299</v>
      </c>
      <c r="D226" t="s">
        <v>9</v>
      </c>
      <c r="E226" t="s">
        <v>31</v>
      </c>
      <c r="F226">
        <v>2</v>
      </c>
      <c r="G226">
        <v>2</v>
      </c>
      <c r="H226" s="7" t="str">
        <f t="shared" si="7"/>
        <v>Ray Bowman</v>
      </c>
      <c r="I226" s="7">
        <f t="shared" si="6"/>
        <v>2</v>
      </c>
    </row>
    <row r="227" spans="1:9" ht="14.5" x14ac:dyDescent="0.35">
      <c r="A227" s="1">
        <v>43235.291666666672</v>
      </c>
      <c r="B227" t="s">
        <v>433</v>
      </c>
      <c r="C227" t="s">
        <v>299</v>
      </c>
      <c r="D227" t="s">
        <v>9</v>
      </c>
      <c r="E227" t="s">
        <v>31</v>
      </c>
      <c r="F227">
        <v>2</v>
      </c>
      <c r="G227">
        <v>2</v>
      </c>
      <c r="H227" s="7" t="str">
        <f t="shared" si="7"/>
        <v>Ray Bowman</v>
      </c>
      <c r="I227" s="7">
        <f t="shared" si="6"/>
        <v>2</v>
      </c>
    </row>
    <row r="228" spans="1:9" ht="14.5" x14ac:dyDescent="0.35">
      <c r="A228" s="1">
        <v>43235.291666666672</v>
      </c>
      <c r="B228" t="s">
        <v>435</v>
      </c>
      <c r="C228" t="s">
        <v>299</v>
      </c>
      <c r="D228" t="s">
        <v>9</v>
      </c>
      <c r="E228" t="s">
        <v>31</v>
      </c>
      <c r="F228">
        <v>2</v>
      </c>
      <c r="G228">
        <v>2</v>
      </c>
      <c r="H228" s="7" t="str">
        <f t="shared" si="7"/>
        <v>Ray Bowman</v>
      </c>
      <c r="I228" s="7">
        <f t="shared" si="6"/>
        <v>2</v>
      </c>
    </row>
    <row r="229" spans="1:9" ht="14.5" x14ac:dyDescent="0.35">
      <c r="A229" s="1">
        <v>43235.291666666672</v>
      </c>
      <c r="B229" t="s">
        <v>437</v>
      </c>
      <c r="C229" t="s">
        <v>299</v>
      </c>
      <c r="D229" t="s">
        <v>9</v>
      </c>
      <c r="E229" t="s">
        <v>31</v>
      </c>
      <c r="F229">
        <v>2</v>
      </c>
      <c r="G229">
        <v>2</v>
      </c>
      <c r="H229" s="7" t="str">
        <f t="shared" si="7"/>
        <v>Ray Bowman</v>
      </c>
      <c r="I229" s="7">
        <f t="shared" si="6"/>
        <v>2</v>
      </c>
    </row>
    <row r="230" spans="1:9" ht="14.5" x14ac:dyDescent="0.35">
      <c r="A230" s="1">
        <v>43235.291666666672</v>
      </c>
      <c r="B230" t="s">
        <v>439</v>
      </c>
      <c r="C230" t="s">
        <v>299</v>
      </c>
      <c r="D230" t="s">
        <v>9</v>
      </c>
      <c r="E230" t="s">
        <v>31</v>
      </c>
      <c r="F230">
        <v>2</v>
      </c>
      <c r="G230">
        <v>2</v>
      </c>
      <c r="H230" s="7" t="str">
        <f t="shared" si="7"/>
        <v>Ray Bowman</v>
      </c>
      <c r="I230" s="7">
        <f t="shared" si="6"/>
        <v>2</v>
      </c>
    </row>
    <row r="231" spans="1:9" ht="14.5" x14ac:dyDescent="0.35">
      <c r="A231" s="1">
        <v>43235.291666666672</v>
      </c>
      <c r="B231" t="s">
        <v>441</v>
      </c>
      <c r="C231" t="s">
        <v>299</v>
      </c>
      <c r="D231" t="s">
        <v>9</v>
      </c>
      <c r="E231" t="s">
        <v>31</v>
      </c>
      <c r="F231">
        <v>2</v>
      </c>
      <c r="G231">
        <v>2</v>
      </c>
      <c r="H231" s="7" t="str">
        <f t="shared" si="7"/>
        <v>Ray Bowman</v>
      </c>
      <c r="I231" s="7">
        <f t="shared" si="6"/>
        <v>2</v>
      </c>
    </row>
    <row r="232" spans="1:9" ht="14.5" x14ac:dyDescent="0.35">
      <c r="A232" s="1">
        <v>43235.291666666672</v>
      </c>
      <c r="B232" t="s">
        <v>443</v>
      </c>
      <c r="C232" t="s">
        <v>299</v>
      </c>
      <c r="D232" t="s">
        <v>9</v>
      </c>
      <c r="E232" t="s">
        <v>31</v>
      </c>
      <c r="F232">
        <v>2</v>
      </c>
      <c r="G232">
        <v>2</v>
      </c>
      <c r="H232" s="7" t="str">
        <f t="shared" si="7"/>
        <v>Ray Bowman</v>
      </c>
      <c r="I232" s="7">
        <f t="shared" si="6"/>
        <v>2</v>
      </c>
    </row>
    <row r="233" spans="1:9" ht="14.5" x14ac:dyDescent="0.35">
      <c r="A233" s="1">
        <v>43235.291666666672</v>
      </c>
      <c r="B233" t="s">
        <v>445</v>
      </c>
      <c r="C233" t="s">
        <v>299</v>
      </c>
      <c r="D233" t="s">
        <v>9</v>
      </c>
      <c r="E233" t="s">
        <v>31</v>
      </c>
      <c r="F233">
        <v>2</v>
      </c>
      <c r="G233">
        <v>2</v>
      </c>
      <c r="H233" s="7" t="str">
        <f t="shared" si="7"/>
        <v>Ray Bowman</v>
      </c>
      <c r="I233" s="7">
        <f t="shared" si="6"/>
        <v>2</v>
      </c>
    </row>
    <row r="234" spans="1:9" ht="14.5" x14ac:dyDescent="0.35">
      <c r="A234" s="1">
        <v>43235.291666666672</v>
      </c>
      <c r="B234" t="s">
        <v>447</v>
      </c>
      <c r="C234" t="s">
        <v>299</v>
      </c>
      <c r="D234" t="s">
        <v>9</v>
      </c>
      <c r="E234" t="s">
        <v>31</v>
      </c>
      <c r="F234">
        <v>2</v>
      </c>
      <c r="G234">
        <v>2</v>
      </c>
      <c r="H234" s="7" t="str">
        <f t="shared" si="7"/>
        <v>Ray Bowman</v>
      </c>
      <c r="I234" s="7">
        <f t="shared" si="6"/>
        <v>2</v>
      </c>
    </row>
    <row r="235" spans="1:9" ht="14.5" x14ac:dyDescent="0.35">
      <c r="A235" s="1">
        <v>43235.291666666672</v>
      </c>
      <c r="B235" t="s">
        <v>449</v>
      </c>
      <c r="C235" t="s">
        <v>299</v>
      </c>
      <c r="D235" t="s">
        <v>9</v>
      </c>
      <c r="E235" t="s">
        <v>31</v>
      </c>
      <c r="F235">
        <v>2</v>
      </c>
      <c r="G235">
        <v>2</v>
      </c>
      <c r="H235" s="7" t="str">
        <f t="shared" si="7"/>
        <v>Ray Bowman</v>
      </c>
      <c r="I235" s="7">
        <f t="shared" si="6"/>
        <v>2</v>
      </c>
    </row>
    <row r="236" spans="1:9" ht="14.5" x14ac:dyDescent="0.35">
      <c r="A236" s="1">
        <v>43235.291666666672</v>
      </c>
      <c r="B236" t="s">
        <v>52</v>
      </c>
      <c r="C236" t="s">
        <v>299</v>
      </c>
      <c r="D236" t="s">
        <v>9</v>
      </c>
      <c r="E236" t="s">
        <v>31</v>
      </c>
      <c r="F236">
        <v>2</v>
      </c>
      <c r="G236">
        <v>2</v>
      </c>
      <c r="H236" s="7" t="str">
        <f t="shared" si="7"/>
        <v>Ray Bowman</v>
      </c>
      <c r="I236" s="7">
        <f t="shared" si="6"/>
        <v>2</v>
      </c>
    </row>
    <row r="237" spans="1:9" ht="14.5" x14ac:dyDescent="0.35">
      <c r="A237" s="1">
        <v>43235.291666666672</v>
      </c>
      <c r="B237" t="s">
        <v>451</v>
      </c>
      <c r="C237" t="s">
        <v>299</v>
      </c>
      <c r="D237" t="s">
        <v>9</v>
      </c>
      <c r="E237" t="s">
        <v>31</v>
      </c>
      <c r="F237">
        <v>2</v>
      </c>
      <c r="G237">
        <v>2</v>
      </c>
      <c r="H237" s="7" t="str">
        <f t="shared" si="7"/>
        <v>Ray Bowman</v>
      </c>
      <c r="I237" s="7">
        <f t="shared" si="6"/>
        <v>2</v>
      </c>
    </row>
    <row r="238" spans="1:9" ht="14.5" x14ac:dyDescent="0.35">
      <c r="A238" s="1">
        <v>43235.291666666672</v>
      </c>
      <c r="B238" t="s">
        <v>453</v>
      </c>
      <c r="C238" t="s">
        <v>299</v>
      </c>
      <c r="D238" t="s">
        <v>9</v>
      </c>
      <c r="E238" t="s">
        <v>31</v>
      </c>
      <c r="F238">
        <v>2</v>
      </c>
      <c r="G238">
        <v>2</v>
      </c>
      <c r="H238" s="7" t="str">
        <f t="shared" si="7"/>
        <v>Ray Bowman</v>
      </c>
      <c r="I238" s="7">
        <f t="shared" si="6"/>
        <v>2</v>
      </c>
    </row>
    <row r="239" spans="1:9" ht="14.5" x14ac:dyDescent="0.35">
      <c r="A239" s="1">
        <v>43235.291666666672</v>
      </c>
      <c r="B239" t="s">
        <v>455</v>
      </c>
      <c r="C239" t="s">
        <v>299</v>
      </c>
      <c r="D239" t="s">
        <v>9</v>
      </c>
      <c r="E239" t="s">
        <v>31</v>
      </c>
      <c r="F239">
        <v>2</v>
      </c>
      <c r="G239">
        <v>2</v>
      </c>
      <c r="H239" s="7" t="str">
        <f t="shared" si="7"/>
        <v>Ray Bowman</v>
      </c>
      <c r="I239" s="7">
        <f t="shared" si="6"/>
        <v>2</v>
      </c>
    </row>
    <row r="240" spans="1:9" ht="14.5" x14ac:dyDescent="0.35">
      <c r="A240" s="1">
        <v>43235.291666666672</v>
      </c>
      <c r="B240" t="s">
        <v>457</v>
      </c>
      <c r="C240" t="s">
        <v>299</v>
      </c>
      <c r="D240" t="s">
        <v>9</v>
      </c>
      <c r="E240" t="s">
        <v>31</v>
      </c>
      <c r="F240">
        <v>2</v>
      </c>
      <c r="G240">
        <v>2</v>
      </c>
      <c r="H240" s="7" t="str">
        <f t="shared" si="7"/>
        <v>Ray Bowman</v>
      </c>
      <c r="I240" s="7">
        <f t="shared" si="6"/>
        <v>2</v>
      </c>
    </row>
    <row r="241" spans="1:9" ht="14.5" x14ac:dyDescent="0.35">
      <c r="A241" s="1">
        <v>43235.291666666672</v>
      </c>
      <c r="B241" t="s">
        <v>459</v>
      </c>
      <c r="C241" t="s">
        <v>299</v>
      </c>
      <c r="D241" t="s">
        <v>9</v>
      </c>
      <c r="E241" t="s">
        <v>31</v>
      </c>
      <c r="F241">
        <v>2</v>
      </c>
      <c r="G241">
        <v>2</v>
      </c>
      <c r="H241" s="7" t="str">
        <f t="shared" si="7"/>
        <v>Ray Bowman</v>
      </c>
      <c r="I241" s="7">
        <f t="shared" si="6"/>
        <v>2</v>
      </c>
    </row>
    <row r="242" spans="1:9" ht="14.5" x14ac:dyDescent="0.35">
      <c r="A242" s="1">
        <v>43235.291666666672</v>
      </c>
      <c r="B242" t="s">
        <v>461</v>
      </c>
      <c r="C242" t="s">
        <v>299</v>
      </c>
      <c r="D242" t="s">
        <v>9</v>
      </c>
      <c r="E242" t="s">
        <v>31</v>
      </c>
      <c r="F242">
        <v>2</v>
      </c>
      <c r="G242">
        <v>2</v>
      </c>
      <c r="H242" s="7" t="str">
        <f t="shared" si="7"/>
        <v>Ray Bowman</v>
      </c>
      <c r="I242" s="7">
        <f t="shared" si="6"/>
        <v>2</v>
      </c>
    </row>
    <row r="243" spans="1:9" ht="14.5" x14ac:dyDescent="0.35">
      <c r="A243" s="1">
        <v>43235.291666666672</v>
      </c>
      <c r="B243" t="s">
        <v>463</v>
      </c>
      <c r="C243" t="s">
        <v>299</v>
      </c>
      <c r="D243" t="s">
        <v>9</v>
      </c>
      <c r="E243" t="s">
        <v>31</v>
      </c>
      <c r="F243">
        <v>2</v>
      </c>
      <c r="G243">
        <v>2</v>
      </c>
      <c r="H243" s="7" t="str">
        <f t="shared" si="7"/>
        <v>Ray Bowman</v>
      </c>
      <c r="I243" s="7">
        <f t="shared" si="6"/>
        <v>2</v>
      </c>
    </row>
    <row r="244" spans="1:9" ht="14.5" x14ac:dyDescent="0.35">
      <c r="A244" s="1">
        <v>43235.291666666672</v>
      </c>
      <c r="B244" t="s">
        <v>135</v>
      </c>
      <c r="C244" t="s">
        <v>299</v>
      </c>
      <c r="D244" t="s">
        <v>9</v>
      </c>
      <c r="E244" t="s">
        <v>31</v>
      </c>
      <c r="F244">
        <v>2</v>
      </c>
      <c r="G244">
        <v>2</v>
      </c>
      <c r="H244" s="7" t="str">
        <f t="shared" si="7"/>
        <v>Ray Bowman</v>
      </c>
      <c r="I244" s="7">
        <f t="shared" si="6"/>
        <v>2</v>
      </c>
    </row>
    <row r="245" spans="1:9" ht="14.5" x14ac:dyDescent="0.35">
      <c r="A245" s="1">
        <v>43235.291666666672</v>
      </c>
      <c r="B245" t="s">
        <v>465</v>
      </c>
      <c r="C245" t="s">
        <v>299</v>
      </c>
      <c r="D245" t="s">
        <v>9</v>
      </c>
      <c r="E245" t="s">
        <v>31</v>
      </c>
      <c r="F245">
        <v>2</v>
      </c>
      <c r="G245">
        <v>2</v>
      </c>
      <c r="H245" s="7" t="str">
        <f t="shared" si="7"/>
        <v>Ray Bowman</v>
      </c>
      <c r="I245" s="7">
        <f t="shared" si="6"/>
        <v>2</v>
      </c>
    </row>
    <row r="246" spans="1:9" ht="14.5" x14ac:dyDescent="0.35">
      <c r="A246" s="1">
        <v>43235.291666666672</v>
      </c>
      <c r="B246" t="s">
        <v>237</v>
      </c>
      <c r="C246" t="s">
        <v>299</v>
      </c>
      <c r="D246" t="s">
        <v>9</v>
      </c>
      <c r="E246" t="s">
        <v>31</v>
      </c>
      <c r="F246">
        <v>2</v>
      </c>
      <c r="G246">
        <v>2</v>
      </c>
      <c r="H246" s="7" t="str">
        <f t="shared" si="7"/>
        <v>Ray Bowman</v>
      </c>
      <c r="I246" s="7">
        <f t="shared" si="6"/>
        <v>2</v>
      </c>
    </row>
    <row r="247" spans="1:9" ht="14.5" x14ac:dyDescent="0.35">
      <c r="A247" s="1">
        <v>43235.291666666672</v>
      </c>
      <c r="B247" t="s">
        <v>40</v>
      </c>
      <c r="C247" t="s">
        <v>299</v>
      </c>
      <c r="D247" t="s">
        <v>9</v>
      </c>
      <c r="E247" t="s">
        <v>31</v>
      </c>
      <c r="F247">
        <v>2</v>
      </c>
      <c r="G247">
        <v>2</v>
      </c>
      <c r="H247" s="7" t="str">
        <f t="shared" si="7"/>
        <v>Ray Bowman</v>
      </c>
      <c r="I247" s="7">
        <f t="shared" si="6"/>
        <v>2</v>
      </c>
    </row>
    <row r="248" spans="1:9" ht="14.5" x14ac:dyDescent="0.35">
      <c r="A248" s="1">
        <v>43235.291666666672</v>
      </c>
      <c r="B248" t="s">
        <v>101</v>
      </c>
      <c r="C248" t="s">
        <v>299</v>
      </c>
      <c r="D248" t="s">
        <v>9</v>
      </c>
      <c r="E248" t="s">
        <v>31</v>
      </c>
      <c r="F248">
        <v>2</v>
      </c>
      <c r="G248">
        <v>2</v>
      </c>
      <c r="H248" s="7" t="str">
        <f t="shared" si="7"/>
        <v>Ray Bowman</v>
      </c>
      <c r="I248" s="7">
        <f t="shared" si="6"/>
        <v>2</v>
      </c>
    </row>
    <row r="249" spans="1:9" ht="14.5" x14ac:dyDescent="0.35">
      <c r="A249" s="1">
        <v>43235.291666666672</v>
      </c>
      <c r="B249" t="s">
        <v>467</v>
      </c>
      <c r="C249" t="s">
        <v>299</v>
      </c>
      <c r="D249" t="s">
        <v>9</v>
      </c>
      <c r="E249" t="s">
        <v>31</v>
      </c>
      <c r="F249">
        <v>2</v>
      </c>
      <c r="G249">
        <v>2</v>
      </c>
      <c r="H249" s="7" t="str">
        <f t="shared" si="7"/>
        <v>Ray Bowman</v>
      </c>
      <c r="I249" s="7">
        <f t="shared" si="6"/>
        <v>2</v>
      </c>
    </row>
    <row r="250" spans="1:9" ht="14.5" x14ac:dyDescent="0.35">
      <c r="A250" s="1">
        <v>43235.291666666672</v>
      </c>
      <c r="B250" t="s">
        <v>469</v>
      </c>
      <c r="C250" t="s">
        <v>299</v>
      </c>
      <c r="D250" t="s">
        <v>9</v>
      </c>
      <c r="E250" t="s">
        <v>31</v>
      </c>
      <c r="F250">
        <v>2</v>
      </c>
      <c r="G250">
        <v>2</v>
      </c>
      <c r="H250" s="7" t="str">
        <f t="shared" si="7"/>
        <v>Ray Bowman</v>
      </c>
      <c r="I250" s="7">
        <f t="shared" si="6"/>
        <v>2</v>
      </c>
    </row>
    <row r="251" spans="1:9" ht="14.5" x14ac:dyDescent="0.35">
      <c r="A251" s="1">
        <v>43235.291666666672</v>
      </c>
      <c r="B251" t="s">
        <v>471</v>
      </c>
      <c r="C251" t="s">
        <v>299</v>
      </c>
      <c r="D251" t="s">
        <v>9</v>
      </c>
      <c r="E251" t="s">
        <v>31</v>
      </c>
      <c r="F251">
        <v>2</v>
      </c>
      <c r="G251">
        <v>2</v>
      </c>
      <c r="H251" s="7" t="str">
        <f t="shared" si="7"/>
        <v>Ray Bowman</v>
      </c>
      <c r="I251" s="7">
        <f t="shared" si="6"/>
        <v>2</v>
      </c>
    </row>
    <row r="252" spans="1:9" ht="14.5" x14ac:dyDescent="0.35">
      <c r="A252" s="1">
        <v>43235.291666666672</v>
      </c>
      <c r="B252" t="s">
        <v>473</v>
      </c>
      <c r="C252" t="s">
        <v>299</v>
      </c>
      <c r="D252" t="s">
        <v>9</v>
      </c>
      <c r="E252" t="s">
        <v>31</v>
      </c>
      <c r="F252">
        <v>2</v>
      </c>
      <c r="G252">
        <v>2</v>
      </c>
      <c r="H252" s="7" t="str">
        <f t="shared" si="7"/>
        <v>Ray Bowman</v>
      </c>
      <c r="I252" s="7">
        <f t="shared" si="6"/>
        <v>2</v>
      </c>
    </row>
    <row r="253" spans="1:9" ht="14.5" x14ac:dyDescent="0.35">
      <c r="A253" s="1">
        <v>43235.291666666672</v>
      </c>
      <c r="B253" t="s">
        <v>475</v>
      </c>
      <c r="C253" t="s">
        <v>299</v>
      </c>
      <c r="D253" t="s">
        <v>9</v>
      </c>
      <c r="E253" t="s">
        <v>31</v>
      </c>
      <c r="F253">
        <v>2</v>
      </c>
      <c r="G253">
        <v>2</v>
      </c>
      <c r="H253" s="7" t="str">
        <f t="shared" si="7"/>
        <v>Ray Bowman</v>
      </c>
      <c r="I253" s="7">
        <f t="shared" si="6"/>
        <v>2</v>
      </c>
    </row>
    <row r="254" spans="1:9" ht="14.5" x14ac:dyDescent="0.35">
      <c r="A254" s="1">
        <v>43235.291666666672</v>
      </c>
      <c r="B254" t="s">
        <v>477</v>
      </c>
      <c r="C254" t="s">
        <v>299</v>
      </c>
      <c r="D254" t="s">
        <v>9</v>
      </c>
      <c r="E254" t="s">
        <v>31</v>
      </c>
      <c r="F254">
        <v>2</v>
      </c>
      <c r="G254">
        <v>2</v>
      </c>
      <c r="H254" s="7" t="str">
        <f t="shared" si="7"/>
        <v>Ray Bowman</v>
      </c>
      <c r="I254" s="7">
        <f t="shared" si="6"/>
        <v>2</v>
      </c>
    </row>
    <row r="255" spans="1:9" ht="14.5" x14ac:dyDescent="0.35">
      <c r="A255" s="1">
        <v>43235.291666666672</v>
      </c>
      <c r="B255" t="s">
        <v>479</v>
      </c>
      <c r="C255" t="s">
        <v>299</v>
      </c>
      <c r="D255" t="s">
        <v>9</v>
      </c>
      <c r="E255" t="s">
        <v>31</v>
      </c>
      <c r="F255">
        <v>2</v>
      </c>
      <c r="G255">
        <v>2</v>
      </c>
      <c r="H255" s="7" t="str">
        <f t="shared" si="7"/>
        <v>Ray Bowman</v>
      </c>
      <c r="I255" s="7">
        <f t="shared" si="6"/>
        <v>2</v>
      </c>
    </row>
    <row r="256" spans="1:9" ht="14.5" x14ac:dyDescent="0.35">
      <c r="A256" s="1">
        <v>43235.291666666672</v>
      </c>
      <c r="B256" t="s">
        <v>481</v>
      </c>
      <c r="C256" t="s">
        <v>299</v>
      </c>
      <c r="D256" t="s">
        <v>9</v>
      </c>
      <c r="E256" t="s">
        <v>31</v>
      </c>
      <c r="F256">
        <v>2</v>
      </c>
      <c r="G256">
        <v>2</v>
      </c>
      <c r="H256" s="7" t="str">
        <f t="shared" si="7"/>
        <v>Ray Bowman</v>
      </c>
      <c r="I256" s="7">
        <f t="shared" si="6"/>
        <v>2</v>
      </c>
    </row>
    <row r="257" spans="1:9" ht="14.5" x14ac:dyDescent="0.35">
      <c r="A257" s="1">
        <v>43235.291666666672</v>
      </c>
      <c r="B257" t="s">
        <v>483</v>
      </c>
      <c r="C257" t="s">
        <v>299</v>
      </c>
      <c r="D257" t="s">
        <v>9</v>
      </c>
      <c r="E257" t="s">
        <v>31</v>
      </c>
      <c r="F257">
        <v>2</v>
      </c>
      <c r="G257">
        <v>2</v>
      </c>
      <c r="H257" s="7" t="str">
        <f t="shared" si="7"/>
        <v>Ray Bowman</v>
      </c>
      <c r="I257" s="7">
        <f t="shared" ref="I257:I320" si="8">G257</f>
        <v>2</v>
      </c>
    </row>
    <row r="258" spans="1:9" ht="14.5" x14ac:dyDescent="0.35">
      <c r="A258" s="1">
        <v>43235.291666666672</v>
      </c>
      <c r="B258" t="s">
        <v>485</v>
      </c>
      <c r="C258" t="s">
        <v>299</v>
      </c>
      <c r="D258" t="s">
        <v>9</v>
      </c>
      <c r="E258" t="s">
        <v>31</v>
      </c>
      <c r="F258">
        <v>2</v>
      </c>
      <c r="G258">
        <v>2</v>
      </c>
      <c r="H258" s="7" t="str">
        <f t="shared" ref="H258:H321" si="9">MID(C258&amp;" "&amp;C258,FIND(" ",C258)+1,LEN(C258)-1)</f>
        <v>Ray Bowman</v>
      </c>
      <c r="I258" s="7">
        <f t="shared" si="8"/>
        <v>2</v>
      </c>
    </row>
    <row r="259" spans="1:9" ht="14.5" x14ac:dyDescent="0.35">
      <c r="A259" s="1">
        <v>43235.291666666672</v>
      </c>
      <c r="B259" t="s">
        <v>487</v>
      </c>
      <c r="C259" t="s">
        <v>299</v>
      </c>
      <c r="D259" t="s">
        <v>9</v>
      </c>
      <c r="E259" t="s">
        <v>31</v>
      </c>
      <c r="F259">
        <v>2</v>
      </c>
      <c r="G259">
        <v>2</v>
      </c>
      <c r="H259" s="7" t="str">
        <f t="shared" si="9"/>
        <v>Ray Bowman</v>
      </c>
      <c r="I259" s="7">
        <f t="shared" si="8"/>
        <v>2</v>
      </c>
    </row>
    <row r="260" spans="1:9" ht="14.5" x14ac:dyDescent="0.35">
      <c r="A260" s="1">
        <v>43235.291666666672</v>
      </c>
      <c r="B260" t="s">
        <v>489</v>
      </c>
      <c r="C260" t="s">
        <v>299</v>
      </c>
      <c r="D260" t="s">
        <v>9</v>
      </c>
      <c r="E260" t="s">
        <v>31</v>
      </c>
      <c r="F260">
        <v>2</v>
      </c>
      <c r="G260">
        <v>2</v>
      </c>
      <c r="H260" s="7" t="str">
        <f t="shared" si="9"/>
        <v>Ray Bowman</v>
      </c>
      <c r="I260" s="7">
        <f t="shared" si="8"/>
        <v>2</v>
      </c>
    </row>
    <row r="261" spans="1:9" ht="14.5" x14ac:dyDescent="0.35">
      <c r="A261" s="1">
        <v>43235.291666666672</v>
      </c>
      <c r="B261" t="s">
        <v>491</v>
      </c>
      <c r="C261" t="s">
        <v>299</v>
      </c>
      <c r="D261" t="s">
        <v>9</v>
      </c>
      <c r="E261" t="s">
        <v>31</v>
      </c>
      <c r="F261">
        <v>2</v>
      </c>
      <c r="G261">
        <v>2</v>
      </c>
      <c r="H261" s="7" t="str">
        <f t="shared" si="9"/>
        <v>Ray Bowman</v>
      </c>
      <c r="I261" s="7">
        <f t="shared" si="8"/>
        <v>2</v>
      </c>
    </row>
    <row r="262" spans="1:9" ht="14.5" x14ac:dyDescent="0.35">
      <c r="A262" s="1">
        <v>43235.291666666672</v>
      </c>
      <c r="B262" t="s">
        <v>493</v>
      </c>
      <c r="C262" t="s">
        <v>299</v>
      </c>
      <c r="D262" t="s">
        <v>9</v>
      </c>
      <c r="E262" t="s">
        <v>31</v>
      </c>
      <c r="F262">
        <v>2</v>
      </c>
      <c r="G262">
        <v>2</v>
      </c>
      <c r="H262" s="7" t="str">
        <f t="shared" si="9"/>
        <v>Ray Bowman</v>
      </c>
      <c r="I262" s="7">
        <f t="shared" si="8"/>
        <v>2</v>
      </c>
    </row>
    <row r="263" spans="1:9" ht="14.5" x14ac:dyDescent="0.35">
      <c r="A263" s="1">
        <v>43235.291666666672</v>
      </c>
      <c r="B263" t="s">
        <v>495</v>
      </c>
      <c r="C263" t="s">
        <v>299</v>
      </c>
      <c r="D263" t="s">
        <v>9</v>
      </c>
      <c r="E263" t="s">
        <v>31</v>
      </c>
      <c r="F263">
        <v>2</v>
      </c>
      <c r="G263">
        <v>2</v>
      </c>
      <c r="H263" s="7" t="str">
        <f t="shared" si="9"/>
        <v>Ray Bowman</v>
      </c>
      <c r="I263" s="7">
        <f t="shared" si="8"/>
        <v>2</v>
      </c>
    </row>
    <row r="264" spans="1:9" ht="14.5" x14ac:dyDescent="0.35">
      <c r="A264" s="1">
        <v>43235.291666666672</v>
      </c>
      <c r="B264" t="s">
        <v>497</v>
      </c>
      <c r="C264" t="s">
        <v>299</v>
      </c>
      <c r="D264" t="s">
        <v>9</v>
      </c>
      <c r="E264" t="s">
        <v>31</v>
      </c>
      <c r="F264">
        <v>2</v>
      </c>
      <c r="G264">
        <v>2</v>
      </c>
      <c r="H264" s="7" t="str">
        <f t="shared" si="9"/>
        <v>Ray Bowman</v>
      </c>
      <c r="I264" s="7">
        <f t="shared" si="8"/>
        <v>2</v>
      </c>
    </row>
    <row r="265" spans="1:9" ht="14.5" x14ac:dyDescent="0.35">
      <c r="A265" s="1">
        <v>43235.291666666672</v>
      </c>
      <c r="B265" t="s">
        <v>499</v>
      </c>
      <c r="C265" t="s">
        <v>299</v>
      </c>
      <c r="D265" t="s">
        <v>9</v>
      </c>
      <c r="E265" t="s">
        <v>31</v>
      </c>
      <c r="F265">
        <v>2</v>
      </c>
      <c r="G265">
        <v>2</v>
      </c>
      <c r="H265" s="7" t="str">
        <f t="shared" si="9"/>
        <v>Ray Bowman</v>
      </c>
      <c r="I265" s="7">
        <f t="shared" si="8"/>
        <v>2</v>
      </c>
    </row>
    <row r="266" spans="1:9" ht="14.5" x14ac:dyDescent="0.35">
      <c r="A266" s="1">
        <v>43235.291666666672</v>
      </c>
      <c r="B266" t="s">
        <v>501</v>
      </c>
      <c r="C266" t="s">
        <v>299</v>
      </c>
      <c r="D266" t="s">
        <v>9</v>
      </c>
      <c r="E266" t="s">
        <v>31</v>
      </c>
      <c r="F266">
        <v>2</v>
      </c>
      <c r="G266">
        <v>2</v>
      </c>
      <c r="H266" s="7" t="str">
        <f t="shared" si="9"/>
        <v>Ray Bowman</v>
      </c>
      <c r="I266" s="7">
        <f t="shared" si="8"/>
        <v>2</v>
      </c>
    </row>
    <row r="267" spans="1:9" ht="14.5" x14ac:dyDescent="0.35">
      <c r="A267" s="1">
        <v>43235.291666666672</v>
      </c>
      <c r="B267" t="s">
        <v>1536</v>
      </c>
      <c r="C267" t="s">
        <v>299</v>
      </c>
      <c r="D267" t="s">
        <v>9</v>
      </c>
      <c r="E267" t="s">
        <v>31</v>
      </c>
      <c r="F267">
        <v>2</v>
      </c>
      <c r="G267">
        <v>2</v>
      </c>
      <c r="H267" s="7" t="str">
        <f t="shared" si="9"/>
        <v>Ray Bowman</v>
      </c>
      <c r="I267" s="7">
        <f t="shared" si="8"/>
        <v>2</v>
      </c>
    </row>
    <row r="268" spans="1:9" ht="14.5" x14ac:dyDescent="0.35">
      <c r="A268" s="1">
        <v>43235.291666666672</v>
      </c>
      <c r="B268" t="s">
        <v>503</v>
      </c>
      <c r="C268" t="s">
        <v>299</v>
      </c>
      <c r="D268" t="s">
        <v>9</v>
      </c>
      <c r="E268" t="s">
        <v>31</v>
      </c>
      <c r="F268">
        <v>2</v>
      </c>
      <c r="G268">
        <v>2</v>
      </c>
      <c r="H268" s="7" t="str">
        <f t="shared" si="9"/>
        <v>Ray Bowman</v>
      </c>
      <c r="I268" s="7">
        <f t="shared" si="8"/>
        <v>2</v>
      </c>
    </row>
    <row r="269" spans="1:9" ht="14.5" x14ac:dyDescent="0.35">
      <c r="A269" s="1">
        <v>43235.291666666672</v>
      </c>
      <c r="B269" t="s">
        <v>505</v>
      </c>
      <c r="C269" t="s">
        <v>299</v>
      </c>
      <c r="D269" t="s">
        <v>9</v>
      </c>
      <c r="E269" t="s">
        <v>31</v>
      </c>
      <c r="F269">
        <v>2</v>
      </c>
      <c r="G269">
        <v>2</v>
      </c>
      <c r="H269" s="7" t="str">
        <f t="shared" si="9"/>
        <v>Ray Bowman</v>
      </c>
      <c r="I269" s="7">
        <f t="shared" si="8"/>
        <v>2</v>
      </c>
    </row>
    <row r="270" spans="1:9" ht="14.5" x14ac:dyDescent="0.35">
      <c r="A270" s="1">
        <v>43235.291666666672</v>
      </c>
      <c r="B270" t="s">
        <v>245</v>
      </c>
      <c r="C270" t="s">
        <v>299</v>
      </c>
      <c r="D270" t="s">
        <v>9</v>
      </c>
      <c r="E270" t="s">
        <v>31</v>
      </c>
      <c r="F270">
        <v>2</v>
      </c>
      <c r="G270">
        <v>2</v>
      </c>
      <c r="H270" s="7" t="str">
        <f t="shared" si="9"/>
        <v>Ray Bowman</v>
      </c>
      <c r="I270" s="7">
        <f t="shared" si="8"/>
        <v>2</v>
      </c>
    </row>
    <row r="271" spans="1:9" ht="14.5" x14ac:dyDescent="0.35">
      <c r="A271" s="1">
        <v>43235.291666666672</v>
      </c>
      <c r="B271" t="s">
        <v>507</v>
      </c>
      <c r="C271" t="s">
        <v>299</v>
      </c>
      <c r="D271" t="s">
        <v>9</v>
      </c>
      <c r="E271" t="s">
        <v>31</v>
      </c>
      <c r="F271">
        <v>2</v>
      </c>
      <c r="G271">
        <v>2</v>
      </c>
      <c r="H271" s="7" t="str">
        <f t="shared" si="9"/>
        <v>Ray Bowman</v>
      </c>
      <c r="I271" s="7">
        <f t="shared" si="8"/>
        <v>2</v>
      </c>
    </row>
    <row r="272" spans="1:9" ht="14.5" x14ac:dyDescent="0.35">
      <c r="A272" s="1">
        <v>43235.291666666672</v>
      </c>
      <c r="B272" t="s">
        <v>233</v>
      </c>
      <c r="C272" t="s">
        <v>299</v>
      </c>
      <c r="D272" t="s">
        <v>9</v>
      </c>
      <c r="E272" t="s">
        <v>31</v>
      </c>
      <c r="F272">
        <v>2</v>
      </c>
      <c r="G272">
        <v>2</v>
      </c>
      <c r="H272" s="7" t="str">
        <f t="shared" si="9"/>
        <v>Ray Bowman</v>
      </c>
      <c r="I272" s="7">
        <f t="shared" si="8"/>
        <v>2</v>
      </c>
    </row>
    <row r="273" spans="1:9" ht="14.5" x14ac:dyDescent="0.35">
      <c r="A273" s="1">
        <v>43235.291666666672</v>
      </c>
      <c r="B273" t="s">
        <v>509</v>
      </c>
      <c r="C273" t="s">
        <v>299</v>
      </c>
      <c r="D273" t="s">
        <v>9</v>
      </c>
      <c r="E273" t="s">
        <v>31</v>
      </c>
      <c r="F273">
        <v>2</v>
      </c>
      <c r="G273">
        <v>2</v>
      </c>
      <c r="H273" s="7" t="str">
        <f t="shared" si="9"/>
        <v>Ray Bowman</v>
      </c>
      <c r="I273" s="7">
        <f t="shared" si="8"/>
        <v>2</v>
      </c>
    </row>
    <row r="274" spans="1:9" ht="14.5" x14ac:dyDescent="0.35">
      <c r="A274" s="1">
        <v>43235.291666666672</v>
      </c>
      <c r="B274" t="s">
        <v>231</v>
      </c>
      <c r="C274" t="s">
        <v>299</v>
      </c>
      <c r="D274" t="s">
        <v>9</v>
      </c>
      <c r="E274" t="s">
        <v>31</v>
      </c>
      <c r="F274">
        <v>2</v>
      </c>
      <c r="G274">
        <v>2</v>
      </c>
      <c r="H274" s="7" t="str">
        <f t="shared" si="9"/>
        <v>Ray Bowman</v>
      </c>
      <c r="I274" s="7">
        <f t="shared" si="8"/>
        <v>2</v>
      </c>
    </row>
    <row r="275" spans="1:9" ht="14.5" x14ac:dyDescent="0.35">
      <c r="A275" s="1">
        <v>43235.291666666672</v>
      </c>
      <c r="B275" t="s">
        <v>511</v>
      </c>
      <c r="C275" t="s">
        <v>299</v>
      </c>
      <c r="D275" t="s">
        <v>9</v>
      </c>
      <c r="E275" t="s">
        <v>31</v>
      </c>
      <c r="F275">
        <v>2</v>
      </c>
      <c r="G275">
        <v>2</v>
      </c>
      <c r="H275" s="7" t="str">
        <f t="shared" si="9"/>
        <v>Ray Bowman</v>
      </c>
      <c r="I275" s="7">
        <f t="shared" si="8"/>
        <v>2</v>
      </c>
    </row>
    <row r="276" spans="1:9" ht="14.5" x14ac:dyDescent="0.35">
      <c r="A276" s="1">
        <v>43235.291666666672</v>
      </c>
      <c r="B276" t="s">
        <v>54</v>
      </c>
      <c r="C276" t="s">
        <v>299</v>
      </c>
      <c r="D276" t="s">
        <v>9</v>
      </c>
      <c r="E276" t="s">
        <v>31</v>
      </c>
      <c r="F276">
        <v>2</v>
      </c>
      <c r="G276">
        <v>2</v>
      </c>
      <c r="H276" s="7" t="str">
        <f t="shared" si="9"/>
        <v>Ray Bowman</v>
      </c>
      <c r="I276" s="7">
        <f t="shared" si="8"/>
        <v>2</v>
      </c>
    </row>
    <row r="277" spans="1:9" ht="14.5" x14ac:dyDescent="0.35">
      <c r="A277" s="1">
        <v>43235.291666666672</v>
      </c>
      <c r="B277" t="s">
        <v>513</v>
      </c>
      <c r="C277" t="s">
        <v>299</v>
      </c>
      <c r="D277" t="s">
        <v>9</v>
      </c>
      <c r="E277" t="s">
        <v>31</v>
      </c>
      <c r="F277">
        <v>2</v>
      </c>
      <c r="G277">
        <v>2</v>
      </c>
      <c r="H277" s="7" t="str">
        <f t="shared" si="9"/>
        <v>Ray Bowman</v>
      </c>
      <c r="I277" s="7">
        <f t="shared" si="8"/>
        <v>2</v>
      </c>
    </row>
    <row r="278" spans="1:9" ht="14.5" x14ac:dyDescent="0.35">
      <c r="A278" s="1">
        <v>43235.291666666672</v>
      </c>
      <c r="B278" t="s">
        <v>271</v>
      </c>
      <c r="C278" t="s">
        <v>299</v>
      </c>
      <c r="D278" t="s">
        <v>9</v>
      </c>
      <c r="E278" t="s">
        <v>31</v>
      </c>
      <c r="F278">
        <v>2</v>
      </c>
      <c r="G278">
        <v>2</v>
      </c>
      <c r="H278" s="7" t="str">
        <f t="shared" si="9"/>
        <v>Ray Bowman</v>
      </c>
      <c r="I278" s="7">
        <f t="shared" si="8"/>
        <v>2</v>
      </c>
    </row>
    <row r="279" spans="1:9" ht="14.5" x14ac:dyDescent="0.35">
      <c r="A279" s="1">
        <v>43235.291666666672</v>
      </c>
      <c r="B279" t="s">
        <v>1537</v>
      </c>
      <c r="C279" t="s">
        <v>299</v>
      </c>
      <c r="D279" t="s">
        <v>9</v>
      </c>
      <c r="E279" t="s">
        <v>31</v>
      </c>
      <c r="F279">
        <v>2</v>
      </c>
      <c r="G279">
        <v>2</v>
      </c>
      <c r="H279" s="7" t="str">
        <f t="shared" si="9"/>
        <v>Ray Bowman</v>
      </c>
      <c r="I279" s="7">
        <f t="shared" si="8"/>
        <v>2</v>
      </c>
    </row>
    <row r="280" spans="1:9" ht="14.5" x14ac:dyDescent="0.35">
      <c r="A280" s="1">
        <v>43235.291666666672</v>
      </c>
      <c r="B280" t="s">
        <v>515</v>
      </c>
      <c r="C280" t="s">
        <v>299</v>
      </c>
      <c r="D280" t="s">
        <v>9</v>
      </c>
      <c r="E280" t="s">
        <v>31</v>
      </c>
      <c r="F280">
        <v>2</v>
      </c>
      <c r="G280">
        <v>2</v>
      </c>
      <c r="H280" s="7" t="str">
        <f t="shared" si="9"/>
        <v>Ray Bowman</v>
      </c>
      <c r="I280" s="7">
        <f t="shared" si="8"/>
        <v>2</v>
      </c>
    </row>
    <row r="281" spans="1:9" ht="14.5" x14ac:dyDescent="0.35">
      <c r="A281" s="1">
        <v>43235.291666666672</v>
      </c>
      <c r="B281" t="s">
        <v>517</v>
      </c>
      <c r="C281" t="s">
        <v>299</v>
      </c>
      <c r="D281" t="s">
        <v>9</v>
      </c>
      <c r="E281" t="s">
        <v>31</v>
      </c>
      <c r="F281">
        <v>2</v>
      </c>
      <c r="G281">
        <v>2</v>
      </c>
      <c r="H281" s="7" t="str">
        <f t="shared" si="9"/>
        <v>Ray Bowman</v>
      </c>
      <c r="I281" s="7">
        <f t="shared" si="8"/>
        <v>2</v>
      </c>
    </row>
    <row r="282" spans="1:9" ht="14.5" x14ac:dyDescent="0.35">
      <c r="A282" s="1">
        <v>43235.291666666672</v>
      </c>
      <c r="B282" t="s">
        <v>519</v>
      </c>
      <c r="C282" t="s">
        <v>299</v>
      </c>
      <c r="D282" t="s">
        <v>9</v>
      </c>
      <c r="E282" t="s">
        <v>31</v>
      </c>
      <c r="F282">
        <v>2</v>
      </c>
      <c r="G282">
        <v>2</v>
      </c>
      <c r="H282" s="7" t="str">
        <f t="shared" si="9"/>
        <v>Ray Bowman</v>
      </c>
      <c r="I282" s="7">
        <f t="shared" si="8"/>
        <v>2</v>
      </c>
    </row>
    <row r="283" spans="1:9" ht="14.5" x14ac:dyDescent="0.35">
      <c r="A283" s="1">
        <v>43235.291666666672</v>
      </c>
      <c r="B283" t="s">
        <v>521</v>
      </c>
      <c r="C283" t="s">
        <v>299</v>
      </c>
      <c r="D283" t="s">
        <v>9</v>
      </c>
      <c r="E283" t="s">
        <v>31</v>
      </c>
      <c r="F283">
        <v>2</v>
      </c>
      <c r="G283">
        <v>2</v>
      </c>
      <c r="H283" s="7" t="str">
        <f t="shared" si="9"/>
        <v>Ray Bowman</v>
      </c>
      <c r="I283" s="7">
        <f t="shared" si="8"/>
        <v>2</v>
      </c>
    </row>
    <row r="284" spans="1:9" ht="14.5" x14ac:dyDescent="0.35">
      <c r="A284" s="1">
        <v>43235.291666666672</v>
      </c>
      <c r="B284" t="s">
        <v>523</v>
      </c>
      <c r="C284" t="s">
        <v>299</v>
      </c>
      <c r="D284" t="s">
        <v>9</v>
      </c>
      <c r="E284" t="s">
        <v>31</v>
      </c>
      <c r="F284">
        <v>2</v>
      </c>
      <c r="G284">
        <v>2</v>
      </c>
      <c r="H284" s="7" t="str">
        <f t="shared" si="9"/>
        <v>Ray Bowman</v>
      </c>
      <c r="I284" s="7">
        <f t="shared" si="8"/>
        <v>2</v>
      </c>
    </row>
    <row r="285" spans="1:9" ht="14.5" x14ac:dyDescent="0.35">
      <c r="A285" s="1">
        <v>43235.291666666672</v>
      </c>
      <c r="B285" t="s">
        <v>60</v>
      </c>
      <c r="C285" t="s">
        <v>299</v>
      </c>
      <c r="D285" t="s">
        <v>9</v>
      </c>
      <c r="E285" t="s">
        <v>31</v>
      </c>
      <c r="F285">
        <v>2</v>
      </c>
      <c r="G285">
        <v>2</v>
      </c>
      <c r="H285" s="7" t="str">
        <f t="shared" si="9"/>
        <v>Ray Bowman</v>
      </c>
      <c r="I285" s="7">
        <f t="shared" si="8"/>
        <v>2</v>
      </c>
    </row>
    <row r="286" spans="1:9" ht="14.5" x14ac:dyDescent="0.35">
      <c r="A286" s="1">
        <v>43235.291666666672</v>
      </c>
      <c r="B286" t="s">
        <v>203</v>
      </c>
      <c r="C286" t="s">
        <v>299</v>
      </c>
      <c r="D286" t="s">
        <v>9</v>
      </c>
      <c r="E286" t="s">
        <v>31</v>
      </c>
      <c r="F286">
        <v>2</v>
      </c>
      <c r="G286">
        <v>2</v>
      </c>
      <c r="H286" s="7" t="str">
        <f t="shared" si="9"/>
        <v>Ray Bowman</v>
      </c>
      <c r="I286" s="7">
        <f t="shared" si="8"/>
        <v>2</v>
      </c>
    </row>
    <row r="287" spans="1:9" ht="14.5" x14ac:dyDescent="0.35">
      <c r="A287" s="1">
        <v>43235.291666666672</v>
      </c>
      <c r="B287" t="s">
        <v>83</v>
      </c>
      <c r="C287" t="s">
        <v>299</v>
      </c>
      <c r="D287" t="s">
        <v>9</v>
      </c>
      <c r="E287" t="s">
        <v>31</v>
      </c>
      <c r="F287">
        <v>2</v>
      </c>
      <c r="G287">
        <v>2</v>
      </c>
      <c r="H287" s="7" t="str">
        <f t="shared" si="9"/>
        <v>Ray Bowman</v>
      </c>
      <c r="I287" s="7">
        <f t="shared" si="8"/>
        <v>2</v>
      </c>
    </row>
    <row r="288" spans="1:9" ht="14.5" x14ac:dyDescent="0.35">
      <c r="A288" s="1">
        <v>43235.291666666672</v>
      </c>
      <c r="B288" t="s">
        <v>525</v>
      </c>
      <c r="C288" t="s">
        <v>299</v>
      </c>
      <c r="D288" t="s">
        <v>9</v>
      </c>
      <c r="E288" t="s">
        <v>31</v>
      </c>
      <c r="F288">
        <v>2</v>
      </c>
      <c r="G288">
        <v>2</v>
      </c>
      <c r="H288" s="7" t="str">
        <f t="shared" si="9"/>
        <v>Ray Bowman</v>
      </c>
      <c r="I288" s="7">
        <f t="shared" si="8"/>
        <v>2</v>
      </c>
    </row>
    <row r="289" spans="1:9" ht="14.5" x14ac:dyDescent="0.35">
      <c r="A289" s="1">
        <v>43235.291666666672</v>
      </c>
      <c r="B289" t="s">
        <v>1530</v>
      </c>
      <c r="C289" t="s">
        <v>299</v>
      </c>
      <c r="D289" t="s">
        <v>9</v>
      </c>
      <c r="E289" t="s">
        <v>31</v>
      </c>
      <c r="F289">
        <v>2</v>
      </c>
      <c r="G289">
        <v>2</v>
      </c>
      <c r="H289" s="7" t="str">
        <f t="shared" si="9"/>
        <v>Ray Bowman</v>
      </c>
      <c r="I289" s="7">
        <f t="shared" si="8"/>
        <v>2</v>
      </c>
    </row>
    <row r="290" spans="1:9" ht="14.5" x14ac:dyDescent="0.35">
      <c r="A290" s="1">
        <v>43235.291666666672</v>
      </c>
      <c r="B290" t="s">
        <v>181</v>
      </c>
      <c r="C290" t="s">
        <v>299</v>
      </c>
      <c r="D290" t="s">
        <v>9</v>
      </c>
      <c r="E290" t="s">
        <v>31</v>
      </c>
      <c r="F290">
        <v>2</v>
      </c>
      <c r="G290">
        <v>2</v>
      </c>
      <c r="H290" s="7" t="str">
        <f t="shared" si="9"/>
        <v>Ray Bowman</v>
      </c>
      <c r="I290" s="7">
        <f t="shared" si="8"/>
        <v>2</v>
      </c>
    </row>
    <row r="291" spans="1:9" ht="14.5" x14ac:dyDescent="0.35">
      <c r="A291" s="1">
        <v>43235.291666666672</v>
      </c>
      <c r="B291" t="s">
        <v>527</v>
      </c>
      <c r="C291" t="s">
        <v>299</v>
      </c>
      <c r="D291" t="s">
        <v>9</v>
      </c>
      <c r="E291" t="s">
        <v>31</v>
      </c>
      <c r="F291">
        <v>2</v>
      </c>
      <c r="G291">
        <v>2</v>
      </c>
      <c r="H291" s="7" t="str">
        <f t="shared" si="9"/>
        <v>Ray Bowman</v>
      </c>
      <c r="I291" s="7">
        <f t="shared" si="8"/>
        <v>2</v>
      </c>
    </row>
    <row r="292" spans="1:9" ht="14.5" x14ac:dyDescent="0.35">
      <c r="A292" s="1">
        <v>43235.291666666672</v>
      </c>
      <c r="B292" t="s">
        <v>529</v>
      </c>
      <c r="C292" t="s">
        <v>299</v>
      </c>
      <c r="D292" t="s">
        <v>9</v>
      </c>
      <c r="E292" t="s">
        <v>31</v>
      </c>
      <c r="F292">
        <v>2</v>
      </c>
      <c r="G292">
        <v>2</v>
      </c>
      <c r="H292" s="7" t="str">
        <f t="shared" si="9"/>
        <v>Ray Bowman</v>
      </c>
      <c r="I292" s="7">
        <f t="shared" si="8"/>
        <v>2</v>
      </c>
    </row>
    <row r="293" spans="1:9" ht="14.5" x14ac:dyDescent="0.35">
      <c r="A293" s="1">
        <v>43230.291666666672</v>
      </c>
      <c r="B293" t="s">
        <v>559</v>
      </c>
      <c r="C293" t="s">
        <v>299</v>
      </c>
      <c r="D293" t="s">
        <v>9</v>
      </c>
      <c r="E293" t="s">
        <v>10</v>
      </c>
      <c r="F293">
        <v>1</v>
      </c>
      <c r="G293">
        <v>1</v>
      </c>
      <c r="H293" s="7" t="str">
        <f t="shared" si="9"/>
        <v>Ray Bowman</v>
      </c>
      <c r="I293" s="7">
        <f t="shared" si="8"/>
        <v>1</v>
      </c>
    </row>
    <row r="294" spans="1:9" ht="14.5" x14ac:dyDescent="0.35">
      <c r="A294" s="1">
        <v>43221.291666666672</v>
      </c>
      <c r="B294" t="s">
        <v>559</v>
      </c>
      <c r="C294" t="s">
        <v>299</v>
      </c>
      <c r="D294" t="s">
        <v>9</v>
      </c>
      <c r="E294" t="s">
        <v>21</v>
      </c>
      <c r="F294">
        <v>1</v>
      </c>
      <c r="G294">
        <v>1</v>
      </c>
      <c r="H294" s="7" t="str">
        <f t="shared" si="9"/>
        <v>Ray Bowman</v>
      </c>
      <c r="I294" s="7">
        <f t="shared" si="8"/>
        <v>1</v>
      </c>
    </row>
    <row r="295" spans="1:9" ht="14.5" x14ac:dyDescent="0.35">
      <c r="A295" s="1">
        <v>43221.291666666672</v>
      </c>
      <c r="B295" t="s">
        <v>383</v>
      </c>
      <c r="C295" t="s">
        <v>299</v>
      </c>
      <c r="D295" t="s">
        <v>9</v>
      </c>
      <c r="E295" t="s">
        <v>31</v>
      </c>
      <c r="F295">
        <v>2</v>
      </c>
      <c r="G295">
        <v>2</v>
      </c>
      <c r="H295" s="7" t="str">
        <f t="shared" si="9"/>
        <v>Ray Bowman</v>
      </c>
      <c r="I295" s="7">
        <f t="shared" si="8"/>
        <v>2</v>
      </c>
    </row>
    <row r="296" spans="1:9" ht="14.5" x14ac:dyDescent="0.35">
      <c r="A296" s="1">
        <v>43214.291666666672</v>
      </c>
      <c r="B296" t="s">
        <v>559</v>
      </c>
      <c r="C296" t="s">
        <v>299</v>
      </c>
      <c r="D296" t="s">
        <v>9</v>
      </c>
      <c r="E296" t="s">
        <v>21</v>
      </c>
      <c r="F296">
        <v>1</v>
      </c>
      <c r="G296">
        <v>1</v>
      </c>
      <c r="H296" s="7" t="str">
        <f t="shared" si="9"/>
        <v>Ray Bowman</v>
      </c>
      <c r="I296" s="7">
        <f t="shared" si="8"/>
        <v>1</v>
      </c>
    </row>
    <row r="297" spans="1:9" ht="14.5" x14ac:dyDescent="0.35">
      <c r="A297" s="1">
        <v>43208.291666666672</v>
      </c>
      <c r="B297" t="s">
        <v>1374</v>
      </c>
      <c r="C297" t="s">
        <v>299</v>
      </c>
      <c r="D297" t="s">
        <v>9</v>
      </c>
      <c r="E297" t="s">
        <v>21</v>
      </c>
      <c r="F297">
        <v>2</v>
      </c>
      <c r="G297">
        <v>2</v>
      </c>
      <c r="H297" s="7" t="str">
        <f t="shared" si="9"/>
        <v>Ray Bowman</v>
      </c>
      <c r="I297" s="7">
        <f t="shared" si="8"/>
        <v>2</v>
      </c>
    </row>
    <row r="298" spans="1:9" ht="14.5" x14ac:dyDescent="0.35">
      <c r="A298" s="1">
        <v>43206.291666666672</v>
      </c>
      <c r="B298" t="s">
        <v>559</v>
      </c>
      <c r="C298" t="s">
        <v>299</v>
      </c>
      <c r="D298" t="s">
        <v>9</v>
      </c>
      <c r="E298" t="s">
        <v>21</v>
      </c>
      <c r="F298">
        <v>1.5</v>
      </c>
      <c r="G298">
        <v>1.5</v>
      </c>
      <c r="H298" s="7" t="str">
        <f t="shared" si="9"/>
        <v>Ray Bowman</v>
      </c>
      <c r="I298" s="7">
        <f t="shared" si="8"/>
        <v>1.5</v>
      </c>
    </row>
    <row r="299" spans="1:9" ht="14.5" x14ac:dyDescent="0.35">
      <c r="A299" s="1">
        <v>43200.291666666672</v>
      </c>
      <c r="B299" t="s">
        <v>298</v>
      </c>
      <c r="C299" t="s">
        <v>299</v>
      </c>
      <c r="D299" t="s">
        <v>9</v>
      </c>
      <c r="E299" t="s">
        <v>21</v>
      </c>
      <c r="F299">
        <v>2</v>
      </c>
      <c r="G299">
        <v>2</v>
      </c>
      <c r="H299" s="7" t="str">
        <f t="shared" si="9"/>
        <v>Ray Bowman</v>
      </c>
      <c r="I299" s="7">
        <f t="shared" si="8"/>
        <v>2</v>
      </c>
    </row>
    <row r="300" spans="1:9" ht="14.5" x14ac:dyDescent="0.35">
      <c r="A300" s="1">
        <v>43199.291666666672</v>
      </c>
      <c r="B300" t="s">
        <v>429</v>
      </c>
      <c r="C300" t="s">
        <v>299</v>
      </c>
      <c r="D300" t="s">
        <v>72</v>
      </c>
      <c r="E300" t="s">
        <v>10</v>
      </c>
      <c r="F300">
        <v>1</v>
      </c>
      <c r="G300">
        <v>1</v>
      </c>
      <c r="H300" s="7" t="str">
        <f t="shared" si="9"/>
        <v>Ray Bowman</v>
      </c>
      <c r="I300" s="7">
        <f t="shared" si="8"/>
        <v>1</v>
      </c>
    </row>
    <row r="301" spans="1:9" ht="14.5" x14ac:dyDescent="0.35">
      <c r="A301" s="1">
        <v>43194.291666666672</v>
      </c>
      <c r="B301" t="s">
        <v>1374</v>
      </c>
      <c r="C301" t="s">
        <v>299</v>
      </c>
      <c r="D301" t="s">
        <v>9</v>
      </c>
      <c r="E301" t="s">
        <v>21</v>
      </c>
      <c r="F301">
        <v>1</v>
      </c>
      <c r="G301">
        <v>1</v>
      </c>
      <c r="H301" s="7" t="str">
        <f t="shared" si="9"/>
        <v>Ray Bowman</v>
      </c>
      <c r="I301" s="7">
        <f t="shared" si="8"/>
        <v>1</v>
      </c>
    </row>
    <row r="302" spans="1:9" ht="14.5" x14ac:dyDescent="0.35">
      <c r="A302" s="1">
        <v>43192.291666666672</v>
      </c>
      <c r="B302" t="s">
        <v>639</v>
      </c>
      <c r="C302" t="s">
        <v>299</v>
      </c>
      <c r="D302" t="s">
        <v>9</v>
      </c>
      <c r="E302" t="s">
        <v>10</v>
      </c>
      <c r="F302">
        <v>0.5</v>
      </c>
      <c r="G302">
        <v>0.5</v>
      </c>
      <c r="H302" s="7" t="str">
        <f t="shared" si="9"/>
        <v>Ray Bowman</v>
      </c>
      <c r="I302" s="7">
        <f t="shared" si="8"/>
        <v>0.5</v>
      </c>
    </row>
    <row r="303" spans="1:9" ht="14.5" x14ac:dyDescent="0.35">
      <c r="A303" s="1">
        <v>43192.291666666672</v>
      </c>
      <c r="B303" t="s">
        <v>559</v>
      </c>
      <c r="C303" t="s">
        <v>299</v>
      </c>
      <c r="D303" t="s">
        <v>9</v>
      </c>
      <c r="E303" t="s">
        <v>21</v>
      </c>
      <c r="F303">
        <v>2</v>
      </c>
      <c r="G303">
        <v>2</v>
      </c>
      <c r="H303" s="7" t="str">
        <f t="shared" si="9"/>
        <v>Ray Bowman</v>
      </c>
      <c r="I303" s="7">
        <f t="shared" si="8"/>
        <v>2</v>
      </c>
    </row>
    <row r="304" spans="1:9" ht="14.5" x14ac:dyDescent="0.35">
      <c r="A304" s="1">
        <v>43181.291666666672</v>
      </c>
      <c r="B304" t="s">
        <v>626</v>
      </c>
      <c r="C304" t="s">
        <v>299</v>
      </c>
      <c r="D304" t="s">
        <v>72</v>
      </c>
      <c r="E304" t="s">
        <v>10</v>
      </c>
      <c r="F304">
        <v>1</v>
      </c>
      <c r="G304">
        <v>1</v>
      </c>
      <c r="H304" s="7" t="str">
        <f t="shared" si="9"/>
        <v>Ray Bowman</v>
      </c>
      <c r="I304" s="7">
        <f t="shared" si="8"/>
        <v>1</v>
      </c>
    </row>
    <row r="305" spans="1:9" ht="14.5" x14ac:dyDescent="0.35">
      <c r="A305" s="1">
        <v>43152.333333333328</v>
      </c>
      <c r="B305" t="s">
        <v>733</v>
      </c>
      <c r="C305" t="s">
        <v>299</v>
      </c>
      <c r="D305" t="s">
        <v>9</v>
      </c>
      <c r="E305" t="s">
        <v>21</v>
      </c>
      <c r="F305">
        <v>1</v>
      </c>
      <c r="G305">
        <v>1</v>
      </c>
      <c r="H305" s="7" t="str">
        <f t="shared" si="9"/>
        <v>Ray Bowman</v>
      </c>
      <c r="I305" s="7">
        <f t="shared" si="8"/>
        <v>1</v>
      </c>
    </row>
    <row r="306" spans="1:9" ht="14.5" x14ac:dyDescent="0.35">
      <c r="A306" s="1">
        <v>43103.333333333328</v>
      </c>
      <c r="B306" t="s">
        <v>733</v>
      </c>
      <c r="C306" t="s">
        <v>299</v>
      </c>
      <c r="D306" t="s">
        <v>9</v>
      </c>
      <c r="E306" t="s">
        <v>21</v>
      </c>
      <c r="F306">
        <v>1</v>
      </c>
      <c r="G306">
        <v>1</v>
      </c>
      <c r="H306" s="7" t="str">
        <f t="shared" si="9"/>
        <v>Ray Bowman</v>
      </c>
      <c r="I306" s="7">
        <f t="shared" si="8"/>
        <v>1</v>
      </c>
    </row>
    <row r="307" spans="1:9" ht="14.5" x14ac:dyDescent="0.35">
      <c r="A307" s="1">
        <v>43189.291666666672</v>
      </c>
      <c r="B307" t="s">
        <v>653</v>
      </c>
      <c r="C307" t="s">
        <v>654</v>
      </c>
      <c r="D307" t="s">
        <v>9</v>
      </c>
      <c r="E307" t="s">
        <v>10</v>
      </c>
      <c r="F307">
        <v>0.5</v>
      </c>
      <c r="G307">
        <v>0.5</v>
      </c>
      <c r="H307" s="7" t="str">
        <f t="shared" si="9"/>
        <v>Clare Briglio</v>
      </c>
      <c r="I307" s="7">
        <f t="shared" si="8"/>
        <v>0.5</v>
      </c>
    </row>
    <row r="308" spans="1:9" ht="14.5" x14ac:dyDescent="0.35">
      <c r="A308" s="1">
        <v>43188.291666666672</v>
      </c>
      <c r="B308" t="s">
        <v>44</v>
      </c>
      <c r="C308" t="s">
        <v>654</v>
      </c>
      <c r="D308" t="s">
        <v>9</v>
      </c>
      <c r="E308" t="s">
        <v>10</v>
      </c>
      <c r="F308">
        <v>5</v>
      </c>
      <c r="G308">
        <v>5</v>
      </c>
      <c r="H308" s="7" t="str">
        <f t="shared" si="9"/>
        <v>Clare Briglio</v>
      </c>
      <c r="I308" s="7">
        <f t="shared" si="8"/>
        <v>5</v>
      </c>
    </row>
    <row r="309" spans="1:9" ht="14.5" x14ac:dyDescent="0.35">
      <c r="A309" s="1">
        <v>43188.291666666672</v>
      </c>
      <c r="B309" t="s">
        <v>656</v>
      </c>
      <c r="C309" t="s">
        <v>654</v>
      </c>
      <c r="D309" t="s">
        <v>9</v>
      </c>
      <c r="E309" t="s">
        <v>21</v>
      </c>
      <c r="F309">
        <v>4.5</v>
      </c>
      <c r="G309">
        <v>4.5</v>
      </c>
      <c r="H309" s="7" t="str">
        <f t="shared" si="9"/>
        <v>Clare Briglio</v>
      </c>
      <c r="I309" s="7">
        <f t="shared" si="8"/>
        <v>4.5</v>
      </c>
    </row>
    <row r="310" spans="1:9" ht="14.5" x14ac:dyDescent="0.35">
      <c r="A310" s="1">
        <v>43188.291666666672</v>
      </c>
      <c r="B310" t="s">
        <v>42</v>
      </c>
      <c r="C310" t="s">
        <v>654</v>
      </c>
      <c r="D310" t="s">
        <v>9</v>
      </c>
      <c r="E310" t="s">
        <v>21</v>
      </c>
      <c r="F310">
        <v>4</v>
      </c>
      <c r="G310">
        <v>4</v>
      </c>
      <c r="H310" s="7" t="str">
        <f t="shared" si="9"/>
        <v>Clare Briglio</v>
      </c>
      <c r="I310" s="7">
        <f t="shared" si="8"/>
        <v>4</v>
      </c>
    </row>
    <row r="311" spans="1:9" ht="14.5" x14ac:dyDescent="0.35">
      <c r="A311" s="1">
        <v>43188.291666666672</v>
      </c>
      <c r="B311" t="s">
        <v>52</v>
      </c>
      <c r="C311" t="s">
        <v>654</v>
      </c>
      <c r="D311" t="s">
        <v>72</v>
      </c>
      <c r="E311" t="s">
        <v>21</v>
      </c>
      <c r="F311">
        <v>3</v>
      </c>
      <c r="G311">
        <v>3</v>
      </c>
      <c r="H311" s="7" t="str">
        <f t="shared" si="9"/>
        <v>Clare Briglio</v>
      </c>
      <c r="I311" s="7">
        <f t="shared" si="8"/>
        <v>3</v>
      </c>
    </row>
    <row r="312" spans="1:9" ht="14.5" x14ac:dyDescent="0.35">
      <c r="A312" s="1">
        <v>43188.291666666672</v>
      </c>
      <c r="B312" t="s">
        <v>658</v>
      </c>
      <c r="C312" t="s">
        <v>654</v>
      </c>
      <c r="D312" t="s">
        <v>9</v>
      </c>
      <c r="E312" t="s">
        <v>10</v>
      </c>
      <c r="F312">
        <v>0.5</v>
      </c>
      <c r="G312">
        <v>0.5</v>
      </c>
      <c r="H312" s="7" t="str">
        <f t="shared" si="9"/>
        <v>Clare Briglio</v>
      </c>
      <c r="I312" s="7">
        <f t="shared" si="8"/>
        <v>0.5</v>
      </c>
    </row>
    <row r="313" spans="1:9" ht="14.5" x14ac:dyDescent="0.35">
      <c r="A313" s="1">
        <v>43188.291666666672</v>
      </c>
      <c r="B313" t="s">
        <v>58</v>
      </c>
      <c r="C313" t="s">
        <v>654</v>
      </c>
      <c r="D313" t="s">
        <v>9</v>
      </c>
      <c r="E313" t="s">
        <v>10</v>
      </c>
      <c r="F313">
        <v>0.5</v>
      </c>
      <c r="G313">
        <v>0.5</v>
      </c>
      <c r="H313" s="7" t="str">
        <f t="shared" si="9"/>
        <v>Clare Briglio</v>
      </c>
      <c r="I313" s="7">
        <f t="shared" si="8"/>
        <v>0.5</v>
      </c>
    </row>
    <row r="314" spans="1:9" ht="14.5" x14ac:dyDescent="0.35">
      <c r="A314" s="1">
        <v>43188.291666666672</v>
      </c>
      <c r="B314" t="s">
        <v>660</v>
      </c>
      <c r="C314" t="s">
        <v>654</v>
      </c>
      <c r="D314" t="s">
        <v>9</v>
      </c>
      <c r="E314" t="s">
        <v>21</v>
      </c>
      <c r="F314">
        <v>5</v>
      </c>
      <c r="G314">
        <v>5</v>
      </c>
      <c r="H314" s="7" t="str">
        <f t="shared" si="9"/>
        <v>Clare Briglio</v>
      </c>
      <c r="I314" s="7">
        <f t="shared" si="8"/>
        <v>5</v>
      </c>
    </row>
    <row r="315" spans="1:9" ht="14.5" x14ac:dyDescent="0.35">
      <c r="A315" s="1">
        <v>43188.291666666672</v>
      </c>
      <c r="B315" t="s">
        <v>327</v>
      </c>
      <c r="C315" t="s">
        <v>654</v>
      </c>
      <c r="D315" t="s">
        <v>9</v>
      </c>
      <c r="E315" t="s">
        <v>10</v>
      </c>
      <c r="F315">
        <v>2</v>
      </c>
      <c r="G315">
        <v>2</v>
      </c>
      <c r="H315" s="7" t="str">
        <f t="shared" si="9"/>
        <v>Clare Briglio</v>
      </c>
      <c r="I315" s="7">
        <f t="shared" si="8"/>
        <v>2</v>
      </c>
    </row>
    <row r="316" spans="1:9" ht="14.5" x14ac:dyDescent="0.35">
      <c r="A316" s="1">
        <v>43173.291666666672</v>
      </c>
      <c r="B316" t="s">
        <v>44</v>
      </c>
      <c r="C316" t="s">
        <v>654</v>
      </c>
      <c r="D316" t="s">
        <v>72</v>
      </c>
      <c r="E316" t="s">
        <v>21</v>
      </c>
      <c r="F316">
        <v>2</v>
      </c>
      <c r="G316">
        <v>2</v>
      </c>
      <c r="H316" s="7" t="str">
        <f t="shared" si="9"/>
        <v>Clare Briglio</v>
      </c>
      <c r="I316" s="7">
        <f t="shared" si="8"/>
        <v>2</v>
      </c>
    </row>
    <row r="317" spans="1:9" ht="14.5" x14ac:dyDescent="0.35">
      <c r="A317" s="1">
        <v>43164.333333333328</v>
      </c>
      <c r="B317" t="s">
        <v>660</v>
      </c>
      <c r="C317" t="s">
        <v>654</v>
      </c>
      <c r="D317" t="s">
        <v>72</v>
      </c>
      <c r="E317" t="s">
        <v>21</v>
      </c>
      <c r="F317">
        <v>1</v>
      </c>
      <c r="G317">
        <v>1</v>
      </c>
      <c r="H317" s="7" t="str">
        <f t="shared" si="9"/>
        <v>Clare Briglio</v>
      </c>
      <c r="I317" s="7">
        <f t="shared" si="8"/>
        <v>1</v>
      </c>
    </row>
    <row r="318" spans="1:9" ht="14.5" x14ac:dyDescent="0.35">
      <c r="A318" s="1">
        <v>43314.291666666672</v>
      </c>
      <c r="B318" t="s">
        <v>463</v>
      </c>
      <c r="C318" t="s">
        <v>18</v>
      </c>
      <c r="D318" t="s">
        <v>9</v>
      </c>
      <c r="E318" t="s">
        <v>10</v>
      </c>
      <c r="F318">
        <v>0.75</v>
      </c>
      <c r="G318">
        <v>0.75</v>
      </c>
      <c r="H318" s="7" t="str">
        <f t="shared" si="9"/>
        <v>Erica Bristol</v>
      </c>
      <c r="I318" s="7">
        <f t="shared" si="8"/>
        <v>0.75</v>
      </c>
    </row>
    <row r="319" spans="1:9" ht="14.5" x14ac:dyDescent="0.35">
      <c r="A319" s="1">
        <v>43304.291666666672</v>
      </c>
      <c r="B319" t="s">
        <v>253</v>
      </c>
      <c r="C319" t="s">
        <v>18</v>
      </c>
      <c r="D319" t="s">
        <v>9</v>
      </c>
      <c r="E319" t="s">
        <v>31</v>
      </c>
      <c r="F319">
        <v>0.75</v>
      </c>
      <c r="G319">
        <v>0.75</v>
      </c>
      <c r="H319" s="7" t="str">
        <f t="shared" si="9"/>
        <v>Erica Bristol</v>
      </c>
      <c r="I319" s="7">
        <f t="shared" si="8"/>
        <v>0.75</v>
      </c>
    </row>
    <row r="320" spans="1:9" ht="14.5" x14ac:dyDescent="0.35">
      <c r="A320" s="1">
        <v>43298.291666666672</v>
      </c>
      <c r="B320" t="s">
        <v>666</v>
      </c>
      <c r="C320" t="s">
        <v>18</v>
      </c>
      <c r="D320" t="s">
        <v>9</v>
      </c>
      <c r="E320" t="s">
        <v>10</v>
      </c>
      <c r="F320">
        <v>1.25</v>
      </c>
      <c r="G320">
        <v>1.25</v>
      </c>
      <c r="H320" s="7" t="str">
        <f t="shared" si="9"/>
        <v>Erica Bristol</v>
      </c>
      <c r="I320" s="7">
        <f t="shared" si="8"/>
        <v>1.25</v>
      </c>
    </row>
    <row r="321" spans="1:9" ht="14.5" x14ac:dyDescent="0.35">
      <c r="A321" s="1">
        <v>43292.291666666672</v>
      </c>
      <c r="B321" t="s">
        <v>17</v>
      </c>
      <c r="C321" t="s">
        <v>18</v>
      </c>
      <c r="D321" t="s">
        <v>9</v>
      </c>
      <c r="E321" t="s">
        <v>21</v>
      </c>
      <c r="F321">
        <v>1.25</v>
      </c>
      <c r="G321">
        <v>3.75</v>
      </c>
      <c r="H321" s="7" t="str">
        <f t="shared" si="9"/>
        <v>Erica Bristol</v>
      </c>
      <c r="I321" s="7">
        <f t="shared" ref="I321:I384" si="10">G321</f>
        <v>3.75</v>
      </c>
    </row>
    <row r="322" spans="1:9" ht="14.5" x14ac:dyDescent="0.35">
      <c r="A322" s="1">
        <v>43290.291666666672</v>
      </c>
      <c r="B322" t="s">
        <v>447</v>
      </c>
      <c r="C322" t="s">
        <v>18</v>
      </c>
      <c r="D322" t="s">
        <v>9</v>
      </c>
      <c r="E322" t="s">
        <v>10</v>
      </c>
      <c r="F322">
        <v>0.75</v>
      </c>
      <c r="G322">
        <v>0.75</v>
      </c>
      <c r="H322" s="7" t="str">
        <f t="shared" ref="H322:H385" si="11">MID(C322&amp;" "&amp;C322,FIND(" ",C322)+1,LEN(C322)-1)</f>
        <v>Erica Bristol</v>
      </c>
      <c r="I322" s="7">
        <f t="shared" si="10"/>
        <v>0.75</v>
      </c>
    </row>
    <row r="323" spans="1:9" ht="14.5" x14ac:dyDescent="0.35">
      <c r="A323" s="1">
        <v>43284.291666666672</v>
      </c>
      <c r="B323" t="s">
        <v>17</v>
      </c>
      <c r="C323" t="s">
        <v>18</v>
      </c>
      <c r="D323" t="s">
        <v>9</v>
      </c>
      <c r="E323" t="s">
        <v>10</v>
      </c>
      <c r="F323">
        <v>0.75</v>
      </c>
      <c r="G323">
        <v>0.75</v>
      </c>
      <c r="H323" s="7" t="str">
        <f t="shared" si="11"/>
        <v>Erica Bristol</v>
      </c>
      <c r="I323" s="7">
        <f t="shared" si="10"/>
        <v>0.75</v>
      </c>
    </row>
    <row r="324" spans="1:9" ht="14.5" x14ac:dyDescent="0.35">
      <c r="A324" s="1">
        <v>43278.291666666672</v>
      </c>
      <c r="B324" t="s">
        <v>76</v>
      </c>
      <c r="C324" t="s">
        <v>18</v>
      </c>
      <c r="D324" t="s">
        <v>9</v>
      </c>
      <c r="E324" t="s">
        <v>31</v>
      </c>
      <c r="F324">
        <v>0.25</v>
      </c>
      <c r="G324">
        <v>0.25</v>
      </c>
      <c r="H324" s="7" t="str">
        <f t="shared" si="11"/>
        <v>Erica Bristol</v>
      </c>
      <c r="I324" s="7">
        <f t="shared" si="10"/>
        <v>0.25</v>
      </c>
    </row>
    <row r="325" spans="1:9" ht="14.5" x14ac:dyDescent="0.35">
      <c r="A325" s="1">
        <v>43272.291666666672</v>
      </c>
      <c r="B325" t="s">
        <v>130</v>
      </c>
      <c r="C325" t="s">
        <v>18</v>
      </c>
      <c r="D325" t="s">
        <v>9</v>
      </c>
      <c r="E325" t="s">
        <v>10</v>
      </c>
      <c r="F325">
        <v>0.75</v>
      </c>
      <c r="G325">
        <v>0.75</v>
      </c>
      <c r="H325" s="7" t="str">
        <f t="shared" si="11"/>
        <v>Erica Bristol</v>
      </c>
      <c r="I325" s="7">
        <f t="shared" si="10"/>
        <v>0.75</v>
      </c>
    </row>
    <row r="326" spans="1:9" ht="14.5" x14ac:dyDescent="0.35">
      <c r="A326" s="1">
        <v>43271.291666666672</v>
      </c>
      <c r="B326" t="s">
        <v>135</v>
      </c>
      <c r="C326" t="s">
        <v>18</v>
      </c>
      <c r="D326" t="s">
        <v>9</v>
      </c>
      <c r="E326" t="s">
        <v>10</v>
      </c>
      <c r="F326">
        <v>0.75</v>
      </c>
      <c r="G326">
        <v>0.75</v>
      </c>
      <c r="H326" s="7" t="str">
        <f t="shared" si="11"/>
        <v>Erica Bristol</v>
      </c>
      <c r="I326" s="7">
        <f t="shared" si="10"/>
        <v>0.75</v>
      </c>
    </row>
    <row r="327" spans="1:9" ht="14.5" x14ac:dyDescent="0.35">
      <c r="A327" s="1">
        <v>43256.291666666672</v>
      </c>
      <c r="B327" t="s">
        <v>225</v>
      </c>
      <c r="C327" t="s">
        <v>18</v>
      </c>
      <c r="D327" t="s">
        <v>9</v>
      </c>
      <c r="E327" t="s">
        <v>10</v>
      </c>
      <c r="F327">
        <v>0.75</v>
      </c>
      <c r="G327">
        <v>0.75</v>
      </c>
      <c r="H327" s="7" t="str">
        <f t="shared" si="11"/>
        <v>Erica Bristol</v>
      </c>
      <c r="I327" s="7">
        <f t="shared" si="10"/>
        <v>0.75</v>
      </c>
    </row>
    <row r="328" spans="1:9" ht="14.5" x14ac:dyDescent="0.35">
      <c r="A328" s="1">
        <v>43250.291666666672</v>
      </c>
      <c r="B328" t="s">
        <v>245</v>
      </c>
      <c r="C328" t="s">
        <v>18</v>
      </c>
      <c r="D328" t="s">
        <v>9</v>
      </c>
      <c r="E328" t="s">
        <v>10</v>
      </c>
      <c r="F328">
        <v>0.75</v>
      </c>
      <c r="G328">
        <v>0.75</v>
      </c>
      <c r="H328" s="7" t="str">
        <f t="shared" si="11"/>
        <v>Erica Bristol</v>
      </c>
      <c r="I328" s="7">
        <f t="shared" si="10"/>
        <v>0.75</v>
      </c>
    </row>
    <row r="329" spans="1:9" ht="14.5" x14ac:dyDescent="0.35">
      <c r="A329" s="1">
        <v>43187.291666666672</v>
      </c>
      <c r="B329" t="s">
        <v>152</v>
      </c>
      <c r="C329" t="s">
        <v>18</v>
      </c>
      <c r="D329" t="s">
        <v>72</v>
      </c>
      <c r="E329" t="s">
        <v>10</v>
      </c>
      <c r="F329">
        <v>1</v>
      </c>
      <c r="G329">
        <v>1</v>
      </c>
      <c r="H329" s="7" t="str">
        <f t="shared" si="11"/>
        <v>Erica Bristol</v>
      </c>
      <c r="I329" s="7">
        <f t="shared" si="10"/>
        <v>1</v>
      </c>
    </row>
    <row r="330" spans="1:9" ht="14.5" x14ac:dyDescent="0.35">
      <c r="A330" s="1">
        <v>43173.291666666672</v>
      </c>
      <c r="B330" t="s">
        <v>666</v>
      </c>
      <c r="C330" t="s">
        <v>18</v>
      </c>
      <c r="D330" t="s">
        <v>9</v>
      </c>
      <c r="E330" t="s">
        <v>10</v>
      </c>
      <c r="F330">
        <v>1.25</v>
      </c>
      <c r="G330">
        <v>1.25</v>
      </c>
      <c r="H330" s="7" t="str">
        <f t="shared" si="11"/>
        <v>Erica Bristol</v>
      </c>
      <c r="I330" s="7">
        <f t="shared" si="10"/>
        <v>1.25</v>
      </c>
    </row>
    <row r="331" spans="1:9" ht="14.5" x14ac:dyDescent="0.35">
      <c r="A331" s="1">
        <v>43167.333333333328</v>
      </c>
      <c r="B331" t="s">
        <v>225</v>
      </c>
      <c r="C331" t="s">
        <v>18</v>
      </c>
      <c r="D331" t="s">
        <v>9</v>
      </c>
      <c r="E331" t="s">
        <v>10</v>
      </c>
      <c r="F331">
        <v>0.75</v>
      </c>
      <c r="G331">
        <v>0.75</v>
      </c>
      <c r="H331" s="7" t="str">
        <f t="shared" si="11"/>
        <v>Erica Bristol</v>
      </c>
      <c r="I331" s="7">
        <f t="shared" si="10"/>
        <v>0.75</v>
      </c>
    </row>
    <row r="332" spans="1:9" ht="14.5" x14ac:dyDescent="0.35">
      <c r="A332" s="1">
        <v>43158.333333333328</v>
      </c>
      <c r="B332" t="s">
        <v>413</v>
      </c>
      <c r="C332" t="s">
        <v>18</v>
      </c>
      <c r="D332" t="s">
        <v>9</v>
      </c>
      <c r="E332" t="s">
        <v>10</v>
      </c>
      <c r="F332">
        <v>1</v>
      </c>
      <c r="G332">
        <v>1</v>
      </c>
      <c r="H332" s="7" t="str">
        <f t="shared" si="11"/>
        <v>Erica Bristol</v>
      </c>
      <c r="I332" s="7">
        <f t="shared" si="10"/>
        <v>1</v>
      </c>
    </row>
    <row r="333" spans="1:9" ht="14.5" x14ac:dyDescent="0.35">
      <c r="A333" s="1">
        <v>43124.333333333328</v>
      </c>
      <c r="B333" t="s">
        <v>632</v>
      </c>
      <c r="C333" t="s">
        <v>18</v>
      </c>
      <c r="D333" t="s">
        <v>9</v>
      </c>
      <c r="E333" t="s">
        <v>31</v>
      </c>
      <c r="F333">
        <v>0.5</v>
      </c>
      <c r="G333">
        <v>0.5</v>
      </c>
      <c r="H333" s="7" t="str">
        <f t="shared" si="11"/>
        <v>Erica Bristol</v>
      </c>
      <c r="I333" s="7">
        <f t="shared" si="10"/>
        <v>0.5</v>
      </c>
    </row>
    <row r="334" spans="1:9" ht="14.5" x14ac:dyDescent="0.35">
      <c r="A334" s="1">
        <v>43123.333333333328</v>
      </c>
      <c r="B334" t="s">
        <v>632</v>
      </c>
      <c r="C334" t="s">
        <v>18</v>
      </c>
      <c r="D334" t="s">
        <v>9</v>
      </c>
      <c r="E334" t="s">
        <v>10</v>
      </c>
      <c r="F334">
        <v>1.25</v>
      </c>
      <c r="G334">
        <v>1.25</v>
      </c>
      <c r="H334" s="7" t="str">
        <f t="shared" si="11"/>
        <v>Erica Bristol</v>
      </c>
      <c r="I334" s="7">
        <f t="shared" si="10"/>
        <v>1.25</v>
      </c>
    </row>
    <row r="335" spans="1:9" ht="14.5" x14ac:dyDescent="0.35">
      <c r="A335" s="1">
        <v>43103.333333333328</v>
      </c>
      <c r="B335" t="s">
        <v>141</v>
      </c>
      <c r="C335" t="s">
        <v>18</v>
      </c>
      <c r="D335" t="s">
        <v>9</v>
      </c>
      <c r="E335" t="s">
        <v>10</v>
      </c>
      <c r="F335">
        <v>1.5</v>
      </c>
      <c r="G335">
        <v>1.5</v>
      </c>
      <c r="H335" s="7" t="str">
        <f t="shared" si="11"/>
        <v>Erica Bristol</v>
      </c>
      <c r="I335" s="7">
        <f t="shared" si="10"/>
        <v>1.5</v>
      </c>
    </row>
    <row r="336" spans="1:9" ht="14.5" x14ac:dyDescent="0.35">
      <c r="A336" s="1">
        <v>43311.291666666672</v>
      </c>
      <c r="B336" t="s">
        <v>11</v>
      </c>
      <c r="C336" t="s">
        <v>12</v>
      </c>
      <c r="D336" t="s">
        <v>9</v>
      </c>
      <c r="E336" t="s">
        <v>31</v>
      </c>
      <c r="F336">
        <v>1.5</v>
      </c>
      <c r="G336">
        <v>1.5</v>
      </c>
      <c r="H336" s="7" t="str">
        <f t="shared" si="11"/>
        <v>Carlos Conejo</v>
      </c>
      <c r="I336" s="7">
        <f t="shared" si="10"/>
        <v>1.5</v>
      </c>
    </row>
    <row r="337" spans="1:9" ht="14.5" x14ac:dyDescent="0.35">
      <c r="A337" s="1">
        <v>43301.291666666672</v>
      </c>
      <c r="B337" t="s">
        <v>20</v>
      </c>
      <c r="C337" t="s">
        <v>12</v>
      </c>
      <c r="D337" t="s">
        <v>9</v>
      </c>
      <c r="E337" t="s">
        <v>21</v>
      </c>
      <c r="F337">
        <v>1.5</v>
      </c>
      <c r="G337">
        <v>1.5</v>
      </c>
      <c r="H337" s="7" t="str">
        <f t="shared" si="11"/>
        <v>Carlos Conejo</v>
      </c>
      <c r="I337" s="7">
        <f t="shared" si="10"/>
        <v>1.5</v>
      </c>
    </row>
    <row r="338" spans="1:9" ht="14.5" x14ac:dyDescent="0.35">
      <c r="A338" s="1">
        <v>43301.291666666672</v>
      </c>
      <c r="B338" t="s">
        <v>11</v>
      </c>
      <c r="C338" t="s">
        <v>12</v>
      </c>
      <c r="D338" t="s">
        <v>9</v>
      </c>
      <c r="E338" t="s">
        <v>21</v>
      </c>
      <c r="F338">
        <v>1.5</v>
      </c>
      <c r="G338">
        <v>1.5</v>
      </c>
      <c r="H338" s="7" t="str">
        <f t="shared" si="11"/>
        <v>Carlos Conejo</v>
      </c>
      <c r="I338" s="7">
        <f t="shared" si="10"/>
        <v>1.5</v>
      </c>
    </row>
    <row r="339" spans="1:9" ht="14.5" x14ac:dyDescent="0.35">
      <c r="A339" s="1">
        <v>43286.291666666672</v>
      </c>
      <c r="B339" t="s">
        <v>11</v>
      </c>
      <c r="C339" t="s">
        <v>12</v>
      </c>
      <c r="D339" t="s">
        <v>9</v>
      </c>
      <c r="E339" t="s">
        <v>31</v>
      </c>
      <c r="F339">
        <v>4.5</v>
      </c>
      <c r="G339">
        <v>4.5</v>
      </c>
      <c r="H339" s="7" t="str">
        <f t="shared" si="11"/>
        <v>Carlos Conejo</v>
      </c>
      <c r="I339" s="7">
        <f t="shared" si="10"/>
        <v>4.5</v>
      </c>
    </row>
    <row r="340" spans="1:9" ht="14.5" x14ac:dyDescent="0.35">
      <c r="A340" s="1">
        <v>43283.291666666672</v>
      </c>
      <c r="B340" t="s">
        <v>20</v>
      </c>
      <c r="C340" t="s">
        <v>12</v>
      </c>
      <c r="D340" t="s">
        <v>9</v>
      </c>
      <c r="E340" t="s">
        <v>21</v>
      </c>
      <c r="F340">
        <v>3.5</v>
      </c>
      <c r="G340">
        <v>3.5</v>
      </c>
      <c r="H340" s="7" t="str">
        <f t="shared" si="11"/>
        <v>Carlos Conejo</v>
      </c>
      <c r="I340" s="7">
        <f t="shared" si="10"/>
        <v>3.5</v>
      </c>
    </row>
    <row r="341" spans="1:9" ht="14.5" x14ac:dyDescent="0.35">
      <c r="A341" s="1">
        <v>43283.291666666672</v>
      </c>
      <c r="B341" t="s">
        <v>20</v>
      </c>
      <c r="C341" t="s">
        <v>12</v>
      </c>
      <c r="D341" t="s">
        <v>9</v>
      </c>
      <c r="E341" t="s">
        <v>23</v>
      </c>
      <c r="F341">
        <v>2.5</v>
      </c>
      <c r="G341">
        <v>2.5</v>
      </c>
      <c r="H341" s="7" t="str">
        <f t="shared" si="11"/>
        <v>Carlos Conejo</v>
      </c>
      <c r="I341" s="7">
        <f t="shared" si="10"/>
        <v>2.5</v>
      </c>
    </row>
    <row r="342" spans="1:9" ht="14.5" x14ac:dyDescent="0.35">
      <c r="A342" s="1">
        <v>43280.291666666672</v>
      </c>
      <c r="B342" t="s">
        <v>33</v>
      </c>
      <c r="C342" t="s">
        <v>12</v>
      </c>
      <c r="D342" t="s">
        <v>9</v>
      </c>
      <c r="E342" t="s">
        <v>21</v>
      </c>
      <c r="F342">
        <v>2.5</v>
      </c>
      <c r="G342">
        <v>2.5</v>
      </c>
      <c r="H342" s="7" t="str">
        <f t="shared" si="11"/>
        <v>Carlos Conejo</v>
      </c>
      <c r="I342" s="7">
        <f t="shared" si="10"/>
        <v>2.5</v>
      </c>
    </row>
    <row r="343" spans="1:9" ht="14.5" x14ac:dyDescent="0.35">
      <c r="A343" s="1">
        <v>43277.291666666672</v>
      </c>
      <c r="B343" t="s">
        <v>11</v>
      </c>
      <c r="C343" t="s">
        <v>12</v>
      </c>
      <c r="D343" t="s">
        <v>9</v>
      </c>
      <c r="E343" t="s">
        <v>21</v>
      </c>
      <c r="F343">
        <v>8.4333333373069763</v>
      </c>
      <c r="G343">
        <v>8.4333333373069763</v>
      </c>
      <c r="H343" s="7" t="str">
        <f t="shared" si="11"/>
        <v>Carlos Conejo</v>
      </c>
      <c r="I343" s="7">
        <f t="shared" si="10"/>
        <v>8.4333333373069763</v>
      </c>
    </row>
    <row r="344" spans="1:9" ht="14.5" x14ac:dyDescent="0.35">
      <c r="A344" s="1">
        <v>43210.291666666672</v>
      </c>
      <c r="B344" t="s">
        <v>11</v>
      </c>
      <c r="C344" t="s">
        <v>12</v>
      </c>
      <c r="D344" t="s">
        <v>9</v>
      </c>
      <c r="E344" t="s">
        <v>21</v>
      </c>
      <c r="F344">
        <v>4.5</v>
      </c>
      <c r="G344">
        <v>4.5</v>
      </c>
      <c r="H344" s="7" t="str">
        <f t="shared" si="11"/>
        <v>Carlos Conejo</v>
      </c>
      <c r="I344" s="7">
        <f t="shared" si="10"/>
        <v>4.5</v>
      </c>
    </row>
    <row r="345" spans="1:9" ht="14.5" x14ac:dyDescent="0.35">
      <c r="A345" s="1">
        <v>43203.291666666672</v>
      </c>
      <c r="B345" t="s">
        <v>11</v>
      </c>
      <c r="C345" t="s">
        <v>12</v>
      </c>
      <c r="D345" t="s">
        <v>9</v>
      </c>
      <c r="E345" t="s">
        <v>21</v>
      </c>
      <c r="F345">
        <v>4.5</v>
      </c>
      <c r="G345">
        <v>4.5</v>
      </c>
      <c r="H345" s="7" t="str">
        <f t="shared" si="11"/>
        <v>Carlos Conejo</v>
      </c>
      <c r="I345" s="7">
        <f t="shared" si="10"/>
        <v>4.5</v>
      </c>
    </row>
    <row r="346" spans="1:9" ht="14.5" x14ac:dyDescent="0.35">
      <c r="A346" s="1">
        <v>43196.291666666672</v>
      </c>
      <c r="B346" t="s">
        <v>11</v>
      </c>
      <c r="C346" t="s">
        <v>12</v>
      </c>
      <c r="D346" t="s">
        <v>9</v>
      </c>
      <c r="E346" t="s">
        <v>21</v>
      </c>
      <c r="F346">
        <v>4.5</v>
      </c>
      <c r="G346">
        <v>4.5</v>
      </c>
      <c r="H346" s="7" t="str">
        <f t="shared" si="11"/>
        <v>Carlos Conejo</v>
      </c>
      <c r="I346" s="7">
        <f t="shared" si="10"/>
        <v>4.5</v>
      </c>
    </row>
    <row r="347" spans="1:9" ht="14.5" x14ac:dyDescent="0.35">
      <c r="A347" s="1">
        <v>43189.291666666672</v>
      </c>
      <c r="B347" t="s">
        <v>11</v>
      </c>
      <c r="C347" t="s">
        <v>12</v>
      </c>
      <c r="D347" t="s">
        <v>9</v>
      </c>
      <c r="E347" t="s">
        <v>21</v>
      </c>
      <c r="F347">
        <v>4.5</v>
      </c>
      <c r="G347">
        <v>4.5</v>
      </c>
      <c r="H347" s="7" t="str">
        <f t="shared" si="11"/>
        <v>Carlos Conejo</v>
      </c>
      <c r="I347" s="7">
        <f t="shared" si="10"/>
        <v>4.5</v>
      </c>
    </row>
    <row r="348" spans="1:9" ht="14.5" x14ac:dyDescent="0.35">
      <c r="A348" s="1">
        <v>43182.291666666672</v>
      </c>
      <c r="B348" t="s">
        <v>11</v>
      </c>
      <c r="C348" t="s">
        <v>12</v>
      </c>
      <c r="D348" t="s">
        <v>9</v>
      </c>
      <c r="E348" t="s">
        <v>21</v>
      </c>
      <c r="F348">
        <v>4.5</v>
      </c>
      <c r="G348">
        <v>4.5</v>
      </c>
      <c r="H348" s="7" t="str">
        <f t="shared" si="11"/>
        <v>Carlos Conejo</v>
      </c>
      <c r="I348" s="7">
        <f t="shared" si="10"/>
        <v>4.5</v>
      </c>
    </row>
    <row r="349" spans="1:9" ht="14.5" x14ac:dyDescent="0.35">
      <c r="A349" s="1">
        <v>43175.291666666672</v>
      </c>
      <c r="B349" t="s">
        <v>11</v>
      </c>
      <c r="C349" t="s">
        <v>12</v>
      </c>
      <c r="D349" t="s">
        <v>9</v>
      </c>
      <c r="E349" t="s">
        <v>21</v>
      </c>
      <c r="F349">
        <v>4.5</v>
      </c>
      <c r="G349">
        <v>4.5</v>
      </c>
      <c r="H349" s="7" t="str">
        <f t="shared" si="11"/>
        <v>Carlos Conejo</v>
      </c>
      <c r="I349" s="7">
        <f t="shared" si="10"/>
        <v>4.5</v>
      </c>
    </row>
    <row r="350" spans="1:9" ht="14.5" x14ac:dyDescent="0.35">
      <c r="A350" s="1">
        <v>43172.291666666672</v>
      </c>
      <c r="B350" t="s">
        <v>691</v>
      </c>
      <c r="C350" t="s">
        <v>12</v>
      </c>
      <c r="D350" t="s">
        <v>9</v>
      </c>
      <c r="E350" t="s">
        <v>21</v>
      </c>
      <c r="F350">
        <v>3.5</v>
      </c>
      <c r="G350">
        <v>3.5</v>
      </c>
      <c r="H350" s="7" t="str">
        <f t="shared" si="11"/>
        <v>Carlos Conejo</v>
      </c>
      <c r="I350" s="7">
        <f t="shared" si="10"/>
        <v>3.5</v>
      </c>
    </row>
    <row r="351" spans="1:9" ht="14.5" x14ac:dyDescent="0.35">
      <c r="A351" s="1">
        <v>43160.333333333328</v>
      </c>
      <c r="B351" t="s">
        <v>11</v>
      </c>
      <c r="C351" t="s">
        <v>12</v>
      </c>
      <c r="D351" t="s">
        <v>9</v>
      </c>
      <c r="E351" t="s">
        <v>21</v>
      </c>
      <c r="F351">
        <v>4.5</v>
      </c>
      <c r="G351">
        <v>4.5</v>
      </c>
      <c r="H351" s="7" t="str">
        <f t="shared" si="11"/>
        <v>Carlos Conejo</v>
      </c>
      <c r="I351" s="7">
        <f t="shared" si="10"/>
        <v>4.5</v>
      </c>
    </row>
    <row r="352" spans="1:9" ht="14.5" x14ac:dyDescent="0.35">
      <c r="A352" s="1">
        <v>43154.333333333328</v>
      </c>
      <c r="B352" t="s">
        <v>691</v>
      </c>
      <c r="C352" t="s">
        <v>12</v>
      </c>
      <c r="D352" t="s">
        <v>9</v>
      </c>
      <c r="E352" t="s">
        <v>31</v>
      </c>
      <c r="F352">
        <v>1</v>
      </c>
      <c r="G352">
        <v>1</v>
      </c>
      <c r="H352" s="7" t="str">
        <f t="shared" si="11"/>
        <v>Carlos Conejo</v>
      </c>
      <c r="I352" s="7">
        <f t="shared" si="10"/>
        <v>1</v>
      </c>
    </row>
    <row r="353" spans="1:9" ht="14.5" x14ac:dyDescent="0.35">
      <c r="A353" s="1">
        <v>43152.333333333328</v>
      </c>
      <c r="B353" t="s">
        <v>664</v>
      </c>
      <c r="C353" t="s">
        <v>12</v>
      </c>
      <c r="D353" t="s">
        <v>9</v>
      </c>
      <c r="E353" t="s">
        <v>21</v>
      </c>
      <c r="F353">
        <v>1.5</v>
      </c>
      <c r="G353">
        <v>1.5</v>
      </c>
      <c r="H353" s="7" t="str">
        <f t="shared" si="11"/>
        <v>Carlos Conejo</v>
      </c>
      <c r="I353" s="7">
        <f t="shared" si="10"/>
        <v>1.5</v>
      </c>
    </row>
    <row r="354" spans="1:9" ht="14.5" x14ac:dyDescent="0.35">
      <c r="A354" s="1">
        <v>43151.333333333328</v>
      </c>
      <c r="B354" t="s">
        <v>691</v>
      </c>
      <c r="C354" t="s">
        <v>12</v>
      </c>
      <c r="D354" t="s">
        <v>9</v>
      </c>
      <c r="E354" t="s">
        <v>21</v>
      </c>
      <c r="F354">
        <v>2.5</v>
      </c>
      <c r="G354">
        <v>2.5</v>
      </c>
      <c r="H354" s="7" t="str">
        <f t="shared" si="11"/>
        <v>Carlos Conejo</v>
      </c>
      <c r="I354" s="7">
        <f t="shared" si="10"/>
        <v>2.5</v>
      </c>
    </row>
    <row r="355" spans="1:9" ht="14.5" x14ac:dyDescent="0.35">
      <c r="A355" s="1">
        <v>43147.333333333328</v>
      </c>
      <c r="B355" t="s">
        <v>415</v>
      </c>
      <c r="C355" t="s">
        <v>12</v>
      </c>
      <c r="D355" t="s">
        <v>9</v>
      </c>
      <c r="E355" t="s">
        <v>21</v>
      </c>
      <c r="F355">
        <v>2.5</v>
      </c>
      <c r="G355">
        <v>2.5</v>
      </c>
      <c r="H355" s="7" t="str">
        <f t="shared" si="11"/>
        <v>Carlos Conejo</v>
      </c>
      <c r="I355" s="7">
        <f t="shared" si="10"/>
        <v>2.5</v>
      </c>
    </row>
    <row r="356" spans="1:9" ht="14.5" x14ac:dyDescent="0.35">
      <c r="A356" s="1">
        <v>43143.333333333328</v>
      </c>
      <c r="B356" t="s">
        <v>11</v>
      </c>
      <c r="C356" t="s">
        <v>12</v>
      </c>
      <c r="D356" t="s">
        <v>9</v>
      </c>
      <c r="E356" t="s">
        <v>21</v>
      </c>
      <c r="F356">
        <v>3</v>
      </c>
      <c r="G356">
        <v>3</v>
      </c>
      <c r="H356" s="7" t="str">
        <f t="shared" si="11"/>
        <v>Carlos Conejo</v>
      </c>
      <c r="I356" s="7">
        <f t="shared" si="10"/>
        <v>3</v>
      </c>
    </row>
    <row r="357" spans="1:9" ht="14.5" x14ac:dyDescent="0.35">
      <c r="A357" s="1">
        <v>43294.291666666672</v>
      </c>
      <c r="B357" t="s">
        <v>1455</v>
      </c>
      <c r="C357" t="s">
        <v>1531</v>
      </c>
      <c r="D357" t="s">
        <v>9</v>
      </c>
      <c r="E357" t="s">
        <v>10</v>
      </c>
      <c r="F357">
        <v>1</v>
      </c>
      <c r="G357">
        <v>1</v>
      </c>
      <c r="H357" s="7" t="str">
        <f t="shared" si="11"/>
        <v>Megan Cullen</v>
      </c>
      <c r="I357" s="7">
        <f t="shared" si="10"/>
        <v>1</v>
      </c>
    </row>
    <row r="358" spans="1:9" ht="14.5" x14ac:dyDescent="0.35">
      <c r="A358" s="1">
        <v>43272.291666666672</v>
      </c>
      <c r="B358" t="s">
        <v>579</v>
      </c>
      <c r="C358" t="s">
        <v>1531</v>
      </c>
      <c r="D358" t="s">
        <v>9</v>
      </c>
      <c r="E358" t="s">
        <v>90</v>
      </c>
      <c r="F358">
        <v>1.5</v>
      </c>
      <c r="G358">
        <v>2.5</v>
      </c>
      <c r="H358" s="7" t="str">
        <f t="shared" si="11"/>
        <v>Megan Cullen</v>
      </c>
      <c r="I358" s="7">
        <f t="shared" si="10"/>
        <v>2.5</v>
      </c>
    </row>
    <row r="359" spans="1:9" ht="14.5" x14ac:dyDescent="0.35">
      <c r="A359" s="1">
        <v>43290.291666666672</v>
      </c>
      <c r="B359" t="s">
        <v>1490</v>
      </c>
      <c r="C359" t="s">
        <v>65</v>
      </c>
      <c r="D359" t="s">
        <v>9</v>
      </c>
      <c r="E359" t="s">
        <v>21</v>
      </c>
      <c r="F359">
        <v>3.5</v>
      </c>
      <c r="G359">
        <v>3.5</v>
      </c>
      <c r="H359" s="7" t="str">
        <f t="shared" si="11"/>
        <v>Cruz, Dean Del</v>
      </c>
      <c r="I359" s="7">
        <f t="shared" si="10"/>
        <v>3.5</v>
      </c>
    </row>
    <row r="360" spans="1:9" ht="14.5" x14ac:dyDescent="0.35">
      <c r="A360" s="1">
        <v>43279.291666666672</v>
      </c>
      <c r="B360" t="s">
        <v>64</v>
      </c>
      <c r="C360" t="s">
        <v>65</v>
      </c>
      <c r="D360" t="s">
        <v>9</v>
      </c>
      <c r="E360" t="s">
        <v>21</v>
      </c>
      <c r="F360">
        <v>3</v>
      </c>
      <c r="G360">
        <v>3</v>
      </c>
      <c r="H360" s="7" t="str">
        <f t="shared" si="11"/>
        <v>Cruz, Dean Del</v>
      </c>
      <c r="I360" s="7">
        <f t="shared" si="10"/>
        <v>3</v>
      </c>
    </row>
    <row r="361" spans="1:9" ht="14.5" x14ac:dyDescent="0.35">
      <c r="A361" s="1">
        <v>43168.333333333328</v>
      </c>
      <c r="B361" t="s">
        <v>701</v>
      </c>
      <c r="C361" t="s">
        <v>65</v>
      </c>
      <c r="D361" t="s">
        <v>9</v>
      </c>
      <c r="E361" t="s">
        <v>23</v>
      </c>
      <c r="F361">
        <v>2.5</v>
      </c>
      <c r="G361">
        <v>2.5</v>
      </c>
      <c r="H361" s="7" t="str">
        <f t="shared" si="11"/>
        <v>Cruz, Dean Del</v>
      </c>
      <c r="I361" s="7">
        <f t="shared" si="10"/>
        <v>2.5</v>
      </c>
    </row>
    <row r="362" spans="1:9" ht="14.5" x14ac:dyDescent="0.35">
      <c r="A362" s="1">
        <v>43153.333333333328</v>
      </c>
      <c r="B362" t="s">
        <v>701</v>
      </c>
      <c r="C362" t="s">
        <v>65</v>
      </c>
      <c r="D362" t="s">
        <v>9</v>
      </c>
      <c r="E362" t="s">
        <v>23</v>
      </c>
      <c r="F362">
        <v>2.5</v>
      </c>
      <c r="G362">
        <v>2.5</v>
      </c>
      <c r="H362" s="7" t="str">
        <f t="shared" si="11"/>
        <v>Cruz, Dean Del</v>
      </c>
      <c r="I362" s="7">
        <f t="shared" si="10"/>
        <v>2.5</v>
      </c>
    </row>
    <row r="363" spans="1:9" ht="14.5" x14ac:dyDescent="0.35">
      <c r="A363" s="1">
        <v>43147.333333333328</v>
      </c>
      <c r="B363" t="s">
        <v>701</v>
      </c>
      <c r="C363" t="s">
        <v>65</v>
      </c>
      <c r="D363" t="s">
        <v>9</v>
      </c>
      <c r="E363" t="s">
        <v>21</v>
      </c>
      <c r="F363">
        <v>1.5</v>
      </c>
      <c r="G363">
        <v>1.5</v>
      </c>
      <c r="H363" s="7" t="str">
        <f t="shared" si="11"/>
        <v>Cruz, Dean Del</v>
      </c>
      <c r="I363" s="7">
        <f t="shared" si="10"/>
        <v>1.5</v>
      </c>
    </row>
    <row r="364" spans="1:9" ht="14.5" x14ac:dyDescent="0.35">
      <c r="A364" s="1">
        <v>43147.333333333328</v>
      </c>
      <c r="B364" t="s">
        <v>64</v>
      </c>
      <c r="C364" t="s">
        <v>65</v>
      </c>
      <c r="D364" t="s">
        <v>9</v>
      </c>
      <c r="E364" t="s">
        <v>21</v>
      </c>
      <c r="F364">
        <v>2</v>
      </c>
      <c r="G364">
        <v>2</v>
      </c>
      <c r="H364" s="7" t="str">
        <f t="shared" si="11"/>
        <v>Cruz, Dean Del</v>
      </c>
      <c r="I364" s="7">
        <f t="shared" si="10"/>
        <v>2</v>
      </c>
    </row>
    <row r="365" spans="1:9" ht="14.5" x14ac:dyDescent="0.35">
      <c r="A365" s="1">
        <v>43143.333333333328</v>
      </c>
      <c r="B365" t="s">
        <v>701</v>
      </c>
      <c r="C365" t="s">
        <v>65</v>
      </c>
      <c r="D365" t="s">
        <v>9</v>
      </c>
      <c r="E365" t="s">
        <v>23</v>
      </c>
      <c r="F365">
        <v>2</v>
      </c>
      <c r="G365">
        <v>2</v>
      </c>
      <c r="H365" s="7" t="str">
        <f t="shared" si="11"/>
        <v>Cruz, Dean Del</v>
      </c>
      <c r="I365" s="7">
        <f t="shared" si="10"/>
        <v>2</v>
      </c>
    </row>
    <row r="366" spans="1:9" ht="14.5" x14ac:dyDescent="0.35">
      <c r="A366" s="1">
        <v>43313.291666666672</v>
      </c>
      <c r="B366" t="s">
        <v>1530</v>
      </c>
      <c r="C366" t="s">
        <v>8</v>
      </c>
      <c r="D366" t="s">
        <v>9</v>
      </c>
      <c r="E366" t="s">
        <v>23</v>
      </c>
      <c r="F366">
        <v>1.5</v>
      </c>
      <c r="G366">
        <v>1.5</v>
      </c>
      <c r="H366" s="7" t="str">
        <f t="shared" si="11"/>
        <v>Anthony C. Elliott</v>
      </c>
      <c r="I366" s="7">
        <f t="shared" si="10"/>
        <v>1.5</v>
      </c>
    </row>
    <row r="367" spans="1:9" ht="14.5" x14ac:dyDescent="0.35">
      <c r="A367" s="1">
        <v>43312.291666666672</v>
      </c>
      <c r="B367" t="s">
        <v>463</v>
      </c>
      <c r="C367" t="s">
        <v>8</v>
      </c>
      <c r="D367" t="s">
        <v>9</v>
      </c>
      <c r="E367" t="s">
        <v>21</v>
      </c>
      <c r="F367">
        <v>2</v>
      </c>
      <c r="G367">
        <v>2</v>
      </c>
      <c r="H367" s="7" t="str">
        <f t="shared" si="11"/>
        <v>Anthony C. Elliott</v>
      </c>
      <c r="I367" s="7">
        <f t="shared" si="10"/>
        <v>2</v>
      </c>
    </row>
    <row r="368" spans="1:9" ht="14.5" x14ac:dyDescent="0.35">
      <c r="A368" s="1">
        <v>43301.291666666672</v>
      </c>
      <c r="B368" t="s">
        <v>303</v>
      </c>
      <c r="C368" t="s">
        <v>8</v>
      </c>
      <c r="D368" t="s">
        <v>9</v>
      </c>
      <c r="E368" t="s">
        <v>10</v>
      </c>
      <c r="F368">
        <v>0.75</v>
      </c>
      <c r="G368">
        <v>0.75</v>
      </c>
      <c r="H368" s="7" t="str">
        <f t="shared" si="11"/>
        <v>Anthony C. Elliott</v>
      </c>
      <c r="I368" s="7">
        <f t="shared" si="10"/>
        <v>0.75</v>
      </c>
    </row>
    <row r="369" spans="1:9" ht="14.5" x14ac:dyDescent="0.35">
      <c r="A369" s="1">
        <v>43300.291666666672</v>
      </c>
      <c r="B369" t="s">
        <v>124</v>
      </c>
      <c r="C369" t="s">
        <v>8</v>
      </c>
      <c r="D369" t="s">
        <v>9</v>
      </c>
      <c r="E369" t="s">
        <v>10</v>
      </c>
      <c r="F369">
        <v>1.25</v>
      </c>
      <c r="G369">
        <v>1.25</v>
      </c>
      <c r="H369" s="7" t="str">
        <f t="shared" si="11"/>
        <v>Anthony C. Elliott</v>
      </c>
      <c r="I369" s="7">
        <f t="shared" si="10"/>
        <v>1.25</v>
      </c>
    </row>
    <row r="370" spans="1:9" ht="14.5" x14ac:dyDescent="0.35">
      <c r="A370" s="1">
        <v>43300.291666666672</v>
      </c>
      <c r="B370" t="s">
        <v>463</v>
      </c>
      <c r="C370" t="s">
        <v>8</v>
      </c>
      <c r="D370" t="s">
        <v>9</v>
      </c>
      <c r="E370" t="s">
        <v>10</v>
      </c>
      <c r="F370">
        <v>2</v>
      </c>
      <c r="G370">
        <v>2</v>
      </c>
      <c r="H370" s="7" t="str">
        <f t="shared" si="11"/>
        <v>Anthony C. Elliott</v>
      </c>
      <c r="I370" s="7">
        <f t="shared" si="10"/>
        <v>2</v>
      </c>
    </row>
    <row r="371" spans="1:9" ht="14.5" x14ac:dyDescent="0.35">
      <c r="A371" s="1">
        <v>43299.291666666672</v>
      </c>
      <c r="B371" t="s">
        <v>1441</v>
      </c>
      <c r="C371" t="s">
        <v>8</v>
      </c>
      <c r="D371" t="s">
        <v>9</v>
      </c>
      <c r="E371" t="s">
        <v>10</v>
      </c>
      <c r="F371">
        <v>1.25</v>
      </c>
      <c r="G371">
        <v>1.25</v>
      </c>
      <c r="H371" s="7" t="str">
        <f t="shared" si="11"/>
        <v>Anthony C. Elliott</v>
      </c>
      <c r="I371" s="7">
        <f t="shared" si="10"/>
        <v>1.25</v>
      </c>
    </row>
    <row r="372" spans="1:9" ht="14.5" x14ac:dyDescent="0.35">
      <c r="A372" s="1">
        <v>43299.291666666672</v>
      </c>
      <c r="B372" t="s">
        <v>527</v>
      </c>
      <c r="C372" t="s">
        <v>8</v>
      </c>
      <c r="D372" t="s">
        <v>9</v>
      </c>
      <c r="E372" t="s">
        <v>10</v>
      </c>
      <c r="F372">
        <v>0.5</v>
      </c>
      <c r="G372">
        <v>0.5</v>
      </c>
      <c r="H372" s="7" t="str">
        <f t="shared" si="11"/>
        <v>Anthony C. Elliott</v>
      </c>
      <c r="I372" s="7">
        <f t="shared" si="10"/>
        <v>0.5</v>
      </c>
    </row>
    <row r="373" spans="1:9" ht="14.5" x14ac:dyDescent="0.35">
      <c r="A373" s="1">
        <v>43298.291666666672</v>
      </c>
      <c r="B373" t="s">
        <v>1530</v>
      </c>
      <c r="C373" t="s">
        <v>8</v>
      </c>
      <c r="D373" t="s">
        <v>9</v>
      </c>
      <c r="E373" t="s">
        <v>10</v>
      </c>
      <c r="F373">
        <v>2.25</v>
      </c>
      <c r="G373">
        <v>2.25</v>
      </c>
      <c r="H373" s="7" t="str">
        <f t="shared" si="11"/>
        <v>Anthony C. Elliott</v>
      </c>
      <c r="I373" s="7">
        <f t="shared" si="10"/>
        <v>2.25</v>
      </c>
    </row>
    <row r="374" spans="1:9" ht="14.5" x14ac:dyDescent="0.35">
      <c r="A374" s="1">
        <v>43298.291666666672</v>
      </c>
      <c r="B374" t="s">
        <v>95</v>
      </c>
      <c r="C374" t="s">
        <v>8</v>
      </c>
      <c r="D374" t="s">
        <v>9</v>
      </c>
      <c r="E374" t="s">
        <v>10</v>
      </c>
      <c r="F374">
        <v>1</v>
      </c>
      <c r="G374">
        <v>1</v>
      </c>
      <c r="H374" s="7" t="str">
        <f t="shared" si="11"/>
        <v>Anthony C. Elliott</v>
      </c>
      <c r="I374" s="7">
        <f t="shared" si="10"/>
        <v>1</v>
      </c>
    </row>
    <row r="375" spans="1:9" ht="14.5" x14ac:dyDescent="0.35">
      <c r="A375" s="1">
        <v>43298.291666666672</v>
      </c>
      <c r="B375" t="s">
        <v>221</v>
      </c>
      <c r="C375" t="s">
        <v>8</v>
      </c>
      <c r="D375" t="s">
        <v>9</v>
      </c>
      <c r="E375" t="s">
        <v>10</v>
      </c>
      <c r="F375">
        <v>2</v>
      </c>
      <c r="G375">
        <v>2</v>
      </c>
      <c r="H375" s="7" t="str">
        <f t="shared" si="11"/>
        <v>Anthony C. Elliott</v>
      </c>
      <c r="I375" s="7">
        <f t="shared" si="10"/>
        <v>2</v>
      </c>
    </row>
    <row r="376" spans="1:9" ht="14.5" x14ac:dyDescent="0.35">
      <c r="A376" s="1">
        <v>43297.291666666672</v>
      </c>
      <c r="B376" t="s">
        <v>209</v>
      </c>
      <c r="C376" t="s">
        <v>8</v>
      </c>
      <c r="D376" t="s">
        <v>9</v>
      </c>
      <c r="E376" t="s">
        <v>23</v>
      </c>
      <c r="F376">
        <v>1.25</v>
      </c>
      <c r="G376">
        <v>1.25</v>
      </c>
      <c r="H376" s="7" t="str">
        <f t="shared" si="11"/>
        <v>Anthony C. Elliott</v>
      </c>
      <c r="I376" s="7">
        <f t="shared" si="10"/>
        <v>1.25</v>
      </c>
    </row>
    <row r="377" spans="1:9" ht="14.5" x14ac:dyDescent="0.35">
      <c r="A377" s="1">
        <v>43297.291666666672</v>
      </c>
      <c r="B377" t="s">
        <v>247</v>
      </c>
      <c r="C377" t="s">
        <v>8</v>
      </c>
      <c r="D377" t="s">
        <v>9</v>
      </c>
      <c r="E377" t="s">
        <v>23</v>
      </c>
      <c r="F377">
        <v>1.75</v>
      </c>
      <c r="G377">
        <v>1.75</v>
      </c>
      <c r="H377" s="7" t="str">
        <f t="shared" si="11"/>
        <v>Anthony C. Elliott</v>
      </c>
      <c r="I377" s="7">
        <f t="shared" si="10"/>
        <v>1.75</v>
      </c>
    </row>
    <row r="378" spans="1:9" ht="14.5" x14ac:dyDescent="0.35">
      <c r="A378" s="1">
        <v>43297.291666666672</v>
      </c>
      <c r="B378" t="s">
        <v>257</v>
      </c>
      <c r="C378" t="s">
        <v>8</v>
      </c>
      <c r="D378" t="s">
        <v>9</v>
      </c>
      <c r="E378" t="s">
        <v>10</v>
      </c>
      <c r="F378">
        <v>0.75</v>
      </c>
      <c r="G378">
        <v>0.75</v>
      </c>
      <c r="H378" s="7" t="str">
        <f t="shared" si="11"/>
        <v>Anthony C. Elliott</v>
      </c>
      <c r="I378" s="7">
        <f t="shared" si="10"/>
        <v>0.75</v>
      </c>
    </row>
    <row r="379" spans="1:9" ht="14.5" x14ac:dyDescent="0.35">
      <c r="A379" s="1">
        <v>43294.291666666672</v>
      </c>
      <c r="B379" t="s">
        <v>1453</v>
      </c>
      <c r="C379" t="s">
        <v>8</v>
      </c>
      <c r="D379" t="s">
        <v>9</v>
      </c>
      <c r="E379" t="s">
        <v>10</v>
      </c>
      <c r="F379">
        <v>1.5</v>
      </c>
      <c r="G379">
        <v>1.5</v>
      </c>
      <c r="H379" s="7" t="str">
        <f t="shared" si="11"/>
        <v>Anthony C. Elliott</v>
      </c>
      <c r="I379" s="7">
        <f t="shared" si="10"/>
        <v>1.5</v>
      </c>
    </row>
    <row r="380" spans="1:9" ht="14.5" x14ac:dyDescent="0.35">
      <c r="A380" s="1">
        <v>43294.291666666672</v>
      </c>
      <c r="B380" t="s">
        <v>50</v>
      </c>
      <c r="C380" t="s">
        <v>8</v>
      </c>
      <c r="D380" t="s">
        <v>9</v>
      </c>
      <c r="E380" t="s">
        <v>10</v>
      </c>
      <c r="F380">
        <v>1.25</v>
      </c>
      <c r="G380">
        <v>1.25</v>
      </c>
      <c r="H380" s="7" t="str">
        <f t="shared" si="11"/>
        <v>Anthony C. Elliott</v>
      </c>
      <c r="I380" s="7">
        <f t="shared" si="10"/>
        <v>1.25</v>
      </c>
    </row>
    <row r="381" spans="1:9" ht="14.5" x14ac:dyDescent="0.35">
      <c r="A381" s="1">
        <v>43292.291666666672</v>
      </c>
      <c r="B381" t="s">
        <v>209</v>
      </c>
      <c r="C381" t="s">
        <v>8</v>
      </c>
      <c r="D381" t="s">
        <v>9</v>
      </c>
      <c r="E381" t="s">
        <v>10</v>
      </c>
      <c r="F381">
        <v>1.25</v>
      </c>
      <c r="G381">
        <v>1.25</v>
      </c>
      <c r="H381" s="7" t="str">
        <f t="shared" si="11"/>
        <v>Anthony C. Elliott</v>
      </c>
      <c r="I381" s="7">
        <f t="shared" si="10"/>
        <v>1.25</v>
      </c>
    </row>
    <row r="382" spans="1:9" ht="14.5" x14ac:dyDescent="0.35">
      <c r="A382" s="1">
        <v>43290.291666666672</v>
      </c>
      <c r="B382" t="s">
        <v>639</v>
      </c>
      <c r="C382" t="s">
        <v>8</v>
      </c>
      <c r="D382" t="s">
        <v>9</v>
      </c>
      <c r="E382" t="s">
        <v>10</v>
      </c>
      <c r="F382">
        <v>1.5</v>
      </c>
      <c r="G382">
        <v>1.5</v>
      </c>
      <c r="H382" s="7" t="str">
        <f t="shared" si="11"/>
        <v>Anthony C. Elliott</v>
      </c>
      <c r="I382" s="7">
        <f t="shared" si="10"/>
        <v>1.5</v>
      </c>
    </row>
    <row r="383" spans="1:9" ht="14.5" x14ac:dyDescent="0.35">
      <c r="A383" s="1">
        <v>43290.291666666672</v>
      </c>
      <c r="B383" t="s">
        <v>666</v>
      </c>
      <c r="C383" t="s">
        <v>8</v>
      </c>
      <c r="D383" t="s">
        <v>9</v>
      </c>
      <c r="E383" t="s">
        <v>10</v>
      </c>
      <c r="F383">
        <v>0.5</v>
      </c>
      <c r="G383">
        <v>0.5</v>
      </c>
      <c r="H383" s="7" t="str">
        <f t="shared" si="11"/>
        <v>Anthony C. Elliott</v>
      </c>
      <c r="I383" s="7">
        <f t="shared" si="10"/>
        <v>0.5</v>
      </c>
    </row>
    <row r="384" spans="1:9" ht="14.5" x14ac:dyDescent="0.35">
      <c r="A384" s="1">
        <v>43287.291666666672</v>
      </c>
      <c r="B384" t="s">
        <v>54</v>
      </c>
      <c r="C384" t="s">
        <v>8</v>
      </c>
      <c r="D384" t="s">
        <v>9</v>
      </c>
      <c r="E384" t="s">
        <v>10</v>
      </c>
      <c r="F384">
        <v>1.25</v>
      </c>
      <c r="G384">
        <v>1.25</v>
      </c>
      <c r="H384" s="7" t="str">
        <f t="shared" si="11"/>
        <v>Anthony C. Elliott</v>
      </c>
      <c r="I384" s="7">
        <f t="shared" si="10"/>
        <v>1.25</v>
      </c>
    </row>
    <row r="385" spans="1:9" ht="14.5" x14ac:dyDescent="0.35">
      <c r="A385" s="1">
        <v>43286.291666666672</v>
      </c>
      <c r="B385" t="s">
        <v>1379</v>
      </c>
      <c r="C385" t="s">
        <v>8</v>
      </c>
      <c r="D385" t="s">
        <v>9</v>
      </c>
      <c r="E385" t="s">
        <v>10</v>
      </c>
      <c r="F385">
        <v>1.75</v>
      </c>
      <c r="G385">
        <v>1.75</v>
      </c>
      <c r="H385" s="7" t="str">
        <f t="shared" si="11"/>
        <v>Anthony C. Elliott</v>
      </c>
      <c r="I385" s="7">
        <f t="shared" ref="I385:I448" si="12">G385</f>
        <v>1.75</v>
      </c>
    </row>
    <row r="386" spans="1:9" ht="14.5" x14ac:dyDescent="0.35">
      <c r="A386" s="1">
        <v>43286.291666666672</v>
      </c>
      <c r="B386" t="s">
        <v>42</v>
      </c>
      <c r="C386" t="s">
        <v>8</v>
      </c>
      <c r="D386" t="s">
        <v>9</v>
      </c>
      <c r="E386" t="s">
        <v>10</v>
      </c>
      <c r="F386">
        <v>1.25</v>
      </c>
      <c r="G386">
        <v>1.25</v>
      </c>
      <c r="H386" s="7" t="str">
        <f t="shared" ref="H386:H449" si="13">MID(C386&amp;" "&amp;C386,FIND(" ",C386)+1,LEN(C386)-1)</f>
        <v>Anthony C. Elliott</v>
      </c>
      <c r="I386" s="7">
        <f t="shared" si="12"/>
        <v>1.25</v>
      </c>
    </row>
    <row r="387" spans="1:9" ht="14.5" x14ac:dyDescent="0.35">
      <c r="A387" s="1">
        <v>43285.291666666672</v>
      </c>
      <c r="B387" t="s">
        <v>54</v>
      </c>
      <c r="C387" t="s">
        <v>8</v>
      </c>
      <c r="D387" t="s">
        <v>9</v>
      </c>
      <c r="E387" t="s">
        <v>10</v>
      </c>
      <c r="F387">
        <v>0.75</v>
      </c>
      <c r="G387">
        <v>0.75</v>
      </c>
      <c r="H387" s="7" t="str">
        <f t="shared" si="13"/>
        <v>Anthony C. Elliott</v>
      </c>
      <c r="I387" s="7">
        <f t="shared" si="12"/>
        <v>0.75</v>
      </c>
    </row>
    <row r="388" spans="1:9" ht="14.5" x14ac:dyDescent="0.35">
      <c r="A388" s="1">
        <v>43284.291666666672</v>
      </c>
      <c r="B388" t="s">
        <v>15</v>
      </c>
      <c r="C388" t="s">
        <v>8</v>
      </c>
      <c r="D388" t="s">
        <v>9</v>
      </c>
      <c r="E388" t="s">
        <v>10</v>
      </c>
      <c r="F388">
        <v>1.5</v>
      </c>
      <c r="G388">
        <v>1.5</v>
      </c>
      <c r="H388" s="7" t="str">
        <f t="shared" si="13"/>
        <v>Anthony C. Elliott</v>
      </c>
      <c r="I388" s="7">
        <f t="shared" si="12"/>
        <v>1.5</v>
      </c>
    </row>
    <row r="389" spans="1:9" ht="14.5" x14ac:dyDescent="0.35">
      <c r="A389" s="1">
        <v>43283.291666666672</v>
      </c>
      <c r="B389" t="s">
        <v>24</v>
      </c>
      <c r="C389" t="s">
        <v>8</v>
      </c>
      <c r="D389" t="s">
        <v>9</v>
      </c>
      <c r="E389" t="s">
        <v>10</v>
      </c>
      <c r="F389">
        <v>1.5</v>
      </c>
      <c r="G389">
        <v>1.5</v>
      </c>
      <c r="H389" s="7" t="str">
        <f t="shared" si="13"/>
        <v>Anthony C. Elliott</v>
      </c>
      <c r="I389" s="7">
        <f t="shared" si="12"/>
        <v>1.5</v>
      </c>
    </row>
    <row r="390" spans="1:9" ht="14.5" x14ac:dyDescent="0.35">
      <c r="A390" s="1">
        <v>43269.291666666672</v>
      </c>
      <c r="B390" t="s">
        <v>156</v>
      </c>
      <c r="C390" t="s">
        <v>8</v>
      </c>
      <c r="D390" t="s">
        <v>9</v>
      </c>
      <c r="E390" t="s">
        <v>10</v>
      </c>
      <c r="F390">
        <v>1.25</v>
      </c>
      <c r="G390">
        <v>1.25</v>
      </c>
      <c r="H390" s="7" t="str">
        <f t="shared" si="13"/>
        <v>Anthony C. Elliott</v>
      </c>
      <c r="I390" s="7">
        <f t="shared" si="12"/>
        <v>1.25</v>
      </c>
    </row>
    <row r="391" spans="1:9" ht="14.5" x14ac:dyDescent="0.35">
      <c r="A391" s="1">
        <v>43263.291666666672</v>
      </c>
      <c r="B391" t="s">
        <v>181</v>
      </c>
      <c r="C391" t="s">
        <v>8</v>
      </c>
      <c r="D391" t="s">
        <v>9</v>
      </c>
      <c r="E391" t="s">
        <v>10</v>
      </c>
      <c r="F391">
        <v>1.25</v>
      </c>
      <c r="G391">
        <v>1.25</v>
      </c>
      <c r="H391" s="7" t="str">
        <f t="shared" si="13"/>
        <v>Anthony C. Elliott</v>
      </c>
      <c r="I391" s="7">
        <f t="shared" si="12"/>
        <v>1.25</v>
      </c>
    </row>
    <row r="392" spans="1:9" ht="14.5" x14ac:dyDescent="0.35">
      <c r="A392" s="1">
        <v>43259.291666666672</v>
      </c>
      <c r="B392" t="s">
        <v>199</v>
      </c>
      <c r="C392" t="s">
        <v>8</v>
      </c>
      <c r="D392" t="s">
        <v>9</v>
      </c>
      <c r="E392" t="s">
        <v>10</v>
      </c>
      <c r="F392">
        <v>2</v>
      </c>
      <c r="G392">
        <v>2</v>
      </c>
      <c r="H392" s="7" t="str">
        <f t="shared" si="13"/>
        <v>Anthony C. Elliott</v>
      </c>
      <c r="I392" s="7">
        <f t="shared" si="12"/>
        <v>2</v>
      </c>
    </row>
    <row r="393" spans="1:9" ht="14.5" x14ac:dyDescent="0.35">
      <c r="A393" s="1">
        <v>43259.291666666672</v>
      </c>
      <c r="B393" t="s">
        <v>201</v>
      </c>
      <c r="C393" t="s">
        <v>8</v>
      </c>
      <c r="D393" t="s">
        <v>9</v>
      </c>
      <c r="E393" t="s">
        <v>10</v>
      </c>
      <c r="F393">
        <v>0.75</v>
      </c>
      <c r="G393">
        <v>0.75</v>
      </c>
      <c r="H393" s="7" t="str">
        <f t="shared" si="13"/>
        <v>Anthony C. Elliott</v>
      </c>
      <c r="I393" s="7">
        <f t="shared" si="12"/>
        <v>0.75</v>
      </c>
    </row>
    <row r="394" spans="1:9" ht="14.5" x14ac:dyDescent="0.35">
      <c r="A394" s="1">
        <v>43258.291666666672</v>
      </c>
      <c r="B394" t="s">
        <v>1474</v>
      </c>
      <c r="C394" t="s">
        <v>8</v>
      </c>
      <c r="D394" t="s">
        <v>9</v>
      </c>
      <c r="E394" t="s">
        <v>31</v>
      </c>
      <c r="F394">
        <v>0.25</v>
      </c>
      <c r="G394">
        <v>0.25</v>
      </c>
      <c r="H394" s="7" t="str">
        <f t="shared" si="13"/>
        <v>Anthony C. Elliott</v>
      </c>
      <c r="I394" s="7">
        <f t="shared" si="12"/>
        <v>0.25</v>
      </c>
    </row>
    <row r="395" spans="1:9" ht="14.5" x14ac:dyDescent="0.35">
      <c r="A395" s="1">
        <v>43257.291666666672</v>
      </c>
      <c r="B395" t="s">
        <v>221</v>
      </c>
      <c r="C395" t="s">
        <v>8</v>
      </c>
      <c r="D395" t="s">
        <v>9</v>
      </c>
      <c r="E395" t="s">
        <v>10</v>
      </c>
      <c r="F395">
        <v>2.75</v>
      </c>
      <c r="G395">
        <v>2.75</v>
      </c>
      <c r="H395" s="7" t="str">
        <f t="shared" si="13"/>
        <v>Anthony C. Elliott</v>
      </c>
      <c r="I395" s="7">
        <f t="shared" si="12"/>
        <v>2.75</v>
      </c>
    </row>
    <row r="396" spans="1:9" ht="14.5" x14ac:dyDescent="0.35">
      <c r="A396" s="1">
        <v>43257.291666666672</v>
      </c>
      <c r="B396" t="s">
        <v>95</v>
      </c>
      <c r="C396" t="s">
        <v>8</v>
      </c>
      <c r="D396" t="s">
        <v>9</v>
      </c>
      <c r="E396" t="s">
        <v>10</v>
      </c>
      <c r="F396">
        <v>1.5</v>
      </c>
      <c r="G396">
        <v>1.5</v>
      </c>
      <c r="H396" s="7" t="str">
        <f t="shared" si="13"/>
        <v>Anthony C. Elliott</v>
      </c>
      <c r="I396" s="7">
        <f t="shared" si="12"/>
        <v>1.5</v>
      </c>
    </row>
    <row r="397" spans="1:9" ht="14.5" x14ac:dyDescent="0.35">
      <c r="A397" s="1">
        <v>43255.291666666672</v>
      </c>
      <c r="B397" t="s">
        <v>95</v>
      </c>
      <c r="C397" t="s">
        <v>8</v>
      </c>
      <c r="D397" t="s">
        <v>9</v>
      </c>
      <c r="E397" t="s">
        <v>10</v>
      </c>
      <c r="F397">
        <v>2</v>
      </c>
      <c r="G397">
        <v>2</v>
      </c>
      <c r="H397" s="7" t="str">
        <f t="shared" si="13"/>
        <v>Anthony C. Elliott</v>
      </c>
      <c r="I397" s="7">
        <f t="shared" si="12"/>
        <v>2</v>
      </c>
    </row>
    <row r="398" spans="1:9" ht="14.5" x14ac:dyDescent="0.35">
      <c r="A398" s="1">
        <v>43252.291666666672</v>
      </c>
      <c r="B398" t="s">
        <v>239</v>
      </c>
      <c r="C398" t="s">
        <v>8</v>
      </c>
      <c r="D398" t="s">
        <v>9</v>
      </c>
      <c r="E398" t="s">
        <v>10</v>
      </c>
      <c r="F398">
        <v>2</v>
      </c>
      <c r="G398">
        <v>2</v>
      </c>
      <c r="H398" s="7" t="str">
        <f t="shared" si="13"/>
        <v>Anthony C. Elliott</v>
      </c>
      <c r="I398" s="7">
        <f t="shared" si="12"/>
        <v>2</v>
      </c>
    </row>
    <row r="399" spans="1:9" ht="14.5" x14ac:dyDescent="0.35">
      <c r="A399" s="1">
        <v>43252.291666666672</v>
      </c>
      <c r="B399" t="s">
        <v>241</v>
      </c>
      <c r="C399" t="s">
        <v>8</v>
      </c>
      <c r="D399" t="s">
        <v>9</v>
      </c>
      <c r="E399" t="s">
        <v>10</v>
      </c>
      <c r="F399">
        <v>1.5</v>
      </c>
      <c r="G399">
        <v>1.5</v>
      </c>
      <c r="H399" s="7" t="str">
        <f t="shared" si="13"/>
        <v>Anthony C. Elliott</v>
      </c>
      <c r="I399" s="7">
        <f t="shared" si="12"/>
        <v>1.5</v>
      </c>
    </row>
    <row r="400" spans="1:9" ht="14.5" x14ac:dyDescent="0.35">
      <c r="A400" s="1">
        <v>43252.291666666672</v>
      </c>
      <c r="B400" t="s">
        <v>247</v>
      </c>
      <c r="C400" t="s">
        <v>8</v>
      </c>
      <c r="D400" t="s">
        <v>9</v>
      </c>
      <c r="E400" t="s">
        <v>10</v>
      </c>
      <c r="F400">
        <v>2</v>
      </c>
      <c r="G400">
        <v>2</v>
      </c>
      <c r="H400" s="7" t="str">
        <f t="shared" si="13"/>
        <v>Anthony C. Elliott</v>
      </c>
      <c r="I400" s="7">
        <f t="shared" si="12"/>
        <v>2</v>
      </c>
    </row>
    <row r="401" spans="1:9" ht="14.5" x14ac:dyDescent="0.35">
      <c r="A401" s="1">
        <v>43250.291666666672</v>
      </c>
      <c r="B401" t="s">
        <v>255</v>
      </c>
      <c r="C401" t="s">
        <v>8</v>
      </c>
      <c r="D401" t="s">
        <v>9</v>
      </c>
      <c r="E401" t="s">
        <v>10</v>
      </c>
      <c r="F401">
        <v>2</v>
      </c>
      <c r="G401">
        <v>2</v>
      </c>
      <c r="H401" s="7" t="str">
        <f t="shared" si="13"/>
        <v>Anthony C. Elliott</v>
      </c>
      <c r="I401" s="7">
        <f t="shared" si="12"/>
        <v>2</v>
      </c>
    </row>
    <row r="402" spans="1:9" ht="14.5" x14ac:dyDescent="0.35">
      <c r="A402" s="1">
        <v>43250.291666666672</v>
      </c>
      <c r="B402" t="s">
        <v>257</v>
      </c>
      <c r="C402" t="s">
        <v>8</v>
      </c>
      <c r="D402" t="s">
        <v>9</v>
      </c>
      <c r="E402" t="s">
        <v>10</v>
      </c>
      <c r="F402">
        <v>1.75</v>
      </c>
      <c r="G402">
        <v>1.75</v>
      </c>
      <c r="H402" s="7" t="str">
        <f t="shared" si="13"/>
        <v>Anthony C. Elliott</v>
      </c>
      <c r="I402" s="7">
        <f t="shared" si="12"/>
        <v>1.75</v>
      </c>
    </row>
    <row r="403" spans="1:9" ht="14.5" x14ac:dyDescent="0.35">
      <c r="A403" s="1">
        <v>43241.291666666672</v>
      </c>
      <c r="B403" t="s">
        <v>383</v>
      </c>
      <c r="C403" t="s">
        <v>8</v>
      </c>
      <c r="D403" t="s">
        <v>9</v>
      </c>
      <c r="E403" t="s">
        <v>23</v>
      </c>
      <c r="F403">
        <v>2</v>
      </c>
      <c r="G403">
        <v>2</v>
      </c>
      <c r="H403" s="7" t="str">
        <f t="shared" si="13"/>
        <v>Anthony C. Elliott</v>
      </c>
      <c r="I403" s="7">
        <f t="shared" si="12"/>
        <v>2</v>
      </c>
    </row>
    <row r="404" spans="1:9" ht="14.5" x14ac:dyDescent="0.35">
      <c r="A404" s="1">
        <v>43235.291666666672</v>
      </c>
      <c r="B404" t="s">
        <v>379</v>
      </c>
      <c r="C404" t="s">
        <v>8</v>
      </c>
      <c r="D404" t="s">
        <v>9</v>
      </c>
      <c r="E404" t="s">
        <v>31</v>
      </c>
      <c r="F404">
        <v>2</v>
      </c>
      <c r="G404">
        <v>2</v>
      </c>
      <c r="H404" s="7" t="str">
        <f t="shared" si="13"/>
        <v>Anthony C. Elliott</v>
      </c>
      <c r="I404" s="7">
        <f t="shared" si="12"/>
        <v>2</v>
      </c>
    </row>
    <row r="405" spans="1:9" ht="14.5" x14ac:dyDescent="0.35">
      <c r="A405" s="1">
        <v>43217.291666666672</v>
      </c>
      <c r="B405" t="s">
        <v>449</v>
      </c>
      <c r="C405" t="s">
        <v>8</v>
      </c>
      <c r="D405" t="s">
        <v>9</v>
      </c>
      <c r="E405" t="s">
        <v>10</v>
      </c>
      <c r="F405">
        <v>0.25</v>
      </c>
      <c r="G405">
        <v>0.25</v>
      </c>
      <c r="H405" s="7" t="str">
        <f t="shared" si="13"/>
        <v>Anthony C. Elliott</v>
      </c>
      <c r="I405" s="7">
        <f t="shared" si="12"/>
        <v>0.25</v>
      </c>
    </row>
    <row r="406" spans="1:9" ht="14.5" x14ac:dyDescent="0.35">
      <c r="A406" s="1">
        <v>43217.291666666672</v>
      </c>
      <c r="B406" t="s">
        <v>587</v>
      </c>
      <c r="C406" t="s">
        <v>8</v>
      </c>
      <c r="D406" t="s">
        <v>9</v>
      </c>
      <c r="E406" t="s">
        <v>10</v>
      </c>
      <c r="F406">
        <v>2.25</v>
      </c>
      <c r="G406">
        <v>2.25</v>
      </c>
      <c r="H406" s="7" t="str">
        <f t="shared" si="13"/>
        <v>Anthony C. Elliott</v>
      </c>
      <c r="I406" s="7">
        <f t="shared" si="12"/>
        <v>2.25</v>
      </c>
    </row>
    <row r="407" spans="1:9" ht="14.5" x14ac:dyDescent="0.35">
      <c r="A407" s="1">
        <v>43214.291666666672</v>
      </c>
      <c r="B407" t="s">
        <v>201</v>
      </c>
      <c r="C407" t="s">
        <v>8</v>
      </c>
      <c r="D407" t="s">
        <v>9</v>
      </c>
      <c r="E407" t="s">
        <v>10</v>
      </c>
      <c r="F407">
        <v>1.5</v>
      </c>
      <c r="G407">
        <v>1.5</v>
      </c>
      <c r="H407" s="7" t="str">
        <f t="shared" si="13"/>
        <v>Anthony C. Elliott</v>
      </c>
      <c r="I407" s="7">
        <f t="shared" si="12"/>
        <v>1.5</v>
      </c>
    </row>
    <row r="408" spans="1:9" ht="14.5" x14ac:dyDescent="0.35">
      <c r="A408" s="1">
        <v>43209.291666666672</v>
      </c>
      <c r="B408" t="s">
        <v>221</v>
      </c>
      <c r="C408" t="s">
        <v>8</v>
      </c>
      <c r="D408" t="s">
        <v>9</v>
      </c>
      <c r="E408" t="s">
        <v>23</v>
      </c>
      <c r="F408">
        <v>2.5</v>
      </c>
      <c r="G408">
        <v>2.5</v>
      </c>
      <c r="H408" s="7" t="str">
        <f t="shared" si="13"/>
        <v>Anthony C. Elliott</v>
      </c>
      <c r="I408" s="7">
        <f t="shared" si="12"/>
        <v>2.5</v>
      </c>
    </row>
    <row r="409" spans="1:9" ht="14.5" x14ac:dyDescent="0.35">
      <c r="A409" s="1">
        <v>43209.291666666672</v>
      </c>
      <c r="B409" t="s">
        <v>599</v>
      </c>
      <c r="C409" t="s">
        <v>8</v>
      </c>
      <c r="D409" t="s">
        <v>9</v>
      </c>
      <c r="E409" t="s">
        <v>10</v>
      </c>
      <c r="F409">
        <v>2.25</v>
      </c>
      <c r="G409">
        <v>2.25</v>
      </c>
      <c r="H409" s="7" t="str">
        <f t="shared" si="13"/>
        <v>Anthony C. Elliott</v>
      </c>
      <c r="I409" s="7">
        <f t="shared" si="12"/>
        <v>2.25</v>
      </c>
    </row>
    <row r="410" spans="1:9" ht="14.5" x14ac:dyDescent="0.35">
      <c r="A410" s="1">
        <v>43202.291666666672</v>
      </c>
      <c r="B410" t="s">
        <v>570</v>
      </c>
      <c r="C410" t="s">
        <v>8</v>
      </c>
      <c r="D410" t="s">
        <v>9</v>
      </c>
      <c r="E410" t="s">
        <v>10</v>
      </c>
      <c r="F410">
        <v>0.75</v>
      </c>
      <c r="G410">
        <v>0.75</v>
      </c>
      <c r="H410" s="7" t="str">
        <f t="shared" si="13"/>
        <v>Anthony C. Elliott</v>
      </c>
      <c r="I410" s="7">
        <f t="shared" si="12"/>
        <v>0.75</v>
      </c>
    </row>
    <row r="411" spans="1:9" ht="14.5" x14ac:dyDescent="0.35">
      <c r="A411" s="1">
        <v>43186.291666666672</v>
      </c>
      <c r="B411" t="s">
        <v>603</v>
      </c>
      <c r="C411" t="s">
        <v>8</v>
      </c>
      <c r="D411" t="s">
        <v>9</v>
      </c>
      <c r="E411" t="s">
        <v>10</v>
      </c>
      <c r="F411">
        <v>2.5</v>
      </c>
      <c r="G411">
        <v>2.5</v>
      </c>
      <c r="H411" s="7" t="str">
        <f t="shared" si="13"/>
        <v>Anthony C. Elliott</v>
      </c>
      <c r="I411" s="7">
        <f t="shared" si="12"/>
        <v>2.5</v>
      </c>
    </row>
    <row r="412" spans="1:9" ht="14.5" x14ac:dyDescent="0.35">
      <c r="A412" s="1">
        <v>43182.291666666672</v>
      </c>
      <c r="B412" t="s">
        <v>467</v>
      </c>
      <c r="C412" t="s">
        <v>8</v>
      </c>
      <c r="D412" t="s">
        <v>9</v>
      </c>
      <c r="E412" t="s">
        <v>10</v>
      </c>
      <c r="F412">
        <v>2</v>
      </c>
      <c r="G412">
        <v>2</v>
      </c>
      <c r="H412" s="7" t="str">
        <f t="shared" si="13"/>
        <v>Anthony C. Elliott</v>
      </c>
      <c r="I412" s="7">
        <f t="shared" si="12"/>
        <v>2</v>
      </c>
    </row>
    <row r="413" spans="1:9" ht="14.5" x14ac:dyDescent="0.35">
      <c r="A413" s="1">
        <v>43182.291666666672</v>
      </c>
      <c r="B413" t="s">
        <v>521</v>
      </c>
      <c r="C413" t="s">
        <v>8</v>
      </c>
      <c r="D413" t="s">
        <v>9</v>
      </c>
      <c r="E413" t="s">
        <v>10</v>
      </c>
      <c r="F413">
        <v>1.25</v>
      </c>
      <c r="G413">
        <v>1.25</v>
      </c>
      <c r="H413" s="7" t="str">
        <f t="shared" si="13"/>
        <v>Anthony C. Elliott</v>
      </c>
      <c r="I413" s="7">
        <f t="shared" si="12"/>
        <v>1.25</v>
      </c>
    </row>
    <row r="414" spans="1:9" ht="14.5" x14ac:dyDescent="0.35">
      <c r="A414" s="1">
        <v>43182.291666666672</v>
      </c>
      <c r="B414" t="s">
        <v>666</v>
      </c>
      <c r="C414" t="s">
        <v>8</v>
      </c>
      <c r="D414" t="s">
        <v>9</v>
      </c>
      <c r="E414" t="s">
        <v>10</v>
      </c>
      <c r="F414">
        <v>3.5</v>
      </c>
      <c r="G414">
        <v>3.5</v>
      </c>
      <c r="H414" s="7" t="str">
        <f t="shared" si="13"/>
        <v>Anthony C. Elliott</v>
      </c>
      <c r="I414" s="7">
        <f t="shared" si="12"/>
        <v>3.5</v>
      </c>
    </row>
    <row r="415" spans="1:9" ht="14.5" x14ac:dyDescent="0.35">
      <c r="A415" s="1">
        <v>43182.291666666672</v>
      </c>
      <c r="B415" t="s">
        <v>491</v>
      </c>
      <c r="C415" t="s">
        <v>8</v>
      </c>
      <c r="D415" t="s">
        <v>9</v>
      </c>
      <c r="E415" t="s">
        <v>10</v>
      </c>
      <c r="F415">
        <v>1.5</v>
      </c>
      <c r="G415">
        <v>1.5</v>
      </c>
      <c r="H415" s="7" t="str">
        <f t="shared" si="13"/>
        <v>Anthony C. Elliott</v>
      </c>
      <c r="I415" s="7">
        <f t="shared" si="12"/>
        <v>1.5</v>
      </c>
    </row>
    <row r="416" spans="1:9" ht="14.5" x14ac:dyDescent="0.35">
      <c r="A416" s="1">
        <v>43182.291666666672</v>
      </c>
      <c r="B416" t="s">
        <v>603</v>
      </c>
      <c r="C416" t="s">
        <v>8</v>
      </c>
      <c r="D416" t="s">
        <v>9</v>
      </c>
      <c r="E416" t="s">
        <v>10</v>
      </c>
      <c r="F416">
        <v>3.5</v>
      </c>
      <c r="G416">
        <v>3.5</v>
      </c>
      <c r="H416" s="7" t="str">
        <f t="shared" si="13"/>
        <v>Anthony C. Elliott</v>
      </c>
      <c r="I416" s="7">
        <f t="shared" si="12"/>
        <v>3.5</v>
      </c>
    </row>
    <row r="417" spans="1:9" ht="14.5" x14ac:dyDescent="0.35">
      <c r="A417" s="1">
        <v>43182.291666666672</v>
      </c>
      <c r="B417" t="s">
        <v>181</v>
      </c>
      <c r="C417" t="s">
        <v>8</v>
      </c>
      <c r="D417" t="s">
        <v>9</v>
      </c>
      <c r="E417" t="s">
        <v>10</v>
      </c>
      <c r="F417">
        <v>1.5</v>
      </c>
      <c r="G417">
        <v>1.5</v>
      </c>
      <c r="H417" s="7" t="str">
        <f t="shared" si="13"/>
        <v>Anthony C. Elliott</v>
      </c>
      <c r="I417" s="7">
        <f t="shared" si="12"/>
        <v>1.5</v>
      </c>
    </row>
    <row r="418" spans="1:9" ht="14.5" x14ac:dyDescent="0.35">
      <c r="A418" s="1">
        <v>43181.291666666672</v>
      </c>
      <c r="B418" t="s">
        <v>671</v>
      </c>
      <c r="C418" t="s">
        <v>8</v>
      </c>
      <c r="D418" t="s">
        <v>9</v>
      </c>
      <c r="E418" t="s">
        <v>10</v>
      </c>
      <c r="F418">
        <v>0.75</v>
      </c>
      <c r="G418">
        <v>0.75</v>
      </c>
      <c r="H418" s="7" t="str">
        <f t="shared" si="13"/>
        <v>Anthony C. Elliott</v>
      </c>
      <c r="I418" s="7">
        <f t="shared" si="12"/>
        <v>0.75</v>
      </c>
    </row>
    <row r="419" spans="1:9" ht="14.5" x14ac:dyDescent="0.35">
      <c r="A419" s="1">
        <v>43181.291666666672</v>
      </c>
      <c r="B419" t="s">
        <v>673</v>
      </c>
      <c r="C419" t="s">
        <v>8</v>
      </c>
      <c r="D419" t="s">
        <v>9</v>
      </c>
      <c r="E419" t="s">
        <v>10</v>
      </c>
      <c r="F419">
        <v>1</v>
      </c>
      <c r="G419">
        <v>1</v>
      </c>
      <c r="H419" s="7" t="str">
        <f t="shared" si="13"/>
        <v>Anthony C. Elliott</v>
      </c>
      <c r="I419" s="7">
        <f t="shared" si="12"/>
        <v>1</v>
      </c>
    </row>
    <row r="420" spans="1:9" ht="14.5" x14ac:dyDescent="0.35">
      <c r="A420" s="1">
        <v>43180.291666666672</v>
      </c>
      <c r="B420" t="s">
        <v>383</v>
      </c>
      <c r="C420" t="s">
        <v>8</v>
      </c>
      <c r="D420" t="s">
        <v>72</v>
      </c>
      <c r="E420" t="s">
        <v>10</v>
      </c>
      <c r="F420">
        <v>2</v>
      </c>
      <c r="G420">
        <v>2</v>
      </c>
      <c r="H420" s="7" t="str">
        <f t="shared" si="13"/>
        <v>Anthony C. Elliott</v>
      </c>
      <c r="I420" s="7">
        <f t="shared" si="12"/>
        <v>2</v>
      </c>
    </row>
    <row r="421" spans="1:9" ht="14.5" x14ac:dyDescent="0.35">
      <c r="A421" s="1">
        <v>43180.291666666672</v>
      </c>
      <c r="B421" t="s">
        <v>221</v>
      </c>
      <c r="C421" t="s">
        <v>8</v>
      </c>
      <c r="D421" t="s">
        <v>9</v>
      </c>
      <c r="E421" t="s">
        <v>10</v>
      </c>
      <c r="F421">
        <v>1.75</v>
      </c>
      <c r="G421">
        <v>1.75</v>
      </c>
      <c r="H421" s="7" t="str">
        <f t="shared" si="13"/>
        <v>Anthony C. Elliott</v>
      </c>
      <c r="I421" s="7">
        <f t="shared" si="12"/>
        <v>1.75</v>
      </c>
    </row>
    <row r="422" spans="1:9" ht="14.5" x14ac:dyDescent="0.35">
      <c r="A422" s="1">
        <v>43172.291666666672</v>
      </c>
      <c r="B422" t="s">
        <v>257</v>
      </c>
      <c r="C422" t="s">
        <v>8</v>
      </c>
      <c r="D422" t="s">
        <v>9</v>
      </c>
      <c r="E422" t="s">
        <v>10</v>
      </c>
      <c r="F422">
        <v>0.25</v>
      </c>
      <c r="G422">
        <v>0.25</v>
      </c>
      <c r="H422" s="7" t="str">
        <f t="shared" si="13"/>
        <v>Anthony C. Elliott</v>
      </c>
      <c r="I422" s="7">
        <f t="shared" si="12"/>
        <v>0.25</v>
      </c>
    </row>
    <row r="423" spans="1:9" ht="14.5" x14ac:dyDescent="0.35">
      <c r="A423" s="1">
        <v>43168.333333333328</v>
      </c>
      <c r="B423" t="s">
        <v>699</v>
      </c>
      <c r="C423" t="s">
        <v>8</v>
      </c>
      <c r="D423" t="s">
        <v>9</v>
      </c>
      <c r="E423" t="s">
        <v>10</v>
      </c>
      <c r="F423">
        <v>0.75</v>
      </c>
      <c r="G423">
        <v>0.75</v>
      </c>
      <c r="H423" s="7" t="str">
        <f t="shared" si="13"/>
        <v>Anthony C. Elliott</v>
      </c>
      <c r="I423" s="7">
        <f t="shared" si="12"/>
        <v>0.75</v>
      </c>
    </row>
    <row r="424" spans="1:9" ht="14.5" x14ac:dyDescent="0.35">
      <c r="A424" s="1">
        <v>43166.333333333328</v>
      </c>
      <c r="B424" t="s">
        <v>705</v>
      </c>
      <c r="C424" t="s">
        <v>8</v>
      </c>
      <c r="D424" t="s">
        <v>9</v>
      </c>
      <c r="E424" t="s">
        <v>10</v>
      </c>
      <c r="F424">
        <v>1.75</v>
      </c>
      <c r="G424">
        <v>1.75</v>
      </c>
      <c r="H424" s="7" t="str">
        <f t="shared" si="13"/>
        <v>Anthony C. Elliott</v>
      </c>
      <c r="I424" s="7">
        <f t="shared" si="12"/>
        <v>1.75</v>
      </c>
    </row>
    <row r="425" spans="1:9" ht="14.5" x14ac:dyDescent="0.35">
      <c r="A425" s="1">
        <v>43164.333333333328</v>
      </c>
      <c r="B425" t="s">
        <v>570</v>
      </c>
      <c r="C425" t="s">
        <v>8</v>
      </c>
      <c r="D425" t="s">
        <v>9</v>
      </c>
      <c r="E425" t="s">
        <v>10</v>
      </c>
      <c r="F425">
        <v>1.5</v>
      </c>
      <c r="G425">
        <v>1.5</v>
      </c>
      <c r="H425" s="7" t="str">
        <f t="shared" si="13"/>
        <v>Anthony C. Elliott</v>
      </c>
      <c r="I425" s="7">
        <f t="shared" si="12"/>
        <v>1.5</v>
      </c>
    </row>
    <row r="426" spans="1:9" ht="14.5" x14ac:dyDescent="0.35">
      <c r="A426" s="1">
        <v>43160.333333333328</v>
      </c>
      <c r="B426" t="s">
        <v>658</v>
      </c>
      <c r="C426" t="s">
        <v>8</v>
      </c>
      <c r="D426" t="s">
        <v>9</v>
      </c>
      <c r="E426" t="s">
        <v>10</v>
      </c>
      <c r="F426">
        <v>0.5</v>
      </c>
      <c r="G426">
        <v>0.5</v>
      </c>
      <c r="H426" s="7" t="str">
        <f t="shared" si="13"/>
        <v>Anthony C. Elliott</v>
      </c>
      <c r="I426" s="7">
        <f t="shared" si="12"/>
        <v>0.5</v>
      </c>
    </row>
    <row r="427" spans="1:9" ht="14.5" x14ac:dyDescent="0.35">
      <c r="A427" s="1">
        <v>43160.333333333328</v>
      </c>
      <c r="B427" t="s">
        <v>369</v>
      </c>
      <c r="C427" t="s">
        <v>8</v>
      </c>
      <c r="D427" t="s">
        <v>72</v>
      </c>
      <c r="E427" t="s">
        <v>10</v>
      </c>
      <c r="F427">
        <v>1.75</v>
      </c>
      <c r="G427">
        <v>1.75</v>
      </c>
      <c r="H427" s="7" t="str">
        <f t="shared" si="13"/>
        <v>Anthony C. Elliott</v>
      </c>
      <c r="I427" s="7">
        <f t="shared" si="12"/>
        <v>1.75</v>
      </c>
    </row>
    <row r="428" spans="1:9" ht="14.5" x14ac:dyDescent="0.35">
      <c r="A428" s="1">
        <v>43160.333333333328</v>
      </c>
      <c r="B428" t="s">
        <v>81</v>
      </c>
      <c r="C428" t="s">
        <v>8</v>
      </c>
      <c r="D428" t="s">
        <v>9</v>
      </c>
      <c r="E428" t="s">
        <v>10</v>
      </c>
      <c r="F428">
        <v>0.5</v>
      </c>
      <c r="G428">
        <v>0.5</v>
      </c>
      <c r="H428" s="7" t="str">
        <f t="shared" si="13"/>
        <v>Anthony C. Elliott</v>
      </c>
      <c r="I428" s="7">
        <f t="shared" si="12"/>
        <v>0.5</v>
      </c>
    </row>
    <row r="429" spans="1:9" ht="14.5" x14ac:dyDescent="0.35">
      <c r="A429" s="1">
        <v>43160.333333333328</v>
      </c>
      <c r="B429" t="s">
        <v>351</v>
      </c>
      <c r="C429" t="s">
        <v>8</v>
      </c>
      <c r="D429" t="s">
        <v>9</v>
      </c>
      <c r="E429" t="s">
        <v>10</v>
      </c>
      <c r="F429">
        <v>1.25</v>
      </c>
      <c r="G429">
        <v>1.25</v>
      </c>
      <c r="H429" s="7" t="str">
        <f t="shared" si="13"/>
        <v>Anthony C. Elliott</v>
      </c>
      <c r="I429" s="7">
        <f t="shared" si="12"/>
        <v>1.25</v>
      </c>
    </row>
    <row r="430" spans="1:9" ht="14.5" x14ac:dyDescent="0.35">
      <c r="A430" s="1">
        <v>43160.333333333328</v>
      </c>
      <c r="B430" t="s">
        <v>1379</v>
      </c>
      <c r="C430" t="s">
        <v>8</v>
      </c>
      <c r="D430" t="s">
        <v>9</v>
      </c>
      <c r="E430" t="s">
        <v>23</v>
      </c>
      <c r="F430">
        <v>3.25</v>
      </c>
      <c r="G430">
        <v>3.25</v>
      </c>
      <c r="H430" s="7" t="str">
        <f t="shared" si="13"/>
        <v>Anthony C. Elliott</v>
      </c>
      <c r="I430" s="7">
        <f t="shared" si="12"/>
        <v>3.25</v>
      </c>
    </row>
    <row r="431" spans="1:9" ht="14.5" x14ac:dyDescent="0.35">
      <c r="A431" s="1">
        <v>43159.333333333328</v>
      </c>
      <c r="B431" t="s">
        <v>1537</v>
      </c>
      <c r="C431" t="s">
        <v>8</v>
      </c>
      <c r="D431" t="s">
        <v>9</v>
      </c>
      <c r="E431" t="s">
        <v>10</v>
      </c>
      <c r="F431">
        <v>1.25</v>
      </c>
      <c r="G431">
        <v>1.25</v>
      </c>
      <c r="H431" s="7" t="str">
        <f t="shared" si="13"/>
        <v>Anthony C. Elliott</v>
      </c>
      <c r="I431" s="7">
        <f t="shared" si="12"/>
        <v>1.25</v>
      </c>
    </row>
    <row r="432" spans="1:9" ht="14.5" x14ac:dyDescent="0.35">
      <c r="A432" s="1">
        <v>43159.333333333328</v>
      </c>
      <c r="B432" t="s">
        <v>719</v>
      </c>
      <c r="C432" t="s">
        <v>8</v>
      </c>
      <c r="D432" t="s">
        <v>9</v>
      </c>
      <c r="E432" t="s">
        <v>10</v>
      </c>
      <c r="F432">
        <v>2.5</v>
      </c>
      <c r="G432">
        <v>2.5</v>
      </c>
      <c r="H432" s="7" t="str">
        <f t="shared" si="13"/>
        <v>Anthony C. Elliott</v>
      </c>
      <c r="I432" s="7">
        <f t="shared" si="12"/>
        <v>2.5</v>
      </c>
    </row>
    <row r="433" spans="1:9" ht="14.5" x14ac:dyDescent="0.35">
      <c r="A433" s="1">
        <v>43158.333333333328</v>
      </c>
      <c r="B433" t="s">
        <v>639</v>
      </c>
      <c r="C433" t="s">
        <v>8</v>
      </c>
      <c r="D433" t="s">
        <v>9</v>
      </c>
      <c r="E433" t="s">
        <v>10</v>
      </c>
      <c r="F433">
        <v>3.5</v>
      </c>
      <c r="G433">
        <v>3.5</v>
      </c>
      <c r="H433" s="7" t="str">
        <f t="shared" si="13"/>
        <v>Anthony C. Elliott</v>
      </c>
      <c r="I433" s="7">
        <f t="shared" si="12"/>
        <v>3.5</v>
      </c>
    </row>
    <row r="434" spans="1:9" ht="14.5" x14ac:dyDescent="0.35">
      <c r="A434" s="1">
        <v>43158.333333333328</v>
      </c>
      <c r="B434" t="s">
        <v>309</v>
      </c>
      <c r="C434" t="s">
        <v>8</v>
      </c>
      <c r="D434" t="s">
        <v>9</v>
      </c>
      <c r="E434" t="s">
        <v>10</v>
      </c>
      <c r="F434">
        <v>1.25</v>
      </c>
      <c r="G434">
        <v>1.25</v>
      </c>
      <c r="H434" s="7" t="str">
        <f t="shared" si="13"/>
        <v>Anthony C. Elliott</v>
      </c>
      <c r="I434" s="7">
        <f t="shared" si="12"/>
        <v>1.25</v>
      </c>
    </row>
    <row r="435" spans="1:9" ht="14.5" x14ac:dyDescent="0.35">
      <c r="A435" s="1">
        <v>43157.333333333328</v>
      </c>
      <c r="B435" t="s">
        <v>225</v>
      </c>
      <c r="C435" t="s">
        <v>8</v>
      </c>
      <c r="D435" t="s">
        <v>9</v>
      </c>
      <c r="E435" t="s">
        <v>23</v>
      </c>
      <c r="F435">
        <v>2</v>
      </c>
      <c r="G435">
        <v>2</v>
      </c>
      <c r="H435" s="7" t="str">
        <f t="shared" si="13"/>
        <v>Anthony C. Elliott</v>
      </c>
      <c r="I435" s="7">
        <f t="shared" si="12"/>
        <v>2</v>
      </c>
    </row>
    <row r="436" spans="1:9" ht="14.5" x14ac:dyDescent="0.35">
      <c r="A436" s="1">
        <v>43157.333333333328</v>
      </c>
      <c r="B436" t="s">
        <v>42</v>
      </c>
      <c r="C436" t="s">
        <v>8</v>
      </c>
      <c r="D436" t="s">
        <v>9</v>
      </c>
      <c r="E436" t="s">
        <v>10</v>
      </c>
      <c r="F436">
        <v>1.75</v>
      </c>
      <c r="G436">
        <v>1.75</v>
      </c>
      <c r="H436" s="7" t="str">
        <f t="shared" si="13"/>
        <v>Anthony C. Elliott</v>
      </c>
      <c r="I436" s="7">
        <f t="shared" si="12"/>
        <v>1.75</v>
      </c>
    </row>
    <row r="437" spans="1:9" ht="14.5" x14ac:dyDescent="0.35">
      <c r="A437" s="1">
        <v>43152.333333333328</v>
      </c>
      <c r="B437" t="s">
        <v>1539</v>
      </c>
      <c r="C437" t="s">
        <v>8</v>
      </c>
      <c r="D437" t="s">
        <v>9</v>
      </c>
      <c r="E437" t="s">
        <v>10</v>
      </c>
      <c r="F437">
        <v>2.5</v>
      </c>
      <c r="G437">
        <v>2.5</v>
      </c>
      <c r="H437" s="7" t="str">
        <f t="shared" si="13"/>
        <v>Anthony C. Elliott</v>
      </c>
      <c r="I437" s="7">
        <f t="shared" si="12"/>
        <v>2.5</v>
      </c>
    </row>
    <row r="438" spans="1:9" ht="14.5" x14ac:dyDescent="0.35">
      <c r="A438" s="1">
        <v>43152.333333333328</v>
      </c>
      <c r="B438" t="s">
        <v>367</v>
      </c>
      <c r="C438" t="s">
        <v>8</v>
      </c>
      <c r="D438" t="s">
        <v>9</v>
      </c>
      <c r="E438" t="s">
        <v>10</v>
      </c>
      <c r="F438">
        <v>1.25</v>
      </c>
      <c r="G438">
        <v>1.25</v>
      </c>
      <c r="H438" s="7" t="str">
        <f t="shared" si="13"/>
        <v>Anthony C. Elliott</v>
      </c>
      <c r="I438" s="7">
        <f t="shared" si="12"/>
        <v>1.25</v>
      </c>
    </row>
    <row r="439" spans="1:9" ht="14.5" x14ac:dyDescent="0.35">
      <c r="A439" s="1">
        <v>43145.333333333328</v>
      </c>
      <c r="B439" t="s">
        <v>719</v>
      </c>
      <c r="C439" t="s">
        <v>8</v>
      </c>
      <c r="D439" t="s">
        <v>9</v>
      </c>
      <c r="E439" t="s">
        <v>10</v>
      </c>
      <c r="F439">
        <v>2.75</v>
      </c>
      <c r="G439">
        <v>2.75</v>
      </c>
      <c r="H439" s="7" t="str">
        <f t="shared" si="13"/>
        <v>Anthony C. Elliott</v>
      </c>
      <c r="I439" s="7">
        <f t="shared" si="12"/>
        <v>2.75</v>
      </c>
    </row>
    <row r="440" spans="1:9" ht="14.5" x14ac:dyDescent="0.35">
      <c r="A440" s="1">
        <v>43144.333333333328</v>
      </c>
      <c r="B440" t="s">
        <v>353</v>
      </c>
      <c r="C440" t="s">
        <v>8</v>
      </c>
      <c r="D440" t="s">
        <v>9</v>
      </c>
      <c r="E440" t="s">
        <v>10</v>
      </c>
      <c r="F440">
        <v>1.25</v>
      </c>
      <c r="G440">
        <v>1.25</v>
      </c>
      <c r="H440" s="7" t="str">
        <f t="shared" si="13"/>
        <v>Anthony C. Elliott</v>
      </c>
      <c r="I440" s="7">
        <f t="shared" si="12"/>
        <v>1.25</v>
      </c>
    </row>
    <row r="441" spans="1:9" ht="14.5" x14ac:dyDescent="0.35">
      <c r="A441" s="1">
        <v>43144.333333333328</v>
      </c>
      <c r="B441" t="s">
        <v>365</v>
      </c>
      <c r="C441" t="s">
        <v>8</v>
      </c>
      <c r="D441" t="s">
        <v>9</v>
      </c>
      <c r="E441" t="s">
        <v>10</v>
      </c>
      <c r="F441">
        <v>1.25</v>
      </c>
      <c r="G441">
        <v>1.25</v>
      </c>
      <c r="H441" s="7" t="str">
        <f t="shared" si="13"/>
        <v>Anthony C. Elliott</v>
      </c>
      <c r="I441" s="7">
        <f t="shared" si="12"/>
        <v>1.25</v>
      </c>
    </row>
    <row r="442" spans="1:9" ht="14.5" x14ac:dyDescent="0.35">
      <c r="A442" s="1">
        <v>43144.333333333328</v>
      </c>
      <c r="B442" t="s">
        <v>391</v>
      </c>
      <c r="C442" t="s">
        <v>8</v>
      </c>
      <c r="D442" t="s">
        <v>72</v>
      </c>
      <c r="E442" t="s">
        <v>10</v>
      </c>
      <c r="F442">
        <v>1.25</v>
      </c>
      <c r="G442">
        <v>1.25</v>
      </c>
      <c r="H442" s="7" t="str">
        <f t="shared" si="13"/>
        <v>Anthony C. Elliott</v>
      </c>
      <c r="I442" s="7">
        <f t="shared" si="12"/>
        <v>1.25</v>
      </c>
    </row>
    <row r="443" spans="1:9" ht="14.5" x14ac:dyDescent="0.35">
      <c r="A443" s="1">
        <v>43144.333333333328</v>
      </c>
      <c r="B443" t="s">
        <v>225</v>
      </c>
      <c r="C443" t="s">
        <v>8</v>
      </c>
      <c r="D443" t="s">
        <v>72</v>
      </c>
      <c r="E443" t="s">
        <v>10</v>
      </c>
      <c r="F443">
        <v>1.25</v>
      </c>
      <c r="G443">
        <v>1.25</v>
      </c>
      <c r="H443" s="7" t="str">
        <f t="shared" si="13"/>
        <v>Anthony C. Elliott</v>
      </c>
      <c r="I443" s="7">
        <f t="shared" si="12"/>
        <v>1.25</v>
      </c>
    </row>
    <row r="444" spans="1:9" ht="14.5" x14ac:dyDescent="0.35">
      <c r="A444" s="1">
        <v>43143.333333333328</v>
      </c>
      <c r="B444" t="s">
        <v>48</v>
      </c>
      <c r="C444" t="s">
        <v>8</v>
      </c>
      <c r="D444" t="s">
        <v>9</v>
      </c>
      <c r="E444" t="s">
        <v>10</v>
      </c>
      <c r="F444">
        <v>0.75</v>
      </c>
      <c r="G444">
        <v>0.75</v>
      </c>
      <c r="H444" s="7" t="str">
        <f t="shared" si="13"/>
        <v>Anthony C. Elliott</v>
      </c>
      <c r="I444" s="7">
        <f t="shared" si="12"/>
        <v>0.75</v>
      </c>
    </row>
    <row r="445" spans="1:9" ht="14.5" x14ac:dyDescent="0.35">
      <c r="A445" s="1">
        <v>43143.333333333328</v>
      </c>
      <c r="B445" t="s">
        <v>1538</v>
      </c>
      <c r="C445" t="s">
        <v>8</v>
      </c>
      <c r="D445" t="s">
        <v>9</v>
      </c>
      <c r="E445" t="s">
        <v>23</v>
      </c>
      <c r="F445">
        <v>2.5</v>
      </c>
      <c r="G445">
        <v>2.5</v>
      </c>
      <c r="H445" s="7" t="str">
        <f t="shared" si="13"/>
        <v>Anthony C. Elliott</v>
      </c>
      <c r="I445" s="7">
        <f t="shared" si="12"/>
        <v>2.5</v>
      </c>
    </row>
    <row r="446" spans="1:9" ht="14.5" x14ac:dyDescent="0.35">
      <c r="A446" s="1">
        <v>43140.333333333328</v>
      </c>
      <c r="B446" t="s">
        <v>1390</v>
      </c>
      <c r="C446" t="s">
        <v>8</v>
      </c>
      <c r="D446" t="s">
        <v>9</v>
      </c>
      <c r="E446" t="s">
        <v>10</v>
      </c>
      <c r="F446">
        <v>1.75</v>
      </c>
      <c r="G446">
        <v>1.75</v>
      </c>
      <c r="H446" s="7" t="str">
        <f t="shared" si="13"/>
        <v>Anthony C. Elliott</v>
      </c>
      <c r="I446" s="7">
        <f t="shared" si="12"/>
        <v>1.75</v>
      </c>
    </row>
    <row r="447" spans="1:9" ht="14.5" x14ac:dyDescent="0.35">
      <c r="A447" s="1">
        <v>43138.333333333328</v>
      </c>
      <c r="B447" t="s">
        <v>507</v>
      </c>
      <c r="C447" t="s">
        <v>8</v>
      </c>
      <c r="D447" t="s">
        <v>9</v>
      </c>
      <c r="E447" t="s">
        <v>10</v>
      </c>
      <c r="F447">
        <v>0.75</v>
      </c>
      <c r="G447">
        <v>0.75</v>
      </c>
      <c r="H447" s="7" t="str">
        <f t="shared" si="13"/>
        <v>Anthony C. Elliott</v>
      </c>
      <c r="I447" s="7">
        <f t="shared" si="12"/>
        <v>0.75</v>
      </c>
    </row>
    <row r="448" spans="1:9" ht="14.5" x14ac:dyDescent="0.35">
      <c r="A448" s="1">
        <v>43137.333333333328</v>
      </c>
      <c r="B448" t="s">
        <v>719</v>
      </c>
      <c r="C448" t="s">
        <v>8</v>
      </c>
      <c r="D448" t="s">
        <v>9</v>
      </c>
      <c r="E448" t="s">
        <v>10</v>
      </c>
      <c r="F448">
        <v>0.25</v>
      </c>
      <c r="G448">
        <v>0.25</v>
      </c>
      <c r="H448" s="7" t="str">
        <f t="shared" si="13"/>
        <v>Anthony C. Elliott</v>
      </c>
      <c r="I448" s="7">
        <f t="shared" si="12"/>
        <v>0.25</v>
      </c>
    </row>
    <row r="449" spans="1:9" ht="14.5" x14ac:dyDescent="0.35">
      <c r="A449" s="1">
        <v>43136.333333333328</v>
      </c>
      <c r="B449" t="s">
        <v>199</v>
      </c>
      <c r="C449" t="s">
        <v>8</v>
      </c>
      <c r="D449" t="s">
        <v>9</v>
      </c>
      <c r="E449" t="s">
        <v>10</v>
      </c>
      <c r="F449">
        <v>2</v>
      </c>
      <c r="G449">
        <v>2</v>
      </c>
      <c r="H449" s="7" t="str">
        <f t="shared" si="13"/>
        <v>Anthony C. Elliott</v>
      </c>
      <c r="I449" s="7">
        <f t="shared" ref="I449:I512" si="14">G449</f>
        <v>2</v>
      </c>
    </row>
    <row r="450" spans="1:9" ht="14.5" x14ac:dyDescent="0.35">
      <c r="A450" s="1">
        <v>43133.333333333328</v>
      </c>
      <c r="B450" t="s">
        <v>719</v>
      </c>
      <c r="C450" t="s">
        <v>8</v>
      </c>
      <c r="D450" t="s">
        <v>9</v>
      </c>
      <c r="E450" t="s">
        <v>10</v>
      </c>
      <c r="F450">
        <v>1.25</v>
      </c>
      <c r="G450">
        <v>1.25</v>
      </c>
      <c r="H450" s="7" t="str">
        <f t="shared" ref="H450:H513" si="15">MID(C450&amp;" "&amp;C450,FIND(" ",C450)+1,LEN(C450)-1)</f>
        <v>Anthony C. Elliott</v>
      </c>
      <c r="I450" s="7">
        <f t="shared" si="14"/>
        <v>1.25</v>
      </c>
    </row>
    <row r="451" spans="1:9" ht="14.5" x14ac:dyDescent="0.35">
      <c r="A451" s="1">
        <v>43133.333333333328</v>
      </c>
      <c r="B451" t="s">
        <v>515</v>
      </c>
      <c r="C451" t="s">
        <v>8</v>
      </c>
      <c r="D451" t="s">
        <v>9</v>
      </c>
      <c r="E451" t="s">
        <v>10</v>
      </c>
      <c r="F451">
        <v>0.5</v>
      </c>
      <c r="G451">
        <v>0.5</v>
      </c>
      <c r="H451" s="7" t="str">
        <f t="shared" si="15"/>
        <v>Anthony C. Elliott</v>
      </c>
      <c r="I451" s="7">
        <f t="shared" si="14"/>
        <v>0.5</v>
      </c>
    </row>
    <row r="452" spans="1:9" ht="14.5" x14ac:dyDescent="0.35">
      <c r="A452" s="1">
        <v>43133.333333333328</v>
      </c>
      <c r="B452" t="s">
        <v>1538</v>
      </c>
      <c r="C452" t="s">
        <v>8</v>
      </c>
      <c r="D452" t="s">
        <v>9</v>
      </c>
      <c r="E452" t="s">
        <v>10</v>
      </c>
      <c r="F452">
        <v>2</v>
      </c>
      <c r="G452">
        <v>2</v>
      </c>
      <c r="H452" s="7" t="str">
        <f t="shared" si="15"/>
        <v>Anthony C. Elliott</v>
      </c>
      <c r="I452" s="7">
        <f t="shared" si="14"/>
        <v>2</v>
      </c>
    </row>
    <row r="453" spans="1:9" ht="14.5" x14ac:dyDescent="0.35">
      <c r="A453" s="1">
        <v>43132.333333333328</v>
      </c>
      <c r="B453" t="s">
        <v>439</v>
      </c>
      <c r="C453" t="s">
        <v>8</v>
      </c>
      <c r="D453" t="s">
        <v>9</v>
      </c>
      <c r="E453" t="s">
        <v>10</v>
      </c>
      <c r="F453">
        <v>0.5</v>
      </c>
      <c r="G453">
        <v>0.5</v>
      </c>
      <c r="H453" s="7" t="str">
        <f t="shared" si="15"/>
        <v>Anthony C. Elliott</v>
      </c>
      <c r="I453" s="7">
        <f t="shared" si="14"/>
        <v>0.5</v>
      </c>
    </row>
    <row r="454" spans="1:9" ht="14.5" x14ac:dyDescent="0.35">
      <c r="A454" s="1">
        <v>43131.333333333328</v>
      </c>
      <c r="B454" t="s">
        <v>439</v>
      </c>
      <c r="C454" t="s">
        <v>8</v>
      </c>
      <c r="D454" t="s">
        <v>9</v>
      </c>
      <c r="E454" t="s">
        <v>31</v>
      </c>
      <c r="F454">
        <v>1.75</v>
      </c>
      <c r="G454">
        <v>1.75</v>
      </c>
      <c r="H454" s="7" t="str">
        <f t="shared" si="15"/>
        <v>Anthony C. Elliott</v>
      </c>
      <c r="I454" s="7">
        <f t="shared" si="14"/>
        <v>1.75</v>
      </c>
    </row>
    <row r="455" spans="1:9" ht="14.5" x14ac:dyDescent="0.35">
      <c r="A455" s="1">
        <v>43131.333333333328</v>
      </c>
      <c r="B455" t="s">
        <v>587</v>
      </c>
      <c r="C455" t="s">
        <v>8</v>
      </c>
      <c r="D455" t="s">
        <v>9</v>
      </c>
      <c r="E455" t="s">
        <v>10</v>
      </c>
      <c r="F455">
        <v>1.75</v>
      </c>
      <c r="G455">
        <v>1.75</v>
      </c>
      <c r="H455" s="7" t="str">
        <f t="shared" si="15"/>
        <v>Anthony C. Elliott</v>
      </c>
      <c r="I455" s="7">
        <f t="shared" si="14"/>
        <v>1.75</v>
      </c>
    </row>
    <row r="456" spans="1:9" ht="14.5" x14ac:dyDescent="0.35">
      <c r="A456" s="1">
        <v>43131.333333333328</v>
      </c>
      <c r="B456" t="s">
        <v>1536</v>
      </c>
      <c r="C456" t="s">
        <v>8</v>
      </c>
      <c r="D456" t="s">
        <v>9</v>
      </c>
      <c r="E456" t="s">
        <v>10</v>
      </c>
      <c r="F456">
        <v>1.25</v>
      </c>
      <c r="G456">
        <v>1.25</v>
      </c>
      <c r="H456" s="7" t="str">
        <f t="shared" si="15"/>
        <v>Anthony C. Elliott</v>
      </c>
      <c r="I456" s="7">
        <f t="shared" si="14"/>
        <v>1.25</v>
      </c>
    </row>
    <row r="457" spans="1:9" ht="14.5" x14ac:dyDescent="0.35">
      <c r="A457" s="1">
        <v>43131.333333333328</v>
      </c>
      <c r="B457" t="s">
        <v>658</v>
      </c>
      <c r="C457" t="s">
        <v>8</v>
      </c>
      <c r="D457" t="s">
        <v>9</v>
      </c>
      <c r="E457" t="s">
        <v>10</v>
      </c>
      <c r="F457">
        <v>0.5</v>
      </c>
      <c r="G457">
        <v>0.5</v>
      </c>
      <c r="H457" s="7" t="str">
        <f t="shared" si="15"/>
        <v>Anthony C. Elliott</v>
      </c>
      <c r="I457" s="7">
        <f t="shared" si="14"/>
        <v>0.5</v>
      </c>
    </row>
    <row r="458" spans="1:9" ht="14.5" x14ac:dyDescent="0.35">
      <c r="A458" s="1">
        <v>43131.333333333328</v>
      </c>
      <c r="B458" t="s">
        <v>507</v>
      </c>
      <c r="C458" t="s">
        <v>8</v>
      </c>
      <c r="D458" t="s">
        <v>72</v>
      </c>
      <c r="E458" t="s">
        <v>10</v>
      </c>
      <c r="F458">
        <v>1.25</v>
      </c>
      <c r="G458">
        <v>1.25</v>
      </c>
      <c r="H458" s="7" t="str">
        <f t="shared" si="15"/>
        <v>Anthony C. Elliott</v>
      </c>
      <c r="I458" s="7">
        <f t="shared" si="14"/>
        <v>1.25</v>
      </c>
    </row>
    <row r="459" spans="1:9" ht="14.5" x14ac:dyDescent="0.35">
      <c r="A459" s="1">
        <v>43130.333333333328</v>
      </c>
      <c r="B459" t="s">
        <v>435</v>
      </c>
      <c r="C459" t="s">
        <v>8</v>
      </c>
      <c r="D459" t="s">
        <v>9</v>
      </c>
      <c r="E459" t="s">
        <v>10</v>
      </c>
      <c r="F459">
        <v>1.25</v>
      </c>
      <c r="G459">
        <v>1.25</v>
      </c>
      <c r="H459" s="7" t="str">
        <f t="shared" si="15"/>
        <v>Anthony C. Elliott</v>
      </c>
      <c r="I459" s="7">
        <f t="shared" si="14"/>
        <v>1.25</v>
      </c>
    </row>
    <row r="460" spans="1:9" ht="14.5" x14ac:dyDescent="0.35">
      <c r="A460" s="1">
        <v>43129.333333333328</v>
      </c>
      <c r="B460" t="s">
        <v>709</v>
      </c>
      <c r="C460" t="s">
        <v>8</v>
      </c>
      <c r="D460" t="s">
        <v>9</v>
      </c>
      <c r="E460" t="s">
        <v>10</v>
      </c>
      <c r="F460">
        <v>0.75</v>
      </c>
      <c r="G460">
        <v>0.75</v>
      </c>
      <c r="H460" s="7" t="str">
        <f t="shared" si="15"/>
        <v>Anthony C. Elliott</v>
      </c>
      <c r="I460" s="7">
        <f t="shared" si="14"/>
        <v>0.75</v>
      </c>
    </row>
    <row r="461" spans="1:9" ht="14.5" x14ac:dyDescent="0.35">
      <c r="A461" s="1">
        <v>43129.333333333328</v>
      </c>
      <c r="B461" t="s">
        <v>379</v>
      </c>
      <c r="C461" t="s">
        <v>8</v>
      </c>
      <c r="D461" t="s">
        <v>9</v>
      </c>
      <c r="E461" t="s">
        <v>23</v>
      </c>
      <c r="F461">
        <v>2</v>
      </c>
      <c r="G461">
        <v>2</v>
      </c>
      <c r="H461" s="7" t="str">
        <f t="shared" si="15"/>
        <v>Anthony C. Elliott</v>
      </c>
      <c r="I461" s="7">
        <f t="shared" si="14"/>
        <v>2</v>
      </c>
    </row>
    <row r="462" spans="1:9" ht="14.5" x14ac:dyDescent="0.35">
      <c r="A462" s="1">
        <v>43129.333333333328</v>
      </c>
      <c r="B462" t="s">
        <v>656</v>
      </c>
      <c r="C462" t="s">
        <v>8</v>
      </c>
      <c r="D462" t="s">
        <v>9</v>
      </c>
      <c r="E462" t="s">
        <v>10</v>
      </c>
      <c r="F462">
        <v>0.75</v>
      </c>
      <c r="G462">
        <v>0.75</v>
      </c>
      <c r="H462" s="7" t="str">
        <f t="shared" si="15"/>
        <v>Anthony C. Elliott</v>
      </c>
      <c r="I462" s="7">
        <f t="shared" si="14"/>
        <v>0.75</v>
      </c>
    </row>
    <row r="463" spans="1:9" ht="14.5" x14ac:dyDescent="0.35">
      <c r="A463" s="1">
        <v>43126.333333333328</v>
      </c>
      <c r="B463" t="s">
        <v>755</v>
      </c>
      <c r="C463" t="s">
        <v>8</v>
      </c>
      <c r="D463" t="s">
        <v>9</v>
      </c>
      <c r="E463" t="s">
        <v>23</v>
      </c>
      <c r="F463">
        <v>1.5</v>
      </c>
      <c r="G463">
        <v>1.5</v>
      </c>
      <c r="H463" s="7" t="str">
        <f t="shared" si="15"/>
        <v>Anthony C. Elliott</v>
      </c>
      <c r="I463" s="7">
        <f t="shared" si="14"/>
        <v>1.5</v>
      </c>
    </row>
    <row r="464" spans="1:9" ht="14.5" x14ac:dyDescent="0.35">
      <c r="A464" s="1">
        <v>43126.333333333328</v>
      </c>
      <c r="B464" t="s">
        <v>1390</v>
      </c>
      <c r="C464" t="s">
        <v>8</v>
      </c>
      <c r="D464" t="s">
        <v>9</v>
      </c>
      <c r="E464" t="s">
        <v>23</v>
      </c>
      <c r="F464">
        <v>1.75</v>
      </c>
      <c r="G464">
        <v>1.75</v>
      </c>
      <c r="H464" s="7" t="str">
        <f t="shared" si="15"/>
        <v>Anthony C. Elliott</v>
      </c>
      <c r="I464" s="7">
        <f t="shared" si="14"/>
        <v>1.75</v>
      </c>
    </row>
    <row r="465" spans="1:9" ht="14.5" x14ac:dyDescent="0.35">
      <c r="A465" s="1">
        <v>43126.333333333328</v>
      </c>
      <c r="B465" t="s">
        <v>363</v>
      </c>
      <c r="C465" t="s">
        <v>8</v>
      </c>
      <c r="D465" t="s">
        <v>9</v>
      </c>
      <c r="E465" t="s">
        <v>10</v>
      </c>
      <c r="F465">
        <v>0.75</v>
      </c>
      <c r="G465">
        <v>0.75</v>
      </c>
      <c r="H465" s="7" t="str">
        <f t="shared" si="15"/>
        <v>Anthony C. Elliott</v>
      </c>
      <c r="I465" s="7">
        <f t="shared" si="14"/>
        <v>0.75</v>
      </c>
    </row>
    <row r="466" spans="1:9" ht="14.5" x14ac:dyDescent="0.35">
      <c r="A466" s="1">
        <v>43125.333333333328</v>
      </c>
      <c r="B466" t="s">
        <v>1390</v>
      </c>
      <c r="C466" t="s">
        <v>8</v>
      </c>
      <c r="D466" t="s">
        <v>9</v>
      </c>
      <c r="E466" t="s">
        <v>10</v>
      </c>
      <c r="F466">
        <v>1.75</v>
      </c>
      <c r="G466">
        <v>1.75</v>
      </c>
      <c r="H466" s="7" t="str">
        <f t="shared" si="15"/>
        <v>Anthony C. Elliott</v>
      </c>
      <c r="I466" s="7">
        <f t="shared" si="14"/>
        <v>1.75</v>
      </c>
    </row>
    <row r="467" spans="1:9" ht="14.5" x14ac:dyDescent="0.35">
      <c r="A467" s="1">
        <v>43125.333333333328</v>
      </c>
      <c r="B467" t="s">
        <v>1530</v>
      </c>
      <c r="C467" t="s">
        <v>8</v>
      </c>
      <c r="D467" t="s">
        <v>9</v>
      </c>
      <c r="E467" t="s">
        <v>10</v>
      </c>
      <c r="F467">
        <v>1.75</v>
      </c>
      <c r="G467">
        <v>1.75</v>
      </c>
      <c r="H467" s="7" t="str">
        <f t="shared" si="15"/>
        <v>Anthony C. Elliott</v>
      </c>
      <c r="I467" s="7">
        <f t="shared" si="14"/>
        <v>1.75</v>
      </c>
    </row>
    <row r="468" spans="1:9" ht="14.5" x14ac:dyDescent="0.35">
      <c r="A468" s="1">
        <v>43124.333333333328</v>
      </c>
      <c r="B468" t="s">
        <v>755</v>
      </c>
      <c r="C468" t="s">
        <v>8</v>
      </c>
      <c r="D468" t="s">
        <v>9</v>
      </c>
      <c r="E468" t="s">
        <v>10</v>
      </c>
      <c r="F468">
        <v>3</v>
      </c>
      <c r="G468">
        <v>3</v>
      </c>
      <c r="H468" s="7" t="str">
        <f t="shared" si="15"/>
        <v>Anthony C. Elliott</v>
      </c>
      <c r="I468" s="7">
        <f t="shared" si="14"/>
        <v>3</v>
      </c>
    </row>
    <row r="469" spans="1:9" ht="14.5" x14ac:dyDescent="0.35">
      <c r="A469" s="1">
        <v>43118.333333333328</v>
      </c>
      <c r="B469" t="s">
        <v>705</v>
      </c>
      <c r="C469" t="s">
        <v>8</v>
      </c>
      <c r="D469" t="s">
        <v>9</v>
      </c>
      <c r="E469" t="s">
        <v>10</v>
      </c>
      <c r="F469">
        <v>1.25</v>
      </c>
      <c r="G469">
        <v>1.25</v>
      </c>
      <c r="H469" s="7" t="str">
        <f t="shared" si="15"/>
        <v>Anthony C. Elliott</v>
      </c>
      <c r="I469" s="7">
        <f t="shared" si="14"/>
        <v>1.25</v>
      </c>
    </row>
    <row r="470" spans="1:9" ht="14.5" x14ac:dyDescent="0.35">
      <c r="A470" s="1">
        <v>43116.333333333328</v>
      </c>
      <c r="B470" t="s">
        <v>335</v>
      </c>
      <c r="C470" t="s">
        <v>8</v>
      </c>
      <c r="D470" t="s">
        <v>9</v>
      </c>
      <c r="E470" t="s">
        <v>23</v>
      </c>
      <c r="F470">
        <v>1.5</v>
      </c>
      <c r="G470">
        <v>1.5</v>
      </c>
      <c r="H470" s="7" t="str">
        <f t="shared" si="15"/>
        <v>Anthony C. Elliott</v>
      </c>
      <c r="I470" s="7">
        <f t="shared" si="14"/>
        <v>1.5</v>
      </c>
    </row>
    <row r="471" spans="1:9" ht="14.5" x14ac:dyDescent="0.35">
      <c r="A471" s="1">
        <v>43115.333333333328</v>
      </c>
      <c r="B471" t="s">
        <v>355</v>
      </c>
      <c r="C471" t="s">
        <v>8</v>
      </c>
      <c r="D471" t="s">
        <v>9</v>
      </c>
      <c r="E471" t="s">
        <v>10</v>
      </c>
      <c r="F471">
        <v>3.75</v>
      </c>
      <c r="G471">
        <v>3.75</v>
      </c>
      <c r="H471" s="7" t="str">
        <f t="shared" si="15"/>
        <v>Anthony C. Elliott</v>
      </c>
      <c r="I471" s="7">
        <f t="shared" si="14"/>
        <v>3.75</v>
      </c>
    </row>
    <row r="472" spans="1:9" ht="14.5" x14ac:dyDescent="0.35">
      <c r="A472" s="1">
        <v>43112.333333333328</v>
      </c>
      <c r="B472" t="s">
        <v>515</v>
      </c>
      <c r="C472" t="s">
        <v>8</v>
      </c>
      <c r="D472" t="s">
        <v>72</v>
      </c>
      <c r="E472" t="s">
        <v>10</v>
      </c>
      <c r="F472">
        <v>0.75</v>
      </c>
      <c r="G472">
        <v>0.75</v>
      </c>
      <c r="H472" s="7" t="str">
        <f t="shared" si="15"/>
        <v>Anthony C. Elliott</v>
      </c>
      <c r="I472" s="7">
        <f t="shared" si="14"/>
        <v>0.75</v>
      </c>
    </row>
    <row r="473" spans="1:9" ht="14.5" x14ac:dyDescent="0.35">
      <c r="A473" s="1">
        <v>43112.333333333328</v>
      </c>
      <c r="B473" t="s">
        <v>335</v>
      </c>
      <c r="C473" t="s">
        <v>8</v>
      </c>
      <c r="D473" t="s">
        <v>72</v>
      </c>
      <c r="E473" t="s">
        <v>10</v>
      </c>
      <c r="F473">
        <v>0.75</v>
      </c>
      <c r="G473">
        <v>0.75</v>
      </c>
      <c r="H473" s="7" t="str">
        <f t="shared" si="15"/>
        <v>Anthony C. Elliott</v>
      </c>
      <c r="I473" s="7">
        <f t="shared" si="14"/>
        <v>0.75</v>
      </c>
    </row>
    <row r="474" spans="1:9" ht="14.5" x14ac:dyDescent="0.35">
      <c r="A474" s="1">
        <v>43111.333333333328</v>
      </c>
      <c r="B474" t="s">
        <v>699</v>
      </c>
      <c r="C474" t="s">
        <v>8</v>
      </c>
      <c r="D474" t="s">
        <v>9</v>
      </c>
      <c r="E474" t="s">
        <v>10</v>
      </c>
      <c r="F474">
        <v>2.5</v>
      </c>
      <c r="G474">
        <v>2.5</v>
      </c>
      <c r="H474" s="7" t="str">
        <f t="shared" si="15"/>
        <v>Anthony C. Elliott</v>
      </c>
      <c r="I474" s="7">
        <f t="shared" si="14"/>
        <v>2.5</v>
      </c>
    </row>
    <row r="475" spans="1:9" ht="14.5" x14ac:dyDescent="0.35">
      <c r="A475" s="1">
        <v>43111.333333333328</v>
      </c>
      <c r="B475" t="s">
        <v>56</v>
      </c>
      <c r="C475" t="s">
        <v>8</v>
      </c>
      <c r="D475" t="s">
        <v>9</v>
      </c>
      <c r="E475" t="s">
        <v>10</v>
      </c>
      <c r="F475">
        <v>0.5</v>
      </c>
      <c r="G475">
        <v>0.5</v>
      </c>
      <c r="H475" s="7" t="str">
        <f t="shared" si="15"/>
        <v>Anthony C. Elliott</v>
      </c>
      <c r="I475" s="7">
        <f t="shared" si="14"/>
        <v>0.5</v>
      </c>
    </row>
    <row r="476" spans="1:9" ht="14.5" x14ac:dyDescent="0.35">
      <c r="A476" s="1">
        <v>43109.333333333328</v>
      </c>
      <c r="B476" t="s">
        <v>757</v>
      </c>
      <c r="C476" t="s">
        <v>8</v>
      </c>
      <c r="D476" t="s">
        <v>9</v>
      </c>
      <c r="E476" t="s">
        <v>10</v>
      </c>
      <c r="F476">
        <v>2.75</v>
      </c>
      <c r="G476">
        <v>2.75</v>
      </c>
      <c r="H476" s="7" t="str">
        <f t="shared" si="15"/>
        <v>Anthony C. Elliott</v>
      </c>
      <c r="I476" s="7">
        <f t="shared" si="14"/>
        <v>2.75</v>
      </c>
    </row>
    <row r="477" spans="1:9" ht="14.5" x14ac:dyDescent="0.35">
      <c r="A477" s="1">
        <v>43105.333333333328</v>
      </c>
      <c r="B477" t="s">
        <v>699</v>
      </c>
      <c r="C477" t="s">
        <v>8</v>
      </c>
      <c r="D477" t="s">
        <v>9</v>
      </c>
      <c r="E477" t="s">
        <v>10</v>
      </c>
      <c r="F477">
        <v>1</v>
      </c>
      <c r="G477">
        <v>1</v>
      </c>
      <c r="H477" s="7" t="str">
        <f t="shared" si="15"/>
        <v>Anthony C. Elliott</v>
      </c>
      <c r="I477" s="7">
        <f t="shared" si="14"/>
        <v>1</v>
      </c>
    </row>
    <row r="478" spans="1:9" ht="14.5" x14ac:dyDescent="0.35">
      <c r="A478" s="1">
        <v>43105.333333333328</v>
      </c>
      <c r="B478" t="s">
        <v>1534</v>
      </c>
      <c r="C478" t="s">
        <v>8</v>
      </c>
      <c r="D478" t="s">
        <v>72</v>
      </c>
      <c r="E478" t="s">
        <v>10</v>
      </c>
      <c r="F478">
        <v>1</v>
      </c>
      <c r="G478">
        <v>1</v>
      </c>
      <c r="H478" s="7" t="str">
        <f t="shared" si="15"/>
        <v>Anthony C. Elliott</v>
      </c>
      <c r="I478" s="7">
        <f t="shared" si="14"/>
        <v>1</v>
      </c>
    </row>
    <row r="479" spans="1:9" ht="14.5" x14ac:dyDescent="0.35">
      <c r="A479" s="1">
        <v>43105.333333333328</v>
      </c>
      <c r="B479" t="s">
        <v>1534</v>
      </c>
      <c r="C479" t="s">
        <v>8</v>
      </c>
      <c r="D479" t="s">
        <v>9</v>
      </c>
      <c r="E479" t="s">
        <v>10</v>
      </c>
      <c r="F479">
        <v>1.25</v>
      </c>
      <c r="G479">
        <v>1.25</v>
      </c>
      <c r="H479" s="7" t="str">
        <f t="shared" si="15"/>
        <v>Anthony C. Elliott</v>
      </c>
      <c r="I479" s="7">
        <f t="shared" si="14"/>
        <v>1.25</v>
      </c>
    </row>
    <row r="480" spans="1:9" ht="14.5" x14ac:dyDescent="0.35">
      <c r="A480" s="1">
        <v>43104.333333333328</v>
      </c>
      <c r="B480" t="s">
        <v>1379</v>
      </c>
      <c r="C480" t="s">
        <v>8</v>
      </c>
      <c r="D480" t="s">
        <v>9</v>
      </c>
      <c r="E480" t="s">
        <v>10</v>
      </c>
      <c r="F480">
        <v>0.5</v>
      </c>
      <c r="G480">
        <v>0.5</v>
      </c>
      <c r="H480" s="7" t="str">
        <f t="shared" si="15"/>
        <v>Anthony C. Elliott</v>
      </c>
      <c r="I480" s="7">
        <f t="shared" si="14"/>
        <v>0.5</v>
      </c>
    </row>
    <row r="481" spans="1:9" ht="14.5" x14ac:dyDescent="0.35">
      <c r="A481" s="1">
        <v>43104.333333333328</v>
      </c>
      <c r="B481" t="s">
        <v>1537</v>
      </c>
      <c r="C481" t="s">
        <v>8</v>
      </c>
      <c r="D481" t="s">
        <v>9</v>
      </c>
      <c r="E481" t="s">
        <v>10</v>
      </c>
      <c r="F481">
        <v>0.75</v>
      </c>
      <c r="G481">
        <v>0.75</v>
      </c>
      <c r="H481" s="7" t="str">
        <f t="shared" si="15"/>
        <v>Anthony C. Elliott</v>
      </c>
      <c r="I481" s="7">
        <f t="shared" si="14"/>
        <v>0.75</v>
      </c>
    </row>
    <row r="482" spans="1:9" ht="14.5" x14ac:dyDescent="0.35">
      <c r="A482" s="1">
        <v>43103.333333333328</v>
      </c>
      <c r="B482" t="s">
        <v>757</v>
      </c>
      <c r="C482" t="s">
        <v>8</v>
      </c>
      <c r="D482" t="s">
        <v>72</v>
      </c>
      <c r="E482" t="s">
        <v>10</v>
      </c>
      <c r="F482">
        <v>2.25</v>
      </c>
      <c r="G482">
        <v>2.25</v>
      </c>
      <c r="H482" s="7" t="str">
        <f t="shared" si="15"/>
        <v>Anthony C. Elliott</v>
      </c>
      <c r="I482" s="7">
        <f t="shared" si="14"/>
        <v>2.25</v>
      </c>
    </row>
    <row r="483" spans="1:9" ht="14.5" x14ac:dyDescent="0.35">
      <c r="A483" s="1">
        <v>43103.333333333328</v>
      </c>
      <c r="B483" t="s">
        <v>1535</v>
      </c>
      <c r="C483" t="s">
        <v>8</v>
      </c>
      <c r="D483" t="s">
        <v>9</v>
      </c>
      <c r="E483" t="s">
        <v>10</v>
      </c>
      <c r="F483">
        <v>1.75</v>
      </c>
      <c r="G483">
        <v>1.75</v>
      </c>
      <c r="H483" s="7" t="str">
        <f t="shared" si="15"/>
        <v>Anthony C. Elliott</v>
      </c>
      <c r="I483" s="7">
        <f t="shared" si="14"/>
        <v>1.75</v>
      </c>
    </row>
    <row r="484" spans="1:9" ht="14.5" x14ac:dyDescent="0.35">
      <c r="A484" s="1">
        <v>43103.333333333328</v>
      </c>
      <c r="B484" t="s">
        <v>1533</v>
      </c>
      <c r="C484" t="s">
        <v>8</v>
      </c>
      <c r="D484" t="s">
        <v>9</v>
      </c>
      <c r="E484" t="s">
        <v>10</v>
      </c>
      <c r="F484">
        <v>2.75</v>
      </c>
      <c r="G484">
        <v>2.75</v>
      </c>
      <c r="H484" s="7" t="str">
        <f t="shared" si="15"/>
        <v>Anthony C. Elliott</v>
      </c>
      <c r="I484" s="7">
        <f t="shared" si="14"/>
        <v>2.75</v>
      </c>
    </row>
    <row r="485" spans="1:9" ht="14.5" x14ac:dyDescent="0.35">
      <c r="A485" s="1">
        <v>43312.291666666672</v>
      </c>
      <c r="B485" t="s">
        <v>1405</v>
      </c>
      <c r="C485" t="s">
        <v>27</v>
      </c>
      <c r="D485" t="s">
        <v>9</v>
      </c>
      <c r="E485" t="s">
        <v>23</v>
      </c>
      <c r="F485">
        <v>2.5</v>
      </c>
      <c r="G485">
        <v>3.25</v>
      </c>
      <c r="H485" s="7" t="str">
        <f t="shared" si="15"/>
        <v>Gonzalo Fernandez</v>
      </c>
      <c r="I485" s="7">
        <f t="shared" si="14"/>
        <v>3.25</v>
      </c>
    </row>
    <row r="486" spans="1:9" ht="14.5" x14ac:dyDescent="0.35">
      <c r="A486" s="1">
        <v>43310.291666666672</v>
      </c>
      <c r="B486" t="s">
        <v>30</v>
      </c>
      <c r="C486" t="s">
        <v>27</v>
      </c>
      <c r="D486" t="s">
        <v>9</v>
      </c>
      <c r="E486" t="s">
        <v>31</v>
      </c>
      <c r="F486">
        <v>5.25</v>
      </c>
      <c r="G486">
        <v>5.25</v>
      </c>
      <c r="H486" s="7" t="str">
        <f t="shared" si="15"/>
        <v>Gonzalo Fernandez</v>
      </c>
      <c r="I486" s="7">
        <f t="shared" si="14"/>
        <v>5.25</v>
      </c>
    </row>
    <row r="487" spans="1:9" ht="14.5" x14ac:dyDescent="0.35">
      <c r="A487" s="1">
        <v>43308.291666666672</v>
      </c>
      <c r="B487" t="s">
        <v>30</v>
      </c>
      <c r="C487" t="s">
        <v>27</v>
      </c>
      <c r="D487" t="s">
        <v>9</v>
      </c>
      <c r="E487" t="s">
        <v>21</v>
      </c>
      <c r="F487">
        <v>3.75</v>
      </c>
      <c r="G487">
        <v>5</v>
      </c>
      <c r="H487" s="7" t="str">
        <f t="shared" si="15"/>
        <v>Gonzalo Fernandez</v>
      </c>
      <c r="I487" s="7">
        <f t="shared" si="14"/>
        <v>5</v>
      </c>
    </row>
    <row r="488" spans="1:9" ht="14.5" x14ac:dyDescent="0.35">
      <c r="A488" s="1">
        <v>43307.291666666672</v>
      </c>
      <c r="B488" t="s">
        <v>1421</v>
      </c>
      <c r="C488" t="s">
        <v>27</v>
      </c>
      <c r="D488" t="s">
        <v>9</v>
      </c>
      <c r="E488" t="s">
        <v>23</v>
      </c>
      <c r="F488">
        <v>3</v>
      </c>
      <c r="G488">
        <v>3.75</v>
      </c>
      <c r="H488" s="7" t="str">
        <f t="shared" si="15"/>
        <v>Gonzalo Fernandez</v>
      </c>
      <c r="I488" s="7">
        <f t="shared" si="14"/>
        <v>3.75</v>
      </c>
    </row>
    <row r="489" spans="1:9" ht="14.5" x14ac:dyDescent="0.35">
      <c r="A489" s="1">
        <v>43307.291666666672</v>
      </c>
      <c r="B489" t="s">
        <v>122</v>
      </c>
      <c r="C489" t="s">
        <v>27</v>
      </c>
      <c r="D489" t="s">
        <v>9</v>
      </c>
      <c r="E489" t="s">
        <v>23</v>
      </c>
      <c r="F489">
        <v>3</v>
      </c>
      <c r="G489">
        <v>3</v>
      </c>
      <c r="H489" s="7" t="str">
        <f t="shared" si="15"/>
        <v>Gonzalo Fernandez</v>
      </c>
      <c r="I489" s="7">
        <f t="shared" si="14"/>
        <v>3</v>
      </c>
    </row>
    <row r="490" spans="1:9" ht="14.5" x14ac:dyDescent="0.35">
      <c r="A490" s="1">
        <v>43306.291666666672</v>
      </c>
      <c r="B490" t="s">
        <v>1425</v>
      </c>
      <c r="C490" t="s">
        <v>27</v>
      </c>
      <c r="D490" t="s">
        <v>9</v>
      </c>
      <c r="E490" t="s">
        <v>23</v>
      </c>
      <c r="F490">
        <v>2.5</v>
      </c>
      <c r="G490">
        <v>3.25</v>
      </c>
      <c r="H490" s="7" t="str">
        <f t="shared" si="15"/>
        <v>Gonzalo Fernandez</v>
      </c>
      <c r="I490" s="7">
        <f t="shared" si="14"/>
        <v>3.25</v>
      </c>
    </row>
    <row r="491" spans="1:9" ht="14.5" x14ac:dyDescent="0.35">
      <c r="A491" s="1">
        <v>43304.291666666672</v>
      </c>
      <c r="B491" t="s">
        <v>30</v>
      </c>
      <c r="C491" t="s">
        <v>27</v>
      </c>
      <c r="D491" t="s">
        <v>9</v>
      </c>
      <c r="E491" t="s">
        <v>23</v>
      </c>
      <c r="F491">
        <v>3.5</v>
      </c>
      <c r="G491">
        <v>4.25</v>
      </c>
      <c r="H491" s="7" t="str">
        <f t="shared" si="15"/>
        <v>Gonzalo Fernandez</v>
      </c>
      <c r="I491" s="7">
        <f t="shared" si="14"/>
        <v>4.25</v>
      </c>
    </row>
    <row r="492" spans="1:9" ht="14.5" x14ac:dyDescent="0.35">
      <c r="A492" s="1">
        <v>43301.291666666672</v>
      </c>
      <c r="B492" t="s">
        <v>30</v>
      </c>
      <c r="C492" t="s">
        <v>27</v>
      </c>
      <c r="D492" t="s">
        <v>9</v>
      </c>
      <c r="E492" t="s">
        <v>31</v>
      </c>
      <c r="F492">
        <v>4.25</v>
      </c>
      <c r="G492">
        <v>4.25</v>
      </c>
      <c r="H492" s="7" t="str">
        <f t="shared" si="15"/>
        <v>Gonzalo Fernandez</v>
      </c>
      <c r="I492" s="7">
        <f t="shared" si="14"/>
        <v>4.25</v>
      </c>
    </row>
    <row r="493" spans="1:9" ht="14.5" x14ac:dyDescent="0.35">
      <c r="A493" s="1">
        <v>43291.291666666672</v>
      </c>
      <c r="B493" t="s">
        <v>1465</v>
      </c>
      <c r="C493" t="s">
        <v>27</v>
      </c>
      <c r="D493" t="s">
        <v>9</v>
      </c>
      <c r="E493" t="s">
        <v>31</v>
      </c>
      <c r="F493">
        <v>2.75</v>
      </c>
      <c r="G493">
        <v>2.75</v>
      </c>
      <c r="H493" s="7" t="str">
        <f t="shared" si="15"/>
        <v>Gonzalo Fernandez</v>
      </c>
      <c r="I493" s="7">
        <f t="shared" si="14"/>
        <v>2.75</v>
      </c>
    </row>
    <row r="494" spans="1:9" ht="14.5" x14ac:dyDescent="0.35">
      <c r="A494" s="1">
        <v>43290.291666666672</v>
      </c>
      <c r="B494" t="s">
        <v>1465</v>
      </c>
      <c r="C494" t="s">
        <v>27</v>
      </c>
      <c r="D494" t="s">
        <v>9</v>
      </c>
      <c r="E494" t="s">
        <v>23</v>
      </c>
      <c r="F494">
        <v>3.5</v>
      </c>
      <c r="G494">
        <v>4.25</v>
      </c>
      <c r="H494" s="7" t="str">
        <f t="shared" si="15"/>
        <v>Gonzalo Fernandez</v>
      </c>
      <c r="I494" s="7">
        <f t="shared" si="14"/>
        <v>4.25</v>
      </c>
    </row>
    <row r="495" spans="1:9" ht="14.5" x14ac:dyDescent="0.35">
      <c r="A495" s="1">
        <v>43284.291666666672</v>
      </c>
      <c r="B495" t="s">
        <v>1465</v>
      </c>
      <c r="C495" t="s">
        <v>27</v>
      </c>
      <c r="D495" t="s">
        <v>72</v>
      </c>
      <c r="E495" t="s">
        <v>23</v>
      </c>
      <c r="F495">
        <v>1.25</v>
      </c>
      <c r="G495">
        <v>1.25</v>
      </c>
      <c r="H495" s="7" t="str">
        <f t="shared" si="15"/>
        <v>Gonzalo Fernandez</v>
      </c>
      <c r="I495" s="7">
        <f t="shared" si="14"/>
        <v>1.25</v>
      </c>
    </row>
    <row r="496" spans="1:9" ht="14.5" x14ac:dyDescent="0.35">
      <c r="A496" s="1">
        <v>43284.291666666672</v>
      </c>
      <c r="B496" t="s">
        <v>70</v>
      </c>
      <c r="C496" t="s">
        <v>27</v>
      </c>
      <c r="D496" t="s">
        <v>9</v>
      </c>
      <c r="E496" t="s">
        <v>23</v>
      </c>
      <c r="F496">
        <v>2.25</v>
      </c>
      <c r="G496">
        <v>3</v>
      </c>
      <c r="H496" s="7" t="str">
        <f t="shared" si="15"/>
        <v>Gonzalo Fernandez</v>
      </c>
      <c r="I496" s="7">
        <f t="shared" si="14"/>
        <v>3</v>
      </c>
    </row>
    <row r="497" spans="1:9" ht="14.5" x14ac:dyDescent="0.35">
      <c r="A497" s="1">
        <v>43283.291666666672</v>
      </c>
      <c r="B497" t="s">
        <v>26</v>
      </c>
      <c r="C497" t="s">
        <v>27</v>
      </c>
      <c r="D497" t="s">
        <v>9</v>
      </c>
      <c r="E497" t="s">
        <v>23</v>
      </c>
      <c r="F497">
        <v>2.5</v>
      </c>
      <c r="G497">
        <v>3.25</v>
      </c>
      <c r="H497" s="7" t="str">
        <f t="shared" si="15"/>
        <v>Gonzalo Fernandez</v>
      </c>
      <c r="I497" s="7">
        <f t="shared" si="14"/>
        <v>3.25</v>
      </c>
    </row>
    <row r="498" spans="1:9" ht="14.5" x14ac:dyDescent="0.35">
      <c r="A498" s="1">
        <v>43280.291666666672</v>
      </c>
      <c r="B498" t="s">
        <v>30</v>
      </c>
      <c r="C498" t="s">
        <v>27</v>
      </c>
      <c r="D498" t="s">
        <v>9</v>
      </c>
      <c r="E498" t="s">
        <v>31</v>
      </c>
      <c r="F498">
        <v>1.75</v>
      </c>
      <c r="G498">
        <v>1.75</v>
      </c>
      <c r="H498" s="7" t="str">
        <f t="shared" si="15"/>
        <v>Gonzalo Fernandez</v>
      </c>
      <c r="I498" s="7">
        <f t="shared" si="14"/>
        <v>1.75</v>
      </c>
    </row>
    <row r="499" spans="1:9" ht="14.5" x14ac:dyDescent="0.35">
      <c r="A499" s="1">
        <v>43279.291666666672</v>
      </c>
      <c r="B499" t="s">
        <v>62</v>
      </c>
      <c r="C499" t="s">
        <v>27</v>
      </c>
      <c r="D499" t="s">
        <v>9</v>
      </c>
      <c r="E499" t="s">
        <v>23</v>
      </c>
      <c r="F499">
        <v>2.75</v>
      </c>
      <c r="G499">
        <v>3.5</v>
      </c>
      <c r="H499" s="7" t="str">
        <f t="shared" si="15"/>
        <v>Gonzalo Fernandez</v>
      </c>
      <c r="I499" s="7">
        <f t="shared" si="14"/>
        <v>3.5</v>
      </c>
    </row>
    <row r="500" spans="1:9" ht="14.5" x14ac:dyDescent="0.35">
      <c r="A500" s="1">
        <v>43278.291666666672</v>
      </c>
      <c r="B500" t="s">
        <v>30</v>
      </c>
      <c r="C500" t="s">
        <v>27</v>
      </c>
      <c r="D500" t="s">
        <v>9</v>
      </c>
      <c r="E500" t="s">
        <v>23</v>
      </c>
      <c r="F500">
        <v>3</v>
      </c>
      <c r="G500">
        <v>3.75</v>
      </c>
      <c r="H500" s="7" t="str">
        <f t="shared" si="15"/>
        <v>Gonzalo Fernandez</v>
      </c>
      <c r="I500" s="7">
        <f t="shared" si="14"/>
        <v>3.75</v>
      </c>
    </row>
    <row r="501" spans="1:9" ht="14.5" x14ac:dyDescent="0.35">
      <c r="A501" s="1">
        <v>43277.291666666672</v>
      </c>
      <c r="B501" t="s">
        <v>85</v>
      </c>
      <c r="C501" t="s">
        <v>27</v>
      </c>
      <c r="D501" t="s">
        <v>9</v>
      </c>
      <c r="E501" t="s">
        <v>31</v>
      </c>
      <c r="F501">
        <v>4.25</v>
      </c>
      <c r="G501">
        <v>4.25</v>
      </c>
      <c r="H501" s="7" t="str">
        <f t="shared" si="15"/>
        <v>Gonzalo Fernandez</v>
      </c>
      <c r="I501" s="7">
        <f t="shared" si="14"/>
        <v>4.25</v>
      </c>
    </row>
    <row r="502" spans="1:9" ht="14.5" x14ac:dyDescent="0.35">
      <c r="A502" s="1">
        <v>43277.291666666672</v>
      </c>
      <c r="B502" t="s">
        <v>1386</v>
      </c>
      <c r="C502" t="s">
        <v>27</v>
      </c>
      <c r="D502" t="s">
        <v>9</v>
      </c>
      <c r="E502" t="s">
        <v>21</v>
      </c>
      <c r="F502">
        <v>1</v>
      </c>
      <c r="G502">
        <v>1.5</v>
      </c>
      <c r="H502" s="7" t="str">
        <f t="shared" si="15"/>
        <v>Gonzalo Fernandez</v>
      </c>
      <c r="I502" s="7">
        <f t="shared" si="14"/>
        <v>1.5</v>
      </c>
    </row>
    <row r="503" spans="1:9" ht="14.5" x14ac:dyDescent="0.35">
      <c r="A503" s="1">
        <v>43276.291666666672</v>
      </c>
      <c r="B503" t="s">
        <v>92</v>
      </c>
      <c r="C503" t="s">
        <v>27</v>
      </c>
      <c r="D503" t="s">
        <v>9</v>
      </c>
      <c r="E503" t="s">
        <v>31</v>
      </c>
      <c r="F503">
        <v>1.5</v>
      </c>
      <c r="G503">
        <v>1.5</v>
      </c>
      <c r="H503" s="7" t="str">
        <f t="shared" si="15"/>
        <v>Gonzalo Fernandez</v>
      </c>
      <c r="I503" s="7">
        <f t="shared" si="14"/>
        <v>1.5</v>
      </c>
    </row>
    <row r="504" spans="1:9" ht="14.5" x14ac:dyDescent="0.35">
      <c r="A504" s="1">
        <v>43276.291666666672</v>
      </c>
      <c r="B504" t="s">
        <v>76</v>
      </c>
      <c r="C504" t="s">
        <v>27</v>
      </c>
      <c r="D504" t="s">
        <v>9</v>
      </c>
      <c r="E504" t="s">
        <v>23</v>
      </c>
      <c r="F504">
        <v>2.75</v>
      </c>
      <c r="G504">
        <v>3.5</v>
      </c>
      <c r="H504" s="7" t="str">
        <f t="shared" si="15"/>
        <v>Gonzalo Fernandez</v>
      </c>
      <c r="I504" s="7">
        <f t="shared" si="14"/>
        <v>3.5</v>
      </c>
    </row>
    <row r="505" spans="1:9" ht="14.5" x14ac:dyDescent="0.35">
      <c r="A505" s="1">
        <v>43275.291666666672</v>
      </c>
      <c r="B505" t="s">
        <v>97</v>
      </c>
      <c r="C505" t="s">
        <v>27</v>
      </c>
      <c r="D505" t="s">
        <v>9</v>
      </c>
      <c r="E505" t="s">
        <v>31</v>
      </c>
      <c r="F505">
        <v>7.25</v>
      </c>
      <c r="G505">
        <v>7.25</v>
      </c>
      <c r="H505" s="7" t="str">
        <f t="shared" si="15"/>
        <v>Gonzalo Fernandez</v>
      </c>
      <c r="I505" s="7">
        <f t="shared" si="14"/>
        <v>7.25</v>
      </c>
    </row>
    <row r="506" spans="1:9" ht="14.5" x14ac:dyDescent="0.35">
      <c r="A506" s="1">
        <v>43271.291666666672</v>
      </c>
      <c r="B506" t="s">
        <v>92</v>
      </c>
      <c r="C506" t="s">
        <v>27</v>
      </c>
      <c r="D506" t="s">
        <v>9</v>
      </c>
      <c r="E506" t="s">
        <v>23</v>
      </c>
      <c r="F506">
        <v>3.5</v>
      </c>
      <c r="G506">
        <v>4.25</v>
      </c>
      <c r="H506" s="7" t="str">
        <f t="shared" si="15"/>
        <v>Gonzalo Fernandez</v>
      </c>
      <c r="I506" s="7">
        <f t="shared" si="14"/>
        <v>4.25</v>
      </c>
    </row>
    <row r="507" spans="1:9" ht="14.5" x14ac:dyDescent="0.35">
      <c r="A507" s="1">
        <v>43270.291666666672</v>
      </c>
      <c r="B507" t="s">
        <v>85</v>
      </c>
      <c r="C507" t="s">
        <v>27</v>
      </c>
      <c r="D507" t="s">
        <v>9</v>
      </c>
      <c r="E507" t="s">
        <v>23</v>
      </c>
      <c r="F507">
        <v>3</v>
      </c>
      <c r="G507">
        <v>3.75</v>
      </c>
      <c r="H507" s="7" t="str">
        <f t="shared" si="15"/>
        <v>Gonzalo Fernandez</v>
      </c>
      <c r="I507" s="7">
        <f t="shared" si="14"/>
        <v>3.75</v>
      </c>
    </row>
    <row r="508" spans="1:9" ht="14.5" x14ac:dyDescent="0.35">
      <c r="A508" s="1">
        <v>43270.291666666672</v>
      </c>
      <c r="B508" t="s">
        <v>143</v>
      </c>
      <c r="C508" t="s">
        <v>27</v>
      </c>
      <c r="D508" t="s">
        <v>9</v>
      </c>
      <c r="E508" t="s">
        <v>21</v>
      </c>
      <c r="F508">
        <v>3.5</v>
      </c>
      <c r="G508">
        <v>4</v>
      </c>
      <c r="H508" s="7" t="str">
        <f t="shared" si="15"/>
        <v>Gonzalo Fernandez</v>
      </c>
      <c r="I508" s="7">
        <f t="shared" si="14"/>
        <v>4</v>
      </c>
    </row>
    <row r="509" spans="1:9" ht="14.5" x14ac:dyDescent="0.35">
      <c r="A509" s="1">
        <v>43269.291666666672</v>
      </c>
      <c r="B509" t="s">
        <v>1472</v>
      </c>
      <c r="C509" t="s">
        <v>27</v>
      </c>
      <c r="D509" t="s">
        <v>9</v>
      </c>
      <c r="E509" t="s">
        <v>31</v>
      </c>
      <c r="F509">
        <v>1.25</v>
      </c>
      <c r="G509">
        <v>1.25</v>
      </c>
      <c r="H509" s="7" t="str">
        <f t="shared" si="15"/>
        <v>Gonzalo Fernandez</v>
      </c>
      <c r="I509" s="7">
        <f t="shared" si="14"/>
        <v>1.25</v>
      </c>
    </row>
    <row r="510" spans="1:9" ht="14.5" x14ac:dyDescent="0.35">
      <c r="A510" s="1">
        <v>43269.291666666672</v>
      </c>
      <c r="B510" t="s">
        <v>150</v>
      </c>
      <c r="C510" t="s">
        <v>27</v>
      </c>
      <c r="D510" t="s">
        <v>9</v>
      </c>
      <c r="E510" t="s">
        <v>31</v>
      </c>
      <c r="F510">
        <v>6.75</v>
      </c>
      <c r="G510">
        <v>6.75</v>
      </c>
      <c r="H510" s="7" t="str">
        <f t="shared" si="15"/>
        <v>Gonzalo Fernandez</v>
      </c>
      <c r="I510" s="7">
        <f t="shared" si="14"/>
        <v>6.75</v>
      </c>
    </row>
    <row r="511" spans="1:9" ht="14.5" x14ac:dyDescent="0.35">
      <c r="A511" s="1">
        <v>43265.291666666672</v>
      </c>
      <c r="B511" t="s">
        <v>97</v>
      </c>
      <c r="C511" t="s">
        <v>27</v>
      </c>
      <c r="D511" t="s">
        <v>9</v>
      </c>
      <c r="E511" t="s">
        <v>21</v>
      </c>
      <c r="F511">
        <v>3.25</v>
      </c>
      <c r="G511">
        <v>3.75</v>
      </c>
      <c r="H511" s="7" t="str">
        <f t="shared" si="15"/>
        <v>Gonzalo Fernandez</v>
      </c>
      <c r="I511" s="7">
        <f t="shared" si="14"/>
        <v>3.75</v>
      </c>
    </row>
    <row r="512" spans="1:9" ht="14.5" x14ac:dyDescent="0.35">
      <c r="A512" s="1">
        <v>43265.291666666672</v>
      </c>
      <c r="B512" t="s">
        <v>168</v>
      </c>
      <c r="C512" t="s">
        <v>27</v>
      </c>
      <c r="D512" t="s">
        <v>9</v>
      </c>
      <c r="E512" t="s">
        <v>23</v>
      </c>
      <c r="F512">
        <v>4.5</v>
      </c>
      <c r="G512">
        <v>5.25</v>
      </c>
      <c r="H512" s="7" t="str">
        <f t="shared" si="15"/>
        <v>Gonzalo Fernandez</v>
      </c>
      <c r="I512" s="7">
        <f t="shared" si="14"/>
        <v>5.25</v>
      </c>
    </row>
    <row r="513" spans="1:9" ht="14.5" x14ac:dyDescent="0.35">
      <c r="A513" s="1">
        <v>43262.291666666672</v>
      </c>
      <c r="B513" t="s">
        <v>117</v>
      </c>
      <c r="C513" t="s">
        <v>27</v>
      </c>
      <c r="D513" t="s">
        <v>9</v>
      </c>
      <c r="E513" t="s">
        <v>23</v>
      </c>
      <c r="F513">
        <v>3.5</v>
      </c>
      <c r="G513">
        <v>4.25</v>
      </c>
      <c r="H513" s="7" t="str">
        <f t="shared" si="15"/>
        <v>Gonzalo Fernandez</v>
      </c>
      <c r="I513" s="7">
        <f t="shared" ref="I513:I576" si="16">G513</f>
        <v>4.25</v>
      </c>
    </row>
    <row r="514" spans="1:9" ht="14.5" x14ac:dyDescent="0.35">
      <c r="A514" s="1">
        <v>43262.291666666672</v>
      </c>
      <c r="B514" t="s">
        <v>1472</v>
      </c>
      <c r="C514" t="s">
        <v>27</v>
      </c>
      <c r="D514" t="s">
        <v>9</v>
      </c>
      <c r="E514" t="s">
        <v>31</v>
      </c>
      <c r="F514">
        <v>1.25</v>
      </c>
      <c r="G514">
        <v>1.25</v>
      </c>
      <c r="H514" s="7" t="str">
        <f t="shared" ref="H514:H577" si="17">MID(C514&amp;" "&amp;C514,FIND(" ",C514)+1,LEN(C514)-1)</f>
        <v>Gonzalo Fernandez</v>
      </c>
      <c r="I514" s="7">
        <f t="shared" si="16"/>
        <v>1.25</v>
      </c>
    </row>
    <row r="515" spans="1:9" ht="14.5" x14ac:dyDescent="0.35">
      <c r="A515" s="1">
        <v>43258.291666666672</v>
      </c>
      <c r="B515" t="s">
        <v>213</v>
      </c>
      <c r="C515" t="s">
        <v>27</v>
      </c>
      <c r="D515" t="s">
        <v>9</v>
      </c>
      <c r="E515" t="s">
        <v>21</v>
      </c>
      <c r="F515">
        <v>2.75</v>
      </c>
      <c r="G515">
        <v>4.5</v>
      </c>
      <c r="H515" s="7" t="str">
        <f t="shared" si="17"/>
        <v>Gonzalo Fernandez</v>
      </c>
      <c r="I515" s="7">
        <f t="shared" si="16"/>
        <v>4.5</v>
      </c>
    </row>
    <row r="516" spans="1:9" ht="14.5" x14ac:dyDescent="0.35">
      <c r="A516" s="1">
        <v>43258.291666666672</v>
      </c>
      <c r="B516" t="s">
        <v>150</v>
      </c>
      <c r="C516" t="s">
        <v>27</v>
      </c>
      <c r="D516" t="s">
        <v>9</v>
      </c>
      <c r="E516" t="s">
        <v>21</v>
      </c>
      <c r="F516">
        <v>1.5</v>
      </c>
      <c r="G516">
        <v>1.5</v>
      </c>
      <c r="H516" s="7" t="str">
        <f t="shared" si="17"/>
        <v>Gonzalo Fernandez</v>
      </c>
      <c r="I516" s="7">
        <f t="shared" si="16"/>
        <v>1.5</v>
      </c>
    </row>
    <row r="517" spans="1:9" ht="14.5" x14ac:dyDescent="0.35">
      <c r="A517" s="1">
        <v>43258.291666666672</v>
      </c>
      <c r="B517" t="s">
        <v>215</v>
      </c>
      <c r="C517" t="s">
        <v>27</v>
      </c>
      <c r="D517" t="s">
        <v>9</v>
      </c>
      <c r="E517" t="s">
        <v>23</v>
      </c>
      <c r="F517">
        <v>4</v>
      </c>
      <c r="G517">
        <v>4.75</v>
      </c>
      <c r="H517" s="7" t="str">
        <f t="shared" si="17"/>
        <v>Gonzalo Fernandez</v>
      </c>
      <c r="I517" s="7">
        <f t="shared" si="16"/>
        <v>4.75</v>
      </c>
    </row>
    <row r="518" spans="1:9" ht="14.5" x14ac:dyDescent="0.35">
      <c r="A518" s="1">
        <v>43256.291666666672</v>
      </c>
      <c r="B518" t="s">
        <v>227</v>
      </c>
      <c r="C518" t="s">
        <v>27</v>
      </c>
      <c r="D518" t="s">
        <v>9</v>
      </c>
      <c r="E518" t="s">
        <v>31</v>
      </c>
      <c r="F518">
        <v>2.25</v>
      </c>
      <c r="G518">
        <v>2.25</v>
      </c>
      <c r="H518" s="7" t="str">
        <f t="shared" si="17"/>
        <v>Gonzalo Fernandez</v>
      </c>
      <c r="I518" s="7">
        <f t="shared" si="16"/>
        <v>2.25</v>
      </c>
    </row>
    <row r="519" spans="1:9" ht="14.5" x14ac:dyDescent="0.35">
      <c r="A519" s="1">
        <v>43255.291666666672</v>
      </c>
      <c r="B519" t="s">
        <v>227</v>
      </c>
      <c r="C519" t="s">
        <v>27</v>
      </c>
      <c r="D519" t="s">
        <v>72</v>
      </c>
      <c r="E519" t="s">
        <v>23</v>
      </c>
      <c r="F519">
        <v>3.75</v>
      </c>
      <c r="G519">
        <v>4.5</v>
      </c>
      <c r="H519" s="7" t="str">
        <f t="shared" si="17"/>
        <v>Gonzalo Fernandez</v>
      </c>
      <c r="I519" s="7">
        <f t="shared" si="16"/>
        <v>4.5</v>
      </c>
    </row>
    <row r="520" spans="1:9" ht="14.5" x14ac:dyDescent="0.35">
      <c r="A520" s="1">
        <v>43255.291666666672</v>
      </c>
      <c r="B520" t="s">
        <v>213</v>
      </c>
      <c r="C520" t="s">
        <v>27</v>
      </c>
      <c r="D520" t="s">
        <v>9</v>
      </c>
      <c r="E520" t="s">
        <v>23</v>
      </c>
      <c r="F520">
        <v>3.5</v>
      </c>
      <c r="G520">
        <v>4.25</v>
      </c>
      <c r="H520" s="7" t="str">
        <f t="shared" si="17"/>
        <v>Gonzalo Fernandez</v>
      </c>
      <c r="I520" s="7">
        <f t="shared" si="16"/>
        <v>4.25</v>
      </c>
    </row>
    <row r="521" spans="1:9" ht="14.5" x14ac:dyDescent="0.35">
      <c r="A521" s="1">
        <v>43254.291666666672</v>
      </c>
      <c r="B521" t="s">
        <v>1472</v>
      </c>
      <c r="C521" t="s">
        <v>27</v>
      </c>
      <c r="D521" t="s">
        <v>9</v>
      </c>
      <c r="E521" t="s">
        <v>31</v>
      </c>
      <c r="F521">
        <v>5.5</v>
      </c>
      <c r="G521">
        <v>5.5</v>
      </c>
      <c r="H521" s="7" t="str">
        <f t="shared" si="17"/>
        <v>Gonzalo Fernandez</v>
      </c>
      <c r="I521" s="7">
        <f t="shared" si="16"/>
        <v>5.5</v>
      </c>
    </row>
    <row r="522" spans="1:9" ht="14.5" x14ac:dyDescent="0.35">
      <c r="A522" s="1">
        <v>43252.291666666672</v>
      </c>
      <c r="B522" t="s">
        <v>215</v>
      </c>
      <c r="C522" t="s">
        <v>27</v>
      </c>
      <c r="D522" t="s">
        <v>9</v>
      </c>
      <c r="E522" t="s">
        <v>31</v>
      </c>
      <c r="F522">
        <v>4.25</v>
      </c>
      <c r="G522">
        <v>4.25</v>
      </c>
      <c r="H522" s="7" t="str">
        <f t="shared" si="17"/>
        <v>Gonzalo Fernandez</v>
      </c>
      <c r="I522" s="7">
        <f t="shared" si="16"/>
        <v>4.25</v>
      </c>
    </row>
    <row r="523" spans="1:9" ht="14.5" x14ac:dyDescent="0.35">
      <c r="A523" s="1">
        <v>43251.291666666672</v>
      </c>
      <c r="B523" t="s">
        <v>1472</v>
      </c>
      <c r="C523" t="s">
        <v>27</v>
      </c>
      <c r="D523" t="s">
        <v>9</v>
      </c>
      <c r="E523" t="s">
        <v>21</v>
      </c>
      <c r="F523">
        <v>4.5</v>
      </c>
      <c r="G523">
        <v>5.25</v>
      </c>
      <c r="H523" s="7" t="str">
        <f t="shared" si="17"/>
        <v>Gonzalo Fernandez</v>
      </c>
      <c r="I523" s="7">
        <f t="shared" si="16"/>
        <v>5.25</v>
      </c>
    </row>
    <row r="524" spans="1:9" ht="14.5" x14ac:dyDescent="0.35">
      <c r="A524" s="1">
        <v>43245.291666666672</v>
      </c>
      <c r="B524" t="s">
        <v>92</v>
      </c>
      <c r="C524" t="s">
        <v>27</v>
      </c>
      <c r="D524" t="s">
        <v>9</v>
      </c>
      <c r="E524" t="s">
        <v>31</v>
      </c>
      <c r="F524">
        <v>4.4169998168945313</v>
      </c>
      <c r="G524">
        <v>4.4169998168945313</v>
      </c>
      <c r="H524" s="7" t="str">
        <f t="shared" si="17"/>
        <v>Gonzalo Fernandez</v>
      </c>
      <c r="I524" s="7">
        <f t="shared" si="16"/>
        <v>4.4169998168945313</v>
      </c>
    </row>
    <row r="525" spans="1:9" ht="14.5" x14ac:dyDescent="0.35">
      <c r="A525" s="1">
        <v>43244.291666666672</v>
      </c>
      <c r="B525" t="s">
        <v>265</v>
      </c>
      <c r="C525" t="s">
        <v>27</v>
      </c>
      <c r="D525" t="s">
        <v>9</v>
      </c>
      <c r="E525" t="s">
        <v>23</v>
      </c>
      <c r="F525">
        <v>2.75</v>
      </c>
      <c r="G525">
        <v>3.5</v>
      </c>
      <c r="H525" s="7" t="str">
        <f t="shared" si="17"/>
        <v>Gonzalo Fernandez</v>
      </c>
      <c r="I525" s="7">
        <f t="shared" si="16"/>
        <v>3.5</v>
      </c>
    </row>
    <row r="526" spans="1:9" ht="14.5" x14ac:dyDescent="0.35">
      <c r="A526" s="1">
        <v>43242.291666666672</v>
      </c>
      <c r="B526" t="s">
        <v>273</v>
      </c>
      <c r="C526" t="s">
        <v>27</v>
      </c>
      <c r="D526" t="s">
        <v>9</v>
      </c>
      <c r="E526" t="s">
        <v>21</v>
      </c>
      <c r="F526">
        <v>5.75</v>
      </c>
      <c r="G526">
        <v>8.25</v>
      </c>
      <c r="H526" s="7" t="str">
        <f t="shared" si="17"/>
        <v>Gonzalo Fernandez</v>
      </c>
      <c r="I526" s="7">
        <f t="shared" si="16"/>
        <v>8.25</v>
      </c>
    </row>
    <row r="527" spans="1:9" ht="14.5" x14ac:dyDescent="0.35">
      <c r="A527" s="1">
        <v>43241.291666666672</v>
      </c>
      <c r="B527" t="s">
        <v>275</v>
      </c>
      <c r="C527" t="s">
        <v>27</v>
      </c>
      <c r="D527" t="s">
        <v>9</v>
      </c>
      <c r="E527" t="s">
        <v>31</v>
      </c>
      <c r="F527">
        <v>3.75</v>
      </c>
      <c r="G527">
        <v>3.75</v>
      </c>
      <c r="H527" s="7" t="str">
        <f t="shared" si="17"/>
        <v>Gonzalo Fernandez</v>
      </c>
      <c r="I527" s="7">
        <f t="shared" si="16"/>
        <v>3.75</v>
      </c>
    </row>
    <row r="528" spans="1:9" ht="14.5" x14ac:dyDescent="0.35">
      <c r="A528" s="1">
        <v>43238.291666666672</v>
      </c>
      <c r="B528" t="s">
        <v>92</v>
      </c>
      <c r="C528" t="s">
        <v>27</v>
      </c>
      <c r="D528" t="s">
        <v>9</v>
      </c>
      <c r="E528" t="s">
        <v>31</v>
      </c>
      <c r="F528">
        <v>2.75</v>
      </c>
      <c r="G528">
        <v>2.75</v>
      </c>
      <c r="H528" s="7" t="str">
        <f t="shared" si="17"/>
        <v>Gonzalo Fernandez</v>
      </c>
      <c r="I528" s="7">
        <f t="shared" si="16"/>
        <v>2.75</v>
      </c>
    </row>
    <row r="529" spans="1:9" ht="14.5" x14ac:dyDescent="0.35">
      <c r="A529" s="1">
        <v>43237.291666666672</v>
      </c>
      <c r="B529" t="s">
        <v>275</v>
      </c>
      <c r="C529" t="s">
        <v>27</v>
      </c>
      <c r="D529" t="s">
        <v>72</v>
      </c>
      <c r="E529" t="s">
        <v>23</v>
      </c>
      <c r="F529">
        <v>2.75</v>
      </c>
      <c r="G529">
        <v>3.5</v>
      </c>
      <c r="H529" s="7" t="str">
        <f t="shared" si="17"/>
        <v>Gonzalo Fernandez</v>
      </c>
      <c r="I529" s="7">
        <f t="shared" si="16"/>
        <v>3.5</v>
      </c>
    </row>
    <row r="530" spans="1:9" ht="14.5" x14ac:dyDescent="0.35">
      <c r="A530" s="1">
        <v>43236.291666666672</v>
      </c>
      <c r="B530" t="s">
        <v>301</v>
      </c>
      <c r="C530" t="s">
        <v>27</v>
      </c>
      <c r="D530" t="s">
        <v>9</v>
      </c>
      <c r="E530" t="s">
        <v>23</v>
      </c>
      <c r="F530">
        <v>3.25</v>
      </c>
      <c r="G530">
        <v>4</v>
      </c>
      <c r="H530" s="7" t="str">
        <f t="shared" si="17"/>
        <v>Gonzalo Fernandez</v>
      </c>
      <c r="I530" s="7">
        <f t="shared" si="16"/>
        <v>4</v>
      </c>
    </row>
    <row r="531" spans="1:9" ht="14.5" x14ac:dyDescent="0.35">
      <c r="A531" s="1">
        <v>43234.291666666672</v>
      </c>
      <c r="B531" t="s">
        <v>553</v>
      </c>
      <c r="C531" t="s">
        <v>27</v>
      </c>
      <c r="D531" t="s">
        <v>9</v>
      </c>
      <c r="E531" t="s">
        <v>31</v>
      </c>
      <c r="F531">
        <v>2.25</v>
      </c>
      <c r="G531">
        <v>2.25</v>
      </c>
      <c r="H531" s="7" t="str">
        <f t="shared" si="17"/>
        <v>Gonzalo Fernandez</v>
      </c>
      <c r="I531" s="7">
        <f t="shared" si="16"/>
        <v>2.25</v>
      </c>
    </row>
    <row r="532" spans="1:9" ht="14.5" x14ac:dyDescent="0.35">
      <c r="A532" s="1">
        <v>43234.291666666672</v>
      </c>
      <c r="B532" t="s">
        <v>92</v>
      </c>
      <c r="C532" t="s">
        <v>27</v>
      </c>
      <c r="D532" t="s">
        <v>9</v>
      </c>
      <c r="E532" t="s">
        <v>23</v>
      </c>
      <c r="F532">
        <v>3.25</v>
      </c>
      <c r="G532">
        <v>4</v>
      </c>
      <c r="H532" s="7" t="str">
        <f t="shared" si="17"/>
        <v>Gonzalo Fernandez</v>
      </c>
      <c r="I532" s="7">
        <f t="shared" si="16"/>
        <v>4</v>
      </c>
    </row>
    <row r="533" spans="1:9" ht="14.5" x14ac:dyDescent="0.35">
      <c r="A533" s="1">
        <v>43232.291666666672</v>
      </c>
      <c r="B533" t="s">
        <v>1386</v>
      </c>
      <c r="C533" t="s">
        <v>27</v>
      </c>
      <c r="D533" t="s">
        <v>9</v>
      </c>
      <c r="E533" t="s">
        <v>21</v>
      </c>
      <c r="F533">
        <v>1.25</v>
      </c>
      <c r="G533">
        <v>1.25</v>
      </c>
      <c r="H533" s="7" t="str">
        <f t="shared" si="17"/>
        <v>Gonzalo Fernandez</v>
      </c>
      <c r="I533" s="7">
        <f t="shared" si="16"/>
        <v>1.25</v>
      </c>
    </row>
    <row r="534" spans="1:9" ht="14.5" x14ac:dyDescent="0.35">
      <c r="A534" s="1">
        <v>43231.291666666672</v>
      </c>
      <c r="B534" t="s">
        <v>553</v>
      </c>
      <c r="C534" t="s">
        <v>27</v>
      </c>
      <c r="D534" t="s">
        <v>9</v>
      </c>
      <c r="E534" t="s">
        <v>23</v>
      </c>
      <c r="F534">
        <v>5.25</v>
      </c>
      <c r="G534">
        <v>6</v>
      </c>
      <c r="H534" s="7" t="str">
        <f t="shared" si="17"/>
        <v>Gonzalo Fernandez</v>
      </c>
      <c r="I534" s="7">
        <f t="shared" si="16"/>
        <v>6</v>
      </c>
    </row>
    <row r="535" spans="1:9" ht="14.5" x14ac:dyDescent="0.35">
      <c r="A535" s="1">
        <v>43228.291666666672</v>
      </c>
      <c r="B535" t="s">
        <v>549</v>
      </c>
      <c r="C535" t="s">
        <v>27</v>
      </c>
      <c r="D535" t="s">
        <v>9</v>
      </c>
      <c r="E535" t="s">
        <v>31</v>
      </c>
      <c r="F535">
        <v>1.75</v>
      </c>
      <c r="G535">
        <v>1.75</v>
      </c>
      <c r="H535" s="7" t="str">
        <f t="shared" si="17"/>
        <v>Gonzalo Fernandez</v>
      </c>
      <c r="I535" s="7">
        <f t="shared" si="16"/>
        <v>1.75</v>
      </c>
    </row>
    <row r="536" spans="1:9" ht="14.5" x14ac:dyDescent="0.35">
      <c r="A536" s="1">
        <v>43223.291666666672</v>
      </c>
      <c r="B536" t="s">
        <v>574</v>
      </c>
      <c r="C536" t="s">
        <v>27</v>
      </c>
      <c r="D536" t="s">
        <v>9</v>
      </c>
      <c r="E536" t="s">
        <v>31</v>
      </c>
      <c r="F536">
        <v>2.25</v>
      </c>
      <c r="G536">
        <v>2.25</v>
      </c>
      <c r="H536" s="7" t="str">
        <f t="shared" si="17"/>
        <v>Gonzalo Fernandez</v>
      </c>
      <c r="I536" s="7">
        <f t="shared" si="16"/>
        <v>2.25</v>
      </c>
    </row>
    <row r="537" spans="1:9" ht="14.5" x14ac:dyDescent="0.35">
      <c r="A537" s="1">
        <v>43223.291666666672</v>
      </c>
      <c r="B537" t="s">
        <v>577</v>
      </c>
      <c r="C537" t="s">
        <v>27</v>
      </c>
      <c r="D537" t="s">
        <v>9</v>
      </c>
      <c r="E537" t="s">
        <v>23</v>
      </c>
      <c r="F537">
        <v>4</v>
      </c>
      <c r="G537">
        <v>4.75</v>
      </c>
      <c r="H537" s="7" t="str">
        <f t="shared" si="17"/>
        <v>Gonzalo Fernandez</v>
      </c>
      <c r="I537" s="7">
        <f t="shared" si="16"/>
        <v>4.75</v>
      </c>
    </row>
    <row r="538" spans="1:9" ht="14.5" x14ac:dyDescent="0.35">
      <c r="A538" s="1">
        <v>43222.291666666672</v>
      </c>
      <c r="B538" t="s">
        <v>579</v>
      </c>
      <c r="C538" t="s">
        <v>27</v>
      </c>
      <c r="D538" t="s">
        <v>9</v>
      </c>
      <c r="E538" t="s">
        <v>23</v>
      </c>
      <c r="F538">
        <v>4</v>
      </c>
      <c r="G538">
        <v>4.75</v>
      </c>
      <c r="H538" s="7" t="str">
        <f t="shared" si="17"/>
        <v>Gonzalo Fernandez</v>
      </c>
      <c r="I538" s="7">
        <f t="shared" si="16"/>
        <v>4.75</v>
      </c>
    </row>
    <row r="539" spans="1:9" ht="14.5" x14ac:dyDescent="0.35">
      <c r="A539" s="1">
        <v>43222.291666666672</v>
      </c>
      <c r="B539" t="s">
        <v>67</v>
      </c>
      <c r="C539" t="s">
        <v>27</v>
      </c>
      <c r="D539" t="s">
        <v>9</v>
      </c>
      <c r="E539" t="s">
        <v>21</v>
      </c>
      <c r="F539">
        <v>2.75</v>
      </c>
      <c r="G539">
        <v>4.25</v>
      </c>
      <c r="H539" s="7" t="str">
        <f t="shared" si="17"/>
        <v>Gonzalo Fernandez</v>
      </c>
      <c r="I539" s="7">
        <f t="shared" si="16"/>
        <v>4.25</v>
      </c>
    </row>
    <row r="540" spans="1:9" ht="14.5" x14ac:dyDescent="0.35">
      <c r="A540" s="1">
        <v>43221.291666666672</v>
      </c>
      <c r="B540" t="s">
        <v>11</v>
      </c>
      <c r="C540" t="s">
        <v>27</v>
      </c>
      <c r="D540" t="s">
        <v>9</v>
      </c>
      <c r="E540" t="s">
        <v>21</v>
      </c>
      <c r="F540">
        <v>3</v>
      </c>
      <c r="G540">
        <v>4.25</v>
      </c>
      <c r="H540" s="7" t="str">
        <f t="shared" si="17"/>
        <v>Gonzalo Fernandez</v>
      </c>
      <c r="I540" s="7">
        <f t="shared" si="16"/>
        <v>4.25</v>
      </c>
    </row>
    <row r="541" spans="1:9" ht="14.5" x14ac:dyDescent="0.35">
      <c r="A541" s="1">
        <v>43217.291666666672</v>
      </c>
      <c r="B541" t="s">
        <v>549</v>
      </c>
      <c r="C541" t="s">
        <v>27</v>
      </c>
      <c r="D541" t="s">
        <v>9</v>
      </c>
      <c r="E541" t="s">
        <v>31</v>
      </c>
      <c r="F541">
        <v>3.75</v>
      </c>
      <c r="G541">
        <v>3.75</v>
      </c>
      <c r="H541" s="7" t="str">
        <f t="shared" si="17"/>
        <v>Gonzalo Fernandez</v>
      </c>
      <c r="I541" s="7">
        <f t="shared" si="16"/>
        <v>3.75</v>
      </c>
    </row>
    <row r="542" spans="1:9" ht="14.5" x14ac:dyDescent="0.35">
      <c r="A542" s="1">
        <v>43217.291666666672</v>
      </c>
      <c r="B542" t="s">
        <v>11</v>
      </c>
      <c r="C542" t="s">
        <v>27</v>
      </c>
      <c r="D542" t="s">
        <v>9</v>
      </c>
      <c r="E542" t="s">
        <v>31</v>
      </c>
      <c r="F542">
        <v>3.5</v>
      </c>
      <c r="G542">
        <v>3.5</v>
      </c>
      <c r="H542" s="7" t="str">
        <f t="shared" si="17"/>
        <v>Gonzalo Fernandez</v>
      </c>
      <c r="I542" s="7">
        <f t="shared" si="16"/>
        <v>3.5</v>
      </c>
    </row>
    <row r="543" spans="1:9" ht="14.5" x14ac:dyDescent="0.35">
      <c r="A543" s="1">
        <v>43215.291666666672</v>
      </c>
      <c r="B543" t="s">
        <v>11</v>
      </c>
      <c r="C543" t="s">
        <v>27</v>
      </c>
      <c r="D543" t="s">
        <v>9</v>
      </c>
      <c r="E543" t="s">
        <v>23</v>
      </c>
      <c r="F543">
        <v>4</v>
      </c>
      <c r="G543">
        <v>5.5</v>
      </c>
      <c r="H543" s="7" t="str">
        <f t="shared" si="17"/>
        <v>Gonzalo Fernandez</v>
      </c>
      <c r="I543" s="7">
        <f t="shared" si="16"/>
        <v>5.5</v>
      </c>
    </row>
    <row r="544" spans="1:9" ht="14.5" x14ac:dyDescent="0.35">
      <c r="A544" s="1">
        <v>43215.291666666672</v>
      </c>
      <c r="B544" t="s">
        <v>591</v>
      </c>
      <c r="C544" t="s">
        <v>27</v>
      </c>
      <c r="D544" t="s">
        <v>9</v>
      </c>
      <c r="E544" t="s">
        <v>23</v>
      </c>
      <c r="F544">
        <v>3.75</v>
      </c>
      <c r="G544">
        <v>4.5</v>
      </c>
      <c r="H544" s="7" t="str">
        <f t="shared" si="17"/>
        <v>Gonzalo Fernandez</v>
      </c>
      <c r="I544" s="7">
        <f t="shared" si="16"/>
        <v>4.5</v>
      </c>
    </row>
    <row r="545" spans="1:9" ht="14.5" x14ac:dyDescent="0.35">
      <c r="A545" s="1">
        <v>43214.291666666672</v>
      </c>
      <c r="B545" t="s">
        <v>143</v>
      </c>
      <c r="C545" t="s">
        <v>27</v>
      </c>
      <c r="D545" t="s">
        <v>9</v>
      </c>
      <c r="E545" t="s">
        <v>21</v>
      </c>
      <c r="F545">
        <v>3.75</v>
      </c>
      <c r="G545">
        <v>4.25</v>
      </c>
      <c r="H545" s="7" t="str">
        <f t="shared" si="17"/>
        <v>Gonzalo Fernandez</v>
      </c>
      <c r="I545" s="7">
        <f t="shared" si="16"/>
        <v>4.25</v>
      </c>
    </row>
    <row r="546" spans="1:9" ht="14.5" x14ac:dyDescent="0.35">
      <c r="A546" s="1">
        <v>43214.291666666672</v>
      </c>
      <c r="B546" t="s">
        <v>595</v>
      </c>
      <c r="C546" t="s">
        <v>27</v>
      </c>
      <c r="D546" t="s">
        <v>9</v>
      </c>
      <c r="E546" t="s">
        <v>23</v>
      </c>
      <c r="F546">
        <v>4</v>
      </c>
      <c r="G546">
        <v>4.75</v>
      </c>
      <c r="H546" s="7" t="str">
        <f t="shared" si="17"/>
        <v>Gonzalo Fernandez</v>
      </c>
      <c r="I546" s="7">
        <f t="shared" si="16"/>
        <v>4.75</v>
      </c>
    </row>
    <row r="547" spans="1:9" ht="14.5" x14ac:dyDescent="0.35">
      <c r="A547" s="1">
        <v>43213.291666666672</v>
      </c>
      <c r="B547" t="s">
        <v>574</v>
      </c>
      <c r="C547" t="s">
        <v>27</v>
      </c>
      <c r="D547" t="s">
        <v>9</v>
      </c>
      <c r="E547" t="s">
        <v>31</v>
      </c>
      <c r="F547">
        <v>5.75</v>
      </c>
      <c r="G547">
        <v>5.75</v>
      </c>
      <c r="H547" s="7" t="str">
        <f t="shared" si="17"/>
        <v>Gonzalo Fernandez</v>
      </c>
      <c r="I547" s="7">
        <f t="shared" si="16"/>
        <v>5.75</v>
      </c>
    </row>
    <row r="548" spans="1:9" ht="14.5" x14ac:dyDescent="0.35">
      <c r="A548" s="1">
        <v>43209.291666666672</v>
      </c>
      <c r="B548" t="s">
        <v>549</v>
      </c>
      <c r="C548" t="s">
        <v>27</v>
      </c>
      <c r="D548" t="s">
        <v>9</v>
      </c>
      <c r="E548" t="s">
        <v>21</v>
      </c>
      <c r="F548">
        <v>4.25</v>
      </c>
      <c r="G548">
        <v>5</v>
      </c>
      <c r="H548" s="7" t="str">
        <f t="shared" si="17"/>
        <v>Gonzalo Fernandez</v>
      </c>
      <c r="I548" s="7">
        <f t="shared" si="16"/>
        <v>5</v>
      </c>
    </row>
    <row r="549" spans="1:9" ht="14.5" x14ac:dyDescent="0.35">
      <c r="A549" s="1">
        <v>43207.291666666672</v>
      </c>
      <c r="B549" t="s">
        <v>574</v>
      </c>
      <c r="C549" t="s">
        <v>27</v>
      </c>
      <c r="D549" t="s">
        <v>9</v>
      </c>
      <c r="E549" t="s">
        <v>23</v>
      </c>
      <c r="F549">
        <v>2.75</v>
      </c>
      <c r="G549">
        <v>3.5</v>
      </c>
      <c r="H549" s="7" t="str">
        <f t="shared" si="17"/>
        <v>Gonzalo Fernandez</v>
      </c>
      <c r="I549" s="7">
        <f t="shared" si="16"/>
        <v>3.5</v>
      </c>
    </row>
    <row r="550" spans="1:9" ht="14.5" x14ac:dyDescent="0.35">
      <c r="A550" s="1">
        <v>43207.291666666672</v>
      </c>
      <c r="B550" t="s">
        <v>33</v>
      </c>
      <c r="C550" t="s">
        <v>27</v>
      </c>
      <c r="D550" t="s">
        <v>9</v>
      </c>
      <c r="E550" t="s">
        <v>21</v>
      </c>
      <c r="F550">
        <v>3.5</v>
      </c>
      <c r="G550">
        <v>4.75</v>
      </c>
      <c r="H550" s="7" t="str">
        <f t="shared" si="17"/>
        <v>Gonzalo Fernandez</v>
      </c>
      <c r="I550" s="7">
        <f t="shared" si="16"/>
        <v>4.75</v>
      </c>
    </row>
    <row r="551" spans="1:9" ht="14.5" x14ac:dyDescent="0.35">
      <c r="A551" s="1">
        <v>43207.291666666672</v>
      </c>
      <c r="B551" t="s">
        <v>33</v>
      </c>
      <c r="C551" t="s">
        <v>27</v>
      </c>
      <c r="D551" t="s">
        <v>9</v>
      </c>
      <c r="E551" t="s">
        <v>21</v>
      </c>
      <c r="F551">
        <v>4.5</v>
      </c>
      <c r="G551">
        <v>5.75</v>
      </c>
      <c r="H551" s="7" t="str">
        <f t="shared" si="17"/>
        <v>Gonzalo Fernandez</v>
      </c>
      <c r="I551" s="7">
        <f t="shared" si="16"/>
        <v>5.75</v>
      </c>
    </row>
    <row r="552" spans="1:9" ht="14.5" x14ac:dyDescent="0.35">
      <c r="A552" s="1">
        <v>43206.291666666672</v>
      </c>
      <c r="B552" t="s">
        <v>609</v>
      </c>
      <c r="C552" t="s">
        <v>27</v>
      </c>
      <c r="D552" t="s">
        <v>9</v>
      </c>
      <c r="E552" t="s">
        <v>23</v>
      </c>
      <c r="F552">
        <v>3</v>
      </c>
      <c r="G552">
        <v>3.75</v>
      </c>
      <c r="H552" s="7" t="str">
        <f t="shared" si="17"/>
        <v>Gonzalo Fernandez</v>
      </c>
      <c r="I552" s="7">
        <f t="shared" si="16"/>
        <v>3.75</v>
      </c>
    </row>
    <row r="553" spans="1:9" ht="14.5" x14ac:dyDescent="0.35">
      <c r="A553" s="1">
        <v>43206.291666666672</v>
      </c>
      <c r="B553" t="s">
        <v>591</v>
      </c>
      <c r="C553" t="s">
        <v>27</v>
      </c>
      <c r="D553" t="s">
        <v>9</v>
      </c>
      <c r="E553" t="s">
        <v>23</v>
      </c>
      <c r="F553">
        <v>3</v>
      </c>
      <c r="G553">
        <v>3.75</v>
      </c>
      <c r="H553" s="7" t="str">
        <f t="shared" si="17"/>
        <v>Gonzalo Fernandez</v>
      </c>
      <c r="I553" s="7">
        <f t="shared" si="16"/>
        <v>3.75</v>
      </c>
    </row>
    <row r="554" spans="1:9" ht="14.5" x14ac:dyDescent="0.35">
      <c r="A554" s="1">
        <v>43192.291666666672</v>
      </c>
      <c r="B554" t="s">
        <v>637</v>
      </c>
      <c r="C554" t="s">
        <v>27</v>
      </c>
      <c r="D554" t="s">
        <v>9</v>
      </c>
      <c r="E554" t="s">
        <v>10</v>
      </c>
      <c r="F554">
        <v>1</v>
      </c>
      <c r="G554">
        <v>1</v>
      </c>
      <c r="H554" s="7" t="str">
        <f t="shared" si="17"/>
        <v>Gonzalo Fernandez</v>
      </c>
      <c r="I554" s="7">
        <f t="shared" si="16"/>
        <v>1</v>
      </c>
    </row>
    <row r="555" spans="1:9" ht="14.5" x14ac:dyDescent="0.35">
      <c r="A555" s="1">
        <v>43186.291666666672</v>
      </c>
      <c r="B555" t="s">
        <v>662</v>
      </c>
      <c r="C555" t="s">
        <v>27</v>
      </c>
      <c r="D555" t="s">
        <v>9</v>
      </c>
      <c r="E555" t="s">
        <v>31</v>
      </c>
      <c r="F555">
        <v>1.75</v>
      </c>
      <c r="G555">
        <v>1.75</v>
      </c>
      <c r="H555" s="7" t="str">
        <f t="shared" si="17"/>
        <v>Gonzalo Fernandez</v>
      </c>
      <c r="I555" s="7">
        <f t="shared" si="16"/>
        <v>1.75</v>
      </c>
    </row>
    <row r="556" spans="1:9" ht="14.5" x14ac:dyDescent="0.35">
      <c r="A556" s="1">
        <v>43182.291666666672</v>
      </c>
      <c r="B556" t="s">
        <v>668</v>
      </c>
      <c r="C556" t="s">
        <v>27</v>
      </c>
      <c r="D556" t="s">
        <v>9</v>
      </c>
      <c r="E556" t="s">
        <v>31</v>
      </c>
      <c r="F556">
        <v>2.75</v>
      </c>
      <c r="G556">
        <v>2.75</v>
      </c>
      <c r="H556" s="7" t="str">
        <f t="shared" si="17"/>
        <v>Gonzalo Fernandez</v>
      </c>
      <c r="I556" s="7">
        <f t="shared" si="16"/>
        <v>2.75</v>
      </c>
    </row>
    <row r="557" spans="1:9" ht="14.5" x14ac:dyDescent="0.35">
      <c r="A557" s="1">
        <v>43180.291666666672</v>
      </c>
      <c r="B557" t="s">
        <v>677</v>
      </c>
      <c r="C557" t="s">
        <v>27</v>
      </c>
      <c r="D557" t="s">
        <v>9</v>
      </c>
      <c r="E557" t="s">
        <v>23</v>
      </c>
      <c r="F557">
        <v>4.25</v>
      </c>
      <c r="G557">
        <v>5</v>
      </c>
      <c r="H557" s="7" t="str">
        <f t="shared" si="17"/>
        <v>Gonzalo Fernandez</v>
      </c>
      <c r="I557" s="7">
        <f t="shared" si="16"/>
        <v>5</v>
      </c>
    </row>
    <row r="558" spans="1:9" ht="14.5" x14ac:dyDescent="0.35">
      <c r="A558" s="1">
        <v>43178.291666666672</v>
      </c>
      <c r="B558" t="s">
        <v>683</v>
      </c>
      <c r="C558" t="s">
        <v>27</v>
      </c>
      <c r="D558" t="s">
        <v>9</v>
      </c>
      <c r="E558" t="s">
        <v>23</v>
      </c>
      <c r="F558">
        <v>3.5</v>
      </c>
      <c r="G558">
        <v>4.25</v>
      </c>
      <c r="H558" s="7" t="str">
        <f t="shared" si="17"/>
        <v>Gonzalo Fernandez</v>
      </c>
      <c r="I558" s="7">
        <f t="shared" si="16"/>
        <v>4.25</v>
      </c>
    </row>
    <row r="559" spans="1:9" ht="14.5" x14ac:dyDescent="0.35">
      <c r="A559" s="1">
        <v>43177.291666666672</v>
      </c>
      <c r="B559" t="s">
        <v>609</v>
      </c>
      <c r="C559" t="s">
        <v>27</v>
      </c>
      <c r="D559" t="s">
        <v>9</v>
      </c>
      <c r="E559" t="s">
        <v>31</v>
      </c>
      <c r="F559">
        <v>1.5</v>
      </c>
      <c r="G559">
        <v>1.5</v>
      </c>
      <c r="H559" s="7" t="str">
        <f t="shared" si="17"/>
        <v>Gonzalo Fernandez</v>
      </c>
      <c r="I559" s="7">
        <f t="shared" si="16"/>
        <v>1.5</v>
      </c>
    </row>
    <row r="560" spans="1:9" ht="14.5" x14ac:dyDescent="0.35">
      <c r="A560" s="1">
        <v>43176.291666666672</v>
      </c>
      <c r="B560" t="s">
        <v>677</v>
      </c>
      <c r="C560" t="s">
        <v>27</v>
      </c>
      <c r="D560" t="s">
        <v>9</v>
      </c>
      <c r="E560" t="s">
        <v>31</v>
      </c>
      <c r="F560">
        <v>5.5</v>
      </c>
      <c r="G560">
        <v>5.5</v>
      </c>
      <c r="H560" s="7" t="str">
        <f t="shared" si="17"/>
        <v>Gonzalo Fernandez</v>
      </c>
      <c r="I560" s="7">
        <f t="shared" si="16"/>
        <v>5.5</v>
      </c>
    </row>
    <row r="561" spans="1:9" ht="14.5" x14ac:dyDescent="0.35">
      <c r="A561" s="1">
        <v>43174.291666666672</v>
      </c>
      <c r="B561" t="s">
        <v>668</v>
      </c>
      <c r="C561" t="s">
        <v>27</v>
      </c>
      <c r="D561" t="s">
        <v>9</v>
      </c>
      <c r="E561" t="s">
        <v>23</v>
      </c>
      <c r="F561">
        <v>4</v>
      </c>
      <c r="G561">
        <v>4.75</v>
      </c>
      <c r="H561" s="7" t="str">
        <f t="shared" si="17"/>
        <v>Gonzalo Fernandez</v>
      </c>
      <c r="I561" s="7">
        <f t="shared" si="16"/>
        <v>4.75</v>
      </c>
    </row>
    <row r="562" spans="1:9" ht="14.5" x14ac:dyDescent="0.35">
      <c r="A562" s="1">
        <v>43173.291666666672</v>
      </c>
      <c r="B562" t="s">
        <v>687</v>
      </c>
      <c r="C562" t="s">
        <v>27</v>
      </c>
      <c r="D562" t="s">
        <v>9</v>
      </c>
      <c r="E562" t="s">
        <v>21</v>
      </c>
      <c r="F562">
        <v>2.5</v>
      </c>
      <c r="G562">
        <v>3.25</v>
      </c>
      <c r="H562" s="7" t="str">
        <f t="shared" si="17"/>
        <v>Gonzalo Fernandez</v>
      </c>
      <c r="I562" s="7">
        <f t="shared" si="16"/>
        <v>3.25</v>
      </c>
    </row>
    <row r="563" spans="1:9" ht="14.5" x14ac:dyDescent="0.35">
      <c r="A563" s="1">
        <v>43172.291666666672</v>
      </c>
      <c r="B563" t="s">
        <v>677</v>
      </c>
      <c r="C563" t="s">
        <v>27</v>
      </c>
      <c r="D563" t="s">
        <v>9</v>
      </c>
      <c r="E563" t="s">
        <v>23</v>
      </c>
      <c r="F563">
        <v>4</v>
      </c>
      <c r="G563">
        <v>4.75</v>
      </c>
      <c r="H563" s="7" t="str">
        <f t="shared" si="17"/>
        <v>Gonzalo Fernandez</v>
      </c>
      <c r="I563" s="7">
        <f t="shared" si="16"/>
        <v>4.75</v>
      </c>
    </row>
    <row r="564" spans="1:9" ht="14.5" x14ac:dyDescent="0.35">
      <c r="A564" s="1">
        <v>43171.291666666672</v>
      </c>
      <c r="B564" t="s">
        <v>695</v>
      </c>
      <c r="C564" t="s">
        <v>27</v>
      </c>
      <c r="D564" t="s">
        <v>9</v>
      </c>
      <c r="E564" t="s">
        <v>10</v>
      </c>
      <c r="F564">
        <v>0.75</v>
      </c>
      <c r="G564">
        <v>0.75</v>
      </c>
      <c r="H564" s="7" t="str">
        <f t="shared" si="17"/>
        <v>Gonzalo Fernandez</v>
      </c>
      <c r="I564" s="7">
        <f t="shared" si="16"/>
        <v>0.75</v>
      </c>
    </row>
    <row r="565" spans="1:9" ht="14.5" x14ac:dyDescent="0.35">
      <c r="A565" s="1">
        <v>43171.291666666672</v>
      </c>
      <c r="B565" t="s">
        <v>609</v>
      </c>
      <c r="C565" t="s">
        <v>27</v>
      </c>
      <c r="D565" t="s">
        <v>9</v>
      </c>
      <c r="E565" t="s">
        <v>23</v>
      </c>
      <c r="F565">
        <v>3.75</v>
      </c>
      <c r="G565">
        <v>4.5</v>
      </c>
      <c r="H565" s="7" t="str">
        <f t="shared" si="17"/>
        <v>Gonzalo Fernandez</v>
      </c>
      <c r="I565" s="7">
        <f t="shared" si="16"/>
        <v>4.5</v>
      </c>
    </row>
    <row r="566" spans="1:9" ht="14.5" x14ac:dyDescent="0.35">
      <c r="A566" s="1">
        <v>43167.333333333328</v>
      </c>
      <c r="B566" t="s">
        <v>662</v>
      </c>
      <c r="C566" t="s">
        <v>27</v>
      </c>
      <c r="D566" t="s">
        <v>9</v>
      </c>
      <c r="E566" t="s">
        <v>23</v>
      </c>
      <c r="F566">
        <v>3</v>
      </c>
      <c r="G566">
        <v>3.75</v>
      </c>
      <c r="H566" s="7" t="str">
        <f t="shared" si="17"/>
        <v>Gonzalo Fernandez</v>
      </c>
      <c r="I566" s="7">
        <f t="shared" si="16"/>
        <v>3.75</v>
      </c>
    </row>
    <row r="567" spans="1:9" ht="14.5" x14ac:dyDescent="0.35">
      <c r="A567" s="1">
        <v>43166.333333333328</v>
      </c>
      <c r="B567" t="s">
        <v>709</v>
      </c>
      <c r="C567" t="s">
        <v>27</v>
      </c>
      <c r="D567" t="s">
        <v>9</v>
      </c>
      <c r="E567" t="s">
        <v>31</v>
      </c>
      <c r="F567">
        <v>0.75</v>
      </c>
      <c r="G567">
        <v>0.75</v>
      </c>
      <c r="H567" s="7" t="str">
        <f t="shared" si="17"/>
        <v>Gonzalo Fernandez</v>
      </c>
      <c r="I567" s="7">
        <f t="shared" si="16"/>
        <v>0.75</v>
      </c>
    </row>
    <row r="568" spans="1:9" ht="14.5" x14ac:dyDescent="0.35">
      <c r="A568" s="1">
        <v>43165.333333333328</v>
      </c>
      <c r="B568" t="s">
        <v>677</v>
      </c>
      <c r="C568" t="s">
        <v>27</v>
      </c>
      <c r="D568" t="s">
        <v>9</v>
      </c>
      <c r="E568" t="s">
        <v>31</v>
      </c>
      <c r="F568">
        <v>2.5</v>
      </c>
      <c r="G568">
        <v>2.5</v>
      </c>
      <c r="H568" s="7" t="str">
        <f t="shared" si="17"/>
        <v>Gonzalo Fernandez</v>
      </c>
      <c r="I568" s="7">
        <f t="shared" si="16"/>
        <v>2.5</v>
      </c>
    </row>
    <row r="569" spans="1:9" ht="14.5" x14ac:dyDescent="0.35">
      <c r="A569" s="1">
        <v>43165.333333333328</v>
      </c>
      <c r="B569" t="s">
        <v>11</v>
      </c>
      <c r="C569" t="s">
        <v>27</v>
      </c>
      <c r="D569" t="s">
        <v>9</v>
      </c>
      <c r="E569" t="s">
        <v>21</v>
      </c>
      <c r="F569">
        <v>4</v>
      </c>
      <c r="G569">
        <v>5.5</v>
      </c>
      <c r="H569" s="7" t="str">
        <f t="shared" si="17"/>
        <v>Gonzalo Fernandez</v>
      </c>
      <c r="I569" s="7">
        <f t="shared" si="16"/>
        <v>5.5</v>
      </c>
    </row>
    <row r="570" spans="1:9" ht="14.5" x14ac:dyDescent="0.35">
      <c r="A570" s="1">
        <v>43164.333333333328</v>
      </c>
      <c r="B570" t="s">
        <v>671</v>
      </c>
      <c r="C570" t="s">
        <v>27</v>
      </c>
      <c r="D570" t="s">
        <v>9</v>
      </c>
      <c r="E570" t="s">
        <v>23</v>
      </c>
      <c r="F570">
        <v>3.75</v>
      </c>
      <c r="G570">
        <v>4.5</v>
      </c>
      <c r="H570" s="7" t="str">
        <f t="shared" si="17"/>
        <v>Gonzalo Fernandez</v>
      </c>
      <c r="I570" s="7">
        <f t="shared" si="16"/>
        <v>4.5</v>
      </c>
    </row>
    <row r="571" spans="1:9" ht="14.5" x14ac:dyDescent="0.35">
      <c r="A571" s="1">
        <v>43163.333333333328</v>
      </c>
      <c r="B571" t="s">
        <v>695</v>
      </c>
      <c r="C571" t="s">
        <v>27</v>
      </c>
      <c r="D571" t="s">
        <v>9</v>
      </c>
      <c r="E571" t="s">
        <v>31</v>
      </c>
      <c r="F571">
        <v>3.25</v>
      </c>
      <c r="G571">
        <v>3.25</v>
      </c>
      <c r="H571" s="7" t="str">
        <f t="shared" si="17"/>
        <v>Gonzalo Fernandez</v>
      </c>
      <c r="I571" s="7">
        <f t="shared" si="16"/>
        <v>3.25</v>
      </c>
    </row>
    <row r="572" spans="1:9" ht="14.5" x14ac:dyDescent="0.35">
      <c r="A572" s="1">
        <v>43161.333333333328</v>
      </c>
      <c r="B572" t="s">
        <v>715</v>
      </c>
      <c r="C572" t="s">
        <v>27</v>
      </c>
      <c r="D572" t="s">
        <v>9</v>
      </c>
      <c r="E572" t="s">
        <v>31</v>
      </c>
      <c r="F572">
        <v>2.25</v>
      </c>
      <c r="G572">
        <v>2.25</v>
      </c>
      <c r="H572" s="7" t="str">
        <f t="shared" si="17"/>
        <v>Gonzalo Fernandez</v>
      </c>
      <c r="I572" s="7">
        <f t="shared" si="16"/>
        <v>2.25</v>
      </c>
    </row>
    <row r="573" spans="1:9" ht="14.5" x14ac:dyDescent="0.35">
      <c r="A573" s="1">
        <v>43160.333333333328</v>
      </c>
      <c r="B573" t="s">
        <v>637</v>
      </c>
      <c r="C573" t="s">
        <v>27</v>
      </c>
      <c r="D573" t="s">
        <v>9</v>
      </c>
      <c r="E573" t="s">
        <v>23</v>
      </c>
      <c r="F573">
        <v>4.75</v>
      </c>
      <c r="G573">
        <v>5.5</v>
      </c>
      <c r="H573" s="7" t="str">
        <f t="shared" si="17"/>
        <v>Gonzalo Fernandez</v>
      </c>
      <c r="I573" s="7">
        <f t="shared" si="16"/>
        <v>5.5</v>
      </c>
    </row>
    <row r="574" spans="1:9" ht="14.5" x14ac:dyDescent="0.35">
      <c r="A574" s="1">
        <v>43159.333333333328</v>
      </c>
      <c r="B574" t="s">
        <v>695</v>
      </c>
      <c r="C574" t="s">
        <v>27</v>
      </c>
      <c r="D574" t="s">
        <v>9</v>
      </c>
      <c r="E574" t="s">
        <v>23</v>
      </c>
      <c r="F574">
        <v>4</v>
      </c>
      <c r="G574">
        <v>4.75</v>
      </c>
      <c r="H574" s="7" t="str">
        <f t="shared" si="17"/>
        <v>Gonzalo Fernandez</v>
      </c>
      <c r="I574" s="7">
        <f t="shared" si="16"/>
        <v>4.75</v>
      </c>
    </row>
    <row r="575" spans="1:9" ht="14.5" x14ac:dyDescent="0.35">
      <c r="A575" s="1">
        <v>43158.333333333328</v>
      </c>
      <c r="B575" t="s">
        <v>715</v>
      </c>
      <c r="C575" t="s">
        <v>27</v>
      </c>
      <c r="D575" t="s">
        <v>9</v>
      </c>
      <c r="E575" t="s">
        <v>31</v>
      </c>
      <c r="F575">
        <v>2.5</v>
      </c>
      <c r="G575">
        <v>2.5</v>
      </c>
      <c r="H575" s="7" t="str">
        <f t="shared" si="17"/>
        <v>Gonzalo Fernandez</v>
      </c>
      <c r="I575" s="7">
        <f t="shared" si="16"/>
        <v>2.5</v>
      </c>
    </row>
    <row r="576" spans="1:9" ht="14.5" x14ac:dyDescent="0.35">
      <c r="A576" s="1">
        <v>43158.333333333328</v>
      </c>
      <c r="B576" t="s">
        <v>721</v>
      </c>
      <c r="C576" t="s">
        <v>27</v>
      </c>
      <c r="D576" t="s">
        <v>9</v>
      </c>
      <c r="E576" t="s">
        <v>10</v>
      </c>
      <c r="F576">
        <v>0.5</v>
      </c>
      <c r="G576">
        <v>0.5</v>
      </c>
      <c r="H576" s="7" t="str">
        <f t="shared" si="17"/>
        <v>Gonzalo Fernandez</v>
      </c>
      <c r="I576" s="7">
        <f t="shared" si="16"/>
        <v>0.5</v>
      </c>
    </row>
    <row r="577" spans="1:9" ht="14.5" x14ac:dyDescent="0.35">
      <c r="A577" s="1">
        <v>43157.333333333328</v>
      </c>
      <c r="B577" t="s">
        <v>715</v>
      </c>
      <c r="C577" t="s">
        <v>27</v>
      </c>
      <c r="D577" t="s">
        <v>72</v>
      </c>
      <c r="E577" t="s">
        <v>23</v>
      </c>
      <c r="F577">
        <v>2.75</v>
      </c>
      <c r="G577">
        <v>3.5</v>
      </c>
      <c r="H577" s="7" t="str">
        <f t="shared" si="17"/>
        <v>Gonzalo Fernandez</v>
      </c>
      <c r="I577" s="7">
        <f t="shared" ref="I577:I640" si="18">G577</f>
        <v>3.5</v>
      </c>
    </row>
    <row r="578" spans="1:9" ht="14.5" x14ac:dyDescent="0.35">
      <c r="A578" s="1">
        <v>43155.333333333328</v>
      </c>
      <c r="B578" t="s">
        <v>727</v>
      </c>
      <c r="C578" t="s">
        <v>27</v>
      </c>
      <c r="D578" t="s">
        <v>9</v>
      </c>
      <c r="E578" t="s">
        <v>31</v>
      </c>
      <c r="F578">
        <v>2.25</v>
      </c>
      <c r="G578">
        <v>2.25</v>
      </c>
      <c r="H578" s="7" t="str">
        <f t="shared" ref="H578:H641" si="19">MID(C578&amp;" "&amp;C578,FIND(" ",C578)+1,LEN(C578)-1)</f>
        <v>Gonzalo Fernandez</v>
      </c>
      <c r="I578" s="7">
        <f t="shared" si="18"/>
        <v>2.25</v>
      </c>
    </row>
    <row r="579" spans="1:9" ht="14.5" x14ac:dyDescent="0.35">
      <c r="A579" s="1">
        <v>43154.333333333328</v>
      </c>
      <c r="B579" t="s">
        <v>677</v>
      </c>
      <c r="C579" t="s">
        <v>27</v>
      </c>
      <c r="D579" t="s">
        <v>9</v>
      </c>
      <c r="E579" t="s">
        <v>31</v>
      </c>
      <c r="F579">
        <v>3.25</v>
      </c>
      <c r="G579">
        <v>3.25</v>
      </c>
      <c r="H579" s="7" t="str">
        <f t="shared" si="19"/>
        <v>Gonzalo Fernandez</v>
      </c>
      <c r="I579" s="7">
        <f t="shared" si="18"/>
        <v>3.25</v>
      </c>
    </row>
    <row r="580" spans="1:9" ht="14.5" x14ac:dyDescent="0.35">
      <c r="A580" s="1">
        <v>43152.333333333328</v>
      </c>
      <c r="B580" t="s">
        <v>441</v>
      </c>
      <c r="C580" t="s">
        <v>27</v>
      </c>
      <c r="D580" t="s">
        <v>72</v>
      </c>
      <c r="E580" t="s">
        <v>23</v>
      </c>
      <c r="F580">
        <v>1.5</v>
      </c>
      <c r="G580">
        <v>1.5</v>
      </c>
      <c r="H580" s="7" t="str">
        <f t="shared" si="19"/>
        <v>Gonzalo Fernandez</v>
      </c>
      <c r="I580" s="7">
        <f t="shared" si="18"/>
        <v>1.5</v>
      </c>
    </row>
    <row r="581" spans="1:9" ht="14.5" x14ac:dyDescent="0.35">
      <c r="A581" s="1">
        <v>43151.333333333328</v>
      </c>
      <c r="B581" t="s">
        <v>628</v>
      </c>
      <c r="C581" t="s">
        <v>27</v>
      </c>
      <c r="D581" t="s">
        <v>9</v>
      </c>
      <c r="E581" t="s">
        <v>23</v>
      </c>
      <c r="F581">
        <v>2.5</v>
      </c>
      <c r="G581">
        <v>3.25</v>
      </c>
      <c r="H581" s="7" t="str">
        <f t="shared" si="19"/>
        <v>Gonzalo Fernandez</v>
      </c>
      <c r="I581" s="7">
        <f t="shared" si="18"/>
        <v>3.25</v>
      </c>
    </row>
    <row r="582" spans="1:9" ht="14.5" x14ac:dyDescent="0.35">
      <c r="A582" s="1">
        <v>43146.333333333328</v>
      </c>
      <c r="B582" t="s">
        <v>143</v>
      </c>
      <c r="C582" t="s">
        <v>27</v>
      </c>
      <c r="D582" t="s">
        <v>9</v>
      </c>
      <c r="E582" t="s">
        <v>21</v>
      </c>
      <c r="F582">
        <v>3.75</v>
      </c>
      <c r="G582">
        <v>4.5</v>
      </c>
      <c r="H582" s="7" t="str">
        <f t="shared" si="19"/>
        <v>Gonzalo Fernandez</v>
      </c>
      <c r="I582" s="7">
        <f t="shared" si="18"/>
        <v>4.5</v>
      </c>
    </row>
    <row r="583" spans="1:9" ht="14.5" x14ac:dyDescent="0.35">
      <c r="A583" s="1">
        <v>43144.333333333328</v>
      </c>
      <c r="B583" t="s">
        <v>393</v>
      </c>
      <c r="C583" t="s">
        <v>27</v>
      </c>
      <c r="D583" t="s">
        <v>9</v>
      </c>
      <c r="E583" t="s">
        <v>23</v>
      </c>
      <c r="F583">
        <v>2.75</v>
      </c>
      <c r="G583">
        <v>3.75</v>
      </c>
      <c r="H583" s="7" t="str">
        <f t="shared" si="19"/>
        <v>Gonzalo Fernandez</v>
      </c>
      <c r="I583" s="7">
        <f t="shared" si="18"/>
        <v>3.75</v>
      </c>
    </row>
    <row r="584" spans="1:9" ht="14.5" x14ac:dyDescent="0.35">
      <c r="A584" s="1">
        <v>43143.333333333328</v>
      </c>
      <c r="B584" t="s">
        <v>637</v>
      </c>
      <c r="C584" t="s">
        <v>27</v>
      </c>
      <c r="D584" t="s">
        <v>9</v>
      </c>
      <c r="E584" t="s">
        <v>23</v>
      </c>
      <c r="F584">
        <v>4.5</v>
      </c>
      <c r="G584">
        <v>5.5</v>
      </c>
      <c r="H584" s="7" t="str">
        <f t="shared" si="19"/>
        <v>Gonzalo Fernandez</v>
      </c>
      <c r="I584" s="7">
        <f t="shared" si="18"/>
        <v>5.5</v>
      </c>
    </row>
    <row r="585" spans="1:9" ht="14.5" x14ac:dyDescent="0.35">
      <c r="A585" s="1">
        <v>43143.333333333328</v>
      </c>
      <c r="B585" t="s">
        <v>577</v>
      </c>
      <c r="C585" t="s">
        <v>27</v>
      </c>
      <c r="D585" t="s">
        <v>9</v>
      </c>
      <c r="E585" t="s">
        <v>23</v>
      </c>
      <c r="F585">
        <v>2.5</v>
      </c>
      <c r="G585">
        <v>3.5</v>
      </c>
      <c r="H585" s="7" t="str">
        <f t="shared" si="19"/>
        <v>Gonzalo Fernandez</v>
      </c>
      <c r="I585" s="7">
        <f t="shared" si="18"/>
        <v>3.5</v>
      </c>
    </row>
    <row r="586" spans="1:9" ht="14.5" x14ac:dyDescent="0.35">
      <c r="A586" s="1">
        <v>43139.333333333328</v>
      </c>
      <c r="B586" t="s">
        <v>709</v>
      </c>
      <c r="C586" t="s">
        <v>27</v>
      </c>
      <c r="D586" t="s">
        <v>9</v>
      </c>
      <c r="E586" t="s">
        <v>23</v>
      </c>
      <c r="F586">
        <v>2.25</v>
      </c>
      <c r="G586">
        <v>3.25</v>
      </c>
      <c r="H586" s="7" t="str">
        <f t="shared" si="19"/>
        <v>Gonzalo Fernandez</v>
      </c>
      <c r="I586" s="7">
        <f t="shared" si="18"/>
        <v>3.25</v>
      </c>
    </row>
    <row r="587" spans="1:9" ht="14.5" x14ac:dyDescent="0.35">
      <c r="A587" s="1">
        <v>43138.333333333328</v>
      </c>
      <c r="B587" t="s">
        <v>727</v>
      </c>
      <c r="C587" t="s">
        <v>27</v>
      </c>
      <c r="D587" t="s">
        <v>9</v>
      </c>
      <c r="E587" t="s">
        <v>23</v>
      </c>
      <c r="F587">
        <v>2.25</v>
      </c>
      <c r="G587">
        <v>3.25</v>
      </c>
      <c r="H587" s="7" t="str">
        <f t="shared" si="19"/>
        <v>Gonzalo Fernandez</v>
      </c>
      <c r="I587" s="7">
        <f t="shared" si="18"/>
        <v>3.25</v>
      </c>
    </row>
    <row r="588" spans="1:9" ht="14.5" x14ac:dyDescent="0.35">
      <c r="A588" s="1">
        <v>43137.333333333328</v>
      </c>
      <c r="B588" t="s">
        <v>637</v>
      </c>
      <c r="C588" t="s">
        <v>27</v>
      </c>
      <c r="D588" t="s">
        <v>9</v>
      </c>
      <c r="E588" t="s">
        <v>23</v>
      </c>
      <c r="F588">
        <v>4.5</v>
      </c>
      <c r="G588">
        <v>5.5</v>
      </c>
      <c r="H588" s="7" t="str">
        <f t="shared" si="19"/>
        <v>Gonzalo Fernandez</v>
      </c>
      <c r="I588" s="7">
        <f t="shared" si="18"/>
        <v>5.5</v>
      </c>
    </row>
    <row r="589" spans="1:9" ht="14.5" x14ac:dyDescent="0.35">
      <c r="A589" s="1">
        <v>43137.333333333328</v>
      </c>
      <c r="B589" t="s">
        <v>743</v>
      </c>
      <c r="C589" t="s">
        <v>27</v>
      </c>
      <c r="D589" t="s">
        <v>9</v>
      </c>
      <c r="E589" t="s">
        <v>23</v>
      </c>
      <c r="F589">
        <v>3.5</v>
      </c>
      <c r="G589">
        <v>4.5</v>
      </c>
      <c r="H589" s="7" t="str">
        <f t="shared" si="19"/>
        <v>Gonzalo Fernandez</v>
      </c>
      <c r="I589" s="7">
        <f t="shared" si="18"/>
        <v>4.5</v>
      </c>
    </row>
    <row r="590" spans="1:9" ht="14.5" x14ac:dyDescent="0.35">
      <c r="A590" s="1">
        <v>43136.333333333328</v>
      </c>
      <c r="B590" t="s">
        <v>303</v>
      </c>
      <c r="C590" t="s">
        <v>27</v>
      </c>
      <c r="D590" t="s">
        <v>9</v>
      </c>
      <c r="E590" t="s">
        <v>23</v>
      </c>
      <c r="F590">
        <v>1.5</v>
      </c>
      <c r="G590">
        <v>2.5</v>
      </c>
      <c r="H590" s="7" t="str">
        <f t="shared" si="19"/>
        <v>Gonzalo Fernandez</v>
      </c>
      <c r="I590" s="7">
        <f t="shared" si="18"/>
        <v>2.5</v>
      </c>
    </row>
    <row r="591" spans="1:9" ht="14.5" x14ac:dyDescent="0.35">
      <c r="A591" s="1">
        <v>43136.333333333328</v>
      </c>
      <c r="B591" t="s">
        <v>727</v>
      </c>
      <c r="C591" t="s">
        <v>27</v>
      </c>
      <c r="D591" t="s">
        <v>9</v>
      </c>
      <c r="E591" t="s">
        <v>23</v>
      </c>
      <c r="F591">
        <v>2.25</v>
      </c>
      <c r="G591">
        <v>3.25</v>
      </c>
      <c r="H591" s="7" t="str">
        <f t="shared" si="19"/>
        <v>Gonzalo Fernandez</v>
      </c>
      <c r="I591" s="7">
        <f t="shared" si="18"/>
        <v>3.25</v>
      </c>
    </row>
    <row r="592" spans="1:9" ht="14.5" x14ac:dyDescent="0.35">
      <c r="A592" s="1">
        <v>43133.333333333328</v>
      </c>
      <c r="B592" t="s">
        <v>637</v>
      </c>
      <c r="C592" t="s">
        <v>27</v>
      </c>
      <c r="D592" t="s">
        <v>9</v>
      </c>
      <c r="E592" t="s">
        <v>31</v>
      </c>
      <c r="F592">
        <v>6.75</v>
      </c>
      <c r="G592">
        <v>6.75</v>
      </c>
      <c r="H592" s="7" t="str">
        <f t="shared" si="19"/>
        <v>Gonzalo Fernandez</v>
      </c>
      <c r="I592" s="7">
        <f t="shared" si="18"/>
        <v>6.75</v>
      </c>
    </row>
    <row r="593" spans="1:9" ht="14.5" x14ac:dyDescent="0.35">
      <c r="A593" s="1">
        <v>43131.333333333328</v>
      </c>
      <c r="B593" t="s">
        <v>451</v>
      </c>
      <c r="C593" t="s">
        <v>27</v>
      </c>
      <c r="D593" t="s">
        <v>9</v>
      </c>
      <c r="E593" t="s">
        <v>10</v>
      </c>
      <c r="F593">
        <v>1.5</v>
      </c>
      <c r="G593">
        <v>2.5</v>
      </c>
      <c r="H593" s="7" t="str">
        <f t="shared" si="19"/>
        <v>Gonzalo Fernandez</v>
      </c>
      <c r="I593" s="7">
        <f t="shared" si="18"/>
        <v>2.5</v>
      </c>
    </row>
    <row r="594" spans="1:9" ht="14.5" x14ac:dyDescent="0.35">
      <c r="A594" s="1">
        <v>43130.333333333328</v>
      </c>
      <c r="B594" t="s">
        <v>117</v>
      </c>
      <c r="C594" t="s">
        <v>27</v>
      </c>
      <c r="D594" t="s">
        <v>9</v>
      </c>
      <c r="E594" t="s">
        <v>23</v>
      </c>
      <c r="F594">
        <v>4</v>
      </c>
      <c r="G594">
        <v>5</v>
      </c>
      <c r="H594" s="7" t="str">
        <f t="shared" si="19"/>
        <v>Gonzalo Fernandez</v>
      </c>
      <c r="I594" s="7">
        <f t="shared" si="18"/>
        <v>5</v>
      </c>
    </row>
    <row r="595" spans="1:9" ht="14.5" x14ac:dyDescent="0.35">
      <c r="A595" s="1">
        <v>43130.333333333328</v>
      </c>
      <c r="B595" t="s">
        <v>632</v>
      </c>
      <c r="C595" t="s">
        <v>27</v>
      </c>
      <c r="D595" t="s">
        <v>9</v>
      </c>
      <c r="E595" t="s">
        <v>23</v>
      </c>
      <c r="F595">
        <v>4.75</v>
      </c>
      <c r="G595">
        <v>5.75</v>
      </c>
      <c r="H595" s="7" t="str">
        <f t="shared" si="19"/>
        <v>Gonzalo Fernandez</v>
      </c>
      <c r="I595" s="7">
        <f t="shared" si="18"/>
        <v>5.75</v>
      </c>
    </row>
    <row r="596" spans="1:9" ht="14.5" x14ac:dyDescent="0.35">
      <c r="A596" s="1">
        <v>43129.333333333328</v>
      </c>
      <c r="B596" t="s">
        <v>11</v>
      </c>
      <c r="C596" t="s">
        <v>27</v>
      </c>
      <c r="D596" t="s">
        <v>9</v>
      </c>
      <c r="E596" t="s">
        <v>21</v>
      </c>
      <c r="F596">
        <v>5.5</v>
      </c>
      <c r="G596">
        <v>7</v>
      </c>
      <c r="H596" s="7" t="str">
        <f t="shared" si="19"/>
        <v>Gonzalo Fernandez</v>
      </c>
      <c r="I596" s="7">
        <f t="shared" si="18"/>
        <v>7</v>
      </c>
    </row>
    <row r="597" spans="1:9" ht="14.5" x14ac:dyDescent="0.35">
      <c r="A597" s="1">
        <v>43125.333333333328</v>
      </c>
      <c r="B597" t="s">
        <v>677</v>
      </c>
      <c r="C597" t="s">
        <v>27</v>
      </c>
      <c r="D597" t="s">
        <v>9</v>
      </c>
      <c r="E597" t="s">
        <v>23</v>
      </c>
      <c r="F597">
        <v>3.5</v>
      </c>
      <c r="G597">
        <v>4.5</v>
      </c>
      <c r="H597" s="7" t="str">
        <f t="shared" si="19"/>
        <v>Gonzalo Fernandez</v>
      </c>
      <c r="I597" s="7">
        <f t="shared" si="18"/>
        <v>4.5</v>
      </c>
    </row>
    <row r="598" spans="1:9" ht="14.5" x14ac:dyDescent="0.35">
      <c r="A598" s="1">
        <v>43124.333333333328</v>
      </c>
      <c r="B598" t="s">
        <v>695</v>
      </c>
      <c r="C598" t="s">
        <v>27</v>
      </c>
      <c r="D598" t="s">
        <v>9</v>
      </c>
      <c r="E598" t="s">
        <v>23</v>
      </c>
      <c r="F598">
        <v>4.25</v>
      </c>
      <c r="G598">
        <v>5.25</v>
      </c>
      <c r="H598" s="7" t="str">
        <f t="shared" si="19"/>
        <v>Gonzalo Fernandez</v>
      </c>
      <c r="I598" s="7">
        <f t="shared" si="18"/>
        <v>5.25</v>
      </c>
    </row>
    <row r="599" spans="1:9" ht="14.5" x14ac:dyDescent="0.35">
      <c r="A599" s="1">
        <v>43124.333333333328</v>
      </c>
      <c r="B599" t="s">
        <v>666</v>
      </c>
      <c r="C599" t="s">
        <v>27</v>
      </c>
      <c r="D599" t="s">
        <v>9</v>
      </c>
      <c r="E599" t="s">
        <v>10</v>
      </c>
      <c r="F599">
        <v>1.5</v>
      </c>
      <c r="G599">
        <v>1.5</v>
      </c>
      <c r="H599" s="7" t="str">
        <f t="shared" si="19"/>
        <v>Gonzalo Fernandez</v>
      </c>
      <c r="I599" s="7">
        <f t="shared" si="18"/>
        <v>1.5</v>
      </c>
    </row>
    <row r="600" spans="1:9" ht="14.5" x14ac:dyDescent="0.35">
      <c r="A600" s="1">
        <v>43123.333333333328</v>
      </c>
      <c r="B600" t="s">
        <v>759</v>
      </c>
      <c r="C600" t="s">
        <v>27</v>
      </c>
      <c r="D600" t="s">
        <v>9</v>
      </c>
      <c r="E600" t="s">
        <v>23</v>
      </c>
      <c r="F600">
        <v>3</v>
      </c>
      <c r="G600">
        <v>4</v>
      </c>
      <c r="H600" s="7" t="str">
        <f t="shared" si="19"/>
        <v>Gonzalo Fernandez</v>
      </c>
      <c r="I600" s="7">
        <f t="shared" si="18"/>
        <v>4</v>
      </c>
    </row>
    <row r="601" spans="1:9" ht="14.5" x14ac:dyDescent="0.35">
      <c r="A601" s="1">
        <v>43122.333333333328</v>
      </c>
      <c r="B601" t="s">
        <v>763</v>
      </c>
      <c r="C601" t="s">
        <v>27</v>
      </c>
      <c r="D601" t="s">
        <v>9</v>
      </c>
      <c r="E601" t="s">
        <v>23</v>
      </c>
      <c r="F601">
        <v>3.25</v>
      </c>
      <c r="G601">
        <v>4.25</v>
      </c>
      <c r="H601" s="7" t="str">
        <f t="shared" si="19"/>
        <v>Gonzalo Fernandez</v>
      </c>
      <c r="I601" s="7">
        <f t="shared" si="18"/>
        <v>4.25</v>
      </c>
    </row>
    <row r="602" spans="1:9" ht="14.5" x14ac:dyDescent="0.35">
      <c r="A602" s="1">
        <v>43118.333333333328</v>
      </c>
      <c r="B602" t="s">
        <v>143</v>
      </c>
      <c r="C602" t="s">
        <v>27</v>
      </c>
      <c r="D602" t="s">
        <v>9</v>
      </c>
      <c r="E602" t="s">
        <v>21</v>
      </c>
      <c r="F602">
        <v>4.75</v>
      </c>
      <c r="G602">
        <v>5.5</v>
      </c>
      <c r="H602" s="7" t="str">
        <f t="shared" si="19"/>
        <v>Gonzalo Fernandez</v>
      </c>
      <c r="I602" s="7">
        <f t="shared" si="18"/>
        <v>5.5</v>
      </c>
    </row>
    <row r="603" spans="1:9" ht="14.5" x14ac:dyDescent="0.35">
      <c r="A603" s="1">
        <v>43117.333333333328</v>
      </c>
      <c r="B603" t="s">
        <v>737</v>
      </c>
      <c r="C603" t="s">
        <v>27</v>
      </c>
      <c r="D603" t="s">
        <v>9</v>
      </c>
      <c r="E603" t="s">
        <v>23</v>
      </c>
      <c r="F603">
        <v>4.5</v>
      </c>
      <c r="G603">
        <v>5.5</v>
      </c>
      <c r="H603" s="7" t="str">
        <f t="shared" si="19"/>
        <v>Gonzalo Fernandez</v>
      </c>
      <c r="I603" s="7">
        <f t="shared" si="18"/>
        <v>5.5</v>
      </c>
    </row>
    <row r="604" spans="1:9" ht="14.5" x14ac:dyDescent="0.35">
      <c r="A604" s="1">
        <v>43115.333333333328</v>
      </c>
      <c r="B604" t="s">
        <v>549</v>
      </c>
      <c r="C604" t="s">
        <v>27</v>
      </c>
      <c r="D604" t="s">
        <v>9</v>
      </c>
      <c r="E604" t="s">
        <v>23</v>
      </c>
      <c r="F604">
        <v>3</v>
      </c>
      <c r="G604">
        <v>4</v>
      </c>
      <c r="H604" s="7" t="str">
        <f t="shared" si="19"/>
        <v>Gonzalo Fernandez</v>
      </c>
      <c r="I604" s="7">
        <f t="shared" si="18"/>
        <v>4</v>
      </c>
    </row>
    <row r="605" spans="1:9" ht="14.5" x14ac:dyDescent="0.35">
      <c r="A605" s="1">
        <v>43115.333333333328</v>
      </c>
      <c r="B605" t="s">
        <v>666</v>
      </c>
      <c r="C605" t="s">
        <v>27</v>
      </c>
      <c r="D605" t="s">
        <v>9</v>
      </c>
      <c r="E605" t="s">
        <v>21</v>
      </c>
      <c r="F605">
        <v>4</v>
      </c>
      <c r="G605">
        <v>5.75</v>
      </c>
      <c r="H605" s="7" t="str">
        <f t="shared" si="19"/>
        <v>Gonzalo Fernandez</v>
      </c>
      <c r="I605" s="7">
        <f t="shared" si="18"/>
        <v>5.75</v>
      </c>
    </row>
    <row r="606" spans="1:9" ht="14.5" x14ac:dyDescent="0.35">
      <c r="A606" s="1">
        <v>43114.333333333328</v>
      </c>
      <c r="B606" t="s">
        <v>668</v>
      </c>
      <c r="C606" t="s">
        <v>27</v>
      </c>
      <c r="D606" t="s">
        <v>9</v>
      </c>
      <c r="E606" t="s">
        <v>31</v>
      </c>
      <c r="F606">
        <v>0.75</v>
      </c>
      <c r="G606">
        <v>0.75</v>
      </c>
      <c r="H606" s="7" t="str">
        <f t="shared" si="19"/>
        <v>Gonzalo Fernandez</v>
      </c>
      <c r="I606" s="7">
        <f t="shared" si="18"/>
        <v>0.75</v>
      </c>
    </row>
    <row r="607" spans="1:9" ht="14.5" x14ac:dyDescent="0.35">
      <c r="A607" s="1">
        <v>43111.333333333328</v>
      </c>
      <c r="B607" t="s">
        <v>33</v>
      </c>
      <c r="C607" t="s">
        <v>27</v>
      </c>
      <c r="D607" t="s">
        <v>9</v>
      </c>
      <c r="E607" t="s">
        <v>21</v>
      </c>
      <c r="F607">
        <v>5</v>
      </c>
      <c r="G607">
        <v>6.25</v>
      </c>
      <c r="H607" s="7" t="str">
        <f t="shared" si="19"/>
        <v>Gonzalo Fernandez</v>
      </c>
      <c r="I607" s="7">
        <f t="shared" si="18"/>
        <v>6.25</v>
      </c>
    </row>
    <row r="608" spans="1:9" ht="14.5" x14ac:dyDescent="0.35">
      <c r="A608" s="1">
        <v>43111.333333333328</v>
      </c>
      <c r="B608" t="s">
        <v>126</v>
      </c>
      <c r="C608" t="s">
        <v>27</v>
      </c>
      <c r="D608" t="s">
        <v>9</v>
      </c>
      <c r="E608" t="s">
        <v>23</v>
      </c>
      <c r="F608">
        <v>3.75</v>
      </c>
      <c r="G608">
        <v>4.75</v>
      </c>
      <c r="H608" s="7" t="str">
        <f t="shared" si="19"/>
        <v>Gonzalo Fernandez</v>
      </c>
      <c r="I608" s="7">
        <f t="shared" si="18"/>
        <v>4.75</v>
      </c>
    </row>
    <row r="609" spans="1:9" ht="14.5" x14ac:dyDescent="0.35">
      <c r="A609" s="1">
        <v>43109.333333333328</v>
      </c>
      <c r="B609" t="s">
        <v>485</v>
      </c>
      <c r="C609" t="s">
        <v>27</v>
      </c>
      <c r="D609" t="s">
        <v>9</v>
      </c>
      <c r="E609" t="s">
        <v>23</v>
      </c>
      <c r="F609">
        <v>3.5</v>
      </c>
      <c r="G609">
        <v>4.5</v>
      </c>
      <c r="H609" s="7" t="str">
        <f t="shared" si="19"/>
        <v>Gonzalo Fernandez</v>
      </c>
      <c r="I609" s="7">
        <f t="shared" si="18"/>
        <v>4.5</v>
      </c>
    </row>
    <row r="610" spans="1:9" ht="14.5" x14ac:dyDescent="0.35">
      <c r="A610" s="1">
        <v>43109.333333333328</v>
      </c>
      <c r="B610" t="s">
        <v>317</v>
      </c>
      <c r="C610" t="s">
        <v>27</v>
      </c>
      <c r="D610" t="s">
        <v>9</v>
      </c>
      <c r="E610" t="s">
        <v>23</v>
      </c>
      <c r="F610">
        <v>2.75</v>
      </c>
      <c r="G610">
        <v>3.75</v>
      </c>
      <c r="H610" s="7" t="str">
        <f t="shared" si="19"/>
        <v>Gonzalo Fernandez</v>
      </c>
      <c r="I610" s="7">
        <f t="shared" si="18"/>
        <v>3.75</v>
      </c>
    </row>
    <row r="611" spans="1:9" ht="14.5" x14ac:dyDescent="0.35">
      <c r="A611" s="1">
        <v>43108.333333333328</v>
      </c>
      <c r="B611" t="s">
        <v>637</v>
      </c>
      <c r="C611" t="s">
        <v>27</v>
      </c>
      <c r="D611" t="s">
        <v>9</v>
      </c>
      <c r="E611" t="s">
        <v>23</v>
      </c>
      <c r="F611">
        <v>3.75</v>
      </c>
      <c r="G611">
        <v>4.75</v>
      </c>
      <c r="H611" s="7" t="str">
        <f t="shared" si="19"/>
        <v>Gonzalo Fernandez</v>
      </c>
      <c r="I611" s="7">
        <f t="shared" si="18"/>
        <v>4.75</v>
      </c>
    </row>
    <row r="612" spans="1:9" ht="14.5" x14ac:dyDescent="0.35">
      <c r="A612" s="1">
        <v>43108.333333333328</v>
      </c>
      <c r="B612" t="s">
        <v>67</v>
      </c>
      <c r="C612" t="s">
        <v>27</v>
      </c>
      <c r="D612" t="s">
        <v>9</v>
      </c>
      <c r="E612" t="s">
        <v>21</v>
      </c>
      <c r="F612">
        <v>4.25</v>
      </c>
      <c r="G612">
        <v>5.75</v>
      </c>
      <c r="H612" s="7" t="str">
        <f t="shared" si="19"/>
        <v>Gonzalo Fernandez</v>
      </c>
      <c r="I612" s="7">
        <f t="shared" si="18"/>
        <v>5.75</v>
      </c>
    </row>
    <row r="613" spans="1:9" ht="14.5" x14ac:dyDescent="0.35">
      <c r="A613" s="1">
        <v>43182.291666666672</v>
      </c>
      <c r="B613" t="s">
        <v>143</v>
      </c>
      <c r="C613" t="s">
        <v>670</v>
      </c>
      <c r="D613" t="s">
        <v>9</v>
      </c>
      <c r="E613" t="s">
        <v>10</v>
      </c>
      <c r="F613">
        <v>2</v>
      </c>
      <c r="G613">
        <v>2</v>
      </c>
      <c r="H613" s="7" t="str">
        <f t="shared" si="19"/>
        <v>Virginia Fuentes</v>
      </c>
      <c r="I613" s="7">
        <f t="shared" si="18"/>
        <v>2</v>
      </c>
    </row>
    <row r="614" spans="1:9" ht="14.5" x14ac:dyDescent="0.35">
      <c r="A614" s="1">
        <v>43313.291666666672</v>
      </c>
      <c r="B614" t="s">
        <v>1399</v>
      </c>
      <c r="C614" t="s">
        <v>71</v>
      </c>
      <c r="D614" t="s">
        <v>72</v>
      </c>
      <c r="E614" t="s">
        <v>10</v>
      </c>
      <c r="F614">
        <v>1</v>
      </c>
      <c r="G614">
        <v>1</v>
      </c>
      <c r="H614" s="7" t="str">
        <f t="shared" si="19"/>
        <v>Alondra Gaytan</v>
      </c>
      <c r="I614" s="7">
        <f t="shared" si="18"/>
        <v>1</v>
      </c>
    </row>
    <row r="615" spans="1:9" ht="14.5" x14ac:dyDescent="0.35">
      <c r="A615" s="1">
        <v>43312.291666666672</v>
      </c>
      <c r="B615" t="s">
        <v>1397</v>
      </c>
      <c r="C615" t="s">
        <v>71</v>
      </c>
      <c r="D615" t="s">
        <v>72</v>
      </c>
      <c r="E615" t="s">
        <v>10</v>
      </c>
      <c r="F615">
        <v>1</v>
      </c>
      <c r="G615">
        <v>1</v>
      </c>
      <c r="H615" s="7" t="str">
        <f t="shared" si="19"/>
        <v>Alondra Gaytan</v>
      </c>
      <c r="I615" s="7">
        <f t="shared" si="18"/>
        <v>1</v>
      </c>
    </row>
    <row r="616" spans="1:9" ht="14.5" x14ac:dyDescent="0.35">
      <c r="A616" s="1">
        <v>43312.291666666672</v>
      </c>
      <c r="B616" t="s">
        <v>1401</v>
      </c>
      <c r="C616" t="s">
        <v>71</v>
      </c>
      <c r="D616" t="s">
        <v>72</v>
      </c>
      <c r="E616" t="s">
        <v>10</v>
      </c>
      <c r="F616">
        <v>1</v>
      </c>
      <c r="G616">
        <v>1</v>
      </c>
      <c r="H616" s="7" t="str">
        <f t="shared" si="19"/>
        <v>Alondra Gaytan</v>
      </c>
      <c r="I616" s="7">
        <f t="shared" si="18"/>
        <v>1</v>
      </c>
    </row>
    <row r="617" spans="1:9" ht="14.5" x14ac:dyDescent="0.35">
      <c r="A617" s="1">
        <v>43312.291666666672</v>
      </c>
      <c r="B617" t="s">
        <v>1403</v>
      </c>
      <c r="C617" t="s">
        <v>71</v>
      </c>
      <c r="D617" t="s">
        <v>72</v>
      </c>
      <c r="E617" t="s">
        <v>10</v>
      </c>
      <c r="F617">
        <v>1</v>
      </c>
      <c r="G617">
        <v>1</v>
      </c>
      <c r="H617" s="7" t="str">
        <f t="shared" si="19"/>
        <v>Alondra Gaytan</v>
      </c>
      <c r="I617" s="7">
        <f t="shared" si="18"/>
        <v>1</v>
      </c>
    </row>
    <row r="618" spans="1:9" ht="14.5" x14ac:dyDescent="0.35">
      <c r="A618" s="1">
        <v>43311.291666666672</v>
      </c>
      <c r="B618" t="s">
        <v>1409</v>
      </c>
      <c r="C618" t="s">
        <v>71</v>
      </c>
      <c r="D618" t="s">
        <v>72</v>
      </c>
      <c r="E618" t="s">
        <v>10</v>
      </c>
      <c r="F618">
        <v>1</v>
      </c>
      <c r="G618">
        <v>1</v>
      </c>
      <c r="H618" s="7" t="str">
        <f t="shared" si="19"/>
        <v>Alondra Gaytan</v>
      </c>
      <c r="I618" s="7">
        <f t="shared" si="18"/>
        <v>1</v>
      </c>
    </row>
    <row r="619" spans="1:9" ht="14.5" x14ac:dyDescent="0.35">
      <c r="A619" s="1">
        <v>43305.291666666672</v>
      </c>
      <c r="B619" t="s">
        <v>1413</v>
      </c>
      <c r="C619" t="s">
        <v>71</v>
      </c>
      <c r="D619" t="s">
        <v>72</v>
      </c>
      <c r="E619" t="s">
        <v>10</v>
      </c>
      <c r="F619">
        <v>1</v>
      </c>
      <c r="G619">
        <v>1</v>
      </c>
      <c r="H619" s="7" t="str">
        <f t="shared" si="19"/>
        <v>Alondra Gaytan</v>
      </c>
      <c r="I619" s="7">
        <f t="shared" si="18"/>
        <v>1</v>
      </c>
    </row>
    <row r="620" spans="1:9" ht="14.5" x14ac:dyDescent="0.35">
      <c r="A620" s="1">
        <v>43305.291666666672</v>
      </c>
      <c r="B620" t="s">
        <v>1417</v>
      </c>
      <c r="C620" t="s">
        <v>71</v>
      </c>
      <c r="D620" t="s">
        <v>72</v>
      </c>
      <c r="E620" t="s">
        <v>10</v>
      </c>
      <c r="F620">
        <v>1</v>
      </c>
      <c r="G620">
        <v>1</v>
      </c>
      <c r="H620" s="7" t="str">
        <f t="shared" si="19"/>
        <v>Alondra Gaytan</v>
      </c>
      <c r="I620" s="7">
        <f t="shared" si="18"/>
        <v>1</v>
      </c>
    </row>
    <row r="621" spans="1:9" ht="14.5" x14ac:dyDescent="0.35">
      <c r="A621" s="1">
        <v>43305.291666666672</v>
      </c>
      <c r="B621" t="s">
        <v>1427</v>
      </c>
      <c r="C621" t="s">
        <v>71</v>
      </c>
      <c r="D621" t="s">
        <v>72</v>
      </c>
      <c r="E621" t="s">
        <v>10</v>
      </c>
      <c r="F621">
        <v>1</v>
      </c>
      <c r="G621">
        <v>1</v>
      </c>
      <c r="H621" s="7" t="str">
        <f t="shared" si="19"/>
        <v>Alondra Gaytan</v>
      </c>
      <c r="I621" s="7">
        <f t="shared" si="18"/>
        <v>1</v>
      </c>
    </row>
    <row r="622" spans="1:9" ht="14.5" x14ac:dyDescent="0.35">
      <c r="A622" s="1">
        <v>43304.291666666672</v>
      </c>
      <c r="B622" t="s">
        <v>1429</v>
      </c>
      <c r="C622" t="s">
        <v>71</v>
      </c>
      <c r="D622" t="s">
        <v>72</v>
      </c>
      <c r="E622" t="s">
        <v>10</v>
      </c>
      <c r="F622">
        <v>1</v>
      </c>
      <c r="G622">
        <v>1</v>
      </c>
      <c r="H622" s="7" t="str">
        <f t="shared" si="19"/>
        <v>Alondra Gaytan</v>
      </c>
      <c r="I622" s="7">
        <f t="shared" si="18"/>
        <v>1</v>
      </c>
    </row>
    <row r="623" spans="1:9" ht="14.5" x14ac:dyDescent="0.35">
      <c r="A623" s="1">
        <v>43304.291666666672</v>
      </c>
      <c r="B623" t="s">
        <v>1425</v>
      </c>
      <c r="C623" t="s">
        <v>71</v>
      </c>
      <c r="D623" t="s">
        <v>72</v>
      </c>
      <c r="E623" t="s">
        <v>10</v>
      </c>
      <c r="F623">
        <v>1</v>
      </c>
      <c r="G623">
        <v>1</v>
      </c>
      <c r="H623" s="7" t="str">
        <f t="shared" si="19"/>
        <v>Alondra Gaytan</v>
      </c>
      <c r="I623" s="7">
        <f t="shared" si="18"/>
        <v>1</v>
      </c>
    </row>
    <row r="624" spans="1:9" ht="14.5" x14ac:dyDescent="0.35">
      <c r="A624" s="1">
        <v>43304.291666666672</v>
      </c>
      <c r="B624" t="s">
        <v>1431</v>
      </c>
      <c r="C624" t="s">
        <v>71</v>
      </c>
      <c r="D624" t="s">
        <v>72</v>
      </c>
      <c r="E624" t="s">
        <v>10</v>
      </c>
      <c r="F624">
        <v>1</v>
      </c>
      <c r="G624">
        <v>1</v>
      </c>
      <c r="H624" s="7" t="str">
        <f t="shared" si="19"/>
        <v>Alondra Gaytan</v>
      </c>
      <c r="I624" s="7">
        <f t="shared" si="18"/>
        <v>1</v>
      </c>
    </row>
    <row r="625" spans="1:9" ht="14.5" x14ac:dyDescent="0.35">
      <c r="A625" s="1">
        <v>43304.291666666672</v>
      </c>
      <c r="B625" t="s">
        <v>1421</v>
      </c>
      <c r="C625" t="s">
        <v>71</v>
      </c>
      <c r="D625" t="s">
        <v>72</v>
      </c>
      <c r="E625" t="s">
        <v>10</v>
      </c>
      <c r="F625">
        <v>1</v>
      </c>
      <c r="G625">
        <v>1</v>
      </c>
      <c r="H625" s="7" t="str">
        <f t="shared" si="19"/>
        <v>Alondra Gaytan</v>
      </c>
      <c r="I625" s="7">
        <f t="shared" si="18"/>
        <v>1</v>
      </c>
    </row>
    <row r="626" spans="1:9" ht="14.5" x14ac:dyDescent="0.35">
      <c r="A626" s="1">
        <v>43301.291666666672</v>
      </c>
      <c r="B626" t="s">
        <v>1437</v>
      </c>
      <c r="C626" t="s">
        <v>71</v>
      </c>
      <c r="D626" t="s">
        <v>72</v>
      </c>
      <c r="E626" t="s">
        <v>10</v>
      </c>
      <c r="F626">
        <v>1</v>
      </c>
      <c r="G626">
        <v>1</v>
      </c>
      <c r="H626" s="7" t="str">
        <f t="shared" si="19"/>
        <v>Alondra Gaytan</v>
      </c>
      <c r="I626" s="7">
        <f t="shared" si="18"/>
        <v>1</v>
      </c>
    </row>
    <row r="627" spans="1:9" ht="14.5" x14ac:dyDescent="0.35">
      <c r="A627" s="1">
        <v>43300.291666666672</v>
      </c>
      <c r="B627" t="s">
        <v>1439</v>
      </c>
      <c r="C627" t="s">
        <v>71</v>
      </c>
      <c r="D627" t="s">
        <v>72</v>
      </c>
      <c r="E627" t="s">
        <v>10</v>
      </c>
      <c r="F627">
        <v>1</v>
      </c>
      <c r="G627">
        <v>1</v>
      </c>
      <c r="H627" s="7" t="str">
        <f t="shared" si="19"/>
        <v>Alondra Gaytan</v>
      </c>
      <c r="I627" s="7">
        <f t="shared" si="18"/>
        <v>1</v>
      </c>
    </row>
    <row r="628" spans="1:9" ht="14.5" x14ac:dyDescent="0.35">
      <c r="A628" s="1">
        <v>43300.291666666672</v>
      </c>
      <c r="B628" t="s">
        <v>1435</v>
      </c>
      <c r="C628" t="s">
        <v>71</v>
      </c>
      <c r="D628" t="s">
        <v>72</v>
      </c>
      <c r="E628" t="s">
        <v>10</v>
      </c>
      <c r="F628">
        <v>1</v>
      </c>
      <c r="G628">
        <v>1</v>
      </c>
      <c r="H628" s="7" t="str">
        <f t="shared" si="19"/>
        <v>Alondra Gaytan</v>
      </c>
      <c r="I628" s="7">
        <f t="shared" si="18"/>
        <v>1</v>
      </c>
    </row>
    <row r="629" spans="1:9" ht="14.5" x14ac:dyDescent="0.35">
      <c r="A629" s="1">
        <v>43299.291666666672</v>
      </c>
      <c r="B629" t="s">
        <v>1433</v>
      </c>
      <c r="C629" t="s">
        <v>71</v>
      </c>
      <c r="D629" t="s">
        <v>72</v>
      </c>
      <c r="E629" t="s">
        <v>10</v>
      </c>
      <c r="F629">
        <v>1</v>
      </c>
      <c r="G629">
        <v>1</v>
      </c>
      <c r="H629" s="7" t="str">
        <f t="shared" si="19"/>
        <v>Alondra Gaytan</v>
      </c>
      <c r="I629" s="7">
        <f t="shared" si="18"/>
        <v>1</v>
      </c>
    </row>
    <row r="630" spans="1:9" ht="14.5" x14ac:dyDescent="0.35">
      <c r="A630" s="1">
        <v>43299.291666666672</v>
      </c>
      <c r="B630" t="s">
        <v>1419</v>
      </c>
      <c r="C630" t="s">
        <v>71</v>
      </c>
      <c r="D630" t="s">
        <v>72</v>
      </c>
      <c r="E630" t="s">
        <v>10</v>
      </c>
      <c r="F630">
        <v>1</v>
      </c>
      <c r="G630">
        <v>1</v>
      </c>
      <c r="H630" s="7" t="str">
        <f t="shared" si="19"/>
        <v>Alondra Gaytan</v>
      </c>
      <c r="I630" s="7">
        <f t="shared" si="18"/>
        <v>1</v>
      </c>
    </row>
    <row r="631" spans="1:9" ht="14.5" x14ac:dyDescent="0.35">
      <c r="A631" s="1">
        <v>43299.291666666672</v>
      </c>
      <c r="B631" t="s">
        <v>1405</v>
      </c>
      <c r="C631" t="s">
        <v>71</v>
      </c>
      <c r="D631" t="s">
        <v>72</v>
      </c>
      <c r="E631" t="s">
        <v>10</v>
      </c>
      <c r="F631">
        <v>1.5</v>
      </c>
      <c r="G631">
        <v>1.5</v>
      </c>
      <c r="H631" s="7" t="str">
        <f t="shared" si="19"/>
        <v>Alondra Gaytan</v>
      </c>
      <c r="I631" s="7">
        <f t="shared" si="18"/>
        <v>1.5</v>
      </c>
    </row>
    <row r="632" spans="1:9" ht="14.5" x14ac:dyDescent="0.35">
      <c r="A632" s="1">
        <v>43298.291666666672</v>
      </c>
      <c r="B632" t="s">
        <v>1445</v>
      </c>
      <c r="C632" t="s">
        <v>71</v>
      </c>
      <c r="D632" t="s">
        <v>72</v>
      </c>
      <c r="E632" t="s">
        <v>10</v>
      </c>
      <c r="F632">
        <v>1</v>
      </c>
      <c r="G632">
        <v>1</v>
      </c>
      <c r="H632" s="7" t="str">
        <f t="shared" si="19"/>
        <v>Alondra Gaytan</v>
      </c>
      <c r="I632" s="7">
        <f t="shared" si="18"/>
        <v>1</v>
      </c>
    </row>
    <row r="633" spans="1:9" ht="14.5" x14ac:dyDescent="0.35">
      <c r="A633" s="1">
        <v>43297.291666666672</v>
      </c>
      <c r="B633" t="s">
        <v>1451</v>
      </c>
      <c r="C633" t="s">
        <v>71</v>
      </c>
      <c r="D633" t="s">
        <v>72</v>
      </c>
      <c r="E633" t="s">
        <v>10</v>
      </c>
      <c r="F633">
        <v>1</v>
      </c>
      <c r="G633">
        <v>1</v>
      </c>
      <c r="H633" s="7" t="str">
        <f t="shared" si="19"/>
        <v>Alondra Gaytan</v>
      </c>
      <c r="I633" s="7">
        <f t="shared" si="18"/>
        <v>1</v>
      </c>
    </row>
    <row r="634" spans="1:9" ht="14.5" x14ac:dyDescent="0.35">
      <c r="A634" s="1">
        <v>43293.291666666672</v>
      </c>
      <c r="B634" t="s">
        <v>1407</v>
      </c>
      <c r="C634" t="s">
        <v>71</v>
      </c>
      <c r="D634" t="s">
        <v>72</v>
      </c>
      <c r="E634" t="s">
        <v>10</v>
      </c>
      <c r="F634">
        <v>1</v>
      </c>
      <c r="G634">
        <v>1</v>
      </c>
      <c r="H634" s="7" t="str">
        <f t="shared" si="19"/>
        <v>Alondra Gaytan</v>
      </c>
      <c r="I634" s="7">
        <f t="shared" si="18"/>
        <v>1</v>
      </c>
    </row>
    <row r="635" spans="1:9" ht="14.5" x14ac:dyDescent="0.35">
      <c r="A635" s="1">
        <v>43292.291666666672</v>
      </c>
      <c r="B635" t="s">
        <v>1441</v>
      </c>
      <c r="C635" t="s">
        <v>71</v>
      </c>
      <c r="D635" t="s">
        <v>72</v>
      </c>
      <c r="E635" t="s">
        <v>10</v>
      </c>
      <c r="F635">
        <v>1</v>
      </c>
      <c r="G635">
        <v>1</v>
      </c>
      <c r="H635" s="7" t="str">
        <f t="shared" si="19"/>
        <v>Alondra Gaytan</v>
      </c>
      <c r="I635" s="7">
        <f t="shared" si="18"/>
        <v>1</v>
      </c>
    </row>
    <row r="636" spans="1:9" ht="14.5" x14ac:dyDescent="0.35">
      <c r="A636" s="1">
        <v>43292.291666666672</v>
      </c>
      <c r="B636" t="s">
        <v>1459</v>
      </c>
      <c r="C636" t="s">
        <v>71</v>
      </c>
      <c r="D636" t="s">
        <v>72</v>
      </c>
      <c r="E636" t="s">
        <v>10</v>
      </c>
      <c r="F636">
        <v>1</v>
      </c>
      <c r="G636">
        <v>1</v>
      </c>
      <c r="H636" s="7" t="str">
        <f t="shared" si="19"/>
        <v>Alondra Gaytan</v>
      </c>
      <c r="I636" s="7">
        <f t="shared" si="18"/>
        <v>1</v>
      </c>
    </row>
    <row r="637" spans="1:9" ht="14.5" x14ac:dyDescent="0.35">
      <c r="A637" s="1">
        <v>43292.291666666672</v>
      </c>
      <c r="B637" t="s">
        <v>1461</v>
      </c>
      <c r="C637" t="s">
        <v>71</v>
      </c>
      <c r="D637" t="s">
        <v>72</v>
      </c>
      <c r="E637" t="s">
        <v>10</v>
      </c>
      <c r="F637">
        <v>1</v>
      </c>
      <c r="G637">
        <v>1</v>
      </c>
      <c r="H637" s="7" t="str">
        <f t="shared" si="19"/>
        <v>Alondra Gaytan</v>
      </c>
      <c r="I637" s="7">
        <f t="shared" si="18"/>
        <v>1</v>
      </c>
    </row>
    <row r="638" spans="1:9" ht="14.5" x14ac:dyDescent="0.35">
      <c r="A638" s="1">
        <v>43291.291666666672</v>
      </c>
      <c r="B638" t="s">
        <v>1463</v>
      </c>
      <c r="C638" t="s">
        <v>71</v>
      </c>
      <c r="D638" t="s">
        <v>72</v>
      </c>
      <c r="E638" t="s">
        <v>10</v>
      </c>
      <c r="F638">
        <v>1</v>
      </c>
      <c r="G638">
        <v>1</v>
      </c>
      <c r="H638" s="7" t="str">
        <f t="shared" si="19"/>
        <v>Alondra Gaytan</v>
      </c>
      <c r="I638" s="7">
        <f t="shared" si="18"/>
        <v>1</v>
      </c>
    </row>
    <row r="639" spans="1:9" ht="14.5" x14ac:dyDescent="0.35">
      <c r="A639" s="1">
        <v>43291.291666666672</v>
      </c>
      <c r="B639" t="s">
        <v>1453</v>
      </c>
      <c r="C639" t="s">
        <v>71</v>
      </c>
      <c r="D639" t="s">
        <v>72</v>
      </c>
      <c r="E639" t="s">
        <v>10</v>
      </c>
      <c r="F639">
        <v>1</v>
      </c>
      <c r="G639">
        <v>1</v>
      </c>
      <c r="H639" s="7" t="str">
        <f t="shared" si="19"/>
        <v>Alondra Gaytan</v>
      </c>
      <c r="I639" s="7">
        <f t="shared" si="18"/>
        <v>1</v>
      </c>
    </row>
    <row r="640" spans="1:9" ht="14.5" x14ac:dyDescent="0.35">
      <c r="A640" s="1">
        <v>43290.291666666672</v>
      </c>
      <c r="B640" t="s">
        <v>1468</v>
      </c>
      <c r="C640" t="s">
        <v>71</v>
      </c>
      <c r="D640" t="s">
        <v>72</v>
      </c>
      <c r="E640" t="s">
        <v>10</v>
      </c>
      <c r="F640">
        <v>1</v>
      </c>
      <c r="G640">
        <v>1</v>
      </c>
      <c r="H640" s="7" t="str">
        <f t="shared" si="19"/>
        <v>Alondra Gaytan</v>
      </c>
      <c r="I640" s="7">
        <f t="shared" si="18"/>
        <v>1</v>
      </c>
    </row>
    <row r="641" spans="1:9" ht="14.5" x14ac:dyDescent="0.35">
      <c r="A641" s="1">
        <v>43290.291666666672</v>
      </c>
      <c r="B641" t="s">
        <v>1423</v>
      </c>
      <c r="C641" t="s">
        <v>71</v>
      </c>
      <c r="D641" t="s">
        <v>72</v>
      </c>
      <c r="E641" t="s">
        <v>10</v>
      </c>
      <c r="F641">
        <v>1</v>
      </c>
      <c r="G641">
        <v>1</v>
      </c>
      <c r="H641" s="7" t="str">
        <f t="shared" si="19"/>
        <v>Alondra Gaytan</v>
      </c>
      <c r="I641" s="7">
        <f t="shared" ref="I641:I704" si="20">G641</f>
        <v>1</v>
      </c>
    </row>
    <row r="642" spans="1:9" ht="14.5" x14ac:dyDescent="0.35">
      <c r="A642" s="1">
        <v>43278.291666666672</v>
      </c>
      <c r="B642" t="s">
        <v>70</v>
      </c>
      <c r="C642" t="s">
        <v>71</v>
      </c>
      <c r="D642" t="s">
        <v>72</v>
      </c>
      <c r="E642" t="s">
        <v>10</v>
      </c>
      <c r="F642">
        <v>1</v>
      </c>
      <c r="G642">
        <v>1</v>
      </c>
      <c r="H642" s="7" t="str">
        <f t="shared" ref="H642:H705" si="21">MID(C642&amp;" "&amp;C642,FIND(" ",C642)+1,LEN(C642)-1)</f>
        <v>Alondra Gaytan</v>
      </c>
      <c r="I642" s="7">
        <f t="shared" si="20"/>
        <v>1</v>
      </c>
    </row>
    <row r="643" spans="1:9" ht="14.5" x14ac:dyDescent="0.35">
      <c r="A643" s="1">
        <v>43278.291666666672</v>
      </c>
      <c r="B643" t="s">
        <v>74</v>
      </c>
      <c r="C643" t="s">
        <v>71</v>
      </c>
      <c r="D643" t="s">
        <v>72</v>
      </c>
      <c r="E643" t="s">
        <v>10</v>
      </c>
      <c r="F643">
        <v>1</v>
      </c>
      <c r="G643">
        <v>1</v>
      </c>
      <c r="H643" s="7" t="str">
        <f t="shared" si="21"/>
        <v>Alondra Gaytan</v>
      </c>
      <c r="I643" s="7">
        <f t="shared" si="20"/>
        <v>1</v>
      </c>
    </row>
    <row r="644" spans="1:9" ht="14.5" x14ac:dyDescent="0.35">
      <c r="A644" s="1">
        <v>43273.291666666672</v>
      </c>
      <c r="B644" t="s">
        <v>111</v>
      </c>
      <c r="C644" t="s">
        <v>71</v>
      </c>
      <c r="D644" t="s">
        <v>72</v>
      </c>
      <c r="E644" t="s">
        <v>10</v>
      </c>
      <c r="F644">
        <v>1</v>
      </c>
      <c r="G644">
        <v>1</v>
      </c>
      <c r="H644" s="7" t="str">
        <f t="shared" si="21"/>
        <v>Alondra Gaytan</v>
      </c>
      <c r="I644" s="7">
        <f t="shared" si="20"/>
        <v>1</v>
      </c>
    </row>
    <row r="645" spans="1:9" ht="14.5" x14ac:dyDescent="0.35">
      <c r="A645" s="1">
        <v>43272.291666666672</v>
      </c>
      <c r="B645" t="s">
        <v>122</v>
      </c>
      <c r="C645" t="s">
        <v>71</v>
      </c>
      <c r="D645" t="s">
        <v>72</v>
      </c>
      <c r="E645" t="s">
        <v>10</v>
      </c>
      <c r="F645">
        <v>1</v>
      </c>
      <c r="G645">
        <v>1</v>
      </c>
      <c r="H645" s="7" t="str">
        <f t="shared" si="21"/>
        <v>Alondra Gaytan</v>
      </c>
      <c r="I645" s="7">
        <f t="shared" si="20"/>
        <v>1</v>
      </c>
    </row>
    <row r="646" spans="1:9" ht="14.5" x14ac:dyDescent="0.35">
      <c r="A646" s="1">
        <v>43272.291666666672</v>
      </c>
      <c r="B646" t="s">
        <v>30</v>
      </c>
      <c r="C646" t="s">
        <v>71</v>
      </c>
      <c r="D646" t="s">
        <v>72</v>
      </c>
      <c r="E646" t="s">
        <v>10</v>
      </c>
      <c r="F646">
        <v>1</v>
      </c>
      <c r="G646">
        <v>1</v>
      </c>
      <c r="H646" s="7" t="str">
        <f t="shared" si="21"/>
        <v>Alondra Gaytan</v>
      </c>
      <c r="I646" s="7">
        <f t="shared" si="20"/>
        <v>1</v>
      </c>
    </row>
    <row r="647" spans="1:9" ht="14.5" x14ac:dyDescent="0.35">
      <c r="A647" s="1">
        <v>43272.291666666672</v>
      </c>
      <c r="B647" t="s">
        <v>124</v>
      </c>
      <c r="C647" t="s">
        <v>71</v>
      </c>
      <c r="D647" t="s">
        <v>72</v>
      </c>
      <c r="E647" t="s">
        <v>10</v>
      </c>
      <c r="F647">
        <v>1</v>
      </c>
      <c r="G647">
        <v>1</v>
      </c>
      <c r="H647" s="7" t="str">
        <f t="shared" si="21"/>
        <v>Alondra Gaytan</v>
      </c>
      <c r="I647" s="7">
        <f t="shared" si="20"/>
        <v>1</v>
      </c>
    </row>
    <row r="648" spans="1:9" ht="14.5" x14ac:dyDescent="0.35">
      <c r="A648" s="1">
        <v>43272.291666666672</v>
      </c>
      <c r="B648" t="s">
        <v>26</v>
      </c>
      <c r="C648" t="s">
        <v>71</v>
      </c>
      <c r="D648" t="s">
        <v>72</v>
      </c>
      <c r="E648" t="s">
        <v>10</v>
      </c>
      <c r="F648">
        <v>1</v>
      </c>
      <c r="G648">
        <v>1</v>
      </c>
      <c r="H648" s="7" t="str">
        <f t="shared" si="21"/>
        <v>Alondra Gaytan</v>
      </c>
      <c r="I648" s="7">
        <f t="shared" si="20"/>
        <v>1</v>
      </c>
    </row>
    <row r="649" spans="1:9" ht="14.5" x14ac:dyDescent="0.35">
      <c r="A649" s="1">
        <v>43265.291666666672</v>
      </c>
      <c r="B649" t="s">
        <v>162</v>
      </c>
      <c r="C649" t="s">
        <v>71</v>
      </c>
      <c r="D649" t="s">
        <v>72</v>
      </c>
      <c r="E649" t="s">
        <v>10</v>
      </c>
      <c r="F649">
        <v>1</v>
      </c>
      <c r="G649">
        <v>1</v>
      </c>
      <c r="H649" s="7" t="str">
        <f t="shared" si="21"/>
        <v>Alondra Gaytan</v>
      </c>
      <c r="I649" s="7">
        <f t="shared" si="20"/>
        <v>1</v>
      </c>
    </row>
    <row r="650" spans="1:9" ht="14.5" x14ac:dyDescent="0.35">
      <c r="A650" s="1">
        <v>43265.291666666672</v>
      </c>
      <c r="B650" t="s">
        <v>164</v>
      </c>
      <c r="C650" t="s">
        <v>71</v>
      </c>
      <c r="D650" t="s">
        <v>72</v>
      </c>
      <c r="E650" t="s">
        <v>10</v>
      </c>
      <c r="F650">
        <v>1</v>
      </c>
      <c r="G650">
        <v>1</v>
      </c>
      <c r="H650" s="7" t="str">
        <f t="shared" si="21"/>
        <v>Alondra Gaytan</v>
      </c>
      <c r="I650" s="7">
        <f t="shared" si="20"/>
        <v>1</v>
      </c>
    </row>
    <row r="651" spans="1:9" ht="14.5" x14ac:dyDescent="0.35">
      <c r="A651" s="1">
        <v>43265.291666666672</v>
      </c>
      <c r="B651" t="s">
        <v>166</v>
      </c>
      <c r="C651" t="s">
        <v>71</v>
      </c>
      <c r="D651" t="s">
        <v>72</v>
      </c>
      <c r="E651" t="s">
        <v>10</v>
      </c>
      <c r="F651">
        <v>1</v>
      </c>
      <c r="G651">
        <v>1</v>
      </c>
      <c r="H651" s="7" t="str">
        <f t="shared" si="21"/>
        <v>Alondra Gaytan</v>
      </c>
      <c r="I651" s="7">
        <f t="shared" si="20"/>
        <v>1</v>
      </c>
    </row>
    <row r="652" spans="1:9" ht="14.5" x14ac:dyDescent="0.35">
      <c r="A652" s="1">
        <v>43263.291666666672</v>
      </c>
      <c r="B652" t="s">
        <v>177</v>
      </c>
      <c r="C652" t="s">
        <v>71</v>
      </c>
      <c r="D652" t="s">
        <v>72</v>
      </c>
      <c r="E652" t="s">
        <v>10</v>
      </c>
      <c r="F652">
        <v>1</v>
      </c>
      <c r="G652">
        <v>1</v>
      </c>
      <c r="H652" s="7" t="str">
        <f t="shared" si="21"/>
        <v>Alondra Gaytan</v>
      </c>
      <c r="I652" s="7">
        <f t="shared" si="20"/>
        <v>1</v>
      </c>
    </row>
    <row r="653" spans="1:9" ht="14.5" x14ac:dyDescent="0.35">
      <c r="A653" s="1">
        <v>43263.291666666672</v>
      </c>
      <c r="B653" t="s">
        <v>1457</v>
      </c>
      <c r="C653" t="s">
        <v>71</v>
      </c>
      <c r="D653" t="s">
        <v>72</v>
      </c>
      <c r="E653" t="s">
        <v>10</v>
      </c>
      <c r="F653">
        <v>1</v>
      </c>
      <c r="G653">
        <v>1</v>
      </c>
      <c r="H653" s="7" t="str">
        <f t="shared" si="21"/>
        <v>Alondra Gaytan</v>
      </c>
      <c r="I653" s="7">
        <f t="shared" si="20"/>
        <v>1</v>
      </c>
    </row>
    <row r="654" spans="1:9" ht="14.5" x14ac:dyDescent="0.35">
      <c r="A654" s="1">
        <v>43263.291666666672</v>
      </c>
      <c r="B654" t="s">
        <v>179</v>
      </c>
      <c r="C654" t="s">
        <v>71</v>
      </c>
      <c r="D654" t="s">
        <v>72</v>
      </c>
      <c r="E654" t="s">
        <v>10</v>
      </c>
      <c r="F654">
        <v>1</v>
      </c>
      <c r="G654">
        <v>1</v>
      </c>
      <c r="H654" s="7" t="str">
        <f t="shared" si="21"/>
        <v>Alondra Gaytan</v>
      </c>
      <c r="I654" s="7">
        <f t="shared" si="20"/>
        <v>1</v>
      </c>
    </row>
    <row r="655" spans="1:9" ht="14.5" x14ac:dyDescent="0.35">
      <c r="A655" s="1">
        <v>43263.291666666672</v>
      </c>
      <c r="B655" t="s">
        <v>35</v>
      </c>
      <c r="C655" t="s">
        <v>71</v>
      </c>
      <c r="D655" t="s">
        <v>72</v>
      </c>
      <c r="E655" t="s">
        <v>10</v>
      </c>
      <c r="F655">
        <v>1</v>
      </c>
      <c r="G655">
        <v>1</v>
      </c>
      <c r="H655" s="7" t="str">
        <f t="shared" si="21"/>
        <v>Alondra Gaytan</v>
      </c>
      <c r="I655" s="7">
        <f t="shared" si="20"/>
        <v>1</v>
      </c>
    </row>
    <row r="656" spans="1:9" ht="14.5" x14ac:dyDescent="0.35">
      <c r="A656" s="1">
        <v>43263.291666666672</v>
      </c>
      <c r="B656" t="s">
        <v>1470</v>
      </c>
      <c r="C656" t="s">
        <v>71</v>
      </c>
      <c r="D656" t="s">
        <v>72</v>
      </c>
      <c r="E656" t="s">
        <v>10</v>
      </c>
      <c r="F656">
        <v>1</v>
      </c>
      <c r="G656">
        <v>1</v>
      </c>
      <c r="H656" s="7" t="str">
        <f t="shared" si="21"/>
        <v>Alondra Gaytan</v>
      </c>
      <c r="I656" s="7">
        <f t="shared" si="20"/>
        <v>1</v>
      </c>
    </row>
    <row r="657" spans="1:9" ht="14.5" x14ac:dyDescent="0.35">
      <c r="A657" s="1">
        <v>43259.291666666672</v>
      </c>
      <c r="B657" t="s">
        <v>197</v>
      </c>
      <c r="C657" t="s">
        <v>71</v>
      </c>
      <c r="D657" t="s">
        <v>72</v>
      </c>
      <c r="E657" t="s">
        <v>10</v>
      </c>
      <c r="F657">
        <v>1</v>
      </c>
      <c r="G657">
        <v>1</v>
      </c>
      <c r="H657" s="7" t="str">
        <f t="shared" si="21"/>
        <v>Alondra Gaytan</v>
      </c>
      <c r="I657" s="7">
        <f t="shared" si="20"/>
        <v>1</v>
      </c>
    </row>
    <row r="658" spans="1:9" ht="14.5" x14ac:dyDescent="0.35">
      <c r="A658" s="1">
        <v>43259.291666666672</v>
      </c>
      <c r="B658" t="s">
        <v>189</v>
      </c>
      <c r="C658" t="s">
        <v>71</v>
      </c>
      <c r="D658" t="s">
        <v>72</v>
      </c>
      <c r="E658" t="s">
        <v>10</v>
      </c>
      <c r="F658">
        <v>1</v>
      </c>
      <c r="G658">
        <v>1</v>
      </c>
      <c r="H658" s="7" t="str">
        <f t="shared" si="21"/>
        <v>Alondra Gaytan</v>
      </c>
      <c r="I658" s="7">
        <f t="shared" si="20"/>
        <v>1</v>
      </c>
    </row>
    <row r="659" spans="1:9" ht="14.5" x14ac:dyDescent="0.35">
      <c r="A659" s="1">
        <v>43259.291666666672</v>
      </c>
      <c r="B659" t="s">
        <v>191</v>
      </c>
      <c r="C659" t="s">
        <v>71</v>
      </c>
      <c r="D659" t="s">
        <v>72</v>
      </c>
      <c r="E659" t="s">
        <v>10</v>
      </c>
      <c r="F659">
        <v>1</v>
      </c>
      <c r="G659">
        <v>1</v>
      </c>
      <c r="H659" s="7" t="str">
        <f t="shared" si="21"/>
        <v>Alondra Gaytan</v>
      </c>
      <c r="I659" s="7">
        <f t="shared" si="20"/>
        <v>1</v>
      </c>
    </row>
    <row r="660" spans="1:9" ht="14.5" x14ac:dyDescent="0.35">
      <c r="A660" s="1">
        <v>43259.291666666672</v>
      </c>
      <c r="B660" t="s">
        <v>85</v>
      </c>
      <c r="C660" t="s">
        <v>71</v>
      </c>
      <c r="D660" t="s">
        <v>72</v>
      </c>
      <c r="E660" t="s">
        <v>10</v>
      </c>
      <c r="F660">
        <v>1</v>
      </c>
      <c r="G660">
        <v>1</v>
      </c>
      <c r="H660" s="7" t="str">
        <f t="shared" si="21"/>
        <v>Alondra Gaytan</v>
      </c>
      <c r="I660" s="7">
        <f t="shared" si="20"/>
        <v>1</v>
      </c>
    </row>
    <row r="661" spans="1:9" ht="14.5" x14ac:dyDescent="0.35">
      <c r="A661" s="1">
        <v>43258.291666666672</v>
      </c>
      <c r="B661" t="s">
        <v>209</v>
      </c>
      <c r="C661" t="s">
        <v>71</v>
      </c>
      <c r="D661" t="s">
        <v>72</v>
      </c>
      <c r="E661" t="s">
        <v>10</v>
      </c>
      <c r="F661">
        <v>1</v>
      </c>
      <c r="G661">
        <v>1</v>
      </c>
      <c r="H661" s="7" t="str">
        <f t="shared" si="21"/>
        <v>Alondra Gaytan</v>
      </c>
      <c r="I661" s="7">
        <f t="shared" si="20"/>
        <v>1</v>
      </c>
    </row>
    <row r="662" spans="1:9" ht="14.5" x14ac:dyDescent="0.35">
      <c r="A662" s="1">
        <v>43258.291666666672</v>
      </c>
      <c r="B662" t="s">
        <v>211</v>
      </c>
      <c r="C662" t="s">
        <v>71</v>
      </c>
      <c r="D662" t="s">
        <v>72</v>
      </c>
      <c r="E662" t="s">
        <v>10</v>
      </c>
      <c r="F662">
        <v>1</v>
      </c>
      <c r="G662">
        <v>1</v>
      </c>
      <c r="H662" s="7" t="str">
        <f t="shared" si="21"/>
        <v>Alondra Gaytan</v>
      </c>
      <c r="I662" s="7">
        <f t="shared" si="20"/>
        <v>1</v>
      </c>
    </row>
    <row r="663" spans="1:9" ht="14.5" x14ac:dyDescent="0.35">
      <c r="A663" s="1">
        <v>43257.291666666672</v>
      </c>
      <c r="B663" t="s">
        <v>120</v>
      </c>
      <c r="C663" t="s">
        <v>71</v>
      </c>
      <c r="D663" t="s">
        <v>72</v>
      </c>
      <c r="E663" t="s">
        <v>10</v>
      </c>
      <c r="F663">
        <v>1</v>
      </c>
      <c r="G663">
        <v>1</v>
      </c>
      <c r="H663" s="7" t="str">
        <f t="shared" si="21"/>
        <v>Alondra Gaytan</v>
      </c>
      <c r="I663" s="7">
        <f t="shared" si="20"/>
        <v>1</v>
      </c>
    </row>
    <row r="664" spans="1:9" ht="14.5" x14ac:dyDescent="0.35">
      <c r="A664" s="1">
        <v>43256.291666666672</v>
      </c>
      <c r="B664" t="s">
        <v>78</v>
      </c>
      <c r="C664" t="s">
        <v>71</v>
      </c>
      <c r="D664" t="s">
        <v>72</v>
      </c>
      <c r="E664" t="s">
        <v>10</v>
      </c>
      <c r="F664">
        <v>1</v>
      </c>
      <c r="G664">
        <v>1</v>
      </c>
      <c r="H664" s="7" t="str">
        <f t="shared" si="21"/>
        <v>Alondra Gaytan</v>
      </c>
      <c r="I664" s="7">
        <f t="shared" si="20"/>
        <v>1</v>
      </c>
    </row>
    <row r="665" spans="1:9" ht="14.5" x14ac:dyDescent="0.35">
      <c r="A665" s="1">
        <v>43255.291666666672</v>
      </c>
      <c r="B665" t="s">
        <v>193</v>
      </c>
      <c r="C665" t="s">
        <v>71</v>
      </c>
      <c r="D665" t="s">
        <v>72</v>
      </c>
      <c r="E665" t="s">
        <v>10</v>
      </c>
      <c r="F665">
        <v>1</v>
      </c>
      <c r="G665">
        <v>1</v>
      </c>
      <c r="H665" s="7" t="str">
        <f t="shared" si="21"/>
        <v>Alondra Gaytan</v>
      </c>
      <c r="I665" s="7">
        <f t="shared" si="20"/>
        <v>1</v>
      </c>
    </row>
    <row r="666" spans="1:9" ht="14.5" x14ac:dyDescent="0.35">
      <c r="A666" s="1">
        <v>43255.291666666672</v>
      </c>
      <c r="B666" t="s">
        <v>195</v>
      </c>
      <c r="C666" t="s">
        <v>71</v>
      </c>
      <c r="D666" t="s">
        <v>72</v>
      </c>
      <c r="E666" t="s">
        <v>10</v>
      </c>
      <c r="F666">
        <v>1</v>
      </c>
      <c r="G666">
        <v>1</v>
      </c>
      <c r="H666" s="7" t="str">
        <f t="shared" si="21"/>
        <v>Alondra Gaytan</v>
      </c>
      <c r="I666" s="7">
        <f t="shared" si="20"/>
        <v>1</v>
      </c>
    </row>
    <row r="667" spans="1:9" ht="14.5" x14ac:dyDescent="0.35">
      <c r="A667" s="1">
        <v>43255.291666666672</v>
      </c>
      <c r="B667" t="s">
        <v>229</v>
      </c>
      <c r="C667" t="s">
        <v>71</v>
      </c>
      <c r="D667" t="s">
        <v>72</v>
      </c>
      <c r="E667" t="s">
        <v>10</v>
      </c>
      <c r="F667">
        <v>1</v>
      </c>
      <c r="G667">
        <v>1</v>
      </c>
      <c r="H667" s="7" t="str">
        <f t="shared" si="21"/>
        <v>Alondra Gaytan</v>
      </c>
      <c r="I667" s="7">
        <f t="shared" si="20"/>
        <v>1</v>
      </c>
    </row>
    <row r="668" spans="1:9" ht="14.5" x14ac:dyDescent="0.35">
      <c r="A668" s="1">
        <v>43255.291666666672</v>
      </c>
      <c r="B668" t="s">
        <v>130</v>
      </c>
      <c r="C668" t="s">
        <v>71</v>
      </c>
      <c r="D668" t="s">
        <v>72</v>
      </c>
      <c r="E668" t="s">
        <v>10</v>
      </c>
      <c r="F668">
        <v>1</v>
      </c>
      <c r="G668">
        <v>1</v>
      </c>
      <c r="H668" s="7" t="str">
        <f t="shared" si="21"/>
        <v>Alondra Gaytan</v>
      </c>
      <c r="I668" s="7">
        <f t="shared" si="20"/>
        <v>1</v>
      </c>
    </row>
    <row r="669" spans="1:9" ht="14.5" x14ac:dyDescent="0.35">
      <c r="A669" s="1">
        <v>43252.291666666672</v>
      </c>
      <c r="B669" t="s">
        <v>235</v>
      </c>
      <c r="C669" t="s">
        <v>71</v>
      </c>
      <c r="D669" t="s">
        <v>9</v>
      </c>
      <c r="E669" t="s">
        <v>31</v>
      </c>
      <c r="F669">
        <v>8.3333335816860199E-2</v>
      </c>
      <c r="G669">
        <v>8.3333335816860199E-2</v>
      </c>
      <c r="H669" s="7" t="str">
        <f t="shared" si="21"/>
        <v>Alondra Gaytan</v>
      </c>
      <c r="I669" s="7">
        <f t="shared" si="20"/>
        <v>8.3333335816860199E-2</v>
      </c>
    </row>
    <row r="670" spans="1:9" ht="14.5" x14ac:dyDescent="0.35">
      <c r="A670" s="1">
        <v>43252.291666666672</v>
      </c>
      <c r="B670" t="s">
        <v>235</v>
      </c>
      <c r="C670" t="s">
        <v>71</v>
      </c>
      <c r="D670" t="s">
        <v>72</v>
      </c>
      <c r="E670" t="s">
        <v>10</v>
      </c>
      <c r="F670">
        <v>1</v>
      </c>
      <c r="G670">
        <v>1</v>
      </c>
      <c r="H670" s="7" t="str">
        <f t="shared" si="21"/>
        <v>Alondra Gaytan</v>
      </c>
      <c r="I670" s="7">
        <f t="shared" si="20"/>
        <v>1</v>
      </c>
    </row>
    <row r="671" spans="1:9" ht="14.5" x14ac:dyDescent="0.35">
      <c r="A671" s="1">
        <v>43251.291666666672</v>
      </c>
      <c r="B671" t="s">
        <v>241</v>
      </c>
      <c r="C671" t="s">
        <v>71</v>
      </c>
      <c r="D671" t="s">
        <v>72</v>
      </c>
      <c r="E671" t="s">
        <v>10</v>
      </c>
      <c r="F671">
        <v>1</v>
      </c>
      <c r="G671">
        <v>1</v>
      </c>
      <c r="H671" s="7" t="str">
        <f t="shared" si="21"/>
        <v>Alondra Gaytan</v>
      </c>
      <c r="I671" s="7">
        <f t="shared" si="20"/>
        <v>1</v>
      </c>
    </row>
    <row r="672" spans="1:9" ht="14.5" x14ac:dyDescent="0.35">
      <c r="A672" s="1">
        <v>43251.291666666672</v>
      </c>
      <c r="B672" t="s">
        <v>249</v>
      </c>
      <c r="C672" t="s">
        <v>71</v>
      </c>
      <c r="D672" t="s">
        <v>72</v>
      </c>
      <c r="E672" t="s">
        <v>10</v>
      </c>
      <c r="F672">
        <v>1</v>
      </c>
      <c r="G672">
        <v>1</v>
      </c>
      <c r="H672" s="7" t="str">
        <f t="shared" si="21"/>
        <v>Alondra Gaytan</v>
      </c>
      <c r="I672" s="7">
        <f t="shared" si="20"/>
        <v>1</v>
      </c>
    </row>
    <row r="673" spans="1:9" ht="14.5" x14ac:dyDescent="0.35">
      <c r="A673" s="1">
        <v>43241.291666666672</v>
      </c>
      <c r="B673" t="s">
        <v>239</v>
      </c>
      <c r="C673" t="s">
        <v>71</v>
      </c>
      <c r="D673" t="s">
        <v>72</v>
      </c>
      <c r="E673" t="s">
        <v>10</v>
      </c>
      <c r="F673">
        <v>1</v>
      </c>
      <c r="G673">
        <v>1</v>
      </c>
      <c r="H673" s="7" t="str">
        <f t="shared" si="21"/>
        <v>Alondra Gaytan</v>
      </c>
      <c r="I673" s="7">
        <f t="shared" si="20"/>
        <v>1</v>
      </c>
    </row>
    <row r="674" spans="1:9" ht="14.5" x14ac:dyDescent="0.35">
      <c r="A674" s="1">
        <v>43241.291666666672</v>
      </c>
      <c r="B674" t="s">
        <v>265</v>
      </c>
      <c r="C674" t="s">
        <v>71</v>
      </c>
      <c r="D674" t="s">
        <v>9</v>
      </c>
      <c r="E674" t="s">
        <v>23</v>
      </c>
      <c r="F674">
        <v>1</v>
      </c>
      <c r="G674">
        <v>1</v>
      </c>
      <c r="H674" s="7" t="str">
        <f t="shared" si="21"/>
        <v>Alondra Gaytan</v>
      </c>
      <c r="I674" s="7">
        <f t="shared" si="20"/>
        <v>1</v>
      </c>
    </row>
    <row r="675" spans="1:9" ht="14.5" x14ac:dyDescent="0.35">
      <c r="A675" s="1">
        <v>43241.291666666672</v>
      </c>
      <c r="B675" t="s">
        <v>255</v>
      </c>
      <c r="C675" t="s">
        <v>71</v>
      </c>
      <c r="D675" t="s">
        <v>72</v>
      </c>
      <c r="E675" t="s">
        <v>10</v>
      </c>
      <c r="F675">
        <v>1</v>
      </c>
      <c r="G675">
        <v>1</v>
      </c>
      <c r="H675" s="7" t="str">
        <f t="shared" si="21"/>
        <v>Alondra Gaytan</v>
      </c>
      <c r="I675" s="7">
        <f t="shared" si="20"/>
        <v>1</v>
      </c>
    </row>
    <row r="676" spans="1:9" ht="14.5" x14ac:dyDescent="0.35">
      <c r="A676" s="1">
        <v>43238.291666666672</v>
      </c>
      <c r="B676" t="s">
        <v>282</v>
      </c>
      <c r="C676" t="s">
        <v>71</v>
      </c>
      <c r="D676" t="s">
        <v>72</v>
      </c>
      <c r="E676" t="s">
        <v>10</v>
      </c>
      <c r="F676">
        <v>1</v>
      </c>
      <c r="G676">
        <v>1</v>
      </c>
      <c r="H676" s="7" t="str">
        <f t="shared" si="21"/>
        <v>Alondra Gaytan</v>
      </c>
      <c r="I676" s="7">
        <f t="shared" si="20"/>
        <v>1</v>
      </c>
    </row>
    <row r="677" spans="1:9" ht="14.5" x14ac:dyDescent="0.35">
      <c r="A677" s="1">
        <v>43237.291666666672</v>
      </c>
      <c r="B677" t="s">
        <v>1472</v>
      </c>
      <c r="C677" t="s">
        <v>71</v>
      </c>
      <c r="D677" t="s">
        <v>72</v>
      </c>
      <c r="E677" t="s">
        <v>10</v>
      </c>
      <c r="F677">
        <v>1</v>
      </c>
      <c r="G677">
        <v>1</v>
      </c>
      <c r="H677" s="7" t="str">
        <f t="shared" si="21"/>
        <v>Alondra Gaytan</v>
      </c>
      <c r="I677" s="7">
        <f t="shared" si="20"/>
        <v>1</v>
      </c>
    </row>
    <row r="678" spans="1:9" ht="14.5" x14ac:dyDescent="0.35">
      <c r="A678" s="1">
        <v>43236.291666666672</v>
      </c>
      <c r="B678" t="s">
        <v>292</v>
      </c>
      <c r="C678" t="s">
        <v>71</v>
      </c>
      <c r="D678" t="s">
        <v>72</v>
      </c>
      <c r="E678" t="s">
        <v>90</v>
      </c>
      <c r="F678">
        <v>1</v>
      </c>
      <c r="G678">
        <v>1</v>
      </c>
      <c r="H678" s="7" t="str">
        <f t="shared" si="21"/>
        <v>Alondra Gaytan</v>
      </c>
      <c r="I678" s="7">
        <f t="shared" si="20"/>
        <v>1</v>
      </c>
    </row>
    <row r="679" spans="1:9" ht="14.5" x14ac:dyDescent="0.35">
      <c r="A679" s="1">
        <v>43236.291666666672</v>
      </c>
      <c r="B679" t="s">
        <v>294</v>
      </c>
      <c r="C679" t="s">
        <v>71</v>
      </c>
      <c r="D679" t="s">
        <v>72</v>
      </c>
      <c r="E679" t="s">
        <v>10</v>
      </c>
      <c r="F679">
        <v>1</v>
      </c>
      <c r="G679">
        <v>1</v>
      </c>
      <c r="H679" s="7" t="str">
        <f t="shared" si="21"/>
        <v>Alondra Gaytan</v>
      </c>
      <c r="I679" s="7">
        <f t="shared" si="20"/>
        <v>1</v>
      </c>
    </row>
    <row r="680" spans="1:9" ht="14.5" x14ac:dyDescent="0.35">
      <c r="A680" s="1">
        <v>43236.291666666672</v>
      </c>
      <c r="B680" t="s">
        <v>296</v>
      </c>
      <c r="C680" t="s">
        <v>71</v>
      </c>
      <c r="D680" t="s">
        <v>9</v>
      </c>
      <c r="E680" t="s">
        <v>23</v>
      </c>
      <c r="F680">
        <v>1</v>
      </c>
      <c r="G680">
        <v>1</v>
      </c>
      <c r="H680" s="7" t="str">
        <f t="shared" si="21"/>
        <v>Alondra Gaytan</v>
      </c>
      <c r="I680" s="7">
        <f t="shared" si="20"/>
        <v>1</v>
      </c>
    </row>
    <row r="681" spans="1:9" ht="14.5" x14ac:dyDescent="0.35">
      <c r="A681" s="1">
        <v>43235.291666666672</v>
      </c>
      <c r="B681" t="s">
        <v>160</v>
      </c>
      <c r="C681" t="s">
        <v>71</v>
      </c>
      <c r="D681" t="s">
        <v>72</v>
      </c>
      <c r="E681" t="s">
        <v>10</v>
      </c>
      <c r="F681">
        <v>1</v>
      </c>
      <c r="G681">
        <v>1</v>
      </c>
      <c r="H681" s="7" t="str">
        <f t="shared" si="21"/>
        <v>Alondra Gaytan</v>
      </c>
      <c r="I681" s="7">
        <f t="shared" si="20"/>
        <v>1</v>
      </c>
    </row>
    <row r="682" spans="1:9" ht="14.5" x14ac:dyDescent="0.35">
      <c r="A682" s="1">
        <v>43235.291666666672</v>
      </c>
      <c r="B682" t="s">
        <v>307</v>
      </c>
      <c r="C682" t="s">
        <v>71</v>
      </c>
      <c r="D682" t="s">
        <v>72</v>
      </c>
      <c r="E682" t="s">
        <v>10</v>
      </c>
      <c r="F682">
        <v>1</v>
      </c>
      <c r="G682">
        <v>1</v>
      </c>
      <c r="H682" s="7" t="str">
        <f t="shared" si="21"/>
        <v>Alondra Gaytan</v>
      </c>
      <c r="I682" s="7">
        <f t="shared" si="20"/>
        <v>1</v>
      </c>
    </row>
    <row r="683" spans="1:9" ht="14.5" x14ac:dyDescent="0.35">
      <c r="A683" s="1">
        <v>43235.291666666672</v>
      </c>
      <c r="B683" t="s">
        <v>286</v>
      </c>
      <c r="C683" t="s">
        <v>71</v>
      </c>
      <c r="D683" t="s">
        <v>72</v>
      </c>
      <c r="E683" t="s">
        <v>10</v>
      </c>
      <c r="F683">
        <v>1</v>
      </c>
      <c r="G683">
        <v>1</v>
      </c>
      <c r="H683" s="7" t="str">
        <f t="shared" si="21"/>
        <v>Alondra Gaytan</v>
      </c>
      <c r="I683" s="7">
        <f t="shared" si="20"/>
        <v>1</v>
      </c>
    </row>
    <row r="684" spans="1:9" ht="14.5" x14ac:dyDescent="0.35">
      <c r="A684" s="1">
        <v>43235.291666666672</v>
      </c>
      <c r="B684" t="s">
        <v>1396</v>
      </c>
      <c r="C684" t="s">
        <v>71</v>
      </c>
      <c r="D684" t="s">
        <v>72</v>
      </c>
      <c r="E684" t="s">
        <v>10</v>
      </c>
      <c r="F684">
        <v>1</v>
      </c>
      <c r="G684">
        <v>1</v>
      </c>
      <c r="H684" s="7" t="str">
        <f t="shared" si="21"/>
        <v>Alondra Gaytan</v>
      </c>
      <c r="I684" s="7">
        <f t="shared" si="20"/>
        <v>1</v>
      </c>
    </row>
    <row r="685" spans="1:9" ht="14.5" x14ac:dyDescent="0.35">
      <c r="A685" s="1">
        <v>43234.291666666672</v>
      </c>
      <c r="B685" t="s">
        <v>296</v>
      </c>
      <c r="C685" t="s">
        <v>71</v>
      </c>
      <c r="D685" t="s">
        <v>72</v>
      </c>
      <c r="E685" t="s">
        <v>23</v>
      </c>
      <c r="F685">
        <v>1</v>
      </c>
      <c r="G685">
        <v>1</v>
      </c>
      <c r="H685" s="7" t="str">
        <f t="shared" si="21"/>
        <v>Alondra Gaytan</v>
      </c>
      <c r="I685" s="7">
        <f t="shared" si="20"/>
        <v>1</v>
      </c>
    </row>
    <row r="686" spans="1:9" ht="14.5" x14ac:dyDescent="0.35">
      <c r="A686" s="1">
        <v>43229.291666666672</v>
      </c>
      <c r="B686" t="s">
        <v>563</v>
      </c>
      <c r="C686" t="s">
        <v>71</v>
      </c>
      <c r="D686" t="s">
        <v>72</v>
      </c>
      <c r="E686" t="s">
        <v>23</v>
      </c>
      <c r="F686">
        <v>1</v>
      </c>
      <c r="G686">
        <v>1</v>
      </c>
      <c r="H686" s="7" t="str">
        <f t="shared" si="21"/>
        <v>Alondra Gaytan</v>
      </c>
      <c r="I686" s="7">
        <f t="shared" si="20"/>
        <v>1</v>
      </c>
    </row>
    <row r="687" spans="1:9" ht="14.5" x14ac:dyDescent="0.35">
      <c r="A687" s="1">
        <v>43228.291666666672</v>
      </c>
      <c r="B687" t="s">
        <v>175</v>
      </c>
      <c r="C687" t="s">
        <v>71</v>
      </c>
      <c r="D687" t="s">
        <v>72</v>
      </c>
      <c r="E687" t="s">
        <v>23</v>
      </c>
      <c r="F687">
        <v>1</v>
      </c>
      <c r="G687">
        <v>1</v>
      </c>
      <c r="H687" s="7" t="str">
        <f t="shared" si="21"/>
        <v>Alondra Gaytan</v>
      </c>
      <c r="I687" s="7">
        <f t="shared" si="20"/>
        <v>1</v>
      </c>
    </row>
    <row r="688" spans="1:9" ht="14.5" x14ac:dyDescent="0.35">
      <c r="A688" s="1">
        <v>43227.291666666672</v>
      </c>
      <c r="B688" t="s">
        <v>139</v>
      </c>
      <c r="C688" t="s">
        <v>71</v>
      </c>
      <c r="D688" t="s">
        <v>9</v>
      </c>
      <c r="E688" t="s">
        <v>10</v>
      </c>
      <c r="F688">
        <v>1.5</v>
      </c>
      <c r="G688">
        <v>1.5</v>
      </c>
      <c r="H688" s="7" t="str">
        <f t="shared" si="21"/>
        <v>Alondra Gaytan</v>
      </c>
      <c r="I688" s="7">
        <f t="shared" si="20"/>
        <v>1.5</v>
      </c>
    </row>
    <row r="689" spans="1:9" ht="14.5" x14ac:dyDescent="0.35">
      <c r="A689" s="1">
        <v>43227.291666666672</v>
      </c>
      <c r="B689" t="s">
        <v>503</v>
      </c>
      <c r="C689" t="s">
        <v>71</v>
      </c>
      <c r="D689" t="s">
        <v>9</v>
      </c>
      <c r="E689" t="s">
        <v>23</v>
      </c>
      <c r="F689">
        <v>1</v>
      </c>
      <c r="G689">
        <v>1</v>
      </c>
      <c r="H689" s="7" t="str">
        <f t="shared" si="21"/>
        <v>Alondra Gaytan</v>
      </c>
      <c r="I689" s="7">
        <f t="shared" si="20"/>
        <v>1</v>
      </c>
    </row>
    <row r="690" spans="1:9" ht="14.5" x14ac:dyDescent="0.35">
      <c r="A690" s="1">
        <v>43227.291666666672</v>
      </c>
      <c r="B690" t="s">
        <v>417</v>
      </c>
      <c r="C690" t="s">
        <v>71</v>
      </c>
      <c r="D690" t="s">
        <v>72</v>
      </c>
      <c r="E690" t="s">
        <v>10</v>
      </c>
      <c r="F690">
        <v>1</v>
      </c>
      <c r="G690">
        <v>1</v>
      </c>
      <c r="H690" s="7" t="str">
        <f t="shared" si="21"/>
        <v>Alondra Gaytan</v>
      </c>
      <c r="I690" s="7">
        <f t="shared" si="20"/>
        <v>1</v>
      </c>
    </row>
    <row r="691" spans="1:9" ht="14.5" x14ac:dyDescent="0.35">
      <c r="A691" s="1">
        <v>43227.291666666672</v>
      </c>
      <c r="B691" t="s">
        <v>168</v>
      </c>
      <c r="C691" t="s">
        <v>71</v>
      </c>
      <c r="D691" t="s">
        <v>72</v>
      </c>
      <c r="E691" t="s">
        <v>10</v>
      </c>
      <c r="F691">
        <v>1</v>
      </c>
      <c r="G691">
        <v>1</v>
      </c>
      <c r="H691" s="7" t="str">
        <f t="shared" si="21"/>
        <v>Alondra Gaytan</v>
      </c>
      <c r="I691" s="7">
        <f t="shared" si="20"/>
        <v>1</v>
      </c>
    </row>
    <row r="692" spans="1:9" ht="14.5" x14ac:dyDescent="0.35">
      <c r="A692" s="1">
        <v>43227.291666666672</v>
      </c>
      <c r="B692" t="s">
        <v>231</v>
      </c>
      <c r="C692" t="s">
        <v>71</v>
      </c>
      <c r="D692" t="s">
        <v>72</v>
      </c>
      <c r="E692" t="s">
        <v>10</v>
      </c>
      <c r="F692">
        <v>1</v>
      </c>
      <c r="G692">
        <v>1</v>
      </c>
      <c r="H692" s="7" t="str">
        <f t="shared" si="21"/>
        <v>Alondra Gaytan</v>
      </c>
      <c r="I692" s="7">
        <f t="shared" si="20"/>
        <v>1</v>
      </c>
    </row>
    <row r="693" spans="1:9" ht="14.5" x14ac:dyDescent="0.35">
      <c r="A693" s="1">
        <v>43223.291666666672</v>
      </c>
      <c r="B693" t="s">
        <v>411</v>
      </c>
      <c r="C693" t="s">
        <v>71</v>
      </c>
      <c r="D693" t="s">
        <v>72</v>
      </c>
      <c r="E693" t="s">
        <v>10</v>
      </c>
      <c r="F693">
        <v>1</v>
      </c>
      <c r="G693">
        <v>1</v>
      </c>
      <c r="H693" s="7" t="str">
        <f t="shared" si="21"/>
        <v>Alondra Gaytan</v>
      </c>
      <c r="I693" s="7">
        <f t="shared" si="20"/>
        <v>1</v>
      </c>
    </row>
    <row r="694" spans="1:9" ht="14.5" x14ac:dyDescent="0.35">
      <c r="A694" s="1">
        <v>43223.291666666672</v>
      </c>
      <c r="B694" t="s">
        <v>495</v>
      </c>
      <c r="C694" t="s">
        <v>71</v>
      </c>
      <c r="D694" t="s">
        <v>72</v>
      </c>
      <c r="E694" t="s">
        <v>10</v>
      </c>
      <c r="F694">
        <v>1</v>
      </c>
      <c r="G694">
        <v>1</v>
      </c>
      <c r="H694" s="7" t="str">
        <f t="shared" si="21"/>
        <v>Alondra Gaytan</v>
      </c>
      <c r="I694" s="7">
        <f t="shared" si="20"/>
        <v>1</v>
      </c>
    </row>
    <row r="695" spans="1:9" ht="14.5" x14ac:dyDescent="0.35">
      <c r="A695" s="1">
        <v>43222.291666666672</v>
      </c>
      <c r="B695" t="s">
        <v>553</v>
      </c>
      <c r="C695" t="s">
        <v>71</v>
      </c>
      <c r="D695" t="s">
        <v>9</v>
      </c>
      <c r="E695" t="s">
        <v>31</v>
      </c>
      <c r="F695">
        <v>8.3333335816860199E-2</v>
      </c>
      <c r="G695">
        <v>8.3333335816860199E-2</v>
      </c>
      <c r="H695" s="7" t="str">
        <f t="shared" si="21"/>
        <v>Alondra Gaytan</v>
      </c>
      <c r="I695" s="7">
        <f t="shared" si="20"/>
        <v>8.3333335816860199E-2</v>
      </c>
    </row>
    <row r="696" spans="1:9" ht="14.5" x14ac:dyDescent="0.35">
      <c r="A696" s="1">
        <v>43222.291666666672</v>
      </c>
      <c r="B696" t="s">
        <v>463</v>
      </c>
      <c r="C696" t="s">
        <v>71</v>
      </c>
      <c r="D696" t="s">
        <v>72</v>
      </c>
      <c r="E696" t="s">
        <v>10</v>
      </c>
      <c r="F696">
        <v>1</v>
      </c>
      <c r="G696">
        <v>1</v>
      </c>
      <c r="H696" s="7" t="str">
        <f t="shared" si="21"/>
        <v>Alondra Gaytan</v>
      </c>
      <c r="I696" s="7">
        <f t="shared" si="20"/>
        <v>1</v>
      </c>
    </row>
    <row r="697" spans="1:9" ht="14.5" x14ac:dyDescent="0.35">
      <c r="A697" s="1">
        <v>43217.291666666672</v>
      </c>
      <c r="B697" t="s">
        <v>579</v>
      </c>
      <c r="C697" t="s">
        <v>71</v>
      </c>
      <c r="D697" t="s">
        <v>72</v>
      </c>
      <c r="E697" t="s">
        <v>10</v>
      </c>
      <c r="F697">
        <v>3</v>
      </c>
      <c r="G697">
        <v>3</v>
      </c>
      <c r="H697" s="7" t="str">
        <f t="shared" si="21"/>
        <v>Alondra Gaytan</v>
      </c>
      <c r="I697" s="7">
        <f t="shared" si="20"/>
        <v>3</v>
      </c>
    </row>
    <row r="698" spans="1:9" ht="14.5" x14ac:dyDescent="0.35">
      <c r="A698" s="1">
        <v>43217.291666666672</v>
      </c>
      <c r="B698" t="s">
        <v>92</v>
      </c>
      <c r="C698" t="s">
        <v>71</v>
      </c>
      <c r="D698" t="s">
        <v>72</v>
      </c>
      <c r="E698" t="s">
        <v>10</v>
      </c>
      <c r="F698">
        <v>1</v>
      </c>
      <c r="G698">
        <v>1</v>
      </c>
      <c r="H698" s="7" t="str">
        <f t="shared" si="21"/>
        <v>Alondra Gaytan</v>
      </c>
      <c r="I698" s="7">
        <f t="shared" si="20"/>
        <v>1</v>
      </c>
    </row>
    <row r="699" spans="1:9" ht="14.5" x14ac:dyDescent="0.35">
      <c r="A699" s="1">
        <v>43215.291666666672</v>
      </c>
      <c r="B699" t="s">
        <v>288</v>
      </c>
      <c r="C699" t="s">
        <v>71</v>
      </c>
      <c r="D699" t="s">
        <v>72</v>
      </c>
      <c r="E699" t="s">
        <v>10</v>
      </c>
      <c r="F699">
        <v>2</v>
      </c>
      <c r="G699">
        <v>2</v>
      </c>
      <c r="H699" s="7" t="str">
        <f t="shared" si="21"/>
        <v>Alondra Gaytan</v>
      </c>
      <c r="I699" s="7">
        <f t="shared" si="20"/>
        <v>2</v>
      </c>
    </row>
    <row r="700" spans="1:9" ht="14.5" x14ac:dyDescent="0.35">
      <c r="A700" s="1">
        <v>43215.291666666672</v>
      </c>
      <c r="B700" t="s">
        <v>431</v>
      </c>
      <c r="C700" t="s">
        <v>71</v>
      </c>
      <c r="D700" t="s">
        <v>72</v>
      </c>
      <c r="E700" t="s">
        <v>10</v>
      </c>
      <c r="F700">
        <v>1</v>
      </c>
      <c r="G700">
        <v>1</v>
      </c>
      <c r="H700" s="7" t="str">
        <f t="shared" si="21"/>
        <v>Alondra Gaytan</v>
      </c>
      <c r="I700" s="7">
        <f t="shared" si="20"/>
        <v>1</v>
      </c>
    </row>
    <row r="701" spans="1:9" ht="14.5" x14ac:dyDescent="0.35">
      <c r="A701" s="1">
        <v>43215.291666666672</v>
      </c>
      <c r="B701" t="s">
        <v>1385</v>
      </c>
      <c r="C701" t="s">
        <v>71</v>
      </c>
      <c r="D701" t="s">
        <v>72</v>
      </c>
      <c r="E701" t="s">
        <v>10</v>
      </c>
      <c r="F701">
        <v>1</v>
      </c>
      <c r="G701">
        <v>1</v>
      </c>
      <c r="H701" s="7" t="str">
        <f t="shared" si="21"/>
        <v>Alondra Gaytan</v>
      </c>
      <c r="I701" s="7">
        <f t="shared" si="20"/>
        <v>1</v>
      </c>
    </row>
    <row r="702" spans="1:9" ht="14.5" x14ac:dyDescent="0.35">
      <c r="A702" s="1">
        <v>43215.291666666672</v>
      </c>
      <c r="B702" t="s">
        <v>271</v>
      </c>
      <c r="C702" t="s">
        <v>71</v>
      </c>
      <c r="D702" t="s">
        <v>72</v>
      </c>
      <c r="E702" t="s">
        <v>10</v>
      </c>
      <c r="F702">
        <v>1</v>
      </c>
      <c r="G702">
        <v>1</v>
      </c>
      <c r="H702" s="7" t="str">
        <f t="shared" si="21"/>
        <v>Alondra Gaytan</v>
      </c>
      <c r="I702" s="7">
        <f t="shared" si="20"/>
        <v>1</v>
      </c>
    </row>
    <row r="703" spans="1:9" ht="14.5" x14ac:dyDescent="0.35">
      <c r="A703" s="1">
        <v>43214.291666666672</v>
      </c>
      <c r="B703" t="s">
        <v>1476</v>
      </c>
      <c r="C703" t="s">
        <v>71</v>
      </c>
      <c r="D703" t="s">
        <v>9</v>
      </c>
      <c r="E703" t="s">
        <v>31</v>
      </c>
      <c r="F703">
        <v>1</v>
      </c>
      <c r="G703">
        <v>1</v>
      </c>
      <c r="H703" s="7" t="str">
        <f t="shared" si="21"/>
        <v>Alondra Gaytan</v>
      </c>
      <c r="I703" s="7">
        <f t="shared" si="20"/>
        <v>1</v>
      </c>
    </row>
    <row r="704" spans="1:9" ht="14.5" x14ac:dyDescent="0.35">
      <c r="A704" s="1">
        <v>43210.291666666672</v>
      </c>
      <c r="B704" t="s">
        <v>243</v>
      </c>
      <c r="C704" t="s">
        <v>71</v>
      </c>
      <c r="D704" t="s">
        <v>72</v>
      </c>
      <c r="E704" t="s">
        <v>10</v>
      </c>
      <c r="F704">
        <v>1</v>
      </c>
      <c r="G704">
        <v>1</v>
      </c>
      <c r="H704" s="7" t="str">
        <f t="shared" si="21"/>
        <v>Alondra Gaytan</v>
      </c>
      <c r="I704" s="7">
        <f t="shared" si="20"/>
        <v>1</v>
      </c>
    </row>
    <row r="705" spans="1:9" ht="14.5" x14ac:dyDescent="0.35">
      <c r="A705" s="1">
        <v>43208.291666666672</v>
      </c>
      <c r="B705" t="s">
        <v>595</v>
      </c>
      <c r="C705" t="s">
        <v>71</v>
      </c>
      <c r="D705" t="s">
        <v>72</v>
      </c>
      <c r="E705" t="s">
        <v>10</v>
      </c>
      <c r="F705">
        <v>1</v>
      </c>
      <c r="G705">
        <v>1</v>
      </c>
      <c r="H705" s="7" t="str">
        <f t="shared" si="21"/>
        <v>Alondra Gaytan</v>
      </c>
      <c r="I705" s="7">
        <f t="shared" ref="I705:I768" si="22">G705</f>
        <v>1</v>
      </c>
    </row>
    <row r="706" spans="1:9" ht="14.5" x14ac:dyDescent="0.35">
      <c r="A706" s="1">
        <v>43208.291666666672</v>
      </c>
      <c r="B706" t="s">
        <v>233</v>
      </c>
      <c r="C706" t="s">
        <v>71</v>
      </c>
      <c r="D706" t="s">
        <v>72</v>
      </c>
      <c r="E706" t="s">
        <v>10</v>
      </c>
      <c r="F706">
        <v>1</v>
      </c>
      <c r="G706">
        <v>1</v>
      </c>
      <c r="H706" s="7" t="str">
        <f t="shared" ref="H706:H769" si="23">MID(C706&amp;" "&amp;C706,FIND(" ",C706)+1,LEN(C706)-1)</f>
        <v>Alondra Gaytan</v>
      </c>
      <c r="I706" s="7">
        <f t="shared" si="22"/>
        <v>1</v>
      </c>
    </row>
    <row r="707" spans="1:9" ht="14.5" x14ac:dyDescent="0.35">
      <c r="A707" s="1">
        <v>43208.291666666672</v>
      </c>
      <c r="B707" t="s">
        <v>493</v>
      </c>
      <c r="C707" t="s">
        <v>71</v>
      </c>
      <c r="D707" t="s">
        <v>72</v>
      </c>
      <c r="E707" t="s">
        <v>10</v>
      </c>
      <c r="F707">
        <v>1</v>
      </c>
      <c r="G707">
        <v>1</v>
      </c>
      <c r="H707" s="7" t="str">
        <f t="shared" si="23"/>
        <v>Alondra Gaytan</v>
      </c>
      <c r="I707" s="7">
        <f t="shared" si="22"/>
        <v>1</v>
      </c>
    </row>
    <row r="708" spans="1:9" ht="14.5" x14ac:dyDescent="0.35">
      <c r="A708" s="1">
        <v>43206.291666666672</v>
      </c>
      <c r="B708" t="s">
        <v>513</v>
      </c>
      <c r="C708" t="s">
        <v>71</v>
      </c>
      <c r="D708" t="s">
        <v>9</v>
      </c>
      <c r="E708" t="s">
        <v>10</v>
      </c>
      <c r="F708">
        <v>1</v>
      </c>
      <c r="G708">
        <v>1</v>
      </c>
      <c r="H708" s="7" t="str">
        <f t="shared" si="23"/>
        <v>Alondra Gaytan</v>
      </c>
      <c r="I708" s="7">
        <f t="shared" si="22"/>
        <v>1</v>
      </c>
    </row>
    <row r="709" spans="1:9" ht="14.5" x14ac:dyDescent="0.35">
      <c r="A709" s="1">
        <v>43206.291666666672</v>
      </c>
      <c r="B709" t="s">
        <v>611</v>
      </c>
      <c r="C709" t="s">
        <v>71</v>
      </c>
      <c r="D709" t="s">
        <v>72</v>
      </c>
      <c r="E709" t="s">
        <v>10</v>
      </c>
      <c r="F709">
        <v>2</v>
      </c>
      <c r="G709">
        <v>2</v>
      </c>
      <c r="H709" s="7" t="str">
        <f t="shared" si="23"/>
        <v>Alondra Gaytan</v>
      </c>
      <c r="I709" s="7">
        <f t="shared" si="22"/>
        <v>2</v>
      </c>
    </row>
    <row r="710" spans="1:9" ht="14.5" x14ac:dyDescent="0.35">
      <c r="A710" s="1">
        <v>43201.291666666672</v>
      </c>
      <c r="B710" t="s">
        <v>620</v>
      </c>
      <c r="C710" t="s">
        <v>71</v>
      </c>
      <c r="D710" t="s">
        <v>72</v>
      </c>
      <c r="E710" t="s">
        <v>10</v>
      </c>
      <c r="F710">
        <v>1</v>
      </c>
      <c r="G710">
        <v>1</v>
      </c>
      <c r="H710" s="7" t="str">
        <f t="shared" si="23"/>
        <v>Alondra Gaytan</v>
      </c>
      <c r="I710" s="7">
        <f t="shared" si="22"/>
        <v>1</v>
      </c>
    </row>
    <row r="711" spans="1:9" ht="14.5" x14ac:dyDescent="0.35">
      <c r="A711" s="1">
        <v>43200.291666666672</v>
      </c>
      <c r="B711" t="s">
        <v>565</v>
      </c>
      <c r="C711" t="s">
        <v>71</v>
      </c>
      <c r="D711" t="s">
        <v>72</v>
      </c>
      <c r="E711" t="s">
        <v>10</v>
      </c>
      <c r="F711">
        <v>1</v>
      </c>
      <c r="G711">
        <v>1</v>
      </c>
      <c r="H711" s="7" t="str">
        <f t="shared" si="23"/>
        <v>Alondra Gaytan</v>
      </c>
      <c r="I711" s="7">
        <f t="shared" si="22"/>
        <v>1</v>
      </c>
    </row>
    <row r="712" spans="1:9" ht="14.5" x14ac:dyDescent="0.35">
      <c r="A712" s="1">
        <v>43199.291666666672</v>
      </c>
      <c r="B712" t="s">
        <v>628</v>
      </c>
      <c r="C712" t="s">
        <v>71</v>
      </c>
      <c r="D712" t="s">
        <v>9</v>
      </c>
      <c r="E712" t="s">
        <v>10</v>
      </c>
      <c r="F712">
        <v>0.8333333432674408</v>
      </c>
      <c r="G712">
        <v>0.8333333432674408</v>
      </c>
      <c r="H712" s="7" t="str">
        <f t="shared" si="23"/>
        <v>Alondra Gaytan</v>
      </c>
      <c r="I712" s="7">
        <f t="shared" si="22"/>
        <v>0.8333333432674408</v>
      </c>
    </row>
    <row r="713" spans="1:9" ht="14.5" x14ac:dyDescent="0.35">
      <c r="A713" s="1">
        <v>43199.291666666672</v>
      </c>
      <c r="B713" t="s">
        <v>421</v>
      </c>
      <c r="C713" t="s">
        <v>71</v>
      </c>
      <c r="D713" t="s">
        <v>72</v>
      </c>
      <c r="E713" t="s">
        <v>10</v>
      </c>
      <c r="F713">
        <v>1</v>
      </c>
      <c r="G713">
        <v>1</v>
      </c>
      <c r="H713" s="7" t="str">
        <f t="shared" si="23"/>
        <v>Alondra Gaytan</v>
      </c>
      <c r="I713" s="7">
        <f t="shared" si="22"/>
        <v>1</v>
      </c>
    </row>
    <row r="714" spans="1:9" ht="14.5" x14ac:dyDescent="0.35">
      <c r="A714" s="1">
        <v>43199.291666666672</v>
      </c>
      <c r="B714" t="s">
        <v>201</v>
      </c>
      <c r="C714" t="s">
        <v>71</v>
      </c>
      <c r="D714" t="s">
        <v>72</v>
      </c>
      <c r="E714" t="s">
        <v>10</v>
      </c>
      <c r="F714">
        <v>1</v>
      </c>
      <c r="G714">
        <v>1</v>
      </c>
      <c r="H714" s="7" t="str">
        <f t="shared" si="23"/>
        <v>Alondra Gaytan</v>
      </c>
      <c r="I714" s="7">
        <f t="shared" si="22"/>
        <v>1</v>
      </c>
    </row>
    <row r="715" spans="1:9" ht="14.5" x14ac:dyDescent="0.35">
      <c r="A715" s="1">
        <v>43199.291666666672</v>
      </c>
      <c r="B715" t="s">
        <v>389</v>
      </c>
      <c r="C715" t="s">
        <v>71</v>
      </c>
      <c r="D715" t="s">
        <v>72</v>
      </c>
      <c r="E715" t="s">
        <v>10</v>
      </c>
      <c r="F715">
        <v>1</v>
      </c>
      <c r="G715">
        <v>1</v>
      </c>
      <c r="H715" s="7" t="str">
        <f t="shared" si="23"/>
        <v>Alondra Gaytan</v>
      </c>
      <c r="I715" s="7">
        <f t="shared" si="22"/>
        <v>1</v>
      </c>
    </row>
    <row r="716" spans="1:9" ht="14.5" x14ac:dyDescent="0.35">
      <c r="A716" s="1">
        <v>43199.291666666672</v>
      </c>
      <c r="B716" t="s">
        <v>443</v>
      </c>
      <c r="C716" t="s">
        <v>71</v>
      </c>
      <c r="D716" t="s">
        <v>72</v>
      </c>
      <c r="E716" t="s">
        <v>10</v>
      </c>
      <c r="F716">
        <v>1</v>
      </c>
      <c r="G716">
        <v>1</v>
      </c>
      <c r="H716" s="7" t="str">
        <f t="shared" si="23"/>
        <v>Alondra Gaytan</v>
      </c>
      <c r="I716" s="7">
        <f t="shared" si="22"/>
        <v>1</v>
      </c>
    </row>
    <row r="717" spans="1:9" ht="14.5" x14ac:dyDescent="0.35">
      <c r="A717" s="1">
        <v>43199.291666666672</v>
      </c>
      <c r="B717" t="s">
        <v>459</v>
      </c>
      <c r="C717" t="s">
        <v>71</v>
      </c>
      <c r="D717" t="s">
        <v>72</v>
      </c>
      <c r="E717" t="s">
        <v>10</v>
      </c>
      <c r="F717">
        <v>1</v>
      </c>
      <c r="G717">
        <v>1</v>
      </c>
      <c r="H717" s="7" t="str">
        <f t="shared" si="23"/>
        <v>Alondra Gaytan</v>
      </c>
      <c r="I717" s="7">
        <f t="shared" si="22"/>
        <v>1</v>
      </c>
    </row>
    <row r="718" spans="1:9" ht="14.5" x14ac:dyDescent="0.35">
      <c r="A718" s="1">
        <v>43199.291666666672</v>
      </c>
      <c r="B718" t="s">
        <v>135</v>
      </c>
      <c r="C718" t="s">
        <v>71</v>
      </c>
      <c r="D718" t="s">
        <v>72</v>
      </c>
      <c r="E718" t="s">
        <v>10</v>
      </c>
      <c r="F718">
        <v>1</v>
      </c>
      <c r="G718">
        <v>1</v>
      </c>
      <c r="H718" s="7" t="str">
        <f t="shared" si="23"/>
        <v>Alondra Gaytan</v>
      </c>
      <c r="I718" s="7">
        <f t="shared" si="22"/>
        <v>1</v>
      </c>
    </row>
    <row r="719" spans="1:9" ht="14.5" x14ac:dyDescent="0.35">
      <c r="A719" s="1">
        <v>43196.291666666672</v>
      </c>
      <c r="B719" t="s">
        <v>603</v>
      </c>
      <c r="C719" t="s">
        <v>71</v>
      </c>
      <c r="D719" t="s">
        <v>9</v>
      </c>
      <c r="E719" t="s">
        <v>10</v>
      </c>
      <c r="F719">
        <v>1.5</v>
      </c>
      <c r="G719">
        <v>1.5</v>
      </c>
      <c r="H719" s="7" t="str">
        <f t="shared" si="23"/>
        <v>Alondra Gaytan</v>
      </c>
      <c r="I719" s="7">
        <f t="shared" si="22"/>
        <v>1.5</v>
      </c>
    </row>
    <row r="720" spans="1:9" ht="14.5" x14ac:dyDescent="0.35">
      <c r="A720" s="1">
        <v>43192.291666666672</v>
      </c>
      <c r="B720" t="s">
        <v>1476</v>
      </c>
      <c r="C720" t="s">
        <v>71</v>
      </c>
      <c r="D720" t="s">
        <v>72</v>
      </c>
      <c r="E720" t="s">
        <v>10</v>
      </c>
      <c r="F720">
        <v>1</v>
      </c>
      <c r="G720">
        <v>1</v>
      </c>
      <c r="H720" s="7" t="str">
        <f t="shared" si="23"/>
        <v>Alondra Gaytan</v>
      </c>
      <c r="I720" s="7">
        <f t="shared" si="22"/>
        <v>1</v>
      </c>
    </row>
    <row r="721" spans="1:9" ht="14.5" x14ac:dyDescent="0.35">
      <c r="A721" s="1">
        <v>43188.291666666672</v>
      </c>
      <c r="B721" t="s">
        <v>529</v>
      </c>
      <c r="C721" t="s">
        <v>71</v>
      </c>
      <c r="D721" t="s">
        <v>72</v>
      </c>
      <c r="E721" t="s">
        <v>10</v>
      </c>
      <c r="F721">
        <v>1</v>
      </c>
      <c r="G721">
        <v>1</v>
      </c>
      <c r="H721" s="7" t="str">
        <f t="shared" si="23"/>
        <v>Alondra Gaytan</v>
      </c>
      <c r="I721" s="7">
        <f t="shared" si="22"/>
        <v>1</v>
      </c>
    </row>
    <row r="722" spans="1:9" ht="14.5" x14ac:dyDescent="0.35">
      <c r="A722" s="1">
        <v>43188.291666666672</v>
      </c>
      <c r="B722" t="s">
        <v>574</v>
      </c>
      <c r="C722" t="s">
        <v>71</v>
      </c>
      <c r="D722" t="s">
        <v>72</v>
      </c>
      <c r="E722" t="s">
        <v>10</v>
      </c>
      <c r="F722">
        <v>1</v>
      </c>
      <c r="G722">
        <v>1</v>
      </c>
      <c r="H722" s="7" t="str">
        <f t="shared" si="23"/>
        <v>Alondra Gaytan</v>
      </c>
      <c r="I722" s="7">
        <f t="shared" si="22"/>
        <v>1</v>
      </c>
    </row>
    <row r="723" spans="1:9" ht="14.5" x14ac:dyDescent="0.35">
      <c r="A723" s="1">
        <v>43187.291666666672</v>
      </c>
      <c r="B723" t="s">
        <v>449</v>
      </c>
      <c r="C723" t="s">
        <v>71</v>
      </c>
      <c r="D723" t="s">
        <v>72</v>
      </c>
      <c r="E723" t="s">
        <v>10</v>
      </c>
      <c r="F723">
        <v>1</v>
      </c>
      <c r="G723">
        <v>1</v>
      </c>
      <c r="H723" s="7" t="str">
        <f t="shared" si="23"/>
        <v>Alondra Gaytan</v>
      </c>
      <c r="I723" s="7">
        <f t="shared" si="22"/>
        <v>1</v>
      </c>
    </row>
    <row r="724" spans="1:9" ht="14.5" x14ac:dyDescent="0.35">
      <c r="A724" s="1">
        <v>43187.291666666672</v>
      </c>
      <c r="B724" t="s">
        <v>183</v>
      </c>
      <c r="C724" t="s">
        <v>71</v>
      </c>
      <c r="D724" t="s">
        <v>72</v>
      </c>
      <c r="E724" t="s">
        <v>10</v>
      </c>
      <c r="F724">
        <v>1</v>
      </c>
      <c r="G724">
        <v>1</v>
      </c>
      <c r="H724" s="7" t="str">
        <f t="shared" si="23"/>
        <v>Alondra Gaytan</v>
      </c>
      <c r="I724" s="7">
        <f t="shared" si="22"/>
        <v>1</v>
      </c>
    </row>
    <row r="725" spans="1:9" ht="14.5" x14ac:dyDescent="0.35">
      <c r="A725" s="1">
        <v>43186.291666666672</v>
      </c>
      <c r="B725" t="s">
        <v>261</v>
      </c>
      <c r="C725" t="s">
        <v>71</v>
      </c>
      <c r="D725" t="s">
        <v>9</v>
      </c>
      <c r="E725" t="s">
        <v>10</v>
      </c>
      <c r="F725">
        <v>1</v>
      </c>
      <c r="G725">
        <v>1</v>
      </c>
      <c r="H725" s="7" t="str">
        <f t="shared" si="23"/>
        <v>Alondra Gaytan</v>
      </c>
      <c r="I725" s="7">
        <f t="shared" si="22"/>
        <v>1</v>
      </c>
    </row>
    <row r="726" spans="1:9" ht="14.5" x14ac:dyDescent="0.35">
      <c r="A726" s="1">
        <v>43186.291666666672</v>
      </c>
      <c r="B726" t="s">
        <v>455</v>
      </c>
      <c r="C726" t="s">
        <v>71</v>
      </c>
      <c r="D726" t="s">
        <v>72</v>
      </c>
      <c r="E726" t="s">
        <v>10</v>
      </c>
      <c r="F726">
        <v>1</v>
      </c>
      <c r="G726">
        <v>1</v>
      </c>
      <c r="H726" s="7" t="str">
        <f t="shared" si="23"/>
        <v>Alondra Gaytan</v>
      </c>
      <c r="I726" s="7">
        <f t="shared" si="22"/>
        <v>1</v>
      </c>
    </row>
    <row r="727" spans="1:9" ht="14.5" x14ac:dyDescent="0.35">
      <c r="A727" s="1">
        <v>43186.291666666672</v>
      </c>
      <c r="B727" t="s">
        <v>483</v>
      </c>
      <c r="C727" t="s">
        <v>71</v>
      </c>
      <c r="D727" t="s">
        <v>72</v>
      </c>
      <c r="E727" t="s">
        <v>10</v>
      </c>
      <c r="F727">
        <v>1</v>
      </c>
      <c r="G727">
        <v>1</v>
      </c>
      <c r="H727" s="7" t="str">
        <f t="shared" si="23"/>
        <v>Alondra Gaytan</v>
      </c>
      <c r="I727" s="7">
        <f t="shared" si="22"/>
        <v>1</v>
      </c>
    </row>
    <row r="728" spans="1:9" ht="14.5" x14ac:dyDescent="0.35">
      <c r="A728" s="1">
        <v>43186.291666666672</v>
      </c>
      <c r="B728" t="s">
        <v>399</v>
      </c>
      <c r="C728" t="s">
        <v>71</v>
      </c>
      <c r="D728" t="s">
        <v>72</v>
      </c>
      <c r="E728" t="s">
        <v>10</v>
      </c>
      <c r="F728">
        <v>1</v>
      </c>
      <c r="G728">
        <v>1</v>
      </c>
      <c r="H728" s="7" t="str">
        <f t="shared" si="23"/>
        <v>Alondra Gaytan</v>
      </c>
      <c r="I728" s="7">
        <f t="shared" si="22"/>
        <v>1</v>
      </c>
    </row>
    <row r="729" spans="1:9" ht="14.5" x14ac:dyDescent="0.35">
      <c r="A729" s="1">
        <v>43186.291666666672</v>
      </c>
      <c r="B729" t="s">
        <v>341</v>
      </c>
      <c r="C729" t="s">
        <v>71</v>
      </c>
      <c r="D729" t="s">
        <v>72</v>
      </c>
      <c r="E729" t="s">
        <v>10</v>
      </c>
      <c r="F729">
        <v>1</v>
      </c>
      <c r="G729">
        <v>1</v>
      </c>
      <c r="H729" s="7" t="str">
        <f t="shared" si="23"/>
        <v>Alondra Gaytan</v>
      </c>
      <c r="I729" s="7">
        <f t="shared" si="22"/>
        <v>1</v>
      </c>
    </row>
    <row r="730" spans="1:9" ht="14.5" x14ac:dyDescent="0.35">
      <c r="A730" s="1">
        <v>43185.291666666672</v>
      </c>
      <c r="B730" t="s">
        <v>599</v>
      </c>
      <c r="C730" t="s">
        <v>71</v>
      </c>
      <c r="D730" t="s">
        <v>72</v>
      </c>
      <c r="E730" t="s">
        <v>10</v>
      </c>
      <c r="F730">
        <v>1</v>
      </c>
      <c r="G730">
        <v>1</v>
      </c>
      <c r="H730" s="7" t="str">
        <f t="shared" si="23"/>
        <v>Alondra Gaytan</v>
      </c>
      <c r="I730" s="7">
        <f t="shared" si="22"/>
        <v>1</v>
      </c>
    </row>
    <row r="731" spans="1:9" ht="14.5" x14ac:dyDescent="0.35">
      <c r="A731" s="1">
        <v>43185.291666666672</v>
      </c>
      <c r="B731" t="s">
        <v>381</v>
      </c>
      <c r="C731" t="s">
        <v>71</v>
      </c>
      <c r="D731" t="s">
        <v>72</v>
      </c>
      <c r="E731" t="s">
        <v>10</v>
      </c>
      <c r="F731">
        <v>1</v>
      </c>
      <c r="G731">
        <v>1</v>
      </c>
      <c r="H731" s="7" t="str">
        <f t="shared" si="23"/>
        <v>Alondra Gaytan</v>
      </c>
      <c r="I731" s="7">
        <f t="shared" si="22"/>
        <v>1</v>
      </c>
    </row>
    <row r="732" spans="1:9" ht="14.5" x14ac:dyDescent="0.35">
      <c r="A732" s="1">
        <v>43185.291666666672</v>
      </c>
      <c r="B732" t="s">
        <v>589</v>
      </c>
      <c r="C732" t="s">
        <v>71</v>
      </c>
      <c r="D732" t="s">
        <v>9</v>
      </c>
      <c r="E732" t="s">
        <v>10</v>
      </c>
      <c r="F732">
        <v>1</v>
      </c>
      <c r="G732">
        <v>1</v>
      </c>
      <c r="H732" s="7" t="str">
        <f t="shared" si="23"/>
        <v>Alondra Gaytan</v>
      </c>
      <c r="I732" s="7">
        <f t="shared" si="22"/>
        <v>1</v>
      </c>
    </row>
    <row r="733" spans="1:9" ht="14.5" x14ac:dyDescent="0.35">
      <c r="A733" s="1">
        <v>43185.291666666672</v>
      </c>
      <c r="B733" t="s">
        <v>387</v>
      </c>
      <c r="C733" t="s">
        <v>71</v>
      </c>
      <c r="D733" t="s">
        <v>72</v>
      </c>
      <c r="E733" t="s">
        <v>10</v>
      </c>
      <c r="F733">
        <v>1</v>
      </c>
      <c r="G733">
        <v>1</v>
      </c>
      <c r="H733" s="7" t="str">
        <f t="shared" si="23"/>
        <v>Alondra Gaytan</v>
      </c>
      <c r="I733" s="7">
        <f t="shared" si="22"/>
        <v>1</v>
      </c>
    </row>
    <row r="734" spans="1:9" ht="14.5" x14ac:dyDescent="0.35">
      <c r="A734" s="1">
        <v>43185.291666666672</v>
      </c>
      <c r="B734" t="s">
        <v>585</v>
      </c>
      <c r="C734" t="s">
        <v>71</v>
      </c>
      <c r="D734" t="s">
        <v>72</v>
      </c>
      <c r="E734" t="s">
        <v>10</v>
      </c>
      <c r="F734">
        <v>1</v>
      </c>
      <c r="G734">
        <v>1</v>
      </c>
      <c r="H734" s="7" t="str">
        <f t="shared" si="23"/>
        <v>Alondra Gaytan</v>
      </c>
      <c r="I734" s="7">
        <f t="shared" si="22"/>
        <v>1</v>
      </c>
    </row>
    <row r="735" spans="1:9" ht="14.5" x14ac:dyDescent="0.35">
      <c r="A735" s="1">
        <v>43185.291666666672</v>
      </c>
      <c r="B735" t="s">
        <v>487</v>
      </c>
      <c r="C735" t="s">
        <v>71</v>
      </c>
      <c r="D735" t="s">
        <v>72</v>
      </c>
      <c r="E735" t="s">
        <v>10</v>
      </c>
      <c r="F735">
        <v>1</v>
      </c>
      <c r="G735">
        <v>1</v>
      </c>
      <c r="H735" s="7" t="str">
        <f t="shared" si="23"/>
        <v>Alondra Gaytan</v>
      </c>
      <c r="I735" s="7">
        <f t="shared" si="22"/>
        <v>1</v>
      </c>
    </row>
    <row r="736" spans="1:9" ht="14.5" x14ac:dyDescent="0.35">
      <c r="A736" s="1">
        <v>43182.291666666672</v>
      </c>
      <c r="B736" t="s">
        <v>591</v>
      </c>
      <c r="C736" t="s">
        <v>71</v>
      </c>
      <c r="D736" t="s">
        <v>72</v>
      </c>
      <c r="E736" t="s">
        <v>10</v>
      </c>
      <c r="F736">
        <v>1</v>
      </c>
      <c r="G736">
        <v>1</v>
      </c>
      <c r="H736" s="7" t="str">
        <f t="shared" si="23"/>
        <v>Alondra Gaytan</v>
      </c>
      <c r="I736" s="7">
        <f t="shared" si="22"/>
        <v>1</v>
      </c>
    </row>
    <row r="737" spans="1:9" ht="14.5" x14ac:dyDescent="0.35">
      <c r="A737" s="1">
        <v>43182.291666666672</v>
      </c>
      <c r="B737" t="s">
        <v>551</v>
      </c>
      <c r="C737" t="s">
        <v>71</v>
      </c>
      <c r="D737" t="s">
        <v>72</v>
      </c>
      <c r="E737" t="s">
        <v>10</v>
      </c>
      <c r="F737">
        <v>1</v>
      </c>
      <c r="G737">
        <v>1</v>
      </c>
      <c r="H737" s="7" t="str">
        <f t="shared" si="23"/>
        <v>Alondra Gaytan</v>
      </c>
      <c r="I737" s="7">
        <f t="shared" si="22"/>
        <v>1</v>
      </c>
    </row>
    <row r="738" spans="1:9" ht="14.5" x14ac:dyDescent="0.35">
      <c r="A738" s="1">
        <v>43182.291666666672</v>
      </c>
      <c r="B738" t="s">
        <v>284</v>
      </c>
      <c r="C738" t="s">
        <v>71</v>
      </c>
      <c r="D738" t="s">
        <v>72</v>
      </c>
      <c r="E738" t="s">
        <v>10</v>
      </c>
      <c r="F738">
        <v>1</v>
      </c>
      <c r="G738">
        <v>1</v>
      </c>
      <c r="H738" s="7" t="str">
        <f t="shared" si="23"/>
        <v>Alondra Gaytan</v>
      </c>
      <c r="I738" s="7">
        <f t="shared" si="22"/>
        <v>1</v>
      </c>
    </row>
    <row r="739" spans="1:9" ht="14.5" x14ac:dyDescent="0.35">
      <c r="A739" s="1">
        <v>43181.291666666672</v>
      </c>
      <c r="B739" t="s">
        <v>589</v>
      </c>
      <c r="C739" t="s">
        <v>71</v>
      </c>
      <c r="D739" t="s">
        <v>72</v>
      </c>
      <c r="E739" t="s">
        <v>10</v>
      </c>
      <c r="F739">
        <v>1</v>
      </c>
      <c r="G739">
        <v>1</v>
      </c>
      <c r="H739" s="7" t="str">
        <f t="shared" si="23"/>
        <v>Alondra Gaytan</v>
      </c>
      <c r="I739" s="7">
        <f t="shared" si="22"/>
        <v>1</v>
      </c>
    </row>
    <row r="740" spans="1:9" ht="14.5" x14ac:dyDescent="0.35">
      <c r="A740" s="1">
        <v>43181.291666666672</v>
      </c>
      <c r="B740" t="s">
        <v>313</v>
      </c>
      <c r="C740" t="s">
        <v>71</v>
      </c>
      <c r="D740" t="s">
        <v>72</v>
      </c>
      <c r="E740" t="s">
        <v>10</v>
      </c>
      <c r="F740">
        <v>1</v>
      </c>
      <c r="G740">
        <v>1</v>
      </c>
      <c r="H740" s="7" t="str">
        <f t="shared" si="23"/>
        <v>Alondra Gaytan</v>
      </c>
      <c r="I740" s="7">
        <f t="shared" si="22"/>
        <v>1</v>
      </c>
    </row>
    <row r="741" spans="1:9" ht="14.5" x14ac:dyDescent="0.35">
      <c r="A741" s="1">
        <v>43181.291666666672</v>
      </c>
      <c r="B741" t="s">
        <v>489</v>
      </c>
      <c r="C741" t="s">
        <v>71</v>
      </c>
      <c r="D741" t="s">
        <v>72</v>
      </c>
      <c r="E741" t="s">
        <v>10</v>
      </c>
      <c r="F741">
        <v>1</v>
      </c>
      <c r="G741">
        <v>1</v>
      </c>
      <c r="H741" s="7" t="str">
        <f t="shared" si="23"/>
        <v>Alondra Gaytan</v>
      </c>
      <c r="I741" s="7">
        <f t="shared" si="22"/>
        <v>1</v>
      </c>
    </row>
    <row r="742" spans="1:9" ht="14.5" x14ac:dyDescent="0.35">
      <c r="A742" s="1">
        <v>43181.291666666672</v>
      </c>
      <c r="B742" t="s">
        <v>673</v>
      </c>
      <c r="C742" t="s">
        <v>71</v>
      </c>
      <c r="D742" t="s">
        <v>72</v>
      </c>
      <c r="E742" t="s">
        <v>10</v>
      </c>
      <c r="F742">
        <v>1</v>
      </c>
      <c r="G742">
        <v>1</v>
      </c>
      <c r="H742" s="7" t="str">
        <f t="shared" si="23"/>
        <v>Alondra Gaytan</v>
      </c>
      <c r="I742" s="7">
        <f t="shared" si="22"/>
        <v>1</v>
      </c>
    </row>
    <row r="743" spans="1:9" ht="14.5" x14ac:dyDescent="0.35">
      <c r="A743" s="1">
        <v>43181.291666666672</v>
      </c>
      <c r="B743" t="s">
        <v>321</v>
      </c>
      <c r="C743" t="s">
        <v>71</v>
      </c>
      <c r="D743" t="s">
        <v>72</v>
      </c>
      <c r="E743" t="s">
        <v>10</v>
      </c>
      <c r="F743">
        <v>1</v>
      </c>
      <c r="G743">
        <v>1</v>
      </c>
      <c r="H743" s="7" t="str">
        <f t="shared" si="23"/>
        <v>Alondra Gaytan</v>
      </c>
      <c r="I743" s="7">
        <f t="shared" si="22"/>
        <v>1</v>
      </c>
    </row>
    <row r="744" spans="1:9" ht="14.5" x14ac:dyDescent="0.35">
      <c r="A744" s="1">
        <v>43181.291666666672</v>
      </c>
      <c r="B744" t="s">
        <v>477</v>
      </c>
      <c r="C744" t="s">
        <v>71</v>
      </c>
      <c r="D744" t="s">
        <v>72</v>
      </c>
      <c r="E744" t="s">
        <v>10</v>
      </c>
      <c r="F744">
        <v>1</v>
      </c>
      <c r="G744">
        <v>1</v>
      </c>
      <c r="H744" s="7" t="str">
        <f t="shared" si="23"/>
        <v>Alondra Gaytan</v>
      </c>
      <c r="I744" s="7">
        <f t="shared" si="22"/>
        <v>1</v>
      </c>
    </row>
    <row r="745" spans="1:9" ht="14.5" x14ac:dyDescent="0.35">
      <c r="A745" s="1">
        <v>43181.291666666672</v>
      </c>
      <c r="B745" t="s">
        <v>403</v>
      </c>
      <c r="C745" t="s">
        <v>71</v>
      </c>
      <c r="D745" t="s">
        <v>72</v>
      </c>
      <c r="E745" t="s">
        <v>10</v>
      </c>
      <c r="F745">
        <v>1</v>
      </c>
      <c r="G745">
        <v>1</v>
      </c>
      <c r="H745" s="7" t="str">
        <f t="shared" si="23"/>
        <v>Alondra Gaytan</v>
      </c>
      <c r="I745" s="7">
        <f t="shared" si="22"/>
        <v>1</v>
      </c>
    </row>
    <row r="746" spans="1:9" ht="14.5" x14ac:dyDescent="0.35">
      <c r="A746" s="1">
        <v>43181.291666666672</v>
      </c>
      <c r="B746" t="s">
        <v>15</v>
      </c>
      <c r="C746" t="s">
        <v>71</v>
      </c>
      <c r="D746" t="s">
        <v>72</v>
      </c>
      <c r="E746" t="s">
        <v>10</v>
      </c>
      <c r="F746">
        <v>1</v>
      </c>
      <c r="G746">
        <v>1</v>
      </c>
      <c r="H746" s="7" t="str">
        <f t="shared" si="23"/>
        <v>Alondra Gaytan</v>
      </c>
      <c r="I746" s="7">
        <f t="shared" si="22"/>
        <v>1</v>
      </c>
    </row>
    <row r="747" spans="1:9" ht="14.5" x14ac:dyDescent="0.35">
      <c r="A747" s="1">
        <v>43181.291666666672</v>
      </c>
      <c r="B747" t="s">
        <v>54</v>
      </c>
      <c r="C747" t="s">
        <v>71</v>
      </c>
      <c r="D747" t="s">
        <v>72</v>
      </c>
      <c r="E747" t="s">
        <v>10</v>
      </c>
      <c r="F747">
        <v>1</v>
      </c>
      <c r="G747">
        <v>1</v>
      </c>
      <c r="H747" s="7" t="str">
        <f t="shared" si="23"/>
        <v>Alondra Gaytan</v>
      </c>
      <c r="I747" s="7">
        <f t="shared" si="22"/>
        <v>1</v>
      </c>
    </row>
    <row r="748" spans="1:9" ht="14.5" x14ac:dyDescent="0.35">
      <c r="A748" s="1">
        <v>43179.291666666672</v>
      </c>
      <c r="B748" t="s">
        <v>465</v>
      </c>
      <c r="C748" t="s">
        <v>71</v>
      </c>
      <c r="D748" t="s">
        <v>72</v>
      </c>
      <c r="E748" t="s">
        <v>10</v>
      </c>
      <c r="F748">
        <v>1</v>
      </c>
      <c r="G748">
        <v>1</v>
      </c>
      <c r="H748" s="7" t="str">
        <f t="shared" si="23"/>
        <v>Alondra Gaytan</v>
      </c>
      <c r="I748" s="7">
        <f t="shared" si="22"/>
        <v>1</v>
      </c>
    </row>
    <row r="749" spans="1:9" ht="14.5" x14ac:dyDescent="0.35">
      <c r="A749" s="1">
        <v>43178.291666666672</v>
      </c>
      <c r="B749" t="s">
        <v>521</v>
      </c>
      <c r="C749" t="s">
        <v>71</v>
      </c>
      <c r="D749" t="s">
        <v>72</v>
      </c>
      <c r="E749" t="s">
        <v>10</v>
      </c>
      <c r="F749">
        <v>1</v>
      </c>
      <c r="G749">
        <v>1</v>
      </c>
      <c r="H749" s="7" t="str">
        <f t="shared" si="23"/>
        <v>Alondra Gaytan</v>
      </c>
      <c r="I749" s="7">
        <f t="shared" si="22"/>
        <v>1</v>
      </c>
    </row>
    <row r="750" spans="1:9" ht="14.5" x14ac:dyDescent="0.35">
      <c r="A750" s="1">
        <v>43173.291666666672</v>
      </c>
      <c r="B750" t="s">
        <v>221</v>
      </c>
      <c r="C750" t="s">
        <v>71</v>
      </c>
      <c r="D750" t="s">
        <v>72</v>
      </c>
      <c r="E750" t="s">
        <v>10</v>
      </c>
      <c r="F750">
        <v>1</v>
      </c>
      <c r="G750">
        <v>1</v>
      </c>
      <c r="H750" s="7" t="str">
        <f t="shared" si="23"/>
        <v>Alondra Gaytan</v>
      </c>
      <c r="I750" s="7">
        <f t="shared" si="22"/>
        <v>1</v>
      </c>
    </row>
    <row r="751" spans="1:9" ht="14.5" x14ac:dyDescent="0.35">
      <c r="A751" s="1">
        <v>43173.291666666672</v>
      </c>
      <c r="B751" t="s">
        <v>527</v>
      </c>
      <c r="C751" t="s">
        <v>71</v>
      </c>
      <c r="D751" t="s">
        <v>9</v>
      </c>
      <c r="E751" t="s">
        <v>10</v>
      </c>
      <c r="F751">
        <v>1</v>
      </c>
      <c r="G751">
        <v>1</v>
      </c>
      <c r="H751" s="7" t="str">
        <f t="shared" si="23"/>
        <v>Alondra Gaytan</v>
      </c>
      <c r="I751" s="7">
        <f t="shared" si="22"/>
        <v>1</v>
      </c>
    </row>
    <row r="752" spans="1:9" ht="14.5" x14ac:dyDescent="0.35">
      <c r="A752" s="1">
        <v>43173.291666666672</v>
      </c>
      <c r="B752" t="s">
        <v>481</v>
      </c>
      <c r="C752" t="s">
        <v>71</v>
      </c>
      <c r="D752" t="s">
        <v>72</v>
      </c>
      <c r="E752" t="s">
        <v>10</v>
      </c>
      <c r="F752">
        <v>1</v>
      </c>
      <c r="G752">
        <v>1</v>
      </c>
      <c r="H752" s="7" t="str">
        <f t="shared" si="23"/>
        <v>Alondra Gaytan</v>
      </c>
      <c r="I752" s="7">
        <f t="shared" si="22"/>
        <v>1</v>
      </c>
    </row>
    <row r="753" spans="1:9" ht="14.5" x14ac:dyDescent="0.35">
      <c r="A753" s="1">
        <v>43173.291666666672</v>
      </c>
      <c r="B753" t="s">
        <v>519</v>
      </c>
      <c r="C753" t="s">
        <v>71</v>
      </c>
      <c r="D753" t="s">
        <v>72</v>
      </c>
      <c r="E753" t="s">
        <v>10</v>
      </c>
      <c r="F753">
        <v>1</v>
      </c>
      <c r="G753">
        <v>1</v>
      </c>
      <c r="H753" s="7" t="str">
        <f t="shared" si="23"/>
        <v>Alondra Gaytan</v>
      </c>
      <c r="I753" s="7">
        <f t="shared" si="22"/>
        <v>1</v>
      </c>
    </row>
    <row r="754" spans="1:9" ht="14.5" x14ac:dyDescent="0.35">
      <c r="A754" s="1">
        <v>43171.291666666672</v>
      </c>
      <c r="B754" t="s">
        <v>697</v>
      </c>
      <c r="C754" t="s">
        <v>71</v>
      </c>
      <c r="D754" t="s">
        <v>72</v>
      </c>
      <c r="E754" t="s">
        <v>10</v>
      </c>
      <c r="F754">
        <v>1</v>
      </c>
      <c r="G754">
        <v>1</v>
      </c>
      <c r="H754" s="7" t="str">
        <f t="shared" si="23"/>
        <v>Alondra Gaytan</v>
      </c>
      <c r="I754" s="7">
        <f t="shared" si="22"/>
        <v>1</v>
      </c>
    </row>
    <row r="755" spans="1:9" ht="14.5" x14ac:dyDescent="0.35">
      <c r="A755" s="1">
        <v>43171.291666666672</v>
      </c>
      <c r="B755" t="s">
        <v>689</v>
      </c>
      <c r="C755" t="s">
        <v>71</v>
      </c>
      <c r="D755" t="s">
        <v>72</v>
      </c>
      <c r="E755" t="s">
        <v>10</v>
      </c>
      <c r="F755">
        <v>1</v>
      </c>
      <c r="G755">
        <v>1</v>
      </c>
      <c r="H755" s="7" t="str">
        <f t="shared" si="23"/>
        <v>Alondra Gaytan</v>
      </c>
      <c r="I755" s="7">
        <f t="shared" si="22"/>
        <v>1</v>
      </c>
    </row>
    <row r="756" spans="1:9" ht="14.5" x14ac:dyDescent="0.35">
      <c r="A756" s="1">
        <v>43171.291666666672</v>
      </c>
      <c r="B756" t="s">
        <v>349</v>
      </c>
      <c r="C756" t="s">
        <v>71</v>
      </c>
      <c r="D756" t="s">
        <v>72</v>
      </c>
      <c r="E756" t="s">
        <v>31</v>
      </c>
      <c r="F756">
        <v>1</v>
      </c>
      <c r="G756">
        <v>1</v>
      </c>
      <c r="H756" s="7" t="str">
        <f t="shared" si="23"/>
        <v>Alondra Gaytan</v>
      </c>
      <c r="I756" s="7">
        <f t="shared" si="22"/>
        <v>1</v>
      </c>
    </row>
    <row r="757" spans="1:9" ht="14.5" x14ac:dyDescent="0.35">
      <c r="A757" s="1">
        <v>43168.333333333328</v>
      </c>
      <c r="B757" t="s">
        <v>491</v>
      </c>
      <c r="C757" t="s">
        <v>71</v>
      </c>
      <c r="D757" t="s">
        <v>72</v>
      </c>
      <c r="E757" t="s">
        <v>10</v>
      </c>
      <c r="F757">
        <v>1</v>
      </c>
      <c r="G757">
        <v>1</v>
      </c>
      <c r="H757" s="7" t="str">
        <f t="shared" si="23"/>
        <v>Alondra Gaytan</v>
      </c>
      <c r="I757" s="7">
        <f t="shared" si="22"/>
        <v>1</v>
      </c>
    </row>
    <row r="758" spans="1:9" ht="14.5" x14ac:dyDescent="0.35">
      <c r="A758" s="1">
        <v>43167.333333333328</v>
      </c>
      <c r="B758" t="s">
        <v>683</v>
      </c>
      <c r="C758" t="s">
        <v>71</v>
      </c>
      <c r="D758" t="s">
        <v>72</v>
      </c>
      <c r="E758" t="s">
        <v>31</v>
      </c>
      <c r="F758">
        <v>1</v>
      </c>
      <c r="G758">
        <v>1</v>
      </c>
      <c r="H758" s="7" t="str">
        <f t="shared" si="23"/>
        <v>Alondra Gaytan</v>
      </c>
      <c r="I758" s="7">
        <f t="shared" si="22"/>
        <v>1</v>
      </c>
    </row>
    <row r="759" spans="1:9" ht="14.5" x14ac:dyDescent="0.35">
      <c r="A759" s="1">
        <v>43167.333333333328</v>
      </c>
      <c r="B759" t="s">
        <v>395</v>
      </c>
      <c r="C759" t="s">
        <v>71</v>
      </c>
      <c r="D759" t="s">
        <v>72</v>
      </c>
      <c r="E759" t="s">
        <v>10</v>
      </c>
      <c r="F759">
        <v>1</v>
      </c>
      <c r="G759">
        <v>1</v>
      </c>
      <c r="H759" s="7" t="str">
        <f t="shared" si="23"/>
        <v>Alondra Gaytan</v>
      </c>
      <c r="I759" s="7">
        <f t="shared" si="22"/>
        <v>1</v>
      </c>
    </row>
    <row r="760" spans="1:9" ht="14.5" x14ac:dyDescent="0.35">
      <c r="A760" s="1">
        <v>43167.333333333328</v>
      </c>
      <c r="B760" t="s">
        <v>347</v>
      </c>
      <c r="C760" t="s">
        <v>71</v>
      </c>
      <c r="D760" t="s">
        <v>72</v>
      </c>
      <c r="E760" t="s">
        <v>10</v>
      </c>
      <c r="F760">
        <v>1</v>
      </c>
      <c r="G760">
        <v>1</v>
      </c>
      <c r="H760" s="7" t="str">
        <f t="shared" si="23"/>
        <v>Alondra Gaytan</v>
      </c>
      <c r="I760" s="7">
        <f t="shared" si="22"/>
        <v>1</v>
      </c>
    </row>
    <row r="761" spans="1:9" ht="14.5" x14ac:dyDescent="0.35">
      <c r="A761" s="1">
        <v>43167.333333333328</v>
      </c>
      <c r="B761" t="s">
        <v>311</v>
      </c>
      <c r="C761" t="s">
        <v>71</v>
      </c>
      <c r="D761" t="s">
        <v>72</v>
      </c>
      <c r="E761" t="s">
        <v>10</v>
      </c>
      <c r="F761">
        <v>1</v>
      </c>
      <c r="G761">
        <v>1</v>
      </c>
      <c r="H761" s="7" t="str">
        <f t="shared" si="23"/>
        <v>Alondra Gaytan</v>
      </c>
      <c r="I761" s="7">
        <f t="shared" si="22"/>
        <v>1</v>
      </c>
    </row>
    <row r="762" spans="1:9" ht="14.5" x14ac:dyDescent="0.35">
      <c r="A762" s="1">
        <v>43164.333333333328</v>
      </c>
      <c r="B762" t="s">
        <v>501</v>
      </c>
      <c r="C762" t="s">
        <v>71</v>
      </c>
      <c r="D762" t="s">
        <v>72</v>
      </c>
      <c r="E762" t="s">
        <v>10</v>
      </c>
      <c r="F762">
        <v>1</v>
      </c>
      <c r="G762">
        <v>1</v>
      </c>
      <c r="H762" s="7" t="str">
        <f t="shared" si="23"/>
        <v>Alondra Gaytan</v>
      </c>
      <c r="I762" s="7">
        <f t="shared" si="22"/>
        <v>1</v>
      </c>
    </row>
    <row r="763" spans="1:9" ht="14.5" x14ac:dyDescent="0.35">
      <c r="A763" s="1">
        <v>43161.333333333328</v>
      </c>
      <c r="B763" t="s">
        <v>181</v>
      </c>
      <c r="C763" t="s">
        <v>71</v>
      </c>
      <c r="D763" t="s">
        <v>72</v>
      </c>
      <c r="E763" t="s">
        <v>10</v>
      </c>
      <c r="F763">
        <v>1</v>
      </c>
      <c r="G763">
        <v>1</v>
      </c>
      <c r="H763" s="7" t="str">
        <f t="shared" si="23"/>
        <v>Alondra Gaytan</v>
      </c>
      <c r="I763" s="7">
        <f t="shared" si="22"/>
        <v>1</v>
      </c>
    </row>
    <row r="764" spans="1:9" ht="14.5" x14ac:dyDescent="0.35">
      <c r="A764" s="1">
        <v>43158.333333333328</v>
      </c>
      <c r="B764" t="s">
        <v>425</v>
      </c>
      <c r="C764" t="s">
        <v>71</v>
      </c>
      <c r="D764" t="s">
        <v>72</v>
      </c>
      <c r="E764" t="s">
        <v>10</v>
      </c>
      <c r="F764">
        <v>1</v>
      </c>
      <c r="G764">
        <v>1</v>
      </c>
      <c r="H764" s="7" t="str">
        <f t="shared" si="23"/>
        <v>Alondra Gaytan</v>
      </c>
      <c r="I764" s="7">
        <f t="shared" si="22"/>
        <v>1</v>
      </c>
    </row>
    <row r="765" spans="1:9" ht="14.5" x14ac:dyDescent="0.35">
      <c r="A765" s="1">
        <v>43158.333333333328</v>
      </c>
      <c r="B765" t="s">
        <v>257</v>
      </c>
      <c r="C765" t="s">
        <v>71</v>
      </c>
      <c r="D765" t="s">
        <v>72</v>
      </c>
      <c r="E765" t="s">
        <v>10</v>
      </c>
      <c r="F765">
        <v>1</v>
      </c>
      <c r="G765">
        <v>1</v>
      </c>
      <c r="H765" s="7" t="str">
        <f t="shared" si="23"/>
        <v>Alondra Gaytan</v>
      </c>
      <c r="I765" s="7">
        <f t="shared" si="22"/>
        <v>1</v>
      </c>
    </row>
    <row r="766" spans="1:9" ht="14.5" x14ac:dyDescent="0.35">
      <c r="A766" s="1">
        <v>43153.333333333328</v>
      </c>
      <c r="B766" t="s">
        <v>225</v>
      </c>
      <c r="C766" t="s">
        <v>71</v>
      </c>
      <c r="D766" t="s">
        <v>9</v>
      </c>
      <c r="E766" t="s">
        <v>10</v>
      </c>
      <c r="F766">
        <v>1</v>
      </c>
      <c r="G766">
        <v>1</v>
      </c>
      <c r="H766" s="7" t="str">
        <f t="shared" si="23"/>
        <v>Alondra Gaytan</v>
      </c>
      <c r="I766" s="7">
        <f t="shared" si="22"/>
        <v>1</v>
      </c>
    </row>
    <row r="767" spans="1:9" ht="14.5" x14ac:dyDescent="0.35">
      <c r="A767" s="1">
        <v>43153.333333333328</v>
      </c>
      <c r="B767" t="s">
        <v>597</v>
      </c>
      <c r="C767" t="s">
        <v>71</v>
      </c>
      <c r="D767" t="s">
        <v>72</v>
      </c>
      <c r="E767" t="s">
        <v>31</v>
      </c>
      <c r="F767">
        <v>1</v>
      </c>
      <c r="G767">
        <v>1</v>
      </c>
      <c r="H767" s="7" t="str">
        <f t="shared" si="23"/>
        <v>Alondra Gaytan</v>
      </c>
      <c r="I767" s="7">
        <f t="shared" si="22"/>
        <v>1</v>
      </c>
    </row>
    <row r="768" spans="1:9" ht="14.5" x14ac:dyDescent="0.35">
      <c r="A768" s="1">
        <v>43151.333333333328</v>
      </c>
      <c r="B768" t="s">
        <v>671</v>
      </c>
      <c r="C768" t="s">
        <v>71</v>
      </c>
      <c r="D768" t="s">
        <v>72</v>
      </c>
      <c r="E768" t="s">
        <v>10</v>
      </c>
      <c r="F768">
        <v>1</v>
      </c>
      <c r="G768">
        <v>1</v>
      </c>
      <c r="H768" s="7" t="str">
        <f t="shared" si="23"/>
        <v>Alondra Gaytan</v>
      </c>
      <c r="I768" s="7">
        <f t="shared" si="22"/>
        <v>1</v>
      </c>
    </row>
    <row r="769" spans="1:9" ht="14.5" x14ac:dyDescent="0.35">
      <c r="A769" s="1">
        <v>43146.333333333328</v>
      </c>
      <c r="B769" t="s">
        <v>527</v>
      </c>
      <c r="C769" t="s">
        <v>71</v>
      </c>
      <c r="D769" t="s">
        <v>72</v>
      </c>
      <c r="E769" t="s">
        <v>10</v>
      </c>
      <c r="F769">
        <v>1</v>
      </c>
      <c r="G769">
        <v>1</v>
      </c>
      <c r="H769" s="7" t="str">
        <f t="shared" si="23"/>
        <v>Alondra Gaytan</v>
      </c>
      <c r="I769" s="7">
        <f t="shared" ref="I769:I832" si="24">G769</f>
        <v>1</v>
      </c>
    </row>
    <row r="770" spans="1:9" ht="14.5" x14ac:dyDescent="0.35">
      <c r="A770" s="1">
        <v>43146.333333333328</v>
      </c>
      <c r="B770" t="s">
        <v>351</v>
      </c>
      <c r="C770" t="s">
        <v>71</v>
      </c>
      <c r="D770" t="s">
        <v>72</v>
      </c>
      <c r="E770" t="s">
        <v>10</v>
      </c>
      <c r="F770">
        <v>1</v>
      </c>
      <c r="G770">
        <v>1</v>
      </c>
      <c r="H770" s="7" t="str">
        <f t="shared" ref="H770:H833" si="25">MID(C770&amp;" "&amp;C770,FIND(" ",C770)+1,LEN(C770)-1)</f>
        <v>Alondra Gaytan</v>
      </c>
      <c r="I770" s="7">
        <f t="shared" si="24"/>
        <v>1</v>
      </c>
    </row>
    <row r="771" spans="1:9" ht="14.5" x14ac:dyDescent="0.35">
      <c r="A771" s="1">
        <v>43146.333333333328</v>
      </c>
      <c r="B771" t="s">
        <v>60</v>
      </c>
      <c r="C771" t="s">
        <v>71</v>
      </c>
      <c r="D771" t="s">
        <v>72</v>
      </c>
      <c r="E771" t="s">
        <v>10</v>
      </c>
      <c r="F771">
        <v>1</v>
      </c>
      <c r="G771">
        <v>1</v>
      </c>
      <c r="H771" s="7" t="str">
        <f t="shared" si="25"/>
        <v>Alondra Gaytan</v>
      </c>
      <c r="I771" s="7">
        <f t="shared" si="24"/>
        <v>1</v>
      </c>
    </row>
    <row r="772" spans="1:9" ht="14.5" x14ac:dyDescent="0.35">
      <c r="A772" s="1">
        <v>43146.333333333328</v>
      </c>
      <c r="B772" t="s">
        <v>367</v>
      </c>
      <c r="C772" t="s">
        <v>71</v>
      </c>
      <c r="D772" t="s">
        <v>72</v>
      </c>
      <c r="E772" t="s">
        <v>10</v>
      </c>
      <c r="F772">
        <v>1</v>
      </c>
      <c r="G772">
        <v>1</v>
      </c>
      <c r="H772" s="7" t="str">
        <f t="shared" si="25"/>
        <v>Alondra Gaytan</v>
      </c>
      <c r="I772" s="7">
        <f t="shared" si="24"/>
        <v>1</v>
      </c>
    </row>
    <row r="773" spans="1:9" ht="14.5" x14ac:dyDescent="0.35">
      <c r="A773" s="1">
        <v>43146.333333333328</v>
      </c>
      <c r="B773" t="s">
        <v>309</v>
      </c>
      <c r="C773" t="s">
        <v>71</v>
      </c>
      <c r="D773" t="s">
        <v>72</v>
      </c>
      <c r="E773" t="s">
        <v>10</v>
      </c>
      <c r="F773">
        <v>1</v>
      </c>
      <c r="G773">
        <v>1</v>
      </c>
      <c r="H773" s="7" t="str">
        <f t="shared" si="25"/>
        <v>Alondra Gaytan</v>
      </c>
      <c r="I773" s="7">
        <f t="shared" si="24"/>
        <v>1</v>
      </c>
    </row>
    <row r="774" spans="1:9" ht="14.5" x14ac:dyDescent="0.35">
      <c r="A774" s="1">
        <v>43146.333333333328</v>
      </c>
      <c r="B774" t="s">
        <v>1539</v>
      </c>
      <c r="C774" t="s">
        <v>71</v>
      </c>
      <c r="D774" t="s">
        <v>72</v>
      </c>
      <c r="E774" t="s">
        <v>10</v>
      </c>
      <c r="F774">
        <v>1</v>
      </c>
      <c r="G774">
        <v>1</v>
      </c>
      <c r="H774" s="7" t="str">
        <f t="shared" si="25"/>
        <v>Alondra Gaytan</v>
      </c>
      <c r="I774" s="7">
        <f t="shared" si="24"/>
        <v>1</v>
      </c>
    </row>
    <row r="775" spans="1:9" ht="14.5" x14ac:dyDescent="0.35">
      <c r="A775" s="1">
        <v>43146.333333333328</v>
      </c>
      <c r="B775" t="s">
        <v>42</v>
      </c>
      <c r="C775" t="s">
        <v>71</v>
      </c>
      <c r="D775" t="s">
        <v>72</v>
      </c>
      <c r="E775" t="s">
        <v>10</v>
      </c>
      <c r="F775">
        <v>1</v>
      </c>
      <c r="G775">
        <v>1</v>
      </c>
      <c r="H775" s="7" t="str">
        <f t="shared" si="25"/>
        <v>Alondra Gaytan</v>
      </c>
      <c r="I775" s="7">
        <f t="shared" si="24"/>
        <v>1</v>
      </c>
    </row>
    <row r="776" spans="1:9" ht="14.5" x14ac:dyDescent="0.35">
      <c r="A776" s="1">
        <v>43145.333333333328</v>
      </c>
      <c r="B776" t="s">
        <v>473</v>
      </c>
      <c r="C776" t="s">
        <v>71</v>
      </c>
      <c r="D776" t="s">
        <v>72</v>
      </c>
      <c r="E776" t="s">
        <v>10</v>
      </c>
      <c r="F776">
        <v>1</v>
      </c>
      <c r="G776">
        <v>1</v>
      </c>
      <c r="H776" s="7" t="str">
        <f t="shared" si="25"/>
        <v>Alondra Gaytan</v>
      </c>
      <c r="I776" s="7">
        <f t="shared" si="24"/>
        <v>1</v>
      </c>
    </row>
    <row r="777" spans="1:9" ht="14.5" x14ac:dyDescent="0.35">
      <c r="A777" s="1">
        <v>43145.333333333328</v>
      </c>
      <c r="B777" t="s">
        <v>707</v>
      </c>
      <c r="C777" t="s">
        <v>71</v>
      </c>
      <c r="D777" t="s">
        <v>72</v>
      </c>
      <c r="E777" t="s">
        <v>10</v>
      </c>
      <c r="F777">
        <v>1</v>
      </c>
      <c r="G777">
        <v>1</v>
      </c>
      <c r="H777" s="7" t="str">
        <f t="shared" si="25"/>
        <v>Alondra Gaytan</v>
      </c>
      <c r="I777" s="7">
        <f t="shared" si="24"/>
        <v>1</v>
      </c>
    </row>
    <row r="778" spans="1:9" ht="14.5" x14ac:dyDescent="0.35">
      <c r="A778" s="1">
        <v>43145.333333333328</v>
      </c>
      <c r="B778" t="s">
        <v>707</v>
      </c>
      <c r="C778" t="s">
        <v>71</v>
      </c>
      <c r="D778" t="s">
        <v>9</v>
      </c>
      <c r="E778" t="s">
        <v>31</v>
      </c>
      <c r="F778">
        <v>1.1669999957084656</v>
      </c>
      <c r="G778">
        <v>1.1669999957084656</v>
      </c>
      <c r="H778" s="7" t="str">
        <f t="shared" si="25"/>
        <v>Alondra Gaytan</v>
      </c>
      <c r="I778" s="7">
        <f t="shared" si="24"/>
        <v>1.1669999957084656</v>
      </c>
    </row>
    <row r="779" spans="1:9" ht="14.5" x14ac:dyDescent="0.35">
      <c r="A779" s="1">
        <v>43144.333333333328</v>
      </c>
      <c r="B779" t="s">
        <v>711</v>
      </c>
      <c r="C779" t="s">
        <v>71</v>
      </c>
      <c r="D779" t="s">
        <v>72</v>
      </c>
      <c r="E779" t="s">
        <v>10</v>
      </c>
      <c r="F779">
        <v>1</v>
      </c>
      <c r="G779">
        <v>1</v>
      </c>
      <c r="H779" s="7" t="str">
        <f t="shared" si="25"/>
        <v>Alondra Gaytan</v>
      </c>
      <c r="I779" s="7">
        <f t="shared" si="24"/>
        <v>1</v>
      </c>
    </row>
    <row r="780" spans="1:9" ht="14.5" x14ac:dyDescent="0.35">
      <c r="A780" s="1">
        <v>43140.333333333328</v>
      </c>
      <c r="B780" t="s">
        <v>577</v>
      </c>
      <c r="C780" t="s">
        <v>71</v>
      </c>
      <c r="D780" t="s">
        <v>72</v>
      </c>
      <c r="E780" t="s">
        <v>10</v>
      </c>
      <c r="F780">
        <v>1</v>
      </c>
      <c r="G780">
        <v>1</v>
      </c>
      <c r="H780" s="7" t="str">
        <f t="shared" si="25"/>
        <v>Alondra Gaytan</v>
      </c>
      <c r="I780" s="7">
        <f t="shared" si="24"/>
        <v>1</v>
      </c>
    </row>
    <row r="781" spans="1:9" ht="14.5" x14ac:dyDescent="0.35">
      <c r="A781" s="1">
        <v>43138.333333333328</v>
      </c>
      <c r="B781" t="s">
        <v>628</v>
      </c>
      <c r="C781" t="s">
        <v>71</v>
      </c>
      <c r="D781" t="s">
        <v>72</v>
      </c>
      <c r="E781" t="s">
        <v>31</v>
      </c>
      <c r="F781">
        <v>1</v>
      </c>
      <c r="G781">
        <v>1</v>
      </c>
      <c r="H781" s="7" t="str">
        <f t="shared" si="25"/>
        <v>Alondra Gaytan</v>
      </c>
      <c r="I781" s="7">
        <f t="shared" si="24"/>
        <v>1</v>
      </c>
    </row>
    <row r="782" spans="1:9" ht="14.5" x14ac:dyDescent="0.35">
      <c r="A782" s="1">
        <v>43138.333333333328</v>
      </c>
      <c r="B782" t="s">
        <v>393</v>
      </c>
      <c r="C782" t="s">
        <v>71</v>
      </c>
      <c r="D782" t="s">
        <v>72</v>
      </c>
      <c r="E782" t="s">
        <v>10</v>
      </c>
      <c r="F782">
        <v>1</v>
      </c>
      <c r="G782">
        <v>1</v>
      </c>
      <c r="H782" s="7" t="str">
        <f t="shared" si="25"/>
        <v>Alondra Gaytan</v>
      </c>
      <c r="I782" s="7">
        <f t="shared" si="24"/>
        <v>1</v>
      </c>
    </row>
    <row r="783" spans="1:9" ht="14.5" x14ac:dyDescent="0.35">
      <c r="A783" s="1">
        <v>43138.333333333328</v>
      </c>
      <c r="B783" t="s">
        <v>217</v>
      </c>
      <c r="C783" t="s">
        <v>71</v>
      </c>
      <c r="D783" t="s">
        <v>72</v>
      </c>
      <c r="E783" t="s">
        <v>10</v>
      </c>
      <c r="F783">
        <v>1</v>
      </c>
      <c r="G783">
        <v>1</v>
      </c>
      <c r="H783" s="7" t="str">
        <f t="shared" si="25"/>
        <v>Alondra Gaytan</v>
      </c>
      <c r="I783" s="7">
        <f t="shared" si="24"/>
        <v>1</v>
      </c>
    </row>
    <row r="784" spans="1:9" ht="14.5" x14ac:dyDescent="0.35">
      <c r="A784" s="1">
        <v>43136.333333333328</v>
      </c>
      <c r="B784" t="s">
        <v>353</v>
      </c>
      <c r="C784" t="s">
        <v>71</v>
      </c>
      <c r="D784" t="s">
        <v>72</v>
      </c>
      <c r="E784" t="s">
        <v>10</v>
      </c>
      <c r="F784">
        <v>1</v>
      </c>
      <c r="G784">
        <v>1</v>
      </c>
      <c r="H784" s="7" t="str">
        <f t="shared" si="25"/>
        <v>Alondra Gaytan</v>
      </c>
      <c r="I784" s="7">
        <f t="shared" si="24"/>
        <v>1</v>
      </c>
    </row>
    <row r="785" spans="1:9" ht="14.5" x14ac:dyDescent="0.35">
      <c r="A785" s="1">
        <v>43136.333333333328</v>
      </c>
      <c r="B785" t="s">
        <v>507</v>
      </c>
      <c r="C785" t="s">
        <v>71</v>
      </c>
      <c r="D785" t="s">
        <v>9</v>
      </c>
      <c r="E785" t="s">
        <v>10</v>
      </c>
      <c r="F785">
        <v>1</v>
      </c>
      <c r="G785">
        <v>1</v>
      </c>
      <c r="H785" s="7" t="str">
        <f t="shared" si="25"/>
        <v>Alondra Gaytan</v>
      </c>
      <c r="I785" s="7">
        <f t="shared" si="24"/>
        <v>1</v>
      </c>
    </row>
    <row r="786" spans="1:9" ht="14.5" x14ac:dyDescent="0.35">
      <c r="A786" s="1">
        <v>43136.333333333328</v>
      </c>
      <c r="B786" t="s">
        <v>601</v>
      </c>
      <c r="C786" t="s">
        <v>71</v>
      </c>
      <c r="D786" t="s">
        <v>72</v>
      </c>
      <c r="E786" t="s">
        <v>10</v>
      </c>
      <c r="F786">
        <v>1</v>
      </c>
      <c r="G786">
        <v>1</v>
      </c>
      <c r="H786" s="7" t="str">
        <f t="shared" si="25"/>
        <v>Alondra Gaytan</v>
      </c>
      <c r="I786" s="7">
        <f t="shared" si="24"/>
        <v>1</v>
      </c>
    </row>
    <row r="787" spans="1:9" ht="14.5" x14ac:dyDescent="0.35">
      <c r="A787" s="1">
        <v>43132.333333333328</v>
      </c>
      <c r="B787" t="s">
        <v>48</v>
      </c>
      <c r="C787" t="s">
        <v>71</v>
      </c>
      <c r="D787" t="s">
        <v>72</v>
      </c>
      <c r="E787" t="s">
        <v>10</v>
      </c>
      <c r="F787">
        <v>1</v>
      </c>
      <c r="G787">
        <v>1</v>
      </c>
      <c r="H787" s="7" t="str">
        <f t="shared" si="25"/>
        <v>Alondra Gaytan</v>
      </c>
      <c r="I787" s="7">
        <f t="shared" si="24"/>
        <v>1</v>
      </c>
    </row>
    <row r="788" spans="1:9" ht="14.5" x14ac:dyDescent="0.35">
      <c r="A788" s="1">
        <v>43132.333333333328</v>
      </c>
      <c r="B788" t="s">
        <v>701</v>
      </c>
      <c r="C788" t="s">
        <v>71</v>
      </c>
      <c r="D788" t="s">
        <v>72</v>
      </c>
      <c r="E788" t="s">
        <v>10</v>
      </c>
      <c r="F788">
        <v>1</v>
      </c>
      <c r="G788">
        <v>1</v>
      </c>
      <c r="H788" s="7" t="str">
        <f t="shared" si="25"/>
        <v>Alondra Gaytan</v>
      </c>
      <c r="I788" s="7">
        <f t="shared" si="24"/>
        <v>1</v>
      </c>
    </row>
    <row r="789" spans="1:9" ht="14.5" x14ac:dyDescent="0.35">
      <c r="A789" s="1">
        <v>43132.333333333328</v>
      </c>
      <c r="B789" t="s">
        <v>265</v>
      </c>
      <c r="C789" t="s">
        <v>71</v>
      </c>
      <c r="D789" t="s">
        <v>9</v>
      </c>
      <c r="E789" t="s">
        <v>23</v>
      </c>
      <c r="F789">
        <v>0.5</v>
      </c>
      <c r="G789">
        <v>0.5</v>
      </c>
      <c r="H789" s="7" t="str">
        <f t="shared" si="25"/>
        <v>Alondra Gaytan</v>
      </c>
      <c r="I789" s="7">
        <f t="shared" si="24"/>
        <v>0.5</v>
      </c>
    </row>
    <row r="790" spans="1:9" ht="14.5" x14ac:dyDescent="0.35">
      <c r="A790" s="1">
        <v>43131.333333333328</v>
      </c>
      <c r="B790" t="s">
        <v>371</v>
      </c>
      <c r="C790" t="s">
        <v>71</v>
      </c>
      <c r="D790" t="s">
        <v>72</v>
      </c>
      <c r="E790" t="s">
        <v>10</v>
      </c>
      <c r="F790">
        <v>1</v>
      </c>
      <c r="G790">
        <v>1</v>
      </c>
      <c r="H790" s="7" t="str">
        <f t="shared" si="25"/>
        <v>Alondra Gaytan</v>
      </c>
      <c r="I790" s="7">
        <f t="shared" si="24"/>
        <v>1</v>
      </c>
    </row>
    <row r="791" spans="1:9" ht="14.5" x14ac:dyDescent="0.35">
      <c r="A791" s="1">
        <v>43131.333333333328</v>
      </c>
      <c r="B791" t="s">
        <v>325</v>
      </c>
      <c r="C791" t="s">
        <v>71</v>
      </c>
      <c r="D791" t="s">
        <v>72</v>
      </c>
      <c r="E791" t="s">
        <v>10</v>
      </c>
      <c r="F791">
        <v>1</v>
      </c>
      <c r="G791">
        <v>1</v>
      </c>
      <c r="H791" s="7" t="str">
        <f t="shared" si="25"/>
        <v>Alondra Gaytan</v>
      </c>
      <c r="I791" s="7">
        <f t="shared" si="24"/>
        <v>1</v>
      </c>
    </row>
    <row r="792" spans="1:9" ht="14.5" x14ac:dyDescent="0.35">
      <c r="A792" s="1">
        <v>43131.333333333328</v>
      </c>
      <c r="B792" t="s">
        <v>137</v>
      </c>
      <c r="C792" t="s">
        <v>71</v>
      </c>
      <c r="D792" t="s">
        <v>72</v>
      </c>
      <c r="E792" t="s">
        <v>10</v>
      </c>
      <c r="F792">
        <v>1</v>
      </c>
      <c r="G792">
        <v>1</v>
      </c>
      <c r="H792" s="7" t="str">
        <f t="shared" si="25"/>
        <v>Alondra Gaytan</v>
      </c>
      <c r="I792" s="7">
        <f t="shared" si="24"/>
        <v>1</v>
      </c>
    </row>
    <row r="793" spans="1:9" ht="14.5" x14ac:dyDescent="0.35">
      <c r="A793" s="1">
        <v>43129.333333333328</v>
      </c>
      <c r="B793" t="s">
        <v>128</v>
      </c>
      <c r="C793" t="s">
        <v>71</v>
      </c>
      <c r="D793" t="s">
        <v>72</v>
      </c>
      <c r="E793" t="s">
        <v>10</v>
      </c>
      <c r="F793">
        <v>1</v>
      </c>
      <c r="G793">
        <v>1</v>
      </c>
      <c r="H793" s="7" t="str">
        <f t="shared" si="25"/>
        <v>Alondra Gaytan</v>
      </c>
      <c r="I793" s="7">
        <f t="shared" si="24"/>
        <v>1</v>
      </c>
    </row>
    <row r="794" spans="1:9" ht="14.5" x14ac:dyDescent="0.35">
      <c r="A794" s="1">
        <v>43129.333333333328</v>
      </c>
      <c r="B794" t="s">
        <v>630</v>
      </c>
      <c r="C794" t="s">
        <v>71</v>
      </c>
      <c r="D794" t="s">
        <v>72</v>
      </c>
      <c r="E794" t="s">
        <v>10</v>
      </c>
      <c r="F794">
        <v>1</v>
      </c>
      <c r="G794">
        <v>1</v>
      </c>
      <c r="H794" s="7" t="str">
        <f t="shared" si="25"/>
        <v>Alondra Gaytan</v>
      </c>
      <c r="I794" s="7">
        <f t="shared" si="24"/>
        <v>1</v>
      </c>
    </row>
    <row r="795" spans="1:9" ht="14.5" x14ac:dyDescent="0.35">
      <c r="A795" s="1">
        <v>43129.333333333328</v>
      </c>
      <c r="B795" t="s">
        <v>497</v>
      </c>
      <c r="C795" t="s">
        <v>71</v>
      </c>
      <c r="D795" t="s">
        <v>72</v>
      </c>
      <c r="E795" t="s">
        <v>10</v>
      </c>
      <c r="F795">
        <v>1</v>
      </c>
      <c r="G795">
        <v>1</v>
      </c>
      <c r="H795" s="7" t="str">
        <f t="shared" si="25"/>
        <v>Alondra Gaytan</v>
      </c>
      <c r="I795" s="7">
        <f t="shared" si="24"/>
        <v>1</v>
      </c>
    </row>
    <row r="796" spans="1:9" ht="14.5" x14ac:dyDescent="0.35">
      <c r="A796" s="1">
        <v>43129.333333333328</v>
      </c>
      <c r="B796" t="s">
        <v>749</v>
      </c>
      <c r="C796" t="s">
        <v>71</v>
      </c>
      <c r="D796" t="s">
        <v>72</v>
      </c>
      <c r="E796" t="s">
        <v>10</v>
      </c>
      <c r="F796">
        <v>1</v>
      </c>
      <c r="G796">
        <v>1</v>
      </c>
      <c r="H796" s="7" t="str">
        <f t="shared" si="25"/>
        <v>Alondra Gaytan</v>
      </c>
      <c r="I796" s="7">
        <f t="shared" si="24"/>
        <v>1</v>
      </c>
    </row>
    <row r="797" spans="1:9" ht="14.5" x14ac:dyDescent="0.35">
      <c r="A797" s="1">
        <v>43129.333333333328</v>
      </c>
      <c r="B797" t="s">
        <v>681</v>
      </c>
      <c r="C797" t="s">
        <v>71</v>
      </c>
      <c r="D797" t="s">
        <v>9</v>
      </c>
      <c r="E797" t="s">
        <v>10</v>
      </c>
      <c r="F797">
        <v>1</v>
      </c>
      <c r="G797">
        <v>1</v>
      </c>
      <c r="H797" s="7" t="str">
        <f t="shared" si="25"/>
        <v>Alondra Gaytan</v>
      </c>
      <c r="I797" s="7">
        <f t="shared" si="24"/>
        <v>1</v>
      </c>
    </row>
    <row r="798" spans="1:9" ht="14.5" x14ac:dyDescent="0.35">
      <c r="A798" s="1">
        <v>43126.333333333328</v>
      </c>
      <c r="B798" t="s">
        <v>743</v>
      </c>
      <c r="C798" t="s">
        <v>71</v>
      </c>
      <c r="D798" t="s">
        <v>72</v>
      </c>
      <c r="E798" t="s">
        <v>10</v>
      </c>
      <c r="F798">
        <v>1</v>
      </c>
      <c r="G798">
        <v>1</v>
      </c>
      <c r="H798" s="7" t="str">
        <f t="shared" si="25"/>
        <v>Alondra Gaytan</v>
      </c>
      <c r="I798" s="7">
        <f t="shared" si="24"/>
        <v>1</v>
      </c>
    </row>
    <row r="799" spans="1:9" ht="14.5" x14ac:dyDescent="0.35">
      <c r="A799" s="1">
        <v>43125.333333333328</v>
      </c>
      <c r="B799" t="s">
        <v>419</v>
      </c>
      <c r="C799" t="s">
        <v>71</v>
      </c>
      <c r="D799" t="s">
        <v>72</v>
      </c>
      <c r="E799" t="s">
        <v>10</v>
      </c>
      <c r="F799">
        <v>1</v>
      </c>
      <c r="G799">
        <v>1</v>
      </c>
      <c r="H799" s="7" t="str">
        <f t="shared" si="25"/>
        <v>Alondra Gaytan</v>
      </c>
      <c r="I799" s="7">
        <f t="shared" si="24"/>
        <v>1</v>
      </c>
    </row>
    <row r="800" spans="1:9" ht="14.5" x14ac:dyDescent="0.35">
      <c r="A800" s="1">
        <v>43125.333333333328</v>
      </c>
      <c r="B800" t="s">
        <v>557</v>
      </c>
      <c r="C800" t="s">
        <v>71</v>
      </c>
      <c r="D800" t="s">
        <v>72</v>
      </c>
      <c r="E800" t="s">
        <v>10</v>
      </c>
      <c r="F800">
        <v>1</v>
      </c>
      <c r="G800">
        <v>1</v>
      </c>
      <c r="H800" s="7" t="str">
        <f t="shared" si="25"/>
        <v>Alondra Gaytan</v>
      </c>
      <c r="I800" s="7">
        <f t="shared" si="24"/>
        <v>1</v>
      </c>
    </row>
    <row r="801" spans="1:9" ht="14.5" x14ac:dyDescent="0.35">
      <c r="A801" s="1">
        <v>43124.333333333328</v>
      </c>
      <c r="B801" t="s">
        <v>727</v>
      </c>
      <c r="C801" t="s">
        <v>71</v>
      </c>
      <c r="D801" t="s">
        <v>72</v>
      </c>
      <c r="E801" t="s">
        <v>10</v>
      </c>
      <c r="F801">
        <v>1</v>
      </c>
      <c r="G801">
        <v>1</v>
      </c>
      <c r="H801" s="7" t="str">
        <f t="shared" si="25"/>
        <v>Alondra Gaytan</v>
      </c>
      <c r="I801" s="7">
        <f t="shared" si="24"/>
        <v>1</v>
      </c>
    </row>
    <row r="802" spans="1:9" ht="14.5" x14ac:dyDescent="0.35">
      <c r="A802" s="1">
        <v>43124.333333333328</v>
      </c>
      <c r="B802" t="s">
        <v>363</v>
      </c>
      <c r="C802" t="s">
        <v>71</v>
      </c>
      <c r="D802" t="s">
        <v>72</v>
      </c>
      <c r="E802" t="s">
        <v>10</v>
      </c>
      <c r="F802">
        <v>1</v>
      </c>
      <c r="G802">
        <v>1</v>
      </c>
      <c r="H802" s="7" t="str">
        <f t="shared" si="25"/>
        <v>Alondra Gaytan</v>
      </c>
      <c r="I802" s="7">
        <f t="shared" si="24"/>
        <v>1</v>
      </c>
    </row>
    <row r="803" spans="1:9" ht="14.5" x14ac:dyDescent="0.35">
      <c r="A803" s="1">
        <v>43123.333333333328</v>
      </c>
      <c r="B803" t="s">
        <v>755</v>
      </c>
      <c r="C803" t="s">
        <v>71</v>
      </c>
      <c r="D803" t="s">
        <v>72</v>
      </c>
      <c r="E803" t="s">
        <v>10</v>
      </c>
      <c r="F803">
        <v>1</v>
      </c>
      <c r="G803">
        <v>1</v>
      </c>
      <c r="H803" s="7" t="str">
        <f t="shared" si="25"/>
        <v>Alondra Gaytan</v>
      </c>
      <c r="I803" s="7">
        <f t="shared" si="24"/>
        <v>1</v>
      </c>
    </row>
    <row r="804" spans="1:9" ht="14.5" x14ac:dyDescent="0.35">
      <c r="A804" s="1">
        <v>43123.333333333328</v>
      </c>
      <c r="B804" t="s">
        <v>517</v>
      </c>
      <c r="C804" t="s">
        <v>71</v>
      </c>
      <c r="D804" t="s">
        <v>72</v>
      </c>
      <c r="E804" t="s">
        <v>10</v>
      </c>
      <c r="F804">
        <v>1</v>
      </c>
      <c r="G804">
        <v>1</v>
      </c>
      <c r="H804" s="7" t="str">
        <f t="shared" si="25"/>
        <v>Alondra Gaytan</v>
      </c>
      <c r="I804" s="7">
        <f t="shared" si="24"/>
        <v>1</v>
      </c>
    </row>
    <row r="805" spans="1:9" ht="14.5" x14ac:dyDescent="0.35">
      <c r="A805" s="1">
        <v>43123.333333333328</v>
      </c>
      <c r="B805" t="s">
        <v>207</v>
      </c>
      <c r="C805" t="s">
        <v>71</v>
      </c>
      <c r="D805" t="s">
        <v>72</v>
      </c>
      <c r="E805" t="s">
        <v>10</v>
      </c>
      <c r="F805">
        <v>1</v>
      </c>
      <c r="G805">
        <v>1</v>
      </c>
      <c r="H805" s="7" t="str">
        <f t="shared" si="25"/>
        <v>Alondra Gaytan</v>
      </c>
      <c r="I805" s="7">
        <f t="shared" si="24"/>
        <v>1</v>
      </c>
    </row>
    <row r="806" spans="1:9" ht="14.5" x14ac:dyDescent="0.35">
      <c r="A806" s="1">
        <v>43123.333333333328</v>
      </c>
      <c r="B806" t="s">
        <v>451</v>
      </c>
      <c r="C806" t="s">
        <v>71</v>
      </c>
      <c r="D806" t="s">
        <v>72</v>
      </c>
      <c r="E806" t="s">
        <v>10</v>
      </c>
      <c r="F806">
        <v>1</v>
      </c>
      <c r="G806">
        <v>1</v>
      </c>
      <c r="H806" s="7" t="str">
        <f t="shared" si="25"/>
        <v>Alondra Gaytan</v>
      </c>
      <c r="I806" s="7">
        <f t="shared" si="24"/>
        <v>1</v>
      </c>
    </row>
    <row r="807" spans="1:9" ht="14.5" x14ac:dyDescent="0.35">
      <c r="A807" s="1">
        <v>43123.333333333328</v>
      </c>
      <c r="B807" t="s">
        <v>1538</v>
      </c>
      <c r="C807" t="s">
        <v>71</v>
      </c>
      <c r="D807" t="s">
        <v>9</v>
      </c>
      <c r="E807" t="s">
        <v>10</v>
      </c>
      <c r="F807">
        <v>1</v>
      </c>
      <c r="G807">
        <v>1</v>
      </c>
      <c r="H807" s="7" t="str">
        <f t="shared" si="25"/>
        <v>Alondra Gaytan</v>
      </c>
      <c r="I807" s="7">
        <f t="shared" si="24"/>
        <v>1</v>
      </c>
    </row>
    <row r="808" spans="1:9" ht="14.5" x14ac:dyDescent="0.35">
      <c r="A808" s="1">
        <v>43123.333333333328</v>
      </c>
      <c r="B808" t="s">
        <v>303</v>
      </c>
      <c r="C808" t="s">
        <v>71</v>
      </c>
      <c r="D808" t="s">
        <v>9</v>
      </c>
      <c r="E808" t="s">
        <v>10</v>
      </c>
      <c r="F808">
        <v>1</v>
      </c>
      <c r="G808">
        <v>1</v>
      </c>
      <c r="H808" s="7" t="str">
        <f t="shared" si="25"/>
        <v>Alondra Gaytan</v>
      </c>
      <c r="I808" s="7">
        <f t="shared" si="24"/>
        <v>1</v>
      </c>
    </row>
    <row r="809" spans="1:9" ht="14.5" x14ac:dyDescent="0.35">
      <c r="A809" s="1">
        <v>43123.333333333328</v>
      </c>
      <c r="B809" t="s">
        <v>83</v>
      </c>
      <c r="C809" t="s">
        <v>71</v>
      </c>
      <c r="D809" t="s">
        <v>72</v>
      </c>
      <c r="E809" t="s">
        <v>10</v>
      </c>
      <c r="F809">
        <v>1</v>
      </c>
      <c r="G809">
        <v>1</v>
      </c>
      <c r="H809" s="7" t="str">
        <f t="shared" si="25"/>
        <v>Alondra Gaytan</v>
      </c>
      <c r="I809" s="7">
        <f t="shared" si="24"/>
        <v>1</v>
      </c>
    </row>
    <row r="810" spans="1:9" ht="14.5" x14ac:dyDescent="0.35">
      <c r="A810" s="1">
        <v>43122.333333333328</v>
      </c>
      <c r="B810" t="s">
        <v>105</v>
      </c>
      <c r="C810" t="s">
        <v>71</v>
      </c>
      <c r="D810" t="s">
        <v>72</v>
      </c>
      <c r="E810" t="s">
        <v>10</v>
      </c>
      <c r="F810">
        <v>1</v>
      </c>
      <c r="G810">
        <v>1</v>
      </c>
      <c r="H810" s="7" t="str">
        <f t="shared" si="25"/>
        <v>Alondra Gaytan</v>
      </c>
      <c r="I810" s="7">
        <f t="shared" si="24"/>
        <v>1</v>
      </c>
    </row>
    <row r="811" spans="1:9" ht="14.5" x14ac:dyDescent="0.35">
      <c r="A811" s="1">
        <v>43122.333333333328</v>
      </c>
      <c r="B811" t="s">
        <v>656</v>
      </c>
      <c r="C811" t="s">
        <v>71</v>
      </c>
      <c r="D811" t="s">
        <v>72</v>
      </c>
      <c r="E811" t="s">
        <v>10</v>
      </c>
      <c r="F811">
        <v>1</v>
      </c>
      <c r="G811">
        <v>1</v>
      </c>
      <c r="H811" s="7" t="str">
        <f t="shared" si="25"/>
        <v>Alondra Gaytan</v>
      </c>
      <c r="I811" s="7">
        <f t="shared" si="24"/>
        <v>1</v>
      </c>
    </row>
    <row r="812" spans="1:9" ht="14.5" x14ac:dyDescent="0.35">
      <c r="A812" s="1">
        <v>43122.333333333328</v>
      </c>
      <c r="B812" t="s">
        <v>709</v>
      </c>
      <c r="C812" t="s">
        <v>71</v>
      </c>
      <c r="D812" t="s">
        <v>72</v>
      </c>
      <c r="E812" t="s">
        <v>10</v>
      </c>
      <c r="F812">
        <v>1</v>
      </c>
      <c r="G812">
        <v>1</v>
      </c>
      <c r="H812" s="7" t="str">
        <f t="shared" si="25"/>
        <v>Alondra Gaytan</v>
      </c>
      <c r="I812" s="7">
        <f t="shared" si="24"/>
        <v>1</v>
      </c>
    </row>
    <row r="813" spans="1:9" ht="14.5" x14ac:dyDescent="0.35">
      <c r="A813" s="1">
        <v>43119.333333333328</v>
      </c>
      <c r="B813" t="s">
        <v>433</v>
      </c>
      <c r="C813" t="s">
        <v>71</v>
      </c>
      <c r="D813" t="s">
        <v>72</v>
      </c>
      <c r="E813" t="s">
        <v>10</v>
      </c>
      <c r="F813">
        <v>1</v>
      </c>
      <c r="G813">
        <v>1</v>
      </c>
      <c r="H813" s="7" t="str">
        <f t="shared" si="25"/>
        <v>Alondra Gaytan</v>
      </c>
      <c r="I813" s="7">
        <f t="shared" si="24"/>
        <v>1</v>
      </c>
    </row>
    <row r="814" spans="1:9" ht="14.5" x14ac:dyDescent="0.35">
      <c r="A814" s="1">
        <v>43119.333333333328</v>
      </c>
      <c r="B814" t="s">
        <v>435</v>
      </c>
      <c r="C814" t="s">
        <v>71</v>
      </c>
      <c r="D814" t="s">
        <v>72</v>
      </c>
      <c r="E814" t="s">
        <v>10</v>
      </c>
      <c r="F814">
        <v>1</v>
      </c>
      <c r="G814">
        <v>1</v>
      </c>
      <c r="H814" s="7" t="str">
        <f t="shared" si="25"/>
        <v>Alondra Gaytan</v>
      </c>
      <c r="I814" s="7">
        <f t="shared" si="24"/>
        <v>1</v>
      </c>
    </row>
    <row r="815" spans="1:9" ht="14.5" x14ac:dyDescent="0.35">
      <c r="A815" s="1">
        <v>43119.333333333328</v>
      </c>
      <c r="B815" t="s">
        <v>719</v>
      </c>
      <c r="C815" t="s">
        <v>71</v>
      </c>
      <c r="D815" t="s">
        <v>72</v>
      </c>
      <c r="E815" t="s">
        <v>10</v>
      </c>
      <c r="F815">
        <v>1</v>
      </c>
      <c r="G815">
        <v>1</v>
      </c>
      <c r="H815" s="7" t="str">
        <f t="shared" si="25"/>
        <v>Alondra Gaytan</v>
      </c>
      <c r="I815" s="7">
        <f t="shared" si="24"/>
        <v>1</v>
      </c>
    </row>
    <row r="816" spans="1:9" ht="14.5" x14ac:dyDescent="0.35">
      <c r="A816" s="1">
        <v>43119.333333333328</v>
      </c>
      <c r="B816" t="s">
        <v>315</v>
      </c>
      <c r="C816" t="s">
        <v>71</v>
      </c>
      <c r="D816" t="s">
        <v>72</v>
      </c>
      <c r="E816" t="s">
        <v>10</v>
      </c>
      <c r="F816">
        <v>1</v>
      </c>
      <c r="G816">
        <v>1</v>
      </c>
      <c r="H816" s="7" t="str">
        <f t="shared" si="25"/>
        <v>Alondra Gaytan</v>
      </c>
      <c r="I816" s="7">
        <f t="shared" si="24"/>
        <v>1</v>
      </c>
    </row>
    <row r="817" spans="1:9" ht="14.5" x14ac:dyDescent="0.35">
      <c r="A817" s="1">
        <v>43119.333333333328</v>
      </c>
      <c r="B817" t="s">
        <v>499</v>
      </c>
      <c r="C817" t="s">
        <v>71</v>
      </c>
      <c r="D817" t="s">
        <v>72</v>
      </c>
      <c r="E817" t="s">
        <v>10</v>
      </c>
      <c r="F817">
        <v>1</v>
      </c>
      <c r="G817">
        <v>1</v>
      </c>
      <c r="H817" s="7" t="str">
        <f t="shared" si="25"/>
        <v>Alondra Gaytan</v>
      </c>
      <c r="I817" s="7">
        <f t="shared" si="24"/>
        <v>1</v>
      </c>
    </row>
    <row r="818" spans="1:9" ht="14.5" x14ac:dyDescent="0.35">
      <c r="A818" s="1">
        <v>43119.333333333328</v>
      </c>
      <c r="B818" t="s">
        <v>40</v>
      </c>
      <c r="C818" t="s">
        <v>71</v>
      </c>
      <c r="D818" t="s">
        <v>72</v>
      </c>
      <c r="E818" t="s">
        <v>10</v>
      </c>
      <c r="F818">
        <v>1</v>
      </c>
      <c r="G818">
        <v>1</v>
      </c>
      <c r="H818" s="7" t="str">
        <f t="shared" si="25"/>
        <v>Alondra Gaytan</v>
      </c>
      <c r="I818" s="7">
        <f t="shared" si="24"/>
        <v>1</v>
      </c>
    </row>
    <row r="819" spans="1:9" ht="14.5" x14ac:dyDescent="0.35">
      <c r="A819" s="1">
        <v>43118.333333333328</v>
      </c>
      <c r="B819" t="s">
        <v>38</v>
      </c>
      <c r="C819" t="s">
        <v>71</v>
      </c>
      <c r="D819" t="s">
        <v>9</v>
      </c>
      <c r="E819" t="s">
        <v>10</v>
      </c>
      <c r="F819">
        <v>1</v>
      </c>
      <c r="G819">
        <v>1</v>
      </c>
      <c r="H819" s="7" t="str">
        <f t="shared" si="25"/>
        <v>Alondra Gaytan</v>
      </c>
      <c r="I819" s="7">
        <f t="shared" si="24"/>
        <v>1</v>
      </c>
    </row>
    <row r="820" spans="1:9" ht="14.5" x14ac:dyDescent="0.35">
      <c r="A820" s="1">
        <v>43117.333333333328</v>
      </c>
      <c r="B820" t="s">
        <v>329</v>
      </c>
      <c r="C820" t="s">
        <v>71</v>
      </c>
      <c r="D820" t="s">
        <v>72</v>
      </c>
      <c r="E820" t="s">
        <v>10</v>
      </c>
      <c r="F820">
        <v>1.5</v>
      </c>
      <c r="G820">
        <v>1.5</v>
      </c>
      <c r="H820" s="7" t="str">
        <f t="shared" si="25"/>
        <v>Alondra Gaytan</v>
      </c>
      <c r="I820" s="7">
        <f t="shared" si="24"/>
        <v>1.5</v>
      </c>
    </row>
    <row r="821" spans="1:9" ht="14.5" x14ac:dyDescent="0.35">
      <c r="A821" s="1">
        <v>43117.333333333328</v>
      </c>
      <c r="B821" t="s">
        <v>765</v>
      </c>
      <c r="C821" t="s">
        <v>71</v>
      </c>
      <c r="D821" t="s">
        <v>72</v>
      </c>
      <c r="E821" t="s">
        <v>10</v>
      </c>
      <c r="F821">
        <v>1</v>
      </c>
      <c r="G821">
        <v>1</v>
      </c>
      <c r="H821" s="7" t="str">
        <f t="shared" si="25"/>
        <v>Alondra Gaytan</v>
      </c>
      <c r="I821" s="7">
        <f t="shared" si="24"/>
        <v>1</v>
      </c>
    </row>
    <row r="822" spans="1:9" ht="14.5" x14ac:dyDescent="0.35">
      <c r="A822" s="1">
        <v>43117.333333333328</v>
      </c>
      <c r="B822" t="s">
        <v>101</v>
      </c>
      <c r="C822" t="s">
        <v>71</v>
      </c>
      <c r="D822" t="s">
        <v>72</v>
      </c>
      <c r="E822" t="s">
        <v>10</v>
      </c>
      <c r="F822">
        <v>1</v>
      </c>
      <c r="G822">
        <v>1</v>
      </c>
      <c r="H822" s="7" t="str">
        <f t="shared" si="25"/>
        <v>Alondra Gaytan</v>
      </c>
      <c r="I822" s="7">
        <f t="shared" si="24"/>
        <v>1</v>
      </c>
    </row>
    <row r="823" spans="1:9" ht="14.5" x14ac:dyDescent="0.35">
      <c r="A823" s="1">
        <v>43117.333333333328</v>
      </c>
      <c r="B823" t="s">
        <v>461</v>
      </c>
      <c r="C823" t="s">
        <v>71</v>
      </c>
      <c r="D823" t="s">
        <v>72</v>
      </c>
      <c r="E823" t="s">
        <v>10</v>
      </c>
      <c r="F823">
        <v>1</v>
      </c>
      <c r="G823">
        <v>1</v>
      </c>
      <c r="H823" s="7" t="str">
        <f t="shared" si="25"/>
        <v>Alondra Gaytan</v>
      </c>
      <c r="I823" s="7">
        <f t="shared" si="24"/>
        <v>1</v>
      </c>
    </row>
    <row r="824" spans="1:9" ht="14.5" x14ac:dyDescent="0.35">
      <c r="A824" s="1">
        <v>43117.333333333328</v>
      </c>
      <c r="B824" t="s">
        <v>767</v>
      </c>
      <c r="C824" t="s">
        <v>71</v>
      </c>
      <c r="D824" t="s">
        <v>72</v>
      </c>
      <c r="E824" t="s">
        <v>10</v>
      </c>
      <c r="F824">
        <v>1</v>
      </c>
      <c r="G824">
        <v>1</v>
      </c>
      <c r="H824" s="7" t="str">
        <f t="shared" si="25"/>
        <v>Alondra Gaytan</v>
      </c>
      <c r="I824" s="7">
        <f t="shared" si="24"/>
        <v>1</v>
      </c>
    </row>
    <row r="825" spans="1:9" ht="14.5" x14ac:dyDescent="0.35">
      <c r="A825" s="1">
        <v>43117.333333333328</v>
      </c>
      <c r="B825" t="s">
        <v>509</v>
      </c>
      <c r="C825" t="s">
        <v>71</v>
      </c>
      <c r="D825" t="s">
        <v>72</v>
      </c>
      <c r="E825" t="s">
        <v>10</v>
      </c>
      <c r="F825">
        <v>1</v>
      </c>
      <c r="G825">
        <v>1</v>
      </c>
      <c r="H825" s="7" t="str">
        <f t="shared" si="25"/>
        <v>Alondra Gaytan</v>
      </c>
      <c r="I825" s="7">
        <f t="shared" si="24"/>
        <v>1</v>
      </c>
    </row>
    <row r="826" spans="1:9" ht="14.5" x14ac:dyDescent="0.35">
      <c r="A826" s="1">
        <v>43117.333333333328</v>
      </c>
      <c r="B826" t="s">
        <v>437</v>
      </c>
      <c r="C826" t="s">
        <v>71</v>
      </c>
      <c r="D826" t="s">
        <v>72</v>
      </c>
      <c r="E826" t="s">
        <v>10</v>
      </c>
      <c r="F826">
        <v>1</v>
      </c>
      <c r="G826">
        <v>1</v>
      </c>
      <c r="H826" s="7" t="str">
        <f t="shared" si="25"/>
        <v>Alondra Gaytan</v>
      </c>
      <c r="I826" s="7">
        <f t="shared" si="24"/>
        <v>1</v>
      </c>
    </row>
    <row r="827" spans="1:9" ht="14.5" x14ac:dyDescent="0.35">
      <c r="A827" s="1">
        <v>43117.333333333328</v>
      </c>
      <c r="B827" t="s">
        <v>361</v>
      </c>
      <c r="C827" t="s">
        <v>71</v>
      </c>
      <c r="D827" t="s">
        <v>72</v>
      </c>
      <c r="E827" t="s">
        <v>10</v>
      </c>
      <c r="F827">
        <v>1</v>
      </c>
      <c r="G827">
        <v>1</v>
      </c>
      <c r="H827" s="7" t="str">
        <f t="shared" si="25"/>
        <v>Alondra Gaytan</v>
      </c>
      <c r="I827" s="7">
        <f t="shared" si="24"/>
        <v>1</v>
      </c>
    </row>
    <row r="828" spans="1:9" ht="14.5" x14ac:dyDescent="0.35">
      <c r="A828" s="1">
        <v>43117.333333333328</v>
      </c>
      <c r="B828" t="s">
        <v>587</v>
      </c>
      <c r="C828" t="s">
        <v>71</v>
      </c>
      <c r="D828" t="s">
        <v>72</v>
      </c>
      <c r="E828" t="s">
        <v>10</v>
      </c>
      <c r="F828">
        <v>1</v>
      </c>
      <c r="G828">
        <v>1</v>
      </c>
      <c r="H828" s="7" t="str">
        <f t="shared" si="25"/>
        <v>Alondra Gaytan</v>
      </c>
      <c r="I828" s="7">
        <f t="shared" si="24"/>
        <v>1</v>
      </c>
    </row>
    <row r="829" spans="1:9" ht="14.5" x14ac:dyDescent="0.35">
      <c r="A829" s="1">
        <v>43116.333333333328</v>
      </c>
      <c r="B829" t="s">
        <v>335</v>
      </c>
      <c r="C829" t="s">
        <v>71</v>
      </c>
      <c r="D829" t="s">
        <v>9</v>
      </c>
      <c r="E829" t="s">
        <v>10</v>
      </c>
      <c r="F829">
        <v>1</v>
      </c>
      <c r="G829">
        <v>1</v>
      </c>
      <c r="H829" s="7" t="str">
        <f t="shared" si="25"/>
        <v>Alondra Gaytan</v>
      </c>
      <c r="I829" s="7">
        <f t="shared" si="24"/>
        <v>1</v>
      </c>
    </row>
    <row r="830" spans="1:9" ht="14.5" x14ac:dyDescent="0.35">
      <c r="A830" s="1">
        <v>43116.333333333328</v>
      </c>
      <c r="B830" t="s">
        <v>305</v>
      </c>
      <c r="C830" t="s">
        <v>71</v>
      </c>
      <c r="D830" t="s">
        <v>72</v>
      </c>
      <c r="E830" t="s">
        <v>10</v>
      </c>
      <c r="F830">
        <v>1</v>
      </c>
      <c r="G830">
        <v>1</v>
      </c>
      <c r="H830" s="7" t="str">
        <f t="shared" si="25"/>
        <v>Alondra Gaytan</v>
      </c>
      <c r="I830" s="7">
        <f t="shared" si="24"/>
        <v>1</v>
      </c>
    </row>
    <row r="831" spans="1:9" ht="14.5" x14ac:dyDescent="0.35">
      <c r="A831" s="1">
        <v>43115.333333333328</v>
      </c>
      <c r="B831" t="s">
        <v>759</v>
      </c>
      <c r="C831" t="s">
        <v>71</v>
      </c>
      <c r="D831" t="s">
        <v>72</v>
      </c>
      <c r="E831" t="s">
        <v>10</v>
      </c>
      <c r="F831">
        <v>1</v>
      </c>
      <c r="G831">
        <v>1</v>
      </c>
      <c r="H831" s="7" t="str">
        <f t="shared" si="25"/>
        <v>Alondra Gaytan</v>
      </c>
      <c r="I831" s="7">
        <f t="shared" si="24"/>
        <v>1</v>
      </c>
    </row>
    <row r="832" spans="1:9" ht="14.5" x14ac:dyDescent="0.35">
      <c r="A832" s="1">
        <v>43115.333333333328</v>
      </c>
      <c r="B832" t="s">
        <v>677</v>
      </c>
      <c r="C832" t="s">
        <v>71</v>
      </c>
      <c r="D832" t="s">
        <v>72</v>
      </c>
      <c r="E832" t="s">
        <v>10</v>
      </c>
      <c r="F832">
        <v>1</v>
      </c>
      <c r="G832">
        <v>1</v>
      </c>
      <c r="H832" s="7" t="str">
        <f t="shared" si="25"/>
        <v>Alondra Gaytan</v>
      </c>
      <c r="I832" s="7">
        <f t="shared" si="24"/>
        <v>1</v>
      </c>
    </row>
    <row r="833" spans="1:9" ht="14.5" x14ac:dyDescent="0.35">
      <c r="A833" s="1">
        <v>43115.333333333328</v>
      </c>
      <c r="B833" t="s">
        <v>763</v>
      </c>
      <c r="C833" t="s">
        <v>71</v>
      </c>
      <c r="D833" t="s">
        <v>72</v>
      </c>
      <c r="E833" t="s">
        <v>10</v>
      </c>
      <c r="F833">
        <v>1</v>
      </c>
      <c r="G833">
        <v>1</v>
      </c>
      <c r="H833" s="7" t="str">
        <f t="shared" si="25"/>
        <v>Alondra Gaytan</v>
      </c>
      <c r="I833" s="7">
        <f t="shared" ref="I833:I896" si="26">G833</f>
        <v>1</v>
      </c>
    </row>
    <row r="834" spans="1:9" ht="14.5" x14ac:dyDescent="0.35">
      <c r="A834" s="1">
        <v>43115.333333333328</v>
      </c>
      <c r="B834" t="s">
        <v>1536</v>
      </c>
      <c r="C834" t="s">
        <v>71</v>
      </c>
      <c r="D834" t="s">
        <v>72</v>
      </c>
      <c r="E834" t="s">
        <v>10</v>
      </c>
      <c r="F834">
        <v>1</v>
      </c>
      <c r="G834">
        <v>1</v>
      </c>
      <c r="H834" s="7" t="str">
        <f t="shared" ref="H834:H897" si="27">MID(C834&amp;" "&amp;C834,FIND(" ",C834)+1,LEN(C834)-1)</f>
        <v>Alondra Gaytan</v>
      </c>
      <c r="I834" s="7">
        <f t="shared" si="26"/>
        <v>1</v>
      </c>
    </row>
    <row r="835" spans="1:9" ht="14.5" x14ac:dyDescent="0.35">
      <c r="A835" s="1">
        <v>43115.333333333328</v>
      </c>
      <c r="B835" t="s">
        <v>1530</v>
      </c>
      <c r="C835" t="s">
        <v>71</v>
      </c>
      <c r="D835" t="s">
        <v>72</v>
      </c>
      <c r="E835" t="s">
        <v>10</v>
      </c>
      <c r="F835">
        <v>1</v>
      </c>
      <c r="G835">
        <v>1</v>
      </c>
      <c r="H835" s="7" t="str">
        <f t="shared" si="27"/>
        <v>Alondra Gaytan</v>
      </c>
      <c r="I835" s="7">
        <f t="shared" si="26"/>
        <v>1</v>
      </c>
    </row>
    <row r="836" spans="1:9" ht="14.5" x14ac:dyDescent="0.35">
      <c r="A836" s="1">
        <v>43109.333333333328</v>
      </c>
      <c r="B836" t="s">
        <v>717</v>
      </c>
      <c r="C836" t="s">
        <v>71</v>
      </c>
      <c r="D836" t="s">
        <v>72</v>
      </c>
      <c r="E836" t="s">
        <v>10</v>
      </c>
      <c r="F836">
        <v>1</v>
      </c>
      <c r="G836">
        <v>1</v>
      </c>
      <c r="H836" s="7" t="str">
        <f t="shared" si="27"/>
        <v>Alondra Gaytan</v>
      </c>
      <c r="I836" s="7">
        <f t="shared" si="26"/>
        <v>1</v>
      </c>
    </row>
    <row r="837" spans="1:9" ht="14.5" x14ac:dyDescent="0.35">
      <c r="A837" s="1">
        <v>43108.333333333328</v>
      </c>
      <c r="B837" t="s">
        <v>453</v>
      </c>
      <c r="C837" t="s">
        <v>71</v>
      </c>
      <c r="D837" t="s">
        <v>72</v>
      </c>
      <c r="E837" t="s">
        <v>10</v>
      </c>
      <c r="F837">
        <v>1</v>
      </c>
      <c r="G837">
        <v>1</v>
      </c>
      <c r="H837" s="7" t="str">
        <f t="shared" si="27"/>
        <v>Alondra Gaytan</v>
      </c>
      <c r="I837" s="7">
        <f t="shared" si="26"/>
        <v>1</v>
      </c>
    </row>
    <row r="838" spans="1:9" ht="14.5" x14ac:dyDescent="0.35">
      <c r="A838" s="1">
        <v>43108.333333333328</v>
      </c>
      <c r="B838" t="s">
        <v>658</v>
      </c>
      <c r="C838" t="s">
        <v>71</v>
      </c>
      <c r="D838" t="s">
        <v>72</v>
      </c>
      <c r="E838" t="s">
        <v>10</v>
      </c>
      <c r="F838">
        <v>1</v>
      </c>
      <c r="G838">
        <v>1</v>
      </c>
      <c r="H838" s="7" t="str">
        <f t="shared" si="27"/>
        <v>Alondra Gaytan</v>
      </c>
      <c r="I838" s="7">
        <f t="shared" si="26"/>
        <v>1</v>
      </c>
    </row>
    <row r="839" spans="1:9" ht="14.5" x14ac:dyDescent="0.35">
      <c r="A839" s="1">
        <v>43105.333333333328</v>
      </c>
      <c r="B839" t="s">
        <v>56</v>
      </c>
      <c r="C839" t="s">
        <v>71</v>
      </c>
      <c r="D839" t="s">
        <v>9</v>
      </c>
      <c r="E839" t="s">
        <v>10</v>
      </c>
      <c r="F839">
        <v>1</v>
      </c>
      <c r="G839">
        <v>1</v>
      </c>
      <c r="H839" s="7" t="str">
        <f t="shared" si="27"/>
        <v>Alondra Gaytan</v>
      </c>
      <c r="I839" s="7">
        <f t="shared" si="26"/>
        <v>1</v>
      </c>
    </row>
    <row r="840" spans="1:9" ht="14.5" x14ac:dyDescent="0.35">
      <c r="A840" s="1">
        <v>43105.333333333328</v>
      </c>
      <c r="B840" t="s">
        <v>345</v>
      </c>
      <c r="C840" t="s">
        <v>71</v>
      </c>
      <c r="D840" t="s">
        <v>72</v>
      </c>
      <c r="E840" t="s">
        <v>10</v>
      </c>
      <c r="F840">
        <v>1</v>
      </c>
      <c r="G840">
        <v>1</v>
      </c>
      <c r="H840" s="7" t="str">
        <f t="shared" si="27"/>
        <v>Alondra Gaytan</v>
      </c>
      <c r="I840" s="7">
        <f t="shared" si="26"/>
        <v>1</v>
      </c>
    </row>
    <row r="841" spans="1:9" ht="14.5" x14ac:dyDescent="0.35">
      <c r="A841" s="1">
        <v>43105.333333333328</v>
      </c>
      <c r="B841" t="s">
        <v>145</v>
      </c>
      <c r="C841" t="s">
        <v>71</v>
      </c>
      <c r="D841" t="s">
        <v>72</v>
      </c>
      <c r="E841" t="s">
        <v>10</v>
      </c>
      <c r="F841">
        <v>1</v>
      </c>
      <c r="G841">
        <v>1</v>
      </c>
      <c r="H841" s="7" t="str">
        <f t="shared" si="27"/>
        <v>Alondra Gaytan</v>
      </c>
      <c r="I841" s="7">
        <f t="shared" si="26"/>
        <v>1</v>
      </c>
    </row>
    <row r="842" spans="1:9" ht="14.5" x14ac:dyDescent="0.35">
      <c r="A842" s="1">
        <v>43105.333333333328</v>
      </c>
      <c r="B842" t="s">
        <v>618</v>
      </c>
      <c r="C842" t="s">
        <v>71</v>
      </c>
      <c r="D842" t="s">
        <v>72</v>
      </c>
      <c r="E842" t="s">
        <v>10</v>
      </c>
      <c r="F842">
        <v>1</v>
      </c>
      <c r="G842">
        <v>1</v>
      </c>
      <c r="H842" s="7" t="str">
        <f t="shared" si="27"/>
        <v>Alondra Gaytan</v>
      </c>
      <c r="I842" s="7">
        <f t="shared" si="26"/>
        <v>1</v>
      </c>
    </row>
    <row r="843" spans="1:9" ht="14.5" x14ac:dyDescent="0.35">
      <c r="A843" s="1">
        <v>43103.333333333328</v>
      </c>
      <c r="B843" t="s">
        <v>1537</v>
      </c>
      <c r="C843" t="s">
        <v>71</v>
      </c>
      <c r="D843" t="s">
        <v>72</v>
      </c>
      <c r="E843" t="s">
        <v>10</v>
      </c>
      <c r="F843">
        <v>1</v>
      </c>
      <c r="G843">
        <v>1</v>
      </c>
      <c r="H843" s="7" t="str">
        <f t="shared" si="27"/>
        <v>Alondra Gaytan</v>
      </c>
      <c r="I843" s="7">
        <f t="shared" si="26"/>
        <v>1</v>
      </c>
    </row>
    <row r="844" spans="1:9" ht="14.5" x14ac:dyDescent="0.35">
      <c r="A844" s="1">
        <v>43103.333333333328</v>
      </c>
      <c r="B844" t="s">
        <v>81</v>
      </c>
      <c r="C844" t="s">
        <v>71</v>
      </c>
      <c r="D844" t="s">
        <v>72</v>
      </c>
      <c r="E844" t="s">
        <v>10</v>
      </c>
      <c r="F844">
        <v>1</v>
      </c>
      <c r="G844">
        <v>1</v>
      </c>
      <c r="H844" s="7" t="str">
        <f t="shared" si="27"/>
        <v>Alondra Gaytan</v>
      </c>
      <c r="I844" s="7">
        <f t="shared" si="26"/>
        <v>1</v>
      </c>
    </row>
    <row r="845" spans="1:9" ht="14.5" x14ac:dyDescent="0.35">
      <c r="A845" s="1">
        <v>43102.333333333328</v>
      </c>
      <c r="B845" t="s">
        <v>772</v>
      </c>
      <c r="C845" t="s">
        <v>71</v>
      </c>
      <c r="D845" t="s">
        <v>72</v>
      </c>
      <c r="E845" t="s">
        <v>10</v>
      </c>
      <c r="F845">
        <v>1</v>
      </c>
      <c r="G845">
        <v>1</v>
      </c>
      <c r="H845" s="7" t="str">
        <f t="shared" si="27"/>
        <v>Alondra Gaytan</v>
      </c>
      <c r="I845" s="7">
        <f t="shared" si="26"/>
        <v>1</v>
      </c>
    </row>
    <row r="846" spans="1:9" ht="14.5" x14ac:dyDescent="0.35">
      <c r="A846" s="1">
        <v>43102.333333333328</v>
      </c>
      <c r="B846" t="s">
        <v>103</v>
      </c>
      <c r="C846" t="s">
        <v>71</v>
      </c>
      <c r="D846" t="s">
        <v>72</v>
      </c>
      <c r="E846" t="s">
        <v>10</v>
      </c>
      <c r="F846">
        <v>1</v>
      </c>
      <c r="G846">
        <v>1</v>
      </c>
      <c r="H846" s="7" t="str">
        <f t="shared" si="27"/>
        <v>Alondra Gaytan</v>
      </c>
      <c r="I846" s="7">
        <f t="shared" si="26"/>
        <v>1</v>
      </c>
    </row>
    <row r="847" spans="1:9" ht="14.5" x14ac:dyDescent="0.35">
      <c r="A847" s="1">
        <v>43102.333333333328</v>
      </c>
      <c r="B847" t="s">
        <v>523</v>
      </c>
      <c r="C847" t="s">
        <v>71</v>
      </c>
      <c r="D847" t="s">
        <v>72</v>
      </c>
      <c r="E847" t="s">
        <v>10</v>
      </c>
      <c r="F847">
        <v>1</v>
      </c>
      <c r="G847">
        <v>1</v>
      </c>
      <c r="H847" s="7" t="str">
        <f t="shared" si="27"/>
        <v>Alondra Gaytan</v>
      </c>
      <c r="I847" s="7">
        <f t="shared" si="26"/>
        <v>1</v>
      </c>
    </row>
    <row r="848" spans="1:9" ht="14.5" x14ac:dyDescent="0.35">
      <c r="A848" s="1">
        <v>43102.333333333328</v>
      </c>
      <c r="B848" t="s">
        <v>24</v>
      </c>
      <c r="C848" t="s">
        <v>71</v>
      </c>
      <c r="D848" t="s">
        <v>72</v>
      </c>
      <c r="E848" t="s">
        <v>10</v>
      </c>
      <c r="F848">
        <v>1</v>
      </c>
      <c r="G848">
        <v>1</v>
      </c>
      <c r="H848" s="7" t="str">
        <f t="shared" si="27"/>
        <v>Alondra Gaytan</v>
      </c>
      <c r="I848" s="7">
        <f t="shared" si="26"/>
        <v>1</v>
      </c>
    </row>
    <row r="849" spans="1:9" ht="14.5" x14ac:dyDescent="0.35">
      <c r="A849" s="1">
        <v>43265.291666666672</v>
      </c>
      <c r="B849" t="s">
        <v>172</v>
      </c>
      <c r="C849" t="s">
        <v>173</v>
      </c>
      <c r="D849" t="s">
        <v>9</v>
      </c>
      <c r="E849" t="s">
        <v>10</v>
      </c>
      <c r="F849">
        <v>0.6666666716337204</v>
      </c>
      <c r="G849">
        <v>0.6666666716337204</v>
      </c>
      <c r="H849" s="7" t="str">
        <f t="shared" si="27"/>
        <v>Shalene Hayman</v>
      </c>
      <c r="I849" s="7">
        <f t="shared" si="26"/>
        <v>0.6666666716337204</v>
      </c>
    </row>
    <row r="850" spans="1:9" ht="14.5" x14ac:dyDescent="0.35">
      <c r="A850" s="1">
        <v>43252.291666666672</v>
      </c>
      <c r="B850" t="s">
        <v>243</v>
      </c>
      <c r="C850" t="s">
        <v>173</v>
      </c>
      <c r="D850" t="s">
        <v>9</v>
      </c>
      <c r="E850" t="s">
        <v>21</v>
      </c>
      <c r="F850">
        <v>2.25</v>
      </c>
      <c r="G850">
        <v>2.25</v>
      </c>
      <c r="H850" s="7" t="str">
        <f t="shared" si="27"/>
        <v>Shalene Hayman</v>
      </c>
      <c r="I850" s="7">
        <f t="shared" si="26"/>
        <v>2.25</v>
      </c>
    </row>
    <row r="851" spans="1:9" ht="14.5" x14ac:dyDescent="0.35">
      <c r="A851" s="1">
        <v>43252.291666666672</v>
      </c>
      <c r="B851" t="s">
        <v>245</v>
      </c>
      <c r="C851" t="s">
        <v>173</v>
      </c>
      <c r="D851" t="s">
        <v>9</v>
      </c>
      <c r="E851" t="s">
        <v>10</v>
      </c>
      <c r="F851">
        <v>0.4166666716337204</v>
      </c>
      <c r="G851">
        <v>0.4166666716337204</v>
      </c>
      <c r="H851" s="7" t="str">
        <f t="shared" si="27"/>
        <v>Shalene Hayman</v>
      </c>
      <c r="I851" s="7">
        <f t="shared" si="26"/>
        <v>0.4166666716337204</v>
      </c>
    </row>
    <row r="852" spans="1:9" ht="14.5" x14ac:dyDescent="0.35">
      <c r="A852" s="1">
        <v>43185.291666666672</v>
      </c>
      <c r="B852" t="s">
        <v>525</v>
      </c>
      <c r="C852" t="s">
        <v>173</v>
      </c>
      <c r="D852" t="s">
        <v>9</v>
      </c>
      <c r="E852" t="s">
        <v>90</v>
      </c>
      <c r="F852">
        <v>3.75</v>
      </c>
      <c r="G852">
        <v>3.75</v>
      </c>
      <c r="H852" s="7" t="str">
        <f t="shared" si="27"/>
        <v>Shalene Hayman</v>
      </c>
      <c r="I852" s="7">
        <f t="shared" si="26"/>
        <v>3.75</v>
      </c>
    </row>
    <row r="853" spans="1:9" ht="14.5" x14ac:dyDescent="0.35">
      <c r="A853" s="1">
        <v>43171.291666666672</v>
      </c>
      <c r="B853" t="s">
        <v>664</v>
      </c>
      <c r="C853" t="s">
        <v>173</v>
      </c>
      <c r="D853" t="s">
        <v>9</v>
      </c>
      <c r="E853" t="s">
        <v>10</v>
      </c>
      <c r="F853">
        <v>0.6666666716337204</v>
      </c>
      <c r="G853">
        <v>0.6666666716337204</v>
      </c>
      <c r="H853" s="7" t="str">
        <f t="shared" si="27"/>
        <v>Shalene Hayman</v>
      </c>
      <c r="I853" s="7">
        <f t="shared" si="26"/>
        <v>0.6666666716337204</v>
      </c>
    </row>
    <row r="854" spans="1:9" ht="14.5" x14ac:dyDescent="0.35">
      <c r="A854" s="1">
        <v>43164.333333333328</v>
      </c>
      <c r="B854" t="s">
        <v>717</v>
      </c>
      <c r="C854" t="s">
        <v>173</v>
      </c>
      <c r="D854" t="s">
        <v>9</v>
      </c>
      <c r="E854" t="s">
        <v>21</v>
      </c>
      <c r="F854">
        <v>1.25</v>
      </c>
      <c r="G854">
        <v>1.25</v>
      </c>
      <c r="H854" s="7" t="str">
        <f t="shared" si="27"/>
        <v>Shalene Hayman</v>
      </c>
      <c r="I854" s="7">
        <f t="shared" si="26"/>
        <v>1.25</v>
      </c>
    </row>
    <row r="855" spans="1:9" ht="14.5" x14ac:dyDescent="0.35">
      <c r="A855" s="1">
        <v>43160.333333333328</v>
      </c>
      <c r="B855" t="s">
        <v>624</v>
      </c>
      <c r="C855" t="s">
        <v>173</v>
      </c>
      <c r="D855" t="s">
        <v>9</v>
      </c>
      <c r="E855" t="s">
        <v>10</v>
      </c>
      <c r="F855">
        <v>0.6666666716337204</v>
      </c>
      <c r="G855">
        <v>0.6666666716337204</v>
      </c>
      <c r="H855" s="7" t="str">
        <f t="shared" si="27"/>
        <v>Shalene Hayman</v>
      </c>
      <c r="I855" s="7">
        <f t="shared" si="26"/>
        <v>0.6666666716337204</v>
      </c>
    </row>
    <row r="856" spans="1:9" ht="14.5" x14ac:dyDescent="0.35">
      <c r="A856" s="1">
        <v>43160.333333333328</v>
      </c>
      <c r="B856" t="s">
        <v>632</v>
      </c>
      <c r="C856" t="s">
        <v>173</v>
      </c>
      <c r="D856" t="s">
        <v>9</v>
      </c>
      <c r="E856" t="s">
        <v>31</v>
      </c>
      <c r="F856">
        <v>1</v>
      </c>
      <c r="G856">
        <v>1</v>
      </c>
      <c r="H856" s="7" t="str">
        <f t="shared" si="27"/>
        <v>Shalene Hayman</v>
      </c>
      <c r="I856" s="7">
        <f t="shared" si="26"/>
        <v>1</v>
      </c>
    </row>
    <row r="857" spans="1:9" ht="14.5" x14ac:dyDescent="0.35">
      <c r="A857" s="1">
        <v>43146.333333333328</v>
      </c>
      <c r="B857" t="s">
        <v>187</v>
      </c>
      <c r="C857" t="s">
        <v>173</v>
      </c>
      <c r="D857" t="s">
        <v>9</v>
      </c>
      <c r="E857" t="s">
        <v>21</v>
      </c>
      <c r="F857">
        <v>1.75</v>
      </c>
      <c r="G857">
        <v>1.75</v>
      </c>
      <c r="H857" s="7" t="str">
        <f t="shared" si="27"/>
        <v>Shalene Hayman</v>
      </c>
      <c r="I857" s="7">
        <f t="shared" si="26"/>
        <v>1.75</v>
      </c>
    </row>
    <row r="858" spans="1:9" ht="14.5" x14ac:dyDescent="0.35">
      <c r="A858" s="1">
        <v>43131.333333333328</v>
      </c>
      <c r="B858" t="s">
        <v>357</v>
      </c>
      <c r="C858" t="s">
        <v>173</v>
      </c>
      <c r="D858" t="s">
        <v>9</v>
      </c>
      <c r="E858" t="s">
        <v>21</v>
      </c>
      <c r="F858">
        <v>1.75</v>
      </c>
      <c r="G858">
        <v>1.75</v>
      </c>
      <c r="H858" s="7" t="str">
        <f t="shared" si="27"/>
        <v>Shalene Hayman</v>
      </c>
      <c r="I858" s="7">
        <f t="shared" si="26"/>
        <v>1.75</v>
      </c>
    </row>
    <row r="859" spans="1:9" ht="14.5" x14ac:dyDescent="0.35">
      <c r="A859" s="1">
        <v>43125.333333333328</v>
      </c>
      <c r="B859" t="s">
        <v>187</v>
      </c>
      <c r="C859" t="s">
        <v>173</v>
      </c>
      <c r="D859" t="s">
        <v>9</v>
      </c>
      <c r="E859" t="s">
        <v>21</v>
      </c>
      <c r="F859">
        <v>1.75</v>
      </c>
      <c r="G859">
        <v>1.75</v>
      </c>
      <c r="H859" s="7" t="str">
        <f t="shared" si="27"/>
        <v>Shalene Hayman</v>
      </c>
      <c r="I859" s="7">
        <f t="shared" si="26"/>
        <v>1.75</v>
      </c>
    </row>
    <row r="860" spans="1:9" ht="14.5" x14ac:dyDescent="0.35">
      <c r="A860" s="1">
        <v>43109.333333333328</v>
      </c>
      <c r="B860" t="s">
        <v>172</v>
      </c>
      <c r="C860" t="s">
        <v>173</v>
      </c>
      <c r="D860" t="s">
        <v>9</v>
      </c>
      <c r="E860" t="s">
        <v>21</v>
      </c>
      <c r="F860">
        <v>1.75</v>
      </c>
      <c r="G860">
        <v>1.75</v>
      </c>
      <c r="H860" s="7" t="str">
        <f t="shared" si="27"/>
        <v>Shalene Hayman</v>
      </c>
      <c r="I860" s="7">
        <f t="shared" si="26"/>
        <v>1.75</v>
      </c>
    </row>
    <row r="861" spans="1:9" ht="14.5" x14ac:dyDescent="0.35">
      <c r="A861" s="1">
        <v>43105.333333333328</v>
      </c>
      <c r="B861" t="s">
        <v>337</v>
      </c>
      <c r="C861" t="s">
        <v>173</v>
      </c>
      <c r="D861" t="s">
        <v>9</v>
      </c>
      <c r="E861" t="s">
        <v>21</v>
      </c>
      <c r="F861">
        <v>1.75</v>
      </c>
      <c r="G861">
        <v>1.75</v>
      </c>
      <c r="H861" s="7" t="str">
        <f t="shared" si="27"/>
        <v>Shalene Hayman</v>
      </c>
      <c r="I861" s="7">
        <f t="shared" si="26"/>
        <v>1.75</v>
      </c>
    </row>
    <row r="862" spans="1:9" ht="14.5" x14ac:dyDescent="0.35">
      <c r="A862" s="1">
        <v>43301.291666666672</v>
      </c>
      <c r="B862" t="s">
        <v>117</v>
      </c>
      <c r="C862" t="s">
        <v>118</v>
      </c>
      <c r="D862" t="s">
        <v>9</v>
      </c>
      <c r="E862" t="s">
        <v>10</v>
      </c>
      <c r="F862">
        <v>1</v>
      </c>
      <c r="G862">
        <v>1</v>
      </c>
      <c r="H862" s="7" t="str">
        <f t="shared" si="27"/>
        <v>Bruce Hazuka</v>
      </c>
      <c r="I862" s="7">
        <f t="shared" si="26"/>
        <v>1</v>
      </c>
    </row>
    <row r="863" spans="1:9" ht="14.5" x14ac:dyDescent="0.35">
      <c r="A863" s="1">
        <v>43301.291666666672</v>
      </c>
      <c r="B863" t="s">
        <v>117</v>
      </c>
      <c r="C863" t="s">
        <v>118</v>
      </c>
      <c r="D863" t="s">
        <v>9</v>
      </c>
      <c r="E863" t="s">
        <v>10</v>
      </c>
      <c r="F863">
        <v>2.75</v>
      </c>
      <c r="G863">
        <v>2.75</v>
      </c>
      <c r="H863" s="7" t="str">
        <f t="shared" si="27"/>
        <v>Bruce Hazuka</v>
      </c>
      <c r="I863" s="7">
        <f t="shared" si="26"/>
        <v>2.75</v>
      </c>
    </row>
    <row r="864" spans="1:9" ht="14.5" x14ac:dyDescent="0.35">
      <c r="A864" s="1">
        <v>43301.291666666672</v>
      </c>
      <c r="B864" t="s">
        <v>117</v>
      </c>
      <c r="C864" t="s">
        <v>118</v>
      </c>
      <c r="D864" t="s">
        <v>9</v>
      </c>
      <c r="E864" t="s">
        <v>10</v>
      </c>
      <c r="F864">
        <v>1.25</v>
      </c>
      <c r="G864">
        <v>1.25</v>
      </c>
      <c r="H864" s="7" t="str">
        <f t="shared" si="27"/>
        <v>Bruce Hazuka</v>
      </c>
      <c r="I864" s="7">
        <f t="shared" si="26"/>
        <v>1.25</v>
      </c>
    </row>
    <row r="865" spans="1:9" ht="14.5" x14ac:dyDescent="0.35">
      <c r="A865" s="1">
        <v>43300.291666666672</v>
      </c>
      <c r="B865" t="s">
        <v>117</v>
      </c>
      <c r="C865" t="s">
        <v>118</v>
      </c>
      <c r="D865" t="s">
        <v>9</v>
      </c>
      <c r="E865" t="s">
        <v>10</v>
      </c>
      <c r="F865">
        <v>1.75</v>
      </c>
      <c r="G865">
        <v>1.75</v>
      </c>
      <c r="H865" s="7" t="str">
        <f t="shared" si="27"/>
        <v>Bruce Hazuka</v>
      </c>
      <c r="I865" s="7">
        <f t="shared" si="26"/>
        <v>1.75</v>
      </c>
    </row>
    <row r="866" spans="1:9" ht="14.5" x14ac:dyDescent="0.35">
      <c r="A866" s="1">
        <v>43293.291666666672</v>
      </c>
      <c r="B866" t="s">
        <v>117</v>
      </c>
      <c r="C866" t="s">
        <v>118</v>
      </c>
      <c r="D866" t="s">
        <v>9</v>
      </c>
      <c r="E866" t="s">
        <v>10</v>
      </c>
      <c r="F866">
        <v>1.5</v>
      </c>
      <c r="G866">
        <v>1.5</v>
      </c>
      <c r="H866" s="7" t="str">
        <f t="shared" si="27"/>
        <v>Bruce Hazuka</v>
      </c>
      <c r="I866" s="7">
        <f t="shared" si="26"/>
        <v>1.5</v>
      </c>
    </row>
    <row r="867" spans="1:9" ht="14.5" x14ac:dyDescent="0.35">
      <c r="A867" s="1">
        <v>43291.291666666672</v>
      </c>
      <c r="B867" t="s">
        <v>117</v>
      </c>
      <c r="C867" t="s">
        <v>118</v>
      </c>
      <c r="D867" t="s">
        <v>9</v>
      </c>
      <c r="E867" t="s">
        <v>21</v>
      </c>
      <c r="F867">
        <v>10.75</v>
      </c>
      <c r="G867">
        <v>12.25</v>
      </c>
      <c r="H867" s="7" t="str">
        <f t="shared" si="27"/>
        <v>Bruce Hazuka</v>
      </c>
      <c r="I867" s="7">
        <f t="shared" si="26"/>
        <v>12.25</v>
      </c>
    </row>
    <row r="868" spans="1:9" ht="14.5" x14ac:dyDescent="0.35">
      <c r="A868" s="1">
        <v>43284.291666666672</v>
      </c>
      <c r="B868" t="s">
        <v>117</v>
      </c>
      <c r="C868" t="s">
        <v>118</v>
      </c>
      <c r="D868" t="s">
        <v>9</v>
      </c>
      <c r="E868" t="s">
        <v>10</v>
      </c>
      <c r="F868">
        <v>1.25</v>
      </c>
      <c r="G868">
        <v>1.25</v>
      </c>
      <c r="H868" s="7" t="str">
        <f t="shared" si="27"/>
        <v>Bruce Hazuka</v>
      </c>
      <c r="I868" s="7">
        <f t="shared" si="26"/>
        <v>1.25</v>
      </c>
    </row>
    <row r="869" spans="1:9" ht="14.5" x14ac:dyDescent="0.35">
      <c r="A869" s="1">
        <v>43280.291666666672</v>
      </c>
      <c r="B869" t="s">
        <v>117</v>
      </c>
      <c r="C869" t="s">
        <v>118</v>
      </c>
      <c r="D869" t="s">
        <v>9</v>
      </c>
      <c r="E869" t="s">
        <v>10</v>
      </c>
      <c r="F869">
        <v>1.75</v>
      </c>
      <c r="G869">
        <v>1.75</v>
      </c>
      <c r="H869" s="7" t="str">
        <f t="shared" si="27"/>
        <v>Bruce Hazuka</v>
      </c>
      <c r="I869" s="7">
        <f t="shared" si="26"/>
        <v>1.75</v>
      </c>
    </row>
    <row r="870" spans="1:9" ht="14.5" x14ac:dyDescent="0.35">
      <c r="A870" s="1">
        <v>43278.291666666672</v>
      </c>
      <c r="B870" t="s">
        <v>117</v>
      </c>
      <c r="C870" t="s">
        <v>118</v>
      </c>
      <c r="D870" t="s">
        <v>9</v>
      </c>
      <c r="E870" t="s">
        <v>10</v>
      </c>
      <c r="F870">
        <v>1.5</v>
      </c>
      <c r="G870">
        <v>1.5</v>
      </c>
      <c r="H870" s="7" t="str">
        <f t="shared" si="27"/>
        <v>Bruce Hazuka</v>
      </c>
      <c r="I870" s="7">
        <f t="shared" si="26"/>
        <v>1.5</v>
      </c>
    </row>
    <row r="871" spans="1:9" ht="14.5" x14ac:dyDescent="0.35">
      <c r="A871" s="1">
        <v>43278.291666666672</v>
      </c>
      <c r="B871" t="s">
        <v>120</v>
      </c>
      <c r="C871" t="s">
        <v>118</v>
      </c>
      <c r="D871" t="s">
        <v>9</v>
      </c>
      <c r="E871" t="s">
        <v>10</v>
      </c>
      <c r="F871">
        <v>3.5</v>
      </c>
      <c r="G871">
        <v>3.5</v>
      </c>
      <c r="H871" s="7" t="str">
        <f t="shared" si="27"/>
        <v>Bruce Hazuka</v>
      </c>
      <c r="I871" s="7">
        <f t="shared" si="26"/>
        <v>3.5</v>
      </c>
    </row>
    <row r="872" spans="1:9" ht="14.5" x14ac:dyDescent="0.35">
      <c r="A872" s="1">
        <v>43277.291666666672</v>
      </c>
      <c r="B872" t="s">
        <v>117</v>
      </c>
      <c r="C872" t="s">
        <v>118</v>
      </c>
      <c r="D872" t="s">
        <v>9</v>
      </c>
      <c r="E872" t="s">
        <v>21</v>
      </c>
      <c r="F872">
        <v>10.5</v>
      </c>
      <c r="G872">
        <v>12</v>
      </c>
      <c r="H872" s="7" t="str">
        <f t="shared" si="27"/>
        <v>Bruce Hazuka</v>
      </c>
      <c r="I872" s="7">
        <f t="shared" si="26"/>
        <v>12</v>
      </c>
    </row>
    <row r="873" spans="1:9" ht="14.5" x14ac:dyDescent="0.35">
      <c r="A873" s="1">
        <v>43273.291666666672</v>
      </c>
      <c r="B873" t="s">
        <v>117</v>
      </c>
      <c r="C873" t="s">
        <v>118</v>
      </c>
      <c r="D873" t="s">
        <v>9</v>
      </c>
      <c r="E873" t="s">
        <v>10</v>
      </c>
      <c r="F873">
        <v>1</v>
      </c>
      <c r="G873">
        <v>1</v>
      </c>
      <c r="H873" s="7" t="str">
        <f t="shared" si="27"/>
        <v>Bruce Hazuka</v>
      </c>
      <c r="I873" s="7">
        <f t="shared" si="26"/>
        <v>1</v>
      </c>
    </row>
    <row r="874" spans="1:9" ht="14.5" x14ac:dyDescent="0.35">
      <c r="A874" s="1">
        <v>43273.291666666672</v>
      </c>
      <c r="B874" t="s">
        <v>120</v>
      </c>
      <c r="C874" t="s">
        <v>118</v>
      </c>
      <c r="D874" t="s">
        <v>9</v>
      </c>
      <c r="E874" t="s">
        <v>10</v>
      </c>
      <c r="F874">
        <v>3.25</v>
      </c>
      <c r="G874">
        <v>3.25</v>
      </c>
      <c r="H874" s="7" t="str">
        <f t="shared" si="27"/>
        <v>Bruce Hazuka</v>
      </c>
      <c r="I874" s="7">
        <f t="shared" si="26"/>
        <v>3.25</v>
      </c>
    </row>
    <row r="875" spans="1:9" ht="14.5" x14ac:dyDescent="0.35">
      <c r="A875" s="1">
        <v>43271.291666666672</v>
      </c>
      <c r="B875" t="s">
        <v>117</v>
      </c>
      <c r="C875" t="s">
        <v>118</v>
      </c>
      <c r="D875" t="s">
        <v>9</v>
      </c>
      <c r="E875" t="s">
        <v>10</v>
      </c>
      <c r="F875">
        <v>1.5</v>
      </c>
      <c r="G875">
        <v>1.5</v>
      </c>
      <c r="H875" s="7" t="str">
        <f t="shared" si="27"/>
        <v>Bruce Hazuka</v>
      </c>
      <c r="I875" s="7">
        <f t="shared" si="26"/>
        <v>1.5</v>
      </c>
    </row>
    <row r="876" spans="1:9" ht="14.5" x14ac:dyDescent="0.35">
      <c r="A876" s="1">
        <v>43270.291666666672</v>
      </c>
      <c r="B876" t="s">
        <v>117</v>
      </c>
      <c r="C876" t="s">
        <v>118</v>
      </c>
      <c r="D876" t="s">
        <v>9</v>
      </c>
      <c r="E876" t="s">
        <v>21</v>
      </c>
      <c r="F876">
        <v>9.5</v>
      </c>
      <c r="G876">
        <v>11</v>
      </c>
      <c r="H876" s="7" t="str">
        <f t="shared" si="27"/>
        <v>Bruce Hazuka</v>
      </c>
      <c r="I876" s="7">
        <f t="shared" si="26"/>
        <v>11</v>
      </c>
    </row>
    <row r="877" spans="1:9" ht="14.5" x14ac:dyDescent="0.35">
      <c r="A877" s="1">
        <v>43264.291666666672</v>
      </c>
      <c r="B877" t="s">
        <v>117</v>
      </c>
      <c r="C877" t="s">
        <v>118</v>
      </c>
      <c r="D877" t="s">
        <v>9</v>
      </c>
      <c r="E877" t="s">
        <v>10</v>
      </c>
      <c r="F877">
        <v>3</v>
      </c>
      <c r="G877">
        <v>3</v>
      </c>
      <c r="H877" s="7" t="str">
        <f t="shared" si="27"/>
        <v>Bruce Hazuka</v>
      </c>
      <c r="I877" s="7">
        <f t="shared" si="26"/>
        <v>3</v>
      </c>
    </row>
    <row r="878" spans="1:9" ht="14.5" x14ac:dyDescent="0.35">
      <c r="A878" s="1">
        <v>43263.291666666672</v>
      </c>
      <c r="B878" t="s">
        <v>117</v>
      </c>
      <c r="C878" t="s">
        <v>118</v>
      </c>
      <c r="D878" t="s">
        <v>9</v>
      </c>
      <c r="E878" t="s">
        <v>21</v>
      </c>
      <c r="F878">
        <v>10.5</v>
      </c>
      <c r="G878">
        <v>12</v>
      </c>
      <c r="H878" s="7" t="str">
        <f t="shared" si="27"/>
        <v>Bruce Hazuka</v>
      </c>
      <c r="I878" s="7">
        <f t="shared" si="26"/>
        <v>12</v>
      </c>
    </row>
    <row r="879" spans="1:9" ht="14.5" x14ac:dyDescent="0.35">
      <c r="A879" s="1">
        <v>43262.291666666672</v>
      </c>
      <c r="B879" t="s">
        <v>117</v>
      </c>
      <c r="C879" t="s">
        <v>118</v>
      </c>
      <c r="D879" t="s">
        <v>9</v>
      </c>
      <c r="E879" t="s">
        <v>23</v>
      </c>
      <c r="F879">
        <v>3</v>
      </c>
      <c r="G879">
        <v>3.75</v>
      </c>
      <c r="H879" s="7" t="str">
        <f t="shared" si="27"/>
        <v>Bruce Hazuka</v>
      </c>
      <c r="I879" s="7">
        <f t="shared" si="26"/>
        <v>3.75</v>
      </c>
    </row>
    <row r="880" spans="1:9" ht="14.5" x14ac:dyDescent="0.35">
      <c r="A880" s="1">
        <v>43258.291666666672</v>
      </c>
      <c r="B880" t="s">
        <v>117</v>
      </c>
      <c r="C880" t="s">
        <v>118</v>
      </c>
      <c r="D880" t="s">
        <v>9</v>
      </c>
      <c r="E880" t="s">
        <v>31</v>
      </c>
      <c r="F880">
        <v>1</v>
      </c>
      <c r="G880">
        <v>1</v>
      </c>
      <c r="H880" s="7" t="str">
        <f t="shared" si="27"/>
        <v>Bruce Hazuka</v>
      </c>
      <c r="I880" s="7">
        <f t="shared" si="26"/>
        <v>1</v>
      </c>
    </row>
    <row r="881" spans="1:9" ht="14.5" x14ac:dyDescent="0.35">
      <c r="A881" s="1">
        <v>43256.291666666672</v>
      </c>
      <c r="B881" t="s">
        <v>117</v>
      </c>
      <c r="C881" t="s">
        <v>118</v>
      </c>
      <c r="D881" t="s">
        <v>9</v>
      </c>
      <c r="E881" t="s">
        <v>21</v>
      </c>
      <c r="F881">
        <v>10.25</v>
      </c>
      <c r="G881">
        <v>11.75</v>
      </c>
      <c r="H881" s="7" t="str">
        <f t="shared" si="27"/>
        <v>Bruce Hazuka</v>
      </c>
      <c r="I881" s="7">
        <f t="shared" si="26"/>
        <v>11.75</v>
      </c>
    </row>
    <row r="882" spans="1:9" ht="14.5" x14ac:dyDescent="0.35">
      <c r="A882" s="1">
        <v>43249.291666666672</v>
      </c>
      <c r="B882" t="s">
        <v>117</v>
      </c>
      <c r="C882" t="s">
        <v>118</v>
      </c>
      <c r="D882" t="s">
        <v>9</v>
      </c>
      <c r="E882" t="s">
        <v>21</v>
      </c>
      <c r="F882">
        <v>10</v>
      </c>
      <c r="G882">
        <v>11.5</v>
      </c>
      <c r="H882" s="7" t="str">
        <f t="shared" si="27"/>
        <v>Bruce Hazuka</v>
      </c>
      <c r="I882" s="7">
        <f t="shared" si="26"/>
        <v>11.5</v>
      </c>
    </row>
    <row r="883" spans="1:9" ht="14.5" x14ac:dyDescent="0.35">
      <c r="A883" s="1">
        <v>43245.291666666672</v>
      </c>
      <c r="B883" t="s">
        <v>117</v>
      </c>
      <c r="C883" t="s">
        <v>118</v>
      </c>
      <c r="D883" t="s">
        <v>9</v>
      </c>
      <c r="E883" t="s">
        <v>10</v>
      </c>
      <c r="F883">
        <v>1</v>
      </c>
      <c r="G883">
        <v>1</v>
      </c>
      <c r="H883" s="7" t="str">
        <f t="shared" si="27"/>
        <v>Bruce Hazuka</v>
      </c>
      <c r="I883" s="7">
        <f t="shared" si="26"/>
        <v>1</v>
      </c>
    </row>
    <row r="884" spans="1:9" ht="14.5" x14ac:dyDescent="0.35">
      <c r="A884" s="1">
        <v>43241.291666666672</v>
      </c>
      <c r="B884" t="s">
        <v>117</v>
      </c>
      <c r="C884" t="s">
        <v>118</v>
      </c>
      <c r="D884" t="s">
        <v>9</v>
      </c>
      <c r="E884" t="s">
        <v>10</v>
      </c>
      <c r="F884">
        <v>1.5</v>
      </c>
      <c r="G884">
        <v>1.5</v>
      </c>
      <c r="H884" s="7" t="str">
        <f t="shared" si="27"/>
        <v>Bruce Hazuka</v>
      </c>
      <c r="I884" s="7">
        <f t="shared" si="26"/>
        <v>1.5</v>
      </c>
    </row>
    <row r="885" spans="1:9" ht="14.5" x14ac:dyDescent="0.35">
      <c r="A885" s="1">
        <v>43236.291666666672</v>
      </c>
      <c r="B885" t="s">
        <v>117</v>
      </c>
      <c r="C885" t="s">
        <v>118</v>
      </c>
      <c r="D885" t="s">
        <v>9</v>
      </c>
      <c r="E885" t="s">
        <v>10</v>
      </c>
      <c r="F885">
        <v>1.5</v>
      </c>
      <c r="G885">
        <v>1.5</v>
      </c>
      <c r="H885" s="7" t="str">
        <f t="shared" si="27"/>
        <v>Bruce Hazuka</v>
      </c>
      <c r="I885" s="7">
        <f t="shared" si="26"/>
        <v>1.5</v>
      </c>
    </row>
    <row r="886" spans="1:9" ht="14.5" x14ac:dyDescent="0.35">
      <c r="A886" s="1">
        <v>43231.291666666672</v>
      </c>
      <c r="B886" t="s">
        <v>117</v>
      </c>
      <c r="C886" t="s">
        <v>118</v>
      </c>
      <c r="D886" t="s">
        <v>9</v>
      </c>
      <c r="E886" t="s">
        <v>31</v>
      </c>
      <c r="F886">
        <v>4.5</v>
      </c>
      <c r="G886">
        <v>4.5</v>
      </c>
      <c r="H886" s="7" t="str">
        <f t="shared" si="27"/>
        <v>Bruce Hazuka</v>
      </c>
      <c r="I886" s="7">
        <f t="shared" si="26"/>
        <v>4.5</v>
      </c>
    </row>
    <row r="887" spans="1:9" ht="14.5" x14ac:dyDescent="0.35">
      <c r="A887" s="1">
        <v>43228.291666666672</v>
      </c>
      <c r="B887" t="s">
        <v>341</v>
      </c>
      <c r="C887" t="s">
        <v>118</v>
      </c>
      <c r="D887" t="s">
        <v>9</v>
      </c>
      <c r="E887" t="s">
        <v>23</v>
      </c>
      <c r="F887">
        <v>4</v>
      </c>
      <c r="G887">
        <v>5</v>
      </c>
      <c r="H887" s="7" t="str">
        <f t="shared" si="27"/>
        <v>Bruce Hazuka</v>
      </c>
      <c r="I887" s="7">
        <f t="shared" si="26"/>
        <v>5</v>
      </c>
    </row>
    <row r="888" spans="1:9" ht="14.5" x14ac:dyDescent="0.35">
      <c r="A888" s="1">
        <v>43227.291666666672</v>
      </c>
      <c r="B888" t="s">
        <v>117</v>
      </c>
      <c r="C888" t="s">
        <v>118</v>
      </c>
      <c r="D888" t="s">
        <v>9</v>
      </c>
      <c r="E888" t="s">
        <v>21</v>
      </c>
      <c r="F888">
        <v>10</v>
      </c>
      <c r="G888">
        <v>11.5</v>
      </c>
      <c r="H888" s="7" t="str">
        <f t="shared" si="27"/>
        <v>Bruce Hazuka</v>
      </c>
      <c r="I888" s="7">
        <f t="shared" si="26"/>
        <v>11.5</v>
      </c>
    </row>
    <row r="889" spans="1:9" ht="14.5" x14ac:dyDescent="0.35">
      <c r="A889" s="1">
        <v>43221.291666666672</v>
      </c>
      <c r="B889" t="s">
        <v>117</v>
      </c>
      <c r="C889" t="s">
        <v>118</v>
      </c>
      <c r="D889" t="s">
        <v>9</v>
      </c>
      <c r="E889" t="s">
        <v>10</v>
      </c>
      <c r="F889">
        <v>2</v>
      </c>
      <c r="G889">
        <v>2</v>
      </c>
      <c r="H889" s="7" t="str">
        <f t="shared" si="27"/>
        <v>Bruce Hazuka</v>
      </c>
      <c r="I889" s="7">
        <f t="shared" si="26"/>
        <v>2</v>
      </c>
    </row>
    <row r="890" spans="1:9" ht="14.5" x14ac:dyDescent="0.35">
      <c r="A890" s="1">
        <v>43217.291666666672</v>
      </c>
      <c r="B890" t="s">
        <v>117</v>
      </c>
      <c r="C890" t="s">
        <v>118</v>
      </c>
      <c r="D890" t="s">
        <v>9</v>
      </c>
      <c r="E890" t="s">
        <v>31</v>
      </c>
      <c r="F890">
        <v>1.5</v>
      </c>
      <c r="G890">
        <v>1.5</v>
      </c>
      <c r="H890" s="7" t="str">
        <f t="shared" si="27"/>
        <v>Bruce Hazuka</v>
      </c>
      <c r="I890" s="7">
        <f t="shared" si="26"/>
        <v>1.5</v>
      </c>
    </row>
    <row r="891" spans="1:9" ht="14.5" x14ac:dyDescent="0.35">
      <c r="A891" s="1">
        <v>43214.291666666672</v>
      </c>
      <c r="B891" t="s">
        <v>117</v>
      </c>
      <c r="C891" t="s">
        <v>118</v>
      </c>
      <c r="D891" t="s">
        <v>9</v>
      </c>
      <c r="E891" t="s">
        <v>21</v>
      </c>
      <c r="F891">
        <v>9</v>
      </c>
      <c r="G891">
        <v>10.5</v>
      </c>
      <c r="H891" s="7" t="str">
        <f t="shared" si="27"/>
        <v>Bruce Hazuka</v>
      </c>
      <c r="I891" s="7">
        <f t="shared" si="26"/>
        <v>10.5</v>
      </c>
    </row>
    <row r="892" spans="1:9" ht="14.5" x14ac:dyDescent="0.35">
      <c r="A892" s="1">
        <v>43209.291666666672</v>
      </c>
      <c r="B892" t="s">
        <v>117</v>
      </c>
      <c r="C892" t="s">
        <v>118</v>
      </c>
      <c r="D892" t="s">
        <v>9</v>
      </c>
      <c r="E892" t="s">
        <v>31</v>
      </c>
      <c r="F892">
        <v>1.5</v>
      </c>
      <c r="G892">
        <v>1.5</v>
      </c>
      <c r="H892" s="7" t="str">
        <f t="shared" si="27"/>
        <v>Bruce Hazuka</v>
      </c>
      <c r="I892" s="7">
        <f t="shared" si="26"/>
        <v>1.5</v>
      </c>
    </row>
    <row r="893" spans="1:9" ht="14.5" x14ac:dyDescent="0.35">
      <c r="A893" s="1">
        <v>43208.291666666672</v>
      </c>
      <c r="B893" t="s">
        <v>341</v>
      </c>
      <c r="C893" t="s">
        <v>118</v>
      </c>
      <c r="D893" t="s">
        <v>9</v>
      </c>
      <c r="E893" t="s">
        <v>10</v>
      </c>
      <c r="F893">
        <v>1.25</v>
      </c>
      <c r="G893">
        <v>1.25</v>
      </c>
      <c r="H893" s="7" t="str">
        <f t="shared" si="27"/>
        <v>Bruce Hazuka</v>
      </c>
      <c r="I893" s="7">
        <f t="shared" si="26"/>
        <v>1.25</v>
      </c>
    </row>
    <row r="894" spans="1:9" ht="14.5" x14ac:dyDescent="0.35">
      <c r="A894" s="1">
        <v>43206.291666666672</v>
      </c>
      <c r="B894" t="s">
        <v>117</v>
      </c>
      <c r="C894" t="s">
        <v>118</v>
      </c>
      <c r="D894" t="s">
        <v>9</v>
      </c>
      <c r="E894" t="s">
        <v>10</v>
      </c>
      <c r="F894">
        <v>3</v>
      </c>
      <c r="G894">
        <v>3</v>
      </c>
      <c r="H894" s="7" t="str">
        <f t="shared" si="27"/>
        <v>Bruce Hazuka</v>
      </c>
      <c r="I894" s="7">
        <f t="shared" si="26"/>
        <v>3</v>
      </c>
    </row>
    <row r="895" spans="1:9" ht="14.5" x14ac:dyDescent="0.35">
      <c r="A895" s="1">
        <v>43200.291666666672</v>
      </c>
      <c r="B895" t="s">
        <v>626</v>
      </c>
      <c r="C895" t="s">
        <v>118</v>
      </c>
      <c r="D895" t="s">
        <v>9</v>
      </c>
      <c r="E895" t="s">
        <v>31</v>
      </c>
      <c r="F895">
        <v>1.25</v>
      </c>
      <c r="G895">
        <v>1.25</v>
      </c>
      <c r="H895" s="7" t="str">
        <f t="shared" si="27"/>
        <v>Bruce Hazuka</v>
      </c>
      <c r="I895" s="7">
        <f t="shared" si="26"/>
        <v>1.25</v>
      </c>
    </row>
    <row r="896" spans="1:9" ht="14.5" x14ac:dyDescent="0.35">
      <c r="A896" s="1">
        <v>43199.291666666672</v>
      </c>
      <c r="B896" t="s">
        <v>117</v>
      </c>
      <c r="C896" t="s">
        <v>118</v>
      </c>
      <c r="D896" t="s">
        <v>9</v>
      </c>
      <c r="E896" t="s">
        <v>10</v>
      </c>
      <c r="F896">
        <v>2.5</v>
      </c>
      <c r="G896">
        <v>2.5</v>
      </c>
      <c r="H896" s="7" t="str">
        <f t="shared" si="27"/>
        <v>Bruce Hazuka</v>
      </c>
      <c r="I896" s="7">
        <f t="shared" si="26"/>
        <v>2.5</v>
      </c>
    </row>
    <row r="897" spans="1:9" ht="14.5" x14ac:dyDescent="0.35">
      <c r="A897" s="1">
        <v>43195.291666666672</v>
      </c>
      <c r="B897" t="s">
        <v>626</v>
      </c>
      <c r="C897" t="s">
        <v>118</v>
      </c>
      <c r="D897" t="s">
        <v>9</v>
      </c>
      <c r="E897" t="s">
        <v>23</v>
      </c>
      <c r="F897">
        <v>3.25</v>
      </c>
      <c r="G897">
        <v>4.25</v>
      </c>
      <c r="H897" s="7" t="str">
        <f t="shared" si="27"/>
        <v>Bruce Hazuka</v>
      </c>
      <c r="I897" s="7">
        <f t="shared" ref="I897:I960" si="28">G897</f>
        <v>4.25</v>
      </c>
    </row>
    <row r="898" spans="1:9" ht="14.5" x14ac:dyDescent="0.35">
      <c r="A898" s="1">
        <v>43194.291666666672</v>
      </c>
      <c r="B898" t="s">
        <v>117</v>
      </c>
      <c r="C898" t="s">
        <v>118</v>
      </c>
      <c r="D898" t="s">
        <v>9</v>
      </c>
      <c r="E898" t="s">
        <v>31</v>
      </c>
      <c r="F898">
        <v>2</v>
      </c>
      <c r="G898">
        <v>2</v>
      </c>
      <c r="H898" s="7" t="str">
        <f t="shared" ref="H898:H961" si="29">MID(C898&amp;" "&amp;C898,FIND(" ",C898)+1,LEN(C898)-1)</f>
        <v>Bruce Hazuka</v>
      </c>
      <c r="I898" s="7">
        <f t="shared" si="28"/>
        <v>2</v>
      </c>
    </row>
    <row r="899" spans="1:9" ht="14.5" x14ac:dyDescent="0.35">
      <c r="A899" s="1">
        <v>43193.291666666672</v>
      </c>
      <c r="B899" t="s">
        <v>117</v>
      </c>
      <c r="C899" t="s">
        <v>118</v>
      </c>
      <c r="D899" t="s">
        <v>9</v>
      </c>
      <c r="E899" t="s">
        <v>21</v>
      </c>
      <c r="F899">
        <v>9</v>
      </c>
      <c r="G899">
        <v>10.5</v>
      </c>
      <c r="H899" s="7" t="str">
        <f t="shared" si="29"/>
        <v>Bruce Hazuka</v>
      </c>
      <c r="I899" s="7">
        <f t="shared" si="28"/>
        <v>10.5</v>
      </c>
    </row>
    <row r="900" spans="1:9" ht="14.5" x14ac:dyDescent="0.35">
      <c r="A900" s="1">
        <v>43187.291666666672</v>
      </c>
      <c r="B900" t="s">
        <v>117</v>
      </c>
      <c r="C900" t="s">
        <v>118</v>
      </c>
      <c r="D900" t="s">
        <v>9</v>
      </c>
      <c r="E900" t="s">
        <v>10</v>
      </c>
      <c r="F900">
        <v>2</v>
      </c>
      <c r="G900">
        <v>2</v>
      </c>
      <c r="H900" s="7" t="str">
        <f t="shared" si="29"/>
        <v>Bruce Hazuka</v>
      </c>
      <c r="I900" s="7">
        <f t="shared" si="28"/>
        <v>2</v>
      </c>
    </row>
    <row r="901" spans="1:9" ht="14.5" x14ac:dyDescent="0.35">
      <c r="A901" s="1">
        <v>43182.291666666672</v>
      </c>
      <c r="B901" t="s">
        <v>117</v>
      </c>
      <c r="C901" t="s">
        <v>118</v>
      </c>
      <c r="D901" t="s">
        <v>9</v>
      </c>
      <c r="E901" t="s">
        <v>10</v>
      </c>
      <c r="F901">
        <v>1.75</v>
      </c>
      <c r="G901">
        <v>1.75</v>
      </c>
      <c r="H901" s="7" t="str">
        <f t="shared" si="29"/>
        <v>Bruce Hazuka</v>
      </c>
      <c r="I901" s="7">
        <f t="shared" si="28"/>
        <v>1.75</v>
      </c>
    </row>
    <row r="902" spans="1:9" ht="14.5" x14ac:dyDescent="0.35">
      <c r="A902" s="1">
        <v>43178.291666666672</v>
      </c>
      <c r="B902" t="s">
        <v>117</v>
      </c>
      <c r="C902" t="s">
        <v>118</v>
      </c>
      <c r="D902" t="s">
        <v>9</v>
      </c>
      <c r="E902" t="s">
        <v>10</v>
      </c>
      <c r="F902">
        <v>1.5</v>
      </c>
      <c r="G902">
        <v>1.5</v>
      </c>
      <c r="H902" s="7" t="str">
        <f t="shared" si="29"/>
        <v>Bruce Hazuka</v>
      </c>
      <c r="I902" s="7">
        <f t="shared" si="28"/>
        <v>1.5</v>
      </c>
    </row>
    <row r="903" spans="1:9" ht="14.5" x14ac:dyDescent="0.35">
      <c r="A903" s="1">
        <v>43172.291666666672</v>
      </c>
      <c r="B903" t="s">
        <v>117</v>
      </c>
      <c r="C903" t="s">
        <v>118</v>
      </c>
      <c r="D903" t="s">
        <v>9</v>
      </c>
      <c r="E903" t="s">
        <v>10</v>
      </c>
      <c r="F903">
        <v>1</v>
      </c>
      <c r="G903">
        <v>1</v>
      </c>
      <c r="H903" s="7" t="str">
        <f t="shared" si="29"/>
        <v>Bruce Hazuka</v>
      </c>
      <c r="I903" s="7">
        <f t="shared" si="28"/>
        <v>1</v>
      </c>
    </row>
    <row r="904" spans="1:9" ht="14.5" x14ac:dyDescent="0.35">
      <c r="A904" s="1">
        <v>43171.291666666672</v>
      </c>
      <c r="B904" t="s">
        <v>117</v>
      </c>
      <c r="C904" t="s">
        <v>118</v>
      </c>
      <c r="D904" t="s">
        <v>9</v>
      </c>
      <c r="E904" t="s">
        <v>21</v>
      </c>
      <c r="F904">
        <v>9</v>
      </c>
      <c r="G904">
        <v>10.5</v>
      </c>
      <c r="H904" s="7" t="str">
        <f t="shared" si="29"/>
        <v>Bruce Hazuka</v>
      </c>
      <c r="I904" s="7">
        <f t="shared" si="28"/>
        <v>10.5</v>
      </c>
    </row>
    <row r="905" spans="1:9" ht="14.5" x14ac:dyDescent="0.35">
      <c r="A905" s="1">
        <v>43161.333333333328</v>
      </c>
      <c r="B905" t="s">
        <v>117</v>
      </c>
      <c r="C905" t="s">
        <v>118</v>
      </c>
      <c r="D905" t="s">
        <v>9</v>
      </c>
      <c r="E905" t="s">
        <v>10</v>
      </c>
      <c r="F905">
        <v>1.5</v>
      </c>
      <c r="G905">
        <v>1.5</v>
      </c>
      <c r="H905" s="7" t="str">
        <f t="shared" si="29"/>
        <v>Bruce Hazuka</v>
      </c>
      <c r="I905" s="7">
        <f t="shared" si="28"/>
        <v>1.5</v>
      </c>
    </row>
    <row r="906" spans="1:9" ht="14.5" x14ac:dyDescent="0.35">
      <c r="A906" s="1">
        <v>43158.333333333328</v>
      </c>
      <c r="B906" t="s">
        <v>117</v>
      </c>
      <c r="C906" t="s">
        <v>118</v>
      </c>
      <c r="D906" t="s">
        <v>9</v>
      </c>
      <c r="E906" t="s">
        <v>10</v>
      </c>
      <c r="F906">
        <v>2.75</v>
      </c>
      <c r="G906">
        <v>2.75</v>
      </c>
      <c r="H906" s="7" t="str">
        <f t="shared" si="29"/>
        <v>Bruce Hazuka</v>
      </c>
      <c r="I906" s="7">
        <f t="shared" si="28"/>
        <v>2.75</v>
      </c>
    </row>
    <row r="907" spans="1:9" ht="14.5" x14ac:dyDescent="0.35">
      <c r="A907" s="1">
        <v>43158.333333333328</v>
      </c>
      <c r="B907" t="s">
        <v>117</v>
      </c>
      <c r="C907" t="s">
        <v>118</v>
      </c>
      <c r="D907" t="s">
        <v>9</v>
      </c>
      <c r="E907" t="s">
        <v>31</v>
      </c>
      <c r="F907">
        <v>1.5</v>
      </c>
      <c r="G907">
        <v>1.5</v>
      </c>
      <c r="H907" s="7" t="str">
        <f t="shared" si="29"/>
        <v>Bruce Hazuka</v>
      </c>
      <c r="I907" s="7">
        <f t="shared" si="28"/>
        <v>1.5</v>
      </c>
    </row>
    <row r="908" spans="1:9" ht="14.5" x14ac:dyDescent="0.35">
      <c r="A908" s="1">
        <v>43157.333333333328</v>
      </c>
      <c r="B908" t="s">
        <v>117</v>
      </c>
      <c r="C908" t="s">
        <v>118</v>
      </c>
      <c r="D908" t="s">
        <v>9</v>
      </c>
      <c r="E908" t="s">
        <v>10</v>
      </c>
      <c r="F908">
        <v>1.75</v>
      </c>
      <c r="G908">
        <v>1.75</v>
      </c>
      <c r="H908" s="7" t="str">
        <f t="shared" si="29"/>
        <v>Bruce Hazuka</v>
      </c>
      <c r="I908" s="7">
        <f t="shared" si="28"/>
        <v>1.75</v>
      </c>
    </row>
    <row r="909" spans="1:9" ht="14.5" x14ac:dyDescent="0.35">
      <c r="A909" s="1">
        <v>43151.333333333328</v>
      </c>
      <c r="B909" t="s">
        <v>632</v>
      </c>
      <c r="C909" t="s">
        <v>118</v>
      </c>
      <c r="D909" t="s">
        <v>9</v>
      </c>
      <c r="E909" t="s">
        <v>31</v>
      </c>
      <c r="F909">
        <v>1.25</v>
      </c>
      <c r="G909">
        <v>1.25</v>
      </c>
      <c r="H909" s="7" t="str">
        <f t="shared" si="29"/>
        <v>Bruce Hazuka</v>
      </c>
      <c r="I909" s="7">
        <f t="shared" si="28"/>
        <v>1.25</v>
      </c>
    </row>
    <row r="910" spans="1:9" ht="14.5" x14ac:dyDescent="0.35">
      <c r="A910" s="1">
        <v>43151.333333333328</v>
      </c>
      <c r="B910" t="s">
        <v>117</v>
      </c>
      <c r="C910" t="s">
        <v>118</v>
      </c>
      <c r="D910" t="s">
        <v>9</v>
      </c>
      <c r="E910" t="s">
        <v>10</v>
      </c>
      <c r="F910">
        <v>2</v>
      </c>
      <c r="G910">
        <v>2</v>
      </c>
      <c r="H910" s="7" t="str">
        <f t="shared" si="29"/>
        <v>Bruce Hazuka</v>
      </c>
      <c r="I910" s="7">
        <f t="shared" si="28"/>
        <v>2</v>
      </c>
    </row>
    <row r="911" spans="1:9" ht="14.5" x14ac:dyDescent="0.35">
      <c r="A911" s="1">
        <v>43145.333333333328</v>
      </c>
      <c r="B911" t="s">
        <v>117</v>
      </c>
      <c r="C911" t="s">
        <v>118</v>
      </c>
      <c r="D911" t="s">
        <v>9</v>
      </c>
      <c r="E911" t="s">
        <v>10</v>
      </c>
      <c r="F911">
        <v>2.5</v>
      </c>
      <c r="G911">
        <v>2.5</v>
      </c>
      <c r="H911" s="7" t="str">
        <f t="shared" si="29"/>
        <v>Bruce Hazuka</v>
      </c>
      <c r="I911" s="7">
        <f t="shared" si="28"/>
        <v>2.5</v>
      </c>
    </row>
    <row r="912" spans="1:9" ht="14.5" x14ac:dyDescent="0.35">
      <c r="A912" s="1">
        <v>43140.333333333328</v>
      </c>
      <c r="B912" t="s">
        <v>117</v>
      </c>
      <c r="C912" t="s">
        <v>118</v>
      </c>
      <c r="D912" t="s">
        <v>9</v>
      </c>
      <c r="E912" t="s">
        <v>10</v>
      </c>
      <c r="F912">
        <v>1.75</v>
      </c>
      <c r="G912">
        <v>1.75</v>
      </c>
      <c r="H912" s="7" t="str">
        <f t="shared" si="29"/>
        <v>Bruce Hazuka</v>
      </c>
      <c r="I912" s="7">
        <f t="shared" si="28"/>
        <v>1.75</v>
      </c>
    </row>
    <row r="913" spans="1:9" ht="14.5" x14ac:dyDescent="0.35">
      <c r="A913" s="1">
        <v>43139.333333333328</v>
      </c>
      <c r="B913" t="s">
        <v>117</v>
      </c>
      <c r="C913" t="s">
        <v>118</v>
      </c>
      <c r="D913" t="s">
        <v>9</v>
      </c>
      <c r="E913" t="s">
        <v>10</v>
      </c>
      <c r="F913">
        <v>3.5</v>
      </c>
      <c r="G913">
        <v>3.5</v>
      </c>
      <c r="H913" s="7" t="str">
        <f t="shared" si="29"/>
        <v>Bruce Hazuka</v>
      </c>
      <c r="I913" s="7">
        <f t="shared" si="28"/>
        <v>3.5</v>
      </c>
    </row>
    <row r="914" spans="1:9" ht="14.5" x14ac:dyDescent="0.35">
      <c r="A914" s="1">
        <v>43130.333333333328</v>
      </c>
      <c r="B914" t="s">
        <v>632</v>
      </c>
      <c r="C914" t="s">
        <v>118</v>
      </c>
      <c r="D914" t="s">
        <v>9</v>
      </c>
      <c r="E914" t="s">
        <v>23</v>
      </c>
      <c r="F914">
        <v>4.25</v>
      </c>
      <c r="G914">
        <v>5.25</v>
      </c>
      <c r="H914" s="7" t="str">
        <f t="shared" si="29"/>
        <v>Bruce Hazuka</v>
      </c>
      <c r="I914" s="7">
        <f t="shared" si="28"/>
        <v>5.25</v>
      </c>
    </row>
    <row r="915" spans="1:9" ht="14.5" x14ac:dyDescent="0.35">
      <c r="A915" s="1">
        <v>43130.333333333328</v>
      </c>
      <c r="B915" t="s">
        <v>117</v>
      </c>
      <c r="C915" t="s">
        <v>118</v>
      </c>
      <c r="D915" t="s">
        <v>9</v>
      </c>
      <c r="E915" t="s">
        <v>23</v>
      </c>
      <c r="F915">
        <v>4.25</v>
      </c>
      <c r="G915">
        <v>5.25</v>
      </c>
      <c r="H915" s="7" t="str">
        <f t="shared" si="29"/>
        <v>Bruce Hazuka</v>
      </c>
      <c r="I915" s="7">
        <f t="shared" si="28"/>
        <v>5.25</v>
      </c>
    </row>
    <row r="916" spans="1:9" ht="14.5" x14ac:dyDescent="0.35">
      <c r="A916" s="1">
        <v>43129.333333333328</v>
      </c>
      <c r="B916" t="s">
        <v>117</v>
      </c>
      <c r="C916" t="s">
        <v>118</v>
      </c>
      <c r="D916" t="s">
        <v>9</v>
      </c>
      <c r="E916" t="s">
        <v>10</v>
      </c>
      <c r="F916">
        <v>3.5</v>
      </c>
      <c r="G916">
        <v>3.5</v>
      </c>
      <c r="H916" s="7" t="str">
        <f t="shared" si="29"/>
        <v>Bruce Hazuka</v>
      </c>
      <c r="I916" s="7">
        <f t="shared" si="28"/>
        <v>3.5</v>
      </c>
    </row>
    <row r="917" spans="1:9" ht="14.5" x14ac:dyDescent="0.35">
      <c r="A917" s="1">
        <v>43127.333333333328</v>
      </c>
      <c r="B917" t="s">
        <v>632</v>
      </c>
      <c r="C917" t="s">
        <v>118</v>
      </c>
      <c r="D917" t="s">
        <v>9</v>
      </c>
      <c r="E917" t="s">
        <v>31</v>
      </c>
      <c r="F917">
        <v>1</v>
      </c>
      <c r="G917">
        <v>1</v>
      </c>
      <c r="H917" s="7" t="str">
        <f t="shared" si="29"/>
        <v>Bruce Hazuka</v>
      </c>
      <c r="I917" s="7">
        <f t="shared" si="28"/>
        <v>1</v>
      </c>
    </row>
    <row r="918" spans="1:9" ht="14.5" x14ac:dyDescent="0.35">
      <c r="A918" s="1">
        <v>43127.333333333328</v>
      </c>
      <c r="B918" t="s">
        <v>117</v>
      </c>
      <c r="C918" t="s">
        <v>118</v>
      </c>
      <c r="D918" t="s">
        <v>9</v>
      </c>
      <c r="E918" t="s">
        <v>31</v>
      </c>
      <c r="F918">
        <v>0.75</v>
      </c>
      <c r="G918">
        <v>0.75</v>
      </c>
      <c r="H918" s="7" t="str">
        <f t="shared" si="29"/>
        <v>Bruce Hazuka</v>
      </c>
      <c r="I918" s="7">
        <f t="shared" si="28"/>
        <v>0.75</v>
      </c>
    </row>
    <row r="919" spans="1:9" ht="14.5" x14ac:dyDescent="0.35">
      <c r="A919" s="1">
        <v>43125.333333333328</v>
      </c>
      <c r="B919" t="s">
        <v>117</v>
      </c>
      <c r="C919" t="s">
        <v>118</v>
      </c>
      <c r="D919" t="s">
        <v>9</v>
      </c>
      <c r="E919" t="s">
        <v>10</v>
      </c>
      <c r="F919">
        <v>1.5</v>
      </c>
      <c r="G919">
        <v>1.5</v>
      </c>
      <c r="H919" s="7" t="str">
        <f t="shared" si="29"/>
        <v>Bruce Hazuka</v>
      </c>
      <c r="I919" s="7">
        <f t="shared" si="28"/>
        <v>1.5</v>
      </c>
    </row>
    <row r="920" spans="1:9" ht="14.5" x14ac:dyDescent="0.35">
      <c r="A920" s="1">
        <v>43124.333333333328</v>
      </c>
      <c r="B920" t="s">
        <v>632</v>
      </c>
      <c r="C920" t="s">
        <v>118</v>
      </c>
      <c r="D920" t="s">
        <v>9</v>
      </c>
      <c r="E920" t="s">
        <v>31</v>
      </c>
      <c r="F920">
        <v>1.5</v>
      </c>
      <c r="G920">
        <v>1.5</v>
      </c>
      <c r="H920" s="7" t="str">
        <f t="shared" si="29"/>
        <v>Bruce Hazuka</v>
      </c>
      <c r="I920" s="7">
        <f t="shared" si="28"/>
        <v>1.5</v>
      </c>
    </row>
    <row r="921" spans="1:9" ht="14.5" x14ac:dyDescent="0.35">
      <c r="A921" s="1">
        <v>43122.333333333328</v>
      </c>
      <c r="B921" t="s">
        <v>632</v>
      </c>
      <c r="C921" t="s">
        <v>118</v>
      </c>
      <c r="D921" t="s">
        <v>9</v>
      </c>
      <c r="E921" t="s">
        <v>10</v>
      </c>
      <c r="F921">
        <v>3</v>
      </c>
      <c r="G921">
        <v>3</v>
      </c>
      <c r="H921" s="7" t="str">
        <f t="shared" si="29"/>
        <v>Bruce Hazuka</v>
      </c>
      <c r="I921" s="7">
        <f t="shared" si="28"/>
        <v>3</v>
      </c>
    </row>
    <row r="922" spans="1:9" ht="14.5" x14ac:dyDescent="0.35">
      <c r="A922" s="1">
        <v>43117.333333333328</v>
      </c>
      <c r="B922" t="s">
        <v>632</v>
      </c>
      <c r="C922" t="s">
        <v>118</v>
      </c>
      <c r="D922" t="s">
        <v>9</v>
      </c>
      <c r="E922" t="s">
        <v>21</v>
      </c>
      <c r="F922">
        <v>3.5</v>
      </c>
      <c r="G922">
        <v>5.5</v>
      </c>
      <c r="H922" s="7" t="str">
        <f t="shared" si="29"/>
        <v>Bruce Hazuka</v>
      </c>
      <c r="I922" s="7">
        <f t="shared" si="28"/>
        <v>5.5</v>
      </c>
    </row>
    <row r="923" spans="1:9" ht="14.5" x14ac:dyDescent="0.35">
      <c r="A923" s="1">
        <v>43113.333333333328</v>
      </c>
      <c r="B923" t="s">
        <v>117</v>
      </c>
      <c r="C923" t="s">
        <v>118</v>
      </c>
      <c r="D923" t="s">
        <v>9</v>
      </c>
      <c r="E923" t="s">
        <v>31</v>
      </c>
      <c r="F923">
        <v>1.5</v>
      </c>
      <c r="G923">
        <v>1.5</v>
      </c>
      <c r="H923" s="7" t="str">
        <f t="shared" si="29"/>
        <v>Bruce Hazuka</v>
      </c>
      <c r="I923" s="7">
        <f t="shared" si="28"/>
        <v>1.5</v>
      </c>
    </row>
    <row r="924" spans="1:9" ht="14.5" x14ac:dyDescent="0.35">
      <c r="A924" s="1">
        <v>43112.333333333328</v>
      </c>
      <c r="B924" t="s">
        <v>632</v>
      </c>
      <c r="C924" t="s">
        <v>118</v>
      </c>
      <c r="D924" t="s">
        <v>9</v>
      </c>
      <c r="E924" t="s">
        <v>10</v>
      </c>
      <c r="F924">
        <v>0.75</v>
      </c>
      <c r="G924">
        <v>0.75</v>
      </c>
      <c r="H924" s="7" t="str">
        <f t="shared" si="29"/>
        <v>Bruce Hazuka</v>
      </c>
      <c r="I924" s="7">
        <f t="shared" si="28"/>
        <v>0.75</v>
      </c>
    </row>
    <row r="925" spans="1:9" ht="14.5" x14ac:dyDescent="0.35">
      <c r="A925" s="1">
        <v>43112.333333333328</v>
      </c>
      <c r="B925" t="s">
        <v>117</v>
      </c>
      <c r="C925" t="s">
        <v>118</v>
      </c>
      <c r="D925" t="s">
        <v>9</v>
      </c>
      <c r="E925" t="s">
        <v>10</v>
      </c>
      <c r="F925">
        <v>2.75</v>
      </c>
      <c r="G925">
        <v>2.75</v>
      </c>
      <c r="H925" s="7" t="str">
        <f t="shared" si="29"/>
        <v>Bruce Hazuka</v>
      </c>
      <c r="I925" s="7">
        <f t="shared" si="28"/>
        <v>2.75</v>
      </c>
    </row>
    <row r="926" spans="1:9" ht="14.5" x14ac:dyDescent="0.35">
      <c r="A926" s="1">
        <v>43112.333333333328</v>
      </c>
      <c r="B926" t="s">
        <v>471</v>
      </c>
      <c r="C926" t="s">
        <v>118</v>
      </c>
      <c r="D926" t="s">
        <v>9</v>
      </c>
      <c r="E926" t="s">
        <v>10</v>
      </c>
      <c r="F926">
        <v>2.75</v>
      </c>
      <c r="G926">
        <v>2.75</v>
      </c>
      <c r="H926" s="7" t="str">
        <f t="shared" si="29"/>
        <v>Bruce Hazuka</v>
      </c>
      <c r="I926" s="7">
        <f t="shared" si="28"/>
        <v>2.75</v>
      </c>
    </row>
    <row r="927" spans="1:9" ht="14.5" x14ac:dyDescent="0.35">
      <c r="A927" s="1">
        <v>43311.291666666672</v>
      </c>
      <c r="B927" t="s">
        <v>107</v>
      </c>
      <c r="C927" t="s">
        <v>89</v>
      </c>
      <c r="D927" t="s">
        <v>9</v>
      </c>
      <c r="E927" t="s">
        <v>10</v>
      </c>
      <c r="F927">
        <v>1.5</v>
      </c>
      <c r="G927">
        <v>1.5</v>
      </c>
      <c r="H927" s="7" t="str">
        <f t="shared" si="29"/>
        <v>Louis Izzo</v>
      </c>
      <c r="I927" s="7">
        <f t="shared" si="28"/>
        <v>1.5</v>
      </c>
    </row>
    <row r="928" spans="1:9" ht="14.5" x14ac:dyDescent="0.35">
      <c r="A928" s="1">
        <v>43297.291666666672</v>
      </c>
      <c r="B928" t="s">
        <v>107</v>
      </c>
      <c r="C928" t="s">
        <v>89</v>
      </c>
      <c r="D928" t="s">
        <v>9</v>
      </c>
      <c r="E928" t="s">
        <v>90</v>
      </c>
      <c r="F928">
        <v>3.5</v>
      </c>
      <c r="G928">
        <v>3.5</v>
      </c>
      <c r="H928" s="7" t="str">
        <f t="shared" si="29"/>
        <v>Louis Izzo</v>
      </c>
      <c r="I928" s="7">
        <f t="shared" si="28"/>
        <v>3.5</v>
      </c>
    </row>
    <row r="929" spans="1:9" ht="14.5" x14ac:dyDescent="0.35">
      <c r="A929" s="1">
        <v>43293.291666666672</v>
      </c>
      <c r="B929" t="s">
        <v>185</v>
      </c>
      <c r="C929" t="s">
        <v>89</v>
      </c>
      <c r="D929" t="s">
        <v>9</v>
      </c>
      <c r="E929" t="s">
        <v>90</v>
      </c>
      <c r="F929">
        <v>2.5</v>
      </c>
      <c r="G929">
        <v>2.5</v>
      </c>
      <c r="H929" s="7" t="str">
        <f t="shared" si="29"/>
        <v>Louis Izzo</v>
      </c>
      <c r="I929" s="7">
        <f t="shared" si="28"/>
        <v>2.5</v>
      </c>
    </row>
    <row r="930" spans="1:9" ht="14.5" x14ac:dyDescent="0.35">
      <c r="A930" s="1">
        <v>43291.291666666672</v>
      </c>
      <c r="B930" t="s">
        <v>217</v>
      </c>
      <c r="C930" t="s">
        <v>89</v>
      </c>
      <c r="D930" t="s">
        <v>9</v>
      </c>
      <c r="E930" t="s">
        <v>90</v>
      </c>
      <c r="F930">
        <v>2</v>
      </c>
      <c r="G930">
        <v>2</v>
      </c>
      <c r="H930" s="7" t="str">
        <f t="shared" si="29"/>
        <v>Louis Izzo</v>
      </c>
      <c r="I930" s="7">
        <f t="shared" si="28"/>
        <v>2</v>
      </c>
    </row>
    <row r="931" spans="1:9" ht="14.5" x14ac:dyDescent="0.35">
      <c r="A931" s="1">
        <v>43289.291666666672</v>
      </c>
      <c r="B931" t="s">
        <v>107</v>
      </c>
      <c r="C931" t="s">
        <v>89</v>
      </c>
      <c r="D931" t="s">
        <v>9</v>
      </c>
      <c r="E931" t="s">
        <v>31</v>
      </c>
      <c r="F931">
        <v>2</v>
      </c>
      <c r="G931">
        <v>2</v>
      </c>
      <c r="H931" s="7" t="str">
        <f t="shared" si="29"/>
        <v>Louis Izzo</v>
      </c>
      <c r="I931" s="7">
        <f t="shared" si="28"/>
        <v>2</v>
      </c>
    </row>
    <row r="932" spans="1:9" ht="14.5" x14ac:dyDescent="0.35">
      <c r="A932" s="1">
        <v>43286.291666666672</v>
      </c>
      <c r="B932" t="s">
        <v>145</v>
      </c>
      <c r="C932" t="s">
        <v>89</v>
      </c>
      <c r="D932" t="s">
        <v>9</v>
      </c>
      <c r="E932" t="s">
        <v>90</v>
      </c>
      <c r="F932">
        <v>2.5</v>
      </c>
      <c r="G932">
        <v>2.5</v>
      </c>
      <c r="H932" s="7" t="str">
        <f t="shared" si="29"/>
        <v>Louis Izzo</v>
      </c>
      <c r="I932" s="7">
        <f t="shared" si="28"/>
        <v>2.5</v>
      </c>
    </row>
    <row r="933" spans="1:9" ht="14.5" x14ac:dyDescent="0.35">
      <c r="A933" s="1">
        <v>43284.291666666672</v>
      </c>
      <c r="B933" t="s">
        <v>107</v>
      </c>
      <c r="C933" t="s">
        <v>89</v>
      </c>
      <c r="D933" t="s">
        <v>9</v>
      </c>
      <c r="E933" t="s">
        <v>90</v>
      </c>
      <c r="F933">
        <v>3</v>
      </c>
      <c r="G933">
        <v>3</v>
      </c>
      <c r="H933" s="7" t="str">
        <f t="shared" si="29"/>
        <v>Louis Izzo</v>
      </c>
      <c r="I933" s="7">
        <f t="shared" si="28"/>
        <v>3</v>
      </c>
    </row>
    <row r="934" spans="1:9" ht="14.5" x14ac:dyDescent="0.35">
      <c r="A934" s="1">
        <v>43281.291666666672</v>
      </c>
      <c r="B934" t="s">
        <v>277</v>
      </c>
      <c r="C934" t="s">
        <v>89</v>
      </c>
      <c r="D934" t="s">
        <v>9</v>
      </c>
      <c r="E934" t="s">
        <v>31</v>
      </c>
      <c r="F934">
        <v>2.5</v>
      </c>
      <c r="G934">
        <v>2.5</v>
      </c>
      <c r="H934" s="7" t="str">
        <f t="shared" si="29"/>
        <v>Louis Izzo</v>
      </c>
      <c r="I934" s="7">
        <f t="shared" si="28"/>
        <v>2.5</v>
      </c>
    </row>
    <row r="935" spans="1:9" ht="14.5" x14ac:dyDescent="0.35">
      <c r="A935" s="1">
        <v>43279.291666666672</v>
      </c>
      <c r="B935" t="s">
        <v>267</v>
      </c>
      <c r="C935" t="s">
        <v>89</v>
      </c>
      <c r="D935" t="s">
        <v>9</v>
      </c>
      <c r="E935" t="s">
        <v>90</v>
      </c>
      <c r="F935">
        <v>3</v>
      </c>
      <c r="G935">
        <v>3</v>
      </c>
      <c r="H935" s="7" t="str">
        <f t="shared" si="29"/>
        <v>Louis Izzo</v>
      </c>
      <c r="I935" s="7">
        <f t="shared" si="28"/>
        <v>3</v>
      </c>
    </row>
    <row r="936" spans="1:9" ht="14.5" x14ac:dyDescent="0.35">
      <c r="A936" s="1">
        <v>43279.291666666672</v>
      </c>
      <c r="B936" t="s">
        <v>185</v>
      </c>
      <c r="C936" t="s">
        <v>89</v>
      </c>
      <c r="D936" t="s">
        <v>9</v>
      </c>
      <c r="E936" t="s">
        <v>90</v>
      </c>
      <c r="F936">
        <v>1.5</v>
      </c>
      <c r="G936">
        <v>1.5</v>
      </c>
      <c r="H936" s="7" t="str">
        <f t="shared" si="29"/>
        <v>Louis Izzo</v>
      </c>
      <c r="I936" s="7">
        <f t="shared" si="28"/>
        <v>1.5</v>
      </c>
    </row>
    <row r="937" spans="1:9" ht="14.5" x14ac:dyDescent="0.35">
      <c r="A937" s="1">
        <v>43278.291666666672</v>
      </c>
      <c r="B937" t="s">
        <v>277</v>
      </c>
      <c r="C937" t="s">
        <v>89</v>
      </c>
      <c r="D937" t="s">
        <v>9</v>
      </c>
      <c r="E937" t="s">
        <v>90</v>
      </c>
      <c r="F937">
        <v>3.75</v>
      </c>
      <c r="G937">
        <v>3.75</v>
      </c>
      <c r="H937" s="7" t="str">
        <f t="shared" si="29"/>
        <v>Louis Izzo</v>
      </c>
      <c r="I937" s="7">
        <f t="shared" si="28"/>
        <v>3.75</v>
      </c>
    </row>
    <row r="938" spans="1:9" ht="14.5" x14ac:dyDescent="0.35">
      <c r="A938" s="1">
        <v>43278.291666666672</v>
      </c>
      <c r="B938" t="s">
        <v>185</v>
      </c>
      <c r="C938" t="s">
        <v>89</v>
      </c>
      <c r="D938" t="s">
        <v>9</v>
      </c>
      <c r="E938" t="s">
        <v>31</v>
      </c>
      <c r="F938">
        <v>2</v>
      </c>
      <c r="G938">
        <v>2</v>
      </c>
      <c r="H938" s="7" t="str">
        <f t="shared" si="29"/>
        <v>Louis Izzo</v>
      </c>
      <c r="I938" s="7">
        <f t="shared" si="28"/>
        <v>2</v>
      </c>
    </row>
    <row r="939" spans="1:9" ht="14.5" x14ac:dyDescent="0.35">
      <c r="A939" s="1">
        <v>43277.291666666672</v>
      </c>
      <c r="B939" t="s">
        <v>88</v>
      </c>
      <c r="C939" t="s">
        <v>89</v>
      </c>
      <c r="D939" t="s">
        <v>9</v>
      </c>
      <c r="E939" t="s">
        <v>90</v>
      </c>
      <c r="F939">
        <v>2</v>
      </c>
      <c r="G939">
        <v>2</v>
      </c>
      <c r="H939" s="7" t="str">
        <f t="shared" si="29"/>
        <v>Louis Izzo</v>
      </c>
      <c r="I939" s="7">
        <f t="shared" si="28"/>
        <v>2</v>
      </c>
    </row>
    <row r="940" spans="1:9" ht="14.5" x14ac:dyDescent="0.35">
      <c r="A940" s="1">
        <v>43274.291666666672</v>
      </c>
      <c r="B940" t="s">
        <v>107</v>
      </c>
      <c r="C940" t="s">
        <v>89</v>
      </c>
      <c r="D940" t="s">
        <v>9</v>
      </c>
      <c r="E940" t="s">
        <v>31</v>
      </c>
      <c r="F940">
        <v>2</v>
      </c>
      <c r="G940">
        <v>2</v>
      </c>
      <c r="H940" s="7" t="str">
        <f t="shared" si="29"/>
        <v>Louis Izzo</v>
      </c>
      <c r="I940" s="7">
        <f t="shared" si="28"/>
        <v>2</v>
      </c>
    </row>
    <row r="941" spans="1:9" ht="14.5" x14ac:dyDescent="0.35">
      <c r="A941" s="1">
        <v>43270.291666666672</v>
      </c>
      <c r="B941" t="s">
        <v>107</v>
      </c>
      <c r="C941" t="s">
        <v>89</v>
      </c>
      <c r="D941" t="s">
        <v>9</v>
      </c>
      <c r="E941" t="s">
        <v>90</v>
      </c>
      <c r="F941">
        <v>2.5</v>
      </c>
      <c r="G941">
        <v>2.5</v>
      </c>
      <c r="H941" s="7" t="str">
        <f t="shared" si="29"/>
        <v>Louis Izzo</v>
      </c>
      <c r="I941" s="7">
        <f t="shared" si="28"/>
        <v>2.5</v>
      </c>
    </row>
    <row r="942" spans="1:9" ht="14.5" x14ac:dyDescent="0.35">
      <c r="A942" s="1">
        <v>43270.291666666672</v>
      </c>
      <c r="B942" t="s">
        <v>145</v>
      </c>
      <c r="C942" t="s">
        <v>89</v>
      </c>
      <c r="D942" t="s">
        <v>9</v>
      </c>
      <c r="E942" t="s">
        <v>21</v>
      </c>
      <c r="F942">
        <v>2.5</v>
      </c>
      <c r="G942">
        <v>2.5</v>
      </c>
      <c r="H942" s="7" t="str">
        <f t="shared" si="29"/>
        <v>Louis Izzo</v>
      </c>
      <c r="I942" s="7">
        <f t="shared" si="28"/>
        <v>2.5</v>
      </c>
    </row>
    <row r="943" spans="1:9" ht="14.5" x14ac:dyDescent="0.35">
      <c r="A943" s="1">
        <v>43263.291666666672</v>
      </c>
      <c r="B943" t="s">
        <v>185</v>
      </c>
      <c r="C943" t="s">
        <v>89</v>
      </c>
      <c r="D943" t="s">
        <v>9</v>
      </c>
      <c r="E943" t="s">
        <v>31</v>
      </c>
      <c r="F943">
        <v>1.5</v>
      </c>
      <c r="G943">
        <v>1.5</v>
      </c>
      <c r="H943" s="7" t="str">
        <f t="shared" si="29"/>
        <v>Louis Izzo</v>
      </c>
      <c r="I943" s="7">
        <f t="shared" si="28"/>
        <v>1.5</v>
      </c>
    </row>
    <row r="944" spans="1:9" ht="14.5" x14ac:dyDescent="0.35">
      <c r="A944" s="1">
        <v>43263.291666666672</v>
      </c>
      <c r="B944" t="s">
        <v>88</v>
      </c>
      <c r="C944" t="s">
        <v>89</v>
      </c>
      <c r="D944" t="s">
        <v>9</v>
      </c>
      <c r="E944" t="s">
        <v>90</v>
      </c>
      <c r="F944">
        <v>2.5</v>
      </c>
      <c r="G944">
        <v>2.5</v>
      </c>
      <c r="H944" s="7" t="str">
        <f t="shared" si="29"/>
        <v>Louis Izzo</v>
      </c>
      <c r="I944" s="7">
        <f t="shared" si="28"/>
        <v>2.5</v>
      </c>
    </row>
    <row r="945" spans="1:9" ht="14.5" x14ac:dyDescent="0.35">
      <c r="A945" s="1">
        <v>43258.291666666672</v>
      </c>
      <c r="B945" t="s">
        <v>217</v>
      </c>
      <c r="C945" t="s">
        <v>89</v>
      </c>
      <c r="D945" t="s">
        <v>9</v>
      </c>
      <c r="E945" t="s">
        <v>21</v>
      </c>
      <c r="F945">
        <v>2</v>
      </c>
      <c r="G945">
        <v>2</v>
      </c>
      <c r="H945" s="7" t="str">
        <f t="shared" si="29"/>
        <v>Louis Izzo</v>
      </c>
      <c r="I945" s="7">
        <f t="shared" si="28"/>
        <v>2</v>
      </c>
    </row>
    <row r="946" spans="1:9" ht="14.5" x14ac:dyDescent="0.35">
      <c r="A946" s="1">
        <v>43250.291666666672</v>
      </c>
      <c r="B946" t="s">
        <v>107</v>
      </c>
      <c r="C946" t="s">
        <v>89</v>
      </c>
      <c r="D946" t="s">
        <v>9</v>
      </c>
      <c r="E946" t="s">
        <v>90</v>
      </c>
      <c r="F946">
        <v>2</v>
      </c>
      <c r="G946">
        <v>2</v>
      </c>
      <c r="H946" s="7" t="str">
        <f t="shared" si="29"/>
        <v>Louis Izzo</v>
      </c>
      <c r="I946" s="7">
        <f t="shared" si="28"/>
        <v>2</v>
      </c>
    </row>
    <row r="947" spans="1:9" ht="14.5" x14ac:dyDescent="0.35">
      <c r="A947" s="1">
        <v>43244.291666666672</v>
      </c>
      <c r="B947" t="s">
        <v>267</v>
      </c>
      <c r="C947" t="s">
        <v>89</v>
      </c>
      <c r="D947" t="s">
        <v>9</v>
      </c>
      <c r="E947" t="s">
        <v>90</v>
      </c>
      <c r="F947">
        <v>3</v>
      </c>
      <c r="G947">
        <v>3</v>
      </c>
      <c r="H947" s="7" t="str">
        <f t="shared" si="29"/>
        <v>Louis Izzo</v>
      </c>
      <c r="I947" s="7">
        <f t="shared" si="28"/>
        <v>3</v>
      </c>
    </row>
    <row r="948" spans="1:9" ht="14.5" x14ac:dyDescent="0.35">
      <c r="A948" s="1">
        <v>43243.291666666672</v>
      </c>
      <c r="B948" t="s">
        <v>107</v>
      </c>
      <c r="C948" t="s">
        <v>89</v>
      </c>
      <c r="D948" t="s">
        <v>9</v>
      </c>
      <c r="E948" t="s">
        <v>90</v>
      </c>
      <c r="F948">
        <v>2.5</v>
      </c>
      <c r="G948">
        <v>2.5</v>
      </c>
      <c r="H948" s="7" t="str">
        <f t="shared" si="29"/>
        <v>Louis Izzo</v>
      </c>
      <c r="I948" s="7">
        <f t="shared" si="28"/>
        <v>2.5</v>
      </c>
    </row>
    <row r="949" spans="1:9" ht="14.5" x14ac:dyDescent="0.35">
      <c r="A949" s="1">
        <v>43242.291666666672</v>
      </c>
      <c r="B949" t="s">
        <v>88</v>
      </c>
      <c r="C949" t="s">
        <v>89</v>
      </c>
      <c r="D949" t="s">
        <v>9</v>
      </c>
      <c r="E949" t="s">
        <v>90</v>
      </c>
      <c r="F949">
        <v>2.5</v>
      </c>
      <c r="G949">
        <v>2.5</v>
      </c>
      <c r="H949" s="7" t="str">
        <f t="shared" si="29"/>
        <v>Louis Izzo</v>
      </c>
      <c r="I949" s="7">
        <f t="shared" si="28"/>
        <v>2.5</v>
      </c>
    </row>
    <row r="950" spans="1:9" ht="14.5" x14ac:dyDescent="0.35">
      <c r="A950" s="1">
        <v>43241.291666666672</v>
      </c>
      <c r="B950" t="s">
        <v>277</v>
      </c>
      <c r="C950" t="s">
        <v>89</v>
      </c>
      <c r="D950" t="s">
        <v>9</v>
      </c>
      <c r="E950" t="s">
        <v>21</v>
      </c>
      <c r="F950">
        <v>3.25</v>
      </c>
      <c r="G950">
        <v>3.25</v>
      </c>
      <c r="H950" s="7" t="str">
        <f t="shared" si="29"/>
        <v>Louis Izzo</v>
      </c>
      <c r="I950" s="7">
        <f t="shared" si="28"/>
        <v>3.25</v>
      </c>
    </row>
    <row r="951" spans="1:9" ht="14.5" x14ac:dyDescent="0.35">
      <c r="A951" s="1">
        <v>43236.291666666672</v>
      </c>
      <c r="B951" t="s">
        <v>107</v>
      </c>
      <c r="C951" t="s">
        <v>89</v>
      </c>
      <c r="D951" t="s">
        <v>9</v>
      </c>
      <c r="E951" t="s">
        <v>90</v>
      </c>
      <c r="F951">
        <v>2.5</v>
      </c>
      <c r="G951">
        <v>2.5</v>
      </c>
      <c r="H951" s="7" t="str">
        <f t="shared" si="29"/>
        <v>Louis Izzo</v>
      </c>
      <c r="I951" s="7">
        <f t="shared" si="28"/>
        <v>2.5</v>
      </c>
    </row>
    <row r="952" spans="1:9" ht="14.5" x14ac:dyDescent="0.35">
      <c r="A952" s="1">
        <v>43236.291666666672</v>
      </c>
      <c r="B952" t="s">
        <v>217</v>
      </c>
      <c r="C952" t="s">
        <v>89</v>
      </c>
      <c r="D952" t="s">
        <v>9</v>
      </c>
      <c r="E952" t="s">
        <v>90</v>
      </c>
      <c r="F952">
        <v>2.5</v>
      </c>
      <c r="G952">
        <v>2.5</v>
      </c>
      <c r="H952" s="7" t="str">
        <f t="shared" si="29"/>
        <v>Louis Izzo</v>
      </c>
      <c r="I952" s="7">
        <f t="shared" si="28"/>
        <v>2.5</v>
      </c>
    </row>
    <row r="953" spans="1:9" ht="14.5" x14ac:dyDescent="0.35">
      <c r="A953" s="1">
        <v>43231.291666666672</v>
      </c>
      <c r="B953" t="s">
        <v>88</v>
      </c>
      <c r="C953" t="s">
        <v>89</v>
      </c>
      <c r="D953" t="s">
        <v>9</v>
      </c>
      <c r="E953" t="s">
        <v>90</v>
      </c>
      <c r="F953">
        <v>2</v>
      </c>
      <c r="G953">
        <v>2</v>
      </c>
      <c r="H953" s="7" t="str">
        <f t="shared" si="29"/>
        <v>Louis Izzo</v>
      </c>
      <c r="I953" s="7">
        <f t="shared" si="28"/>
        <v>2</v>
      </c>
    </row>
    <row r="954" spans="1:9" ht="14.5" x14ac:dyDescent="0.35">
      <c r="A954" s="1">
        <v>43229.291666666672</v>
      </c>
      <c r="B954" t="s">
        <v>107</v>
      </c>
      <c r="C954" t="s">
        <v>89</v>
      </c>
      <c r="D954" t="s">
        <v>9</v>
      </c>
      <c r="E954" t="s">
        <v>90</v>
      </c>
      <c r="F954">
        <v>2.5</v>
      </c>
      <c r="G954">
        <v>2.5</v>
      </c>
      <c r="H954" s="7" t="str">
        <f t="shared" si="29"/>
        <v>Louis Izzo</v>
      </c>
      <c r="I954" s="7">
        <f t="shared" si="28"/>
        <v>2.5</v>
      </c>
    </row>
    <row r="955" spans="1:9" ht="14.5" x14ac:dyDescent="0.35">
      <c r="A955" s="1">
        <v>43220.291666666672</v>
      </c>
      <c r="B955" t="s">
        <v>583</v>
      </c>
      <c r="C955" t="s">
        <v>89</v>
      </c>
      <c r="D955" t="s">
        <v>9</v>
      </c>
      <c r="E955" t="s">
        <v>21</v>
      </c>
      <c r="F955">
        <v>2.5</v>
      </c>
      <c r="G955">
        <v>2.5</v>
      </c>
      <c r="H955" s="7" t="str">
        <f t="shared" si="29"/>
        <v>Louis Izzo</v>
      </c>
      <c r="I955" s="7">
        <f t="shared" si="28"/>
        <v>2.5</v>
      </c>
    </row>
    <row r="956" spans="1:9" ht="14.5" x14ac:dyDescent="0.35">
      <c r="A956" s="1">
        <v>43217.291666666672</v>
      </c>
      <c r="B956" t="s">
        <v>585</v>
      </c>
      <c r="C956" t="s">
        <v>89</v>
      </c>
      <c r="D956" t="s">
        <v>9</v>
      </c>
      <c r="E956" t="s">
        <v>90</v>
      </c>
      <c r="F956">
        <v>1</v>
      </c>
      <c r="G956">
        <v>1</v>
      </c>
      <c r="H956" s="7" t="str">
        <f t="shared" si="29"/>
        <v>Louis Izzo</v>
      </c>
      <c r="I956" s="7">
        <f t="shared" si="28"/>
        <v>1</v>
      </c>
    </row>
    <row r="957" spans="1:9" ht="14.5" x14ac:dyDescent="0.35">
      <c r="A957" s="1">
        <v>43215.291666666672</v>
      </c>
      <c r="B957" t="s">
        <v>217</v>
      </c>
      <c r="C957" t="s">
        <v>89</v>
      </c>
      <c r="D957" t="s">
        <v>9</v>
      </c>
      <c r="E957" t="s">
        <v>21</v>
      </c>
      <c r="F957">
        <v>3.5</v>
      </c>
      <c r="G957">
        <v>3.5</v>
      </c>
      <c r="H957" s="7" t="str">
        <f t="shared" si="29"/>
        <v>Louis Izzo</v>
      </c>
      <c r="I957" s="7">
        <f t="shared" si="28"/>
        <v>3.5</v>
      </c>
    </row>
    <row r="958" spans="1:9" ht="14.5" x14ac:dyDescent="0.35">
      <c r="A958" s="1">
        <v>43214.291666666672</v>
      </c>
      <c r="B958" t="s">
        <v>267</v>
      </c>
      <c r="C958" t="s">
        <v>89</v>
      </c>
      <c r="D958" t="s">
        <v>9</v>
      </c>
      <c r="E958" t="s">
        <v>90</v>
      </c>
      <c r="F958">
        <v>3</v>
      </c>
      <c r="G958">
        <v>3</v>
      </c>
      <c r="H958" s="7" t="str">
        <f t="shared" si="29"/>
        <v>Louis Izzo</v>
      </c>
      <c r="I958" s="7">
        <f t="shared" si="28"/>
        <v>3</v>
      </c>
    </row>
    <row r="959" spans="1:9" ht="14.5" x14ac:dyDescent="0.35">
      <c r="A959" s="1">
        <v>43213.291666666672</v>
      </c>
      <c r="B959" t="s">
        <v>107</v>
      </c>
      <c r="C959" t="s">
        <v>89</v>
      </c>
      <c r="D959" t="s">
        <v>9</v>
      </c>
      <c r="E959" t="s">
        <v>90</v>
      </c>
      <c r="F959">
        <v>3</v>
      </c>
      <c r="G959">
        <v>3</v>
      </c>
      <c r="H959" s="7" t="str">
        <f t="shared" si="29"/>
        <v>Louis Izzo</v>
      </c>
      <c r="I959" s="7">
        <f t="shared" si="28"/>
        <v>3</v>
      </c>
    </row>
    <row r="960" spans="1:9" ht="14.5" x14ac:dyDescent="0.35">
      <c r="A960" s="1">
        <v>43208.291666666672</v>
      </c>
      <c r="B960" t="s">
        <v>277</v>
      </c>
      <c r="C960" t="s">
        <v>89</v>
      </c>
      <c r="D960" t="s">
        <v>9</v>
      </c>
      <c r="E960" t="s">
        <v>90</v>
      </c>
      <c r="F960">
        <v>3.5</v>
      </c>
      <c r="G960">
        <v>3.5</v>
      </c>
      <c r="H960" s="7" t="str">
        <f t="shared" si="29"/>
        <v>Louis Izzo</v>
      </c>
      <c r="I960" s="7">
        <f t="shared" si="28"/>
        <v>3.5</v>
      </c>
    </row>
    <row r="961" spans="1:9" ht="14.5" x14ac:dyDescent="0.35">
      <c r="A961" s="1">
        <v>43207.291666666672</v>
      </c>
      <c r="B961" t="s">
        <v>145</v>
      </c>
      <c r="C961" t="s">
        <v>89</v>
      </c>
      <c r="D961" t="s">
        <v>9</v>
      </c>
      <c r="E961" t="s">
        <v>21</v>
      </c>
      <c r="F961">
        <v>2</v>
      </c>
      <c r="G961">
        <v>2</v>
      </c>
      <c r="H961" s="7" t="str">
        <f t="shared" si="29"/>
        <v>Louis Izzo</v>
      </c>
      <c r="I961" s="7">
        <f t="shared" ref="I961:I1024" si="30">G961</f>
        <v>2</v>
      </c>
    </row>
    <row r="962" spans="1:9" ht="14.5" x14ac:dyDescent="0.35">
      <c r="A962" s="1">
        <v>43206.291666666672</v>
      </c>
      <c r="B962" t="s">
        <v>107</v>
      </c>
      <c r="C962" t="s">
        <v>89</v>
      </c>
      <c r="D962" t="s">
        <v>9</v>
      </c>
      <c r="E962" t="s">
        <v>90</v>
      </c>
      <c r="F962">
        <v>2.75</v>
      </c>
      <c r="G962">
        <v>2.75</v>
      </c>
      <c r="H962" s="7" t="str">
        <f t="shared" ref="H962:H1025" si="31">MID(C962&amp;" "&amp;C962,FIND(" ",C962)+1,LEN(C962)-1)</f>
        <v>Louis Izzo</v>
      </c>
      <c r="I962" s="7">
        <f t="shared" si="30"/>
        <v>2.75</v>
      </c>
    </row>
    <row r="963" spans="1:9" ht="14.5" x14ac:dyDescent="0.35">
      <c r="A963" s="1">
        <v>43202.291666666672</v>
      </c>
      <c r="B963" t="s">
        <v>88</v>
      </c>
      <c r="C963" t="s">
        <v>89</v>
      </c>
      <c r="D963" t="s">
        <v>9</v>
      </c>
      <c r="E963" t="s">
        <v>90</v>
      </c>
      <c r="F963">
        <v>2.5</v>
      </c>
      <c r="G963">
        <v>2.5</v>
      </c>
      <c r="H963" s="7" t="str">
        <f t="shared" si="31"/>
        <v>Louis Izzo</v>
      </c>
      <c r="I963" s="7">
        <f t="shared" si="30"/>
        <v>2.5</v>
      </c>
    </row>
    <row r="964" spans="1:9" ht="14.5" x14ac:dyDescent="0.35">
      <c r="A964" s="1">
        <v>43201.291666666672</v>
      </c>
      <c r="B964" t="s">
        <v>622</v>
      </c>
      <c r="C964" t="s">
        <v>89</v>
      </c>
      <c r="D964" t="s">
        <v>9</v>
      </c>
      <c r="E964" t="s">
        <v>31</v>
      </c>
      <c r="F964">
        <v>2</v>
      </c>
      <c r="G964">
        <v>2</v>
      </c>
      <c r="H964" s="7" t="str">
        <f t="shared" si="31"/>
        <v>Louis Izzo</v>
      </c>
      <c r="I964" s="7">
        <f t="shared" si="30"/>
        <v>2</v>
      </c>
    </row>
    <row r="965" spans="1:9" ht="14.5" x14ac:dyDescent="0.35">
      <c r="A965" s="1">
        <v>43196.291666666672</v>
      </c>
      <c r="B965" t="s">
        <v>585</v>
      </c>
      <c r="C965" t="s">
        <v>89</v>
      </c>
      <c r="D965" t="s">
        <v>9</v>
      </c>
      <c r="E965" t="s">
        <v>90</v>
      </c>
      <c r="F965">
        <v>2.5</v>
      </c>
      <c r="G965">
        <v>2.5</v>
      </c>
      <c r="H965" s="7" t="str">
        <f t="shared" si="31"/>
        <v>Louis Izzo</v>
      </c>
      <c r="I965" s="7">
        <f t="shared" si="30"/>
        <v>2.5</v>
      </c>
    </row>
    <row r="966" spans="1:9" ht="14.5" x14ac:dyDescent="0.35">
      <c r="A966" s="1">
        <v>43195.291666666672</v>
      </c>
      <c r="B966" t="s">
        <v>145</v>
      </c>
      <c r="C966" t="s">
        <v>89</v>
      </c>
      <c r="D966" t="s">
        <v>9</v>
      </c>
      <c r="E966" t="s">
        <v>21</v>
      </c>
      <c r="F966">
        <v>1.5</v>
      </c>
      <c r="G966">
        <v>1.5</v>
      </c>
      <c r="H966" s="7" t="str">
        <f t="shared" si="31"/>
        <v>Louis Izzo</v>
      </c>
      <c r="I966" s="7">
        <f t="shared" si="30"/>
        <v>1.5</v>
      </c>
    </row>
    <row r="967" spans="1:9" ht="14.5" x14ac:dyDescent="0.35">
      <c r="A967" s="1">
        <v>43192.291666666672</v>
      </c>
      <c r="B967" t="s">
        <v>585</v>
      </c>
      <c r="C967" t="s">
        <v>89</v>
      </c>
      <c r="D967" t="s">
        <v>9</v>
      </c>
      <c r="E967" t="s">
        <v>10</v>
      </c>
      <c r="F967">
        <v>1</v>
      </c>
      <c r="G967">
        <v>1</v>
      </c>
      <c r="H967" s="7" t="str">
        <f t="shared" si="31"/>
        <v>Louis Izzo</v>
      </c>
      <c r="I967" s="7">
        <f t="shared" si="30"/>
        <v>1</v>
      </c>
    </row>
    <row r="968" spans="1:9" ht="14.5" x14ac:dyDescent="0.35">
      <c r="A968" s="1">
        <v>43185.291666666672</v>
      </c>
      <c r="B968" t="s">
        <v>107</v>
      </c>
      <c r="C968" t="s">
        <v>89</v>
      </c>
      <c r="D968" t="s">
        <v>9</v>
      </c>
      <c r="E968" t="s">
        <v>90</v>
      </c>
      <c r="F968">
        <v>1.5</v>
      </c>
      <c r="G968">
        <v>1.5</v>
      </c>
      <c r="H968" s="7" t="str">
        <f t="shared" si="31"/>
        <v>Louis Izzo</v>
      </c>
      <c r="I968" s="7">
        <f t="shared" si="30"/>
        <v>1.5</v>
      </c>
    </row>
    <row r="969" spans="1:9" ht="14.5" x14ac:dyDescent="0.35">
      <c r="A969" s="1">
        <v>43181.291666666672</v>
      </c>
      <c r="B969" t="s">
        <v>145</v>
      </c>
      <c r="C969" t="s">
        <v>89</v>
      </c>
      <c r="D969" t="s">
        <v>9</v>
      </c>
      <c r="E969" t="s">
        <v>21</v>
      </c>
      <c r="F969">
        <v>2.5</v>
      </c>
      <c r="G969">
        <v>2.5</v>
      </c>
      <c r="H969" s="7" t="str">
        <f t="shared" si="31"/>
        <v>Louis Izzo</v>
      </c>
      <c r="I969" s="7">
        <f t="shared" si="30"/>
        <v>2.5</v>
      </c>
    </row>
    <row r="970" spans="1:9" ht="14.5" x14ac:dyDescent="0.35">
      <c r="A970" s="1">
        <v>43180.291666666672</v>
      </c>
      <c r="B970" t="s">
        <v>217</v>
      </c>
      <c r="C970" t="s">
        <v>89</v>
      </c>
      <c r="D970" t="s">
        <v>9</v>
      </c>
      <c r="E970" t="s">
        <v>21</v>
      </c>
      <c r="F970">
        <v>2.5</v>
      </c>
      <c r="G970">
        <v>2.5</v>
      </c>
      <c r="H970" s="7" t="str">
        <f t="shared" si="31"/>
        <v>Louis Izzo</v>
      </c>
      <c r="I970" s="7">
        <f t="shared" si="30"/>
        <v>2.5</v>
      </c>
    </row>
    <row r="971" spans="1:9" ht="14.5" x14ac:dyDescent="0.35">
      <c r="A971" s="1">
        <v>43175.291666666672</v>
      </c>
      <c r="B971" t="s">
        <v>267</v>
      </c>
      <c r="C971" t="s">
        <v>89</v>
      </c>
      <c r="D971" t="s">
        <v>9</v>
      </c>
      <c r="E971" t="s">
        <v>10</v>
      </c>
      <c r="F971">
        <v>2</v>
      </c>
      <c r="G971">
        <v>2</v>
      </c>
      <c r="H971" s="7" t="str">
        <f t="shared" si="31"/>
        <v>Louis Izzo</v>
      </c>
      <c r="I971" s="7">
        <f t="shared" si="30"/>
        <v>2</v>
      </c>
    </row>
    <row r="972" spans="1:9" ht="14.5" x14ac:dyDescent="0.35">
      <c r="A972" s="1">
        <v>43175.291666666672</v>
      </c>
      <c r="B972" t="s">
        <v>267</v>
      </c>
      <c r="C972" t="s">
        <v>89</v>
      </c>
      <c r="D972" t="s">
        <v>9</v>
      </c>
      <c r="E972" t="s">
        <v>10</v>
      </c>
      <c r="F972">
        <v>0.25</v>
      </c>
      <c r="G972">
        <v>0.25</v>
      </c>
      <c r="H972" s="7" t="str">
        <f t="shared" si="31"/>
        <v>Louis Izzo</v>
      </c>
      <c r="I972" s="7">
        <f t="shared" si="30"/>
        <v>0.25</v>
      </c>
    </row>
    <row r="973" spans="1:9" ht="14.5" x14ac:dyDescent="0.35">
      <c r="A973" s="1">
        <v>43172.291666666672</v>
      </c>
      <c r="B973" t="s">
        <v>185</v>
      </c>
      <c r="C973" t="s">
        <v>89</v>
      </c>
      <c r="D973" t="s">
        <v>9</v>
      </c>
      <c r="E973" t="s">
        <v>31</v>
      </c>
      <c r="F973">
        <v>1</v>
      </c>
      <c r="G973">
        <v>1</v>
      </c>
      <c r="H973" s="7" t="str">
        <f t="shared" si="31"/>
        <v>Louis Izzo</v>
      </c>
      <c r="I973" s="7">
        <f t="shared" si="30"/>
        <v>1</v>
      </c>
    </row>
    <row r="974" spans="1:9" ht="14.5" x14ac:dyDescent="0.35">
      <c r="A974" s="1">
        <v>43157.333333333328</v>
      </c>
      <c r="B974" t="s">
        <v>107</v>
      </c>
      <c r="C974" t="s">
        <v>89</v>
      </c>
      <c r="D974" t="s">
        <v>9</v>
      </c>
      <c r="E974" t="s">
        <v>10</v>
      </c>
      <c r="F974">
        <v>2</v>
      </c>
      <c r="G974">
        <v>2</v>
      </c>
      <c r="H974" s="7" t="str">
        <f t="shared" si="31"/>
        <v>Louis Izzo</v>
      </c>
      <c r="I974" s="7">
        <f t="shared" si="30"/>
        <v>2</v>
      </c>
    </row>
    <row r="975" spans="1:9" ht="14.5" x14ac:dyDescent="0.35">
      <c r="A975" s="1">
        <v>43157.333333333328</v>
      </c>
      <c r="B975" t="s">
        <v>277</v>
      </c>
      <c r="C975" t="s">
        <v>89</v>
      </c>
      <c r="D975" t="s">
        <v>9</v>
      </c>
      <c r="E975" t="s">
        <v>10</v>
      </c>
      <c r="F975">
        <v>1.5</v>
      </c>
      <c r="G975">
        <v>1.5</v>
      </c>
      <c r="H975" s="7" t="str">
        <f t="shared" si="31"/>
        <v>Louis Izzo</v>
      </c>
      <c r="I975" s="7">
        <f t="shared" si="30"/>
        <v>1.5</v>
      </c>
    </row>
    <row r="976" spans="1:9" ht="14.5" x14ac:dyDescent="0.35">
      <c r="A976" s="1">
        <v>43150.333333333328</v>
      </c>
      <c r="B976" t="s">
        <v>107</v>
      </c>
      <c r="C976" t="s">
        <v>89</v>
      </c>
      <c r="D976" t="s">
        <v>9</v>
      </c>
      <c r="E976" t="s">
        <v>90</v>
      </c>
      <c r="F976">
        <v>2.5</v>
      </c>
      <c r="G976">
        <v>2.5</v>
      </c>
      <c r="H976" s="7" t="str">
        <f t="shared" si="31"/>
        <v>Louis Izzo</v>
      </c>
      <c r="I976" s="7">
        <f t="shared" si="30"/>
        <v>2.5</v>
      </c>
    </row>
    <row r="977" spans="1:9" ht="14.5" x14ac:dyDescent="0.35">
      <c r="A977" s="1">
        <v>43146.333333333328</v>
      </c>
      <c r="B977" t="s">
        <v>145</v>
      </c>
      <c r="C977" t="s">
        <v>89</v>
      </c>
      <c r="D977" t="s">
        <v>9</v>
      </c>
      <c r="E977" t="s">
        <v>21</v>
      </c>
      <c r="F977">
        <v>2.5</v>
      </c>
      <c r="G977">
        <v>2.5</v>
      </c>
      <c r="H977" s="7" t="str">
        <f t="shared" si="31"/>
        <v>Louis Izzo</v>
      </c>
      <c r="I977" s="7">
        <f t="shared" si="30"/>
        <v>2.5</v>
      </c>
    </row>
    <row r="978" spans="1:9" ht="14.5" x14ac:dyDescent="0.35">
      <c r="A978" s="1">
        <v>43146.333333333328</v>
      </c>
      <c r="B978" t="s">
        <v>217</v>
      </c>
      <c r="C978" t="s">
        <v>89</v>
      </c>
      <c r="D978" t="s">
        <v>9</v>
      </c>
      <c r="E978" t="s">
        <v>21</v>
      </c>
      <c r="F978">
        <v>3</v>
      </c>
      <c r="G978">
        <v>3</v>
      </c>
      <c r="H978" s="7" t="str">
        <f t="shared" si="31"/>
        <v>Louis Izzo</v>
      </c>
      <c r="I978" s="7">
        <f t="shared" si="30"/>
        <v>3</v>
      </c>
    </row>
    <row r="979" spans="1:9" ht="14.5" x14ac:dyDescent="0.35">
      <c r="A979" s="1">
        <v>43140.333333333328</v>
      </c>
      <c r="B979" t="s">
        <v>217</v>
      </c>
      <c r="C979" t="s">
        <v>89</v>
      </c>
      <c r="D979" t="s">
        <v>9</v>
      </c>
      <c r="E979" t="s">
        <v>10</v>
      </c>
      <c r="F979">
        <v>1.5</v>
      </c>
      <c r="G979">
        <v>1.5</v>
      </c>
      <c r="H979" s="7" t="str">
        <f t="shared" si="31"/>
        <v>Louis Izzo</v>
      </c>
      <c r="I979" s="7">
        <f t="shared" si="30"/>
        <v>1.5</v>
      </c>
    </row>
    <row r="980" spans="1:9" ht="14.5" x14ac:dyDescent="0.35">
      <c r="A980" s="1">
        <v>43137.333333333328</v>
      </c>
      <c r="B980" t="s">
        <v>107</v>
      </c>
      <c r="C980" t="s">
        <v>89</v>
      </c>
      <c r="D980" t="s">
        <v>9</v>
      </c>
      <c r="E980" t="s">
        <v>90</v>
      </c>
      <c r="F980">
        <v>2.5</v>
      </c>
      <c r="G980">
        <v>2.5</v>
      </c>
      <c r="H980" s="7" t="str">
        <f t="shared" si="31"/>
        <v>Louis Izzo</v>
      </c>
      <c r="I980" s="7">
        <f t="shared" si="30"/>
        <v>2.5</v>
      </c>
    </row>
    <row r="981" spans="1:9" ht="14.5" x14ac:dyDescent="0.35">
      <c r="A981" s="1">
        <v>43136.333333333328</v>
      </c>
      <c r="B981" t="s">
        <v>88</v>
      </c>
      <c r="C981" t="s">
        <v>89</v>
      </c>
      <c r="D981" t="s">
        <v>9</v>
      </c>
      <c r="E981" t="s">
        <v>90</v>
      </c>
      <c r="F981">
        <v>3</v>
      </c>
      <c r="G981">
        <v>3</v>
      </c>
      <c r="H981" s="7" t="str">
        <f t="shared" si="31"/>
        <v>Louis Izzo</v>
      </c>
      <c r="I981" s="7">
        <f t="shared" si="30"/>
        <v>3</v>
      </c>
    </row>
    <row r="982" spans="1:9" ht="14.5" x14ac:dyDescent="0.35">
      <c r="A982" s="1">
        <v>43130.333333333328</v>
      </c>
      <c r="B982" t="s">
        <v>747</v>
      </c>
      <c r="C982" t="s">
        <v>89</v>
      </c>
      <c r="D982" t="s">
        <v>9</v>
      </c>
      <c r="E982" t="s">
        <v>21</v>
      </c>
      <c r="F982">
        <v>2.5</v>
      </c>
      <c r="G982">
        <v>2.5</v>
      </c>
      <c r="H982" s="7" t="str">
        <f t="shared" si="31"/>
        <v>Louis Izzo</v>
      </c>
      <c r="I982" s="7">
        <f t="shared" si="30"/>
        <v>2.5</v>
      </c>
    </row>
    <row r="983" spans="1:9" ht="14.5" x14ac:dyDescent="0.35">
      <c r="A983" s="1">
        <v>43130.333333333328</v>
      </c>
      <c r="B983" t="s">
        <v>107</v>
      </c>
      <c r="C983" t="s">
        <v>89</v>
      </c>
      <c r="D983" t="s">
        <v>9</v>
      </c>
      <c r="E983" t="s">
        <v>90</v>
      </c>
      <c r="F983">
        <v>3</v>
      </c>
      <c r="G983">
        <v>3</v>
      </c>
      <c r="H983" s="7" t="str">
        <f t="shared" si="31"/>
        <v>Louis Izzo</v>
      </c>
      <c r="I983" s="7">
        <f t="shared" si="30"/>
        <v>3</v>
      </c>
    </row>
    <row r="984" spans="1:9" ht="14.5" x14ac:dyDescent="0.35">
      <c r="A984" s="1">
        <v>43129.333333333328</v>
      </c>
      <c r="B984" t="s">
        <v>145</v>
      </c>
      <c r="C984" t="s">
        <v>89</v>
      </c>
      <c r="D984" t="s">
        <v>9</v>
      </c>
      <c r="E984" t="s">
        <v>21</v>
      </c>
      <c r="F984">
        <v>2.5</v>
      </c>
      <c r="G984">
        <v>2.5</v>
      </c>
      <c r="H984" s="7" t="str">
        <f t="shared" si="31"/>
        <v>Louis Izzo</v>
      </c>
      <c r="I984" s="7">
        <f t="shared" si="30"/>
        <v>2.5</v>
      </c>
    </row>
    <row r="985" spans="1:9" ht="14.5" x14ac:dyDescent="0.35">
      <c r="A985" s="1">
        <v>43129.333333333328</v>
      </c>
      <c r="B985" t="s">
        <v>277</v>
      </c>
      <c r="C985" t="s">
        <v>89</v>
      </c>
      <c r="D985" t="s">
        <v>9</v>
      </c>
      <c r="E985" t="s">
        <v>90</v>
      </c>
      <c r="F985">
        <v>3.5</v>
      </c>
      <c r="G985">
        <v>3.5</v>
      </c>
      <c r="H985" s="7" t="str">
        <f t="shared" si="31"/>
        <v>Louis Izzo</v>
      </c>
      <c r="I985" s="7">
        <f t="shared" si="30"/>
        <v>3.5</v>
      </c>
    </row>
    <row r="986" spans="1:9" ht="14.5" x14ac:dyDescent="0.35">
      <c r="A986" s="1">
        <v>43126.333333333328</v>
      </c>
      <c r="B986" t="s">
        <v>401</v>
      </c>
      <c r="C986" t="s">
        <v>89</v>
      </c>
      <c r="D986" t="s">
        <v>9</v>
      </c>
      <c r="E986" t="s">
        <v>21</v>
      </c>
      <c r="F986">
        <v>2</v>
      </c>
      <c r="G986">
        <v>2</v>
      </c>
      <c r="H986" s="7" t="str">
        <f t="shared" si="31"/>
        <v>Louis Izzo</v>
      </c>
      <c r="I986" s="7">
        <f t="shared" si="30"/>
        <v>2</v>
      </c>
    </row>
    <row r="987" spans="1:9" ht="14.5" x14ac:dyDescent="0.35">
      <c r="A987" s="1">
        <v>43126.333333333328</v>
      </c>
      <c r="B987" t="s">
        <v>267</v>
      </c>
      <c r="C987" t="s">
        <v>89</v>
      </c>
      <c r="D987" t="s">
        <v>9</v>
      </c>
      <c r="E987" t="s">
        <v>90</v>
      </c>
      <c r="F987">
        <v>3.5</v>
      </c>
      <c r="G987">
        <v>3.5</v>
      </c>
      <c r="H987" s="7" t="str">
        <f t="shared" si="31"/>
        <v>Louis Izzo</v>
      </c>
      <c r="I987" s="7">
        <f t="shared" si="30"/>
        <v>3.5</v>
      </c>
    </row>
    <row r="988" spans="1:9" ht="14.5" x14ac:dyDescent="0.35">
      <c r="A988" s="1">
        <v>43116.333333333328</v>
      </c>
      <c r="B988" t="s">
        <v>107</v>
      </c>
      <c r="C988" t="s">
        <v>89</v>
      </c>
      <c r="D988" t="s">
        <v>9</v>
      </c>
      <c r="E988" t="s">
        <v>90</v>
      </c>
      <c r="F988">
        <v>2.5</v>
      </c>
      <c r="G988">
        <v>2.5</v>
      </c>
      <c r="H988" s="7" t="str">
        <f t="shared" si="31"/>
        <v>Louis Izzo</v>
      </c>
      <c r="I988" s="7">
        <f t="shared" si="30"/>
        <v>2.5</v>
      </c>
    </row>
    <row r="989" spans="1:9" ht="14.5" x14ac:dyDescent="0.35">
      <c r="A989" s="1">
        <v>43109.333333333328</v>
      </c>
      <c r="B989" t="s">
        <v>145</v>
      </c>
      <c r="C989" t="s">
        <v>89</v>
      </c>
      <c r="D989" t="s">
        <v>9</v>
      </c>
      <c r="E989" t="s">
        <v>21</v>
      </c>
      <c r="F989">
        <v>2.5</v>
      </c>
      <c r="G989">
        <v>2.5</v>
      </c>
      <c r="H989" s="7" t="str">
        <f t="shared" si="31"/>
        <v>Louis Izzo</v>
      </c>
      <c r="I989" s="7">
        <f t="shared" si="30"/>
        <v>2.5</v>
      </c>
    </row>
    <row r="990" spans="1:9" ht="14.5" x14ac:dyDescent="0.35">
      <c r="A990" s="1">
        <v>43108.333333333328</v>
      </c>
      <c r="B990" t="s">
        <v>107</v>
      </c>
      <c r="C990" t="s">
        <v>89</v>
      </c>
      <c r="D990" t="s">
        <v>9</v>
      </c>
      <c r="E990" t="s">
        <v>90</v>
      </c>
      <c r="F990">
        <v>3</v>
      </c>
      <c r="G990">
        <v>3</v>
      </c>
      <c r="H990" s="7" t="str">
        <f t="shared" si="31"/>
        <v>Louis Izzo</v>
      </c>
      <c r="I990" s="7">
        <f t="shared" si="30"/>
        <v>3</v>
      </c>
    </row>
    <row r="991" spans="1:9" ht="14.5" x14ac:dyDescent="0.35">
      <c r="A991" s="1">
        <v>43107.333333333328</v>
      </c>
      <c r="B991" t="s">
        <v>622</v>
      </c>
      <c r="C991" t="s">
        <v>89</v>
      </c>
      <c r="D991" t="s">
        <v>9</v>
      </c>
      <c r="E991" t="s">
        <v>31</v>
      </c>
      <c r="F991">
        <v>3</v>
      </c>
      <c r="G991">
        <v>3</v>
      </c>
      <c r="H991" s="7" t="str">
        <f t="shared" si="31"/>
        <v>Louis Izzo</v>
      </c>
      <c r="I991" s="7">
        <f t="shared" si="30"/>
        <v>3</v>
      </c>
    </row>
    <row r="992" spans="1:9" ht="14.5" x14ac:dyDescent="0.35">
      <c r="A992" s="1">
        <v>43104.333333333328</v>
      </c>
      <c r="B992" t="s">
        <v>583</v>
      </c>
      <c r="C992" t="s">
        <v>89</v>
      </c>
      <c r="D992" t="s">
        <v>9</v>
      </c>
      <c r="E992" t="s">
        <v>21</v>
      </c>
      <c r="F992">
        <v>2.5</v>
      </c>
      <c r="G992">
        <v>2.5</v>
      </c>
      <c r="H992" s="7" t="str">
        <f t="shared" si="31"/>
        <v>Louis Izzo</v>
      </c>
      <c r="I992" s="7">
        <f t="shared" si="30"/>
        <v>2.5</v>
      </c>
    </row>
    <row r="993" spans="1:9" ht="14.5" x14ac:dyDescent="0.35">
      <c r="A993" s="1">
        <v>43311.291666666672</v>
      </c>
      <c r="B993" t="s">
        <v>1411</v>
      </c>
      <c r="C993" t="s">
        <v>133</v>
      </c>
      <c r="D993" t="s">
        <v>9</v>
      </c>
      <c r="E993" t="s">
        <v>31</v>
      </c>
      <c r="F993">
        <v>1.5</v>
      </c>
      <c r="G993">
        <v>1.5</v>
      </c>
      <c r="H993" s="7" t="str">
        <f t="shared" si="31"/>
        <v>Michael Kauffman</v>
      </c>
      <c r="I993" s="7">
        <f t="shared" si="30"/>
        <v>1.5</v>
      </c>
    </row>
    <row r="994" spans="1:9" ht="14.5" x14ac:dyDescent="0.35">
      <c r="A994" s="1">
        <v>43308.291666666672</v>
      </c>
      <c r="B994" t="s">
        <v>397</v>
      </c>
      <c r="C994" t="s">
        <v>133</v>
      </c>
      <c r="D994" t="s">
        <v>9</v>
      </c>
      <c r="E994" t="s">
        <v>21</v>
      </c>
      <c r="F994">
        <v>1.5</v>
      </c>
      <c r="G994">
        <v>1.5</v>
      </c>
      <c r="H994" s="7" t="str">
        <f t="shared" si="31"/>
        <v>Michael Kauffman</v>
      </c>
      <c r="I994" s="7">
        <f t="shared" si="30"/>
        <v>1.5</v>
      </c>
    </row>
    <row r="995" spans="1:9" ht="14.5" x14ac:dyDescent="0.35">
      <c r="A995" s="1">
        <v>43299.291666666672</v>
      </c>
      <c r="B995" t="s">
        <v>495</v>
      </c>
      <c r="C995" t="s">
        <v>133</v>
      </c>
      <c r="D995" t="s">
        <v>72</v>
      </c>
      <c r="E995" t="s">
        <v>21</v>
      </c>
      <c r="F995">
        <v>1.5</v>
      </c>
      <c r="G995">
        <v>1.5</v>
      </c>
      <c r="H995" s="7" t="str">
        <f t="shared" si="31"/>
        <v>Michael Kauffman</v>
      </c>
      <c r="I995" s="7">
        <f t="shared" si="30"/>
        <v>1.5</v>
      </c>
    </row>
    <row r="996" spans="1:9" ht="14.5" x14ac:dyDescent="0.35">
      <c r="A996" s="1">
        <v>43296.291666666672</v>
      </c>
      <c r="B996" t="s">
        <v>141</v>
      </c>
      <c r="C996" t="s">
        <v>133</v>
      </c>
      <c r="D996" t="s">
        <v>9</v>
      </c>
      <c r="E996" t="s">
        <v>21</v>
      </c>
      <c r="F996">
        <v>1</v>
      </c>
      <c r="G996">
        <v>1</v>
      </c>
      <c r="H996" s="7" t="str">
        <f t="shared" si="31"/>
        <v>Michael Kauffman</v>
      </c>
      <c r="I996" s="7">
        <f t="shared" si="30"/>
        <v>1</v>
      </c>
    </row>
    <row r="997" spans="1:9" ht="14.5" x14ac:dyDescent="0.35">
      <c r="A997" s="1">
        <v>43271.291666666672</v>
      </c>
      <c r="B997" t="s">
        <v>132</v>
      </c>
      <c r="C997" t="s">
        <v>133</v>
      </c>
      <c r="D997" t="s">
        <v>9</v>
      </c>
      <c r="E997" t="s">
        <v>31</v>
      </c>
      <c r="F997">
        <v>2</v>
      </c>
      <c r="G997">
        <v>2</v>
      </c>
      <c r="H997" s="7" t="str">
        <f t="shared" si="31"/>
        <v>Michael Kauffman</v>
      </c>
      <c r="I997" s="7">
        <f t="shared" si="30"/>
        <v>2</v>
      </c>
    </row>
    <row r="998" spans="1:9" ht="14.5" x14ac:dyDescent="0.35">
      <c r="A998" s="1">
        <v>43270.291666666672</v>
      </c>
      <c r="B998" t="s">
        <v>141</v>
      </c>
      <c r="C998" t="s">
        <v>133</v>
      </c>
      <c r="D998" t="s">
        <v>9</v>
      </c>
      <c r="E998" t="s">
        <v>21</v>
      </c>
      <c r="F998">
        <v>1.5</v>
      </c>
      <c r="G998">
        <v>1.5</v>
      </c>
      <c r="H998" s="7" t="str">
        <f t="shared" si="31"/>
        <v>Michael Kauffman</v>
      </c>
      <c r="I998" s="7">
        <f t="shared" si="30"/>
        <v>1.5</v>
      </c>
    </row>
    <row r="999" spans="1:9" ht="14.5" x14ac:dyDescent="0.35">
      <c r="A999" s="1">
        <v>43255.291666666672</v>
      </c>
      <c r="B999" t="s">
        <v>233</v>
      </c>
      <c r="C999" t="s">
        <v>133</v>
      </c>
      <c r="D999" t="s">
        <v>9</v>
      </c>
      <c r="E999" t="s">
        <v>31</v>
      </c>
      <c r="F999">
        <v>0.25033333152532578</v>
      </c>
      <c r="G999">
        <v>0.25033333152532578</v>
      </c>
      <c r="H999" s="7" t="str">
        <f t="shared" si="31"/>
        <v>Michael Kauffman</v>
      </c>
      <c r="I999" s="7">
        <f t="shared" si="30"/>
        <v>0.25033333152532578</v>
      </c>
    </row>
    <row r="1000" spans="1:9" ht="14.5" x14ac:dyDescent="0.35">
      <c r="A1000" s="1">
        <v>43251.291666666672</v>
      </c>
      <c r="B1000" t="s">
        <v>233</v>
      </c>
      <c r="C1000" t="s">
        <v>133</v>
      </c>
      <c r="D1000" t="s">
        <v>9</v>
      </c>
      <c r="E1000" t="s">
        <v>31</v>
      </c>
      <c r="F1000">
        <v>0.5</v>
      </c>
      <c r="G1000">
        <v>1</v>
      </c>
      <c r="H1000" s="7" t="str">
        <f t="shared" si="31"/>
        <v>Michael Kauffman</v>
      </c>
      <c r="I1000" s="7">
        <f t="shared" si="30"/>
        <v>1</v>
      </c>
    </row>
    <row r="1001" spans="1:9" ht="14.5" x14ac:dyDescent="0.35">
      <c r="A1001" s="1">
        <v>43243.291666666672</v>
      </c>
      <c r="B1001" t="s">
        <v>271</v>
      </c>
      <c r="C1001" t="s">
        <v>133</v>
      </c>
      <c r="D1001" t="s">
        <v>9</v>
      </c>
      <c r="E1001" t="s">
        <v>31</v>
      </c>
      <c r="F1001">
        <v>1</v>
      </c>
      <c r="G1001">
        <v>1</v>
      </c>
      <c r="H1001" s="7" t="str">
        <f t="shared" si="31"/>
        <v>Michael Kauffman</v>
      </c>
      <c r="I1001" s="7">
        <f t="shared" si="30"/>
        <v>1</v>
      </c>
    </row>
    <row r="1002" spans="1:9" ht="14.5" x14ac:dyDescent="0.35">
      <c r="A1002" s="1">
        <v>43241.291666666672</v>
      </c>
      <c r="B1002" t="s">
        <v>95</v>
      </c>
      <c r="C1002" t="s">
        <v>133</v>
      </c>
      <c r="D1002" t="s">
        <v>9</v>
      </c>
      <c r="E1002" t="s">
        <v>21</v>
      </c>
      <c r="F1002">
        <v>2.5</v>
      </c>
      <c r="G1002">
        <v>2.5</v>
      </c>
      <c r="H1002" s="7" t="str">
        <f t="shared" si="31"/>
        <v>Michael Kauffman</v>
      </c>
      <c r="I1002" s="7">
        <f t="shared" si="30"/>
        <v>2.5</v>
      </c>
    </row>
    <row r="1003" spans="1:9" ht="14.5" x14ac:dyDescent="0.35">
      <c r="A1003" s="1">
        <v>43237.291666666672</v>
      </c>
      <c r="B1003" t="s">
        <v>233</v>
      </c>
      <c r="C1003" t="s">
        <v>133</v>
      </c>
      <c r="D1003" t="s">
        <v>9</v>
      </c>
      <c r="E1003" t="s">
        <v>21</v>
      </c>
      <c r="F1003">
        <v>1.5</v>
      </c>
      <c r="G1003">
        <v>1.5</v>
      </c>
      <c r="H1003" s="7" t="str">
        <f t="shared" si="31"/>
        <v>Michael Kauffman</v>
      </c>
      <c r="I1003" s="7">
        <f t="shared" si="30"/>
        <v>1.5</v>
      </c>
    </row>
    <row r="1004" spans="1:9" ht="14.5" x14ac:dyDescent="0.35">
      <c r="A1004" s="1">
        <v>43235.291666666672</v>
      </c>
      <c r="B1004" t="s">
        <v>141</v>
      </c>
      <c r="C1004" t="s">
        <v>133</v>
      </c>
      <c r="D1004" t="s">
        <v>9</v>
      </c>
      <c r="E1004" t="s">
        <v>21</v>
      </c>
      <c r="F1004">
        <v>3</v>
      </c>
      <c r="G1004">
        <v>3</v>
      </c>
      <c r="H1004" s="7" t="str">
        <f t="shared" si="31"/>
        <v>Michael Kauffman</v>
      </c>
      <c r="I1004" s="7">
        <f t="shared" si="30"/>
        <v>3</v>
      </c>
    </row>
    <row r="1005" spans="1:9" ht="14.5" x14ac:dyDescent="0.35">
      <c r="A1005" s="1">
        <v>43223.291666666672</v>
      </c>
      <c r="B1005" t="s">
        <v>271</v>
      </c>
      <c r="C1005" t="s">
        <v>133</v>
      </c>
      <c r="D1005" t="s">
        <v>9</v>
      </c>
      <c r="E1005" t="s">
        <v>21</v>
      </c>
      <c r="F1005">
        <v>1.75</v>
      </c>
      <c r="G1005">
        <v>1.75</v>
      </c>
      <c r="H1005" s="7" t="str">
        <f t="shared" si="31"/>
        <v>Michael Kauffman</v>
      </c>
      <c r="I1005" s="7">
        <f t="shared" si="30"/>
        <v>1.75</v>
      </c>
    </row>
    <row r="1006" spans="1:9" ht="14.5" x14ac:dyDescent="0.35">
      <c r="A1006" s="1">
        <v>43210.291666666672</v>
      </c>
      <c r="B1006" t="s">
        <v>397</v>
      </c>
      <c r="C1006" t="s">
        <v>133</v>
      </c>
      <c r="D1006" t="s">
        <v>72</v>
      </c>
      <c r="E1006" t="s">
        <v>21</v>
      </c>
      <c r="F1006">
        <v>1.75</v>
      </c>
      <c r="G1006">
        <v>1.75</v>
      </c>
      <c r="H1006" s="7" t="str">
        <f t="shared" si="31"/>
        <v>Michael Kauffman</v>
      </c>
      <c r="I1006" s="7">
        <f t="shared" si="30"/>
        <v>1.75</v>
      </c>
    </row>
    <row r="1007" spans="1:9" ht="14.5" x14ac:dyDescent="0.35">
      <c r="A1007" s="1">
        <v>43209.291666666672</v>
      </c>
      <c r="B1007" t="s">
        <v>603</v>
      </c>
      <c r="C1007" t="s">
        <v>133</v>
      </c>
      <c r="D1007" t="s">
        <v>9</v>
      </c>
      <c r="E1007" t="s">
        <v>31</v>
      </c>
      <c r="F1007">
        <v>1.5</v>
      </c>
      <c r="G1007">
        <v>1.5</v>
      </c>
      <c r="H1007" s="7" t="str">
        <f t="shared" si="31"/>
        <v>Michael Kauffman</v>
      </c>
      <c r="I1007" s="7">
        <f t="shared" si="30"/>
        <v>1.5</v>
      </c>
    </row>
    <row r="1008" spans="1:9" ht="14.5" x14ac:dyDescent="0.35">
      <c r="A1008" s="1">
        <v>43200.291666666672</v>
      </c>
      <c r="B1008" t="s">
        <v>624</v>
      </c>
      <c r="C1008" t="s">
        <v>133</v>
      </c>
      <c r="D1008" t="s">
        <v>9</v>
      </c>
      <c r="E1008" t="s">
        <v>31</v>
      </c>
      <c r="F1008">
        <v>1.5</v>
      </c>
      <c r="G1008">
        <v>1.5</v>
      </c>
      <c r="H1008" s="7" t="str">
        <f t="shared" si="31"/>
        <v>Michael Kauffman</v>
      </c>
      <c r="I1008" s="7">
        <f t="shared" si="30"/>
        <v>1.5</v>
      </c>
    </row>
    <row r="1009" spans="1:9" ht="14.5" x14ac:dyDescent="0.35">
      <c r="A1009" s="1">
        <v>43181.291666666672</v>
      </c>
      <c r="B1009" t="s">
        <v>333</v>
      </c>
      <c r="C1009" t="s">
        <v>133</v>
      </c>
      <c r="D1009" t="s">
        <v>9</v>
      </c>
      <c r="E1009" t="s">
        <v>31</v>
      </c>
      <c r="F1009">
        <v>2</v>
      </c>
      <c r="G1009">
        <v>2</v>
      </c>
      <c r="H1009" s="7" t="str">
        <f t="shared" si="31"/>
        <v>Michael Kauffman</v>
      </c>
      <c r="I1009" s="7">
        <f t="shared" si="30"/>
        <v>2</v>
      </c>
    </row>
    <row r="1010" spans="1:9" ht="14.5" x14ac:dyDescent="0.35">
      <c r="A1010" s="1">
        <v>43174.291666666672</v>
      </c>
      <c r="B1010" t="s">
        <v>141</v>
      </c>
      <c r="C1010" t="s">
        <v>133</v>
      </c>
      <c r="D1010" t="s">
        <v>9</v>
      </c>
      <c r="E1010" t="s">
        <v>31</v>
      </c>
      <c r="F1010">
        <v>1.75</v>
      </c>
      <c r="G1010">
        <v>1.75</v>
      </c>
      <c r="H1010" s="7" t="str">
        <f t="shared" si="31"/>
        <v>Michael Kauffman</v>
      </c>
      <c r="I1010" s="7">
        <f t="shared" si="30"/>
        <v>1.75</v>
      </c>
    </row>
    <row r="1011" spans="1:9" ht="14.5" x14ac:dyDescent="0.35">
      <c r="A1011" s="1">
        <v>43159.333333333328</v>
      </c>
      <c r="B1011" t="s">
        <v>141</v>
      </c>
      <c r="C1011" t="s">
        <v>133</v>
      </c>
      <c r="D1011" t="s">
        <v>9</v>
      </c>
      <c r="E1011" t="s">
        <v>31</v>
      </c>
      <c r="F1011">
        <v>0.75</v>
      </c>
      <c r="G1011">
        <v>0.75</v>
      </c>
      <c r="H1011" s="7" t="str">
        <f t="shared" si="31"/>
        <v>Michael Kauffman</v>
      </c>
      <c r="I1011" s="7">
        <f t="shared" si="30"/>
        <v>0.75</v>
      </c>
    </row>
    <row r="1012" spans="1:9" ht="14.5" x14ac:dyDescent="0.35">
      <c r="A1012" s="1">
        <v>43153.333333333328</v>
      </c>
      <c r="B1012" t="s">
        <v>731</v>
      </c>
      <c r="C1012" t="s">
        <v>133</v>
      </c>
      <c r="D1012" t="s">
        <v>9</v>
      </c>
      <c r="E1012" t="s">
        <v>21</v>
      </c>
      <c r="F1012">
        <v>1.5</v>
      </c>
      <c r="G1012">
        <v>1.5</v>
      </c>
      <c r="H1012" s="7" t="str">
        <f t="shared" si="31"/>
        <v>Michael Kauffman</v>
      </c>
      <c r="I1012" s="7">
        <f t="shared" si="30"/>
        <v>1.5</v>
      </c>
    </row>
    <row r="1013" spans="1:9" ht="14.5" x14ac:dyDescent="0.35">
      <c r="A1013" s="1">
        <v>43137.333333333328</v>
      </c>
      <c r="B1013" t="s">
        <v>731</v>
      </c>
      <c r="C1013" t="s">
        <v>133</v>
      </c>
      <c r="D1013" t="s">
        <v>9</v>
      </c>
      <c r="E1013" t="s">
        <v>21</v>
      </c>
      <c r="F1013">
        <v>1</v>
      </c>
      <c r="G1013">
        <v>1</v>
      </c>
      <c r="H1013" s="7" t="str">
        <f t="shared" si="31"/>
        <v>Michael Kauffman</v>
      </c>
      <c r="I1013" s="7">
        <f t="shared" si="30"/>
        <v>1</v>
      </c>
    </row>
    <row r="1014" spans="1:9" ht="14.5" x14ac:dyDescent="0.35">
      <c r="A1014" s="1">
        <v>43133.333333333328</v>
      </c>
      <c r="B1014" t="s">
        <v>359</v>
      </c>
      <c r="C1014" t="s">
        <v>133</v>
      </c>
      <c r="D1014" t="s">
        <v>9</v>
      </c>
      <c r="E1014" t="s">
        <v>21</v>
      </c>
      <c r="F1014">
        <v>1.5</v>
      </c>
      <c r="G1014">
        <v>1.5</v>
      </c>
      <c r="H1014" s="7" t="str">
        <f t="shared" si="31"/>
        <v>Michael Kauffman</v>
      </c>
      <c r="I1014" s="7">
        <f t="shared" si="30"/>
        <v>1.5</v>
      </c>
    </row>
    <row r="1015" spans="1:9" ht="14.5" x14ac:dyDescent="0.35">
      <c r="A1015" s="1">
        <v>43133.333333333328</v>
      </c>
      <c r="B1015" t="s">
        <v>719</v>
      </c>
      <c r="C1015" t="s">
        <v>133</v>
      </c>
      <c r="D1015" t="s">
        <v>9</v>
      </c>
      <c r="E1015" t="s">
        <v>21</v>
      </c>
      <c r="F1015">
        <v>2</v>
      </c>
      <c r="G1015">
        <v>2</v>
      </c>
      <c r="H1015" s="7" t="str">
        <f t="shared" si="31"/>
        <v>Michael Kauffman</v>
      </c>
      <c r="I1015" s="7">
        <f t="shared" si="30"/>
        <v>2</v>
      </c>
    </row>
    <row r="1016" spans="1:9" ht="14.5" x14ac:dyDescent="0.35">
      <c r="A1016" s="1">
        <v>43129.333333333328</v>
      </c>
      <c r="B1016" t="s">
        <v>624</v>
      </c>
      <c r="C1016" t="s">
        <v>133</v>
      </c>
      <c r="D1016" t="s">
        <v>9</v>
      </c>
      <c r="E1016" t="s">
        <v>21</v>
      </c>
      <c r="F1016">
        <v>1.5</v>
      </c>
      <c r="G1016">
        <v>1.5</v>
      </c>
      <c r="H1016" s="7" t="str">
        <f t="shared" si="31"/>
        <v>Michael Kauffman</v>
      </c>
      <c r="I1016" s="7">
        <f t="shared" si="30"/>
        <v>1.5</v>
      </c>
    </row>
    <row r="1017" spans="1:9" ht="14.5" x14ac:dyDescent="0.35">
      <c r="A1017" s="1">
        <v>43129.333333333328</v>
      </c>
      <c r="B1017" t="s">
        <v>751</v>
      </c>
      <c r="C1017" t="s">
        <v>133</v>
      </c>
      <c r="D1017" t="s">
        <v>9</v>
      </c>
      <c r="E1017" t="s">
        <v>31</v>
      </c>
      <c r="F1017">
        <v>0.5</v>
      </c>
      <c r="G1017">
        <v>0.5</v>
      </c>
      <c r="H1017" s="7" t="str">
        <f t="shared" si="31"/>
        <v>Michael Kauffman</v>
      </c>
      <c r="I1017" s="7">
        <f t="shared" si="30"/>
        <v>0.5</v>
      </c>
    </row>
    <row r="1018" spans="1:9" ht="14.5" x14ac:dyDescent="0.35">
      <c r="A1018" s="1">
        <v>43126.333333333328</v>
      </c>
      <c r="B1018" t="s">
        <v>419</v>
      </c>
      <c r="C1018" t="s">
        <v>133</v>
      </c>
      <c r="D1018" t="s">
        <v>9</v>
      </c>
      <c r="E1018" t="s">
        <v>10</v>
      </c>
      <c r="F1018">
        <v>0.75</v>
      </c>
      <c r="G1018">
        <v>0.75</v>
      </c>
      <c r="H1018" s="7" t="str">
        <f t="shared" si="31"/>
        <v>Michael Kauffman</v>
      </c>
      <c r="I1018" s="7">
        <f t="shared" si="30"/>
        <v>0.75</v>
      </c>
    </row>
    <row r="1019" spans="1:9" ht="14.5" x14ac:dyDescent="0.35">
      <c r="A1019" s="1">
        <v>43125.333333333328</v>
      </c>
      <c r="B1019" t="s">
        <v>757</v>
      </c>
      <c r="C1019" t="s">
        <v>133</v>
      </c>
      <c r="D1019" t="s">
        <v>9</v>
      </c>
      <c r="E1019" t="s">
        <v>90</v>
      </c>
      <c r="F1019">
        <v>1.75</v>
      </c>
      <c r="G1019">
        <v>1.75</v>
      </c>
      <c r="H1019" s="7" t="str">
        <f t="shared" si="31"/>
        <v>Michael Kauffman</v>
      </c>
      <c r="I1019" s="7">
        <f t="shared" si="30"/>
        <v>1.75</v>
      </c>
    </row>
    <row r="1020" spans="1:9" ht="14.5" x14ac:dyDescent="0.35">
      <c r="A1020" s="1">
        <v>43125.333333333328</v>
      </c>
      <c r="B1020" t="s">
        <v>40</v>
      </c>
      <c r="C1020" t="s">
        <v>133</v>
      </c>
      <c r="D1020" t="s">
        <v>9</v>
      </c>
      <c r="E1020" t="s">
        <v>10</v>
      </c>
      <c r="F1020">
        <v>0.5</v>
      </c>
      <c r="G1020">
        <v>0.5</v>
      </c>
      <c r="H1020" s="7" t="str">
        <f t="shared" si="31"/>
        <v>Michael Kauffman</v>
      </c>
      <c r="I1020" s="7">
        <f t="shared" si="30"/>
        <v>0.5</v>
      </c>
    </row>
    <row r="1021" spans="1:9" ht="14.5" x14ac:dyDescent="0.35">
      <c r="A1021" s="1">
        <v>43124.333333333328</v>
      </c>
      <c r="B1021" t="s">
        <v>511</v>
      </c>
      <c r="C1021" t="s">
        <v>133</v>
      </c>
      <c r="D1021" t="s">
        <v>9</v>
      </c>
      <c r="E1021" t="s">
        <v>21</v>
      </c>
      <c r="F1021">
        <v>1</v>
      </c>
      <c r="G1021">
        <v>1</v>
      </c>
      <c r="H1021" s="7" t="str">
        <f t="shared" si="31"/>
        <v>Michael Kauffman</v>
      </c>
      <c r="I1021" s="7">
        <f t="shared" si="30"/>
        <v>1</v>
      </c>
    </row>
    <row r="1022" spans="1:9" ht="14.5" x14ac:dyDescent="0.35">
      <c r="A1022" s="1">
        <v>43124.333333333328</v>
      </c>
      <c r="B1022" t="s">
        <v>511</v>
      </c>
      <c r="C1022" t="s">
        <v>133</v>
      </c>
      <c r="D1022" t="s">
        <v>9</v>
      </c>
      <c r="E1022" t="s">
        <v>21</v>
      </c>
      <c r="F1022">
        <v>1</v>
      </c>
      <c r="G1022">
        <v>1</v>
      </c>
      <c r="H1022" s="7" t="str">
        <f t="shared" si="31"/>
        <v>Michael Kauffman</v>
      </c>
      <c r="I1022" s="7">
        <f t="shared" si="30"/>
        <v>1</v>
      </c>
    </row>
    <row r="1023" spans="1:9" ht="14.5" x14ac:dyDescent="0.35">
      <c r="A1023" s="1">
        <v>43119.333333333328</v>
      </c>
      <c r="B1023" t="s">
        <v>658</v>
      </c>
      <c r="C1023" t="s">
        <v>133</v>
      </c>
      <c r="D1023" t="s">
        <v>9</v>
      </c>
      <c r="E1023" t="s">
        <v>21</v>
      </c>
      <c r="F1023">
        <v>1.75</v>
      </c>
      <c r="G1023">
        <v>1.75</v>
      </c>
      <c r="H1023" s="7" t="str">
        <f t="shared" si="31"/>
        <v>Michael Kauffman</v>
      </c>
      <c r="I1023" s="7">
        <f t="shared" si="30"/>
        <v>1.75</v>
      </c>
    </row>
    <row r="1024" spans="1:9" ht="14.5" x14ac:dyDescent="0.35">
      <c r="A1024" s="1">
        <v>43109.333333333328</v>
      </c>
      <c r="B1024" t="s">
        <v>775</v>
      </c>
      <c r="C1024" t="s">
        <v>133</v>
      </c>
      <c r="D1024" t="s">
        <v>9</v>
      </c>
      <c r="E1024" t="s">
        <v>21</v>
      </c>
      <c r="F1024">
        <v>1.5</v>
      </c>
      <c r="G1024">
        <v>1.5</v>
      </c>
      <c r="H1024" s="7" t="str">
        <f t="shared" si="31"/>
        <v>Michael Kauffman</v>
      </c>
      <c r="I1024" s="7">
        <f t="shared" si="30"/>
        <v>1.5</v>
      </c>
    </row>
    <row r="1025" spans="1:9" ht="14.5" x14ac:dyDescent="0.35">
      <c r="A1025" s="1">
        <v>43305.291666666672</v>
      </c>
      <c r="B1025" t="s">
        <v>162</v>
      </c>
      <c r="C1025" t="s">
        <v>79</v>
      </c>
      <c r="D1025" t="s">
        <v>9</v>
      </c>
      <c r="E1025" t="s">
        <v>31</v>
      </c>
      <c r="F1025">
        <v>1</v>
      </c>
      <c r="G1025">
        <v>1</v>
      </c>
      <c r="H1025" s="7" t="str">
        <f t="shared" si="31"/>
        <v>Sylvia Martini</v>
      </c>
      <c r="I1025" s="7">
        <f t="shared" ref="I1025:I1088" si="32">G1025</f>
        <v>1</v>
      </c>
    </row>
    <row r="1026" spans="1:9" ht="14.5" x14ac:dyDescent="0.35">
      <c r="A1026" s="1">
        <v>43304.291666666672</v>
      </c>
      <c r="B1026" t="s">
        <v>1433</v>
      </c>
      <c r="C1026" t="s">
        <v>79</v>
      </c>
      <c r="D1026" t="s">
        <v>9</v>
      </c>
      <c r="E1026" t="s">
        <v>21</v>
      </c>
      <c r="F1026">
        <v>2.5</v>
      </c>
      <c r="G1026">
        <v>2.5</v>
      </c>
      <c r="H1026" s="7" t="str">
        <f t="shared" ref="H1026:H1089" si="33">MID(C1026&amp;" "&amp;C1026,FIND(" ",C1026)+1,LEN(C1026)-1)</f>
        <v>Sylvia Martini</v>
      </c>
      <c r="I1026" s="7">
        <f t="shared" si="32"/>
        <v>2.5</v>
      </c>
    </row>
    <row r="1027" spans="1:9" ht="14.5" x14ac:dyDescent="0.35">
      <c r="A1027" s="1">
        <v>43299.291666666672</v>
      </c>
      <c r="B1027" t="s">
        <v>177</v>
      </c>
      <c r="C1027" t="s">
        <v>79</v>
      </c>
      <c r="D1027" t="s">
        <v>9</v>
      </c>
      <c r="E1027" t="s">
        <v>31</v>
      </c>
      <c r="F1027">
        <v>1.25</v>
      </c>
      <c r="G1027">
        <v>1.25</v>
      </c>
      <c r="H1027" s="7" t="str">
        <f t="shared" si="33"/>
        <v>Sylvia Martini</v>
      </c>
      <c r="I1027" s="7">
        <f t="shared" si="32"/>
        <v>1.25</v>
      </c>
    </row>
    <row r="1028" spans="1:9" ht="14.5" x14ac:dyDescent="0.35">
      <c r="A1028" s="1">
        <v>43299.291666666672</v>
      </c>
      <c r="B1028" t="s">
        <v>253</v>
      </c>
      <c r="C1028" t="s">
        <v>79</v>
      </c>
      <c r="D1028" t="s">
        <v>9</v>
      </c>
      <c r="E1028" t="s">
        <v>31</v>
      </c>
      <c r="F1028">
        <v>0.75</v>
      </c>
      <c r="G1028">
        <v>0.75</v>
      </c>
      <c r="H1028" s="7" t="str">
        <f t="shared" si="33"/>
        <v>Sylvia Martini</v>
      </c>
      <c r="I1028" s="7">
        <f t="shared" si="32"/>
        <v>0.75</v>
      </c>
    </row>
    <row r="1029" spans="1:9" ht="14.5" x14ac:dyDescent="0.35">
      <c r="A1029" s="1">
        <v>43299.291666666672</v>
      </c>
      <c r="B1029" t="s">
        <v>172</v>
      </c>
      <c r="C1029" t="s">
        <v>79</v>
      </c>
      <c r="D1029" t="s">
        <v>9</v>
      </c>
      <c r="E1029" t="s">
        <v>21</v>
      </c>
      <c r="F1029">
        <v>2</v>
      </c>
      <c r="G1029">
        <v>2</v>
      </c>
      <c r="H1029" s="7" t="str">
        <f t="shared" si="33"/>
        <v>Sylvia Martini</v>
      </c>
      <c r="I1029" s="7">
        <f t="shared" si="32"/>
        <v>2</v>
      </c>
    </row>
    <row r="1030" spans="1:9" ht="14.5" x14ac:dyDescent="0.35">
      <c r="A1030" s="1">
        <v>43294.291666666672</v>
      </c>
      <c r="B1030" t="s">
        <v>253</v>
      </c>
      <c r="C1030" t="s">
        <v>79</v>
      </c>
      <c r="D1030" t="s">
        <v>9</v>
      </c>
      <c r="E1030" t="s">
        <v>10</v>
      </c>
      <c r="F1030">
        <v>0.5</v>
      </c>
      <c r="G1030">
        <v>0.5</v>
      </c>
      <c r="H1030" s="7" t="str">
        <f t="shared" si="33"/>
        <v>Sylvia Martini</v>
      </c>
      <c r="I1030" s="7">
        <f t="shared" si="32"/>
        <v>0.5</v>
      </c>
    </row>
    <row r="1031" spans="1:9" ht="14.5" x14ac:dyDescent="0.35">
      <c r="A1031" s="1">
        <v>43292.291666666672</v>
      </c>
      <c r="B1031" t="s">
        <v>1396</v>
      </c>
      <c r="C1031" t="s">
        <v>79</v>
      </c>
      <c r="D1031" t="s">
        <v>9</v>
      </c>
      <c r="E1031" t="s">
        <v>10</v>
      </c>
      <c r="F1031">
        <v>1.25</v>
      </c>
      <c r="G1031">
        <v>1.25</v>
      </c>
      <c r="H1031" s="7" t="str">
        <f t="shared" si="33"/>
        <v>Sylvia Martini</v>
      </c>
      <c r="I1031" s="7">
        <f t="shared" si="32"/>
        <v>1.25</v>
      </c>
    </row>
    <row r="1032" spans="1:9" ht="14.5" x14ac:dyDescent="0.35">
      <c r="A1032" s="1">
        <v>43288.291666666672</v>
      </c>
      <c r="B1032" t="s">
        <v>231</v>
      </c>
      <c r="C1032" t="s">
        <v>79</v>
      </c>
      <c r="D1032" t="s">
        <v>9</v>
      </c>
      <c r="E1032" t="s">
        <v>31</v>
      </c>
      <c r="F1032">
        <v>1</v>
      </c>
      <c r="G1032">
        <v>1</v>
      </c>
      <c r="H1032" s="7" t="str">
        <f t="shared" si="33"/>
        <v>Sylvia Martini</v>
      </c>
      <c r="I1032" s="7">
        <f t="shared" si="32"/>
        <v>1</v>
      </c>
    </row>
    <row r="1033" spans="1:9" ht="14.5" x14ac:dyDescent="0.35">
      <c r="A1033" s="1">
        <v>43285.291666666672</v>
      </c>
      <c r="B1033" t="s">
        <v>177</v>
      </c>
      <c r="C1033" t="s">
        <v>79</v>
      </c>
      <c r="D1033" t="s">
        <v>9</v>
      </c>
      <c r="E1033" t="s">
        <v>21</v>
      </c>
      <c r="F1033">
        <v>2.5</v>
      </c>
      <c r="G1033">
        <v>2.5</v>
      </c>
      <c r="H1033" s="7" t="str">
        <f t="shared" si="33"/>
        <v>Sylvia Martini</v>
      </c>
      <c r="I1033" s="7">
        <f t="shared" si="32"/>
        <v>2.5</v>
      </c>
    </row>
    <row r="1034" spans="1:9" ht="14.5" x14ac:dyDescent="0.35">
      <c r="A1034" s="1">
        <v>43284.291666666672</v>
      </c>
      <c r="B1034" t="s">
        <v>162</v>
      </c>
      <c r="C1034" t="s">
        <v>79</v>
      </c>
      <c r="D1034" t="s">
        <v>9</v>
      </c>
      <c r="E1034" t="s">
        <v>21</v>
      </c>
      <c r="F1034">
        <v>1.75</v>
      </c>
      <c r="G1034">
        <v>1.75</v>
      </c>
      <c r="H1034" s="7" t="str">
        <f t="shared" si="33"/>
        <v>Sylvia Martini</v>
      </c>
      <c r="I1034" s="7">
        <f t="shared" si="32"/>
        <v>1.75</v>
      </c>
    </row>
    <row r="1035" spans="1:9" ht="14.5" x14ac:dyDescent="0.35">
      <c r="A1035" s="1">
        <v>43283.291666666672</v>
      </c>
      <c r="B1035" t="s">
        <v>74</v>
      </c>
      <c r="C1035" t="s">
        <v>79</v>
      </c>
      <c r="D1035" t="s">
        <v>9</v>
      </c>
      <c r="E1035" t="s">
        <v>21</v>
      </c>
      <c r="F1035">
        <v>1.75</v>
      </c>
      <c r="G1035">
        <v>1.75</v>
      </c>
      <c r="H1035" s="7" t="str">
        <f t="shared" si="33"/>
        <v>Sylvia Martini</v>
      </c>
      <c r="I1035" s="7">
        <f t="shared" si="32"/>
        <v>1.75</v>
      </c>
    </row>
    <row r="1036" spans="1:9" ht="14.5" x14ac:dyDescent="0.35">
      <c r="A1036" s="1">
        <v>43279.291666666672</v>
      </c>
      <c r="B1036" t="s">
        <v>593</v>
      </c>
      <c r="C1036" t="s">
        <v>79</v>
      </c>
      <c r="D1036" t="s">
        <v>9</v>
      </c>
      <c r="E1036" t="s">
        <v>21</v>
      </c>
      <c r="F1036">
        <v>2</v>
      </c>
      <c r="G1036">
        <v>2</v>
      </c>
      <c r="H1036" s="7" t="str">
        <f t="shared" si="33"/>
        <v>Sylvia Martini</v>
      </c>
      <c r="I1036" s="7">
        <f t="shared" si="32"/>
        <v>2</v>
      </c>
    </row>
    <row r="1037" spans="1:9" ht="14.5" x14ac:dyDescent="0.35">
      <c r="A1037" s="1">
        <v>43278.291666666672</v>
      </c>
      <c r="B1037" t="s">
        <v>78</v>
      </c>
      <c r="C1037" t="s">
        <v>79</v>
      </c>
      <c r="D1037" t="s">
        <v>9</v>
      </c>
      <c r="E1037" t="s">
        <v>21</v>
      </c>
      <c r="F1037">
        <v>1.75</v>
      </c>
      <c r="G1037">
        <v>1.75</v>
      </c>
      <c r="H1037" s="7" t="str">
        <f t="shared" si="33"/>
        <v>Sylvia Martini</v>
      </c>
      <c r="I1037" s="7">
        <f t="shared" si="32"/>
        <v>1.75</v>
      </c>
    </row>
    <row r="1038" spans="1:9" ht="14.5" x14ac:dyDescent="0.35">
      <c r="A1038" s="1">
        <v>43278.291666666672</v>
      </c>
      <c r="B1038" t="s">
        <v>1385</v>
      </c>
      <c r="C1038" t="s">
        <v>79</v>
      </c>
      <c r="D1038" t="s">
        <v>9</v>
      </c>
      <c r="E1038" t="s">
        <v>21</v>
      </c>
      <c r="F1038">
        <v>2.25</v>
      </c>
      <c r="G1038">
        <v>2.25</v>
      </c>
      <c r="H1038" s="7" t="str">
        <f t="shared" si="33"/>
        <v>Sylvia Martini</v>
      </c>
      <c r="I1038" s="7">
        <f t="shared" si="32"/>
        <v>2.25</v>
      </c>
    </row>
    <row r="1039" spans="1:9" ht="14.5" x14ac:dyDescent="0.35">
      <c r="A1039" s="1">
        <v>43276.291666666672</v>
      </c>
      <c r="B1039" t="s">
        <v>1396</v>
      </c>
      <c r="C1039" t="s">
        <v>79</v>
      </c>
      <c r="D1039" t="s">
        <v>9</v>
      </c>
      <c r="E1039" t="s">
        <v>31</v>
      </c>
      <c r="F1039">
        <v>2</v>
      </c>
      <c r="G1039">
        <v>2</v>
      </c>
      <c r="H1039" s="7" t="str">
        <f t="shared" si="33"/>
        <v>Sylvia Martini</v>
      </c>
      <c r="I1039" s="7">
        <f t="shared" si="32"/>
        <v>2</v>
      </c>
    </row>
    <row r="1040" spans="1:9" ht="14.5" x14ac:dyDescent="0.35">
      <c r="A1040" s="1">
        <v>43271.291666666672</v>
      </c>
      <c r="B1040" t="s">
        <v>139</v>
      </c>
      <c r="C1040" t="s">
        <v>79</v>
      </c>
      <c r="D1040" t="s">
        <v>9</v>
      </c>
      <c r="E1040" t="s">
        <v>21</v>
      </c>
      <c r="F1040">
        <v>2</v>
      </c>
      <c r="G1040">
        <v>2</v>
      </c>
      <c r="H1040" s="7" t="str">
        <f t="shared" si="33"/>
        <v>Sylvia Martini</v>
      </c>
      <c r="I1040" s="7">
        <f t="shared" si="32"/>
        <v>2</v>
      </c>
    </row>
    <row r="1041" spans="1:9" ht="14.5" x14ac:dyDescent="0.35">
      <c r="A1041" s="1">
        <v>43269.291666666672</v>
      </c>
      <c r="B1041" t="s">
        <v>152</v>
      </c>
      <c r="C1041" t="s">
        <v>79</v>
      </c>
      <c r="D1041" t="s">
        <v>9</v>
      </c>
      <c r="E1041" t="s">
        <v>21</v>
      </c>
      <c r="F1041">
        <v>2.5</v>
      </c>
      <c r="G1041">
        <v>2.5</v>
      </c>
      <c r="H1041" s="7" t="str">
        <f t="shared" si="33"/>
        <v>Sylvia Martini</v>
      </c>
      <c r="I1041" s="7">
        <f t="shared" si="32"/>
        <v>2.5</v>
      </c>
    </row>
    <row r="1042" spans="1:9" ht="14.5" x14ac:dyDescent="0.35">
      <c r="A1042" s="1">
        <v>43265.291666666672</v>
      </c>
      <c r="B1042" t="s">
        <v>139</v>
      </c>
      <c r="C1042" t="s">
        <v>79</v>
      </c>
      <c r="D1042" t="s">
        <v>9</v>
      </c>
      <c r="E1042" t="s">
        <v>21</v>
      </c>
      <c r="F1042">
        <v>2.5</v>
      </c>
      <c r="G1042">
        <v>2.5</v>
      </c>
      <c r="H1042" s="7" t="str">
        <f t="shared" si="33"/>
        <v>Sylvia Martini</v>
      </c>
      <c r="I1042" s="7">
        <f t="shared" si="32"/>
        <v>2.5</v>
      </c>
    </row>
    <row r="1043" spans="1:9" ht="14.5" x14ac:dyDescent="0.35">
      <c r="A1043" s="1">
        <v>43264.291666666672</v>
      </c>
      <c r="B1043" t="s">
        <v>78</v>
      </c>
      <c r="C1043" t="s">
        <v>79</v>
      </c>
      <c r="D1043" t="s">
        <v>9</v>
      </c>
      <c r="E1043" t="s">
        <v>21</v>
      </c>
      <c r="F1043">
        <v>1.5</v>
      </c>
      <c r="G1043">
        <v>1.5</v>
      </c>
      <c r="H1043" s="7" t="str">
        <f t="shared" si="33"/>
        <v>Sylvia Martini</v>
      </c>
      <c r="I1043" s="7">
        <f t="shared" si="32"/>
        <v>1.5</v>
      </c>
    </row>
    <row r="1044" spans="1:9" ht="14.5" x14ac:dyDescent="0.35">
      <c r="A1044" s="1">
        <v>43262.291666666672</v>
      </c>
      <c r="B1044" t="s">
        <v>195</v>
      </c>
      <c r="C1044" t="s">
        <v>79</v>
      </c>
      <c r="D1044" t="s">
        <v>9</v>
      </c>
      <c r="E1044" t="s">
        <v>21</v>
      </c>
      <c r="F1044">
        <v>2.25</v>
      </c>
      <c r="G1044">
        <v>2.25</v>
      </c>
      <c r="H1044" s="7" t="str">
        <f t="shared" si="33"/>
        <v>Sylvia Martini</v>
      </c>
      <c r="I1044" s="7">
        <f t="shared" si="32"/>
        <v>2.25</v>
      </c>
    </row>
    <row r="1045" spans="1:9" ht="14.5" x14ac:dyDescent="0.35">
      <c r="A1045" s="1">
        <v>43256.291666666672</v>
      </c>
      <c r="B1045" t="s">
        <v>17</v>
      </c>
      <c r="C1045" t="s">
        <v>79</v>
      </c>
      <c r="D1045" t="s">
        <v>9</v>
      </c>
      <c r="E1045" t="s">
        <v>21</v>
      </c>
      <c r="F1045">
        <v>1.25</v>
      </c>
      <c r="G1045">
        <v>1.25</v>
      </c>
      <c r="H1045" s="7" t="str">
        <f t="shared" si="33"/>
        <v>Sylvia Martini</v>
      </c>
      <c r="I1045" s="7">
        <f t="shared" si="32"/>
        <v>1.25</v>
      </c>
    </row>
    <row r="1046" spans="1:9" ht="14.5" x14ac:dyDescent="0.35">
      <c r="A1046" s="1">
        <v>43255.291666666672</v>
      </c>
      <c r="B1046" t="s">
        <v>231</v>
      </c>
      <c r="C1046" t="s">
        <v>79</v>
      </c>
      <c r="D1046" t="s">
        <v>9</v>
      </c>
      <c r="E1046" t="s">
        <v>21</v>
      </c>
      <c r="F1046">
        <v>2.25</v>
      </c>
      <c r="G1046">
        <v>2.25</v>
      </c>
      <c r="H1046" s="7" t="str">
        <f t="shared" si="33"/>
        <v>Sylvia Martini</v>
      </c>
      <c r="I1046" s="7">
        <f t="shared" si="32"/>
        <v>2.25</v>
      </c>
    </row>
    <row r="1047" spans="1:9" ht="14.5" x14ac:dyDescent="0.35">
      <c r="A1047" s="1">
        <v>43251.291666666672</v>
      </c>
      <c r="B1047" t="s">
        <v>251</v>
      </c>
      <c r="C1047" t="s">
        <v>79</v>
      </c>
      <c r="D1047" t="s">
        <v>72</v>
      </c>
      <c r="E1047" t="s">
        <v>31</v>
      </c>
      <c r="F1047">
        <v>1</v>
      </c>
      <c r="G1047">
        <v>1</v>
      </c>
      <c r="H1047" s="7" t="str">
        <f t="shared" si="33"/>
        <v>Sylvia Martini</v>
      </c>
      <c r="I1047" s="7">
        <f t="shared" si="32"/>
        <v>1</v>
      </c>
    </row>
    <row r="1048" spans="1:9" ht="14.5" x14ac:dyDescent="0.35">
      <c r="A1048" s="1">
        <v>43251.291666666672</v>
      </c>
      <c r="B1048" t="s">
        <v>253</v>
      </c>
      <c r="C1048" t="s">
        <v>79</v>
      </c>
      <c r="D1048" t="s">
        <v>9</v>
      </c>
      <c r="E1048" t="s">
        <v>21</v>
      </c>
      <c r="F1048">
        <v>1.75</v>
      </c>
      <c r="G1048">
        <v>1.75</v>
      </c>
      <c r="H1048" s="7" t="str">
        <f t="shared" si="33"/>
        <v>Sylvia Martini</v>
      </c>
      <c r="I1048" s="7">
        <f t="shared" si="32"/>
        <v>1.75</v>
      </c>
    </row>
    <row r="1049" spans="1:9" ht="14.5" x14ac:dyDescent="0.35">
      <c r="A1049" s="1">
        <v>43249.291666666672</v>
      </c>
      <c r="B1049" t="s">
        <v>1396</v>
      </c>
      <c r="C1049" t="s">
        <v>79</v>
      </c>
      <c r="D1049" t="s">
        <v>9</v>
      </c>
      <c r="E1049" t="s">
        <v>31</v>
      </c>
      <c r="F1049">
        <v>0.75</v>
      </c>
      <c r="G1049">
        <v>0.75</v>
      </c>
      <c r="H1049" s="7" t="str">
        <f t="shared" si="33"/>
        <v>Sylvia Martini</v>
      </c>
      <c r="I1049" s="7">
        <f t="shared" si="32"/>
        <v>0.75</v>
      </c>
    </row>
    <row r="1050" spans="1:9" ht="14.5" x14ac:dyDescent="0.35">
      <c r="A1050" s="1">
        <v>43249.291666666672</v>
      </c>
      <c r="B1050" t="s">
        <v>259</v>
      </c>
      <c r="C1050" t="s">
        <v>79</v>
      </c>
      <c r="D1050" t="s">
        <v>9</v>
      </c>
      <c r="E1050" t="s">
        <v>10</v>
      </c>
      <c r="F1050">
        <v>0.25</v>
      </c>
      <c r="G1050">
        <v>0.25</v>
      </c>
      <c r="H1050" s="7" t="str">
        <f t="shared" si="33"/>
        <v>Sylvia Martini</v>
      </c>
      <c r="I1050" s="7">
        <f t="shared" si="32"/>
        <v>0.25</v>
      </c>
    </row>
    <row r="1051" spans="1:9" ht="14.5" x14ac:dyDescent="0.35">
      <c r="A1051" s="1">
        <v>43247.291666666672</v>
      </c>
      <c r="B1051" t="s">
        <v>263</v>
      </c>
      <c r="C1051" t="s">
        <v>79</v>
      </c>
      <c r="D1051" t="s">
        <v>9</v>
      </c>
      <c r="E1051" t="s">
        <v>31</v>
      </c>
      <c r="F1051">
        <v>0.25</v>
      </c>
      <c r="G1051">
        <v>0.25</v>
      </c>
      <c r="H1051" s="7" t="str">
        <f t="shared" si="33"/>
        <v>Sylvia Martini</v>
      </c>
      <c r="I1051" s="7">
        <f t="shared" si="32"/>
        <v>0.25</v>
      </c>
    </row>
    <row r="1052" spans="1:9" ht="14.5" x14ac:dyDescent="0.35">
      <c r="A1052" s="1">
        <v>43246.291666666672</v>
      </c>
      <c r="B1052" t="s">
        <v>168</v>
      </c>
      <c r="C1052" t="s">
        <v>79</v>
      </c>
      <c r="D1052" t="s">
        <v>9</v>
      </c>
      <c r="E1052" t="s">
        <v>21</v>
      </c>
      <c r="F1052">
        <v>0.75</v>
      </c>
      <c r="G1052">
        <v>0.75</v>
      </c>
      <c r="H1052" s="7" t="str">
        <f t="shared" si="33"/>
        <v>Sylvia Martini</v>
      </c>
      <c r="I1052" s="7">
        <f t="shared" si="32"/>
        <v>0.75</v>
      </c>
    </row>
    <row r="1053" spans="1:9" ht="14.5" x14ac:dyDescent="0.35">
      <c r="A1053" s="1">
        <v>43244.291666666672</v>
      </c>
      <c r="B1053" t="s">
        <v>1396</v>
      </c>
      <c r="C1053" t="s">
        <v>79</v>
      </c>
      <c r="D1053" t="s">
        <v>9</v>
      </c>
      <c r="E1053" t="s">
        <v>21</v>
      </c>
      <c r="F1053">
        <v>2.5</v>
      </c>
      <c r="G1053">
        <v>2.5</v>
      </c>
      <c r="H1053" s="7" t="str">
        <f t="shared" si="33"/>
        <v>Sylvia Martini</v>
      </c>
      <c r="I1053" s="7">
        <f t="shared" si="32"/>
        <v>2.5</v>
      </c>
    </row>
    <row r="1054" spans="1:9" ht="14.5" x14ac:dyDescent="0.35">
      <c r="A1054" s="1">
        <v>43237.291666666672</v>
      </c>
      <c r="B1054" t="s">
        <v>139</v>
      </c>
      <c r="C1054" t="s">
        <v>79</v>
      </c>
      <c r="D1054" t="s">
        <v>9</v>
      </c>
      <c r="E1054" t="s">
        <v>21</v>
      </c>
      <c r="F1054">
        <v>2.5</v>
      </c>
      <c r="G1054">
        <v>2.5</v>
      </c>
      <c r="H1054" s="7" t="str">
        <f t="shared" si="33"/>
        <v>Sylvia Martini</v>
      </c>
      <c r="I1054" s="7">
        <f t="shared" si="32"/>
        <v>2.5</v>
      </c>
    </row>
    <row r="1055" spans="1:9" ht="14.5" x14ac:dyDescent="0.35">
      <c r="A1055" s="1">
        <v>43237.291666666672</v>
      </c>
      <c r="B1055" t="s">
        <v>172</v>
      </c>
      <c r="C1055" t="s">
        <v>79</v>
      </c>
      <c r="D1055" t="s">
        <v>9</v>
      </c>
      <c r="E1055" t="s">
        <v>31</v>
      </c>
      <c r="F1055">
        <v>0.5</v>
      </c>
      <c r="G1055">
        <v>0.5</v>
      </c>
      <c r="H1055" s="7" t="str">
        <f t="shared" si="33"/>
        <v>Sylvia Martini</v>
      </c>
      <c r="I1055" s="7">
        <f t="shared" si="32"/>
        <v>0.5</v>
      </c>
    </row>
    <row r="1056" spans="1:9" ht="14.5" x14ac:dyDescent="0.35">
      <c r="A1056" s="1">
        <v>43235.291666666672</v>
      </c>
      <c r="B1056" t="s">
        <v>168</v>
      </c>
      <c r="C1056" t="s">
        <v>79</v>
      </c>
      <c r="D1056" t="s">
        <v>9</v>
      </c>
      <c r="E1056" t="s">
        <v>21</v>
      </c>
      <c r="F1056">
        <v>2.5</v>
      </c>
      <c r="G1056">
        <v>2.5</v>
      </c>
      <c r="H1056" s="7" t="str">
        <f t="shared" si="33"/>
        <v>Sylvia Martini</v>
      </c>
      <c r="I1056" s="7">
        <f t="shared" si="32"/>
        <v>2.5</v>
      </c>
    </row>
    <row r="1057" spans="1:9" ht="14.5" x14ac:dyDescent="0.35">
      <c r="A1057" s="1">
        <v>43231.291666666672</v>
      </c>
      <c r="B1057" t="s">
        <v>557</v>
      </c>
      <c r="C1057" t="s">
        <v>79</v>
      </c>
      <c r="D1057" t="s">
        <v>9</v>
      </c>
      <c r="E1057" t="s">
        <v>21</v>
      </c>
      <c r="F1057">
        <v>2</v>
      </c>
      <c r="G1057">
        <v>2</v>
      </c>
      <c r="H1057" s="7" t="str">
        <f t="shared" si="33"/>
        <v>Sylvia Martini</v>
      </c>
      <c r="I1057" s="7">
        <f t="shared" si="32"/>
        <v>2</v>
      </c>
    </row>
    <row r="1058" spans="1:9" ht="14.5" x14ac:dyDescent="0.35">
      <c r="A1058" s="1">
        <v>43230.291666666672</v>
      </c>
      <c r="B1058" t="s">
        <v>319</v>
      </c>
      <c r="C1058" t="s">
        <v>79</v>
      </c>
      <c r="D1058" t="s">
        <v>9</v>
      </c>
      <c r="E1058" t="s">
        <v>21</v>
      </c>
      <c r="F1058">
        <v>2.5</v>
      </c>
      <c r="G1058">
        <v>2.5</v>
      </c>
      <c r="H1058" s="7" t="str">
        <f t="shared" si="33"/>
        <v>Sylvia Martini</v>
      </c>
      <c r="I1058" s="7">
        <f t="shared" si="32"/>
        <v>2.5</v>
      </c>
    </row>
    <row r="1059" spans="1:9" ht="14.5" x14ac:dyDescent="0.35">
      <c r="A1059" s="1">
        <v>43228.291666666672</v>
      </c>
      <c r="B1059" t="s">
        <v>568</v>
      </c>
      <c r="C1059" t="s">
        <v>79</v>
      </c>
      <c r="D1059" t="s">
        <v>9</v>
      </c>
      <c r="E1059" t="s">
        <v>10</v>
      </c>
      <c r="F1059">
        <v>1.25</v>
      </c>
      <c r="G1059">
        <v>1.25</v>
      </c>
      <c r="H1059" s="7" t="str">
        <f t="shared" si="33"/>
        <v>Sylvia Martini</v>
      </c>
      <c r="I1059" s="7">
        <f t="shared" si="32"/>
        <v>1.25</v>
      </c>
    </row>
    <row r="1060" spans="1:9" ht="14.5" x14ac:dyDescent="0.35">
      <c r="A1060" s="1">
        <v>43223.291666666672</v>
      </c>
      <c r="B1060" t="s">
        <v>1385</v>
      </c>
      <c r="C1060" t="s">
        <v>79</v>
      </c>
      <c r="D1060" t="s">
        <v>9</v>
      </c>
      <c r="E1060" t="s">
        <v>21</v>
      </c>
      <c r="F1060">
        <v>1.75</v>
      </c>
      <c r="G1060">
        <v>1.75</v>
      </c>
      <c r="H1060" s="7" t="str">
        <f t="shared" si="33"/>
        <v>Sylvia Martini</v>
      </c>
      <c r="I1060" s="7">
        <f t="shared" si="32"/>
        <v>1.75</v>
      </c>
    </row>
    <row r="1061" spans="1:9" ht="14.5" x14ac:dyDescent="0.35">
      <c r="A1061" s="1">
        <v>43222.291666666672</v>
      </c>
      <c r="B1061" t="s">
        <v>319</v>
      </c>
      <c r="C1061" t="s">
        <v>79</v>
      </c>
      <c r="D1061" t="s">
        <v>9</v>
      </c>
      <c r="E1061" t="s">
        <v>10</v>
      </c>
      <c r="F1061">
        <v>1.25</v>
      </c>
      <c r="G1061">
        <v>1.25</v>
      </c>
      <c r="H1061" s="7" t="str">
        <f t="shared" si="33"/>
        <v>Sylvia Martini</v>
      </c>
      <c r="I1061" s="7">
        <f t="shared" si="32"/>
        <v>1.25</v>
      </c>
    </row>
    <row r="1062" spans="1:9" ht="14.5" x14ac:dyDescent="0.35">
      <c r="A1062" s="1">
        <v>43216.291666666672</v>
      </c>
      <c r="B1062" t="s">
        <v>1385</v>
      </c>
      <c r="C1062" t="s">
        <v>79</v>
      </c>
      <c r="D1062" t="s">
        <v>9</v>
      </c>
      <c r="E1062" t="s">
        <v>21</v>
      </c>
      <c r="F1062">
        <v>2.75</v>
      </c>
      <c r="G1062">
        <v>2.75</v>
      </c>
      <c r="H1062" s="7" t="str">
        <f t="shared" si="33"/>
        <v>Sylvia Martini</v>
      </c>
      <c r="I1062" s="7">
        <f t="shared" si="32"/>
        <v>2.75</v>
      </c>
    </row>
    <row r="1063" spans="1:9" ht="14.5" x14ac:dyDescent="0.35">
      <c r="A1063" s="1">
        <v>43215.291666666672</v>
      </c>
      <c r="B1063" t="s">
        <v>593</v>
      </c>
      <c r="C1063" t="s">
        <v>79</v>
      </c>
      <c r="D1063" t="s">
        <v>9</v>
      </c>
      <c r="E1063" t="s">
        <v>10</v>
      </c>
      <c r="F1063">
        <v>0.5</v>
      </c>
      <c r="G1063">
        <v>0.5</v>
      </c>
      <c r="H1063" s="7" t="str">
        <f t="shared" si="33"/>
        <v>Sylvia Martini</v>
      </c>
      <c r="I1063" s="7">
        <f t="shared" si="32"/>
        <v>0.5</v>
      </c>
    </row>
    <row r="1064" spans="1:9" ht="14.5" x14ac:dyDescent="0.35">
      <c r="A1064" s="1">
        <v>43214.291666666672</v>
      </c>
      <c r="B1064" t="s">
        <v>17</v>
      </c>
      <c r="C1064" t="s">
        <v>79</v>
      </c>
      <c r="D1064" t="s">
        <v>9</v>
      </c>
      <c r="E1064" t="s">
        <v>21</v>
      </c>
      <c r="F1064">
        <v>1</v>
      </c>
      <c r="G1064">
        <v>1</v>
      </c>
      <c r="H1064" s="7" t="str">
        <f t="shared" si="33"/>
        <v>Sylvia Martini</v>
      </c>
      <c r="I1064" s="7">
        <f t="shared" si="32"/>
        <v>1</v>
      </c>
    </row>
    <row r="1065" spans="1:9" ht="14.5" x14ac:dyDescent="0.35">
      <c r="A1065" s="1">
        <v>43209.291666666672</v>
      </c>
      <c r="B1065" t="s">
        <v>601</v>
      </c>
      <c r="C1065" t="s">
        <v>79</v>
      </c>
      <c r="D1065" t="s">
        <v>9</v>
      </c>
      <c r="E1065" t="s">
        <v>10</v>
      </c>
      <c r="F1065">
        <v>1.25</v>
      </c>
      <c r="G1065">
        <v>1.25</v>
      </c>
      <c r="H1065" s="7" t="str">
        <f t="shared" si="33"/>
        <v>Sylvia Martini</v>
      </c>
      <c r="I1065" s="7">
        <f t="shared" si="32"/>
        <v>1.25</v>
      </c>
    </row>
    <row r="1066" spans="1:9" ht="14.5" x14ac:dyDescent="0.35">
      <c r="A1066" s="1">
        <v>43204.291666666672</v>
      </c>
      <c r="B1066" t="s">
        <v>613</v>
      </c>
      <c r="C1066" t="s">
        <v>79</v>
      </c>
      <c r="D1066" t="s">
        <v>9</v>
      </c>
      <c r="E1066" t="s">
        <v>21</v>
      </c>
      <c r="F1066">
        <v>0.75</v>
      </c>
      <c r="G1066">
        <v>0.75</v>
      </c>
      <c r="H1066" s="7" t="str">
        <f t="shared" si="33"/>
        <v>Sylvia Martini</v>
      </c>
      <c r="I1066" s="7">
        <f t="shared" si="32"/>
        <v>0.75</v>
      </c>
    </row>
    <row r="1067" spans="1:9" ht="14.5" x14ac:dyDescent="0.35">
      <c r="A1067" s="1">
        <v>43201.291666666672</v>
      </c>
      <c r="B1067" t="s">
        <v>620</v>
      </c>
      <c r="C1067" t="s">
        <v>79</v>
      </c>
      <c r="D1067" t="s">
        <v>9</v>
      </c>
      <c r="E1067" t="s">
        <v>21</v>
      </c>
      <c r="F1067">
        <v>3</v>
      </c>
      <c r="G1067">
        <v>3</v>
      </c>
      <c r="H1067" s="7" t="str">
        <f t="shared" si="33"/>
        <v>Sylvia Martini</v>
      </c>
      <c r="I1067" s="7">
        <f t="shared" si="32"/>
        <v>3</v>
      </c>
    </row>
    <row r="1068" spans="1:9" ht="14.5" x14ac:dyDescent="0.35">
      <c r="A1068" s="1">
        <v>43201.291666666672</v>
      </c>
      <c r="B1068" t="s">
        <v>475</v>
      </c>
      <c r="C1068" t="s">
        <v>79</v>
      </c>
      <c r="D1068" t="s">
        <v>9</v>
      </c>
      <c r="E1068" t="s">
        <v>21</v>
      </c>
      <c r="F1068">
        <v>1.5</v>
      </c>
      <c r="G1068">
        <v>1.5</v>
      </c>
      <c r="H1068" s="7" t="str">
        <f t="shared" si="33"/>
        <v>Sylvia Martini</v>
      </c>
      <c r="I1068" s="7">
        <f t="shared" si="32"/>
        <v>1.5</v>
      </c>
    </row>
    <row r="1069" spans="1:9" ht="14.5" x14ac:dyDescent="0.35">
      <c r="A1069" s="1">
        <v>43194.291666666672</v>
      </c>
      <c r="B1069" t="s">
        <v>630</v>
      </c>
      <c r="C1069" t="s">
        <v>79</v>
      </c>
      <c r="D1069" t="s">
        <v>9</v>
      </c>
      <c r="E1069" t="s">
        <v>31</v>
      </c>
      <c r="F1069">
        <v>0.75</v>
      </c>
      <c r="G1069">
        <v>0.75</v>
      </c>
      <c r="H1069" s="7" t="str">
        <f t="shared" si="33"/>
        <v>Sylvia Martini</v>
      </c>
      <c r="I1069" s="7">
        <f t="shared" si="32"/>
        <v>0.75</v>
      </c>
    </row>
    <row r="1070" spans="1:9" ht="14.5" x14ac:dyDescent="0.35">
      <c r="A1070" s="1">
        <v>43193.291666666672</v>
      </c>
      <c r="B1070" t="s">
        <v>635</v>
      </c>
      <c r="C1070" t="s">
        <v>79</v>
      </c>
      <c r="D1070" t="s">
        <v>9</v>
      </c>
      <c r="E1070" t="s">
        <v>31</v>
      </c>
      <c r="F1070">
        <v>1.75</v>
      </c>
      <c r="G1070">
        <v>1.75</v>
      </c>
      <c r="H1070" s="7" t="str">
        <f t="shared" si="33"/>
        <v>Sylvia Martini</v>
      </c>
      <c r="I1070" s="7">
        <f t="shared" si="32"/>
        <v>1.75</v>
      </c>
    </row>
    <row r="1071" spans="1:9" ht="14.5" x14ac:dyDescent="0.35">
      <c r="A1071" s="1">
        <v>43179.291666666672</v>
      </c>
      <c r="B1071" t="s">
        <v>681</v>
      </c>
      <c r="C1071" t="s">
        <v>79</v>
      </c>
      <c r="D1071" t="s">
        <v>9</v>
      </c>
      <c r="E1071" t="s">
        <v>21</v>
      </c>
      <c r="F1071">
        <v>0.75</v>
      </c>
      <c r="G1071">
        <v>0.75</v>
      </c>
      <c r="H1071" s="7" t="str">
        <f t="shared" si="33"/>
        <v>Sylvia Martini</v>
      </c>
      <c r="I1071" s="7">
        <f t="shared" si="32"/>
        <v>0.75</v>
      </c>
    </row>
    <row r="1072" spans="1:9" ht="14.5" x14ac:dyDescent="0.35">
      <c r="A1072" s="1">
        <v>43174.291666666672</v>
      </c>
      <c r="B1072" t="s">
        <v>568</v>
      </c>
      <c r="C1072" t="s">
        <v>79</v>
      </c>
      <c r="D1072" t="s">
        <v>9</v>
      </c>
      <c r="E1072" t="s">
        <v>10</v>
      </c>
      <c r="F1072">
        <v>2.25</v>
      </c>
      <c r="G1072">
        <v>2.25</v>
      </c>
      <c r="H1072" s="7" t="str">
        <f t="shared" si="33"/>
        <v>Sylvia Martini</v>
      </c>
      <c r="I1072" s="7">
        <f t="shared" si="32"/>
        <v>2.25</v>
      </c>
    </row>
    <row r="1073" spans="1:9" ht="14.5" x14ac:dyDescent="0.35">
      <c r="A1073" s="1">
        <v>43166.333333333328</v>
      </c>
      <c r="B1073" t="s">
        <v>17</v>
      </c>
      <c r="C1073" t="s">
        <v>79</v>
      </c>
      <c r="D1073" t="s">
        <v>9</v>
      </c>
      <c r="E1073" t="s">
        <v>10</v>
      </c>
      <c r="F1073">
        <v>0.5</v>
      </c>
      <c r="G1073">
        <v>0.5</v>
      </c>
      <c r="H1073" s="7" t="str">
        <f t="shared" si="33"/>
        <v>Sylvia Martini</v>
      </c>
      <c r="I1073" s="7">
        <f t="shared" si="32"/>
        <v>0.5</v>
      </c>
    </row>
    <row r="1074" spans="1:9" ht="14.5" x14ac:dyDescent="0.35">
      <c r="A1074" s="1">
        <v>43165.333333333328</v>
      </c>
      <c r="B1074" t="s">
        <v>715</v>
      </c>
      <c r="C1074" t="s">
        <v>79</v>
      </c>
      <c r="D1074" t="s">
        <v>9</v>
      </c>
      <c r="E1074" t="s">
        <v>10</v>
      </c>
      <c r="F1074">
        <v>0.25</v>
      </c>
      <c r="G1074">
        <v>0.25</v>
      </c>
      <c r="H1074" s="7" t="str">
        <f t="shared" si="33"/>
        <v>Sylvia Martini</v>
      </c>
      <c r="I1074" s="7">
        <f t="shared" si="32"/>
        <v>0.25</v>
      </c>
    </row>
    <row r="1075" spans="1:9" ht="14.5" x14ac:dyDescent="0.35">
      <c r="A1075" s="1">
        <v>43160.333333333328</v>
      </c>
      <c r="B1075" t="s">
        <v>601</v>
      </c>
      <c r="C1075" t="s">
        <v>79</v>
      </c>
      <c r="D1075" t="s">
        <v>9</v>
      </c>
      <c r="E1075" t="s">
        <v>10</v>
      </c>
      <c r="F1075">
        <v>1.25</v>
      </c>
      <c r="G1075">
        <v>1.25</v>
      </c>
      <c r="H1075" s="7" t="str">
        <f t="shared" si="33"/>
        <v>Sylvia Martini</v>
      </c>
      <c r="I1075" s="7">
        <f t="shared" si="32"/>
        <v>1.25</v>
      </c>
    </row>
    <row r="1076" spans="1:9" ht="14.5" x14ac:dyDescent="0.35">
      <c r="A1076" s="1">
        <v>43159.333333333328</v>
      </c>
      <c r="B1076" t="s">
        <v>172</v>
      </c>
      <c r="C1076" t="s">
        <v>79</v>
      </c>
      <c r="D1076" t="s">
        <v>9</v>
      </c>
      <c r="E1076" t="s">
        <v>31</v>
      </c>
      <c r="F1076">
        <v>2.5</v>
      </c>
      <c r="G1076">
        <v>2.5</v>
      </c>
      <c r="H1076" s="7" t="str">
        <f t="shared" si="33"/>
        <v>Sylvia Martini</v>
      </c>
      <c r="I1076" s="7">
        <f t="shared" si="32"/>
        <v>2.5</v>
      </c>
    </row>
    <row r="1077" spans="1:9" ht="14.5" x14ac:dyDescent="0.35">
      <c r="A1077" s="1">
        <v>43156.333333333328</v>
      </c>
      <c r="B1077" t="s">
        <v>601</v>
      </c>
      <c r="C1077" t="s">
        <v>79</v>
      </c>
      <c r="D1077" t="s">
        <v>9</v>
      </c>
      <c r="E1077" t="s">
        <v>31</v>
      </c>
      <c r="F1077">
        <v>0.75</v>
      </c>
      <c r="G1077">
        <v>0.75</v>
      </c>
      <c r="H1077" s="7" t="str">
        <f t="shared" si="33"/>
        <v>Sylvia Martini</v>
      </c>
      <c r="I1077" s="7">
        <f t="shared" si="32"/>
        <v>0.75</v>
      </c>
    </row>
    <row r="1078" spans="1:9" ht="14.5" x14ac:dyDescent="0.35">
      <c r="A1078" s="1">
        <v>43156.333333333328</v>
      </c>
      <c r="B1078" t="s">
        <v>172</v>
      </c>
      <c r="C1078" t="s">
        <v>79</v>
      </c>
      <c r="D1078" t="s">
        <v>9</v>
      </c>
      <c r="E1078" t="s">
        <v>31</v>
      </c>
      <c r="F1078">
        <v>3</v>
      </c>
      <c r="G1078">
        <v>3</v>
      </c>
      <c r="H1078" s="7" t="str">
        <f t="shared" si="33"/>
        <v>Sylvia Martini</v>
      </c>
      <c r="I1078" s="7">
        <f t="shared" si="32"/>
        <v>3</v>
      </c>
    </row>
    <row r="1079" spans="1:9" ht="14.5" x14ac:dyDescent="0.35">
      <c r="A1079" s="1">
        <v>43151.333333333328</v>
      </c>
      <c r="B1079" t="s">
        <v>557</v>
      </c>
      <c r="C1079" t="s">
        <v>79</v>
      </c>
      <c r="D1079" t="s">
        <v>9</v>
      </c>
      <c r="E1079" t="s">
        <v>31</v>
      </c>
      <c r="F1079">
        <v>1.75</v>
      </c>
      <c r="G1079">
        <v>1.75</v>
      </c>
      <c r="H1079" s="7" t="str">
        <f t="shared" si="33"/>
        <v>Sylvia Martini</v>
      </c>
      <c r="I1079" s="7">
        <f t="shared" si="32"/>
        <v>1.75</v>
      </c>
    </row>
    <row r="1080" spans="1:9" ht="14.5" x14ac:dyDescent="0.35">
      <c r="A1080" s="1">
        <v>43147.333333333328</v>
      </c>
      <c r="B1080" t="s">
        <v>601</v>
      </c>
      <c r="C1080" t="s">
        <v>79</v>
      </c>
      <c r="D1080" t="s">
        <v>9</v>
      </c>
      <c r="E1080" t="s">
        <v>31</v>
      </c>
      <c r="F1080">
        <v>1.75</v>
      </c>
      <c r="G1080">
        <v>1.75</v>
      </c>
      <c r="H1080" s="7" t="str">
        <f t="shared" si="33"/>
        <v>Sylvia Martini</v>
      </c>
      <c r="I1080" s="7">
        <f t="shared" si="32"/>
        <v>1.75</v>
      </c>
    </row>
    <row r="1081" spans="1:9" ht="14.5" x14ac:dyDescent="0.35">
      <c r="A1081" s="1">
        <v>43147.333333333328</v>
      </c>
      <c r="B1081" t="s">
        <v>172</v>
      </c>
      <c r="C1081" t="s">
        <v>79</v>
      </c>
      <c r="D1081" t="s">
        <v>9</v>
      </c>
      <c r="E1081" t="s">
        <v>21</v>
      </c>
      <c r="F1081">
        <v>2.5</v>
      </c>
      <c r="G1081">
        <v>2.5</v>
      </c>
      <c r="H1081" s="7" t="str">
        <f t="shared" si="33"/>
        <v>Sylvia Martini</v>
      </c>
      <c r="I1081" s="7">
        <f t="shared" si="32"/>
        <v>2.5</v>
      </c>
    </row>
    <row r="1082" spans="1:9" ht="14.5" x14ac:dyDescent="0.35">
      <c r="A1082" s="1">
        <v>43146.333333333328</v>
      </c>
      <c r="B1082" t="s">
        <v>681</v>
      </c>
      <c r="C1082" t="s">
        <v>79</v>
      </c>
      <c r="D1082" t="s">
        <v>9</v>
      </c>
      <c r="E1082" t="s">
        <v>21</v>
      </c>
      <c r="F1082">
        <v>2</v>
      </c>
      <c r="G1082">
        <v>2</v>
      </c>
      <c r="H1082" s="7" t="str">
        <f t="shared" si="33"/>
        <v>Sylvia Martini</v>
      </c>
      <c r="I1082" s="7">
        <f t="shared" si="32"/>
        <v>2</v>
      </c>
    </row>
    <row r="1083" spans="1:9" ht="14.5" x14ac:dyDescent="0.35">
      <c r="A1083" s="1">
        <v>43145.333333333328</v>
      </c>
      <c r="B1083" t="s">
        <v>630</v>
      </c>
      <c r="C1083" t="s">
        <v>79</v>
      </c>
      <c r="D1083" t="s">
        <v>9</v>
      </c>
      <c r="E1083" t="s">
        <v>21</v>
      </c>
      <c r="F1083">
        <v>1.75</v>
      </c>
      <c r="G1083">
        <v>1.75</v>
      </c>
      <c r="H1083" s="7" t="str">
        <f t="shared" si="33"/>
        <v>Sylvia Martini</v>
      </c>
      <c r="I1083" s="7">
        <f t="shared" si="32"/>
        <v>1.75</v>
      </c>
    </row>
    <row r="1084" spans="1:9" ht="14.5" x14ac:dyDescent="0.35">
      <c r="A1084" s="1">
        <v>43139.333333333328</v>
      </c>
      <c r="B1084" t="s">
        <v>237</v>
      </c>
      <c r="C1084" t="s">
        <v>79</v>
      </c>
      <c r="D1084" t="s">
        <v>9</v>
      </c>
      <c r="E1084" t="s">
        <v>21</v>
      </c>
      <c r="F1084">
        <v>2.25</v>
      </c>
      <c r="G1084">
        <v>2.25</v>
      </c>
      <c r="H1084" s="7" t="str">
        <f t="shared" si="33"/>
        <v>Sylvia Martini</v>
      </c>
      <c r="I1084" s="7">
        <f t="shared" si="32"/>
        <v>2.25</v>
      </c>
    </row>
    <row r="1085" spans="1:9" ht="14.5" x14ac:dyDescent="0.35">
      <c r="A1085" s="1">
        <v>43139.333333333328</v>
      </c>
      <c r="B1085" t="s">
        <v>375</v>
      </c>
      <c r="C1085" t="s">
        <v>79</v>
      </c>
      <c r="D1085" t="s">
        <v>9</v>
      </c>
      <c r="E1085" t="s">
        <v>21</v>
      </c>
      <c r="F1085">
        <v>2.75</v>
      </c>
      <c r="G1085">
        <v>2.75</v>
      </c>
      <c r="H1085" s="7" t="str">
        <f t="shared" si="33"/>
        <v>Sylvia Martini</v>
      </c>
      <c r="I1085" s="7">
        <f t="shared" si="32"/>
        <v>2.75</v>
      </c>
    </row>
    <row r="1086" spans="1:9" ht="14.5" x14ac:dyDescent="0.35">
      <c r="A1086" s="1">
        <v>43139.333333333328</v>
      </c>
      <c r="B1086" t="s">
        <v>475</v>
      </c>
      <c r="C1086" t="s">
        <v>79</v>
      </c>
      <c r="D1086" t="s">
        <v>72</v>
      </c>
      <c r="E1086" t="s">
        <v>21</v>
      </c>
      <c r="F1086">
        <v>1.25</v>
      </c>
      <c r="G1086">
        <v>1.25</v>
      </c>
      <c r="H1086" s="7" t="str">
        <f t="shared" si="33"/>
        <v>Sylvia Martini</v>
      </c>
      <c r="I1086" s="7">
        <f t="shared" si="32"/>
        <v>1.25</v>
      </c>
    </row>
    <row r="1087" spans="1:9" ht="14.5" x14ac:dyDescent="0.35">
      <c r="A1087" s="1">
        <v>43139.333333333328</v>
      </c>
      <c r="B1087" t="s">
        <v>568</v>
      </c>
      <c r="C1087" t="s">
        <v>79</v>
      </c>
      <c r="D1087" t="s">
        <v>9</v>
      </c>
      <c r="E1087" t="s">
        <v>21</v>
      </c>
      <c r="F1087">
        <v>1.25</v>
      </c>
      <c r="G1087">
        <v>1.25</v>
      </c>
      <c r="H1087" s="7" t="str">
        <f t="shared" si="33"/>
        <v>Sylvia Martini</v>
      </c>
      <c r="I1087" s="7">
        <f t="shared" si="32"/>
        <v>1.25</v>
      </c>
    </row>
    <row r="1088" spans="1:9" ht="14.5" x14ac:dyDescent="0.35">
      <c r="A1088" s="1">
        <v>43133.333333333328</v>
      </c>
      <c r="B1088" t="s">
        <v>557</v>
      </c>
      <c r="C1088" t="s">
        <v>79</v>
      </c>
      <c r="D1088" t="s">
        <v>9</v>
      </c>
      <c r="E1088" t="s">
        <v>10</v>
      </c>
      <c r="F1088">
        <v>0.5</v>
      </c>
      <c r="G1088">
        <v>0.5</v>
      </c>
      <c r="H1088" s="7" t="str">
        <f t="shared" si="33"/>
        <v>Sylvia Martini</v>
      </c>
      <c r="I1088" s="7">
        <f t="shared" si="32"/>
        <v>0.5</v>
      </c>
    </row>
    <row r="1089" spans="1:9" ht="14.5" x14ac:dyDescent="0.35">
      <c r="A1089" s="1">
        <v>43130.333333333328</v>
      </c>
      <c r="B1089" t="s">
        <v>630</v>
      </c>
      <c r="C1089" t="s">
        <v>79</v>
      </c>
      <c r="D1089" t="s">
        <v>9</v>
      </c>
      <c r="E1089" t="s">
        <v>21</v>
      </c>
      <c r="F1089">
        <v>1.75</v>
      </c>
      <c r="G1089">
        <v>1.75</v>
      </c>
      <c r="H1089" s="7" t="str">
        <f t="shared" si="33"/>
        <v>Sylvia Martini</v>
      </c>
      <c r="I1089" s="7">
        <f t="shared" ref="I1089:I1152" si="34">G1089</f>
        <v>1.75</v>
      </c>
    </row>
    <row r="1090" spans="1:9" ht="14.5" x14ac:dyDescent="0.35">
      <c r="A1090" s="1">
        <v>43130.333333333328</v>
      </c>
      <c r="B1090" t="s">
        <v>557</v>
      </c>
      <c r="C1090" t="s">
        <v>79</v>
      </c>
      <c r="D1090" t="s">
        <v>9</v>
      </c>
      <c r="E1090" t="s">
        <v>21</v>
      </c>
      <c r="F1090">
        <v>1.75</v>
      </c>
      <c r="G1090">
        <v>1.75</v>
      </c>
      <c r="H1090" s="7" t="str">
        <f t="shared" ref="H1090:H1153" si="35">MID(C1090&amp;" "&amp;C1090,FIND(" ",C1090)+1,LEN(C1090)-1)</f>
        <v>Sylvia Martini</v>
      </c>
      <c r="I1090" s="7">
        <f t="shared" si="34"/>
        <v>1.75</v>
      </c>
    </row>
    <row r="1091" spans="1:9" ht="14.5" x14ac:dyDescent="0.35">
      <c r="A1091" s="1">
        <v>43125.333333333328</v>
      </c>
      <c r="B1091" t="s">
        <v>681</v>
      </c>
      <c r="C1091" t="s">
        <v>79</v>
      </c>
      <c r="D1091" t="s">
        <v>72</v>
      </c>
      <c r="E1091" t="s">
        <v>21</v>
      </c>
      <c r="F1091">
        <v>1.25</v>
      </c>
      <c r="G1091">
        <v>1.25</v>
      </c>
      <c r="H1091" s="7" t="str">
        <f t="shared" si="35"/>
        <v>Sylvia Martini</v>
      </c>
      <c r="I1091" s="7">
        <f t="shared" si="34"/>
        <v>1.25</v>
      </c>
    </row>
    <row r="1092" spans="1:9" ht="14.5" x14ac:dyDescent="0.35">
      <c r="A1092" s="1">
        <v>43125.333333333328</v>
      </c>
      <c r="B1092" t="s">
        <v>568</v>
      </c>
      <c r="C1092" t="s">
        <v>79</v>
      </c>
      <c r="D1092" t="s">
        <v>72</v>
      </c>
      <c r="E1092" t="s">
        <v>21</v>
      </c>
      <c r="F1092">
        <v>1.25</v>
      </c>
      <c r="G1092">
        <v>1.25</v>
      </c>
      <c r="H1092" s="7" t="str">
        <f t="shared" si="35"/>
        <v>Sylvia Martini</v>
      </c>
      <c r="I1092" s="7">
        <f t="shared" si="34"/>
        <v>1.25</v>
      </c>
    </row>
    <row r="1093" spans="1:9" ht="14.5" x14ac:dyDescent="0.35">
      <c r="A1093" s="1">
        <v>43123.333333333328</v>
      </c>
      <c r="B1093" t="s">
        <v>761</v>
      </c>
      <c r="C1093" t="s">
        <v>79</v>
      </c>
      <c r="D1093" t="s">
        <v>9</v>
      </c>
      <c r="E1093" t="s">
        <v>21</v>
      </c>
      <c r="F1093">
        <v>0.75</v>
      </c>
      <c r="G1093">
        <v>0.75</v>
      </c>
      <c r="H1093" s="7" t="str">
        <f t="shared" si="35"/>
        <v>Sylvia Martini</v>
      </c>
      <c r="I1093" s="7">
        <f t="shared" si="34"/>
        <v>0.75</v>
      </c>
    </row>
    <row r="1094" spans="1:9" ht="14.5" x14ac:dyDescent="0.35">
      <c r="A1094" s="1">
        <v>43116.333333333328</v>
      </c>
      <c r="B1094" t="s">
        <v>319</v>
      </c>
      <c r="C1094" t="s">
        <v>79</v>
      </c>
      <c r="D1094" t="s">
        <v>9</v>
      </c>
      <c r="E1094" t="s">
        <v>21</v>
      </c>
      <c r="F1094">
        <v>2</v>
      </c>
      <c r="G1094">
        <v>2</v>
      </c>
      <c r="H1094" s="7" t="str">
        <f t="shared" si="35"/>
        <v>Sylvia Martini</v>
      </c>
      <c r="I1094" s="7">
        <f t="shared" si="34"/>
        <v>2</v>
      </c>
    </row>
    <row r="1095" spans="1:9" ht="14.5" x14ac:dyDescent="0.35">
      <c r="A1095" s="1">
        <v>43112.333333333328</v>
      </c>
      <c r="B1095" t="s">
        <v>770</v>
      </c>
      <c r="C1095" t="s">
        <v>79</v>
      </c>
      <c r="D1095" t="s">
        <v>9</v>
      </c>
      <c r="E1095" t="s">
        <v>10</v>
      </c>
      <c r="F1095">
        <v>0.5</v>
      </c>
      <c r="G1095">
        <v>0.5</v>
      </c>
      <c r="H1095" s="7" t="str">
        <f t="shared" si="35"/>
        <v>Sylvia Martini</v>
      </c>
      <c r="I1095" s="7">
        <f t="shared" si="34"/>
        <v>0.5</v>
      </c>
    </row>
    <row r="1096" spans="1:9" ht="14.5" x14ac:dyDescent="0.35">
      <c r="A1096" s="1">
        <v>43111.333333333328</v>
      </c>
      <c r="B1096" t="s">
        <v>253</v>
      </c>
      <c r="C1096" t="s">
        <v>79</v>
      </c>
      <c r="D1096" t="s">
        <v>9</v>
      </c>
      <c r="E1096" t="s">
        <v>31</v>
      </c>
      <c r="F1096">
        <v>0.75</v>
      </c>
      <c r="G1096">
        <v>0.75</v>
      </c>
      <c r="H1096" s="7" t="str">
        <f t="shared" si="35"/>
        <v>Sylvia Martini</v>
      </c>
      <c r="I1096" s="7">
        <f t="shared" si="34"/>
        <v>0.75</v>
      </c>
    </row>
    <row r="1097" spans="1:9" ht="14.5" x14ac:dyDescent="0.35">
      <c r="A1097" s="1">
        <v>43286.291666666672</v>
      </c>
      <c r="B1097" t="s">
        <v>35</v>
      </c>
      <c r="C1097" t="s">
        <v>36</v>
      </c>
      <c r="D1097" t="s">
        <v>9</v>
      </c>
      <c r="E1097" t="s">
        <v>10</v>
      </c>
      <c r="F1097">
        <v>2</v>
      </c>
      <c r="G1097">
        <v>2</v>
      </c>
      <c r="H1097" s="7" t="str">
        <f t="shared" si="35"/>
        <v>Matthew T. McConville</v>
      </c>
      <c r="I1097" s="7">
        <f t="shared" si="34"/>
        <v>2</v>
      </c>
    </row>
    <row r="1098" spans="1:9" ht="14.5" x14ac:dyDescent="0.35">
      <c r="A1098" s="1">
        <v>43280.291666666672</v>
      </c>
      <c r="B1098" t="s">
        <v>35</v>
      </c>
      <c r="C1098" t="s">
        <v>36</v>
      </c>
      <c r="D1098" t="s">
        <v>9</v>
      </c>
      <c r="E1098" t="s">
        <v>31</v>
      </c>
      <c r="F1098">
        <v>2</v>
      </c>
      <c r="G1098">
        <v>2</v>
      </c>
      <c r="H1098" s="7" t="str">
        <f t="shared" si="35"/>
        <v>Matthew T. McConville</v>
      </c>
      <c r="I1098" s="7">
        <f t="shared" si="34"/>
        <v>2</v>
      </c>
    </row>
    <row r="1099" spans="1:9" ht="14.5" x14ac:dyDescent="0.35">
      <c r="A1099" s="1">
        <v>43265.291666666672</v>
      </c>
      <c r="B1099" t="s">
        <v>35</v>
      </c>
      <c r="C1099" t="s">
        <v>36</v>
      </c>
      <c r="D1099" t="s">
        <v>9</v>
      </c>
      <c r="E1099" t="s">
        <v>10</v>
      </c>
      <c r="F1099">
        <v>1</v>
      </c>
      <c r="G1099">
        <v>1</v>
      </c>
      <c r="H1099" s="7" t="str">
        <f t="shared" si="35"/>
        <v>Matthew T. McConville</v>
      </c>
      <c r="I1099" s="7">
        <f t="shared" si="34"/>
        <v>1</v>
      </c>
    </row>
    <row r="1100" spans="1:9" ht="14.5" x14ac:dyDescent="0.35">
      <c r="A1100" s="1">
        <v>43252.291666666672</v>
      </c>
      <c r="B1100" t="s">
        <v>237</v>
      </c>
      <c r="C1100" t="s">
        <v>36</v>
      </c>
      <c r="D1100" t="s">
        <v>9</v>
      </c>
      <c r="E1100" t="s">
        <v>10</v>
      </c>
      <c r="F1100">
        <v>1</v>
      </c>
      <c r="G1100">
        <v>1</v>
      </c>
      <c r="H1100" s="7" t="str">
        <f t="shared" si="35"/>
        <v>Matthew T. McConville</v>
      </c>
      <c r="I1100" s="7">
        <f t="shared" si="34"/>
        <v>1</v>
      </c>
    </row>
    <row r="1101" spans="1:9" ht="14.5" x14ac:dyDescent="0.35">
      <c r="A1101" s="1">
        <v>43230.291666666672</v>
      </c>
      <c r="B1101" t="s">
        <v>407</v>
      </c>
      <c r="C1101" t="s">
        <v>36</v>
      </c>
      <c r="D1101" t="s">
        <v>9</v>
      </c>
      <c r="E1101" t="s">
        <v>21</v>
      </c>
      <c r="F1101">
        <v>2.5</v>
      </c>
      <c r="G1101">
        <v>2.5</v>
      </c>
      <c r="H1101" s="7" t="str">
        <f t="shared" si="35"/>
        <v>Matthew T. McConville</v>
      </c>
      <c r="I1101" s="7">
        <f t="shared" si="34"/>
        <v>2.5</v>
      </c>
    </row>
    <row r="1102" spans="1:9" ht="14.5" x14ac:dyDescent="0.35">
      <c r="A1102" s="1">
        <v>43157.333333333328</v>
      </c>
      <c r="B1102" t="s">
        <v>1538</v>
      </c>
      <c r="C1102" t="s">
        <v>36</v>
      </c>
      <c r="D1102" t="s">
        <v>9</v>
      </c>
      <c r="E1102" t="s">
        <v>10</v>
      </c>
      <c r="F1102">
        <v>1</v>
      </c>
      <c r="G1102">
        <v>1</v>
      </c>
      <c r="H1102" s="7" t="str">
        <f t="shared" si="35"/>
        <v>Matthew T. McConville</v>
      </c>
      <c r="I1102" s="7">
        <f t="shared" si="34"/>
        <v>1</v>
      </c>
    </row>
    <row r="1103" spans="1:9" ht="14.5" x14ac:dyDescent="0.35">
      <c r="A1103" s="1">
        <v>43151.333333333328</v>
      </c>
      <c r="B1103" t="s">
        <v>1538</v>
      </c>
      <c r="C1103" t="s">
        <v>36</v>
      </c>
      <c r="D1103" t="s">
        <v>9</v>
      </c>
      <c r="E1103" t="s">
        <v>10</v>
      </c>
      <c r="F1103">
        <v>1.75</v>
      </c>
      <c r="G1103">
        <v>1.75</v>
      </c>
      <c r="H1103" s="7" t="str">
        <f t="shared" si="35"/>
        <v>Matthew T. McConville</v>
      </c>
      <c r="I1103" s="7">
        <f t="shared" si="34"/>
        <v>1.75</v>
      </c>
    </row>
    <row r="1104" spans="1:9" ht="14.5" x14ac:dyDescent="0.35">
      <c r="A1104" s="1">
        <v>43279.291666666672</v>
      </c>
      <c r="B1104" t="s">
        <v>67</v>
      </c>
      <c r="C1104" t="s">
        <v>68</v>
      </c>
      <c r="D1104" t="s">
        <v>9</v>
      </c>
      <c r="E1104" t="s">
        <v>21</v>
      </c>
      <c r="F1104">
        <v>2.5</v>
      </c>
      <c r="G1104">
        <v>3</v>
      </c>
      <c r="H1104" s="7" t="str">
        <f t="shared" si="35"/>
        <v>Rose Obetz</v>
      </c>
      <c r="I1104" s="7">
        <f t="shared" si="34"/>
        <v>3</v>
      </c>
    </row>
    <row r="1105" spans="1:9" ht="14.5" x14ac:dyDescent="0.35">
      <c r="A1105" s="1">
        <v>43277.291666666672</v>
      </c>
      <c r="B1105" t="s">
        <v>1386</v>
      </c>
      <c r="C1105" t="s">
        <v>68</v>
      </c>
      <c r="D1105" t="s">
        <v>9</v>
      </c>
      <c r="E1105" t="s">
        <v>21</v>
      </c>
      <c r="F1105">
        <v>2</v>
      </c>
      <c r="G1105">
        <v>2.5</v>
      </c>
      <c r="H1105" s="7" t="str">
        <f t="shared" si="35"/>
        <v>Rose Obetz</v>
      </c>
      <c r="I1105" s="7">
        <f t="shared" si="34"/>
        <v>2.5</v>
      </c>
    </row>
    <row r="1106" spans="1:9" ht="14.5" x14ac:dyDescent="0.35">
      <c r="A1106" s="1">
        <v>43271.291666666672</v>
      </c>
      <c r="B1106" t="s">
        <v>447</v>
      </c>
      <c r="C1106" t="s">
        <v>68</v>
      </c>
      <c r="D1106" t="s">
        <v>9</v>
      </c>
      <c r="E1106" t="s">
        <v>10</v>
      </c>
      <c r="F1106">
        <v>0.75</v>
      </c>
      <c r="G1106">
        <v>0.75</v>
      </c>
      <c r="H1106" s="7" t="str">
        <f t="shared" si="35"/>
        <v>Rose Obetz</v>
      </c>
      <c r="I1106" s="7">
        <f t="shared" si="34"/>
        <v>0.75</v>
      </c>
    </row>
    <row r="1107" spans="1:9" ht="14.5" x14ac:dyDescent="0.35">
      <c r="A1107" s="1">
        <v>43270.291666666672</v>
      </c>
      <c r="B1107" t="s">
        <v>135</v>
      </c>
      <c r="C1107" t="s">
        <v>68</v>
      </c>
      <c r="D1107" t="s">
        <v>9</v>
      </c>
      <c r="E1107" t="s">
        <v>21</v>
      </c>
      <c r="F1107">
        <v>3</v>
      </c>
      <c r="G1107">
        <v>3.25</v>
      </c>
      <c r="H1107" s="7" t="str">
        <f t="shared" si="35"/>
        <v>Rose Obetz</v>
      </c>
      <c r="I1107" s="7">
        <f t="shared" si="34"/>
        <v>3.25</v>
      </c>
    </row>
    <row r="1108" spans="1:9" ht="14.5" x14ac:dyDescent="0.35">
      <c r="A1108" s="1">
        <v>43269.291666666672</v>
      </c>
      <c r="B1108" t="s">
        <v>154</v>
      </c>
      <c r="C1108" t="s">
        <v>68</v>
      </c>
      <c r="D1108" t="s">
        <v>9</v>
      </c>
      <c r="E1108" t="s">
        <v>21</v>
      </c>
      <c r="F1108">
        <v>2</v>
      </c>
      <c r="G1108">
        <v>2.5</v>
      </c>
      <c r="H1108" s="7" t="str">
        <f t="shared" si="35"/>
        <v>Rose Obetz</v>
      </c>
      <c r="I1108" s="7">
        <f t="shared" si="34"/>
        <v>2.5</v>
      </c>
    </row>
    <row r="1109" spans="1:9" ht="14.5" x14ac:dyDescent="0.35">
      <c r="A1109" s="1">
        <v>43266.291666666672</v>
      </c>
      <c r="B1109" t="s">
        <v>130</v>
      </c>
      <c r="C1109" t="s">
        <v>68</v>
      </c>
      <c r="D1109" t="s">
        <v>9</v>
      </c>
      <c r="E1109" t="s">
        <v>21</v>
      </c>
      <c r="F1109">
        <v>2.25</v>
      </c>
      <c r="G1109">
        <v>2.75</v>
      </c>
      <c r="H1109" s="7" t="str">
        <f t="shared" si="35"/>
        <v>Rose Obetz</v>
      </c>
      <c r="I1109" s="7">
        <f t="shared" si="34"/>
        <v>2.75</v>
      </c>
    </row>
    <row r="1110" spans="1:9" ht="14.5" x14ac:dyDescent="0.35">
      <c r="A1110" s="1">
        <v>43259.291666666672</v>
      </c>
      <c r="B1110" t="s">
        <v>207</v>
      </c>
      <c r="C1110" t="s">
        <v>68</v>
      </c>
      <c r="D1110" t="s">
        <v>9</v>
      </c>
      <c r="E1110" t="s">
        <v>21</v>
      </c>
      <c r="F1110">
        <v>3</v>
      </c>
      <c r="G1110">
        <v>3.5</v>
      </c>
      <c r="H1110" s="7" t="str">
        <f t="shared" si="35"/>
        <v>Rose Obetz</v>
      </c>
      <c r="I1110" s="7">
        <f t="shared" si="34"/>
        <v>3.5</v>
      </c>
    </row>
    <row r="1111" spans="1:9" ht="14.5" x14ac:dyDescent="0.35">
      <c r="A1111" s="1">
        <v>43238.291666666672</v>
      </c>
      <c r="B1111" t="s">
        <v>284</v>
      </c>
      <c r="C1111" t="s">
        <v>68</v>
      </c>
      <c r="D1111" t="s">
        <v>9</v>
      </c>
      <c r="E1111" t="s">
        <v>21</v>
      </c>
      <c r="F1111">
        <v>3</v>
      </c>
      <c r="G1111">
        <v>3.5</v>
      </c>
      <c r="H1111" s="7" t="str">
        <f t="shared" si="35"/>
        <v>Rose Obetz</v>
      </c>
      <c r="I1111" s="7">
        <f t="shared" si="34"/>
        <v>3.5</v>
      </c>
    </row>
    <row r="1112" spans="1:9" ht="14.5" x14ac:dyDescent="0.35">
      <c r="A1112" s="1">
        <v>43235.291666666672</v>
      </c>
      <c r="B1112" t="s">
        <v>135</v>
      </c>
      <c r="C1112" t="s">
        <v>68</v>
      </c>
      <c r="D1112" t="s">
        <v>9</v>
      </c>
      <c r="E1112" t="s">
        <v>10</v>
      </c>
      <c r="F1112">
        <v>0.5</v>
      </c>
      <c r="G1112">
        <v>0.5</v>
      </c>
      <c r="H1112" s="7" t="str">
        <f t="shared" si="35"/>
        <v>Rose Obetz</v>
      </c>
      <c r="I1112" s="7">
        <f t="shared" si="34"/>
        <v>0.5</v>
      </c>
    </row>
    <row r="1113" spans="1:9" ht="14.5" x14ac:dyDescent="0.35">
      <c r="A1113" s="1">
        <v>43228.291666666672</v>
      </c>
      <c r="B1113" t="s">
        <v>245</v>
      </c>
      <c r="C1113" t="s">
        <v>68</v>
      </c>
      <c r="D1113" t="s">
        <v>9</v>
      </c>
      <c r="E1113" t="s">
        <v>10</v>
      </c>
      <c r="F1113">
        <v>0.75</v>
      </c>
      <c r="G1113">
        <v>0.75</v>
      </c>
      <c r="H1113" s="7" t="str">
        <f t="shared" si="35"/>
        <v>Rose Obetz</v>
      </c>
      <c r="I1113" s="7">
        <f t="shared" si="34"/>
        <v>0.75</v>
      </c>
    </row>
    <row r="1114" spans="1:9" ht="14.5" x14ac:dyDescent="0.35">
      <c r="A1114" s="1">
        <v>43216.291666666672</v>
      </c>
      <c r="B1114" t="s">
        <v>207</v>
      </c>
      <c r="C1114" t="s">
        <v>68</v>
      </c>
      <c r="D1114" t="s">
        <v>9</v>
      </c>
      <c r="E1114" t="s">
        <v>21</v>
      </c>
      <c r="F1114">
        <v>3</v>
      </c>
      <c r="G1114">
        <v>3.5</v>
      </c>
      <c r="H1114" s="7" t="str">
        <f t="shared" si="35"/>
        <v>Rose Obetz</v>
      </c>
      <c r="I1114" s="7">
        <f t="shared" si="34"/>
        <v>3.5</v>
      </c>
    </row>
    <row r="1115" spans="1:9" ht="14.5" x14ac:dyDescent="0.35">
      <c r="A1115" s="1">
        <v>43216.291666666672</v>
      </c>
      <c r="B1115" t="s">
        <v>135</v>
      </c>
      <c r="C1115" t="s">
        <v>68</v>
      </c>
      <c r="D1115" t="s">
        <v>9</v>
      </c>
      <c r="E1115" t="s">
        <v>21</v>
      </c>
      <c r="F1115">
        <v>2</v>
      </c>
      <c r="G1115">
        <v>2.25</v>
      </c>
      <c r="H1115" s="7" t="str">
        <f t="shared" si="35"/>
        <v>Rose Obetz</v>
      </c>
      <c r="I1115" s="7">
        <f t="shared" si="34"/>
        <v>2.25</v>
      </c>
    </row>
    <row r="1116" spans="1:9" ht="14.5" x14ac:dyDescent="0.35">
      <c r="A1116" s="1">
        <v>43210.291666666672</v>
      </c>
      <c r="B1116" t="s">
        <v>477</v>
      </c>
      <c r="C1116" t="s">
        <v>68</v>
      </c>
      <c r="D1116" t="s">
        <v>9</v>
      </c>
      <c r="E1116" t="s">
        <v>21</v>
      </c>
      <c r="F1116">
        <v>2</v>
      </c>
      <c r="G1116">
        <v>2.5</v>
      </c>
      <c r="H1116" s="7" t="str">
        <f t="shared" si="35"/>
        <v>Rose Obetz</v>
      </c>
      <c r="I1116" s="7">
        <f t="shared" si="34"/>
        <v>2.5</v>
      </c>
    </row>
    <row r="1117" spans="1:9" ht="14.5" x14ac:dyDescent="0.35">
      <c r="A1117" s="1">
        <v>43207.291666666672</v>
      </c>
      <c r="B1117" t="s">
        <v>207</v>
      </c>
      <c r="C1117" t="s">
        <v>68</v>
      </c>
      <c r="D1117" t="s">
        <v>9</v>
      </c>
      <c r="E1117" t="s">
        <v>21</v>
      </c>
      <c r="F1117">
        <v>3</v>
      </c>
      <c r="G1117">
        <v>3.5</v>
      </c>
      <c r="H1117" s="7" t="str">
        <f t="shared" si="35"/>
        <v>Rose Obetz</v>
      </c>
      <c r="I1117" s="7">
        <f t="shared" si="34"/>
        <v>3.5</v>
      </c>
    </row>
    <row r="1118" spans="1:9" ht="14.5" x14ac:dyDescent="0.35">
      <c r="A1118" s="1">
        <v>43203.291666666672</v>
      </c>
      <c r="B1118" t="s">
        <v>143</v>
      </c>
      <c r="C1118" t="s">
        <v>68</v>
      </c>
      <c r="D1118" t="s">
        <v>9</v>
      </c>
      <c r="E1118" t="s">
        <v>21</v>
      </c>
      <c r="F1118">
        <v>3</v>
      </c>
      <c r="G1118">
        <v>3.5</v>
      </c>
      <c r="H1118" s="7" t="str">
        <f t="shared" si="35"/>
        <v>Rose Obetz</v>
      </c>
      <c r="I1118" s="7">
        <f t="shared" si="34"/>
        <v>3.5</v>
      </c>
    </row>
    <row r="1119" spans="1:9" ht="14.5" x14ac:dyDescent="0.35">
      <c r="A1119" s="1">
        <v>43201.291666666672</v>
      </c>
      <c r="B1119" t="s">
        <v>616</v>
      </c>
      <c r="C1119" t="s">
        <v>68</v>
      </c>
      <c r="D1119" t="s">
        <v>9</v>
      </c>
      <c r="E1119" t="s">
        <v>10</v>
      </c>
      <c r="F1119">
        <v>0.5</v>
      </c>
      <c r="G1119">
        <v>0.5</v>
      </c>
      <c r="H1119" s="7" t="str">
        <f t="shared" si="35"/>
        <v>Rose Obetz</v>
      </c>
      <c r="I1119" s="7">
        <f t="shared" si="34"/>
        <v>0.5</v>
      </c>
    </row>
    <row r="1120" spans="1:9" ht="14.5" x14ac:dyDescent="0.35">
      <c r="A1120" s="1">
        <v>43201.291666666672</v>
      </c>
      <c r="B1120" t="s">
        <v>618</v>
      </c>
      <c r="C1120" t="s">
        <v>68</v>
      </c>
      <c r="D1120" t="s">
        <v>9</v>
      </c>
      <c r="E1120" t="s">
        <v>10</v>
      </c>
      <c r="F1120">
        <v>0.5</v>
      </c>
      <c r="G1120">
        <v>0.5</v>
      </c>
      <c r="H1120" s="7" t="str">
        <f t="shared" si="35"/>
        <v>Rose Obetz</v>
      </c>
      <c r="I1120" s="7">
        <f t="shared" si="34"/>
        <v>0.5</v>
      </c>
    </row>
    <row r="1121" spans="1:9" ht="14.5" x14ac:dyDescent="0.35">
      <c r="A1121" s="1">
        <v>43201.291666666672</v>
      </c>
      <c r="B1121" t="s">
        <v>403</v>
      </c>
      <c r="C1121" t="s">
        <v>68</v>
      </c>
      <c r="D1121" t="s">
        <v>9</v>
      </c>
      <c r="E1121" t="s">
        <v>10</v>
      </c>
      <c r="F1121">
        <v>0.5</v>
      </c>
      <c r="G1121">
        <v>0.5</v>
      </c>
      <c r="H1121" s="7" t="str">
        <f t="shared" si="35"/>
        <v>Rose Obetz</v>
      </c>
      <c r="I1121" s="7">
        <f t="shared" si="34"/>
        <v>0.5</v>
      </c>
    </row>
    <row r="1122" spans="1:9" ht="14.5" x14ac:dyDescent="0.35">
      <c r="A1122" s="1">
        <v>43194.291666666672</v>
      </c>
      <c r="B1122" t="s">
        <v>284</v>
      </c>
      <c r="C1122" t="s">
        <v>68</v>
      </c>
      <c r="D1122" t="s">
        <v>9</v>
      </c>
      <c r="E1122" t="s">
        <v>21</v>
      </c>
      <c r="F1122">
        <v>2.5</v>
      </c>
      <c r="G1122">
        <v>3</v>
      </c>
      <c r="H1122" s="7" t="str">
        <f t="shared" si="35"/>
        <v>Rose Obetz</v>
      </c>
      <c r="I1122" s="7">
        <f t="shared" si="34"/>
        <v>3</v>
      </c>
    </row>
    <row r="1123" spans="1:9" ht="14.5" x14ac:dyDescent="0.35">
      <c r="A1123" s="1">
        <v>43194.291666666672</v>
      </c>
      <c r="B1123" t="s">
        <v>321</v>
      </c>
      <c r="C1123" t="s">
        <v>68</v>
      </c>
      <c r="D1123" t="s">
        <v>9</v>
      </c>
      <c r="E1123" t="s">
        <v>21</v>
      </c>
      <c r="F1123">
        <v>2.5</v>
      </c>
      <c r="G1123">
        <v>2.8333333432674408</v>
      </c>
      <c r="H1123" s="7" t="str">
        <f t="shared" si="35"/>
        <v>Rose Obetz</v>
      </c>
      <c r="I1123" s="7">
        <f t="shared" si="34"/>
        <v>2.8333333432674408</v>
      </c>
    </row>
    <row r="1124" spans="1:9" ht="14.5" x14ac:dyDescent="0.35">
      <c r="A1124" s="1">
        <v>43179.291666666672</v>
      </c>
      <c r="B1124" t="s">
        <v>679</v>
      </c>
      <c r="C1124" t="s">
        <v>68</v>
      </c>
      <c r="D1124" t="s">
        <v>9</v>
      </c>
      <c r="E1124" t="s">
        <v>21</v>
      </c>
      <c r="F1124">
        <v>3</v>
      </c>
      <c r="G1124">
        <v>3.3333333432674408</v>
      </c>
      <c r="H1124" s="7" t="str">
        <f t="shared" si="35"/>
        <v>Rose Obetz</v>
      </c>
      <c r="I1124" s="7">
        <f t="shared" si="34"/>
        <v>3.3333333432674408</v>
      </c>
    </row>
    <row r="1125" spans="1:9" ht="14.5" x14ac:dyDescent="0.35">
      <c r="A1125" s="1">
        <v>43165.333333333328</v>
      </c>
      <c r="B1125" t="s">
        <v>67</v>
      </c>
      <c r="C1125" t="s">
        <v>68</v>
      </c>
      <c r="D1125" t="s">
        <v>9</v>
      </c>
      <c r="E1125" t="s">
        <v>21</v>
      </c>
      <c r="F1125">
        <v>2</v>
      </c>
      <c r="G1125">
        <v>2.6666666865348816</v>
      </c>
      <c r="H1125" s="7" t="str">
        <f t="shared" si="35"/>
        <v>Rose Obetz</v>
      </c>
      <c r="I1125" s="7">
        <f t="shared" si="34"/>
        <v>2.6666666865348816</v>
      </c>
    </row>
    <row r="1126" spans="1:9" ht="14.5" x14ac:dyDescent="0.35">
      <c r="A1126" s="1">
        <v>43165.333333333328</v>
      </c>
      <c r="B1126" t="s">
        <v>143</v>
      </c>
      <c r="C1126" t="s">
        <v>68</v>
      </c>
      <c r="D1126" t="s">
        <v>9</v>
      </c>
      <c r="E1126" t="s">
        <v>21</v>
      </c>
      <c r="F1126">
        <v>2.5</v>
      </c>
      <c r="G1126">
        <v>3.1666666865348816</v>
      </c>
      <c r="H1126" s="7" t="str">
        <f t="shared" si="35"/>
        <v>Rose Obetz</v>
      </c>
      <c r="I1126" s="7">
        <f t="shared" si="34"/>
        <v>3.1666666865348816</v>
      </c>
    </row>
    <row r="1127" spans="1:9" ht="14.5" x14ac:dyDescent="0.35">
      <c r="A1127" s="1">
        <v>43152.333333333328</v>
      </c>
      <c r="B1127" t="s">
        <v>405</v>
      </c>
      <c r="C1127" t="s">
        <v>68</v>
      </c>
      <c r="D1127" t="s">
        <v>9</v>
      </c>
      <c r="E1127" t="s">
        <v>21</v>
      </c>
      <c r="F1127">
        <v>2.5</v>
      </c>
      <c r="G1127">
        <v>2.75</v>
      </c>
      <c r="H1127" s="7" t="str">
        <f t="shared" si="35"/>
        <v>Rose Obetz</v>
      </c>
      <c r="I1127" s="7">
        <f t="shared" si="34"/>
        <v>2.75</v>
      </c>
    </row>
    <row r="1128" spans="1:9" ht="14.5" x14ac:dyDescent="0.35">
      <c r="A1128" s="1">
        <v>43151.333333333328</v>
      </c>
      <c r="B1128" t="s">
        <v>331</v>
      </c>
      <c r="C1128" t="s">
        <v>68</v>
      </c>
      <c r="D1128" t="s">
        <v>9</v>
      </c>
      <c r="E1128" t="s">
        <v>21</v>
      </c>
      <c r="F1128">
        <v>2.5</v>
      </c>
      <c r="G1128">
        <v>3.5</v>
      </c>
      <c r="H1128" s="7" t="str">
        <f t="shared" si="35"/>
        <v>Rose Obetz</v>
      </c>
      <c r="I1128" s="7">
        <f t="shared" si="34"/>
        <v>3.5</v>
      </c>
    </row>
    <row r="1129" spans="1:9" ht="14.5" x14ac:dyDescent="0.35">
      <c r="A1129" s="1">
        <v>43150.333333333328</v>
      </c>
      <c r="B1129" t="s">
        <v>668</v>
      </c>
      <c r="C1129" t="s">
        <v>68</v>
      </c>
      <c r="D1129" t="s">
        <v>9</v>
      </c>
      <c r="E1129" t="s">
        <v>21</v>
      </c>
      <c r="F1129">
        <v>3</v>
      </c>
      <c r="G1129">
        <v>3.3333333432674408</v>
      </c>
      <c r="H1129" s="7" t="str">
        <f t="shared" si="35"/>
        <v>Rose Obetz</v>
      </c>
      <c r="I1129" s="7">
        <f t="shared" si="34"/>
        <v>3.3333333432674408</v>
      </c>
    </row>
    <row r="1130" spans="1:9" ht="14.5" x14ac:dyDescent="0.35">
      <c r="A1130" s="1">
        <v>43150.333333333328</v>
      </c>
      <c r="B1130" t="s">
        <v>737</v>
      </c>
      <c r="C1130" t="s">
        <v>68</v>
      </c>
      <c r="D1130" t="s">
        <v>9</v>
      </c>
      <c r="E1130" t="s">
        <v>21</v>
      </c>
      <c r="F1130">
        <v>2.5</v>
      </c>
      <c r="G1130">
        <v>3</v>
      </c>
      <c r="H1130" s="7" t="str">
        <f t="shared" si="35"/>
        <v>Rose Obetz</v>
      </c>
      <c r="I1130" s="7">
        <f t="shared" si="34"/>
        <v>3</v>
      </c>
    </row>
    <row r="1131" spans="1:9" ht="14.5" x14ac:dyDescent="0.35">
      <c r="A1131" s="1">
        <v>43137.333333333328</v>
      </c>
      <c r="B1131" t="s">
        <v>632</v>
      </c>
      <c r="C1131" t="s">
        <v>68</v>
      </c>
      <c r="D1131" t="s">
        <v>9</v>
      </c>
      <c r="E1131" t="s">
        <v>21</v>
      </c>
      <c r="F1131">
        <v>3</v>
      </c>
      <c r="G1131">
        <v>3.5</v>
      </c>
      <c r="H1131" s="7" t="str">
        <f t="shared" si="35"/>
        <v>Rose Obetz</v>
      </c>
      <c r="I1131" s="7">
        <f t="shared" si="34"/>
        <v>3.5</v>
      </c>
    </row>
    <row r="1132" spans="1:9" ht="14.5" x14ac:dyDescent="0.35">
      <c r="A1132" s="1">
        <v>43126.333333333328</v>
      </c>
      <c r="B1132" t="s">
        <v>447</v>
      </c>
      <c r="C1132" t="s">
        <v>68</v>
      </c>
      <c r="D1132" t="s">
        <v>9</v>
      </c>
      <c r="E1132" t="s">
        <v>21</v>
      </c>
      <c r="F1132">
        <v>2.5</v>
      </c>
      <c r="G1132">
        <v>3</v>
      </c>
      <c r="H1132" s="7" t="str">
        <f t="shared" si="35"/>
        <v>Rose Obetz</v>
      </c>
      <c r="I1132" s="7">
        <f t="shared" si="34"/>
        <v>3</v>
      </c>
    </row>
    <row r="1133" spans="1:9" ht="14.5" x14ac:dyDescent="0.35">
      <c r="A1133" s="1">
        <v>43123.333333333328</v>
      </c>
      <c r="B1133" t="s">
        <v>377</v>
      </c>
      <c r="C1133" t="s">
        <v>68</v>
      </c>
      <c r="D1133" t="s">
        <v>9</v>
      </c>
      <c r="E1133" t="s">
        <v>21</v>
      </c>
      <c r="F1133">
        <v>3</v>
      </c>
      <c r="G1133">
        <v>3.5</v>
      </c>
      <c r="H1133" s="7" t="str">
        <f t="shared" si="35"/>
        <v>Rose Obetz</v>
      </c>
      <c r="I1133" s="7">
        <f t="shared" si="34"/>
        <v>3.5</v>
      </c>
    </row>
    <row r="1134" spans="1:9" ht="14.5" x14ac:dyDescent="0.35">
      <c r="A1134" s="1">
        <v>43122.333333333328</v>
      </c>
      <c r="B1134" t="s">
        <v>67</v>
      </c>
      <c r="C1134" t="s">
        <v>68</v>
      </c>
      <c r="D1134" t="s">
        <v>9</v>
      </c>
      <c r="E1134" t="s">
        <v>21</v>
      </c>
      <c r="F1134">
        <v>3</v>
      </c>
      <c r="G1134">
        <v>3.5</v>
      </c>
      <c r="H1134" s="7" t="str">
        <f t="shared" si="35"/>
        <v>Rose Obetz</v>
      </c>
      <c r="I1134" s="7">
        <f t="shared" si="34"/>
        <v>3.5</v>
      </c>
    </row>
    <row r="1135" spans="1:9" ht="14.5" x14ac:dyDescent="0.35">
      <c r="A1135" s="1">
        <v>43116.333333333328</v>
      </c>
      <c r="B1135" t="s">
        <v>427</v>
      </c>
      <c r="C1135" t="s">
        <v>68</v>
      </c>
      <c r="D1135" t="s">
        <v>9</v>
      </c>
      <c r="E1135" t="s">
        <v>21</v>
      </c>
      <c r="F1135">
        <v>3.5</v>
      </c>
      <c r="G1135">
        <v>3.75</v>
      </c>
      <c r="H1135" s="7" t="str">
        <f t="shared" si="35"/>
        <v>Rose Obetz</v>
      </c>
      <c r="I1135" s="7">
        <f t="shared" si="34"/>
        <v>3.75</v>
      </c>
    </row>
    <row r="1136" spans="1:9" ht="14.5" x14ac:dyDescent="0.35">
      <c r="A1136" s="1">
        <v>43111.333333333328</v>
      </c>
      <c r="B1136" t="s">
        <v>618</v>
      </c>
      <c r="C1136" t="s">
        <v>68</v>
      </c>
      <c r="D1136" t="s">
        <v>9</v>
      </c>
      <c r="E1136" t="s">
        <v>21</v>
      </c>
      <c r="F1136">
        <v>2.5</v>
      </c>
      <c r="G1136">
        <v>3</v>
      </c>
      <c r="H1136" s="7" t="str">
        <f t="shared" si="35"/>
        <v>Rose Obetz</v>
      </c>
      <c r="I1136" s="7">
        <f t="shared" si="34"/>
        <v>3</v>
      </c>
    </row>
    <row r="1137" spans="1:9" ht="14.5" x14ac:dyDescent="0.35">
      <c r="A1137" s="1">
        <v>43110.333333333328</v>
      </c>
      <c r="B1137" t="s">
        <v>245</v>
      </c>
      <c r="C1137" t="s">
        <v>68</v>
      </c>
      <c r="D1137" t="s">
        <v>9</v>
      </c>
      <c r="E1137" t="s">
        <v>21</v>
      </c>
      <c r="F1137">
        <v>2.5</v>
      </c>
      <c r="G1137">
        <v>3</v>
      </c>
      <c r="H1137" s="7" t="str">
        <f t="shared" si="35"/>
        <v>Rose Obetz</v>
      </c>
      <c r="I1137" s="7">
        <f t="shared" si="34"/>
        <v>3</v>
      </c>
    </row>
    <row r="1138" spans="1:9" ht="14.5" x14ac:dyDescent="0.35">
      <c r="A1138" s="1">
        <v>43109.333333333328</v>
      </c>
      <c r="B1138" t="s">
        <v>445</v>
      </c>
      <c r="C1138" t="s">
        <v>68</v>
      </c>
      <c r="D1138" t="s">
        <v>9</v>
      </c>
      <c r="E1138" t="s">
        <v>21</v>
      </c>
      <c r="F1138">
        <v>2.5</v>
      </c>
      <c r="G1138">
        <v>3</v>
      </c>
      <c r="H1138" s="7" t="str">
        <f t="shared" si="35"/>
        <v>Rose Obetz</v>
      </c>
      <c r="I1138" s="7">
        <f t="shared" si="34"/>
        <v>3</v>
      </c>
    </row>
    <row r="1139" spans="1:9" ht="14.5" x14ac:dyDescent="0.35">
      <c r="A1139" s="1">
        <v>43108.333333333328</v>
      </c>
      <c r="B1139" t="s">
        <v>777</v>
      </c>
      <c r="C1139" t="s">
        <v>68</v>
      </c>
      <c r="D1139" t="s">
        <v>9</v>
      </c>
      <c r="E1139" t="s">
        <v>10</v>
      </c>
      <c r="F1139">
        <v>0.75</v>
      </c>
      <c r="G1139">
        <v>0.75</v>
      </c>
      <c r="H1139" s="7" t="str">
        <f t="shared" si="35"/>
        <v>Rose Obetz</v>
      </c>
      <c r="I1139" s="7">
        <f t="shared" si="34"/>
        <v>0.75</v>
      </c>
    </row>
    <row r="1140" spans="1:9" ht="14.5" x14ac:dyDescent="0.35">
      <c r="A1140" s="1">
        <v>43298.291666666672</v>
      </c>
      <c r="B1140" t="s">
        <v>1447</v>
      </c>
      <c r="C1140" t="s">
        <v>615</v>
      </c>
      <c r="D1140" t="s">
        <v>9</v>
      </c>
      <c r="E1140" t="s">
        <v>10</v>
      </c>
      <c r="F1140">
        <v>2.25</v>
      </c>
      <c r="G1140">
        <v>2.25</v>
      </c>
      <c r="H1140" s="7" t="str">
        <f t="shared" si="35"/>
        <v>Manal Richa</v>
      </c>
      <c r="I1140" s="7">
        <f t="shared" si="34"/>
        <v>2.25</v>
      </c>
    </row>
    <row r="1141" spans="1:9" ht="14.5" x14ac:dyDescent="0.35">
      <c r="A1141" s="1">
        <v>43201.291666666672</v>
      </c>
      <c r="B1141" t="s">
        <v>113</v>
      </c>
      <c r="C1141" t="s">
        <v>615</v>
      </c>
      <c r="D1141" t="s">
        <v>9</v>
      </c>
      <c r="E1141" t="s">
        <v>10</v>
      </c>
      <c r="F1141">
        <v>2.25</v>
      </c>
      <c r="G1141">
        <v>2.25</v>
      </c>
      <c r="H1141" s="7" t="str">
        <f t="shared" si="35"/>
        <v>Manal Richa</v>
      </c>
      <c r="I1141" s="7">
        <f t="shared" si="34"/>
        <v>2.25</v>
      </c>
    </row>
    <row r="1142" spans="1:9" ht="14.5" x14ac:dyDescent="0.35">
      <c r="A1142" s="1">
        <v>43161.333333333328</v>
      </c>
      <c r="B1142" t="s">
        <v>547</v>
      </c>
      <c r="C1142" t="s">
        <v>615</v>
      </c>
      <c r="D1142" t="s">
        <v>9</v>
      </c>
      <c r="E1142" t="s">
        <v>10</v>
      </c>
      <c r="F1142">
        <v>1.99966661632061</v>
      </c>
      <c r="G1142">
        <v>1.99966661632061</v>
      </c>
      <c r="H1142" s="7" t="str">
        <f t="shared" si="35"/>
        <v>Manal Richa</v>
      </c>
      <c r="I1142" s="7">
        <f t="shared" si="34"/>
        <v>1.99966661632061</v>
      </c>
    </row>
    <row r="1143" spans="1:9" ht="14.5" x14ac:dyDescent="0.35">
      <c r="A1143" s="1">
        <v>43238.291666666672</v>
      </c>
      <c r="B1143" t="s">
        <v>279</v>
      </c>
      <c r="C1143" t="s">
        <v>280</v>
      </c>
      <c r="D1143" t="s">
        <v>9</v>
      </c>
      <c r="E1143" t="s">
        <v>23</v>
      </c>
      <c r="F1143">
        <v>1</v>
      </c>
      <c r="G1143">
        <v>1</v>
      </c>
      <c r="H1143" s="7" t="str">
        <f t="shared" si="35"/>
        <v>Julie Samson</v>
      </c>
      <c r="I1143" s="7">
        <f t="shared" si="34"/>
        <v>1</v>
      </c>
    </row>
    <row r="1144" spans="1:9" ht="14.5" x14ac:dyDescent="0.35">
      <c r="A1144" s="1">
        <v>43236.291666666672</v>
      </c>
      <c r="B1144" t="s">
        <v>290</v>
      </c>
      <c r="C1144" t="s">
        <v>280</v>
      </c>
      <c r="D1144" t="s">
        <v>9</v>
      </c>
      <c r="E1144" t="s">
        <v>31</v>
      </c>
      <c r="F1144">
        <v>0.25</v>
      </c>
      <c r="G1144">
        <v>0.25</v>
      </c>
      <c r="H1144" s="7" t="str">
        <f t="shared" si="35"/>
        <v>Julie Samson</v>
      </c>
      <c r="I1144" s="7">
        <f t="shared" si="34"/>
        <v>0.25</v>
      </c>
    </row>
    <row r="1145" spans="1:9" ht="14.5" x14ac:dyDescent="0.35">
      <c r="A1145" s="1">
        <v>43235.291666666672</v>
      </c>
      <c r="B1145" t="s">
        <v>531</v>
      </c>
      <c r="C1145" t="s">
        <v>280</v>
      </c>
      <c r="D1145" t="s">
        <v>9</v>
      </c>
      <c r="E1145" t="s">
        <v>21</v>
      </c>
      <c r="F1145">
        <v>1</v>
      </c>
      <c r="G1145">
        <v>1</v>
      </c>
      <c r="H1145" s="7" t="str">
        <f t="shared" si="35"/>
        <v>Julie Samson</v>
      </c>
      <c r="I1145" s="7">
        <f t="shared" si="34"/>
        <v>1</v>
      </c>
    </row>
    <row r="1146" spans="1:9" ht="14.5" x14ac:dyDescent="0.35">
      <c r="A1146" s="1">
        <v>43235.291666666672</v>
      </c>
      <c r="B1146" t="s">
        <v>533</v>
      </c>
      <c r="C1146" t="s">
        <v>280</v>
      </c>
      <c r="D1146" t="s">
        <v>9</v>
      </c>
      <c r="E1146" t="s">
        <v>21</v>
      </c>
      <c r="F1146">
        <v>1</v>
      </c>
      <c r="G1146">
        <v>1</v>
      </c>
      <c r="H1146" s="7" t="str">
        <f t="shared" si="35"/>
        <v>Julie Samson</v>
      </c>
      <c r="I1146" s="7">
        <f t="shared" si="34"/>
        <v>1</v>
      </c>
    </row>
    <row r="1147" spans="1:9" ht="14.5" x14ac:dyDescent="0.35">
      <c r="A1147" s="1">
        <v>43235.291666666672</v>
      </c>
      <c r="B1147" t="s">
        <v>535</v>
      </c>
      <c r="C1147" t="s">
        <v>280</v>
      </c>
      <c r="D1147" t="s">
        <v>9</v>
      </c>
      <c r="E1147" t="s">
        <v>31</v>
      </c>
      <c r="F1147">
        <v>0.25</v>
      </c>
      <c r="G1147">
        <v>0.25</v>
      </c>
      <c r="H1147" s="7" t="str">
        <f t="shared" si="35"/>
        <v>Julie Samson</v>
      </c>
      <c r="I1147" s="7">
        <f t="shared" si="34"/>
        <v>0.25</v>
      </c>
    </row>
    <row r="1148" spans="1:9" ht="14.5" x14ac:dyDescent="0.35">
      <c r="A1148" s="1">
        <v>43235.291666666672</v>
      </c>
      <c r="B1148" t="s">
        <v>279</v>
      </c>
      <c r="C1148" t="s">
        <v>280</v>
      </c>
      <c r="D1148" t="s">
        <v>9</v>
      </c>
      <c r="E1148" t="s">
        <v>31</v>
      </c>
      <c r="F1148">
        <v>0.25</v>
      </c>
      <c r="G1148">
        <v>0.25</v>
      </c>
      <c r="H1148" s="7" t="str">
        <f t="shared" si="35"/>
        <v>Julie Samson</v>
      </c>
      <c r="I1148" s="7">
        <f t="shared" si="34"/>
        <v>0.25</v>
      </c>
    </row>
    <row r="1149" spans="1:9" ht="14.5" x14ac:dyDescent="0.35">
      <c r="A1149" s="1">
        <v>43235.291666666672</v>
      </c>
      <c r="B1149" t="s">
        <v>537</v>
      </c>
      <c r="C1149" t="s">
        <v>280</v>
      </c>
      <c r="D1149" t="s">
        <v>9</v>
      </c>
      <c r="E1149" t="s">
        <v>31</v>
      </c>
      <c r="F1149">
        <v>0.25</v>
      </c>
      <c r="G1149">
        <v>0.25</v>
      </c>
      <c r="H1149" s="7" t="str">
        <f t="shared" si="35"/>
        <v>Julie Samson</v>
      </c>
      <c r="I1149" s="7">
        <f t="shared" si="34"/>
        <v>0.25</v>
      </c>
    </row>
    <row r="1150" spans="1:9" ht="14.5" x14ac:dyDescent="0.35">
      <c r="A1150" s="1">
        <v>43235.291666666672</v>
      </c>
      <c r="B1150" t="s">
        <v>539</v>
      </c>
      <c r="C1150" t="s">
        <v>280</v>
      </c>
      <c r="D1150" t="s">
        <v>9</v>
      </c>
      <c r="E1150" t="s">
        <v>31</v>
      </c>
      <c r="F1150">
        <v>0.25</v>
      </c>
      <c r="G1150">
        <v>0.25</v>
      </c>
      <c r="H1150" s="7" t="str">
        <f t="shared" si="35"/>
        <v>Julie Samson</v>
      </c>
      <c r="I1150" s="7">
        <f t="shared" si="34"/>
        <v>0.25</v>
      </c>
    </row>
    <row r="1151" spans="1:9" ht="14.5" x14ac:dyDescent="0.35">
      <c r="A1151" s="1">
        <v>43235.291666666672</v>
      </c>
      <c r="B1151" t="s">
        <v>541</v>
      </c>
      <c r="C1151" t="s">
        <v>280</v>
      </c>
      <c r="D1151" t="s">
        <v>9</v>
      </c>
      <c r="E1151" t="s">
        <v>31</v>
      </c>
      <c r="F1151">
        <v>0.25</v>
      </c>
      <c r="G1151">
        <v>0.25</v>
      </c>
      <c r="H1151" s="7" t="str">
        <f t="shared" si="35"/>
        <v>Julie Samson</v>
      </c>
      <c r="I1151" s="7">
        <f t="shared" si="34"/>
        <v>0.25</v>
      </c>
    </row>
    <row r="1152" spans="1:9" ht="14.5" x14ac:dyDescent="0.35">
      <c r="A1152" s="1">
        <v>43235.291666666672</v>
      </c>
      <c r="B1152" t="s">
        <v>543</v>
      </c>
      <c r="C1152" t="s">
        <v>280</v>
      </c>
      <c r="D1152" t="s">
        <v>9</v>
      </c>
      <c r="E1152" t="s">
        <v>31</v>
      </c>
      <c r="F1152">
        <v>0.25</v>
      </c>
      <c r="G1152">
        <v>0.25</v>
      </c>
      <c r="H1152" s="7" t="str">
        <f t="shared" si="35"/>
        <v>Julie Samson</v>
      </c>
      <c r="I1152" s="7">
        <f t="shared" si="34"/>
        <v>0.25</v>
      </c>
    </row>
    <row r="1153" spans="1:9" ht="14.5" x14ac:dyDescent="0.35">
      <c r="A1153" s="1">
        <v>43235.291666666672</v>
      </c>
      <c r="B1153" t="s">
        <v>545</v>
      </c>
      <c r="C1153" t="s">
        <v>280</v>
      </c>
      <c r="D1153" t="s">
        <v>9</v>
      </c>
      <c r="E1153" t="s">
        <v>31</v>
      </c>
      <c r="F1153">
        <v>0.25</v>
      </c>
      <c r="G1153">
        <v>0.25</v>
      </c>
      <c r="H1153" s="7" t="str">
        <f t="shared" si="35"/>
        <v>Julie Samson</v>
      </c>
      <c r="I1153" s="7">
        <f t="shared" ref="I1153:I1216" si="36">G1153</f>
        <v>0.25</v>
      </c>
    </row>
    <row r="1154" spans="1:9" ht="14.5" x14ac:dyDescent="0.35">
      <c r="A1154" s="1">
        <v>43231.291666666672</v>
      </c>
      <c r="B1154" t="s">
        <v>535</v>
      </c>
      <c r="C1154" t="s">
        <v>280</v>
      </c>
      <c r="D1154" t="s">
        <v>9</v>
      </c>
      <c r="E1154" t="s">
        <v>23</v>
      </c>
      <c r="F1154">
        <v>1</v>
      </c>
      <c r="G1154">
        <v>1</v>
      </c>
      <c r="H1154" s="7" t="str">
        <f t="shared" ref="H1154:H1217" si="37">MID(C1154&amp;" "&amp;C1154,FIND(" ",C1154)+1,LEN(C1154)-1)</f>
        <v>Julie Samson</v>
      </c>
      <c r="I1154" s="7">
        <f t="shared" si="36"/>
        <v>1</v>
      </c>
    </row>
    <row r="1155" spans="1:9" ht="14.5" x14ac:dyDescent="0.35">
      <c r="A1155" s="1">
        <v>43231.291666666672</v>
      </c>
      <c r="B1155" t="s">
        <v>537</v>
      </c>
      <c r="C1155" t="s">
        <v>280</v>
      </c>
      <c r="D1155" t="s">
        <v>9</v>
      </c>
      <c r="E1155" t="s">
        <v>23</v>
      </c>
      <c r="F1155">
        <v>1</v>
      </c>
      <c r="G1155">
        <v>1</v>
      </c>
      <c r="H1155" s="7" t="str">
        <f t="shared" si="37"/>
        <v>Julie Samson</v>
      </c>
      <c r="I1155" s="7">
        <f t="shared" si="36"/>
        <v>1</v>
      </c>
    </row>
    <row r="1156" spans="1:9" ht="14.5" x14ac:dyDescent="0.35">
      <c r="A1156" s="1">
        <v>43231.291666666672</v>
      </c>
      <c r="B1156" t="s">
        <v>539</v>
      </c>
      <c r="C1156" t="s">
        <v>280</v>
      </c>
      <c r="D1156" t="s">
        <v>9</v>
      </c>
      <c r="E1156" t="s">
        <v>23</v>
      </c>
      <c r="F1156">
        <v>1</v>
      </c>
      <c r="G1156">
        <v>1</v>
      </c>
      <c r="H1156" s="7" t="str">
        <f t="shared" si="37"/>
        <v>Julie Samson</v>
      </c>
      <c r="I1156" s="7">
        <f t="shared" si="36"/>
        <v>1</v>
      </c>
    </row>
    <row r="1157" spans="1:9" ht="14.5" x14ac:dyDescent="0.35">
      <c r="A1157" s="1">
        <v>43231.291666666672</v>
      </c>
      <c r="B1157" t="s">
        <v>541</v>
      </c>
      <c r="C1157" t="s">
        <v>280</v>
      </c>
      <c r="D1157" t="s">
        <v>9</v>
      </c>
      <c r="E1157" t="s">
        <v>23</v>
      </c>
      <c r="F1157">
        <v>1</v>
      </c>
      <c r="G1157">
        <v>1</v>
      </c>
      <c r="H1157" s="7" t="str">
        <f t="shared" si="37"/>
        <v>Julie Samson</v>
      </c>
      <c r="I1157" s="7">
        <f t="shared" si="36"/>
        <v>1</v>
      </c>
    </row>
    <row r="1158" spans="1:9" ht="14.5" x14ac:dyDescent="0.35">
      <c r="A1158" s="1">
        <v>43231.291666666672</v>
      </c>
      <c r="B1158" t="s">
        <v>290</v>
      </c>
      <c r="C1158" t="s">
        <v>280</v>
      </c>
      <c r="D1158" t="s">
        <v>9</v>
      </c>
      <c r="E1158" t="s">
        <v>23</v>
      </c>
      <c r="F1158">
        <v>1</v>
      </c>
      <c r="G1158">
        <v>1</v>
      </c>
      <c r="H1158" s="7" t="str">
        <f t="shared" si="37"/>
        <v>Julie Samson</v>
      </c>
      <c r="I1158" s="7">
        <f t="shared" si="36"/>
        <v>1</v>
      </c>
    </row>
    <row r="1159" spans="1:9" ht="14.5" x14ac:dyDescent="0.35">
      <c r="A1159" s="1">
        <v>43231.291666666672</v>
      </c>
      <c r="B1159" t="s">
        <v>543</v>
      </c>
      <c r="C1159" t="s">
        <v>280</v>
      </c>
      <c r="D1159" t="s">
        <v>9</v>
      </c>
      <c r="E1159" t="s">
        <v>23</v>
      </c>
      <c r="F1159">
        <v>1</v>
      </c>
      <c r="G1159">
        <v>1</v>
      </c>
      <c r="H1159" s="7" t="str">
        <f t="shared" si="37"/>
        <v>Julie Samson</v>
      </c>
      <c r="I1159" s="7">
        <f t="shared" si="36"/>
        <v>1</v>
      </c>
    </row>
    <row r="1160" spans="1:9" ht="14.5" x14ac:dyDescent="0.35">
      <c r="A1160" s="1">
        <v>43231.291666666672</v>
      </c>
      <c r="B1160" t="s">
        <v>545</v>
      </c>
      <c r="C1160" t="s">
        <v>280</v>
      </c>
      <c r="D1160" t="s">
        <v>9</v>
      </c>
      <c r="E1160" t="s">
        <v>23</v>
      </c>
      <c r="F1160">
        <v>1</v>
      </c>
      <c r="G1160">
        <v>1</v>
      </c>
      <c r="H1160" s="7" t="str">
        <f t="shared" si="37"/>
        <v>Julie Samson</v>
      </c>
      <c r="I1160" s="7">
        <f t="shared" si="36"/>
        <v>1</v>
      </c>
    </row>
    <row r="1161" spans="1:9" ht="14.5" x14ac:dyDescent="0.35">
      <c r="A1161" s="1">
        <v>43229.291666666672</v>
      </c>
      <c r="B1161" t="s">
        <v>535</v>
      </c>
      <c r="C1161" t="s">
        <v>280</v>
      </c>
      <c r="D1161" t="s">
        <v>9</v>
      </c>
      <c r="E1161" t="s">
        <v>23</v>
      </c>
      <c r="F1161">
        <v>1</v>
      </c>
      <c r="G1161">
        <v>1</v>
      </c>
      <c r="H1161" s="7" t="str">
        <f t="shared" si="37"/>
        <v>Julie Samson</v>
      </c>
      <c r="I1161" s="7">
        <f t="shared" si="36"/>
        <v>1</v>
      </c>
    </row>
    <row r="1162" spans="1:9" ht="14.5" x14ac:dyDescent="0.35">
      <c r="A1162" s="1">
        <v>43229.291666666672</v>
      </c>
      <c r="B1162" t="s">
        <v>279</v>
      </c>
      <c r="C1162" t="s">
        <v>280</v>
      </c>
      <c r="D1162" t="s">
        <v>9</v>
      </c>
      <c r="E1162" t="s">
        <v>23</v>
      </c>
      <c r="F1162">
        <v>1</v>
      </c>
      <c r="G1162">
        <v>1</v>
      </c>
      <c r="H1162" s="7" t="str">
        <f t="shared" si="37"/>
        <v>Julie Samson</v>
      </c>
      <c r="I1162" s="7">
        <f t="shared" si="36"/>
        <v>1</v>
      </c>
    </row>
    <row r="1163" spans="1:9" ht="14.5" x14ac:dyDescent="0.35">
      <c r="A1163" s="1">
        <v>43229.291666666672</v>
      </c>
      <c r="B1163" t="s">
        <v>537</v>
      </c>
      <c r="C1163" t="s">
        <v>280</v>
      </c>
      <c r="D1163" t="s">
        <v>9</v>
      </c>
      <c r="E1163" t="s">
        <v>23</v>
      </c>
      <c r="F1163">
        <v>1</v>
      </c>
      <c r="G1163">
        <v>1</v>
      </c>
      <c r="H1163" s="7" t="str">
        <f t="shared" si="37"/>
        <v>Julie Samson</v>
      </c>
      <c r="I1163" s="7">
        <f t="shared" si="36"/>
        <v>1</v>
      </c>
    </row>
    <row r="1164" spans="1:9" ht="14.5" x14ac:dyDescent="0.35">
      <c r="A1164" s="1">
        <v>43229.291666666672</v>
      </c>
      <c r="B1164" t="s">
        <v>539</v>
      </c>
      <c r="C1164" t="s">
        <v>280</v>
      </c>
      <c r="D1164" t="s">
        <v>9</v>
      </c>
      <c r="E1164" t="s">
        <v>23</v>
      </c>
      <c r="F1164">
        <v>1</v>
      </c>
      <c r="G1164">
        <v>1</v>
      </c>
      <c r="H1164" s="7" t="str">
        <f t="shared" si="37"/>
        <v>Julie Samson</v>
      </c>
      <c r="I1164" s="7">
        <f t="shared" si="36"/>
        <v>1</v>
      </c>
    </row>
    <row r="1165" spans="1:9" ht="14.5" x14ac:dyDescent="0.35">
      <c r="A1165" s="1">
        <v>43229.291666666672</v>
      </c>
      <c r="B1165" t="s">
        <v>541</v>
      </c>
      <c r="C1165" t="s">
        <v>280</v>
      </c>
      <c r="D1165" t="s">
        <v>9</v>
      </c>
      <c r="E1165" t="s">
        <v>23</v>
      </c>
      <c r="F1165">
        <v>1</v>
      </c>
      <c r="G1165">
        <v>1</v>
      </c>
      <c r="H1165" s="7" t="str">
        <f t="shared" si="37"/>
        <v>Julie Samson</v>
      </c>
      <c r="I1165" s="7">
        <f t="shared" si="36"/>
        <v>1</v>
      </c>
    </row>
    <row r="1166" spans="1:9" ht="14.5" x14ac:dyDescent="0.35">
      <c r="A1166" s="1">
        <v>43229.291666666672</v>
      </c>
      <c r="B1166" t="s">
        <v>290</v>
      </c>
      <c r="C1166" t="s">
        <v>280</v>
      </c>
      <c r="D1166" t="s">
        <v>9</v>
      </c>
      <c r="E1166" t="s">
        <v>23</v>
      </c>
      <c r="F1166">
        <v>1</v>
      </c>
      <c r="G1166">
        <v>1</v>
      </c>
      <c r="H1166" s="7" t="str">
        <f t="shared" si="37"/>
        <v>Julie Samson</v>
      </c>
      <c r="I1166" s="7">
        <f t="shared" si="36"/>
        <v>1</v>
      </c>
    </row>
    <row r="1167" spans="1:9" ht="14.5" x14ac:dyDescent="0.35">
      <c r="A1167" s="1">
        <v>43229.291666666672</v>
      </c>
      <c r="B1167" t="s">
        <v>543</v>
      </c>
      <c r="C1167" t="s">
        <v>280</v>
      </c>
      <c r="D1167" t="s">
        <v>9</v>
      </c>
      <c r="E1167" t="s">
        <v>23</v>
      </c>
      <c r="F1167">
        <v>1</v>
      </c>
      <c r="G1167">
        <v>1</v>
      </c>
      <c r="H1167" s="7" t="str">
        <f t="shared" si="37"/>
        <v>Julie Samson</v>
      </c>
      <c r="I1167" s="7">
        <f t="shared" si="36"/>
        <v>1</v>
      </c>
    </row>
    <row r="1168" spans="1:9" ht="14.5" x14ac:dyDescent="0.35">
      <c r="A1168" s="1">
        <v>43229.291666666672</v>
      </c>
      <c r="B1168" t="s">
        <v>545</v>
      </c>
      <c r="C1168" t="s">
        <v>280</v>
      </c>
      <c r="D1168" t="s">
        <v>9</v>
      </c>
      <c r="E1168" t="s">
        <v>23</v>
      </c>
      <c r="F1168">
        <v>1</v>
      </c>
      <c r="G1168">
        <v>1</v>
      </c>
      <c r="H1168" s="7" t="str">
        <f t="shared" si="37"/>
        <v>Julie Samson</v>
      </c>
      <c r="I1168" s="7">
        <f t="shared" si="36"/>
        <v>1</v>
      </c>
    </row>
    <row r="1169" spans="1:9" ht="14.5" x14ac:dyDescent="0.35">
      <c r="A1169" s="1">
        <v>43227.291666666672</v>
      </c>
      <c r="B1169" t="s">
        <v>535</v>
      </c>
      <c r="C1169" t="s">
        <v>280</v>
      </c>
      <c r="D1169" t="s">
        <v>9</v>
      </c>
      <c r="E1169" t="s">
        <v>23</v>
      </c>
      <c r="F1169">
        <v>1</v>
      </c>
      <c r="G1169">
        <v>1</v>
      </c>
      <c r="H1169" s="7" t="str">
        <f t="shared" si="37"/>
        <v>Julie Samson</v>
      </c>
      <c r="I1169" s="7">
        <f t="shared" si="36"/>
        <v>1</v>
      </c>
    </row>
    <row r="1170" spans="1:9" ht="14.5" x14ac:dyDescent="0.35">
      <c r="A1170" s="1">
        <v>43227.291666666672</v>
      </c>
      <c r="B1170" t="s">
        <v>279</v>
      </c>
      <c r="C1170" t="s">
        <v>280</v>
      </c>
      <c r="D1170" t="s">
        <v>9</v>
      </c>
      <c r="E1170" t="s">
        <v>23</v>
      </c>
      <c r="F1170">
        <v>1</v>
      </c>
      <c r="G1170">
        <v>1</v>
      </c>
      <c r="H1170" s="7" t="str">
        <f t="shared" si="37"/>
        <v>Julie Samson</v>
      </c>
      <c r="I1170" s="7">
        <f t="shared" si="36"/>
        <v>1</v>
      </c>
    </row>
    <row r="1171" spans="1:9" ht="14.5" x14ac:dyDescent="0.35">
      <c r="A1171" s="1">
        <v>43227.291666666672</v>
      </c>
      <c r="B1171" t="s">
        <v>537</v>
      </c>
      <c r="C1171" t="s">
        <v>280</v>
      </c>
      <c r="D1171" t="s">
        <v>9</v>
      </c>
      <c r="E1171" t="s">
        <v>23</v>
      </c>
      <c r="F1171">
        <v>1</v>
      </c>
      <c r="G1171">
        <v>1</v>
      </c>
      <c r="H1171" s="7" t="str">
        <f t="shared" si="37"/>
        <v>Julie Samson</v>
      </c>
      <c r="I1171" s="7">
        <f t="shared" si="36"/>
        <v>1</v>
      </c>
    </row>
    <row r="1172" spans="1:9" ht="14.5" x14ac:dyDescent="0.35">
      <c r="A1172" s="1">
        <v>43227.291666666672</v>
      </c>
      <c r="B1172" t="s">
        <v>539</v>
      </c>
      <c r="C1172" t="s">
        <v>280</v>
      </c>
      <c r="D1172" t="s">
        <v>9</v>
      </c>
      <c r="E1172" t="s">
        <v>23</v>
      </c>
      <c r="F1172">
        <v>1</v>
      </c>
      <c r="G1172">
        <v>1</v>
      </c>
      <c r="H1172" s="7" t="str">
        <f t="shared" si="37"/>
        <v>Julie Samson</v>
      </c>
      <c r="I1172" s="7">
        <f t="shared" si="36"/>
        <v>1</v>
      </c>
    </row>
    <row r="1173" spans="1:9" ht="14.5" x14ac:dyDescent="0.35">
      <c r="A1173" s="1">
        <v>43227.291666666672</v>
      </c>
      <c r="B1173" t="s">
        <v>541</v>
      </c>
      <c r="C1173" t="s">
        <v>280</v>
      </c>
      <c r="D1173" t="s">
        <v>9</v>
      </c>
      <c r="E1173" t="s">
        <v>23</v>
      </c>
      <c r="F1173">
        <v>1</v>
      </c>
      <c r="G1173">
        <v>1</v>
      </c>
      <c r="H1173" s="7" t="str">
        <f t="shared" si="37"/>
        <v>Julie Samson</v>
      </c>
      <c r="I1173" s="7">
        <f t="shared" si="36"/>
        <v>1</v>
      </c>
    </row>
    <row r="1174" spans="1:9" ht="14.5" x14ac:dyDescent="0.35">
      <c r="A1174" s="1">
        <v>43227.291666666672</v>
      </c>
      <c r="B1174" t="s">
        <v>290</v>
      </c>
      <c r="C1174" t="s">
        <v>280</v>
      </c>
      <c r="D1174" t="s">
        <v>9</v>
      </c>
      <c r="E1174" t="s">
        <v>23</v>
      </c>
      <c r="F1174">
        <v>1</v>
      </c>
      <c r="G1174">
        <v>1</v>
      </c>
      <c r="H1174" s="7" t="str">
        <f t="shared" si="37"/>
        <v>Julie Samson</v>
      </c>
      <c r="I1174" s="7">
        <f t="shared" si="36"/>
        <v>1</v>
      </c>
    </row>
    <row r="1175" spans="1:9" ht="14.5" x14ac:dyDescent="0.35">
      <c r="A1175" s="1">
        <v>43227.291666666672</v>
      </c>
      <c r="B1175" t="s">
        <v>543</v>
      </c>
      <c r="C1175" t="s">
        <v>280</v>
      </c>
      <c r="D1175" t="s">
        <v>9</v>
      </c>
      <c r="E1175" t="s">
        <v>23</v>
      </c>
      <c r="F1175">
        <v>1</v>
      </c>
      <c r="G1175">
        <v>1</v>
      </c>
      <c r="H1175" s="7" t="str">
        <f t="shared" si="37"/>
        <v>Julie Samson</v>
      </c>
      <c r="I1175" s="7">
        <f t="shared" si="36"/>
        <v>1</v>
      </c>
    </row>
    <row r="1176" spans="1:9" ht="14.5" x14ac:dyDescent="0.35">
      <c r="A1176" s="1">
        <v>43227.291666666672</v>
      </c>
      <c r="B1176" t="s">
        <v>545</v>
      </c>
      <c r="C1176" t="s">
        <v>280</v>
      </c>
      <c r="D1176" t="s">
        <v>9</v>
      </c>
      <c r="E1176" t="s">
        <v>23</v>
      </c>
      <c r="F1176">
        <v>1</v>
      </c>
      <c r="G1176">
        <v>1</v>
      </c>
      <c r="H1176" s="7" t="str">
        <f t="shared" si="37"/>
        <v>Julie Samson</v>
      </c>
      <c r="I1176" s="7">
        <f t="shared" si="36"/>
        <v>1</v>
      </c>
    </row>
    <row r="1177" spans="1:9" ht="14.5" x14ac:dyDescent="0.35">
      <c r="A1177" s="1">
        <v>43224.291666666672</v>
      </c>
      <c r="B1177" t="s">
        <v>535</v>
      </c>
      <c r="C1177" t="s">
        <v>280</v>
      </c>
      <c r="D1177" t="s">
        <v>9</v>
      </c>
      <c r="E1177" t="s">
        <v>23</v>
      </c>
      <c r="F1177">
        <v>1</v>
      </c>
      <c r="G1177">
        <v>1</v>
      </c>
      <c r="H1177" s="7" t="str">
        <f t="shared" si="37"/>
        <v>Julie Samson</v>
      </c>
      <c r="I1177" s="7">
        <f t="shared" si="36"/>
        <v>1</v>
      </c>
    </row>
    <row r="1178" spans="1:9" ht="14.5" x14ac:dyDescent="0.35">
      <c r="A1178" s="1">
        <v>43224.291666666672</v>
      </c>
      <c r="B1178" t="s">
        <v>279</v>
      </c>
      <c r="C1178" t="s">
        <v>280</v>
      </c>
      <c r="D1178" t="s">
        <v>9</v>
      </c>
      <c r="E1178" t="s">
        <v>23</v>
      </c>
      <c r="F1178">
        <v>1</v>
      </c>
      <c r="G1178">
        <v>1</v>
      </c>
      <c r="H1178" s="7" t="str">
        <f t="shared" si="37"/>
        <v>Julie Samson</v>
      </c>
      <c r="I1178" s="7">
        <f t="shared" si="36"/>
        <v>1</v>
      </c>
    </row>
    <row r="1179" spans="1:9" ht="14.5" x14ac:dyDescent="0.35">
      <c r="A1179" s="1">
        <v>43224.291666666672</v>
      </c>
      <c r="B1179" t="s">
        <v>537</v>
      </c>
      <c r="C1179" t="s">
        <v>280</v>
      </c>
      <c r="D1179" t="s">
        <v>9</v>
      </c>
      <c r="E1179" t="s">
        <v>23</v>
      </c>
      <c r="F1179">
        <v>1</v>
      </c>
      <c r="G1179">
        <v>1</v>
      </c>
      <c r="H1179" s="7" t="str">
        <f t="shared" si="37"/>
        <v>Julie Samson</v>
      </c>
      <c r="I1179" s="7">
        <f t="shared" si="36"/>
        <v>1</v>
      </c>
    </row>
    <row r="1180" spans="1:9" ht="14.5" x14ac:dyDescent="0.35">
      <c r="A1180" s="1">
        <v>43224.291666666672</v>
      </c>
      <c r="B1180" t="s">
        <v>539</v>
      </c>
      <c r="C1180" t="s">
        <v>280</v>
      </c>
      <c r="D1180" t="s">
        <v>9</v>
      </c>
      <c r="E1180" t="s">
        <v>23</v>
      </c>
      <c r="F1180">
        <v>1</v>
      </c>
      <c r="G1180">
        <v>1</v>
      </c>
      <c r="H1180" s="7" t="str">
        <f t="shared" si="37"/>
        <v>Julie Samson</v>
      </c>
      <c r="I1180" s="7">
        <f t="shared" si="36"/>
        <v>1</v>
      </c>
    </row>
    <row r="1181" spans="1:9" ht="14.5" x14ac:dyDescent="0.35">
      <c r="A1181" s="1">
        <v>43224.291666666672</v>
      </c>
      <c r="B1181" t="s">
        <v>541</v>
      </c>
      <c r="C1181" t="s">
        <v>280</v>
      </c>
      <c r="D1181" t="s">
        <v>9</v>
      </c>
      <c r="E1181" t="s">
        <v>23</v>
      </c>
      <c r="F1181">
        <v>1</v>
      </c>
      <c r="G1181">
        <v>1</v>
      </c>
      <c r="H1181" s="7" t="str">
        <f t="shared" si="37"/>
        <v>Julie Samson</v>
      </c>
      <c r="I1181" s="7">
        <f t="shared" si="36"/>
        <v>1</v>
      </c>
    </row>
    <row r="1182" spans="1:9" ht="14.5" x14ac:dyDescent="0.35">
      <c r="A1182" s="1">
        <v>43224.291666666672</v>
      </c>
      <c r="B1182" t="s">
        <v>290</v>
      </c>
      <c r="C1182" t="s">
        <v>280</v>
      </c>
      <c r="D1182" t="s">
        <v>9</v>
      </c>
      <c r="E1182" t="s">
        <v>23</v>
      </c>
      <c r="F1182">
        <v>1</v>
      </c>
      <c r="G1182">
        <v>1</v>
      </c>
      <c r="H1182" s="7" t="str">
        <f t="shared" si="37"/>
        <v>Julie Samson</v>
      </c>
      <c r="I1182" s="7">
        <f t="shared" si="36"/>
        <v>1</v>
      </c>
    </row>
    <row r="1183" spans="1:9" ht="14.5" x14ac:dyDescent="0.35">
      <c r="A1183" s="1">
        <v>43224.291666666672</v>
      </c>
      <c r="B1183" t="s">
        <v>543</v>
      </c>
      <c r="C1183" t="s">
        <v>280</v>
      </c>
      <c r="D1183" t="s">
        <v>9</v>
      </c>
      <c r="E1183" t="s">
        <v>23</v>
      </c>
      <c r="F1183">
        <v>1</v>
      </c>
      <c r="G1183">
        <v>1</v>
      </c>
      <c r="H1183" s="7" t="str">
        <f t="shared" si="37"/>
        <v>Julie Samson</v>
      </c>
      <c r="I1183" s="7">
        <f t="shared" si="36"/>
        <v>1</v>
      </c>
    </row>
    <row r="1184" spans="1:9" ht="14.5" x14ac:dyDescent="0.35">
      <c r="A1184" s="1">
        <v>43224.291666666672</v>
      </c>
      <c r="B1184" t="s">
        <v>545</v>
      </c>
      <c r="C1184" t="s">
        <v>280</v>
      </c>
      <c r="D1184" t="s">
        <v>9</v>
      </c>
      <c r="E1184" t="s">
        <v>23</v>
      </c>
      <c r="F1184">
        <v>1</v>
      </c>
      <c r="G1184">
        <v>1</v>
      </c>
      <c r="H1184" s="7" t="str">
        <f t="shared" si="37"/>
        <v>Julie Samson</v>
      </c>
      <c r="I1184" s="7">
        <f t="shared" si="36"/>
        <v>1</v>
      </c>
    </row>
    <row r="1185" spans="1:9" ht="14.5" x14ac:dyDescent="0.35">
      <c r="A1185" s="1">
        <v>43224.291666666672</v>
      </c>
      <c r="B1185" t="s">
        <v>572</v>
      </c>
      <c r="C1185" t="s">
        <v>280</v>
      </c>
      <c r="D1185" t="s">
        <v>9</v>
      </c>
      <c r="E1185" t="s">
        <v>23</v>
      </c>
      <c r="F1185">
        <v>1</v>
      </c>
      <c r="G1185">
        <v>1</v>
      </c>
      <c r="H1185" s="7" t="str">
        <f t="shared" si="37"/>
        <v>Julie Samson</v>
      </c>
      <c r="I1185" s="7">
        <f t="shared" si="36"/>
        <v>1</v>
      </c>
    </row>
    <row r="1186" spans="1:9" ht="14.5" x14ac:dyDescent="0.35">
      <c r="A1186" s="1">
        <v>43224.291666666672</v>
      </c>
      <c r="B1186" t="s">
        <v>572</v>
      </c>
      <c r="C1186" t="s">
        <v>280</v>
      </c>
      <c r="D1186" t="s">
        <v>9</v>
      </c>
      <c r="E1186" t="s">
        <v>31</v>
      </c>
      <c r="F1186">
        <v>0.25</v>
      </c>
      <c r="G1186">
        <v>0.25</v>
      </c>
      <c r="H1186" s="7" t="str">
        <f t="shared" si="37"/>
        <v>Julie Samson</v>
      </c>
      <c r="I1186" s="7">
        <f t="shared" si="36"/>
        <v>0.25</v>
      </c>
    </row>
    <row r="1187" spans="1:9" ht="14.5" x14ac:dyDescent="0.35">
      <c r="A1187" s="1">
        <v>43222.291666666672</v>
      </c>
      <c r="B1187" t="s">
        <v>535</v>
      </c>
      <c r="C1187" t="s">
        <v>280</v>
      </c>
      <c r="D1187" t="s">
        <v>72</v>
      </c>
      <c r="E1187" t="s">
        <v>23</v>
      </c>
      <c r="F1187">
        <v>1</v>
      </c>
      <c r="G1187">
        <v>1</v>
      </c>
      <c r="H1187" s="7" t="str">
        <f t="shared" si="37"/>
        <v>Julie Samson</v>
      </c>
      <c r="I1187" s="7">
        <f t="shared" si="36"/>
        <v>1</v>
      </c>
    </row>
    <row r="1188" spans="1:9" ht="14.5" x14ac:dyDescent="0.35">
      <c r="A1188" s="1">
        <v>43222.291666666672</v>
      </c>
      <c r="B1188" t="s">
        <v>279</v>
      </c>
      <c r="C1188" t="s">
        <v>280</v>
      </c>
      <c r="D1188" t="s">
        <v>72</v>
      </c>
      <c r="E1188" t="s">
        <v>23</v>
      </c>
      <c r="F1188">
        <v>1</v>
      </c>
      <c r="G1188">
        <v>1</v>
      </c>
      <c r="H1188" s="7" t="str">
        <f t="shared" si="37"/>
        <v>Julie Samson</v>
      </c>
      <c r="I1188" s="7">
        <f t="shared" si="36"/>
        <v>1</v>
      </c>
    </row>
    <row r="1189" spans="1:9" ht="14.5" x14ac:dyDescent="0.35">
      <c r="A1189" s="1">
        <v>43222.291666666672</v>
      </c>
      <c r="B1189" t="s">
        <v>537</v>
      </c>
      <c r="C1189" t="s">
        <v>280</v>
      </c>
      <c r="D1189" t="s">
        <v>72</v>
      </c>
      <c r="E1189" t="s">
        <v>23</v>
      </c>
      <c r="F1189">
        <v>1</v>
      </c>
      <c r="G1189">
        <v>1</v>
      </c>
      <c r="H1189" s="7" t="str">
        <f t="shared" si="37"/>
        <v>Julie Samson</v>
      </c>
      <c r="I1189" s="7">
        <f t="shared" si="36"/>
        <v>1</v>
      </c>
    </row>
    <row r="1190" spans="1:9" ht="14.5" x14ac:dyDescent="0.35">
      <c r="A1190" s="1">
        <v>43222.291666666672</v>
      </c>
      <c r="B1190" t="s">
        <v>539</v>
      </c>
      <c r="C1190" t="s">
        <v>280</v>
      </c>
      <c r="D1190" t="s">
        <v>72</v>
      </c>
      <c r="E1190" t="s">
        <v>23</v>
      </c>
      <c r="F1190">
        <v>1</v>
      </c>
      <c r="G1190">
        <v>1</v>
      </c>
      <c r="H1190" s="7" t="str">
        <f t="shared" si="37"/>
        <v>Julie Samson</v>
      </c>
      <c r="I1190" s="7">
        <f t="shared" si="36"/>
        <v>1</v>
      </c>
    </row>
    <row r="1191" spans="1:9" ht="14.5" x14ac:dyDescent="0.35">
      <c r="A1191" s="1">
        <v>43222.291666666672</v>
      </c>
      <c r="B1191" t="s">
        <v>541</v>
      </c>
      <c r="C1191" t="s">
        <v>280</v>
      </c>
      <c r="D1191" t="s">
        <v>72</v>
      </c>
      <c r="E1191" t="s">
        <v>23</v>
      </c>
      <c r="F1191">
        <v>1</v>
      </c>
      <c r="G1191">
        <v>1</v>
      </c>
      <c r="H1191" s="7" t="str">
        <f t="shared" si="37"/>
        <v>Julie Samson</v>
      </c>
      <c r="I1191" s="7">
        <f t="shared" si="36"/>
        <v>1</v>
      </c>
    </row>
    <row r="1192" spans="1:9" ht="14.5" x14ac:dyDescent="0.35">
      <c r="A1192" s="1">
        <v>43222.291666666672</v>
      </c>
      <c r="B1192" t="s">
        <v>290</v>
      </c>
      <c r="C1192" t="s">
        <v>280</v>
      </c>
      <c r="D1192" t="s">
        <v>72</v>
      </c>
      <c r="E1192" t="s">
        <v>23</v>
      </c>
      <c r="F1192">
        <v>1</v>
      </c>
      <c r="G1192">
        <v>1</v>
      </c>
      <c r="H1192" s="7" t="str">
        <f t="shared" si="37"/>
        <v>Julie Samson</v>
      </c>
      <c r="I1192" s="7">
        <f t="shared" si="36"/>
        <v>1</v>
      </c>
    </row>
    <row r="1193" spans="1:9" ht="14.5" x14ac:dyDescent="0.35">
      <c r="A1193" s="1">
        <v>43222.291666666672</v>
      </c>
      <c r="B1193" t="s">
        <v>543</v>
      </c>
      <c r="C1193" t="s">
        <v>280</v>
      </c>
      <c r="D1193" t="s">
        <v>72</v>
      </c>
      <c r="E1193" t="s">
        <v>23</v>
      </c>
      <c r="F1193">
        <v>1</v>
      </c>
      <c r="G1193">
        <v>1</v>
      </c>
      <c r="H1193" s="7" t="str">
        <f t="shared" si="37"/>
        <v>Julie Samson</v>
      </c>
      <c r="I1193" s="7">
        <f t="shared" si="36"/>
        <v>1</v>
      </c>
    </row>
    <row r="1194" spans="1:9" ht="14.5" x14ac:dyDescent="0.35">
      <c r="A1194" s="1">
        <v>43222.291666666672</v>
      </c>
      <c r="B1194" t="s">
        <v>545</v>
      </c>
      <c r="C1194" t="s">
        <v>280</v>
      </c>
      <c r="D1194" t="s">
        <v>72</v>
      </c>
      <c r="E1194" t="s">
        <v>23</v>
      </c>
      <c r="F1194">
        <v>1</v>
      </c>
      <c r="G1194">
        <v>1</v>
      </c>
      <c r="H1194" s="7" t="str">
        <f t="shared" si="37"/>
        <v>Julie Samson</v>
      </c>
      <c r="I1194" s="7">
        <f t="shared" si="36"/>
        <v>1</v>
      </c>
    </row>
    <row r="1195" spans="1:9" ht="14.5" x14ac:dyDescent="0.35">
      <c r="A1195" s="1">
        <v>43191.291666666672</v>
      </c>
      <c r="B1195" t="s">
        <v>533</v>
      </c>
      <c r="C1195" t="s">
        <v>280</v>
      </c>
      <c r="D1195" t="s">
        <v>9</v>
      </c>
      <c r="E1195" t="s">
        <v>21</v>
      </c>
      <c r="F1195">
        <v>8.2999996840953827E-2</v>
      </c>
      <c r="G1195">
        <v>8.2999996840953827E-2</v>
      </c>
      <c r="H1195" s="7" t="str">
        <f t="shared" si="37"/>
        <v>Julie Samson</v>
      </c>
      <c r="I1195" s="7">
        <f t="shared" si="36"/>
        <v>8.2999996840953827E-2</v>
      </c>
    </row>
    <row r="1196" spans="1:9" ht="14.5" x14ac:dyDescent="0.35">
      <c r="A1196" s="1">
        <v>43191.291666666672</v>
      </c>
      <c r="B1196" t="s">
        <v>643</v>
      </c>
      <c r="C1196" t="s">
        <v>280</v>
      </c>
      <c r="D1196" t="s">
        <v>9</v>
      </c>
      <c r="E1196" t="s">
        <v>31</v>
      </c>
      <c r="F1196">
        <v>0.25</v>
      </c>
      <c r="G1196">
        <v>0.25</v>
      </c>
      <c r="H1196" s="7" t="str">
        <f t="shared" si="37"/>
        <v>Julie Samson</v>
      </c>
      <c r="I1196" s="7">
        <f t="shared" si="36"/>
        <v>0.25</v>
      </c>
    </row>
    <row r="1197" spans="1:9" ht="14.5" x14ac:dyDescent="0.35">
      <c r="A1197" s="1">
        <v>43191.291666666672</v>
      </c>
      <c r="B1197" t="s">
        <v>645</v>
      </c>
      <c r="C1197" t="s">
        <v>280</v>
      </c>
      <c r="D1197" t="s">
        <v>9</v>
      </c>
      <c r="E1197" t="s">
        <v>31</v>
      </c>
      <c r="F1197">
        <v>0.25</v>
      </c>
      <c r="G1197">
        <v>0.25</v>
      </c>
      <c r="H1197" s="7" t="str">
        <f t="shared" si="37"/>
        <v>Julie Samson</v>
      </c>
      <c r="I1197" s="7">
        <f t="shared" si="36"/>
        <v>0.25</v>
      </c>
    </row>
    <row r="1198" spans="1:9" ht="14.5" x14ac:dyDescent="0.35">
      <c r="A1198" s="1">
        <v>43191.291666666672</v>
      </c>
      <c r="B1198" t="s">
        <v>647</v>
      </c>
      <c r="C1198" t="s">
        <v>280</v>
      </c>
      <c r="D1198" t="s">
        <v>9</v>
      </c>
      <c r="E1198" t="s">
        <v>31</v>
      </c>
      <c r="F1198">
        <v>0.25</v>
      </c>
      <c r="G1198">
        <v>0.25</v>
      </c>
      <c r="H1198" s="7" t="str">
        <f t="shared" si="37"/>
        <v>Julie Samson</v>
      </c>
      <c r="I1198" s="7">
        <f t="shared" si="36"/>
        <v>0.25</v>
      </c>
    </row>
    <row r="1199" spans="1:9" ht="14.5" x14ac:dyDescent="0.35">
      <c r="A1199" s="1">
        <v>43191.291666666672</v>
      </c>
      <c r="B1199" t="s">
        <v>649</v>
      </c>
      <c r="C1199" t="s">
        <v>280</v>
      </c>
      <c r="D1199" t="s">
        <v>9</v>
      </c>
      <c r="E1199" t="s">
        <v>31</v>
      </c>
      <c r="F1199">
        <v>0.25</v>
      </c>
      <c r="G1199">
        <v>0.25</v>
      </c>
      <c r="H1199" s="7" t="str">
        <f t="shared" si="37"/>
        <v>Julie Samson</v>
      </c>
      <c r="I1199" s="7">
        <f t="shared" si="36"/>
        <v>0.25</v>
      </c>
    </row>
    <row r="1200" spans="1:9" ht="14.5" x14ac:dyDescent="0.35">
      <c r="A1200" s="1">
        <v>43191.291666666672</v>
      </c>
      <c r="B1200" t="s">
        <v>572</v>
      </c>
      <c r="C1200" t="s">
        <v>280</v>
      </c>
      <c r="D1200" t="s">
        <v>9</v>
      </c>
      <c r="E1200" t="s">
        <v>31</v>
      </c>
      <c r="F1200">
        <v>0.25</v>
      </c>
      <c r="G1200">
        <v>0.25</v>
      </c>
      <c r="H1200" s="7" t="str">
        <f t="shared" si="37"/>
        <v>Julie Samson</v>
      </c>
      <c r="I1200" s="7">
        <f t="shared" si="36"/>
        <v>0.25</v>
      </c>
    </row>
    <row r="1201" spans="1:9" ht="14.5" x14ac:dyDescent="0.35">
      <c r="A1201" s="1">
        <v>43191.291666666672</v>
      </c>
      <c r="B1201" t="s">
        <v>651</v>
      </c>
      <c r="C1201" t="s">
        <v>280</v>
      </c>
      <c r="D1201" t="s">
        <v>9</v>
      </c>
      <c r="E1201" t="s">
        <v>31</v>
      </c>
      <c r="F1201">
        <v>0.25</v>
      </c>
      <c r="G1201">
        <v>0.25</v>
      </c>
      <c r="H1201" s="7" t="str">
        <f t="shared" si="37"/>
        <v>Julie Samson</v>
      </c>
      <c r="I1201" s="7">
        <f t="shared" si="36"/>
        <v>0.25</v>
      </c>
    </row>
    <row r="1202" spans="1:9" ht="14.5" x14ac:dyDescent="0.35">
      <c r="A1202" s="1">
        <v>43314.291666666672</v>
      </c>
      <c r="B1202" t="s">
        <v>219</v>
      </c>
      <c r="C1202" t="s">
        <v>14</v>
      </c>
      <c r="D1202" t="s">
        <v>9</v>
      </c>
      <c r="E1202" t="s">
        <v>10</v>
      </c>
      <c r="F1202">
        <v>1.75</v>
      </c>
      <c r="G1202">
        <v>1.75</v>
      </c>
      <c r="H1202" s="7" t="str">
        <f t="shared" si="37"/>
        <v>Karen Scuncio</v>
      </c>
      <c r="I1202" s="7">
        <f t="shared" si="36"/>
        <v>1.75</v>
      </c>
    </row>
    <row r="1203" spans="1:9" ht="14.5" x14ac:dyDescent="0.35">
      <c r="A1203" s="1">
        <v>43312.291666666672</v>
      </c>
      <c r="B1203" t="s">
        <v>1407</v>
      </c>
      <c r="C1203" t="s">
        <v>14</v>
      </c>
      <c r="D1203" t="s">
        <v>9</v>
      </c>
      <c r="E1203" t="s">
        <v>10</v>
      </c>
      <c r="F1203">
        <v>1.25</v>
      </c>
      <c r="G1203">
        <v>1.25</v>
      </c>
      <c r="H1203" s="7" t="str">
        <f t="shared" si="37"/>
        <v>Karen Scuncio</v>
      </c>
      <c r="I1203" s="7">
        <f t="shared" si="36"/>
        <v>1.25</v>
      </c>
    </row>
    <row r="1204" spans="1:9" ht="14.5" x14ac:dyDescent="0.35">
      <c r="A1204" s="1">
        <v>43308.291666666672</v>
      </c>
      <c r="B1204" t="s">
        <v>113</v>
      </c>
      <c r="C1204" t="s">
        <v>14</v>
      </c>
      <c r="D1204" t="s">
        <v>9</v>
      </c>
      <c r="E1204" t="s">
        <v>31</v>
      </c>
      <c r="F1204">
        <v>1</v>
      </c>
      <c r="G1204">
        <v>1</v>
      </c>
      <c r="H1204" s="7" t="str">
        <f t="shared" si="37"/>
        <v>Karen Scuncio</v>
      </c>
      <c r="I1204" s="7">
        <f t="shared" si="36"/>
        <v>1</v>
      </c>
    </row>
    <row r="1205" spans="1:9" ht="14.5" x14ac:dyDescent="0.35">
      <c r="A1205" s="1">
        <v>43307.291666666672</v>
      </c>
      <c r="B1205" t="s">
        <v>113</v>
      </c>
      <c r="C1205" t="s">
        <v>14</v>
      </c>
      <c r="D1205" t="s">
        <v>9</v>
      </c>
      <c r="E1205" t="s">
        <v>10</v>
      </c>
      <c r="F1205">
        <v>3</v>
      </c>
      <c r="G1205">
        <v>3</v>
      </c>
      <c r="H1205" s="7" t="str">
        <f t="shared" si="37"/>
        <v>Karen Scuncio</v>
      </c>
      <c r="I1205" s="7">
        <f t="shared" si="36"/>
        <v>3</v>
      </c>
    </row>
    <row r="1206" spans="1:9" ht="14.5" x14ac:dyDescent="0.35">
      <c r="A1206" s="1">
        <v>43300.291666666672</v>
      </c>
      <c r="B1206" t="s">
        <v>158</v>
      </c>
      <c r="C1206" t="s">
        <v>14</v>
      </c>
      <c r="D1206" t="s">
        <v>9</v>
      </c>
      <c r="E1206" t="s">
        <v>31</v>
      </c>
      <c r="F1206">
        <v>0.75</v>
      </c>
      <c r="G1206">
        <v>0.75</v>
      </c>
      <c r="H1206" s="7" t="str">
        <f t="shared" si="37"/>
        <v>Karen Scuncio</v>
      </c>
      <c r="I1206" s="7">
        <f t="shared" si="36"/>
        <v>0.75</v>
      </c>
    </row>
    <row r="1207" spans="1:9" ht="14.5" x14ac:dyDescent="0.35">
      <c r="A1207" s="1">
        <v>43300.291666666672</v>
      </c>
      <c r="B1207" t="s">
        <v>607</v>
      </c>
      <c r="C1207" t="s">
        <v>14</v>
      </c>
      <c r="D1207" t="s">
        <v>9</v>
      </c>
      <c r="E1207" t="s">
        <v>10</v>
      </c>
      <c r="F1207">
        <v>1.25</v>
      </c>
      <c r="G1207">
        <v>1.25</v>
      </c>
      <c r="H1207" s="7" t="str">
        <f t="shared" si="37"/>
        <v>Karen Scuncio</v>
      </c>
      <c r="I1207" s="7">
        <f t="shared" si="36"/>
        <v>1.25</v>
      </c>
    </row>
    <row r="1208" spans="1:9" ht="14.5" x14ac:dyDescent="0.35">
      <c r="A1208" s="1">
        <v>43297.291666666672</v>
      </c>
      <c r="B1208" t="s">
        <v>113</v>
      </c>
      <c r="C1208" t="s">
        <v>14</v>
      </c>
      <c r="D1208" t="s">
        <v>9</v>
      </c>
      <c r="E1208" t="s">
        <v>10</v>
      </c>
      <c r="F1208">
        <v>0.75</v>
      </c>
      <c r="G1208">
        <v>0.75</v>
      </c>
      <c r="H1208" s="7" t="str">
        <f t="shared" si="37"/>
        <v>Karen Scuncio</v>
      </c>
      <c r="I1208" s="7">
        <f t="shared" si="36"/>
        <v>0.75</v>
      </c>
    </row>
    <row r="1209" spans="1:9" ht="14.5" x14ac:dyDescent="0.35">
      <c r="A1209" s="1">
        <v>43297.291666666672</v>
      </c>
      <c r="B1209" t="s">
        <v>733</v>
      </c>
      <c r="C1209" t="s">
        <v>14</v>
      </c>
      <c r="D1209" t="s">
        <v>9</v>
      </c>
      <c r="E1209" t="s">
        <v>31</v>
      </c>
      <c r="F1209">
        <v>0.5</v>
      </c>
      <c r="G1209">
        <v>0.5</v>
      </c>
      <c r="H1209" s="7" t="str">
        <f t="shared" si="37"/>
        <v>Karen Scuncio</v>
      </c>
      <c r="I1209" s="7">
        <f t="shared" si="36"/>
        <v>0.5</v>
      </c>
    </row>
    <row r="1210" spans="1:9" ht="14.5" x14ac:dyDescent="0.35">
      <c r="A1210" s="1">
        <v>43297.291666666672</v>
      </c>
      <c r="B1210" t="s">
        <v>675</v>
      </c>
      <c r="C1210" t="s">
        <v>14</v>
      </c>
      <c r="D1210" t="s">
        <v>9</v>
      </c>
      <c r="E1210" t="s">
        <v>31</v>
      </c>
      <c r="F1210">
        <v>0.5</v>
      </c>
      <c r="G1210">
        <v>0.5</v>
      </c>
      <c r="H1210" s="7" t="str">
        <f t="shared" si="37"/>
        <v>Karen Scuncio</v>
      </c>
      <c r="I1210" s="7">
        <f t="shared" si="36"/>
        <v>0.5</v>
      </c>
    </row>
    <row r="1211" spans="1:9" ht="14.5" x14ac:dyDescent="0.35">
      <c r="A1211" s="1">
        <v>43297.291666666672</v>
      </c>
      <c r="B1211" t="s">
        <v>1449</v>
      </c>
      <c r="C1211" t="s">
        <v>14</v>
      </c>
      <c r="D1211" t="s">
        <v>9</v>
      </c>
      <c r="E1211" t="s">
        <v>31</v>
      </c>
      <c r="F1211">
        <v>0.5</v>
      </c>
      <c r="G1211">
        <v>0.5</v>
      </c>
      <c r="H1211" s="7" t="str">
        <f t="shared" si="37"/>
        <v>Karen Scuncio</v>
      </c>
      <c r="I1211" s="7">
        <f t="shared" si="36"/>
        <v>0.5</v>
      </c>
    </row>
    <row r="1212" spans="1:9" ht="14.5" x14ac:dyDescent="0.35">
      <c r="A1212" s="1">
        <v>43297.291666666672</v>
      </c>
      <c r="B1212" t="s">
        <v>1407</v>
      </c>
      <c r="C1212" t="s">
        <v>14</v>
      </c>
      <c r="D1212" t="s">
        <v>9</v>
      </c>
      <c r="E1212" t="s">
        <v>10</v>
      </c>
      <c r="F1212">
        <v>2.25</v>
      </c>
      <c r="G1212">
        <v>2.25</v>
      </c>
      <c r="H1212" s="7" t="str">
        <f t="shared" si="37"/>
        <v>Karen Scuncio</v>
      </c>
      <c r="I1212" s="7">
        <f t="shared" si="36"/>
        <v>2.25</v>
      </c>
    </row>
    <row r="1213" spans="1:9" ht="14.5" x14ac:dyDescent="0.35">
      <c r="A1213" s="1">
        <v>43293.291666666672</v>
      </c>
      <c r="B1213" t="s">
        <v>1457</v>
      </c>
      <c r="C1213" t="s">
        <v>14</v>
      </c>
      <c r="D1213" t="s">
        <v>9</v>
      </c>
      <c r="E1213" t="s">
        <v>31</v>
      </c>
      <c r="F1213">
        <v>0.5</v>
      </c>
      <c r="G1213">
        <v>0.5</v>
      </c>
      <c r="H1213" s="7" t="str">
        <f t="shared" si="37"/>
        <v>Karen Scuncio</v>
      </c>
      <c r="I1213" s="7">
        <f t="shared" si="36"/>
        <v>0.5</v>
      </c>
    </row>
    <row r="1214" spans="1:9" ht="14.5" x14ac:dyDescent="0.35">
      <c r="A1214" s="1">
        <v>43293.291666666672</v>
      </c>
      <c r="B1214" t="s">
        <v>219</v>
      </c>
      <c r="C1214" t="s">
        <v>14</v>
      </c>
      <c r="D1214" t="s">
        <v>9</v>
      </c>
      <c r="E1214" t="s">
        <v>10</v>
      </c>
      <c r="F1214">
        <v>0.75</v>
      </c>
      <c r="G1214">
        <v>0.75</v>
      </c>
      <c r="H1214" s="7" t="str">
        <f t="shared" si="37"/>
        <v>Karen Scuncio</v>
      </c>
      <c r="I1214" s="7">
        <f t="shared" si="36"/>
        <v>0.75</v>
      </c>
    </row>
    <row r="1215" spans="1:9" ht="14.5" x14ac:dyDescent="0.35">
      <c r="A1215" s="1">
        <v>43291.291666666672</v>
      </c>
      <c r="B1215" t="s">
        <v>1467</v>
      </c>
      <c r="C1215" t="s">
        <v>14</v>
      </c>
      <c r="D1215" t="s">
        <v>9</v>
      </c>
      <c r="E1215" t="s">
        <v>21</v>
      </c>
      <c r="F1215">
        <v>2.75</v>
      </c>
      <c r="G1215">
        <v>2.75</v>
      </c>
      <c r="H1215" s="7" t="str">
        <f t="shared" si="37"/>
        <v>Karen Scuncio</v>
      </c>
      <c r="I1215" s="7">
        <f t="shared" si="36"/>
        <v>2.75</v>
      </c>
    </row>
    <row r="1216" spans="1:9" ht="14.5" x14ac:dyDescent="0.35">
      <c r="A1216" s="1">
        <v>43286.291666666672</v>
      </c>
      <c r="B1216" t="s">
        <v>219</v>
      </c>
      <c r="C1216" t="s">
        <v>14</v>
      </c>
      <c r="D1216" t="s">
        <v>9</v>
      </c>
      <c r="E1216" t="s">
        <v>10</v>
      </c>
      <c r="F1216">
        <v>1</v>
      </c>
      <c r="G1216">
        <v>1</v>
      </c>
      <c r="H1216" s="7" t="str">
        <f t="shared" si="37"/>
        <v>Karen Scuncio</v>
      </c>
      <c r="I1216" s="7">
        <f t="shared" si="36"/>
        <v>1</v>
      </c>
    </row>
    <row r="1217" spans="1:9" ht="14.5" x14ac:dyDescent="0.35">
      <c r="A1217" s="1">
        <v>43284.291666666672</v>
      </c>
      <c r="B1217" t="s">
        <v>1470</v>
      </c>
      <c r="C1217" t="s">
        <v>14</v>
      </c>
      <c r="D1217" t="s">
        <v>9</v>
      </c>
      <c r="E1217" t="s">
        <v>10</v>
      </c>
      <c r="F1217">
        <v>1.5</v>
      </c>
      <c r="G1217">
        <v>1.5</v>
      </c>
      <c r="H1217" s="7" t="str">
        <f t="shared" si="37"/>
        <v>Karen Scuncio</v>
      </c>
      <c r="I1217" s="7">
        <f t="shared" ref="I1217:I1280" si="38">G1217</f>
        <v>1.5</v>
      </c>
    </row>
    <row r="1218" spans="1:9" ht="14.5" x14ac:dyDescent="0.35">
      <c r="A1218" s="1">
        <v>43278.291666666672</v>
      </c>
      <c r="B1218" t="s">
        <v>1470</v>
      </c>
      <c r="C1218" t="s">
        <v>14</v>
      </c>
      <c r="D1218" t="s">
        <v>9</v>
      </c>
      <c r="E1218" t="s">
        <v>31</v>
      </c>
      <c r="F1218">
        <v>0.5</v>
      </c>
      <c r="G1218">
        <v>0.5</v>
      </c>
      <c r="H1218" s="7" t="str">
        <f t="shared" ref="H1218:H1281" si="39">MID(C1218&amp;" "&amp;C1218,FIND(" ",C1218)+1,LEN(C1218)-1)</f>
        <v>Karen Scuncio</v>
      </c>
      <c r="I1218" s="7">
        <f t="shared" si="38"/>
        <v>0.5</v>
      </c>
    </row>
    <row r="1219" spans="1:9" ht="14.5" x14ac:dyDescent="0.35">
      <c r="A1219" s="1">
        <v>43273.291666666672</v>
      </c>
      <c r="B1219" t="s">
        <v>109</v>
      </c>
      <c r="C1219" t="s">
        <v>14</v>
      </c>
      <c r="D1219" t="s">
        <v>9</v>
      </c>
      <c r="E1219" t="s">
        <v>31</v>
      </c>
      <c r="F1219">
        <v>0.5</v>
      </c>
      <c r="G1219">
        <v>0.5</v>
      </c>
      <c r="H1219" s="7" t="str">
        <f t="shared" si="39"/>
        <v>Karen Scuncio</v>
      </c>
      <c r="I1219" s="7">
        <f t="shared" si="38"/>
        <v>0.5</v>
      </c>
    </row>
    <row r="1220" spans="1:9" ht="14.5" x14ac:dyDescent="0.35">
      <c r="A1220" s="1">
        <v>43273.291666666672</v>
      </c>
      <c r="B1220" t="s">
        <v>113</v>
      </c>
      <c r="C1220" t="s">
        <v>14</v>
      </c>
      <c r="D1220" t="s">
        <v>9</v>
      </c>
      <c r="E1220" t="s">
        <v>10</v>
      </c>
      <c r="F1220">
        <v>1</v>
      </c>
      <c r="G1220">
        <v>1</v>
      </c>
      <c r="H1220" s="7" t="str">
        <f t="shared" si="39"/>
        <v>Karen Scuncio</v>
      </c>
      <c r="I1220" s="7">
        <f t="shared" si="38"/>
        <v>1</v>
      </c>
    </row>
    <row r="1221" spans="1:9" ht="14.5" x14ac:dyDescent="0.35">
      <c r="A1221" s="1">
        <v>43273.291666666672</v>
      </c>
      <c r="B1221" t="s">
        <v>115</v>
      </c>
      <c r="C1221" t="s">
        <v>14</v>
      </c>
      <c r="D1221" t="s">
        <v>9</v>
      </c>
      <c r="E1221" t="s">
        <v>10</v>
      </c>
      <c r="F1221">
        <v>1.5</v>
      </c>
      <c r="G1221">
        <v>1.5</v>
      </c>
      <c r="H1221" s="7" t="str">
        <f t="shared" si="39"/>
        <v>Karen Scuncio</v>
      </c>
      <c r="I1221" s="7">
        <f t="shared" si="38"/>
        <v>1.5</v>
      </c>
    </row>
    <row r="1222" spans="1:9" ht="14.5" x14ac:dyDescent="0.35">
      <c r="A1222" s="1">
        <v>43273.291666666672</v>
      </c>
      <c r="B1222" t="s">
        <v>1457</v>
      </c>
      <c r="C1222" t="s">
        <v>14</v>
      </c>
      <c r="D1222" t="s">
        <v>9</v>
      </c>
      <c r="E1222" t="s">
        <v>10</v>
      </c>
      <c r="F1222">
        <v>2.25</v>
      </c>
      <c r="G1222">
        <v>2.25</v>
      </c>
      <c r="H1222" s="7" t="str">
        <f t="shared" si="39"/>
        <v>Karen Scuncio</v>
      </c>
      <c r="I1222" s="7">
        <f t="shared" si="38"/>
        <v>2.25</v>
      </c>
    </row>
    <row r="1223" spans="1:9" ht="14.5" x14ac:dyDescent="0.35">
      <c r="A1223" s="1">
        <v>43266.291666666672</v>
      </c>
      <c r="B1223" t="s">
        <v>158</v>
      </c>
      <c r="C1223" t="s">
        <v>14</v>
      </c>
      <c r="D1223" t="s">
        <v>9</v>
      </c>
      <c r="E1223" t="s">
        <v>10</v>
      </c>
      <c r="F1223">
        <v>1</v>
      </c>
      <c r="G1223">
        <v>1</v>
      </c>
      <c r="H1223" s="7" t="str">
        <f t="shared" si="39"/>
        <v>Karen Scuncio</v>
      </c>
      <c r="I1223" s="7">
        <f t="shared" si="38"/>
        <v>1</v>
      </c>
    </row>
    <row r="1224" spans="1:9" ht="14.5" x14ac:dyDescent="0.35">
      <c r="A1224" s="1">
        <v>43265.291666666672</v>
      </c>
      <c r="B1224" t="s">
        <v>170</v>
      </c>
      <c r="C1224" t="s">
        <v>14</v>
      </c>
      <c r="D1224" t="s">
        <v>9</v>
      </c>
      <c r="E1224" t="s">
        <v>10</v>
      </c>
      <c r="F1224">
        <v>2.5</v>
      </c>
      <c r="G1224">
        <v>2.5</v>
      </c>
      <c r="H1224" s="7" t="str">
        <f t="shared" si="39"/>
        <v>Karen Scuncio</v>
      </c>
      <c r="I1224" s="7">
        <f t="shared" si="38"/>
        <v>2.5</v>
      </c>
    </row>
    <row r="1225" spans="1:9" ht="14.5" x14ac:dyDescent="0.35">
      <c r="A1225" s="1">
        <v>43265.291666666672</v>
      </c>
      <c r="B1225" t="s">
        <v>1470</v>
      </c>
      <c r="C1225" t="s">
        <v>14</v>
      </c>
      <c r="D1225" t="s">
        <v>9</v>
      </c>
      <c r="E1225" t="s">
        <v>10</v>
      </c>
      <c r="F1225">
        <v>1.75</v>
      </c>
      <c r="G1225">
        <v>1.75</v>
      </c>
      <c r="H1225" s="7" t="str">
        <f t="shared" si="39"/>
        <v>Karen Scuncio</v>
      </c>
      <c r="I1225" s="7">
        <f t="shared" si="38"/>
        <v>1.75</v>
      </c>
    </row>
    <row r="1226" spans="1:9" ht="14.5" x14ac:dyDescent="0.35">
      <c r="A1226" s="1">
        <v>43265.291666666672</v>
      </c>
      <c r="B1226" t="s">
        <v>219</v>
      </c>
      <c r="C1226" t="s">
        <v>14</v>
      </c>
      <c r="D1226" t="s">
        <v>9</v>
      </c>
      <c r="E1226" t="s">
        <v>10</v>
      </c>
      <c r="F1226">
        <v>1.25</v>
      </c>
      <c r="G1226">
        <v>1.25</v>
      </c>
      <c r="H1226" s="7" t="str">
        <f t="shared" si="39"/>
        <v>Karen Scuncio</v>
      </c>
      <c r="I1226" s="7">
        <f t="shared" si="38"/>
        <v>1.25</v>
      </c>
    </row>
    <row r="1227" spans="1:9" ht="14.5" x14ac:dyDescent="0.35">
      <c r="A1227" s="1">
        <v>43262.291666666672</v>
      </c>
      <c r="B1227" t="s">
        <v>115</v>
      </c>
      <c r="C1227" t="s">
        <v>14</v>
      </c>
      <c r="D1227" t="s">
        <v>9</v>
      </c>
      <c r="E1227" t="s">
        <v>31</v>
      </c>
      <c r="F1227">
        <v>0.75</v>
      </c>
      <c r="G1227">
        <v>0.75</v>
      </c>
      <c r="H1227" s="7" t="str">
        <f t="shared" si="39"/>
        <v>Karen Scuncio</v>
      </c>
      <c r="I1227" s="7">
        <f t="shared" si="38"/>
        <v>0.75</v>
      </c>
    </row>
    <row r="1228" spans="1:9" ht="14.5" x14ac:dyDescent="0.35">
      <c r="A1228" s="1">
        <v>43259.291666666672</v>
      </c>
      <c r="B1228" t="s">
        <v>205</v>
      </c>
      <c r="C1228" t="s">
        <v>14</v>
      </c>
      <c r="D1228" t="s">
        <v>9</v>
      </c>
      <c r="E1228" t="s">
        <v>10</v>
      </c>
      <c r="F1228">
        <v>1</v>
      </c>
      <c r="G1228">
        <v>1</v>
      </c>
      <c r="H1228" s="7" t="str">
        <f t="shared" si="39"/>
        <v>Karen Scuncio</v>
      </c>
      <c r="I1228" s="7">
        <f t="shared" si="38"/>
        <v>1</v>
      </c>
    </row>
    <row r="1229" spans="1:9" ht="14.5" x14ac:dyDescent="0.35">
      <c r="A1229" s="1">
        <v>43257.291666666672</v>
      </c>
      <c r="B1229" t="s">
        <v>219</v>
      </c>
      <c r="C1229" t="s">
        <v>14</v>
      </c>
      <c r="D1229" t="s">
        <v>9</v>
      </c>
      <c r="E1229" t="s">
        <v>10</v>
      </c>
      <c r="F1229">
        <v>1.5</v>
      </c>
      <c r="G1229">
        <v>1.5</v>
      </c>
      <c r="H1229" s="7" t="str">
        <f t="shared" si="39"/>
        <v>Karen Scuncio</v>
      </c>
      <c r="I1229" s="7">
        <f t="shared" si="38"/>
        <v>1.5</v>
      </c>
    </row>
    <row r="1230" spans="1:9" ht="14.5" x14ac:dyDescent="0.35">
      <c r="A1230" s="1">
        <v>43252.291666666672</v>
      </c>
      <c r="B1230" t="s">
        <v>219</v>
      </c>
      <c r="C1230" t="s">
        <v>14</v>
      </c>
      <c r="D1230" t="s">
        <v>9</v>
      </c>
      <c r="E1230" t="s">
        <v>31</v>
      </c>
      <c r="F1230">
        <v>0.5</v>
      </c>
      <c r="G1230">
        <v>0.5</v>
      </c>
      <c r="H1230" s="7" t="str">
        <f t="shared" si="39"/>
        <v>Karen Scuncio</v>
      </c>
      <c r="I1230" s="7">
        <f t="shared" si="38"/>
        <v>0.5</v>
      </c>
    </row>
    <row r="1231" spans="1:9" ht="14.5" x14ac:dyDescent="0.35">
      <c r="A1231" s="1">
        <v>43243.291666666672</v>
      </c>
      <c r="B1231" t="s">
        <v>1467</v>
      </c>
      <c r="C1231" t="s">
        <v>14</v>
      </c>
      <c r="D1231" t="s">
        <v>9</v>
      </c>
      <c r="E1231" t="s">
        <v>269</v>
      </c>
      <c r="F1231">
        <v>4.25</v>
      </c>
      <c r="G1231">
        <v>4.25</v>
      </c>
      <c r="H1231" s="7" t="str">
        <f t="shared" si="39"/>
        <v>Karen Scuncio</v>
      </c>
      <c r="I1231" s="7">
        <f t="shared" si="38"/>
        <v>4.25</v>
      </c>
    </row>
    <row r="1232" spans="1:9" ht="14.5" x14ac:dyDescent="0.35">
      <c r="A1232" s="1">
        <v>43242.291666666672</v>
      </c>
      <c r="B1232" t="s">
        <v>113</v>
      </c>
      <c r="C1232" t="s">
        <v>14</v>
      </c>
      <c r="D1232" t="s">
        <v>9</v>
      </c>
      <c r="E1232" t="s">
        <v>10</v>
      </c>
      <c r="F1232">
        <v>1.75</v>
      </c>
      <c r="G1232">
        <v>1.75</v>
      </c>
      <c r="H1232" s="7" t="str">
        <f t="shared" si="39"/>
        <v>Karen Scuncio</v>
      </c>
      <c r="I1232" s="7">
        <f t="shared" si="38"/>
        <v>1.75</v>
      </c>
    </row>
    <row r="1233" spans="1:9" ht="14.5" x14ac:dyDescent="0.35">
      <c r="A1233" s="1">
        <v>43235.291666666672</v>
      </c>
      <c r="B1233" t="s">
        <v>547</v>
      </c>
      <c r="C1233" t="s">
        <v>14</v>
      </c>
      <c r="D1233" t="s">
        <v>9</v>
      </c>
      <c r="E1233" t="s">
        <v>10</v>
      </c>
      <c r="F1233">
        <v>2.25</v>
      </c>
      <c r="G1233">
        <v>2.25</v>
      </c>
      <c r="H1233" s="7" t="str">
        <f t="shared" si="39"/>
        <v>Karen Scuncio</v>
      </c>
      <c r="I1233" s="7">
        <f t="shared" si="38"/>
        <v>2.25</v>
      </c>
    </row>
    <row r="1234" spans="1:9" ht="14.5" x14ac:dyDescent="0.35">
      <c r="A1234" s="1">
        <v>43231.291666666672</v>
      </c>
      <c r="B1234" t="s">
        <v>555</v>
      </c>
      <c r="C1234" t="s">
        <v>14</v>
      </c>
      <c r="D1234" t="s">
        <v>9</v>
      </c>
      <c r="E1234" t="s">
        <v>10</v>
      </c>
      <c r="F1234">
        <v>3.75</v>
      </c>
      <c r="G1234">
        <v>3.75</v>
      </c>
      <c r="H1234" s="7" t="str">
        <f t="shared" si="39"/>
        <v>Karen Scuncio</v>
      </c>
      <c r="I1234" s="7">
        <f t="shared" si="38"/>
        <v>3.75</v>
      </c>
    </row>
    <row r="1235" spans="1:9" ht="14.5" x14ac:dyDescent="0.35">
      <c r="A1235" s="1">
        <v>43230.291666666672</v>
      </c>
      <c r="B1235" t="s">
        <v>561</v>
      </c>
      <c r="C1235" t="s">
        <v>14</v>
      </c>
      <c r="D1235" t="s">
        <v>9</v>
      </c>
      <c r="E1235" t="s">
        <v>10</v>
      </c>
      <c r="F1235">
        <v>1</v>
      </c>
      <c r="G1235">
        <v>1</v>
      </c>
      <c r="H1235" s="7" t="str">
        <f t="shared" si="39"/>
        <v>Karen Scuncio</v>
      </c>
      <c r="I1235" s="7">
        <f t="shared" si="38"/>
        <v>1</v>
      </c>
    </row>
    <row r="1236" spans="1:9" ht="14.5" x14ac:dyDescent="0.35">
      <c r="A1236" s="1">
        <v>43223.291666666672</v>
      </c>
      <c r="B1236" t="s">
        <v>547</v>
      </c>
      <c r="C1236" t="s">
        <v>14</v>
      </c>
      <c r="D1236" t="s">
        <v>9</v>
      </c>
      <c r="E1236" t="s">
        <v>10</v>
      </c>
      <c r="F1236">
        <v>1.25</v>
      </c>
      <c r="G1236">
        <v>1.25</v>
      </c>
      <c r="H1236" s="7" t="str">
        <f t="shared" si="39"/>
        <v>Karen Scuncio</v>
      </c>
      <c r="I1236" s="7">
        <f t="shared" si="38"/>
        <v>1.25</v>
      </c>
    </row>
    <row r="1237" spans="1:9" ht="14.5" x14ac:dyDescent="0.35">
      <c r="A1237" s="1">
        <v>43222.291666666672</v>
      </c>
      <c r="B1237" t="s">
        <v>581</v>
      </c>
      <c r="C1237" t="s">
        <v>14</v>
      </c>
      <c r="D1237" t="s">
        <v>9</v>
      </c>
      <c r="E1237" t="s">
        <v>10</v>
      </c>
      <c r="F1237">
        <v>2</v>
      </c>
      <c r="G1237">
        <v>2</v>
      </c>
      <c r="H1237" s="7" t="str">
        <f t="shared" si="39"/>
        <v>Karen Scuncio</v>
      </c>
      <c r="I1237" s="7">
        <f t="shared" si="38"/>
        <v>2</v>
      </c>
    </row>
    <row r="1238" spans="1:9" ht="14.5" x14ac:dyDescent="0.35">
      <c r="A1238" s="1">
        <v>43221.291666666672</v>
      </c>
      <c r="B1238" t="s">
        <v>323</v>
      </c>
      <c r="C1238" t="s">
        <v>14</v>
      </c>
      <c r="D1238" t="s">
        <v>72</v>
      </c>
      <c r="E1238" t="s">
        <v>21</v>
      </c>
      <c r="F1238">
        <v>1.75</v>
      </c>
      <c r="G1238">
        <v>1.75</v>
      </c>
      <c r="H1238" s="7" t="str">
        <f t="shared" si="39"/>
        <v>Karen Scuncio</v>
      </c>
      <c r="I1238" s="7">
        <f t="shared" si="38"/>
        <v>1.75</v>
      </c>
    </row>
    <row r="1239" spans="1:9" ht="14.5" x14ac:dyDescent="0.35">
      <c r="A1239" s="1">
        <v>43221.291666666672</v>
      </c>
      <c r="B1239" t="s">
        <v>219</v>
      </c>
      <c r="C1239" t="s">
        <v>14</v>
      </c>
      <c r="D1239" t="s">
        <v>9</v>
      </c>
      <c r="E1239" t="s">
        <v>10</v>
      </c>
      <c r="F1239">
        <v>1.5</v>
      </c>
      <c r="G1239">
        <v>1.5</v>
      </c>
      <c r="H1239" s="7" t="str">
        <f t="shared" si="39"/>
        <v>Karen Scuncio</v>
      </c>
      <c r="I1239" s="7">
        <f t="shared" si="38"/>
        <v>1.5</v>
      </c>
    </row>
    <row r="1240" spans="1:9" ht="14.5" x14ac:dyDescent="0.35">
      <c r="A1240" s="1">
        <v>43209.291666666672</v>
      </c>
      <c r="B1240" t="s">
        <v>581</v>
      </c>
      <c r="C1240" t="s">
        <v>14</v>
      </c>
      <c r="D1240" t="s">
        <v>9</v>
      </c>
      <c r="E1240" t="s">
        <v>10</v>
      </c>
      <c r="F1240">
        <v>0.75</v>
      </c>
      <c r="G1240">
        <v>0.75</v>
      </c>
      <c r="H1240" s="7" t="str">
        <f t="shared" si="39"/>
        <v>Karen Scuncio</v>
      </c>
      <c r="I1240" s="7">
        <f t="shared" si="38"/>
        <v>0.75</v>
      </c>
    </row>
    <row r="1241" spans="1:9" ht="14.5" x14ac:dyDescent="0.35">
      <c r="A1241" s="1">
        <v>43209.291666666672</v>
      </c>
      <c r="B1241" t="s">
        <v>605</v>
      </c>
      <c r="C1241" t="s">
        <v>14</v>
      </c>
      <c r="D1241" t="s">
        <v>9</v>
      </c>
      <c r="E1241" t="s">
        <v>10</v>
      </c>
      <c r="F1241">
        <v>1.75</v>
      </c>
      <c r="G1241">
        <v>1.75</v>
      </c>
      <c r="H1241" s="7" t="str">
        <f t="shared" si="39"/>
        <v>Karen Scuncio</v>
      </c>
      <c r="I1241" s="7">
        <f t="shared" si="38"/>
        <v>1.75</v>
      </c>
    </row>
    <row r="1242" spans="1:9" ht="14.5" x14ac:dyDescent="0.35">
      <c r="A1242" s="1">
        <v>43207.291666666672</v>
      </c>
      <c r="B1242" t="s">
        <v>547</v>
      </c>
      <c r="C1242" t="s">
        <v>14</v>
      </c>
      <c r="D1242" t="s">
        <v>9</v>
      </c>
      <c r="E1242" t="s">
        <v>10</v>
      </c>
      <c r="F1242">
        <v>0.75</v>
      </c>
      <c r="G1242">
        <v>0.75</v>
      </c>
      <c r="H1242" s="7" t="str">
        <f t="shared" si="39"/>
        <v>Karen Scuncio</v>
      </c>
      <c r="I1242" s="7">
        <f t="shared" si="38"/>
        <v>0.75</v>
      </c>
    </row>
    <row r="1243" spans="1:9" ht="14.5" x14ac:dyDescent="0.35">
      <c r="A1243" s="1">
        <v>43207.291666666672</v>
      </c>
      <c r="B1243" t="s">
        <v>607</v>
      </c>
      <c r="C1243" t="s">
        <v>14</v>
      </c>
      <c r="D1243" t="s">
        <v>9</v>
      </c>
      <c r="E1243" t="s">
        <v>10</v>
      </c>
      <c r="F1243">
        <v>1.75</v>
      </c>
      <c r="G1243">
        <v>1.75</v>
      </c>
      <c r="H1243" s="7" t="str">
        <f t="shared" si="39"/>
        <v>Karen Scuncio</v>
      </c>
      <c r="I1243" s="7">
        <f t="shared" si="38"/>
        <v>1.75</v>
      </c>
    </row>
    <row r="1244" spans="1:9" ht="14.5" x14ac:dyDescent="0.35">
      <c r="A1244" s="1">
        <v>43201.291666666672</v>
      </c>
      <c r="B1244" t="s">
        <v>581</v>
      </c>
      <c r="C1244" t="s">
        <v>14</v>
      </c>
      <c r="D1244" t="s">
        <v>9</v>
      </c>
      <c r="E1244" t="s">
        <v>31</v>
      </c>
      <c r="F1244">
        <v>1.25</v>
      </c>
      <c r="G1244">
        <v>1.25</v>
      </c>
      <c r="H1244" s="7" t="str">
        <f t="shared" si="39"/>
        <v>Karen Scuncio</v>
      </c>
      <c r="I1244" s="7">
        <f t="shared" si="38"/>
        <v>1.25</v>
      </c>
    </row>
    <row r="1245" spans="1:9" ht="14.5" x14ac:dyDescent="0.35">
      <c r="A1245" s="1">
        <v>43196.291666666672</v>
      </c>
      <c r="B1245" t="s">
        <v>1467</v>
      </c>
      <c r="C1245" t="s">
        <v>14</v>
      </c>
      <c r="D1245" t="s">
        <v>9</v>
      </c>
      <c r="E1245" t="s">
        <v>10</v>
      </c>
      <c r="F1245">
        <v>2.25</v>
      </c>
      <c r="G1245">
        <v>2.25</v>
      </c>
      <c r="H1245" s="7" t="str">
        <f t="shared" si="39"/>
        <v>Karen Scuncio</v>
      </c>
      <c r="I1245" s="7">
        <f t="shared" si="38"/>
        <v>2.25</v>
      </c>
    </row>
    <row r="1246" spans="1:9" ht="14.5" x14ac:dyDescent="0.35">
      <c r="A1246" s="1">
        <v>43195.291666666672</v>
      </c>
      <c r="B1246" t="s">
        <v>219</v>
      </c>
      <c r="C1246" t="s">
        <v>14</v>
      </c>
      <c r="D1246" t="s">
        <v>9</v>
      </c>
      <c r="E1246" t="s">
        <v>10</v>
      </c>
      <c r="F1246">
        <v>0.75</v>
      </c>
      <c r="G1246">
        <v>0.75</v>
      </c>
      <c r="H1246" s="7" t="str">
        <f t="shared" si="39"/>
        <v>Karen Scuncio</v>
      </c>
      <c r="I1246" s="7">
        <f t="shared" si="38"/>
        <v>0.75</v>
      </c>
    </row>
    <row r="1247" spans="1:9" ht="14.5" x14ac:dyDescent="0.35">
      <c r="A1247" s="1">
        <v>43195.291666666672</v>
      </c>
      <c r="B1247" t="s">
        <v>581</v>
      </c>
      <c r="C1247" t="s">
        <v>14</v>
      </c>
      <c r="D1247" t="s">
        <v>9</v>
      </c>
      <c r="E1247" t="s">
        <v>10</v>
      </c>
      <c r="F1247">
        <v>2.25</v>
      </c>
      <c r="G1247">
        <v>2.25</v>
      </c>
      <c r="H1247" s="7" t="str">
        <f t="shared" si="39"/>
        <v>Karen Scuncio</v>
      </c>
      <c r="I1247" s="7">
        <f t="shared" si="38"/>
        <v>2.25</v>
      </c>
    </row>
    <row r="1248" spans="1:9" ht="14.5" x14ac:dyDescent="0.35">
      <c r="A1248" s="1">
        <v>43192.291666666672</v>
      </c>
      <c r="B1248" t="s">
        <v>113</v>
      </c>
      <c r="C1248" t="s">
        <v>14</v>
      </c>
      <c r="D1248" t="s">
        <v>9</v>
      </c>
      <c r="E1248" t="s">
        <v>10</v>
      </c>
      <c r="F1248">
        <v>2.25</v>
      </c>
      <c r="G1248">
        <v>2.25</v>
      </c>
      <c r="H1248" s="7" t="str">
        <f t="shared" si="39"/>
        <v>Karen Scuncio</v>
      </c>
      <c r="I1248" s="7">
        <f t="shared" si="38"/>
        <v>2.25</v>
      </c>
    </row>
    <row r="1249" spans="1:9" ht="14.5" x14ac:dyDescent="0.35">
      <c r="A1249" s="1">
        <v>43189.291666666672</v>
      </c>
      <c r="B1249" t="s">
        <v>607</v>
      </c>
      <c r="C1249" t="s">
        <v>14</v>
      </c>
      <c r="D1249" t="s">
        <v>9</v>
      </c>
      <c r="E1249" t="s">
        <v>31</v>
      </c>
      <c r="F1249">
        <v>0.5</v>
      </c>
      <c r="G1249">
        <v>0.5</v>
      </c>
      <c r="H1249" s="7" t="str">
        <f t="shared" si="39"/>
        <v>Karen Scuncio</v>
      </c>
      <c r="I1249" s="7">
        <f t="shared" si="38"/>
        <v>0.5</v>
      </c>
    </row>
    <row r="1250" spans="1:9" ht="14.5" x14ac:dyDescent="0.35">
      <c r="A1250" s="1">
        <v>43188.291666666672</v>
      </c>
      <c r="B1250" t="s">
        <v>219</v>
      </c>
      <c r="C1250" t="s">
        <v>14</v>
      </c>
      <c r="D1250" t="s">
        <v>9</v>
      </c>
      <c r="E1250" t="s">
        <v>10</v>
      </c>
      <c r="F1250">
        <v>2</v>
      </c>
      <c r="G1250">
        <v>2</v>
      </c>
      <c r="H1250" s="7" t="str">
        <f t="shared" si="39"/>
        <v>Karen Scuncio</v>
      </c>
      <c r="I1250" s="7">
        <f t="shared" si="38"/>
        <v>2</v>
      </c>
    </row>
    <row r="1251" spans="1:9" ht="14.5" x14ac:dyDescent="0.35">
      <c r="A1251" s="1">
        <v>43188.291666666672</v>
      </c>
      <c r="B1251" t="s">
        <v>113</v>
      </c>
      <c r="C1251" t="s">
        <v>14</v>
      </c>
      <c r="D1251" t="s">
        <v>9</v>
      </c>
      <c r="E1251" t="s">
        <v>31</v>
      </c>
      <c r="F1251">
        <v>0.75</v>
      </c>
      <c r="G1251">
        <v>0.75</v>
      </c>
      <c r="H1251" s="7" t="str">
        <f t="shared" si="39"/>
        <v>Karen Scuncio</v>
      </c>
      <c r="I1251" s="7">
        <f t="shared" si="38"/>
        <v>0.75</v>
      </c>
    </row>
    <row r="1252" spans="1:9" ht="14.5" x14ac:dyDescent="0.35">
      <c r="A1252" s="1">
        <v>43186.291666666672</v>
      </c>
      <c r="B1252" t="s">
        <v>219</v>
      </c>
      <c r="C1252" t="s">
        <v>14</v>
      </c>
      <c r="D1252" t="s">
        <v>9</v>
      </c>
      <c r="E1252" t="s">
        <v>10</v>
      </c>
      <c r="F1252">
        <v>2.25</v>
      </c>
      <c r="G1252">
        <v>2.25</v>
      </c>
      <c r="H1252" s="7" t="str">
        <f t="shared" si="39"/>
        <v>Karen Scuncio</v>
      </c>
      <c r="I1252" s="7">
        <f t="shared" si="38"/>
        <v>2.25</v>
      </c>
    </row>
    <row r="1253" spans="1:9" ht="14.5" x14ac:dyDescent="0.35">
      <c r="A1253" s="1">
        <v>43186.291666666672</v>
      </c>
      <c r="B1253" t="s">
        <v>205</v>
      </c>
      <c r="C1253" t="s">
        <v>14</v>
      </c>
      <c r="D1253" t="s">
        <v>9</v>
      </c>
      <c r="E1253" t="s">
        <v>21</v>
      </c>
      <c r="F1253">
        <v>1.5</v>
      </c>
      <c r="G1253">
        <v>1.5</v>
      </c>
      <c r="H1253" s="7" t="str">
        <f t="shared" si="39"/>
        <v>Karen Scuncio</v>
      </c>
      <c r="I1253" s="7">
        <f t="shared" si="38"/>
        <v>1.5</v>
      </c>
    </row>
    <row r="1254" spans="1:9" ht="14.5" x14ac:dyDescent="0.35">
      <c r="A1254" s="1">
        <v>43181.291666666672</v>
      </c>
      <c r="B1254" t="s">
        <v>113</v>
      </c>
      <c r="C1254" t="s">
        <v>14</v>
      </c>
      <c r="D1254" t="s">
        <v>9</v>
      </c>
      <c r="E1254" t="s">
        <v>10</v>
      </c>
      <c r="F1254">
        <v>2.5</v>
      </c>
      <c r="G1254">
        <v>2.5</v>
      </c>
      <c r="H1254" s="7" t="str">
        <f t="shared" si="39"/>
        <v>Karen Scuncio</v>
      </c>
      <c r="I1254" s="7">
        <f t="shared" si="38"/>
        <v>2.5</v>
      </c>
    </row>
    <row r="1255" spans="1:9" ht="14.5" x14ac:dyDescent="0.35">
      <c r="A1255" s="1">
        <v>43180.291666666672</v>
      </c>
      <c r="B1255" t="s">
        <v>675</v>
      </c>
      <c r="C1255" t="s">
        <v>14</v>
      </c>
      <c r="D1255" t="s">
        <v>9</v>
      </c>
      <c r="E1255" t="s">
        <v>10</v>
      </c>
      <c r="F1255">
        <v>0.75</v>
      </c>
      <c r="G1255">
        <v>0.75</v>
      </c>
      <c r="H1255" s="7" t="str">
        <f t="shared" si="39"/>
        <v>Karen Scuncio</v>
      </c>
      <c r="I1255" s="7">
        <f t="shared" si="38"/>
        <v>0.75</v>
      </c>
    </row>
    <row r="1256" spans="1:9" ht="14.5" x14ac:dyDescent="0.35">
      <c r="A1256" s="1">
        <v>43180.291666666672</v>
      </c>
      <c r="B1256" t="s">
        <v>109</v>
      </c>
      <c r="C1256" t="s">
        <v>14</v>
      </c>
      <c r="D1256" t="s">
        <v>9</v>
      </c>
      <c r="E1256" t="s">
        <v>269</v>
      </c>
      <c r="F1256">
        <v>3</v>
      </c>
      <c r="G1256">
        <v>3</v>
      </c>
      <c r="H1256" s="7" t="str">
        <f t="shared" si="39"/>
        <v>Karen Scuncio</v>
      </c>
      <c r="I1256" s="7">
        <f t="shared" si="38"/>
        <v>3</v>
      </c>
    </row>
    <row r="1257" spans="1:9" ht="14.5" x14ac:dyDescent="0.35">
      <c r="A1257" s="1">
        <v>43179.291666666672</v>
      </c>
      <c r="B1257" t="s">
        <v>219</v>
      </c>
      <c r="C1257" t="s">
        <v>14</v>
      </c>
      <c r="D1257" t="s">
        <v>9</v>
      </c>
      <c r="E1257" t="s">
        <v>31</v>
      </c>
      <c r="F1257">
        <v>0.75</v>
      </c>
      <c r="G1257">
        <v>0.75</v>
      </c>
      <c r="H1257" s="7" t="str">
        <f t="shared" si="39"/>
        <v>Karen Scuncio</v>
      </c>
      <c r="I1257" s="7">
        <f t="shared" si="38"/>
        <v>0.75</v>
      </c>
    </row>
    <row r="1258" spans="1:9" ht="14.5" x14ac:dyDescent="0.35">
      <c r="A1258" s="1">
        <v>43179.291666666672</v>
      </c>
      <c r="B1258" t="s">
        <v>675</v>
      </c>
      <c r="C1258" t="s">
        <v>14</v>
      </c>
      <c r="D1258" t="s">
        <v>9</v>
      </c>
      <c r="E1258" t="s">
        <v>10</v>
      </c>
      <c r="F1258">
        <v>1.75</v>
      </c>
      <c r="G1258">
        <v>1.75</v>
      </c>
      <c r="H1258" s="7" t="str">
        <f t="shared" si="39"/>
        <v>Karen Scuncio</v>
      </c>
      <c r="I1258" s="7">
        <f t="shared" si="38"/>
        <v>1.75</v>
      </c>
    </row>
    <row r="1259" spans="1:9" ht="14.5" x14ac:dyDescent="0.35">
      <c r="A1259" s="1">
        <v>43172.291666666672</v>
      </c>
      <c r="B1259" t="s">
        <v>109</v>
      </c>
      <c r="C1259" t="s">
        <v>14</v>
      </c>
      <c r="D1259" t="s">
        <v>9</v>
      </c>
      <c r="E1259" t="s">
        <v>10</v>
      </c>
      <c r="F1259">
        <v>3</v>
      </c>
      <c r="G1259">
        <v>3</v>
      </c>
      <c r="H1259" s="7" t="str">
        <f t="shared" si="39"/>
        <v>Karen Scuncio</v>
      </c>
      <c r="I1259" s="7">
        <f t="shared" si="38"/>
        <v>3</v>
      </c>
    </row>
    <row r="1260" spans="1:9" ht="14.5" x14ac:dyDescent="0.35">
      <c r="A1260" s="1">
        <v>43172.291666666672</v>
      </c>
      <c r="B1260" t="s">
        <v>555</v>
      </c>
      <c r="C1260" t="s">
        <v>14</v>
      </c>
      <c r="D1260" t="s">
        <v>9</v>
      </c>
      <c r="E1260" t="s">
        <v>10</v>
      </c>
      <c r="F1260">
        <v>1.25</v>
      </c>
      <c r="G1260">
        <v>1.25</v>
      </c>
      <c r="H1260" s="7" t="str">
        <f t="shared" si="39"/>
        <v>Karen Scuncio</v>
      </c>
      <c r="I1260" s="7">
        <f t="shared" si="38"/>
        <v>1.25</v>
      </c>
    </row>
    <row r="1261" spans="1:9" ht="14.5" x14ac:dyDescent="0.35">
      <c r="A1261" s="1">
        <v>43168.333333333328</v>
      </c>
      <c r="B1261" t="s">
        <v>605</v>
      </c>
      <c r="C1261" t="s">
        <v>14</v>
      </c>
      <c r="D1261" t="s">
        <v>9</v>
      </c>
      <c r="E1261" t="s">
        <v>90</v>
      </c>
      <c r="F1261">
        <v>1.75</v>
      </c>
      <c r="G1261">
        <v>1.75</v>
      </c>
      <c r="H1261" s="7" t="str">
        <f t="shared" si="39"/>
        <v>Karen Scuncio</v>
      </c>
      <c r="I1261" s="7">
        <f t="shared" si="38"/>
        <v>1.75</v>
      </c>
    </row>
    <row r="1262" spans="1:9" ht="14.5" x14ac:dyDescent="0.35">
      <c r="A1262" s="1">
        <v>43168.333333333328</v>
      </c>
      <c r="B1262" t="s">
        <v>505</v>
      </c>
      <c r="C1262" t="s">
        <v>14</v>
      </c>
      <c r="D1262" t="s">
        <v>9</v>
      </c>
      <c r="E1262" t="s">
        <v>90</v>
      </c>
      <c r="F1262">
        <v>1</v>
      </c>
      <c r="G1262">
        <v>1</v>
      </c>
      <c r="H1262" s="7" t="str">
        <f t="shared" si="39"/>
        <v>Karen Scuncio</v>
      </c>
      <c r="I1262" s="7">
        <f t="shared" si="38"/>
        <v>1</v>
      </c>
    </row>
    <row r="1263" spans="1:9" ht="14.5" x14ac:dyDescent="0.35">
      <c r="A1263" s="1">
        <v>43168.333333333328</v>
      </c>
      <c r="B1263" t="s">
        <v>703</v>
      </c>
      <c r="C1263" t="s">
        <v>14</v>
      </c>
      <c r="D1263" t="s">
        <v>9</v>
      </c>
      <c r="E1263" t="s">
        <v>90</v>
      </c>
      <c r="F1263">
        <v>0.5</v>
      </c>
      <c r="G1263">
        <v>0.5</v>
      </c>
      <c r="H1263" s="7" t="str">
        <f t="shared" si="39"/>
        <v>Karen Scuncio</v>
      </c>
      <c r="I1263" s="7">
        <f t="shared" si="38"/>
        <v>0.5</v>
      </c>
    </row>
    <row r="1264" spans="1:9" ht="14.5" x14ac:dyDescent="0.35">
      <c r="A1264" s="1">
        <v>43166.333333333328</v>
      </c>
      <c r="B1264" t="s">
        <v>113</v>
      </c>
      <c r="C1264" t="s">
        <v>14</v>
      </c>
      <c r="D1264" t="s">
        <v>9</v>
      </c>
      <c r="E1264" t="s">
        <v>31</v>
      </c>
      <c r="F1264">
        <v>0.75</v>
      </c>
      <c r="G1264">
        <v>0.75</v>
      </c>
      <c r="H1264" s="7" t="str">
        <f t="shared" si="39"/>
        <v>Karen Scuncio</v>
      </c>
      <c r="I1264" s="7">
        <f t="shared" si="38"/>
        <v>0.75</v>
      </c>
    </row>
    <row r="1265" spans="1:9" ht="14.5" x14ac:dyDescent="0.35">
      <c r="A1265" s="1">
        <v>43166.333333333328</v>
      </c>
      <c r="B1265" t="s">
        <v>711</v>
      </c>
      <c r="C1265" t="s">
        <v>14</v>
      </c>
      <c r="D1265" t="s">
        <v>9</v>
      </c>
      <c r="E1265" t="s">
        <v>10</v>
      </c>
      <c r="F1265">
        <v>3</v>
      </c>
      <c r="G1265">
        <v>3</v>
      </c>
      <c r="H1265" s="7" t="str">
        <f t="shared" si="39"/>
        <v>Karen Scuncio</v>
      </c>
      <c r="I1265" s="7">
        <f t="shared" si="38"/>
        <v>3</v>
      </c>
    </row>
    <row r="1266" spans="1:9" ht="14.5" x14ac:dyDescent="0.35">
      <c r="A1266" s="1">
        <v>43165.333333333328</v>
      </c>
      <c r="B1266" t="s">
        <v>713</v>
      </c>
      <c r="C1266" t="s">
        <v>14</v>
      </c>
      <c r="D1266" t="s">
        <v>9</v>
      </c>
      <c r="E1266" t="s">
        <v>10</v>
      </c>
      <c r="F1266">
        <v>1.25</v>
      </c>
      <c r="G1266">
        <v>1.25</v>
      </c>
      <c r="H1266" s="7" t="str">
        <f t="shared" si="39"/>
        <v>Karen Scuncio</v>
      </c>
      <c r="I1266" s="7">
        <f t="shared" si="38"/>
        <v>1.25</v>
      </c>
    </row>
    <row r="1267" spans="1:9" ht="14.5" x14ac:dyDescent="0.35">
      <c r="A1267" s="1">
        <v>43164.333333333328</v>
      </c>
      <c r="B1267" t="s">
        <v>219</v>
      </c>
      <c r="C1267" t="s">
        <v>14</v>
      </c>
      <c r="D1267" t="s">
        <v>9</v>
      </c>
      <c r="E1267" t="s">
        <v>10</v>
      </c>
      <c r="F1267">
        <v>2.75</v>
      </c>
      <c r="G1267">
        <v>2.75</v>
      </c>
      <c r="H1267" s="7" t="str">
        <f t="shared" si="39"/>
        <v>Karen Scuncio</v>
      </c>
      <c r="I1267" s="7">
        <f t="shared" si="38"/>
        <v>2.75</v>
      </c>
    </row>
    <row r="1268" spans="1:9" ht="14.5" x14ac:dyDescent="0.35">
      <c r="A1268" s="1">
        <v>43164.333333333328</v>
      </c>
      <c r="B1268" t="s">
        <v>675</v>
      </c>
      <c r="C1268" t="s">
        <v>14</v>
      </c>
      <c r="D1268" t="s">
        <v>72</v>
      </c>
      <c r="E1268" t="s">
        <v>21</v>
      </c>
      <c r="F1268">
        <v>3.75</v>
      </c>
      <c r="G1268">
        <v>3.75</v>
      </c>
      <c r="H1268" s="7" t="str">
        <f t="shared" si="39"/>
        <v>Karen Scuncio</v>
      </c>
      <c r="I1268" s="7">
        <f t="shared" si="38"/>
        <v>3.75</v>
      </c>
    </row>
    <row r="1269" spans="1:9" ht="14.5" x14ac:dyDescent="0.35">
      <c r="A1269" s="1">
        <v>43160.333333333328</v>
      </c>
      <c r="B1269" t="s">
        <v>561</v>
      </c>
      <c r="C1269" t="s">
        <v>14</v>
      </c>
      <c r="D1269" t="s">
        <v>9</v>
      </c>
      <c r="E1269" t="s">
        <v>10</v>
      </c>
      <c r="F1269">
        <v>0.75</v>
      </c>
      <c r="G1269">
        <v>0.75</v>
      </c>
      <c r="H1269" s="7" t="str">
        <f t="shared" si="39"/>
        <v>Karen Scuncio</v>
      </c>
      <c r="I1269" s="7">
        <f t="shared" si="38"/>
        <v>0.75</v>
      </c>
    </row>
    <row r="1270" spans="1:9" ht="14.5" x14ac:dyDescent="0.35">
      <c r="A1270" s="1">
        <v>43154.333333333328</v>
      </c>
      <c r="B1270" t="s">
        <v>729</v>
      </c>
      <c r="C1270" t="s">
        <v>14</v>
      </c>
      <c r="D1270" t="s">
        <v>9</v>
      </c>
      <c r="E1270" t="s">
        <v>10</v>
      </c>
      <c r="F1270">
        <v>2.25</v>
      </c>
      <c r="G1270">
        <v>2.25</v>
      </c>
      <c r="H1270" s="7" t="str">
        <f t="shared" si="39"/>
        <v>Karen Scuncio</v>
      </c>
      <c r="I1270" s="7">
        <f t="shared" si="38"/>
        <v>2.25</v>
      </c>
    </row>
    <row r="1271" spans="1:9" ht="14.5" x14ac:dyDescent="0.35">
      <c r="A1271" s="1">
        <v>43151.333333333328</v>
      </c>
      <c r="B1271" t="s">
        <v>373</v>
      </c>
      <c r="C1271" t="s">
        <v>14</v>
      </c>
      <c r="D1271" t="s">
        <v>9</v>
      </c>
      <c r="E1271" t="s">
        <v>10</v>
      </c>
      <c r="F1271">
        <v>1.5</v>
      </c>
      <c r="G1271">
        <v>1.5</v>
      </c>
      <c r="H1271" s="7" t="str">
        <f t="shared" si="39"/>
        <v>Karen Scuncio</v>
      </c>
      <c r="I1271" s="7">
        <f t="shared" si="38"/>
        <v>1.5</v>
      </c>
    </row>
    <row r="1272" spans="1:9" ht="14.5" x14ac:dyDescent="0.35">
      <c r="A1272" s="1">
        <v>43144.333333333328</v>
      </c>
      <c r="B1272" t="s">
        <v>547</v>
      </c>
      <c r="C1272" t="s">
        <v>14</v>
      </c>
      <c r="D1272" t="s">
        <v>72</v>
      </c>
      <c r="E1272" t="s">
        <v>10</v>
      </c>
      <c r="F1272">
        <v>2.25</v>
      </c>
      <c r="G1272">
        <v>2.25</v>
      </c>
      <c r="H1272" s="7" t="str">
        <f t="shared" si="39"/>
        <v>Karen Scuncio</v>
      </c>
      <c r="I1272" s="7">
        <f t="shared" si="38"/>
        <v>2.25</v>
      </c>
    </row>
    <row r="1273" spans="1:9" ht="14.5" x14ac:dyDescent="0.35">
      <c r="A1273" s="1">
        <v>43144.333333333328</v>
      </c>
      <c r="B1273" t="s">
        <v>607</v>
      </c>
      <c r="C1273" t="s">
        <v>14</v>
      </c>
      <c r="D1273" t="s">
        <v>72</v>
      </c>
      <c r="E1273" t="s">
        <v>23</v>
      </c>
      <c r="F1273">
        <v>3.25</v>
      </c>
      <c r="G1273">
        <v>3.25</v>
      </c>
      <c r="H1273" s="7" t="str">
        <f t="shared" si="39"/>
        <v>Karen Scuncio</v>
      </c>
      <c r="I1273" s="7">
        <f t="shared" si="38"/>
        <v>3.25</v>
      </c>
    </row>
    <row r="1274" spans="1:9" ht="14.5" x14ac:dyDescent="0.35">
      <c r="A1274" s="1">
        <v>43144.333333333328</v>
      </c>
      <c r="B1274" t="s">
        <v>219</v>
      </c>
      <c r="C1274" t="s">
        <v>14</v>
      </c>
      <c r="D1274" t="s">
        <v>72</v>
      </c>
      <c r="E1274" t="s">
        <v>10</v>
      </c>
      <c r="F1274">
        <v>1.25</v>
      </c>
      <c r="G1274">
        <v>1.25</v>
      </c>
      <c r="H1274" s="7" t="str">
        <f t="shared" si="39"/>
        <v>Karen Scuncio</v>
      </c>
      <c r="I1274" s="7">
        <f t="shared" si="38"/>
        <v>1.25</v>
      </c>
    </row>
    <row r="1275" spans="1:9" ht="14.5" x14ac:dyDescent="0.35">
      <c r="A1275" s="1">
        <v>43130.333333333328</v>
      </c>
      <c r="B1275" t="s">
        <v>605</v>
      </c>
      <c r="C1275" t="s">
        <v>14</v>
      </c>
      <c r="D1275" t="s">
        <v>9</v>
      </c>
      <c r="E1275" t="s">
        <v>10</v>
      </c>
      <c r="F1275">
        <v>2.25</v>
      </c>
      <c r="G1275">
        <v>2.25</v>
      </c>
      <c r="H1275" s="7" t="str">
        <f t="shared" si="39"/>
        <v>Karen Scuncio</v>
      </c>
      <c r="I1275" s="7">
        <f t="shared" si="38"/>
        <v>2.25</v>
      </c>
    </row>
    <row r="1276" spans="1:9" ht="14.5" x14ac:dyDescent="0.35">
      <c r="A1276" s="1">
        <v>43118.333333333328</v>
      </c>
      <c r="B1276" t="s">
        <v>733</v>
      </c>
      <c r="C1276" t="s">
        <v>14</v>
      </c>
      <c r="D1276" t="s">
        <v>9</v>
      </c>
      <c r="E1276" t="s">
        <v>21</v>
      </c>
      <c r="F1276">
        <v>1.5</v>
      </c>
      <c r="G1276">
        <v>1.5</v>
      </c>
      <c r="H1276" s="7" t="str">
        <f t="shared" si="39"/>
        <v>Karen Scuncio</v>
      </c>
      <c r="I1276" s="7">
        <f t="shared" si="38"/>
        <v>1.5</v>
      </c>
    </row>
    <row r="1277" spans="1:9" ht="14.5" x14ac:dyDescent="0.35">
      <c r="A1277" s="1">
        <v>43117.333333333328</v>
      </c>
      <c r="B1277" t="s">
        <v>713</v>
      </c>
      <c r="C1277" t="s">
        <v>14</v>
      </c>
      <c r="D1277" t="s">
        <v>9</v>
      </c>
      <c r="E1277" t="s">
        <v>10</v>
      </c>
      <c r="F1277">
        <v>1.5</v>
      </c>
      <c r="G1277">
        <v>1.5</v>
      </c>
      <c r="H1277" s="7" t="str">
        <f t="shared" si="39"/>
        <v>Karen Scuncio</v>
      </c>
      <c r="I1277" s="7">
        <f t="shared" si="38"/>
        <v>1.5</v>
      </c>
    </row>
    <row r="1278" spans="1:9" ht="14.5" x14ac:dyDescent="0.35">
      <c r="A1278" s="1">
        <v>43117.333333333328</v>
      </c>
      <c r="B1278" t="s">
        <v>555</v>
      </c>
      <c r="C1278" t="s">
        <v>14</v>
      </c>
      <c r="D1278" t="s">
        <v>9</v>
      </c>
      <c r="E1278" t="s">
        <v>10</v>
      </c>
      <c r="F1278">
        <v>1.25</v>
      </c>
      <c r="G1278">
        <v>1.25</v>
      </c>
      <c r="H1278" s="7" t="str">
        <f t="shared" si="39"/>
        <v>Karen Scuncio</v>
      </c>
      <c r="I1278" s="7">
        <f t="shared" si="38"/>
        <v>1.25</v>
      </c>
    </row>
    <row r="1279" spans="1:9" ht="14.5" x14ac:dyDescent="0.35">
      <c r="A1279" s="1">
        <v>43110.333333333328</v>
      </c>
      <c r="B1279" t="s">
        <v>713</v>
      </c>
      <c r="C1279" t="s">
        <v>14</v>
      </c>
      <c r="D1279" t="s">
        <v>9</v>
      </c>
      <c r="E1279" t="s">
        <v>10</v>
      </c>
      <c r="F1279">
        <v>2</v>
      </c>
      <c r="G1279">
        <v>2</v>
      </c>
      <c r="H1279" s="7" t="str">
        <f t="shared" si="39"/>
        <v>Karen Scuncio</v>
      </c>
      <c r="I1279" s="7">
        <f t="shared" si="38"/>
        <v>2</v>
      </c>
    </row>
    <row r="1280" spans="1:9" ht="14.5" x14ac:dyDescent="0.35">
      <c r="A1280" s="1">
        <v>43109.333333333328</v>
      </c>
      <c r="B1280" t="s">
        <v>733</v>
      </c>
      <c r="C1280" t="s">
        <v>14</v>
      </c>
      <c r="D1280" t="s">
        <v>9</v>
      </c>
      <c r="E1280" t="s">
        <v>21</v>
      </c>
      <c r="F1280">
        <v>2</v>
      </c>
      <c r="G1280">
        <v>2</v>
      </c>
      <c r="H1280" s="7" t="str">
        <f t="shared" si="39"/>
        <v>Karen Scuncio</v>
      </c>
      <c r="I1280" s="7">
        <f t="shared" si="38"/>
        <v>2</v>
      </c>
    </row>
    <row r="1281" spans="1:9" ht="14.5" x14ac:dyDescent="0.35">
      <c r="A1281" s="1">
        <v>43272.291666666672</v>
      </c>
      <c r="B1281" t="s">
        <v>721</v>
      </c>
      <c r="C1281" t="s">
        <v>1532</v>
      </c>
      <c r="D1281" t="s">
        <v>9</v>
      </c>
      <c r="E1281" t="s">
        <v>10</v>
      </c>
      <c r="F1281">
        <v>2.5</v>
      </c>
      <c r="G1281">
        <v>2.5</v>
      </c>
      <c r="H1281" s="7" t="str">
        <f t="shared" si="39"/>
        <v>Jay Tsao</v>
      </c>
      <c r="I1281" s="7">
        <f t="shared" ref="I1281:I1344" si="40">G1281</f>
        <v>2.5</v>
      </c>
    </row>
    <row r="1282" spans="1:9" ht="14.5" x14ac:dyDescent="0.35">
      <c r="A1282" s="1">
        <v>43271.291666666672</v>
      </c>
      <c r="B1282" t="s">
        <v>120</v>
      </c>
      <c r="C1282" t="s">
        <v>1532</v>
      </c>
      <c r="D1282" t="s">
        <v>9</v>
      </c>
      <c r="E1282" t="s">
        <v>10</v>
      </c>
      <c r="F1282">
        <v>2</v>
      </c>
      <c r="G1282">
        <v>2</v>
      </c>
      <c r="H1282" s="7" t="str">
        <f t="shared" ref="H1282:H1345" si="41">MID(C1282&amp;" "&amp;C1282,FIND(" ",C1282)+1,LEN(C1282)-1)</f>
        <v>Jay Tsao</v>
      </c>
      <c r="I1282" s="7">
        <f t="shared" si="40"/>
        <v>2</v>
      </c>
    </row>
    <row r="1283" spans="1:9" ht="14.5" x14ac:dyDescent="0.35">
      <c r="A1283" s="1">
        <v>43193.291666666672</v>
      </c>
      <c r="B1283" t="s">
        <v>632</v>
      </c>
      <c r="C1283" t="s">
        <v>633</v>
      </c>
      <c r="D1283" t="s">
        <v>9</v>
      </c>
      <c r="E1283" t="s">
        <v>31</v>
      </c>
      <c r="F1283">
        <v>1</v>
      </c>
      <c r="G1283">
        <v>1</v>
      </c>
      <c r="H1283" s="7" t="str">
        <f t="shared" si="41"/>
        <v>Joyce Wallach</v>
      </c>
      <c r="I1283" s="7">
        <f t="shared" si="40"/>
        <v>1</v>
      </c>
    </row>
    <row r="1284" spans="1:9" ht="14.5" x14ac:dyDescent="0.35">
      <c r="A1284" s="1">
        <v>43189.291666666672</v>
      </c>
      <c r="B1284" t="s">
        <v>632</v>
      </c>
      <c r="C1284" t="s">
        <v>633</v>
      </c>
      <c r="D1284" t="s">
        <v>9</v>
      </c>
      <c r="E1284" t="s">
        <v>10</v>
      </c>
      <c r="F1284">
        <v>1</v>
      </c>
      <c r="G1284">
        <v>1</v>
      </c>
      <c r="H1284" s="7" t="str">
        <f t="shared" si="41"/>
        <v>Joyce Wallach</v>
      </c>
      <c r="I1284" s="7">
        <f t="shared" si="40"/>
        <v>1</v>
      </c>
    </row>
    <row r="1285" spans="1:9" ht="14.5" x14ac:dyDescent="0.35">
      <c r="A1285" s="1">
        <v>43187.291666666672</v>
      </c>
      <c r="B1285" t="s">
        <v>632</v>
      </c>
      <c r="C1285" t="s">
        <v>633</v>
      </c>
      <c r="D1285" t="s">
        <v>9</v>
      </c>
      <c r="E1285" t="s">
        <v>31</v>
      </c>
      <c r="F1285">
        <v>0.55000001192092896</v>
      </c>
      <c r="G1285">
        <v>0.55000001192092896</v>
      </c>
      <c r="H1285" s="7" t="str">
        <f t="shared" si="41"/>
        <v>Joyce Wallach</v>
      </c>
      <c r="I1285" s="7">
        <f t="shared" si="40"/>
        <v>0.55000001192092896</v>
      </c>
    </row>
    <row r="1286" spans="1:9" ht="14.5" x14ac:dyDescent="0.35">
      <c r="A1286" s="1">
        <v>43172.291666666672</v>
      </c>
      <c r="B1286" t="s">
        <v>693</v>
      </c>
      <c r="C1286" t="s">
        <v>633</v>
      </c>
      <c r="D1286" t="s">
        <v>9</v>
      </c>
      <c r="E1286" t="s">
        <v>10</v>
      </c>
      <c r="F1286">
        <v>0.20000000298023224</v>
      </c>
      <c r="G1286">
        <v>0.20000000298023224</v>
      </c>
      <c r="H1286" s="7" t="str">
        <f t="shared" si="41"/>
        <v>Joyce Wallach</v>
      </c>
      <c r="I1286" s="7">
        <f t="shared" si="40"/>
        <v>0.20000000298023224</v>
      </c>
    </row>
    <row r="1287" spans="1:9" ht="14.5" x14ac:dyDescent="0.35">
      <c r="A1287" s="1">
        <v>43167.333333333328</v>
      </c>
      <c r="B1287" t="s">
        <v>693</v>
      </c>
      <c r="C1287" t="s">
        <v>633</v>
      </c>
      <c r="D1287" t="s">
        <v>9</v>
      </c>
      <c r="E1287" t="s">
        <v>10</v>
      </c>
      <c r="F1287">
        <v>0.5</v>
      </c>
      <c r="G1287">
        <v>0.5</v>
      </c>
      <c r="H1287" s="7" t="str">
        <f t="shared" si="41"/>
        <v>Joyce Wallach</v>
      </c>
      <c r="I1287" s="7">
        <f t="shared" si="40"/>
        <v>0.5</v>
      </c>
    </row>
    <row r="1288" spans="1:9" ht="14.5" x14ac:dyDescent="0.35">
      <c r="A1288" s="1">
        <v>43165.333333333328</v>
      </c>
      <c r="B1288" t="s">
        <v>632</v>
      </c>
      <c r="C1288" t="s">
        <v>633</v>
      </c>
      <c r="D1288" t="s">
        <v>9</v>
      </c>
      <c r="E1288" t="s">
        <v>10</v>
      </c>
      <c r="F1288">
        <v>1</v>
      </c>
      <c r="G1288">
        <v>1</v>
      </c>
      <c r="H1288" s="7" t="str">
        <f t="shared" si="41"/>
        <v>Joyce Wallach</v>
      </c>
      <c r="I1288" s="7">
        <f t="shared" si="40"/>
        <v>1</v>
      </c>
    </row>
    <row r="1289" spans="1:9" ht="14.5" x14ac:dyDescent="0.35">
      <c r="A1289" s="1">
        <v>43158.333333333328</v>
      </c>
      <c r="B1289" t="s">
        <v>723</v>
      </c>
      <c r="C1289" t="s">
        <v>633</v>
      </c>
      <c r="D1289" t="s">
        <v>9</v>
      </c>
      <c r="E1289" t="s">
        <v>10</v>
      </c>
      <c r="F1289">
        <v>0.16699999570846558</v>
      </c>
      <c r="G1289">
        <v>0.16699999570846558</v>
      </c>
      <c r="H1289" s="7" t="str">
        <f t="shared" si="41"/>
        <v>Joyce Wallach</v>
      </c>
      <c r="I1289" s="7">
        <f t="shared" si="40"/>
        <v>0.16699999570846558</v>
      </c>
    </row>
    <row r="1290" spans="1:9" ht="14.5" x14ac:dyDescent="0.35">
      <c r="A1290" s="1">
        <v>43158.333333333328</v>
      </c>
      <c r="B1290" t="s">
        <v>632</v>
      </c>
      <c r="C1290" t="s">
        <v>633</v>
      </c>
      <c r="D1290" t="s">
        <v>9</v>
      </c>
      <c r="E1290" t="s">
        <v>10</v>
      </c>
      <c r="F1290">
        <v>0.36700001358985901</v>
      </c>
      <c r="G1290">
        <v>0.36700001358985901</v>
      </c>
      <c r="H1290" s="7" t="str">
        <f t="shared" si="41"/>
        <v>Joyce Wallach</v>
      </c>
      <c r="I1290" s="7">
        <f t="shared" si="40"/>
        <v>0.36700001358985901</v>
      </c>
    </row>
    <row r="1291" spans="1:9" ht="14.5" x14ac:dyDescent="0.35">
      <c r="A1291" s="1">
        <v>43144.333333333328</v>
      </c>
      <c r="B1291" t="s">
        <v>624</v>
      </c>
      <c r="C1291" t="s">
        <v>633</v>
      </c>
      <c r="D1291" t="s">
        <v>9</v>
      </c>
      <c r="E1291" t="s">
        <v>10</v>
      </c>
      <c r="F1291">
        <v>0.43299999833106995</v>
      </c>
      <c r="G1291">
        <v>0.43299999833106995</v>
      </c>
      <c r="H1291" s="7" t="str">
        <f t="shared" si="41"/>
        <v>Joyce Wallach</v>
      </c>
      <c r="I1291" s="7">
        <f t="shared" si="40"/>
        <v>0.43299999833106995</v>
      </c>
    </row>
    <row r="1292" spans="1:9" ht="14.5" x14ac:dyDescent="0.35">
      <c r="A1292" s="1">
        <v>43144.333333333328</v>
      </c>
      <c r="B1292" t="s">
        <v>723</v>
      </c>
      <c r="C1292" t="s">
        <v>633</v>
      </c>
      <c r="D1292" t="s">
        <v>9</v>
      </c>
      <c r="E1292" t="s">
        <v>10</v>
      </c>
      <c r="F1292">
        <v>6.7000001668930054E-2</v>
      </c>
      <c r="G1292">
        <v>6.7000001668930054E-2</v>
      </c>
      <c r="H1292" s="7" t="str">
        <f t="shared" si="41"/>
        <v>Joyce Wallach</v>
      </c>
      <c r="I1292" s="7">
        <f t="shared" si="40"/>
        <v>6.7000001668930054E-2</v>
      </c>
    </row>
    <row r="1293" spans="1:9" ht="14.5" x14ac:dyDescent="0.35">
      <c r="A1293" s="1">
        <v>43137.333333333328</v>
      </c>
      <c r="B1293" t="s">
        <v>632</v>
      </c>
      <c r="C1293" t="s">
        <v>633</v>
      </c>
      <c r="D1293" t="s">
        <v>9</v>
      </c>
      <c r="E1293" t="s">
        <v>21</v>
      </c>
      <c r="F1293">
        <v>3</v>
      </c>
      <c r="G1293">
        <v>3</v>
      </c>
      <c r="H1293" s="7" t="str">
        <f t="shared" si="41"/>
        <v>Joyce Wallach</v>
      </c>
      <c r="I1293" s="7">
        <f t="shared" si="40"/>
        <v>3</v>
      </c>
    </row>
    <row r="1294" spans="1:9" ht="14.5" x14ac:dyDescent="0.35">
      <c r="A1294" s="1">
        <v>43137.333333333328</v>
      </c>
      <c r="B1294" t="s">
        <v>632</v>
      </c>
      <c r="C1294" t="s">
        <v>633</v>
      </c>
      <c r="D1294" t="s">
        <v>9</v>
      </c>
      <c r="E1294" t="s">
        <v>31</v>
      </c>
      <c r="F1294">
        <v>0.5</v>
      </c>
      <c r="G1294">
        <v>0.5</v>
      </c>
      <c r="H1294" s="7" t="str">
        <f t="shared" si="41"/>
        <v>Joyce Wallach</v>
      </c>
      <c r="I1294" s="7">
        <f t="shared" si="40"/>
        <v>0.5</v>
      </c>
    </row>
    <row r="1295" spans="1:9" ht="14.5" x14ac:dyDescent="0.35">
      <c r="A1295" s="1">
        <v>43133.333333333328</v>
      </c>
      <c r="B1295" t="s">
        <v>723</v>
      </c>
      <c r="C1295" t="s">
        <v>633</v>
      </c>
      <c r="D1295" t="s">
        <v>9</v>
      </c>
      <c r="E1295" t="s">
        <v>10</v>
      </c>
      <c r="F1295">
        <v>0.41699999570846558</v>
      </c>
      <c r="G1295">
        <v>0.41699999570846558</v>
      </c>
      <c r="H1295" s="7" t="str">
        <f t="shared" si="41"/>
        <v>Joyce Wallach</v>
      </c>
      <c r="I1295" s="7">
        <f t="shared" si="40"/>
        <v>0.41699999570846558</v>
      </c>
    </row>
    <row r="1296" spans="1:9" ht="14.5" x14ac:dyDescent="0.35">
      <c r="A1296" s="1">
        <v>43133.333333333328</v>
      </c>
      <c r="B1296" t="s">
        <v>632</v>
      </c>
      <c r="C1296" t="s">
        <v>633</v>
      </c>
      <c r="D1296" t="s">
        <v>9</v>
      </c>
      <c r="E1296" t="s">
        <v>10</v>
      </c>
      <c r="F1296">
        <v>1.9670000076293945</v>
      </c>
      <c r="G1296">
        <v>1.9670000076293945</v>
      </c>
      <c r="H1296" s="7" t="str">
        <f t="shared" si="41"/>
        <v>Joyce Wallach</v>
      </c>
      <c r="I1296" s="7">
        <f t="shared" si="40"/>
        <v>1.9670000076293945</v>
      </c>
    </row>
    <row r="1297" spans="1:9" ht="14.5" x14ac:dyDescent="0.35">
      <c r="A1297" s="1">
        <v>43133.333333333328</v>
      </c>
      <c r="B1297" t="s">
        <v>624</v>
      </c>
      <c r="C1297" t="s">
        <v>633</v>
      </c>
      <c r="D1297" t="s">
        <v>9</v>
      </c>
      <c r="E1297" t="s">
        <v>31</v>
      </c>
      <c r="F1297">
        <v>1.1499999761581421</v>
      </c>
      <c r="G1297">
        <v>1.1499999761581421</v>
      </c>
      <c r="H1297" s="7" t="str">
        <f t="shared" si="41"/>
        <v>Joyce Wallach</v>
      </c>
      <c r="I1297" s="7">
        <f t="shared" si="40"/>
        <v>1.1499999761581421</v>
      </c>
    </row>
    <row r="1298" spans="1:9" ht="14.5" x14ac:dyDescent="0.35">
      <c r="A1298" s="1">
        <v>43131.333333333328</v>
      </c>
      <c r="B1298" t="s">
        <v>723</v>
      </c>
      <c r="C1298" t="s">
        <v>633</v>
      </c>
      <c r="D1298" t="s">
        <v>9</v>
      </c>
      <c r="E1298" t="s">
        <v>31</v>
      </c>
      <c r="F1298">
        <v>0.15000000596046448</v>
      </c>
      <c r="G1298">
        <v>0.15000000596046448</v>
      </c>
      <c r="H1298" s="7" t="str">
        <f t="shared" si="41"/>
        <v>Joyce Wallach</v>
      </c>
      <c r="I1298" s="7">
        <f t="shared" si="40"/>
        <v>0.15000000596046448</v>
      </c>
    </row>
    <row r="1299" spans="1:9" ht="14.5" x14ac:dyDescent="0.35">
      <c r="A1299" s="1">
        <v>43131.333333333328</v>
      </c>
      <c r="B1299" t="s">
        <v>632</v>
      </c>
      <c r="C1299" t="s">
        <v>633</v>
      </c>
      <c r="D1299" t="s">
        <v>9</v>
      </c>
      <c r="E1299" t="s">
        <v>31</v>
      </c>
      <c r="F1299">
        <v>8.2999996840953827E-2</v>
      </c>
      <c r="G1299">
        <v>8.2999996840953827E-2</v>
      </c>
      <c r="H1299" s="7" t="str">
        <f t="shared" si="41"/>
        <v>Joyce Wallach</v>
      </c>
      <c r="I1299" s="7">
        <f t="shared" si="40"/>
        <v>8.2999996840953827E-2</v>
      </c>
    </row>
    <row r="1300" spans="1:9" ht="14.5" x14ac:dyDescent="0.35">
      <c r="A1300" s="1">
        <v>43131.333333333328</v>
      </c>
      <c r="B1300" t="s">
        <v>632</v>
      </c>
      <c r="C1300" t="s">
        <v>633</v>
      </c>
      <c r="D1300" t="s">
        <v>9</v>
      </c>
      <c r="E1300" t="s">
        <v>10</v>
      </c>
      <c r="F1300">
        <v>1.1670000553131104</v>
      </c>
      <c r="G1300">
        <v>1.1670000553131104</v>
      </c>
      <c r="H1300" s="7" t="str">
        <f t="shared" si="41"/>
        <v>Joyce Wallach</v>
      </c>
      <c r="I1300" s="7">
        <f t="shared" si="40"/>
        <v>1.1670000553131104</v>
      </c>
    </row>
    <row r="1301" spans="1:9" ht="14.5" x14ac:dyDescent="0.35">
      <c r="A1301" s="1">
        <v>43131.333333333328</v>
      </c>
      <c r="B1301" t="s">
        <v>624</v>
      </c>
      <c r="C1301" t="s">
        <v>633</v>
      </c>
      <c r="D1301" t="s">
        <v>9</v>
      </c>
      <c r="E1301" t="s">
        <v>10</v>
      </c>
      <c r="F1301">
        <v>1.3170000314712524</v>
      </c>
      <c r="G1301">
        <v>1.3170000314712524</v>
      </c>
      <c r="H1301" s="7" t="str">
        <f t="shared" si="41"/>
        <v>Joyce Wallach</v>
      </c>
      <c r="I1301" s="7">
        <f t="shared" si="40"/>
        <v>1.3170000314712524</v>
      </c>
    </row>
    <row r="1302" spans="1:9" ht="14.5" x14ac:dyDescent="0.35">
      <c r="A1302" s="1">
        <v>43130.333333333328</v>
      </c>
      <c r="B1302" t="s">
        <v>632</v>
      </c>
      <c r="C1302" t="s">
        <v>633</v>
      </c>
      <c r="D1302" t="s">
        <v>9</v>
      </c>
      <c r="E1302" t="s">
        <v>23</v>
      </c>
      <c r="F1302">
        <v>3.6670000553131104</v>
      </c>
      <c r="G1302">
        <v>3.6670000553131104</v>
      </c>
      <c r="H1302" s="7" t="str">
        <f t="shared" si="41"/>
        <v>Joyce Wallach</v>
      </c>
      <c r="I1302" s="7">
        <f t="shared" si="40"/>
        <v>3.6670000553131104</v>
      </c>
    </row>
    <row r="1303" spans="1:9" ht="14.5" x14ac:dyDescent="0.35">
      <c r="A1303" s="1">
        <v>43130.333333333328</v>
      </c>
      <c r="B1303" t="s">
        <v>723</v>
      </c>
      <c r="C1303" t="s">
        <v>633</v>
      </c>
      <c r="D1303" t="s">
        <v>9</v>
      </c>
      <c r="E1303" t="s">
        <v>10</v>
      </c>
      <c r="F1303">
        <v>5.000000074505806E-2</v>
      </c>
      <c r="G1303">
        <v>5.000000074505806E-2</v>
      </c>
      <c r="H1303" s="7" t="str">
        <f t="shared" si="41"/>
        <v>Joyce Wallach</v>
      </c>
      <c r="I1303" s="7">
        <f t="shared" si="40"/>
        <v>5.000000074505806E-2</v>
      </c>
    </row>
    <row r="1304" spans="1:9" ht="14.5" x14ac:dyDescent="0.35">
      <c r="A1304" s="1">
        <v>43130.333333333328</v>
      </c>
      <c r="B1304" t="s">
        <v>624</v>
      </c>
      <c r="C1304" t="s">
        <v>633</v>
      </c>
      <c r="D1304" t="s">
        <v>9</v>
      </c>
      <c r="E1304" t="s">
        <v>31</v>
      </c>
      <c r="F1304">
        <v>0.16699999570846558</v>
      </c>
      <c r="G1304">
        <v>0.16699999570846558</v>
      </c>
      <c r="H1304" s="7" t="str">
        <f t="shared" si="41"/>
        <v>Joyce Wallach</v>
      </c>
      <c r="I1304" s="7">
        <f t="shared" si="40"/>
        <v>0.16699999570846558</v>
      </c>
    </row>
    <row r="1305" spans="1:9" ht="14.5" x14ac:dyDescent="0.35">
      <c r="A1305" s="1">
        <v>43126.333333333328</v>
      </c>
      <c r="B1305" t="s">
        <v>632</v>
      </c>
      <c r="C1305" t="s">
        <v>633</v>
      </c>
      <c r="D1305" t="s">
        <v>9</v>
      </c>
      <c r="E1305" t="s">
        <v>10</v>
      </c>
      <c r="F1305">
        <v>3.5</v>
      </c>
      <c r="G1305">
        <v>3.5</v>
      </c>
      <c r="H1305" s="7" t="str">
        <f t="shared" si="41"/>
        <v>Joyce Wallach</v>
      </c>
      <c r="I1305" s="7">
        <f t="shared" si="40"/>
        <v>3.5</v>
      </c>
    </row>
    <row r="1306" spans="1:9" ht="14.5" x14ac:dyDescent="0.35">
      <c r="A1306" s="1">
        <v>43126.333333333328</v>
      </c>
      <c r="B1306" t="s">
        <v>117</v>
      </c>
      <c r="C1306" t="s">
        <v>633</v>
      </c>
      <c r="D1306" t="s">
        <v>9</v>
      </c>
      <c r="E1306" t="s">
        <v>31</v>
      </c>
      <c r="F1306">
        <v>0.16699999570846558</v>
      </c>
      <c r="G1306">
        <v>0.16699999570846558</v>
      </c>
      <c r="H1306" s="7" t="str">
        <f t="shared" si="41"/>
        <v>Joyce Wallach</v>
      </c>
      <c r="I1306" s="7">
        <f t="shared" si="40"/>
        <v>0.16699999570846558</v>
      </c>
    </row>
    <row r="1307" spans="1:9" ht="14.5" x14ac:dyDescent="0.35">
      <c r="A1307" s="1">
        <v>43124.333333333328</v>
      </c>
      <c r="B1307" t="s">
        <v>632</v>
      </c>
      <c r="C1307" t="s">
        <v>633</v>
      </c>
      <c r="D1307" t="s">
        <v>9</v>
      </c>
      <c r="E1307" t="s">
        <v>31</v>
      </c>
      <c r="F1307">
        <v>0.33300000429153442</v>
      </c>
      <c r="G1307">
        <v>0.33300000429153442</v>
      </c>
      <c r="H1307" s="7" t="str">
        <f t="shared" si="41"/>
        <v>Joyce Wallach</v>
      </c>
      <c r="I1307" s="7">
        <f t="shared" si="40"/>
        <v>0.33300000429153442</v>
      </c>
    </row>
    <row r="1308" spans="1:9" ht="14.5" x14ac:dyDescent="0.35">
      <c r="A1308" s="1">
        <v>43124.333333333328</v>
      </c>
      <c r="B1308" t="s">
        <v>632</v>
      </c>
      <c r="C1308" t="s">
        <v>633</v>
      </c>
      <c r="D1308" t="s">
        <v>9</v>
      </c>
      <c r="E1308" t="s">
        <v>31</v>
      </c>
      <c r="F1308">
        <v>0.25</v>
      </c>
      <c r="G1308">
        <v>0.25</v>
      </c>
      <c r="H1308" s="7" t="str">
        <f t="shared" si="41"/>
        <v>Joyce Wallach</v>
      </c>
      <c r="I1308" s="7">
        <f t="shared" si="40"/>
        <v>0.25</v>
      </c>
    </row>
    <row r="1309" spans="1:9" ht="14.5" x14ac:dyDescent="0.35">
      <c r="A1309" s="1">
        <v>43123.333333333328</v>
      </c>
      <c r="B1309" t="s">
        <v>632</v>
      </c>
      <c r="C1309" t="s">
        <v>633</v>
      </c>
      <c r="D1309" t="s">
        <v>9</v>
      </c>
      <c r="E1309" t="s">
        <v>31</v>
      </c>
      <c r="F1309">
        <v>0.5</v>
      </c>
      <c r="G1309">
        <v>0.5</v>
      </c>
      <c r="H1309" s="7" t="str">
        <f t="shared" si="41"/>
        <v>Joyce Wallach</v>
      </c>
      <c r="I1309" s="7">
        <f t="shared" si="40"/>
        <v>0.5</v>
      </c>
    </row>
    <row r="1310" spans="1:9" ht="14.5" x14ac:dyDescent="0.35">
      <c r="A1310" s="1">
        <v>43123.333333333328</v>
      </c>
      <c r="B1310" t="s">
        <v>632</v>
      </c>
      <c r="C1310" t="s">
        <v>633</v>
      </c>
      <c r="D1310" t="s">
        <v>9</v>
      </c>
      <c r="E1310" t="s">
        <v>31</v>
      </c>
      <c r="F1310">
        <v>0.33300000429153442</v>
      </c>
      <c r="G1310">
        <v>0.33300000429153442</v>
      </c>
      <c r="H1310" s="7" t="str">
        <f t="shared" si="41"/>
        <v>Joyce Wallach</v>
      </c>
      <c r="I1310" s="7">
        <f t="shared" si="40"/>
        <v>0.33300000429153442</v>
      </c>
    </row>
    <row r="1311" spans="1:9" ht="14.5" x14ac:dyDescent="0.35">
      <c r="A1311" s="1">
        <v>43123.333333333328</v>
      </c>
      <c r="B1311" t="s">
        <v>632</v>
      </c>
      <c r="C1311" t="s">
        <v>633</v>
      </c>
      <c r="D1311" t="s">
        <v>9</v>
      </c>
      <c r="E1311" t="s">
        <v>31</v>
      </c>
      <c r="F1311">
        <v>0.16699999570846558</v>
      </c>
      <c r="G1311">
        <v>0.16699999570846558</v>
      </c>
      <c r="H1311" s="7" t="str">
        <f t="shared" si="41"/>
        <v>Joyce Wallach</v>
      </c>
      <c r="I1311" s="7">
        <f t="shared" si="40"/>
        <v>0.16699999570846558</v>
      </c>
    </row>
    <row r="1312" spans="1:9" ht="14.5" x14ac:dyDescent="0.35">
      <c r="A1312" s="1">
        <v>43122.333333333328</v>
      </c>
      <c r="B1312" t="s">
        <v>723</v>
      </c>
      <c r="C1312" t="s">
        <v>633</v>
      </c>
      <c r="D1312" t="s">
        <v>9</v>
      </c>
      <c r="E1312" t="s">
        <v>10</v>
      </c>
      <c r="F1312">
        <v>2.2829999923706055</v>
      </c>
      <c r="G1312">
        <v>2.2829999923706055</v>
      </c>
      <c r="H1312" s="7" t="str">
        <f t="shared" si="41"/>
        <v>Joyce Wallach</v>
      </c>
      <c r="I1312" s="7">
        <f t="shared" si="40"/>
        <v>2.2829999923706055</v>
      </c>
    </row>
    <row r="1313" spans="1:9" ht="14.5" x14ac:dyDescent="0.35">
      <c r="A1313" s="1">
        <v>43122.333333333328</v>
      </c>
      <c r="B1313" t="s">
        <v>632</v>
      </c>
      <c r="C1313" t="s">
        <v>633</v>
      </c>
      <c r="D1313" t="s">
        <v>9</v>
      </c>
      <c r="E1313" t="s">
        <v>31</v>
      </c>
      <c r="F1313">
        <v>0.33300000429153442</v>
      </c>
      <c r="G1313">
        <v>0.33300000429153442</v>
      </c>
      <c r="H1313" s="7" t="str">
        <f t="shared" si="41"/>
        <v>Joyce Wallach</v>
      </c>
      <c r="I1313" s="7">
        <f t="shared" si="40"/>
        <v>0.33300000429153442</v>
      </c>
    </row>
    <row r="1314" spans="1:9" ht="14.5" x14ac:dyDescent="0.35">
      <c r="A1314" s="1">
        <v>43117.333333333328</v>
      </c>
      <c r="B1314" t="s">
        <v>723</v>
      </c>
      <c r="C1314" t="s">
        <v>633</v>
      </c>
      <c r="D1314" t="s">
        <v>9</v>
      </c>
      <c r="E1314" t="s">
        <v>10</v>
      </c>
      <c r="F1314">
        <v>0.89999997615814209</v>
      </c>
      <c r="G1314">
        <v>0.89999997615814209</v>
      </c>
      <c r="H1314" s="7" t="str">
        <f t="shared" si="41"/>
        <v>Joyce Wallach</v>
      </c>
      <c r="I1314" s="7">
        <f t="shared" si="40"/>
        <v>0.89999997615814209</v>
      </c>
    </row>
    <row r="1315" spans="1:9" ht="14.5" x14ac:dyDescent="0.35">
      <c r="A1315" s="1">
        <v>43117.333333333328</v>
      </c>
      <c r="B1315" t="s">
        <v>632</v>
      </c>
      <c r="C1315" t="s">
        <v>633</v>
      </c>
      <c r="D1315" t="s">
        <v>9</v>
      </c>
      <c r="E1315" t="s">
        <v>23</v>
      </c>
      <c r="F1315">
        <v>2.25</v>
      </c>
      <c r="G1315">
        <v>2.25</v>
      </c>
      <c r="H1315" s="7" t="str">
        <f t="shared" si="41"/>
        <v>Joyce Wallach</v>
      </c>
      <c r="I1315" s="7">
        <f t="shared" si="40"/>
        <v>2.25</v>
      </c>
    </row>
    <row r="1316" spans="1:9" ht="14.5" x14ac:dyDescent="0.35">
      <c r="A1316" s="1">
        <v>43112.333333333328</v>
      </c>
      <c r="B1316" t="s">
        <v>723</v>
      </c>
      <c r="C1316" t="s">
        <v>633</v>
      </c>
      <c r="D1316" t="s">
        <v>9</v>
      </c>
      <c r="E1316" t="s">
        <v>31</v>
      </c>
      <c r="F1316">
        <v>3.75</v>
      </c>
      <c r="G1316">
        <v>3.75</v>
      </c>
      <c r="H1316" s="7" t="str">
        <f t="shared" si="41"/>
        <v>Joyce Wallach</v>
      </c>
      <c r="I1316" s="7">
        <f t="shared" si="40"/>
        <v>3.75</v>
      </c>
    </row>
    <row r="1317" spans="1:9" ht="14.5" x14ac:dyDescent="0.35">
      <c r="A1317" s="1">
        <v>43109.333333333328</v>
      </c>
      <c r="B1317" t="s">
        <v>723</v>
      </c>
      <c r="C1317" t="s">
        <v>633</v>
      </c>
      <c r="D1317" t="s">
        <v>9</v>
      </c>
      <c r="E1317" t="s">
        <v>10</v>
      </c>
      <c r="F1317">
        <v>0.11699999868869781</v>
      </c>
      <c r="G1317">
        <v>0.11699999868869781</v>
      </c>
      <c r="H1317" s="7" t="str">
        <f t="shared" si="41"/>
        <v>Joyce Wallach</v>
      </c>
      <c r="I1317" s="7">
        <f t="shared" si="40"/>
        <v>0.11699999868869781</v>
      </c>
    </row>
    <row r="1318" spans="1:9" ht="14.5" x14ac:dyDescent="0.35">
      <c r="A1318" s="1">
        <v>43292.291666666672</v>
      </c>
      <c r="B1318" t="s">
        <v>1327</v>
      </c>
      <c r="C1318" t="s">
        <v>29</v>
      </c>
      <c r="D1318" t="s">
        <v>9</v>
      </c>
      <c r="E1318" t="s">
        <v>90</v>
      </c>
      <c r="F1318">
        <v>1.5</v>
      </c>
      <c r="G1318">
        <v>1.5</v>
      </c>
      <c r="H1318" s="7" t="str">
        <f t="shared" si="41"/>
        <v>Eric J. Zackrison</v>
      </c>
      <c r="I1318" s="7">
        <f t="shared" si="40"/>
        <v>1.5</v>
      </c>
    </row>
    <row r="1319" spans="1:9" ht="14.5" x14ac:dyDescent="0.35">
      <c r="A1319" s="1">
        <v>43286.291666666672</v>
      </c>
      <c r="B1319" t="s">
        <v>46</v>
      </c>
      <c r="C1319" t="s">
        <v>29</v>
      </c>
      <c r="D1319" t="s">
        <v>9</v>
      </c>
      <c r="E1319" t="s">
        <v>21</v>
      </c>
      <c r="F1319">
        <v>3</v>
      </c>
      <c r="G1319">
        <v>3</v>
      </c>
      <c r="H1319" s="7" t="str">
        <f t="shared" si="41"/>
        <v>Eric J. Zackrison</v>
      </c>
      <c r="I1319" s="7">
        <f t="shared" si="40"/>
        <v>3</v>
      </c>
    </row>
    <row r="1320" spans="1:9" ht="14.5" x14ac:dyDescent="0.35">
      <c r="A1320" s="1">
        <v>43280.291666666672</v>
      </c>
      <c r="B1320" t="s">
        <v>15</v>
      </c>
      <c r="C1320" t="s">
        <v>29</v>
      </c>
      <c r="D1320" t="s">
        <v>9</v>
      </c>
      <c r="E1320" t="s">
        <v>10</v>
      </c>
      <c r="F1320">
        <v>0.25</v>
      </c>
      <c r="G1320">
        <v>0.25</v>
      </c>
      <c r="H1320" s="7" t="str">
        <f t="shared" si="41"/>
        <v>Eric J. Zackrison</v>
      </c>
      <c r="I1320" s="7">
        <f t="shared" si="40"/>
        <v>0.25</v>
      </c>
    </row>
    <row r="1321" spans="1:9" ht="14.5" x14ac:dyDescent="0.35">
      <c r="A1321" s="1">
        <v>43280.291666666672</v>
      </c>
      <c r="B1321" t="s">
        <v>1530</v>
      </c>
      <c r="C1321" t="s">
        <v>29</v>
      </c>
      <c r="D1321" t="s">
        <v>9</v>
      </c>
      <c r="E1321" t="s">
        <v>10</v>
      </c>
      <c r="F1321">
        <v>0.25</v>
      </c>
      <c r="G1321">
        <v>0.25</v>
      </c>
      <c r="H1321" s="7" t="str">
        <f t="shared" si="41"/>
        <v>Eric J. Zackrison</v>
      </c>
      <c r="I1321" s="7">
        <f t="shared" si="40"/>
        <v>0.25</v>
      </c>
    </row>
    <row r="1322" spans="1:9" ht="14.5" x14ac:dyDescent="0.35">
      <c r="A1322" s="1">
        <v>43279.291666666672</v>
      </c>
      <c r="B1322" t="s">
        <v>38</v>
      </c>
      <c r="C1322" t="s">
        <v>29</v>
      </c>
      <c r="D1322" t="s">
        <v>9</v>
      </c>
      <c r="E1322" t="s">
        <v>31</v>
      </c>
      <c r="F1322">
        <v>0.25</v>
      </c>
      <c r="G1322">
        <v>0.25</v>
      </c>
      <c r="H1322" s="7" t="str">
        <f t="shared" si="41"/>
        <v>Eric J. Zackrison</v>
      </c>
      <c r="I1322" s="7">
        <f t="shared" si="40"/>
        <v>0.25</v>
      </c>
    </row>
    <row r="1323" spans="1:9" ht="14.5" x14ac:dyDescent="0.35">
      <c r="A1323" s="1">
        <v>43279.291666666672</v>
      </c>
      <c r="B1323" t="s">
        <v>40</v>
      </c>
      <c r="C1323" t="s">
        <v>29</v>
      </c>
      <c r="D1323" t="s">
        <v>9</v>
      </c>
      <c r="E1323" t="s">
        <v>31</v>
      </c>
      <c r="F1323">
        <v>0.25</v>
      </c>
      <c r="G1323">
        <v>0.25</v>
      </c>
      <c r="H1323" s="7" t="str">
        <f t="shared" si="41"/>
        <v>Eric J. Zackrison</v>
      </c>
      <c r="I1323" s="7">
        <f t="shared" si="40"/>
        <v>0.25</v>
      </c>
    </row>
    <row r="1324" spans="1:9" ht="14.5" x14ac:dyDescent="0.35">
      <c r="A1324" s="1">
        <v>43279.291666666672</v>
      </c>
      <c r="B1324" t="s">
        <v>42</v>
      </c>
      <c r="C1324" t="s">
        <v>29</v>
      </c>
      <c r="D1324" t="s">
        <v>9</v>
      </c>
      <c r="E1324" t="s">
        <v>10</v>
      </c>
      <c r="F1324">
        <v>0.5</v>
      </c>
      <c r="G1324">
        <v>0.5</v>
      </c>
      <c r="H1324" s="7" t="str">
        <f t="shared" si="41"/>
        <v>Eric J. Zackrison</v>
      </c>
      <c r="I1324" s="7">
        <f t="shared" si="40"/>
        <v>0.5</v>
      </c>
    </row>
    <row r="1325" spans="1:9" ht="14.5" x14ac:dyDescent="0.35">
      <c r="A1325" s="1">
        <v>43279.291666666672</v>
      </c>
      <c r="B1325" t="s">
        <v>1383</v>
      </c>
      <c r="C1325" t="s">
        <v>29</v>
      </c>
      <c r="D1325" t="s">
        <v>9</v>
      </c>
      <c r="E1325" t="s">
        <v>10</v>
      </c>
      <c r="F1325">
        <v>0.5</v>
      </c>
      <c r="G1325">
        <v>0.5</v>
      </c>
      <c r="H1325" s="7" t="str">
        <f t="shared" si="41"/>
        <v>Eric J. Zackrison</v>
      </c>
      <c r="I1325" s="7">
        <f t="shared" si="40"/>
        <v>0.5</v>
      </c>
    </row>
    <row r="1326" spans="1:9" ht="14.5" x14ac:dyDescent="0.35">
      <c r="A1326" s="1">
        <v>43279.291666666672</v>
      </c>
      <c r="B1326" t="s">
        <v>44</v>
      </c>
      <c r="C1326" t="s">
        <v>29</v>
      </c>
      <c r="D1326" t="s">
        <v>9</v>
      </c>
      <c r="E1326" t="s">
        <v>10</v>
      </c>
      <c r="F1326">
        <v>0.5</v>
      </c>
      <c r="G1326">
        <v>0.5</v>
      </c>
      <c r="H1326" s="7" t="str">
        <f t="shared" si="41"/>
        <v>Eric J. Zackrison</v>
      </c>
      <c r="I1326" s="7">
        <f t="shared" si="40"/>
        <v>0.5</v>
      </c>
    </row>
    <row r="1327" spans="1:9" ht="14.5" x14ac:dyDescent="0.35">
      <c r="A1327" s="1">
        <v>43279.291666666672</v>
      </c>
      <c r="B1327" t="s">
        <v>46</v>
      </c>
      <c r="C1327" t="s">
        <v>29</v>
      </c>
      <c r="D1327" t="s">
        <v>9</v>
      </c>
      <c r="E1327" t="s">
        <v>10</v>
      </c>
      <c r="F1327">
        <v>0.75</v>
      </c>
      <c r="G1327">
        <v>0.75</v>
      </c>
      <c r="H1327" s="7" t="str">
        <f t="shared" si="41"/>
        <v>Eric J. Zackrison</v>
      </c>
      <c r="I1327" s="7">
        <f t="shared" si="40"/>
        <v>0.75</v>
      </c>
    </row>
    <row r="1328" spans="1:9" ht="14.5" x14ac:dyDescent="0.35">
      <c r="A1328" s="1">
        <v>43279.291666666672</v>
      </c>
      <c r="B1328" t="s">
        <v>48</v>
      </c>
      <c r="C1328" t="s">
        <v>29</v>
      </c>
      <c r="D1328" t="s">
        <v>9</v>
      </c>
      <c r="E1328" t="s">
        <v>10</v>
      </c>
      <c r="F1328">
        <v>0.5</v>
      </c>
      <c r="G1328">
        <v>0.5</v>
      </c>
      <c r="H1328" s="7" t="str">
        <f t="shared" si="41"/>
        <v>Eric J. Zackrison</v>
      </c>
      <c r="I1328" s="7">
        <f t="shared" si="40"/>
        <v>0.5</v>
      </c>
    </row>
    <row r="1329" spans="1:9" ht="14.5" x14ac:dyDescent="0.35">
      <c r="A1329" s="1">
        <v>43279.291666666672</v>
      </c>
      <c r="B1329" t="s">
        <v>50</v>
      </c>
      <c r="C1329" t="s">
        <v>29</v>
      </c>
      <c r="D1329" t="s">
        <v>9</v>
      </c>
      <c r="E1329" t="s">
        <v>10</v>
      </c>
      <c r="F1329">
        <v>0.5</v>
      </c>
      <c r="G1329">
        <v>0.5</v>
      </c>
      <c r="H1329" s="7" t="str">
        <f t="shared" si="41"/>
        <v>Eric J. Zackrison</v>
      </c>
      <c r="I1329" s="7">
        <f t="shared" si="40"/>
        <v>0.5</v>
      </c>
    </row>
    <row r="1330" spans="1:9" ht="14.5" x14ac:dyDescent="0.35">
      <c r="A1330" s="1">
        <v>43279.291666666672</v>
      </c>
      <c r="B1330" t="s">
        <v>52</v>
      </c>
      <c r="C1330" t="s">
        <v>29</v>
      </c>
      <c r="D1330" t="s">
        <v>9</v>
      </c>
      <c r="E1330" t="s">
        <v>10</v>
      </c>
      <c r="F1330">
        <v>0.25</v>
      </c>
      <c r="G1330">
        <v>0.25</v>
      </c>
      <c r="H1330" s="7" t="str">
        <f t="shared" si="41"/>
        <v>Eric J. Zackrison</v>
      </c>
      <c r="I1330" s="7">
        <f t="shared" si="40"/>
        <v>0.25</v>
      </c>
    </row>
    <row r="1331" spans="1:9" ht="14.5" x14ac:dyDescent="0.35">
      <c r="A1331" s="1">
        <v>43279.291666666672</v>
      </c>
      <c r="B1331" t="s">
        <v>54</v>
      </c>
      <c r="C1331" t="s">
        <v>29</v>
      </c>
      <c r="D1331" t="s">
        <v>9</v>
      </c>
      <c r="E1331" t="s">
        <v>10</v>
      </c>
      <c r="F1331">
        <v>0.5</v>
      </c>
      <c r="G1331">
        <v>0.5</v>
      </c>
      <c r="H1331" s="7" t="str">
        <f t="shared" si="41"/>
        <v>Eric J. Zackrison</v>
      </c>
      <c r="I1331" s="7">
        <f t="shared" si="40"/>
        <v>0.5</v>
      </c>
    </row>
    <row r="1332" spans="1:9" ht="14.5" x14ac:dyDescent="0.35">
      <c r="A1332" s="1">
        <v>43279.291666666672</v>
      </c>
      <c r="B1332" t="s">
        <v>56</v>
      </c>
      <c r="C1332" t="s">
        <v>29</v>
      </c>
      <c r="D1332" t="s">
        <v>9</v>
      </c>
      <c r="E1332" t="s">
        <v>31</v>
      </c>
      <c r="F1332">
        <v>0.16699999570846558</v>
      </c>
      <c r="G1332">
        <v>0.16699999570846558</v>
      </c>
      <c r="H1332" s="7" t="str">
        <f t="shared" si="41"/>
        <v>Eric J. Zackrison</v>
      </c>
      <c r="I1332" s="7">
        <f t="shared" si="40"/>
        <v>0.16699999570846558</v>
      </c>
    </row>
    <row r="1333" spans="1:9" ht="14.5" x14ac:dyDescent="0.35">
      <c r="A1333" s="1">
        <v>43279.291666666672</v>
      </c>
      <c r="B1333" t="s">
        <v>58</v>
      </c>
      <c r="C1333" t="s">
        <v>29</v>
      </c>
      <c r="D1333" t="s">
        <v>9</v>
      </c>
      <c r="E1333" t="s">
        <v>10</v>
      </c>
      <c r="F1333">
        <v>0.5</v>
      </c>
      <c r="G1333">
        <v>0.5</v>
      </c>
      <c r="H1333" s="7" t="str">
        <f t="shared" si="41"/>
        <v>Eric J. Zackrison</v>
      </c>
      <c r="I1333" s="7">
        <f t="shared" si="40"/>
        <v>0.5</v>
      </c>
    </row>
    <row r="1334" spans="1:9" ht="14.5" x14ac:dyDescent="0.35">
      <c r="A1334" s="1">
        <v>43279.291666666672</v>
      </c>
      <c r="B1334" t="s">
        <v>60</v>
      </c>
      <c r="C1334" t="s">
        <v>29</v>
      </c>
      <c r="D1334" t="s">
        <v>9</v>
      </c>
      <c r="E1334" t="s">
        <v>10</v>
      </c>
      <c r="F1334">
        <v>0.5</v>
      </c>
      <c r="G1334">
        <v>0.5</v>
      </c>
      <c r="H1334" s="7" t="str">
        <f t="shared" si="41"/>
        <v>Eric J. Zackrison</v>
      </c>
      <c r="I1334" s="7">
        <f t="shared" si="40"/>
        <v>0.5</v>
      </c>
    </row>
    <row r="1335" spans="1:9" ht="14.5" x14ac:dyDescent="0.35">
      <c r="A1335" s="1">
        <v>43277.291666666672</v>
      </c>
      <c r="B1335" t="s">
        <v>81</v>
      </c>
      <c r="C1335" t="s">
        <v>29</v>
      </c>
      <c r="D1335" t="s">
        <v>9</v>
      </c>
      <c r="E1335" t="s">
        <v>10</v>
      </c>
      <c r="F1335">
        <v>0.25</v>
      </c>
      <c r="G1335">
        <v>0.25</v>
      </c>
      <c r="H1335" s="7" t="str">
        <f t="shared" si="41"/>
        <v>Eric J. Zackrison</v>
      </c>
      <c r="I1335" s="7">
        <f t="shared" si="40"/>
        <v>0.25</v>
      </c>
    </row>
    <row r="1336" spans="1:9" ht="14.5" x14ac:dyDescent="0.35">
      <c r="A1336" s="1">
        <v>43277.291666666672</v>
      </c>
      <c r="B1336" t="s">
        <v>83</v>
      </c>
      <c r="C1336" t="s">
        <v>29</v>
      </c>
      <c r="D1336" t="s">
        <v>9</v>
      </c>
      <c r="E1336" t="s">
        <v>10</v>
      </c>
      <c r="F1336">
        <v>0.25</v>
      </c>
      <c r="G1336">
        <v>0.25</v>
      </c>
      <c r="H1336" s="7" t="str">
        <f t="shared" si="41"/>
        <v>Eric J. Zackrison</v>
      </c>
      <c r="I1336" s="7">
        <f t="shared" si="40"/>
        <v>0.25</v>
      </c>
    </row>
    <row r="1337" spans="1:9" ht="14.5" x14ac:dyDescent="0.35">
      <c r="A1337" s="1">
        <v>43276.291666666672</v>
      </c>
      <c r="B1337" t="s">
        <v>95</v>
      </c>
      <c r="C1337" t="s">
        <v>29</v>
      </c>
      <c r="D1337" t="s">
        <v>9</v>
      </c>
      <c r="E1337" t="s">
        <v>21</v>
      </c>
      <c r="F1337">
        <v>1.5</v>
      </c>
      <c r="G1337">
        <v>1.5</v>
      </c>
      <c r="H1337" s="7" t="str">
        <f t="shared" si="41"/>
        <v>Eric J. Zackrison</v>
      </c>
      <c r="I1337" s="7">
        <f t="shared" si="40"/>
        <v>1.5</v>
      </c>
    </row>
    <row r="1338" spans="1:9" ht="14.5" x14ac:dyDescent="0.35">
      <c r="A1338" s="1">
        <v>43275.291666666672</v>
      </c>
      <c r="B1338" t="s">
        <v>99</v>
      </c>
      <c r="C1338" t="s">
        <v>29</v>
      </c>
      <c r="D1338" t="s">
        <v>9</v>
      </c>
      <c r="E1338" t="s">
        <v>31</v>
      </c>
      <c r="F1338">
        <v>0.25</v>
      </c>
      <c r="G1338">
        <v>0.25</v>
      </c>
      <c r="H1338" s="7" t="str">
        <f t="shared" si="41"/>
        <v>Eric J. Zackrison</v>
      </c>
      <c r="I1338" s="7">
        <f t="shared" si="40"/>
        <v>0.25</v>
      </c>
    </row>
    <row r="1339" spans="1:9" ht="14.5" x14ac:dyDescent="0.35">
      <c r="A1339" s="1">
        <v>43275.291666666672</v>
      </c>
      <c r="B1339" t="s">
        <v>101</v>
      </c>
      <c r="C1339" t="s">
        <v>29</v>
      </c>
      <c r="D1339" t="s">
        <v>9</v>
      </c>
      <c r="E1339" t="s">
        <v>31</v>
      </c>
      <c r="F1339">
        <v>0.25</v>
      </c>
      <c r="G1339">
        <v>0.25</v>
      </c>
      <c r="H1339" s="7" t="str">
        <f t="shared" si="41"/>
        <v>Eric J. Zackrison</v>
      </c>
      <c r="I1339" s="7">
        <f t="shared" si="40"/>
        <v>0.25</v>
      </c>
    </row>
    <row r="1340" spans="1:9" ht="14.5" x14ac:dyDescent="0.35">
      <c r="A1340" s="1">
        <v>43275.291666666672</v>
      </c>
      <c r="B1340" t="s">
        <v>103</v>
      </c>
      <c r="C1340" t="s">
        <v>29</v>
      </c>
      <c r="D1340" t="s">
        <v>9</v>
      </c>
      <c r="E1340" t="s">
        <v>10</v>
      </c>
      <c r="F1340">
        <v>0.5</v>
      </c>
      <c r="G1340">
        <v>0.5</v>
      </c>
      <c r="H1340" s="7" t="str">
        <f t="shared" si="41"/>
        <v>Eric J. Zackrison</v>
      </c>
      <c r="I1340" s="7">
        <f t="shared" si="40"/>
        <v>0.5</v>
      </c>
    </row>
    <row r="1341" spans="1:9" ht="14.5" x14ac:dyDescent="0.35">
      <c r="A1341" s="1">
        <v>43275.291666666672</v>
      </c>
      <c r="B1341" t="s">
        <v>105</v>
      </c>
      <c r="C1341" t="s">
        <v>29</v>
      </c>
      <c r="D1341" t="s">
        <v>9</v>
      </c>
      <c r="E1341" t="s">
        <v>10</v>
      </c>
      <c r="F1341">
        <v>0.5</v>
      </c>
      <c r="G1341">
        <v>0.5</v>
      </c>
      <c r="H1341" s="7" t="str">
        <f t="shared" si="41"/>
        <v>Eric J. Zackrison</v>
      </c>
      <c r="I1341" s="7">
        <f t="shared" si="40"/>
        <v>0.5</v>
      </c>
    </row>
    <row r="1342" spans="1:9" ht="14.5" x14ac:dyDescent="0.35">
      <c r="A1342" s="1">
        <v>43272.291666666672</v>
      </c>
      <c r="B1342" t="s">
        <v>126</v>
      </c>
      <c r="C1342" t="s">
        <v>29</v>
      </c>
      <c r="D1342" t="s">
        <v>9</v>
      </c>
      <c r="E1342" t="s">
        <v>10</v>
      </c>
      <c r="F1342">
        <v>0.5</v>
      </c>
      <c r="G1342">
        <v>0.5</v>
      </c>
      <c r="H1342" s="7" t="str">
        <f t="shared" si="41"/>
        <v>Eric J. Zackrison</v>
      </c>
      <c r="I1342" s="7">
        <f t="shared" si="40"/>
        <v>0.5</v>
      </c>
    </row>
    <row r="1343" spans="1:9" ht="14.5" x14ac:dyDescent="0.35">
      <c r="A1343" s="1">
        <v>43272.291666666672</v>
      </c>
      <c r="B1343" t="s">
        <v>128</v>
      </c>
      <c r="C1343" t="s">
        <v>29</v>
      </c>
      <c r="D1343" t="s">
        <v>9</v>
      </c>
      <c r="E1343" t="s">
        <v>10</v>
      </c>
      <c r="F1343">
        <v>0.5</v>
      </c>
      <c r="G1343">
        <v>0.5</v>
      </c>
      <c r="H1343" s="7" t="str">
        <f t="shared" si="41"/>
        <v>Eric J. Zackrison</v>
      </c>
      <c r="I1343" s="7">
        <f t="shared" si="40"/>
        <v>0.5</v>
      </c>
    </row>
    <row r="1344" spans="1:9" ht="14.5" x14ac:dyDescent="0.35">
      <c r="A1344" s="1">
        <v>43272.291666666672</v>
      </c>
      <c r="B1344" t="s">
        <v>24</v>
      </c>
      <c r="C1344" t="s">
        <v>29</v>
      </c>
      <c r="D1344" t="s">
        <v>9</v>
      </c>
      <c r="E1344" t="s">
        <v>10</v>
      </c>
      <c r="F1344">
        <v>1</v>
      </c>
      <c r="G1344">
        <v>1</v>
      </c>
      <c r="H1344" s="7" t="str">
        <f t="shared" si="41"/>
        <v>Eric J. Zackrison</v>
      </c>
      <c r="I1344" s="7">
        <f t="shared" si="40"/>
        <v>1</v>
      </c>
    </row>
    <row r="1345" spans="1:9" ht="14.5" x14ac:dyDescent="0.35">
      <c r="A1345" s="1">
        <v>43271.291666666672</v>
      </c>
      <c r="B1345" t="s">
        <v>137</v>
      </c>
      <c r="C1345" t="s">
        <v>29</v>
      </c>
      <c r="D1345" t="s">
        <v>9</v>
      </c>
      <c r="E1345" t="s">
        <v>10</v>
      </c>
      <c r="F1345">
        <v>0.5</v>
      </c>
      <c r="G1345">
        <v>0.5</v>
      </c>
      <c r="H1345" s="7" t="str">
        <f t="shared" si="41"/>
        <v>Eric J. Zackrison</v>
      </c>
      <c r="I1345" s="7">
        <f t="shared" ref="I1345:I1408" si="42">G1345</f>
        <v>0.5</v>
      </c>
    </row>
    <row r="1346" spans="1:9" ht="14.5" x14ac:dyDescent="0.35">
      <c r="A1346" s="1">
        <v>43265.291666666672</v>
      </c>
      <c r="B1346" t="s">
        <v>95</v>
      </c>
      <c r="C1346" t="s">
        <v>29</v>
      </c>
      <c r="D1346" t="s">
        <v>9</v>
      </c>
      <c r="E1346" t="s">
        <v>21</v>
      </c>
      <c r="F1346">
        <v>1.5</v>
      </c>
      <c r="G1346">
        <v>1.5</v>
      </c>
      <c r="H1346" s="7" t="str">
        <f t="shared" ref="H1346:H1409" si="43">MID(C1346&amp;" "&amp;C1346,FIND(" ",C1346)+1,LEN(C1346)-1)</f>
        <v>Eric J. Zackrison</v>
      </c>
      <c r="I1346" s="7">
        <f t="shared" si="42"/>
        <v>1.5</v>
      </c>
    </row>
    <row r="1347" spans="1:9" ht="14.5" x14ac:dyDescent="0.35">
      <c r="A1347" s="1">
        <v>43141.333333333328</v>
      </c>
      <c r="B1347" t="s">
        <v>739</v>
      </c>
      <c r="C1347" t="s">
        <v>29</v>
      </c>
      <c r="D1347" t="s">
        <v>9</v>
      </c>
      <c r="E1347" t="s">
        <v>10</v>
      </c>
      <c r="F1347">
        <v>1.75</v>
      </c>
      <c r="G1347">
        <v>1.75</v>
      </c>
      <c r="H1347" s="7" t="str">
        <f t="shared" si="43"/>
        <v>Eric J. Zackrison</v>
      </c>
      <c r="I1347" s="7">
        <f t="shared" si="42"/>
        <v>1.75</v>
      </c>
    </row>
    <row r="1348" spans="1:9" ht="14.5" x14ac:dyDescent="0.35">
      <c r="A1348" s="1">
        <v>43131.333333333328</v>
      </c>
      <c r="B1348" t="s">
        <v>423</v>
      </c>
      <c r="C1348" t="s">
        <v>29</v>
      </c>
      <c r="D1348" t="s">
        <v>9</v>
      </c>
      <c r="E1348" t="s">
        <v>10</v>
      </c>
      <c r="F1348">
        <v>1</v>
      </c>
      <c r="G1348">
        <v>1</v>
      </c>
      <c r="H1348" s="7" t="str">
        <f t="shared" si="43"/>
        <v>Eric J. Zackrison</v>
      </c>
      <c r="I1348" s="7">
        <f t="shared" si="42"/>
        <v>1</v>
      </c>
    </row>
    <row r="1349" spans="1:9" ht="14.5" x14ac:dyDescent="0.35">
      <c r="A1349" s="1">
        <v>43130.333333333328</v>
      </c>
      <c r="B1349" t="s">
        <v>467</v>
      </c>
      <c r="C1349" t="s">
        <v>29</v>
      </c>
      <c r="D1349" t="s">
        <v>9</v>
      </c>
      <c r="E1349" t="s">
        <v>10</v>
      </c>
      <c r="F1349">
        <v>0.5</v>
      </c>
      <c r="G1349">
        <v>0.5</v>
      </c>
      <c r="H1349" s="7" t="str">
        <f t="shared" si="43"/>
        <v>Eric J. Zackrison</v>
      </c>
      <c r="I1349" s="7">
        <f t="shared" si="42"/>
        <v>0.5</v>
      </c>
    </row>
    <row r="1350" spans="1:9" ht="14.5" x14ac:dyDescent="0.35">
      <c r="A1350" s="1">
        <v>43112.333333333328</v>
      </c>
      <c r="B1350" t="s">
        <v>413</v>
      </c>
      <c r="C1350" t="s">
        <v>29</v>
      </c>
      <c r="D1350" t="s">
        <v>9</v>
      </c>
      <c r="E1350" t="s">
        <v>10</v>
      </c>
      <c r="F1350">
        <v>2</v>
      </c>
      <c r="G1350">
        <v>2</v>
      </c>
      <c r="H1350" s="7" t="str">
        <f t="shared" si="43"/>
        <v>Eric J. Zackrison</v>
      </c>
      <c r="I1350" s="7">
        <f t="shared" si="42"/>
        <v>2</v>
      </c>
    </row>
    <row r="1351" spans="1:9" ht="14.5" x14ac:dyDescent="0.35">
      <c r="H1351" s="7" t="e">
        <f t="shared" si="43"/>
        <v>#VALUE!</v>
      </c>
      <c r="I1351" s="7">
        <f t="shared" si="42"/>
        <v>0</v>
      </c>
    </row>
    <row r="1352" spans="1:9" ht="14.5" x14ac:dyDescent="0.35">
      <c r="H1352" s="7" t="e">
        <f t="shared" si="43"/>
        <v>#VALUE!</v>
      </c>
      <c r="I1352" s="7">
        <f t="shared" si="42"/>
        <v>0</v>
      </c>
    </row>
    <row r="1353" spans="1:9" ht="14.5" x14ac:dyDescent="0.35">
      <c r="H1353" s="7" t="e">
        <f t="shared" si="43"/>
        <v>#VALUE!</v>
      </c>
      <c r="I1353" s="7">
        <f t="shared" si="42"/>
        <v>0</v>
      </c>
    </row>
    <row r="1354" spans="1:9" ht="14.5" x14ac:dyDescent="0.35">
      <c r="H1354" s="7" t="e">
        <f t="shared" si="43"/>
        <v>#VALUE!</v>
      </c>
      <c r="I1354" s="7">
        <f t="shared" si="42"/>
        <v>0</v>
      </c>
    </row>
    <row r="1355" spans="1:9" ht="14.5" x14ac:dyDescent="0.35">
      <c r="H1355" s="7" t="e">
        <f t="shared" si="43"/>
        <v>#VALUE!</v>
      </c>
      <c r="I1355" s="7">
        <f t="shared" si="42"/>
        <v>0</v>
      </c>
    </row>
    <row r="1356" spans="1:9" ht="14.5" x14ac:dyDescent="0.35">
      <c r="H1356" s="7" t="e">
        <f t="shared" si="43"/>
        <v>#VALUE!</v>
      </c>
      <c r="I1356" s="7">
        <f t="shared" si="42"/>
        <v>0</v>
      </c>
    </row>
    <row r="1357" spans="1:9" ht="14.5" x14ac:dyDescent="0.35">
      <c r="H1357" s="7" t="e">
        <f t="shared" si="43"/>
        <v>#VALUE!</v>
      </c>
      <c r="I1357" s="7">
        <f t="shared" si="42"/>
        <v>0</v>
      </c>
    </row>
    <row r="1358" spans="1:9" ht="14.5" x14ac:dyDescent="0.35">
      <c r="H1358" s="7" t="e">
        <f t="shared" si="43"/>
        <v>#VALUE!</v>
      </c>
      <c r="I1358" s="7">
        <f t="shared" si="42"/>
        <v>0</v>
      </c>
    </row>
    <row r="1359" spans="1:9" ht="14.5" x14ac:dyDescent="0.35">
      <c r="H1359" s="7" t="e">
        <f t="shared" si="43"/>
        <v>#VALUE!</v>
      </c>
      <c r="I1359" s="7">
        <f t="shared" si="42"/>
        <v>0</v>
      </c>
    </row>
    <row r="1360" spans="1:9" ht="14.5" x14ac:dyDescent="0.35">
      <c r="H1360" s="7" t="e">
        <f t="shared" si="43"/>
        <v>#VALUE!</v>
      </c>
      <c r="I1360" s="7">
        <f t="shared" si="42"/>
        <v>0</v>
      </c>
    </row>
    <row r="1361" spans="8:9" ht="14.5" x14ac:dyDescent="0.35">
      <c r="H1361" s="7" t="e">
        <f t="shared" si="43"/>
        <v>#VALUE!</v>
      </c>
      <c r="I1361" s="7">
        <f t="shared" si="42"/>
        <v>0</v>
      </c>
    </row>
    <row r="1362" spans="8:9" ht="14.5" x14ac:dyDescent="0.35">
      <c r="H1362" s="7" t="e">
        <f t="shared" si="43"/>
        <v>#VALUE!</v>
      </c>
      <c r="I1362" s="7">
        <f t="shared" si="42"/>
        <v>0</v>
      </c>
    </row>
    <row r="1363" spans="8:9" ht="14.5" x14ac:dyDescent="0.35">
      <c r="H1363" s="7" t="e">
        <f t="shared" si="43"/>
        <v>#VALUE!</v>
      </c>
      <c r="I1363" s="7">
        <f t="shared" si="42"/>
        <v>0</v>
      </c>
    </row>
    <row r="1364" spans="8:9" ht="14.5" x14ac:dyDescent="0.35">
      <c r="H1364" s="7" t="e">
        <f t="shared" si="43"/>
        <v>#VALUE!</v>
      </c>
      <c r="I1364" s="7">
        <f t="shared" si="42"/>
        <v>0</v>
      </c>
    </row>
    <row r="1365" spans="8:9" ht="14.5" x14ac:dyDescent="0.35">
      <c r="H1365" s="7" t="e">
        <f t="shared" si="43"/>
        <v>#VALUE!</v>
      </c>
      <c r="I1365" s="7">
        <f t="shared" si="42"/>
        <v>0</v>
      </c>
    </row>
    <row r="1366" spans="8:9" ht="14.5" x14ac:dyDescent="0.35">
      <c r="H1366" s="7" t="e">
        <f t="shared" si="43"/>
        <v>#VALUE!</v>
      </c>
      <c r="I1366" s="7">
        <f t="shared" si="42"/>
        <v>0</v>
      </c>
    </row>
    <row r="1367" spans="8:9" ht="14.5" x14ac:dyDescent="0.35">
      <c r="H1367" s="7" t="e">
        <f t="shared" si="43"/>
        <v>#VALUE!</v>
      </c>
      <c r="I1367" s="7">
        <f t="shared" si="42"/>
        <v>0</v>
      </c>
    </row>
    <row r="1368" spans="8:9" ht="14.5" x14ac:dyDescent="0.35">
      <c r="H1368" s="7" t="e">
        <f t="shared" si="43"/>
        <v>#VALUE!</v>
      </c>
      <c r="I1368" s="7">
        <f t="shared" si="42"/>
        <v>0</v>
      </c>
    </row>
    <row r="1369" spans="8:9" ht="14.5" x14ac:dyDescent="0.35">
      <c r="H1369" s="7" t="e">
        <f t="shared" si="43"/>
        <v>#VALUE!</v>
      </c>
      <c r="I1369" s="7">
        <f t="shared" si="42"/>
        <v>0</v>
      </c>
    </row>
    <row r="1370" spans="8:9" ht="14.5" x14ac:dyDescent="0.35">
      <c r="H1370" s="7" t="e">
        <f t="shared" si="43"/>
        <v>#VALUE!</v>
      </c>
      <c r="I1370" s="7">
        <f t="shared" si="42"/>
        <v>0</v>
      </c>
    </row>
    <row r="1371" spans="8:9" ht="14.5" x14ac:dyDescent="0.35">
      <c r="H1371" s="7" t="e">
        <f t="shared" si="43"/>
        <v>#VALUE!</v>
      </c>
      <c r="I1371" s="7">
        <f t="shared" si="42"/>
        <v>0</v>
      </c>
    </row>
    <row r="1372" spans="8:9" ht="14.5" x14ac:dyDescent="0.35">
      <c r="H1372" s="7" t="e">
        <f t="shared" si="43"/>
        <v>#VALUE!</v>
      </c>
      <c r="I1372" s="7">
        <f t="shared" si="42"/>
        <v>0</v>
      </c>
    </row>
    <row r="1373" spans="8:9" ht="14.5" x14ac:dyDescent="0.35">
      <c r="H1373" s="7" t="e">
        <f t="shared" si="43"/>
        <v>#VALUE!</v>
      </c>
      <c r="I1373" s="7">
        <f t="shared" si="42"/>
        <v>0</v>
      </c>
    </row>
    <row r="1374" spans="8:9" ht="14.5" x14ac:dyDescent="0.35">
      <c r="H1374" s="7" t="e">
        <f t="shared" si="43"/>
        <v>#VALUE!</v>
      </c>
      <c r="I1374" s="7">
        <f t="shared" si="42"/>
        <v>0</v>
      </c>
    </row>
    <row r="1375" spans="8:9" ht="14.5" x14ac:dyDescent="0.35">
      <c r="H1375" s="7" t="e">
        <f t="shared" si="43"/>
        <v>#VALUE!</v>
      </c>
      <c r="I1375" s="7">
        <f t="shared" si="42"/>
        <v>0</v>
      </c>
    </row>
    <row r="1376" spans="8:9" ht="14.5" x14ac:dyDescent="0.35">
      <c r="H1376" s="7" t="e">
        <f t="shared" si="43"/>
        <v>#VALUE!</v>
      </c>
      <c r="I1376" s="7">
        <f t="shared" si="42"/>
        <v>0</v>
      </c>
    </row>
    <row r="1377" spans="8:9" ht="14.5" x14ac:dyDescent="0.35">
      <c r="H1377" s="7" t="e">
        <f t="shared" si="43"/>
        <v>#VALUE!</v>
      </c>
      <c r="I1377" s="7">
        <f t="shared" si="42"/>
        <v>0</v>
      </c>
    </row>
    <row r="1378" spans="8:9" ht="14.5" x14ac:dyDescent="0.35">
      <c r="H1378" s="7" t="e">
        <f t="shared" si="43"/>
        <v>#VALUE!</v>
      </c>
      <c r="I1378" s="7">
        <f t="shared" si="42"/>
        <v>0</v>
      </c>
    </row>
    <row r="1379" spans="8:9" ht="14.5" x14ac:dyDescent="0.35">
      <c r="H1379" s="7" t="e">
        <f t="shared" si="43"/>
        <v>#VALUE!</v>
      </c>
      <c r="I1379" s="7">
        <f t="shared" si="42"/>
        <v>0</v>
      </c>
    </row>
    <row r="1380" spans="8:9" ht="14.5" x14ac:dyDescent="0.35">
      <c r="H1380" s="7" t="e">
        <f t="shared" si="43"/>
        <v>#VALUE!</v>
      </c>
      <c r="I1380" s="7">
        <f t="shared" si="42"/>
        <v>0</v>
      </c>
    </row>
    <row r="1381" spans="8:9" ht="14.5" x14ac:dyDescent="0.35">
      <c r="H1381" s="7" t="e">
        <f t="shared" si="43"/>
        <v>#VALUE!</v>
      </c>
      <c r="I1381" s="7">
        <f t="shared" si="42"/>
        <v>0</v>
      </c>
    </row>
    <row r="1382" spans="8:9" ht="14.5" x14ac:dyDescent="0.35">
      <c r="H1382" s="7" t="e">
        <f t="shared" si="43"/>
        <v>#VALUE!</v>
      </c>
      <c r="I1382" s="7">
        <f t="shared" si="42"/>
        <v>0</v>
      </c>
    </row>
    <row r="1383" spans="8:9" ht="14.5" x14ac:dyDescent="0.35">
      <c r="H1383" s="7" t="e">
        <f t="shared" si="43"/>
        <v>#VALUE!</v>
      </c>
      <c r="I1383" s="7">
        <f t="shared" si="42"/>
        <v>0</v>
      </c>
    </row>
    <row r="1384" spans="8:9" ht="14.5" x14ac:dyDescent="0.35">
      <c r="H1384" s="7" t="e">
        <f t="shared" si="43"/>
        <v>#VALUE!</v>
      </c>
      <c r="I1384" s="7">
        <f t="shared" si="42"/>
        <v>0</v>
      </c>
    </row>
    <row r="1385" spans="8:9" ht="14.5" x14ac:dyDescent="0.35">
      <c r="H1385" s="7" t="e">
        <f t="shared" si="43"/>
        <v>#VALUE!</v>
      </c>
      <c r="I1385" s="7">
        <f t="shared" si="42"/>
        <v>0</v>
      </c>
    </row>
    <row r="1386" spans="8:9" ht="14.5" x14ac:dyDescent="0.35">
      <c r="H1386" s="7" t="e">
        <f t="shared" si="43"/>
        <v>#VALUE!</v>
      </c>
      <c r="I1386" s="7">
        <f t="shared" si="42"/>
        <v>0</v>
      </c>
    </row>
    <row r="1387" spans="8:9" ht="14.5" x14ac:dyDescent="0.35">
      <c r="H1387" s="7" t="e">
        <f t="shared" si="43"/>
        <v>#VALUE!</v>
      </c>
      <c r="I1387" s="7">
        <f t="shared" si="42"/>
        <v>0</v>
      </c>
    </row>
    <row r="1388" spans="8:9" ht="14.5" x14ac:dyDescent="0.35">
      <c r="H1388" s="7" t="e">
        <f t="shared" si="43"/>
        <v>#VALUE!</v>
      </c>
      <c r="I1388" s="7">
        <f t="shared" si="42"/>
        <v>0</v>
      </c>
    </row>
    <row r="1389" spans="8:9" ht="14.5" x14ac:dyDescent="0.35">
      <c r="H1389" s="7" t="e">
        <f t="shared" si="43"/>
        <v>#VALUE!</v>
      </c>
      <c r="I1389" s="7">
        <f t="shared" si="42"/>
        <v>0</v>
      </c>
    </row>
    <row r="1390" spans="8:9" ht="14.5" x14ac:dyDescent="0.35">
      <c r="H1390" s="7" t="e">
        <f t="shared" si="43"/>
        <v>#VALUE!</v>
      </c>
      <c r="I1390" s="7">
        <f t="shared" si="42"/>
        <v>0</v>
      </c>
    </row>
    <row r="1391" spans="8:9" ht="14.5" x14ac:dyDescent="0.35">
      <c r="H1391" s="7" t="e">
        <f t="shared" si="43"/>
        <v>#VALUE!</v>
      </c>
      <c r="I1391" s="7">
        <f t="shared" si="42"/>
        <v>0</v>
      </c>
    </row>
    <row r="1392" spans="8:9" ht="14.5" x14ac:dyDescent="0.35">
      <c r="H1392" s="7" t="e">
        <f t="shared" si="43"/>
        <v>#VALUE!</v>
      </c>
      <c r="I1392" s="7">
        <f t="shared" si="42"/>
        <v>0</v>
      </c>
    </row>
    <row r="1393" spans="8:9" ht="14.5" x14ac:dyDescent="0.35">
      <c r="H1393" s="7" t="e">
        <f t="shared" si="43"/>
        <v>#VALUE!</v>
      </c>
      <c r="I1393" s="7">
        <f t="shared" si="42"/>
        <v>0</v>
      </c>
    </row>
    <row r="1394" spans="8:9" ht="14.5" x14ac:dyDescent="0.35">
      <c r="H1394" s="7" t="e">
        <f t="shared" si="43"/>
        <v>#VALUE!</v>
      </c>
      <c r="I1394" s="7">
        <f t="shared" si="42"/>
        <v>0</v>
      </c>
    </row>
    <row r="1395" spans="8:9" ht="14.5" x14ac:dyDescent="0.35">
      <c r="H1395" s="7" t="e">
        <f t="shared" si="43"/>
        <v>#VALUE!</v>
      </c>
      <c r="I1395" s="7">
        <f t="shared" si="42"/>
        <v>0</v>
      </c>
    </row>
    <row r="1396" spans="8:9" ht="14.5" x14ac:dyDescent="0.35">
      <c r="H1396" s="7" t="e">
        <f t="shared" si="43"/>
        <v>#VALUE!</v>
      </c>
      <c r="I1396" s="7">
        <f t="shared" si="42"/>
        <v>0</v>
      </c>
    </row>
    <row r="1397" spans="8:9" ht="14.5" x14ac:dyDescent="0.35">
      <c r="H1397" s="7" t="e">
        <f t="shared" si="43"/>
        <v>#VALUE!</v>
      </c>
      <c r="I1397" s="7">
        <f t="shared" si="42"/>
        <v>0</v>
      </c>
    </row>
    <row r="1398" spans="8:9" ht="14.5" x14ac:dyDescent="0.35">
      <c r="H1398" s="7" t="e">
        <f t="shared" si="43"/>
        <v>#VALUE!</v>
      </c>
      <c r="I1398" s="7">
        <f t="shared" si="42"/>
        <v>0</v>
      </c>
    </row>
    <row r="1399" spans="8:9" ht="14.5" x14ac:dyDescent="0.35">
      <c r="H1399" s="7" t="e">
        <f t="shared" si="43"/>
        <v>#VALUE!</v>
      </c>
      <c r="I1399" s="7">
        <f t="shared" si="42"/>
        <v>0</v>
      </c>
    </row>
    <row r="1400" spans="8:9" ht="14.5" x14ac:dyDescent="0.35">
      <c r="H1400" s="7" t="e">
        <f t="shared" si="43"/>
        <v>#VALUE!</v>
      </c>
      <c r="I1400" s="7">
        <f t="shared" si="42"/>
        <v>0</v>
      </c>
    </row>
    <row r="1401" spans="8:9" ht="14.5" x14ac:dyDescent="0.35">
      <c r="H1401" s="7" t="e">
        <f t="shared" si="43"/>
        <v>#VALUE!</v>
      </c>
      <c r="I1401" s="7">
        <f t="shared" si="42"/>
        <v>0</v>
      </c>
    </row>
    <row r="1402" spans="8:9" ht="14.5" x14ac:dyDescent="0.35">
      <c r="H1402" s="7" t="e">
        <f t="shared" si="43"/>
        <v>#VALUE!</v>
      </c>
      <c r="I1402" s="7">
        <f t="shared" si="42"/>
        <v>0</v>
      </c>
    </row>
    <row r="1403" spans="8:9" ht="14.5" x14ac:dyDescent="0.35">
      <c r="H1403" s="7" t="e">
        <f t="shared" si="43"/>
        <v>#VALUE!</v>
      </c>
      <c r="I1403" s="7">
        <f t="shared" si="42"/>
        <v>0</v>
      </c>
    </row>
    <row r="1404" spans="8:9" ht="14.5" x14ac:dyDescent="0.35">
      <c r="H1404" s="7" t="e">
        <f t="shared" si="43"/>
        <v>#VALUE!</v>
      </c>
      <c r="I1404" s="7">
        <f t="shared" si="42"/>
        <v>0</v>
      </c>
    </row>
    <row r="1405" spans="8:9" ht="14.5" x14ac:dyDescent="0.35">
      <c r="H1405" s="7" t="e">
        <f t="shared" si="43"/>
        <v>#VALUE!</v>
      </c>
      <c r="I1405" s="7">
        <f t="shared" si="42"/>
        <v>0</v>
      </c>
    </row>
    <row r="1406" spans="8:9" ht="14.5" x14ac:dyDescent="0.35">
      <c r="H1406" s="7" t="e">
        <f t="shared" si="43"/>
        <v>#VALUE!</v>
      </c>
      <c r="I1406" s="7">
        <f t="shared" si="42"/>
        <v>0</v>
      </c>
    </row>
    <row r="1407" spans="8:9" ht="14.5" x14ac:dyDescent="0.35">
      <c r="H1407" s="7" t="e">
        <f t="shared" si="43"/>
        <v>#VALUE!</v>
      </c>
      <c r="I1407" s="7">
        <f t="shared" si="42"/>
        <v>0</v>
      </c>
    </row>
    <row r="1408" spans="8:9" ht="14.5" x14ac:dyDescent="0.35">
      <c r="H1408" s="7" t="e">
        <f t="shared" si="43"/>
        <v>#VALUE!</v>
      </c>
      <c r="I1408" s="7">
        <f t="shared" si="42"/>
        <v>0</v>
      </c>
    </row>
    <row r="1409" spans="8:9" ht="14.5" x14ac:dyDescent="0.35">
      <c r="H1409" s="7" t="e">
        <f t="shared" si="43"/>
        <v>#VALUE!</v>
      </c>
      <c r="I1409" s="7">
        <f t="shared" ref="I1409:I1472" si="44">G1409</f>
        <v>0</v>
      </c>
    </row>
    <row r="1410" spans="8:9" ht="14.5" x14ac:dyDescent="0.35">
      <c r="H1410" s="7" t="e">
        <f t="shared" ref="H1410:H1473" si="45">MID(C1410&amp;" "&amp;C1410,FIND(" ",C1410)+1,LEN(C1410)-1)</f>
        <v>#VALUE!</v>
      </c>
      <c r="I1410" s="7">
        <f t="shared" si="44"/>
        <v>0</v>
      </c>
    </row>
    <row r="1411" spans="8:9" ht="14.5" x14ac:dyDescent="0.35">
      <c r="H1411" s="7" t="e">
        <f t="shared" si="45"/>
        <v>#VALUE!</v>
      </c>
      <c r="I1411" s="7">
        <f t="shared" si="44"/>
        <v>0</v>
      </c>
    </row>
    <row r="1412" spans="8:9" ht="14.5" x14ac:dyDescent="0.35">
      <c r="H1412" s="7" t="e">
        <f t="shared" si="45"/>
        <v>#VALUE!</v>
      </c>
      <c r="I1412" s="7">
        <f t="shared" si="44"/>
        <v>0</v>
      </c>
    </row>
    <row r="1413" spans="8:9" ht="14.5" x14ac:dyDescent="0.35">
      <c r="H1413" s="7" t="e">
        <f t="shared" si="45"/>
        <v>#VALUE!</v>
      </c>
      <c r="I1413" s="7">
        <f t="shared" si="44"/>
        <v>0</v>
      </c>
    </row>
    <row r="1414" spans="8:9" ht="14.5" x14ac:dyDescent="0.35">
      <c r="H1414" s="7" t="e">
        <f t="shared" si="45"/>
        <v>#VALUE!</v>
      </c>
      <c r="I1414" s="7">
        <f t="shared" si="44"/>
        <v>0</v>
      </c>
    </row>
    <row r="1415" spans="8:9" ht="14.5" x14ac:dyDescent="0.35">
      <c r="H1415" s="7" t="e">
        <f t="shared" si="45"/>
        <v>#VALUE!</v>
      </c>
      <c r="I1415" s="7">
        <f t="shared" si="44"/>
        <v>0</v>
      </c>
    </row>
    <row r="1416" spans="8:9" ht="14.5" x14ac:dyDescent="0.35">
      <c r="H1416" s="7" t="e">
        <f t="shared" si="45"/>
        <v>#VALUE!</v>
      </c>
      <c r="I1416" s="7">
        <f t="shared" si="44"/>
        <v>0</v>
      </c>
    </row>
    <row r="1417" spans="8:9" ht="14.5" x14ac:dyDescent="0.35">
      <c r="H1417" s="7" t="e">
        <f t="shared" si="45"/>
        <v>#VALUE!</v>
      </c>
      <c r="I1417" s="7">
        <f t="shared" si="44"/>
        <v>0</v>
      </c>
    </row>
    <row r="1418" spans="8:9" ht="14.5" x14ac:dyDescent="0.35">
      <c r="H1418" s="7" t="e">
        <f t="shared" si="45"/>
        <v>#VALUE!</v>
      </c>
      <c r="I1418" s="7">
        <f t="shared" si="44"/>
        <v>0</v>
      </c>
    </row>
    <row r="1419" spans="8:9" ht="14.5" x14ac:dyDescent="0.35">
      <c r="H1419" s="7" t="e">
        <f t="shared" si="45"/>
        <v>#VALUE!</v>
      </c>
      <c r="I1419" s="7">
        <f t="shared" si="44"/>
        <v>0</v>
      </c>
    </row>
    <row r="1420" spans="8:9" ht="14.5" x14ac:dyDescent="0.35">
      <c r="H1420" s="7" t="e">
        <f t="shared" si="45"/>
        <v>#VALUE!</v>
      </c>
      <c r="I1420" s="7">
        <f t="shared" si="44"/>
        <v>0</v>
      </c>
    </row>
    <row r="1421" spans="8:9" ht="14.5" x14ac:dyDescent="0.35">
      <c r="H1421" s="7" t="e">
        <f t="shared" si="45"/>
        <v>#VALUE!</v>
      </c>
      <c r="I1421" s="7">
        <f t="shared" si="44"/>
        <v>0</v>
      </c>
    </row>
    <row r="1422" spans="8:9" ht="14.5" x14ac:dyDescent="0.35">
      <c r="H1422" s="7" t="e">
        <f t="shared" si="45"/>
        <v>#VALUE!</v>
      </c>
      <c r="I1422" s="7">
        <f t="shared" si="44"/>
        <v>0</v>
      </c>
    </row>
    <row r="1423" spans="8:9" ht="14.5" x14ac:dyDescent="0.35">
      <c r="H1423" s="7" t="e">
        <f t="shared" si="45"/>
        <v>#VALUE!</v>
      </c>
      <c r="I1423" s="7">
        <f t="shared" si="44"/>
        <v>0</v>
      </c>
    </row>
    <row r="1424" spans="8:9" ht="14.5" x14ac:dyDescent="0.35">
      <c r="H1424" s="7" t="e">
        <f t="shared" si="45"/>
        <v>#VALUE!</v>
      </c>
      <c r="I1424" s="7">
        <f t="shared" si="44"/>
        <v>0</v>
      </c>
    </row>
    <row r="1425" spans="8:9" ht="14.5" x14ac:dyDescent="0.35">
      <c r="H1425" s="7" t="e">
        <f t="shared" si="45"/>
        <v>#VALUE!</v>
      </c>
      <c r="I1425" s="7">
        <f t="shared" si="44"/>
        <v>0</v>
      </c>
    </row>
    <row r="1426" spans="8:9" ht="14.5" x14ac:dyDescent="0.35">
      <c r="H1426" s="7" t="e">
        <f t="shared" si="45"/>
        <v>#VALUE!</v>
      </c>
      <c r="I1426" s="7">
        <f t="shared" si="44"/>
        <v>0</v>
      </c>
    </row>
    <row r="1427" spans="8:9" ht="14.5" x14ac:dyDescent="0.35">
      <c r="H1427" s="7" t="e">
        <f t="shared" si="45"/>
        <v>#VALUE!</v>
      </c>
      <c r="I1427" s="7">
        <f t="shared" si="44"/>
        <v>0</v>
      </c>
    </row>
    <row r="1428" spans="8:9" ht="14.5" x14ac:dyDescent="0.35">
      <c r="H1428" s="7" t="e">
        <f t="shared" si="45"/>
        <v>#VALUE!</v>
      </c>
      <c r="I1428" s="7">
        <f t="shared" si="44"/>
        <v>0</v>
      </c>
    </row>
    <row r="1429" spans="8:9" ht="14.5" x14ac:dyDescent="0.35">
      <c r="H1429" s="7" t="e">
        <f t="shared" si="45"/>
        <v>#VALUE!</v>
      </c>
      <c r="I1429" s="7">
        <f t="shared" si="44"/>
        <v>0</v>
      </c>
    </row>
    <row r="1430" spans="8:9" ht="14.5" x14ac:dyDescent="0.35">
      <c r="H1430" s="7" t="e">
        <f t="shared" si="45"/>
        <v>#VALUE!</v>
      </c>
      <c r="I1430" s="7">
        <f t="shared" si="44"/>
        <v>0</v>
      </c>
    </row>
    <row r="1431" spans="8:9" ht="14.5" x14ac:dyDescent="0.35">
      <c r="H1431" s="7" t="e">
        <f t="shared" si="45"/>
        <v>#VALUE!</v>
      </c>
      <c r="I1431" s="7">
        <f t="shared" si="44"/>
        <v>0</v>
      </c>
    </row>
    <row r="1432" spans="8:9" ht="14.5" x14ac:dyDescent="0.35">
      <c r="H1432" s="7" t="e">
        <f t="shared" si="45"/>
        <v>#VALUE!</v>
      </c>
      <c r="I1432" s="7">
        <f t="shared" si="44"/>
        <v>0</v>
      </c>
    </row>
    <row r="1433" spans="8:9" ht="14.5" x14ac:dyDescent="0.35">
      <c r="H1433" s="7" t="e">
        <f t="shared" si="45"/>
        <v>#VALUE!</v>
      </c>
      <c r="I1433" s="7">
        <f t="shared" si="44"/>
        <v>0</v>
      </c>
    </row>
    <row r="1434" spans="8:9" ht="14.5" x14ac:dyDescent="0.35">
      <c r="H1434" s="7" t="e">
        <f t="shared" si="45"/>
        <v>#VALUE!</v>
      </c>
      <c r="I1434" s="7">
        <f t="shared" si="44"/>
        <v>0</v>
      </c>
    </row>
    <row r="1435" spans="8:9" ht="14.5" x14ac:dyDescent="0.35">
      <c r="H1435" s="7" t="e">
        <f t="shared" si="45"/>
        <v>#VALUE!</v>
      </c>
      <c r="I1435" s="7">
        <f t="shared" si="44"/>
        <v>0</v>
      </c>
    </row>
    <row r="1436" spans="8:9" ht="14.5" x14ac:dyDescent="0.35">
      <c r="H1436" s="7" t="e">
        <f t="shared" si="45"/>
        <v>#VALUE!</v>
      </c>
      <c r="I1436" s="7">
        <f t="shared" si="44"/>
        <v>0</v>
      </c>
    </row>
    <row r="1437" spans="8:9" ht="14.5" x14ac:dyDescent="0.35">
      <c r="H1437" s="7" t="e">
        <f t="shared" si="45"/>
        <v>#VALUE!</v>
      </c>
      <c r="I1437" s="7">
        <f t="shared" si="44"/>
        <v>0</v>
      </c>
    </row>
    <row r="1438" spans="8:9" ht="14.5" x14ac:dyDescent="0.35">
      <c r="H1438" s="7" t="e">
        <f t="shared" si="45"/>
        <v>#VALUE!</v>
      </c>
      <c r="I1438" s="7">
        <f t="shared" si="44"/>
        <v>0</v>
      </c>
    </row>
    <row r="1439" spans="8:9" ht="14.5" x14ac:dyDescent="0.35">
      <c r="H1439" s="7" t="e">
        <f t="shared" si="45"/>
        <v>#VALUE!</v>
      </c>
      <c r="I1439" s="7">
        <f t="shared" si="44"/>
        <v>0</v>
      </c>
    </row>
    <row r="1440" spans="8:9" ht="14.5" x14ac:dyDescent="0.35">
      <c r="H1440" s="7" t="e">
        <f t="shared" si="45"/>
        <v>#VALUE!</v>
      </c>
      <c r="I1440" s="7">
        <f t="shared" si="44"/>
        <v>0</v>
      </c>
    </row>
    <row r="1441" spans="8:9" ht="14.5" x14ac:dyDescent="0.35">
      <c r="H1441" s="7" t="e">
        <f t="shared" si="45"/>
        <v>#VALUE!</v>
      </c>
      <c r="I1441" s="7">
        <f t="shared" si="44"/>
        <v>0</v>
      </c>
    </row>
    <row r="1442" spans="8:9" ht="14.5" x14ac:dyDescent="0.35">
      <c r="H1442" s="7" t="e">
        <f t="shared" si="45"/>
        <v>#VALUE!</v>
      </c>
      <c r="I1442" s="7">
        <f t="shared" si="44"/>
        <v>0</v>
      </c>
    </row>
    <row r="1443" spans="8:9" ht="14.5" x14ac:dyDescent="0.35">
      <c r="H1443" s="7" t="e">
        <f t="shared" si="45"/>
        <v>#VALUE!</v>
      </c>
      <c r="I1443" s="7">
        <f t="shared" si="44"/>
        <v>0</v>
      </c>
    </row>
    <row r="1444" spans="8:9" ht="14.5" x14ac:dyDescent="0.35">
      <c r="H1444" s="7" t="e">
        <f t="shared" si="45"/>
        <v>#VALUE!</v>
      </c>
      <c r="I1444" s="7">
        <f t="shared" si="44"/>
        <v>0</v>
      </c>
    </row>
    <row r="1445" spans="8:9" ht="14.5" x14ac:dyDescent="0.35">
      <c r="H1445" s="7" t="e">
        <f t="shared" si="45"/>
        <v>#VALUE!</v>
      </c>
      <c r="I1445" s="7">
        <f t="shared" si="44"/>
        <v>0</v>
      </c>
    </row>
    <row r="1446" spans="8:9" ht="14.5" x14ac:dyDescent="0.35">
      <c r="H1446" s="7" t="e">
        <f t="shared" si="45"/>
        <v>#VALUE!</v>
      </c>
      <c r="I1446" s="7">
        <f t="shared" si="44"/>
        <v>0</v>
      </c>
    </row>
    <row r="1447" spans="8:9" ht="14.5" x14ac:dyDescent="0.35">
      <c r="H1447" s="7" t="e">
        <f t="shared" si="45"/>
        <v>#VALUE!</v>
      </c>
      <c r="I1447" s="7">
        <f t="shared" si="44"/>
        <v>0</v>
      </c>
    </row>
    <row r="1448" spans="8:9" ht="14.5" x14ac:dyDescent="0.35">
      <c r="H1448" s="7" t="e">
        <f t="shared" si="45"/>
        <v>#VALUE!</v>
      </c>
      <c r="I1448" s="7">
        <f t="shared" si="44"/>
        <v>0</v>
      </c>
    </row>
    <row r="1449" spans="8:9" ht="14.5" x14ac:dyDescent="0.35">
      <c r="H1449" s="7" t="e">
        <f t="shared" si="45"/>
        <v>#VALUE!</v>
      </c>
      <c r="I1449" s="7">
        <f t="shared" si="44"/>
        <v>0</v>
      </c>
    </row>
    <row r="1450" spans="8:9" ht="14.5" x14ac:dyDescent="0.35">
      <c r="H1450" s="7" t="e">
        <f t="shared" si="45"/>
        <v>#VALUE!</v>
      </c>
      <c r="I1450" s="7">
        <f t="shared" si="44"/>
        <v>0</v>
      </c>
    </row>
    <row r="1451" spans="8:9" ht="14.5" x14ac:dyDescent="0.35">
      <c r="H1451" s="7" t="e">
        <f t="shared" si="45"/>
        <v>#VALUE!</v>
      </c>
      <c r="I1451" s="7">
        <f t="shared" si="44"/>
        <v>0</v>
      </c>
    </row>
    <row r="1452" spans="8:9" ht="14.5" x14ac:dyDescent="0.35">
      <c r="H1452" s="7" t="e">
        <f t="shared" si="45"/>
        <v>#VALUE!</v>
      </c>
      <c r="I1452" s="7">
        <f t="shared" si="44"/>
        <v>0</v>
      </c>
    </row>
    <row r="1453" spans="8:9" ht="14.5" x14ac:dyDescent="0.35">
      <c r="H1453" s="7" t="e">
        <f t="shared" si="45"/>
        <v>#VALUE!</v>
      </c>
      <c r="I1453" s="7">
        <f t="shared" si="44"/>
        <v>0</v>
      </c>
    </row>
    <row r="1454" spans="8:9" ht="14.5" x14ac:dyDescent="0.35">
      <c r="H1454" s="7" t="e">
        <f t="shared" si="45"/>
        <v>#VALUE!</v>
      </c>
      <c r="I1454" s="7">
        <f t="shared" si="44"/>
        <v>0</v>
      </c>
    </row>
    <row r="1455" spans="8:9" ht="14.5" x14ac:dyDescent="0.35">
      <c r="H1455" s="7" t="e">
        <f t="shared" si="45"/>
        <v>#VALUE!</v>
      </c>
      <c r="I1455" s="7">
        <f t="shared" si="44"/>
        <v>0</v>
      </c>
    </row>
    <row r="1456" spans="8:9" ht="14.5" x14ac:dyDescent="0.35">
      <c r="H1456" s="7" t="e">
        <f t="shared" si="45"/>
        <v>#VALUE!</v>
      </c>
      <c r="I1456" s="7">
        <f t="shared" si="44"/>
        <v>0</v>
      </c>
    </row>
    <row r="1457" spans="8:9" ht="14.5" x14ac:dyDescent="0.35">
      <c r="H1457" s="7" t="e">
        <f t="shared" si="45"/>
        <v>#VALUE!</v>
      </c>
      <c r="I1457" s="7">
        <f t="shared" si="44"/>
        <v>0</v>
      </c>
    </row>
    <row r="1458" spans="8:9" ht="14.5" x14ac:dyDescent="0.35">
      <c r="H1458" s="7" t="e">
        <f t="shared" si="45"/>
        <v>#VALUE!</v>
      </c>
      <c r="I1458" s="7">
        <f t="shared" si="44"/>
        <v>0</v>
      </c>
    </row>
    <row r="1459" spans="8:9" ht="14.5" x14ac:dyDescent="0.35">
      <c r="H1459" s="7" t="e">
        <f t="shared" si="45"/>
        <v>#VALUE!</v>
      </c>
      <c r="I1459" s="7">
        <f t="shared" si="44"/>
        <v>0</v>
      </c>
    </row>
    <row r="1460" spans="8:9" ht="14.5" x14ac:dyDescent="0.35">
      <c r="H1460" s="7" t="e">
        <f t="shared" si="45"/>
        <v>#VALUE!</v>
      </c>
      <c r="I1460" s="7">
        <f t="shared" si="44"/>
        <v>0</v>
      </c>
    </row>
    <row r="1461" spans="8:9" ht="14.5" x14ac:dyDescent="0.35">
      <c r="H1461" s="7" t="e">
        <f t="shared" si="45"/>
        <v>#VALUE!</v>
      </c>
      <c r="I1461" s="7">
        <f t="shared" si="44"/>
        <v>0</v>
      </c>
    </row>
    <row r="1462" spans="8:9" ht="14.5" x14ac:dyDescent="0.35">
      <c r="H1462" s="7" t="e">
        <f t="shared" si="45"/>
        <v>#VALUE!</v>
      </c>
      <c r="I1462" s="7">
        <f t="shared" si="44"/>
        <v>0</v>
      </c>
    </row>
    <row r="1463" spans="8:9" ht="14.5" x14ac:dyDescent="0.35">
      <c r="H1463" s="7" t="e">
        <f t="shared" si="45"/>
        <v>#VALUE!</v>
      </c>
      <c r="I1463" s="7">
        <f t="shared" si="44"/>
        <v>0</v>
      </c>
    </row>
    <row r="1464" spans="8:9" ht="14.5" x14ac:dyDescent="0.35">
      <c r="H1464" s="7" t="e">
        <f t="shared" si="45"/>
        <v>#VALUE!</v>
      </c>
      <c r="I1464" s="7">
        <f t="shared" si="44"/>
        <v>0</v>
      </c>
    </row>
    <row r="1465" spans="8:9" ht="14.5" x14ac:dyDescent="0.35">
      <c r="H1465" s="7" t="e">
        <f t="shared" si="45"/>
        <v>#VALUE!</v>
      </c>
      <c r="I1465" s="7">
        <f t="shared" si="44"/>
        <v>0</v>
      </c>
    </row>
    <row r="1466" spans="8:9" ht="14.5" x14ac:dyDescent="0.35">
      <c r="H1466" s="7" t="e">
        <f t="shared" si="45"/>
        <v>#VALUE!</v>
      </c>
      <c r="I1466" s="7">
        <f t="shared" si="44"/>
        <v>0</v>
      </c>
    </row>
    <row r="1467" spans="8:9" ht="14.5" x14ac:dyDescent="0.35">
      <c r="H1467" s="7" t="e">
        <f t="shared" si="45"/>
        <v>#VALUE!</v>
      </c>
      <c r="I1467" s="7">
        <f t="shared" si="44"/>
        <v>0</v>
      </c>
    </row>
    <row r="1468" spans="8:9" ht="14.5" x14ac:dyDescent="0.35">
      <c r="H1468" s="7" t="e">
        <f t="shared" si="45"/>
        <v>#VALUE!</v>
      </c>
      <c r="I1468" s="7">
        <f t="shared" si="44"/>
        <v>0</v>
      </c>
    </row>
    <row r="1469" spans="8:9" ht="14.5" x14ac:dyDescent="0.35">
      <c r="H1469" s="7" t="e">
        <f t="shared" si="45"/>
        <v>#VALUE!</v>
      </c>
      <c r="I1469" s="7">
        <f t="shared" si="44"/>
        <v>0</v>
      </c>
    </row>
    <row r="1470" spans="8:9" ht="14.5" x14ac:dyDescent="0.35">
      <c r="H1470" s="7" t="e">
        <f t="shared" si="45"/>
        <v>#VALUE!</v>
      </c>
      <c r="I1470" s="7">
        <f t="shared" si="44"/>
        <v>0</v>
      </c>
    </row>
    <row r="1471" spans="8:9" ht="14.5" x14ac:dyDescent="0.35">
      <c r="H1471" s="7" t="e">
        <f t="shared" si="45"/>
        <v>#VALUE!</v>
      </c>
      <c r="I1471" s="7">
        <f t="shared" si="44"/>
        <v>0</v>
      </c>
    </row>
    <row r="1472" spans="8:9" ht="14.5" x14ac:dyDescent="0.35">
      <c r="H1472" s="7" t="e">
        <f t="shared" si="45"/>
        <v>#VALUE!</v>
      </c>
      <c r="I1472" s="7">
        <f t="shared" si="44"/>
        <v>0</v>
      </c>
    </row>
    <row r="1473" spans="8:9" ht="14.5" x14ac:dyDescent="0.35">
      <c r="H1473" s="7" t="e">
        <f t="shared" si="45"/>
        <v>#VALUE!</v>
      </c>
      <c r="I1473" s="7">
        <f t="shared" ref="I1473:I1536" si="46">G1473</f>
        <v>0</v>
      </c>
    </row>
    <row r="1474" spans="8:9" ht="14.5" x14ac:dyDescent="0.35">
      <c r="H1474" s="7" t="e">
        <f t="shared" ref="H1474:H1537" si="47">MID(C1474&amp;" "&amp;C1474,FIND(" ",C1474)+1,LEN(C1474)-1)</f>
        <v>#VALUE!</v>
      </c>
      <c r="I1474" s="7">
        <f t="shared" si="46"/>
        <v>0</v>
      </c>
    </row>
    <row r="1475" spans="8:9" ht="14.5" x14ac:dyDescent="0.35">
      <c r="H1475" s="7" t="e">
        <f t="shared" si="47"/>
        <v>#VALUE!</v>
      </c>
      <c r="I1475" s="7">
        <f t="shared" si="46"/>
        <v>0</v>
      </c>
    </row>
    <row r="1476" spans="8:9" ht="14.5" x14ac:dyDescent="0.35">
      <c r="H1476" s="7" t="e">
        <f t="shared" si="47"/>
        <v>#VALUE!</v>
      </c>
      <c r="I1476" s="7">
        <f t="shared" si="46"/>
        <v>0</v>
      </c>
    </row>
    <row r="1477" spans="8:9" ht="14.5" x14ac:dyDescent="0.35">
      <c r="H1477" s="7" t="e">
        <f t="shared" si="47"/>
        <v>#VALUE!</v>
      </c>
      <c r="I1477" s="7">
        <f t="shared" si="46"/>
        <v>0</v>
      </c>
    </row>
    <row r="1478" spans="8:9" ht="14.5" x14ac:dyDescent="0.35">
      <c r="H1478" s="7" t="e">
        <f t="shared" si="47"/>
        <v>#VALUE!</v>
      </c>
      <c r="I1478" s="7">
        <f t="shared" si="46"/>
        <v>0</v>
      </c>
    </row>
    <row r="1479" spans="8:9" ht="14.5" x14ac:dyDescent="0.35">
      <c r="H1479" s="7" t="e">
        <f t="shared" si="47"/>
        <v>#VALUE!</v>
      </c>
      <c r="I1479" s="7">
        <f t="shared" si="46"/>
        <v>0</v>
      </c>
    </row>
    <row r="1480" spans="8:9" ht="14.5" x14ac:dyDescent="0.35">
      <c r="H1480" s="7" t="e">
        <f t="shared" si="47"/>
        <v>#VALUE!</v>
      </c>
      <c r="I1480" s="7">
        <f t="shared" si="46"/>
        <v>0</v>
      </c>
    </row>
    <row r="1481" spans="8:9" ht="14.5" x14ac:dyDescent="0.35">
      <c r="H1481" s="7" t="e">
        <f t="shared" si="47"/>
        <v>#VALUE!</v>
      </c>
      <c r="I1481" s="7">
        <f t="shared" si="46"/>
        <v>0</v>
      </c>
    </row>
    <row r="1482" spans="8:9" ht="14.5" x14ac:dyDescent="0.35">
      <c r="H1482" s="7" t="e">
        <f t="shared" si="47"/>
        <v>#VALUE!</v>
      </c>
      <c r="I1482" s="7">
        <f t="shared" si="46"/>
        <v>0</v>
      </c>
    </row>
    <row r="1483" spans="8:9" ht="14.5" x14ac:dyDescent="0.35">
      <c r="H1483" s="7" t="e">
        <f t="shared" si="47"/>
        <v>#VALUE!</v>
      </c>
      <c r="I1483" s="7">
        <f t="shared" si="46"/>
        <v>0</v>
      </c>
    </row>
    <row r="1484" spans="8:9" ht="14.5" x14ac:dyDescent="0.35">
      <c r="H1484" s="7" t="e">
        <f t="shared" si="47"/>
        <v>#VALUE!</v>
      </c>
      <c r="I1484" s="7">
        <f t="shared" si="46"/>
        <v>0</v>
      </c>
    </row>
    <row r="1485" spans="8:9" ht="14.5" x14ac:dyDescent="0.35">
      <c r="H1485" s="7" t="e">
        <f t="shared" si="47"/>
        <v>#VALUE!</v>
      </c>
      <c r="I1485" s="7">
        <f t="shared" si="46"/>
        <v>0</v>
      </c>
    </row>
    <row r="1486" spans="8:9" ht="14.5" x14ac:dyDescent="0.35">
      <c r="H1486" s="7" t="e">
        <f t="shared" si="47"/>
        <v>#VALUE!</v>
      </c>
      <c r="I1486" s="7">
        <f t="shared" si="46"/>
        <v>0</v>
      </c>
    </row>
    <row r="1487" spans="8:9" ht="14.5" x14ac:dyDescent="0.35">
      <c r="H1487" s="7" t="e">
        <f t="shared" si="47"/>
        <v>#VALUE!</v>
      </c>
      <c r="I1487" s="7">
        <f t="shared" si="46"/>
        <v>0</v>
      </c>
    </row>
    <row r="1488" spans="8:9" ht="14.5" x14ac:dyDescent="0.35">
      <c r="H1488" s="7" t="e">
        <f t="shared" si="47"/>
        <v>#VALUE!</v>
      </c>
      <c r="I1488" s="7">
        <f t="shared" si="46"/>
        <v>0</v>
      </c>
    </row>
    <row r="1489" spans="8:9" ht="14.5" x14ac:dyDescent="0.35">
      <c r="H1489" s="7" t="e">
        <f t="shared" si="47"/>
        <v>#VALUE!</v>
      </c>
      <c r="I1489" s="7">
        <f t="shared" si="46"/>
        <v>0</v>
      </c>
    </row>
    <row r="1490" spans="8:9" ht="14.5" x14ac:dyDescent="0.35">
      <c r="H1490" s="7" t="e">
        <f t="shared" si="47"/>
        <v>#VALUE!</v>
      </c>
      <c r="I1490" s="7">
        <f t="shared" si="46"/>
        <v>0</v>
      </c>
    </row>
    <row r="1491" spans="8:9" ht="14.5" x14ac:dyDescent="0.35">
      <c r="H1491" s="7" t="e">
        <f t="shared" si="47"/>
        <v>#VALUE!</v>
      </c>
      <c r="I1491" s="7">
        <f t="shared" si="46"/>
        <v>0</v>
      </c>
    </row>
    <row r="1492" spans="8:9" ht="14.5" x14ac:dyDescent="0.35">
      <c r="H1492" s="7" t="e">
        <f t="shared" si="47"/>
        <v>#VALUE!</v>
      </c>
      <c r="I1492" s="7">
        <f t="shared" si="46"/>
        <v>0</v>
      </c>
    </row>
    <row r="1493" spans="8:9" ht="14.5" x14ac:dyDescent="0.35">
      <c r="H1493" s="7" t="e">
        <f t="shared" si="47"/>
        <v>#VALUE!</v>
      </c>
      <c r="I1493" s="7">
        <f t="shared" si="46"/>
        <v>0</v>
      </c>
    </row>
    <row r="1494" spans="8:9" ht="14.5" x14ac:dyDescent="0.35">
      <c r="H1494" s="7" t="e">
        <f t="shared" si="47"/>
        <v>#VALUE!</v>
      </c>
      <c r="I1494" s="7">
        <f t="shared" si="46"/>
        <v>0</v>
      </c>
    </row>
    <row r="1495" spans="8:9" ht="14.5" x14ac:dyDescent="0.35">
      <c r="H1495" s="7" t="e">
        <f t="shared" si="47"/>
        <v>#VALUE!</v>
      </c>
      <c r="I1495" s="7">
        <f t="shared" si="46"/>
        <v>0</v>
      </c>
    </row>
    <row r="1496" spans="8:9" ht="14.5" x14ac:dyDescent="0.35">
      <c r="H1496" s="7" t="e">
        <f t="shared" si="47"/>
        <v>#VALUE!</v>
      </c>
      <c r="I1496" s="7">
        <f t="shared" si="46"/>
        <v>0</v>
      </c>
    </row>
    <row r="1497" spans="8:9" ht="14.5" x14ac:dyDescent="0.35">
      <c r="H1497" s="7" t="e">
        <f t="shared" si="47"/>
        <v>#VALUE!</v>
      </c>
      <c r="I1497" s="7">
        <f t="shared" si="46"/>
        <v>0</v>
      </c>
    </row>
    <row r="1498" spans="8:9" ht="14.5" x14ac:dyDescent="0.35">
      <c r="H1498" s="7" t="e">
        <f t="shared" si="47"/>
        <v>#VALUE!</v>
      </c>
      <c r="I1498" s="7">
        <f t="shared" si="46"/>
        <v>0</v>
      </c>
    </row>
    <row r="1499" spans="8:9" ht="14.5" x14ac:dyDescent="0.35">
      <c r="H1499" s="7" t="e">
        <f t="shared" si="47"/>
        <v>#VALUE!</v>
      </c>
      <c r="I1499" s="7">
        <f t="shared" si="46"/>
        <v>0</v>
      </c>
    </row>
    <row r="1500" spans="8:9" ht="14.5" x14ac:dyDescent="0.35">
      <c r="H1500" s="7" t="e">
        <f t="shared" si="47"/>
        <v>#VALUE!</v>
      </c>
      <c r="I1500" s="7">
        <f t="shared" si="46"/>
        <v>0</v>
      </c>
    </row>
    <row r="1501" spans="8:9" ht="14.5" x14ac:dyDescent="0.35">
      <c r="H1501" s="7" t="e">
        <f t="shared" si="47"/>
        <v>#VALUE!</v>
      </c>
      <c r="I1501" s="7">
        <f t="shared" si="46"/>
        <v>0</v>
      </c>
    </row>
    <row r="1502" spans="8:9" ht="14.5" x14ac:dyDescent="0.35">
      <c r="H1502" s="7" t="e">
        <f t="shared" si="47"/>
        <v>#VALUE!</v>
      </c>
      <c r="I1502" s="7">
        <f t="shared" si="46"/>
        <v>0</v>
      </c>
    </row>
    <row r="1503" spans="8:9" ht="14.5" x14ac:dyDescent="0.35">
      <c r="H1503" s="7" t="e">
        <f t="shared" si="47"/>
        <v>#VALUE!</v>
      </c>
      <c r="I1503" s="7">
        <f t="shared" si="46"/>
        <v>0</v>
      </c>
    </row>
    <row r="1504" spans="8:9" ht="14.5" x14ac:dyDescent="0.35">
      <c r="H1504" s="7" t="e">
        <f t="shared" si="47"/>
        <v>#VALUE!</v>
      </c>
      <c r="I1504" s="7">
        <f t="shared" si="46"/>
        <v>0</v>
      </c>
    </row>
    <row r="1505" spans="8:9" ht="14.5" x14ac:dyDescent="0.35">
      <c r="H1505" s="7" t="e">
        <f t="shared" si="47"/>
        <v>#VALUE!</v>
      </c>
      <c r="I1505" s="7">
        <f t="shared" si="46"/>
        <v>0</v>
      </c>
    </row>
    <row r="1506" spans="8:9" ht="14.5" x14ac:dyDescent="0.35">
      <c r="H1506" s="7" t="e">
        <f t="shared" si="47"/>
        <v>#VALUE!</v>
      </c>
      <c r="I1506" s="7">
        <f t="shared" si="46"/>
        <v>0</v>
      </c>
    </row>
    <row r="1507" spans="8:9" ht="14.5" x14ac:dyDescent="0.35">
      <c r="H1507" s="7" t="e">
        <f t="shared" si="47"/>
        <v>#VALUE!</v>
      </c>
      <c r="I1507" s="7">
        <f t="shared" si="46"/>
        <v>0</v>
      </c>
    </row>
    <row r="1508" spans="8:9" ht="14.5" x14ac:dyDescent="0.35">
      <c r="H1508" s="7" t="e">
        <f t="shared" si="47"/>
        <v>#VALUE!</v>
      </c>
      <c r="I1508" s="7">
        <f t="shared" si="46"/>
        <v>0</v>
      </c>
    </row>
    <row r="1509" spans="8:9" ht="14.5" x14ac:dyDescent="0.35">
      <c r="H1509" s="7" t="e">
        <f t="shared" si="47"/>
        <v>#VALUE!</v>
      </c>
      <c r="I1509" s="7">
        <f t="shared" si="46"/>
        <v>0</v>
      </c>
    </row>
    <row r="1510" spans="8:9" ht="14.5" x14ac:dyDescent="0.35">
      <c r="H1510" s="7" t="e">
        <f t="shared" si="47"/>
        <v>#VALUE!</v>
      </c>
      <c r="I1510" s="7">
        <f t="shared" si="46"/>
        <v>0</v>
      </c>
    </row>
    <row r="1511" spans="8:9" ht="14.5" x14ac:dyDescent="0.35">
      <c r="H1511" s="7" t="e">
        <f t="shared" si="47"/>
        <v>#VALUE!</v>
      </c>
      <c r="I1511" s="7">
        <f t="shared" si="46"/>
        <v>0</v>
      </c>
    </row>
    <row r="1512" spans="8:9" ht="14.5" x14ac:dyDescent="0.35">
      <c r="H1512" s="7" t="e">
        <f t="shared" si="47"/>
        <v>#VALUE!</v>
      </c>
      <c r="I1512" s="7">
        <f t="shared" si="46"/>
        <v>0</v>
      </c>
    </row>
    <row r="1513" spans="8:9" ht="14.5" x14ac:dyDescent="0.35">
      <c r="H1513" s="7" t="e">
        <f t="shared" si="47"/>
        <v>#VALUE!</v>
      </c>
      <c r="I1513" s="7">
        <f t="shared" si="46"/>
        <v>0</v>
      </c>
    </row>
    <row r="1514" spans="8:9" ht="14.5" x14ac:dyDescent="0.35">
      <c r="H1514" s="7" t="e">
        <f t="shared" si="47"/>
        <v>#VALUE!</v>
      </c>
      <c r="I1514" s="7">
        <f t="shared" si="46"/>
        <v>0</v>
      </c>
    </row>
    <row r="1515" spans="8:9" ht="14.5" x14ac:dyDescent="0.35">
      <c r="H1515" s="7" t="e">
        <f t="shared" si="47"/>
        <v>#VALUE!</v>
      </c>
      <c r="I1515" s="7">
        <f t="shared" si="46"/>
        <v>0</v>
      </c>
    </row>
    <row r="1516" spans="8:9" ht="14.5" x14ac:dyDescent="0.35">
      <c r="H1516" s="7" t="e">
        <f t="shared" si="47"/>
        <v>#VALUE!</v>
      </c>
      <c r="I1516" s="7">
        <f t="shared" si="46"/>
        <v>0</v>
      </c>
    </row>
    <row r="1517" spans="8:9" ht="14.5" x14ac:dyDescent="0.35">
      <c r="H1517" s="7" t="e">
        <f t="shared" si="47"/>
        <v>#VALUE!</v>
      </c>
      <c r="I1517" s="7">
        <f t="shared" si="46"/>
        <v>0</v>
      </c>
    </row>
    <row r="1518" spans="8:9" ht="14.5" x14ac:dyDescent="0.35">
      <c r="H1518" s="7" t="e">
        <f t="shared" si="47"/>
        <v>#VALUE!</v>
      </c>
      <c r="I1518" s="7">
        <f t="shared" si="46"/>
        <v>0</v>
      </c>
    </row>
    <row r="1519" spans="8:9" ht="14.5" x14ac:dyDescent="0.35">
      <c r="H1519" s="7" t="e">
        <f t="shared" si="47"/>
        <v>#VALUE!</v>
      </c>
      <c r="I1519" s="7">
        <f t="shared" si="46"/>
        <v>0</v>
      </c>
    </row>
    <row r="1520" spans="8:9" ht="14.5" x14ac:dyDescent="0.35">
      <c r="H1520" s="7" t="e">
        <f t="shared" si="47"/>
        <v>#VALUE!</v>
      </c>
      <c r="I1520" s="7">
        <f t="shared" si="46"/>
        <v>0</v>
      </c>
    </row>
    <row r="1521" spans="8:9" ht="14.5" x14ac:dyDescent="0.35">
      <c r="H1521" s="7" t="e">
        <f t="shared" si="47"/>
        <v>#VALUE!</v>
      </c>
      <c r="I1521" s="7">
        <f t="shared" si="46"/>
        <v>0</v>
      </c>
    </row>
    <row r="1522" spans="8:9" ht="14.5" x14ac:dyDescent="0.35">
      <c r="H1522" s="7" t="e">
        <f t="shared" si="47"/>
        <v>#VALUE!</v>
      </c>
      <c r="I1522" s="7">
        <f t="shared" si="46"/>
        <v>0</v>
      </c>
    </row>
    <row r="1523" spans="8:9" ht="14.5" x14ac:dyDescent="0.35">
      <c r="H1523" s="7" t="e">
        <f t="shared" si="47"/>
        <v>#VALUE!</v>
      </c>
      <c r="I1523" s="7">
        <f t="shared" si="46"/>
        <v>0</v>
      </c>
    </row>
    <row r="1524" spans="8:9" ht="14.5" x14ac:dyDescent="0.35">
      <c r="H1524" s="7" t="e">
        <f t="shared" si="47"/>
        <v>#VALUE!</v>
      </c>
      <c r="I1524" s="7">
        <f t="shared" si="46"/>
        <v>0</v>
      </c>
    </row>
    <row r="1525" spans="8:9" ht="14.5" x14ac:dyDescent="0.35">
      <c r="H1525" s="7" t="e">
        <f t="shared" si="47"/>
        <v>#VALUE!</v>
      </c>
      <c r="I1525" s="7">
        <f t="shared" si="46"/>
        <v>0</v>
      </c>
    </row>
    <row r="1526" spans="8:9" ht="14.5" x14ac:dyDescent="0.35">
      <c r="H1526" s="7" t="e">
        <f t="shared" si="47"/>
        <v>#VALUE!</v>
      </c>
      <c r="I1526" s="7">
        <f t="shared" si="46"/>
        <v>0</v>
      </c>
    </row>
    <row r="1527" spans="8:9" ht="14.5" x14ac:dyDescent="0.35">
      <c r="H1527" s="7" t="e">
        <f t="shared" si="47"/>
        <v>#VALUE!</v>
      </c>
      <c r="I1527" s="7">
        <f t="shared" si="46"/>
        <v>0</v>
      </c>
    </row>
    <row r="1528" spans="8:9" ht="14.5" x14ac:dyDescent="0.35">
      <c r="H1528" s="7" t="e">
        <f t="shared" si="47"/>
        <v>#VALUE!</v>
      </c>
      <c r="I1528" s="7">
        <f t="shared" si="46"/>
        <v>0</v>
      </c>
    </row>
    <row r="1529" spans="8:9" ht="14.5" x14ac:dyDescent="0.35">
      <c r="H1529" s="7" t="e">
        <f t="shared" si="47"/>
        <v>#VALUE!</v>
      </c>
      <c r="I1529" s="7">
        <f t="shared" si="46"/>
        <v>0</v>
      </c>
    </row>
    <row r="1530" spans="8:9" ht="14.5" x14ac:dyDescent="0.35">
      <c r="H1530" s="7" t="e">
        <f t="shared" si="47"/>
        <v>#VALUE!</v>
      </c>
      <c r="I1530" s="7">
        <f t="shared" si="46"/>
        <v>0</v>
      </c>
    </row>
    <row r="1531" spans="8:9" ht="14.5" x14ac:dyDescent="0.35">
      <c r="H1531" s="7" t="e">
        <f t="shared" si="47"/>
        <v>#VALUE!</v>
      </c>
      <c r="I1531" s="7">
        <f t="shared" si="46"/>
        <v>0</v>
      </c>
    </row>
    <row r="1532" spans="8:9" ht="14.5" x14ac:dyDescent="0.35">
      <c r="H1532" s="7" t="e">
        <f t="shared" si="47"/>
        <v>#VALUE!</v>
      </c>
      <c r="I1532" s="7">
        <f t="shared" si="46"/>
        <v>0</v>
      </c>
    </row>
    <row r="1533" spans="8:9" ht="14.5" x14ac:dyDescent="0.35">
      <c r="H1533" s="7" t="e">
        <f t="shared" si="47"/>
        <v>#VALUE!</v>
      </c>
      <c r="I1533" s="7">
        <f t="shared" si="46"/>
        <v>0</v>
      </c>
    </row>
    <row r="1534" spans="8:9" ht="14.5" x14ac:dyDescent="0.35">
      <c r="H1534" s="7" t="e">
        <f t="shared" si="47"/>
        <v>#VALUE!</v>
      </c>
      <c r="I1534" s="7">
        <f t="shared" si="46"/>
        <v>0</v>
      </c>
    </row>
    <row r="1535" spans="8:9" ht="14.5" x14ac:dyDescent="0.35">
      <c r="H1535" s="7" t="e">
        <f t="shared" si="47"/>
        <v>#VALUE!</v>
      </c>
      <c r="I1535" s="7">
        <f t="shared" si="46"/>
        <v>0</v>
      </c>
    </row>
    <row r="1536" spans="8:9" ht="14.5" x14ac:dyDescent="0.35">
      <c r="H1536" s="7" t="e">
        <f t="shared" si="47"/>
        <v>#VALUE!</v>
      </c>
      <c r="I1536" s="7">
        <f t="shared" si="46"/>
        <v>0</v>
      </c>
    </row>
    <row r="1537" spans="8:9" ht="14.5" x14ac:dyDescent="0.35">
      <c r="H1537" s="7" t="e">
        <f t="shared" si="47"/>
        <v>#VALUE!</v>
      </c>
      <c r="I1537" s="7">
        <f t="shared" ref="I1537:I1600" si="48">G1537</f>
        <v>0</v>
      </c>
    </row>
    <row r="1538" spans="8:9" ht="14.5" x14ac:dyDescent="0.35">
      <c r="H1538" s="7" t="e">
        <f t="shared" ref="H1538:H1601" si="49">MID(C1538&amp;" "&amp;C1538,FIND(" ",C1538)+1,LEN(C1538)-1)</f>
        <v>#VALUE!</v>
      </c>
      <c r="I1538" s="7">
        <f t="shared" si="48"/>
        <v>0</v>
      </c>
    </row>
    <row r="1539" spans="8:9" ht="14.5" x14ac:dyDescent="0.35">
      <c r="H1539" s="7" t="e">
        <f t="shared" si="49"/>
        <v>#VALUE!</v>
      </c>
      <c r="I1539" s="7">
        <f t="shared" si="48"/>
        <v>0</v>
      </c>
    </row>
    <row r="1540" spans="8:9" ht="14.5" x14ac:dyDescent="0.35">
      <c r="H1540" s="7" t="e">
        <f t="shared" si="49"/>
        <v>#VALUE!</v>
      </c>
      <c r="I1540" s="7">
        <f t="shared" si="48"/>
        <v>0</v>
      </c>
    </row>
    <row r="1541" spans="8:9" ht="14.5" x14ac:dyDescent="0.35">
      <c r="H1541" s="7" t="e">
        <f t="shared" si="49"/>
        <v>#VALUE!</v>
      </c>
      <c r="I1541" s="7">
        <f t="shared" si="48"/>
        <v>0</v>
      </c>
    </row>
    <row r="1542" spans="8:9" ht="14.5" x14ac:dyDescent="0.35">
      <c r="H1542" s="7" t="e">
        <f t="shared" si="49"/>
        <v>#VALUE!</v>
      </c>
      <c r="I1542" s="7">
        <f t="shared" si="48"/>
        <v>0</v>
      </c>
    </row>
    <row r="1543" spans="8:9" ht="14.5" x14ac:dyDescent="0.35">
      <c r="H1543" s="7" t="e">
        <f t="shared" si="49"/>
        <v>#VALUE!</v>
      </c>
      <c r="I1543" s="7">
        <f t="shared" si="48"/>
        <v>0</v>
      </c>
    </row>
    <row r="1544" spans="8:9" ht="14.5" x14ac:dyDescent="0.35">
      <c r="H1544" s="7" t="e">
        <f t="shared" si="49"/>
        <v>#VALUE!</v>
      </c>
      <c r="I1544" s="7">
        <f t="shared" si="48"/>
        <v>0</v>
      </c>
    </row>
    <row r="1545" spans="8:9" ht="14.5" x14ac:dyDescent="0.35">
      <c r="H1545" s="7" t="e">
        <f t="shared" si="49"/>
        <v>#VALUE!</v>
      </c>
      <c r="I1545" s="7">
        <f t="shared" si="48"/>
        <v>0</v>
      </c>
    </row>
    <row r="1546" spans="8:9" ht="14.5" x14ac:dyDescent="0.35">
      <c r="H1546" s="7" t="e">
        <f t="shared" si="49"/>
        <v>#VALUE!</v>
      </c>
      <c r="I1546" s="7">
        <f t="shared" si="48"/>
        <v>0</v>
      </c>
    </row>
    <row r="1547" spans="8:9" ht="14.5" x14ac:dyDescent="0.35">
      <c r="H1547" s="7" t="e">
        <f t="shared" si="49"/>
        <v>#VALUE!</v>
      </c>
      <c r="I1547" s="7">
        <f t="shared" si="48"/>
        <v>0</v>
      </c>
    </row>
    <row r="1548" spans="8:9" ht="14.5" x14ac:dyDescent="0.35">
      <c r="H1548" s="7" t="e">
        <f t="shared" si="49"/>
        <v>#VALUE!</v>
      </c>
      <c r="I1548" s="7">
        <f t="shared" si="48"/>
        <v>0</v>
      </c>
    </row>
    <row r="1549" spans="8:9" ht="14.5" x14ac:dyDescent="0.35">
      <c r="H1549" s="7" t="e">
        <f t="shared" si="49"/>
        <v>#VALUE!</v>
      </c>
      <c r="I1549" s="7">
        <f t="shared" si="48"/>
        <v>0</v>
      </c>
    </row>
    <row r="1550" spans="8:9" ht="14.5" x14ac:dyDescent="0.35">
      <c r="H1550" s="7" t="e">
        <f t="shared" si="49"/>
        <v>#VALUE!</v>
      </c>
      <c r="I1550" s="7">
        <f t="shared" si="48"/>
        <v>0</v>
      </c>
    </row>
    <row r="1551" spans="8:9" ht="14.5" x14ac:dyDescent="0.35">
      <c r="H1551" s="7" t="e">
        <f t="shared" si="49"/>
        <v>#VALUE!</v>
      </c>
      <c r="I1551" s="7">
        <f t="shared" si="48"/>
        <v>0</v>
      </c>
    </row>
    <row r="1552" spans="8:9" ht="14.5" x14ac:dyDescent="0.35">
      <c r="H1552" s="7" t="e">
        <f t="shared" si="49"/>
        <v>#VALUE!</v>
      </c>
      <c r="I1552" s="7">
        <f t="shared" si="48"/>
        <v>0</v>
      </c>
    </row>
    <row r="1553" spans="8:9" ht="14.5" x14ac:dyDescent="0.35">
      <c r="H1553" s="7" t="e">
        <f t="shared" si="49"/>
        <v>#VALUE!</v>
      </c>
      <c r="I1553" s="7">
        <f t="shared" si="48"/>
        <v>0</v>
      </c>
    </row>
    <row r="1554" spans="8:9" ht="14.5" x14ac:dyDescent="0.35">
      <c r="H1554" s="7" t="e">
        <f t="shared" si="49"/>
        <v>#VALUE!</v>
      </c>
      <c r="I1554" s="7">
        <f t="shared" si="48"/>
        <v>0</v>
      </c>
    </row>
    <row r="1555" spans="8:9" ht="14.5" x14ac:dyDescent="0.35">
      <c r="H1555" s="7" t="e">
        <f t="shared" si="49"/>
        <v>#VALUE!</v>
      </c>
      <c r="I1555" s="7">
        <f t="shared" si="48"/>
        <v>0</v>
      </c>
    </row>
    <row r="1556" spans="8:9" ht="14.5" x14ac:dyDescent="0.35">
      <c r="H1556" s="7" t="e">
        <f t="shared" si="49"/>
        <v>#VALUE!</v>
      </c>
      <c r="I1556" s="7">
        <f t="shared" si="48"/>
        <v>0</v>
      </c>
    </row>
    <row r="1557" spans="8:9" ht="14.5" x14ac:dyDescent="0.35">
      <c r="H1557" s="7" t="e">
        <f t="shared" si="49"/>
        <v>#VALUE!</v>
      </c>
      <c r="I1557" s="7">
        <f t="shared" si="48"/>
        <v>0</v>
      </c>
    </row>
    <row r="1558" spans="8:9" ht="14.5" x14ac:dyDescent="0.35">
      <c r="H1558" s="7" t="e">
        <f t="shared" si="49"/>
        <v>#VALUE!</v>
      </c>
      <c r="I1558" s="7">
        <f t="shared" si="48"/>
        <v>0</v>
      </c>
    </row>
    <row r="1559" spans="8:9" ht="14.5" x14ac:dyDescent="0.35">
      <c r="H1559" s="7" t="e">
        <f t="shared" si="49"/>
        <v>#VALUE!</v>
      </c>
      <c r="I1559" s="7">
        <f t="shared" si="48"/>
        <v>0</v>
      </c>
    </row>
    <row r="1560" spans="8:9" ht="14.5" x14ac:dyDescent="0.35">
      <c r="H1560" s="7" t="e">
        <f t="shared" si="49"/>
        <v>#VALUE!</v>
      </c>
      <c r="I1560" s="7">
        <f t="shared" si="48"/>
        <v>0</v>
      </c>
    </row>
    <row r="1561" spans="8:9" ht="14.5" x14ac:dyDescent="0.35">
      <c r="H1561" s="7" t="e">
        <f t="shared" si="49"/>
        <v>#VALUE!</v>
      </c>
      <c r="I1561" s="7">
        <f t="shared" si="48"/>
        <v>0</v>
      </c>
    </row>
    <row r="1562" spans="8:9" ht="14.5" x14ac:dyDescent="0.35">
      <c r="H1562" s="7" t="e">
        <f t="shared" si="49"/>
        <v>#VALUE!</v>
      </c>
      <c r="I1562" s="7">
        <f t="shared" si="48"/>
        <v>0</v>
      </c>
    </row>
    <row r="1563" spans="8:9" ht="14.5" x14ac:dyDescent="0.35">
      <c r="H1563" s="7" t="e">
        <f t="shared" si="49"/>
        <v>#VALUE!</v>
      </c>
      <c r="I1563" s="7">
        <f t="shared" si="48"/>
        <v>0</v>
      </c>
    </row>
    <row r="1564" spans="8:9" ht="14.5" x14ac:dyDescent="0.35">
      <c r="H1564" s="7" t="e">
        <f t="shared" si="49"/>
        <v>#VALUE!</v>
      </c>
      <c r="I1564" s="7">
        <f t="shared" si="48"/>
        <v>0</v>
      </c>
    </row>
    <row r="1565" spans="8:9" ht="14.5" x14ac:dyDescent="0.35">
      <c r="H1565" s="7" t="e">
        <f t="shared" si="49"/>
        <v>#VALUE!</v>
      </c>
      <c r="I1565" s="7">
        <f t="shared" si="48"/>
        <v>0</v>
      </c>
    </row>
    <row r="1566" spans="8:9" ht="14.5" x14ac:dyDescent="0.35">
      <c r="H1566" s="7" t="e">
        <f t="shared" si="49"/>
        <v>#VALUE!</v>
      </c>
      <c r="I1566" s="7">
        <f t="shared" si="48"/>
        <v>0</v>
      </c>
    </row>
    <row r="1567" spans="8:9" ht="14.5" x14ac:dyDescent="0.35">
      <c r="H1567" s="7" t="e">
        <f t="shared" si="49"/>
        <v>#VALUE!</v>
      </c>
      <c r="I1567" s="7">
        <f t="shared" si="48"/>
        <v>0</v>
      </c>
    </row>
    <row r="1568" spans="8:9" ht="14.5" x14ac:dyDescent="0.35">
      <c r="H1568" s="7" t="e">
        <f t="shared" si="49"/>
        <v>#VALUE!</v>
      </c>
      <c r="I1568" s="7">
        <f t="shared" si="48"/>
        <v>0</v>
      </c>
    </row>
    <row r="1569" spans="8:9" ht="14.5" x14ac:dyDescent="0.35">
      <c r="H1569" s="7" t="e">
        <f t="shared" si="49"/>
        <v>#VALUE!</v>
      </c>
      <c r="I1569" s="7">
        <f t="shared" si="48"/>
        <v>0</v>
      </c>
    </row>
    <row r="1570" spans="8:9" ht="14.5" x14ac:dyDescent="0.35">
      <c r="H1570" s="7" t="e">
        <f t="shared" si="49"/>
        <v>#VALUE!</v>
      </c>
      <c r="I1570" s="7">
        <f t="shared" si="48"/>
        <v>0</v>
      </c>
    </row>
    <row r="1571" spans="8:9" ht="14.5" x14ac:dyDescent="0.35">
      <c r="H1571" s="7" t="e">
        <f t="shared" si="49"/>
        <v>#VALUE!</v>
      </c>
      <c r="I1571" s="7">
        <f t="shared" si="48"/>
        <v>0</v>
      </c>
    </row>
    <row r="1572" spans="8:9" ht="14.5" x14ac:dyDescent="0.35">
      <c r="H1572" s="7" t="e">
        <f t="shared" si="49"/>
        <v>#VALUE!</v>
      </c>
      <c r="I1572" s="7">
        <f t="shared" si="48"/>
        <v>0</v>
      </c>
    </row>
    <row r="1573" spans="8:9" ht="14.5" x14ac:dyDescent="0.35">
      <c r="H1573" s="7" t="e">
        <f t="shared" si="49"/>
        <v>#VALUE!</v>
      </c>
      <c r="I1573" s="7">
        <f t="shared" si="48"/>
        <v>0</v>
      </c>
    </row>
    <row r="1574" spans="8:9" ht="14.5" x14ac:dyDescent="0.35">
      <c r="H1574" s="7" t="e">
        <f t="shared" si="49"/>
        <v>#VALUE!</v>
      </c>
      <c r="I1574" s="7">
        <f t="shared" si="48"/>
        <v>0</v>
      </c>
    </row>
    <row r="1575" spans="8:9" ht="14.5" x14ac:dyDescent="0.35">
      <c r="H1575" s="7" t="e">
        <f t="shared" si="49"/>
        <v>#VALUE!</v>
      </c>
      <c r="I1575" s="7">
        <f t="shared" si="48"/>
        <v>0</v>
      </c>
    </row>
    <row r="1576" spans="8:9" ht="14.5" x14ac:dyDescent="0.35">
      <c r="H1576" s="7" t="e">
        <f t="shared" si="49"/>
        <v>#VALUE!</v>
      </c>
      <c r="I1576" s="7">
        <f t="shared" si="48"/>
        <v>0</v>
      </c>
    </row>
    <row r="1577" spans="8:9" ht="14.5" x14ac:dyDescent="0.35">
      <c r="H1577" s="7" t="e">
        <f t="shared" si="49"/>
        <v>#VALUE!</v>
      </c>
      <c r="I1577" s="7">
        <f t="shared" si="48"/>
        <v>0</v>
      </c>
    </row>
    <row r="1578" spans="8:9" ht="14.5" x14ac:dyDescent="0.35">
      <c r="H1578" s="7" t="e">
        <f t="shared" si="49"/>
        <v>#VALUE!</v>
      </c>
      <c r="I1578" s="7">
        <f t="shared" si="48"/>
        <v>0</v>
      </c>
    </row>
    <row r="1579" spans="8:9" ht="14.5" x14ac:dyDescent="0.35">
      <c r="H1579" s="7" t="e">
        <f t="shared" si="49"/>
        <v>#VALUE!</v>
      </c>
      <c r="I1579" s="7">
        <f t="shared" si="48"/>
        <v>0</v>
      </c>
    </row>
    <row r="1580" spans="8:9" ht="14.5" x14ac:dyDescent="0.35">
      <c r="H1580" s="7" t="e">
        <f t="shared" si="49"/>
        <v>#VALUE!</v>
      </c>
      <c r="I1580" s="7">
        <f t="shared" si="48"/>
        <v>0</v>
      </c>
    </row>
    <row r="1581" spans="8:9" ht="14.5" x14ac:dyDescent="0.35">
      <c r="H1581" s="7" t="e">
        <f t="shared" si="49"/>
        <v>#VALUE!</v>
      </c>
      <c r="I1581" s="7">
        <f t="shared" si="48"/>
        <v>0</v>
      </c>
    </row>
    <row r="1582" spans="8:9" ht="14.5" x14ac:dyDescent="0.35">
      <c r="H1582" s="7" t="e">
        <f t="shared" si="49"/>
        <v>#VALUE!</v>
      </c>
      <c r="I1582" s="7">
        <f t="shared" si="48"/>
        <v>0</v>
      </c>
    </row>
    <row r="1583" spans="8:9" ht="14.5" x14ac:dyDescent="0.35">
      <c r="H1583" s="7" t="e">
        <f t="shared" si="49"/>
        <v>#VALUE!</v>
      </c>
      <c r="I1583" s="7">
        <f t="shared" si="48"/>
        <v>0</v>
      </c>
    </row>
    <row r="1584" spans="8:9" ht="14.5" x14ac:dyDescent="0.35">
      <c r="H1584" s="7" t="e">
        <f t="shared" si="49"/>
        <v>#VALUE!</v>
      </c>
      <c r="I1584" s="7">
        <f t="shared" si="48"/>
        <v>0</v>
      </c>
    </row>
    <row r="1585" spans="8:9" ht="14.5" x14ac:dyDescent="0.35">
      <c r="H1585" s="7" t="e">
        <f t="shared" si="49"/>
        <v>#VALUE!</v>
      </c>
      <c r="I1585" s="7">
        <f t="shared" si="48"/>
        <v>0</v>
      </c>
    </row>
    <row r="1586" spans="8:9" ht="14.5" x14ac:dyDescent="0.35">
      <c r="H1586" s="7" t="e">
        <f t="shared" si="49"/>
        <v>#VALUE!</v>
      </c>
      <c r="I1586" s="7">
        <f t="shared" si="48"/>
        <v>0</v>
      </c>
    </row>
    <row r="1587" spans="8:9" ht="14.5" x14ac:dyDescent="0.35">
      <c r="H1587" s="7" t="e">
        <f t="shared" si="49"/>
        <v>#VALUE!</v>
      </c>
      <c r="I1587" s="7">
        <f t="shared" si="48"/>
        <v>0</v>
      </c>
    </row>
    <row r="1588" spans="8:9" ht="14.5" x14ac:dyDescent="0.35">
      <c r="H1588" s="7" t="e">
        <f t="shared" si="49"/>
        <v>#VALUE!</v>
      </c>
      <c r="I1588" s="7">
        <f t="shared" si="48"/>
        <v>0</v>
      </c>
    </row>
    <row r="1589" spans="8:9" ht="14.5" x14ac:dyDescent="0.35">
      <c r="H1589" s="7" t="e">
        <f t="shared" si="49"/>
        <v>#VALUE!</v>
      </c>
      <c r="I1589" s="7">
        <f t="shared" si="48"/>
        <v>0</v>
      </c>
    </row>
    <row r="1590" spans="8:9" ht="14.5" x14ac:dyDescent="0.35">
      <c r="H1590" s="7" t="e">
        <f t="shared" si="49"/>
        <v>#VALUE!</v>
      </c>
      <c r="I1590" s="7">
        <f t="shared" si="48"/>
        <v>0</v>
      </c>
    </row>
    <row r="1591" spans="8:9" ht="14.5" x14ac:dyDescent="0.35">
      <c r="H1591" s="7" t="e">
        <f t="shared" si="49"/>
        <v>#VALUE!</v>
      </c>
      <c r="I1591" s="7">
        <f t="shared" si="48"/>
        <v>0</v>
      </c>
    </row>
    <row r="1592" spans="8:9" ht="14.5" x14ac:dyDescent="0.35">
      <c r="H1592" s="7" t="e">
        <f t="shared" si="49"/>
        <v>#VALUE!</v>
      </c>
      <c r="I1592" s="7">
        <f t="shared" si="48"/>
        <v>0</v>
      </c>
    </row>
    <row r="1593" spans="8:9" ht="14.5" x14ac:dyDescent="0.35">
      <c r="H1593" s="7" t="e">
        <f t="shared" si="49"/>
        <v>#VALUE!</v>
      </c>
      <c r="I1593" s="7">
        <f t="shared" si="48"/>
        <v>0</v>
      </c>
    </row>
    <row r="1594" spans="8:9" ht="14.5" x14ac:dyDescent="0.35">
      <c r="H1594" s="7" t="e">
        <f t="shared" si="49"/>
        <v>#VALUE!</v>
      </c>
      <c r="I1594" s="7">
        <f t="shared" si="48"/>
        <v>0</v>
      </c>
    </row>
    <row r="1595" spans="8:9" ht="14.5" x14ac:dyDescent="0.35">
      <c r="H1595" s="7" t="e">
        <f t="shared" si="49"/>
        <v>#VALUE!</v>
      </c>
      <c r="I1595" s="7">
        <f t="shared" si="48"/>
        <v>0</v>
      </c>
    </row>
    <row r="1596" spans="8:9" ht="14.5" x14ac:dyDescent="0.35">
      <c r="H1596" s="7" t="e">
        <f t="shared" si="49"/>
        <v>#VALUE!</v>
      </c>
      <c r="I1596" s="7">
        <f t="shared" si="48"/>
        <v>0</v>
      </c>
    </row>
    <row r="1597" spans="8:9" ht="14.5" x14ac:dyDescent="0.35">
      <c r="H1597" s="7" t="e">
        <f t="shared" si="49"/>
        <v>#VALUE!</v>
      </c>
      <c r="I1597" s="7">
        <f t="shared" si="48"/>
        <v>0</v>
      </c>
    </row>
    <row r="1598" spans="8:9" ht="14.5" x14ac:dyDescent="0.35">
      <c r="H1598" s="7" t="e">
        <f t="shared" si="49"/>
        <v>#VALUE!</v>
      </c>
      <c r="I1598" s="7">
        <f t="shared" si="48"/>
        <v>0</v>
      </c>
    </row>
    <row r="1599" spans="8:9" ht="14.5" x14ac:dyDescent="0.35">
      <c r="H1599" s="7" t="e">
        <f t="shared" si="49"/>
        <v>#VALUE!</v>
      </c>
      <c r="I1599" s="7">
        <f t="shared" si="48"/>
        <v>0</v>
      </c>
    </row>
    <row r="1600" spans="8:9" ht="14.5" x14ac:dyDescent="0.35">
      <c r="H1600" s="7" t="e">
        <f t="shared" si="49"/>
        <v>#VALUE!</v>
      </c>
      <c r="I1600" s="7">
        <f t="shared" si="48"/>
        <v>0</v>
      </c>
    </row>
    <row r="1601" spans="8:9" ht="14.5" x14ac:dyDescent="0.35">
      <c r="H1601" s="7" t="e">
        <f t="shared" si="49"/>
        <v>#VALUE!</v>
      </c>
      <c r="I1601" s="7">
        <f t="shared" ref="I1601:I1664" si="50">G1601</f>
        <v>0</v>
      </c>
    </row>
    <row r="1602" spans="8:9" ht="14.5" x14ac:dyDescent="0.35">
      <c r="H1602" s="7" t="e">
        <f t="shared" ref="H1602:H1665" si="51">MID(C1602&amp;" "&amp;C1602,FIND(" ",C1602)+1,LEN(C1602)-1)</f>
        <v>#VALUE!</v>
      </c>
      <c r="I1602" s="7">
        <f t="shared" si="50"/>
        <v>0</v>
      </c>
    </row>
    <row r="1603" spans="8:9" ht="14.5" x14ac:dyDescent="0.35">
      <c r="H1603" s="7" t="e">
        <f t="shared" si="51"/>
        <v>#VALUE!</v>
      </c>
      <c r="I1603" s="7">
        <f t="shared" si="50"/>
        <v>0</v>
      </c>
    </row>
    <row r="1604" spans="8:9" ht="14.5" x14ac:dyDescent="0.35">
      <c r="H1604" s="7" t="e">
        <f t="shared" si="51"/>
        <v>#VALUE!</v>
      </c>
      <c r="I1604" s="7">
        <f t="shared" si="50"/>
        <v>0</v>
      </c>
    </row>
    <row r="1605" spans="8:9" ht="14.5" x14ac:dyDescent="0.35">
      <c r="H1605" s="7" t="e">
        <f t="shared" si="51"/>
        <v>#VALUE!</v>
      </c>
      <c r="I1605" s="7">
        <f t="shared" si="50"/>
        <v>0</v>
      </c>
    </row>
    <row r="1606" spans="8:9" ht="14.5" x14ac:dyDescent="0.35">
      <c r="H1606" s="7" t="e">
        <f t="shared" si="51"/>
        <v>#VALUE!</v>
      </c>
      <c r="I1606" s="7">
        <f t="shared" si="50"/>
        <v>0</v>
      </c>
    </row>
    <row r="1607" spans="8:9" ht="14.5" x14ac:dyDescent="0.35">
      <c r="H1607" s="7" t="e">
        <f t="shared" si="51"/>
        <v>#VALUE!</v>
      </c>
      <c r="I1607" s="7">
        <f t="shared" si="50"/>
        <v>0</v>
      </c>
    </row>
    <row r="1608" spans="8:9" ht="14.5" x14ac:dyDescent="0.35">
      <c r="H1608" s="7" t="e">
        <f t="shared" si="51"/>
        <v>#VALUE!</v>
      </c>
      <c r="I1608" s="7">
        <f t="shared" si="50"/>
        <v>0</v>
      </c>
    </row>
    <row r="1609" spans="8:9" ht="14.5" x14ac:dyDescent="0.35">
      <c r="H1609" s="7" t="e">
        <f t="shared" si="51"/>
        <v>#VALUE!</v>
      </c>
      <c r="I1609" s="7">
        <f t="shared" si="50"/>
        <v>0</v>
      </c>
    </row>
    <row r="1610" spans="8:9" ht="14.5" x14ac:dyDescent="0.35">
      <c r="H1610" s="7" t="e">
        <f t="shared" si="51"/>
        <v>#VALUE!</v>
      </c>
      <c r="I1610" s="7">
        <f t="shared" si="50"/>
        <v>0</v>
      </c>
    </row>
    <row r="1611" spans="8:9" ht="14.5" x14ac:dyDescent="0.35">
      <c r="H1611" s="7" t="e">
        <f t="shared" si="51"/>
        <v>#VALUE!</v>
      </c>
      <c r="I1611" s="7">
        <f t="shared" si="50"/>
        <v>0</v>
      </c>
    </row>
    <row r="1612" spans="8:9" ht="14.5" x14ac:dyDescent="0.35">
      <c r="H1612" s="7" t="e">
        <f t="shared" si="51"/>
        <v>#VALUE!</v>
      </c>
      <c r="I1612" s="7">
        <f t="shared" si="50"/>
        <v>0</v>
      </c>
    </row>
    <row r="1613" spans="8:9" ht="14.5" x14ac:dyDescent="0.35">
      <c r="H1613" s="7" t="e">
        <f t="shared" si="51"/>
        <v>#VALUE!</v>
      </c>
      <c r="I1613" s="7">
        <f t="shared" si="50"/>
        <v>0</v>
      </c>
    </row>
    <row r="1614" spans="8:9" ht="14.5" x14ac:dyDescent="0.35">
      <c r="H1614" s="7" t="e">
        <f t="shared" si="51"/>
        <v>#VALUE!</v>
      </c>
      <c r="I1614" s="7">
        <f t="shared" si="50"/>
        <v>0</v>
      </c>
    </row>
    <row r="1615" spans="8:9" ht="14.5" x14ac:dyDescent="0.35">
      <c r="H1615" s="7" t="e">
        <f t="shared" si="51"/>
        <v>#VALUE!</v>
      </c>
      <c r="I1615" s="7">
        <f t="shared" si="50"/>
        <v>0</v>
      </c>
    </row>
    <row r="1616" spans="8:9" ht="14.5" x14ac:dyDescent="0.35">
      <c r="H1616" s="7" t="e">
        <f t="shared" si="51"/>
        <v>#VALUE!</v>
      </c>
      <c r="I1616" s="7">
        <f t="shared" si="50"/>
        <v>0</v>
      </c>
    </row>
    <row r="1617" spans="8:9" ht="14.5" x14ac:dyDescent="0.35">
      <c r="H1617" s="7" t="e">
        <f t="shared" si="51"/>
        <v>#VALUE!</v>
      </c>
      <c r="I1617" s="7">
        <f t="shared" si="50"/>
        <v>0</v>
      </c>
    </row>
    <row r="1618" spans="8:9" ht="14.5" x14ac:dyDescent="0.35">
      <c r="H1618" s="7" t="e">
        <f t="shared" si="51"/>
        <v>#VALUE!</v>
      </c>
      <c r="I1618" s="7">
        <f t="shared" si="50"/>
        <v>0</v>
      </c>
    </row>
    <row r="1619" spans="8:9" ht="14.5" x14ac:dyDescent="0.35">
      <c r="H1619" s="7" t="e">
        <f t="shared" si="51"/>
        <v>#VALUE!</v>
      </c>
      <c r="I1619" s="7">
        <f t="shared" si="50"/>
        <v>0</v>
      </c>
    </row>
    <row r="1620" spans="8:9" ht="14.5" x14ac:dyDescent="0.35">
      <c r="H1620" s="7" t="e">
        <f t="shared" si="51"/>
        <v>#VALUE!</v>
      </c>
      <c r="I1620" s="7">
        <f t="shared" si="50"/>
        <v>0</v>
      </c>
    </row>
    <row r="1621" spans="8:9" ht="14.5" x14ac:dyDescent="0.35">
      <c r="H1621" s="7" t="e">
        <f t="shared" si="51"/>
        <v>#VALUE!</v>
      </c>
      <c r="I1621" s="7">
        <f t="shared" si="50"/>
        <v>0</v>
      </c>
    </row>
    <row r="1622" spans="8:9" ht="14.5" x14ac:dyDescent="0.35">
      <c r="H1622" s="7" t="e">
        <f t="shared" si="51"/>
        <v>#VALUE!</v>
      </c>
      <c r="I1622" s="7">
        <f t="shared" si="50"/>
        <v>0</v>
      </c>
    </row>
    <row r="1623" spans="8:9" ht="14.5" x14ac:dyDescent="0.35">
      <c r="H1623" s="7" t="e">
        <f t="shared" si="51"/>
        <v>#VALUE!</v>
      </c>
      <c r="I1623" s="7">
        <f t="shared" si="50"/>
        <v>0</v>
      </c>
    </row>
    <row r="1624" spans="8:9" ht="14.5" x14ac:dyDescent="0.35">
      <c r="H1624" s="7" t="e">
        <f t="shared" si="51"/>
        <v>#VALUE!</v>
      </c>
      <c r="I1624" s="7">
        <f t="shared" si="50"/>
        <v>0</v>
      </c>
    </row>
    <row r="1625" spans="8:9" ht="14.5" x14ac:dyDescent="0.35">
      <c r="H1625" s="7" t="e">
        <f t="shared" si="51"/>
        <v>#VALUE!</v>
      </c>
      <c r="I1625" s="7">
        <f t="shared" si="50"/>
        <v>0</v>
      </c>
    </row>
    <row r="1626" spans="8:9" ht="14.5" x14ac:dyDescent="0.35">
      <c r="H1626" s="7" t="e">
        <f t="shared" si="51"/>
        <v>#VALUE!</v>
      </c>
      <c r="I1626" s="7">
        <f t="shared" si="50"/>
        <v>0</v>
      </c>
    </row>
    <row r="1627" spans="8:9" ht="14.5" x14ac:dyDescent="0.35">
      <c r="H1627" s="7" t="e">
        <f t="shared" si="51"/>
        <v>#VALUE!</v>
      </c>
      <c r="I1627" s="7">
        <f t="shared" si="50"/>
        <v>0</v>
      </c>
    </row>
    <row r="1628" spans="8:9" ht="14.5" x14ac:dyDescent="0.35">
      <c r="H1628" s="7" t="e">
        <f t="shared" si="51"/>
        <v>#VALUE!</v>
      </c>
      <c r="I1628" s="7">
        <f t="shared" si="50"/>
        <v>0</v>
      </c>
    </row>
    <row r="1629" spans="8:9" ht="14.5" x14ac:dyDescent="0.35">
      <c r="H1629" s="7" t="e">
        <f t="shared" si="51"/>
        <v>#VALUE!</v>
      </c>
      <c r="I1629" s="7">
        <f t="shared" si="50"/>
        <v>0</v>
      </c>
    </row>
    <row r="1630" spans="8:9" ht="14.5" x14ac:dyDescent="0.35">
      <c r="H1630" s="7" t="e">
        <f t="shared" si="51"/>
        <v>#VALUE!</v>
      </c>
      <c r="I1630" s="7">
        <f t="shared" si="50"/>
        <v>0</v>
      </c>
    </row>
    <row r="1631" spans="8:9" ht="14.5" x14ac:dyDescent="0.35">
      <c r="H1631" s="7" t="e">
        <f t="shared" si="51"/>
        <v>#VALUE!</v>
      </c>
      <c r="I1631" s="7">
        <f t="shared" si="50"/>
        <v>0</v>
      </c>
    </row>
    <row r="1632" spans="8:9" ht="14.5" x14ac:dyDescent="0.35">
      <c r="H1632" s="7" t="e">
        <f t="shared" si="51"/>
        <v>#VALUE!</v>
      </c>
      <c r="I1632" s="7">
        <f t="shared" si="50"/>
        <v>0</v>
      </c>
    </row>
    <row r="1633" spans="8:9" ht="14.5" x14ac:dyDescent="0.35">
      <c r="H1633" s="7" t="e">
        <f t="shared" si="51"/>
        <v>#VALUE!</v>
      </c>
      <c r="I1633" s="7">
        <f t="shared" si="50"/>
        <v>0</v>
      </c>
    </row>
    <row r="1634" spans="8:9" ht="14.5" x14ac:dyDescent="0.35">
      <c r="H1634" s="7" t="e">
        <f t="shared" si="51"/>
        <v>#VALUE!</v>
      </c>
      <c r="I1634" s="7">
        <f t="shared" si="50"/>
        <v>0</v>
      </c>
    </row>
    <row r="1635" spans="8:9" ht="14.5" x14ac:dyDescent="0.35">
      <c r="H1635" s="7" t="e">
        <f t="shared" si="51"/>
        <v>#VALUE!</v>
      </c>
      <c r="I1635" s="7">
        <f t="shared" si="50"/>
        <v>0</v>
      </c>
    </row>
    <row r="1636" spans="8:9" ht="14.5" x14ac:dyDescent="0.35">
      <c r="H1636" s="7" t="e">
        <f t="shared" si="51"/>
        <v>#VALUE!</v>
      </c>
      <c r="I1636" s="7">
        <f t="shared" si="50"/>
        <v>0</v>
      </c>
    </row>
    <row r="1637" spans="8:9" ht="14.5" x14ac:dyDescent="0.35">
      <c r="H1637" s="7" t="e">
        <f t="shared" si="51"/>
        <v>#VALUE!</v>
      </c>
      <c r="I1637" s="7">
        <f t="shared" si="50"/>
        <v>0</v>
      </c>
    </row>
    <row r="1638" spans="8:9" ht="14.5" x14ac:dyDescent="0.35">
      <c r="H1638" s="7" t="e">
        <f t="shared" si="51"/>
        <v>#VALUE!</v>
      </c>
      <c r="I1638" s="7">
        <f t="shared" si="50"/>
        <v>0</v>
      </c>
    </row>
    <row r="1639" spans="8:9" ht="14.5" x14ac:dyDescent="0.35">
      <c r="H1639" s="7" t="e">
        <f t="shared" si="51"/>
        <v>#VALUE!</v>
      </c>
      <c r="I1639" s="7">
        <f t="shared" si="50"/>
        <v>0</v>
      </c>
    </row>
    <row r="1640" spans="8:9" ht="14.5" x14ac:dyDescent="0.35">
      <c r="H1640" s="7" t="e">
        <f t="shared" si="51"/>
        <v>#VALUE!</v>
      </c>
      <c r="I1640" s="7">
        <f t="shared" si="50"/>
        <v>0</v>
      </c>
    </row>
    <row r="1641" spans="8:9" ht="14.5" x14ac:dyDescent="0.35">
      <c r="H1641" s="7" t="e">
        <f t="shared" si="51"/>
        <v>#VALUE!</v>
      </c>
      <c r="I1641" s="7">
        <f t="shared" si="50"/>
        <v>0</v>
      </c>
    </row>
    <row r="1642" spans="8:9" ht="14.5" x14ac:dyDescent="0.35">
      <c r="H1642" s="7" t="e">
        <f t="shared" si="51"/>
        <v>#VALUE!</v>
      </c>
      <c r="I1642" s="7">
        <f t="shared" si="50"/>
        <v>0</v>
      </c>
    </row>
    <row r="1643" spans="8:9" ht="14.5" x14ac:dyDescent="0.35">
      <c r="H1643" s="7" t="e">
        <f t="shared" si="51"/>
        <v>#VALUE!</v>
      </c>
      <c r="I1643" s="7">
        <f t="shared" si="50"/>
        <v>0</v>
      </c>
    </row>
    <row r="1644" spans="8:9" ht="14.5" x14ac:dyDescent="0.35">
      <c r="H1644" s="7" t="e">
        <f t="shared" si="51"/>
        <v>#VALUE!</v>
      </c>
      <c r="I1644" s="7">
        <f t="shared" si="50"/>
        <v>0</v>
      </c>
    </row>
    <row r="1645" spans="8:9" ht="14.5" x14ac:dyDescent="0.35">
      <c r="H1645" s="7" t="e">
        <f t="shared" si="51"/>
        <v>#VALUE!</v>
      </c>
      <c r="I1645" s="7">
        <f t="shared" si="50"/>
        <v>0</v>
      </c>
    </row>
    <row r="1646" spans="8:9" ht="14.5" x14ac:dyDescent="0.35">
      <c r="H1646" s="7" t="e">
        <f t="shared" si="51"/>
        <v>#VALUE!</v>
      </c>
      <c r="I1646" s="7">
        <f t="shared" si="50"/>
        <v>0</v>
      </c>
    </row>
    <row r="1647" spans="8:9" ht="14.5" x14ac:dyDescent="0.35">
      <c r="H1647" s="7" t="e">
        <f t="shared" si="51"/>
        <v>#VALUE!</v>
      </c>
      <c r="I1647" s="7">
        <f t="shared" si="50"/>
        <v>0</v>
      </c>
    </row>
    <row r="1648" spans="8:9" ht="14.5" x14ac:dyDescent="0.35">
      <c r="H1648" s="7" t="e">
        <f t="shared" si="51"/>
        <v>#VALUE!</v>
      </c>
      <c r="I1648" s="7">
        <f t="shared" si="50"/>
        <v>0</v>
      </c>
    </row>
    <row r="1649" spans="8:9" ht="14.5" x14ac:dyDescent="0.35">
      <c r="H1649" s="7" t="e">
        <f t="shared" si="51"/>
        <v>#VALUE!</v>
      </c>
      <c r="I1649" s="7">
        <f t="shared" si="50"/>
        <v>0</v>
      </c>
    </row>
    <row r="1650" spans="8:9" ht="14.5" x14ac:dyDescent="0.35">
      <c r="H1650" s="7" t="e">
        <f t="shared" si="51"/>
        <v>#VALUE!</v>
      </c>
      <c r="I1650" s="7">
        <f t="shared" si="50"/>
        <v>0</v>
      </c>
    </row>
    <row r="1651" spans="8:9" ht="14.5" x14ac:dyDescent="0.35">
      <c r="H1651" s="7" t="e">
        <f t="shared" si="51"/>
        <v>#VALUE!</v>
      </c>
      <c r="I1651" s="7">
        <f t="shared" si="50"/>
        <v>0</v>
      </c>
    </row>
    <row r="1652" spans="8:9" ht="14.5" x14ac:dyDescent="0.35">
      <c r="H1652" s="7" t="e">
        <f t="shared" si="51"/>
        <v>#VALUE!</v>
      </c>
      <c r="I1652" s="7">
        <f t="shared" si="50"/>
        <v>0</v>
      </c>
    </row>
    <row r="1653" spans="8:9" ht="14.5" x14ac:dyDescent="0.35">
      <c r="H1653" s="7" t="e">
        <f t="shared" si="51"/>
        <v>#VALUE!</v>
      </c>
      <c r="I1653" s="7">
        <f t="shared" si="50"/>
        <v>0</v>
      </c>
    </row>
    <row r="1654" spans="8:9" ht="14.5" x14ac:dyDescent="0.35">
      <c r="H1654" s="7" t="e">
        <f t="shared" si="51"/>
        <v>#VALUE!</v>
      </c>
      <c r="I1654" s="7">
        <f t="shared" si="50"/>
        <v>0</v>
      </c>
    </row>
    <row r="1655" spans="8:9" ht="14.5" x14ac:dyDescent="0.35">
      <c r="H1655" s="7" t="e">
        <f t="shared" si="51"/>
        <v>#VALUE!</v>
      </c>
      <c r="I1655" s="7">
        <f t="shared" si="50"/>
        <v>0</v>
      </c>
    </row>
    <row r="1656" spans="8:9" ht="14.5" x14ac:dyDescent="0.35">
      <c r="H1656" s="7" t="e">
        <f t="shared" si="51"/>
        <v>#VALUE!</v>
      </c>
      <c r="I1656" s="7">
        <f t="shared" si="50"/>
        <v>0</v>
      </c>
    </row>
    <row r="1657" spans="8:9" ht="14.5" x14ac:dyDescent="0.35">
      <c r="H1657" s="7" t="e">
        <f t="shared" si="51"/>
        <v>#VALUE!</v>
      </c>
      <c r="I1657" s="7">
        <f t="shared" si="50"/>
        <v>0</v>
      </c>
    </row>
    <row r="1658" spans="8:9" ht="14.5" x14ac:dyDescent="0.35">
      <c r="H1658" s="7" t="e">
        <f t="shared" si="51"/>
        <v>#VALUE!</v>
      </c>
      <c r="I1658" s="7">
        <f t="shared" si="50"/>
        <v>0</v>
      </c>
    </row>
    <row r="1659" spans="8:9" ht="14.5" x14ac:dyDescent="0.35">
      <c r="H1659" s="7" t="e">
        <f t="shared" si="51"/>
        <v>#VALUE!</v>
      </c>
      <c r="I1659" s="7">
        <f t="shared" si="50"/>
        <v>0</v>
      </c>
    </row>
    <row r="1660" spans="8:9" ht="14.5" x14ac:dyDescent="0.35">
      <c r="H1660" s="7" t="e">
        <f t="shared" si="51"/>
        <v>#VALUE!</v>
      </c>
      <c r="I1660" s="7">
        <f t="shared" si="50"/>
        <v>0</v>
      </c>
    </row>
    <row r="1661" spans="8:9" ht="14.5" x14ac:dyDescent="0.35">
      <c r="H1661" s="7" t="e">
        <f t="shared" si="51"/>
        <v>#VALUE!</v>
      </c>
      <c r="I1661" s="7">
        <f t="shared" si="50"/>
        <v>0</v>
      </c>
    </row>
    <row r="1662" spans="8:9" ht="14.5" x14ac:dyDescent="0.35">
      <c r="H1662" s="7" t="e">
        <f t="shared" si="51"/>
        <v>#VALUE!</v>
      </c>
      <c r="I1662" s="7">
        <f t="shared" si="50"/>
        <v>0</v>
      </c>
    </row>
    <row r="1663" spans="8:9" ht="14.5" x14ac:dyDescent="0.35">
      <c r="H1663" s="7" t="e">
        <f t="shared" si="51"/>
        <v>#VALUE!</v>
      </c>
      <c r="I1663" s="7">
        <f t="shared" si="50"/>
        <v>0</v>
      </c>
    </row>
    <row r="1664" spans="8:9" ht="14.5" x14ac:dyDescent="0.35">
      <c r="H1664" s="7" t="e">
        <f t="shared" si="51"/>
        <v>#VALUE!</v>
      </c>
      <c r="I1664" s="7">
        <f t="shared" si="50"/>
        <v>0</v>
      </c>
    </row>
    <row r="1665" spans="8:9" ht="14.5" x14ac:dyDescent="0.35">
      <c r="H1665" s="7" t="e">
        <f t="shared" si="51"/>
        <v>#VALUE!</v>
      </c>
      <c r="I1665" s="7">
        <f t="shared" ref="I1665:I1728" si="52">G1665</f>
        <v>0</v>
      </c>
    </row>
    <row r="1666" spans="8:9" ht="14.5" x14ac:dyDescent="0.35">
      <c r="H1666" s="7" t="e">
        <f t="shared" ref="H1666:H1729" si="53">MID(C1666&amp;" "&amp;C1666,FIND(" ",C1666)+1,LEN(C1666)-1)</f>
        <v>#VALUE!</v>
      </c>
      <c r="I1666" s="7">
        <f t="shared" si="52"/>
        <v>0</v>
      </c>
    </row>
    <row r="1667" spans="8:9" ht="14.5" x14ac:dyDescent="0.35">
      <c r="H1667" s="7" t="e">
        <f t="shared" si="53"/>
        <v>#VALUE!</v>
      </c>
      <c r="I1667" s="7">
        <f t="shared" si="52"/>
        <v>0</v>
      </c>
    </row>
    <row r="1668" spans="8:9" ht="14.5" x14ac:dyDescent="0.35">
      <c r="H1668" s="7" t="e">
        <f t="shared" si="53"/>
        <v>#VALUE!</v>
      </c>
      <c r="I1668" s="7">
        <f t="shared" si="52"/>
        <v>0</v>
      </c>
    </row>
    <row r="1669" spans="8:9" ht="14.5" x14ac:dyDescent="0.35">
      <c r="H1669" s="7" t="e">
        <f t="shared" si="53"/>
        <v>#VALUE!</v>
      </c>
      <c r="I1669" s="7">
        <f t="shared" si="52"/>
        <v>0</v>
      </c>
    </row>
    <row r="1670" spans="8:9" ht="14.5" x14ac:dyDescent="0.35">
      <c r="H1670" s="7" t="e">
        <f t="shared" si="53"/>
        <v>#VALUE!</v>
      </c>
      <c r="I1670" s="7">
        <f t="shared" si="52"/>
        <v>0</v>
      </c>
    </row>
    <row r="1671" spans="8:9" ht="14.5" x14ac:dyDescent="0.35">
      <c r="H1671" s="7" t="e">
        <f t="shared" si="53"/>
        <v>#VALUE!</v>
      </c>
      <c r="I1671" s="7">
        <f t="shared" si="52"/>
        <v>0</v>
      </c>
    </row>
    <row r="1672" spans="8:9" ht="14.5" x14ac:dyDescent="0.35">
      <c r="H1672" s="7" t="e">
        <f t="shared" si="53"/>
        <v>#VALUE!</v>
      </c>
      <c r="I1672" s="7">
        <f t="shared" si="52"/>
        <v>0</v>
      </c>
    </row>
    <row r="1673" spans="8:9" ht="14.5" x14ac:dyDescent="0.35">
      <c r="H1673" s="7" t="e">
        <f t="shared" si="53"/>
        <v>#VALUE!</v>
      </c>
      <c r="I1673" s="7">
        <f t="shared" si="52"/>
        <v>0</v>
      </c>
    </row>
    <row r="1674" spans="8:9" ht="14.5" x14ac:dyDescent="0.35">
      <c r="H1674" s="7" t="e">
        <f t="shared" si="53"/>
        <v>#VALUE!</v>
      </c>
      <c r="I1674" s="7">
        <f t="shared" si="52"/>
        <v>0</v>
      </c>
    </row>
    <row r="1675" spans="8:9" ht="14.5" x14ac:dyDescent="0.35">
      <c r="H1675" s="7" t="e">
        <f t="shared" si="53"/>
        <v>#VALUE!</v>
      </c>
      <c r="I1675" s="7">
        <f t="shared" si="52"/>
        <v>0</v>
      </c>
    </row>
    <row r="1676" spans="8:9" ht="14.5" x14ac:dyDescent="0.35">
      <c r="H1676" s="7" t="e">
        <f t="shared" si="53"/>
        <v>#VALUE!</v>
      </c>
      <c r="I1676" s="7">
        <f t="shared" si="52"/>
        <v>0</v>
      </c>
    </row>
    <row r="1677" spans="8:9" ht="14.5" x14ac:dyDescent="0.35">
      <c r="H1677" s="7" t="e">
        <f t="shared" si="53"/>
        <v>#VALUE!</v>
      </c>
      <c r="I1677" s="7">
        <f t="shared" si="52"/>
        <v>0</v>
      </c>
    </row>
    <row r="1678" spans="8:9" ht="14.5" x14ac:dyDescent="0.35">
      <c r="H1678" s="7" t="e">
        <f t="shared" si="53"/>
        <v>#VALUE!</v>
      </c>
      <c r="I1678" s="7">
        <f t="shared" si="52"/>
        <v>0</v>
      </c>
    </row>
    <row r="1679" spans="8:9" ht="14.5" x14ac:dyDescent="0.35">
      <c r="H1679" s="7" t="e">
        <f t="shared" si="53"/>
        <v>#VALUE!</v>
      </c>
      <c r="I1679" s="7">
        <f t="shared" si="52"/>
        <v>0</v>
      </c>
    </row>
    <row r="1680" spans="8:9" ht="14.5" x14ac:dyDescent="0.35">
      <c r="H1680" s="7" t="e">
        <f t="shared" si="53"/>
        <v>#VALUE!</v>
      </c>
      <c r="I1680" s="7">
        <f t="shared" si="52"/>
        <v>0</v>
      </c>
    </row>
    <row r="1681" spans="8:9" ht="14.5" x14ac:dyDescent="0.35">
      <c r="H1681" s="7" t="e">
        <f t="shared" si="53"/>
        <v>#VALUE!</v>
      </c>
      <c r="I1681" s="7">
        <f t="shared" si="52"/>
        <v>0</v>
      </c>
    </row>
    <row r="1682" spans="8:9" ht="14.5" x14ac:dyDescent="0.35">
      <c r="H1682" s="7" t="e">
        <f t="shared" si="53"/>
        <v>#VALUE!</v>
      </c>
      <c r="I1682" s="7">
        <f t="shared" si="52"/>
        <v>0</v>
      </c>
    </row>
    <row r="1683" spans="8:9" ht="14.5" x14ac:dyDescent="0.35">
      <c r="H1683" s="7" t="e">
        <f t="shared" si="53"/>
        <v>#VALUE!</v>
      </c>
      <c r="I1683" s="7">
        <f t="shared" si="52"/>
        <v>0</v>
      </c>
    </row>
    <row r="1684" spans="8:9" ht="14.5" x14ac:dyDescent="0.35">
      <c r="H1684" s="7" t="e">
        <f t="shared" si="53"/>
        <v>#VALUE!</v>
      </c>
      <c r="I1684" s="7">
        <f t="shared" si="52"/>
        <v>0</v>
      </c>
    </row>
    <row r="1685" spans="8:9" ht="14.5" x14ac:dyDescent="0.35">
      <c r="H1685" s="7" t="e">
        <f t="shared" si="53"/>
        <v>#VALUE!</v>
      </c>
      <c r="I1685" s="7">
        <f t="shared" si="52"/>
        <v>0</v>
      </c>
    </row>
    <row r="1686" spans="8:9" ht="14.5" x14ac:dyDescent="0.35">
      <c r="H1686" s="7" t="e">
        <f t="shared" si="53"/>
        <v>#VALUE!</v>
      </c>
      <c r="I1686" s="7">
        <f t="shared" si="52"/>
        <v>0</v>
      </c>
    </row>
    <row r="1687" spans="8:9" ht="14.5" x14ac:dyDescent="0.35">
      <c r="H1687" s="7" t="e">
        <f t="shared" si="53"/>
        <v>#VALUE!</v>
      </c>
      <c r="I1687" s="7">
        <f t="shared" si="52"/>
        <v>0</v>
      </c>
    </row>
    <row r="1688" spans="8:9" ht="14.5" x14ac:dyDescent="0.35">
      <c r="H1688" s="7" t="e">
        <f t="shared" si="53"/>
        <v>#VALUE!</v>
      </c>
      <c r="I1688" s="7">
        <f t="shared" si="52"/>
        <v>0</v>
      </c>
    </row>
    <row r="1689" spans="8:9" ht="14.5" x14ac:dyDescent="0.35">
      <c r="H1689" s="7" t="e">
        <f t="shared" si="53"/>
        <v>#VALUE!</v>
      </c>
      <c r="I1689" s="7">
        <f t="shared" si="52"/>
        <v>0</v>
      </c>
    </row>
    <row r="1690" spans="8:9" ht="14.5" x14ac:dyDescent="0.35">
      <c r="H1690" s="7" t="e">
        <f t="shared" si="53"/>
        <v>#VALUE!</v>
      </c>
      <c r="I1690" s="7">
        <f t="shared" si="52"/>
        <v>0</v>
      </c>
    </row>
    <row r="1691" spans="8:9" ht="14.5" x14ac:dyDescent="0.35">
      <c r="H1691" s="7" t="e">
        <f t="shared" si="53"/>
        <v>#VALUE!</v>
      </c>
      <c r="I1691" s="7">
        <f t="shared" si="52"/>
        <v>0</v>
      </c>
    </row>
    <row r="1692" spans="8:9" ht="14.5" x14ac:dyDescent="0.35">
      <c r="H1692" s="7" t="e">
        <f t="shared" si="53"/>
        <v>#VALUE!</v>
      </c>
      <c r="I1692" s="7">
        <f t="shared" si="52"/>
        <v>0</v>
      </c>
    </row>
    <row r="1693" spans="8:9" ht="14.5" x14ac:dyDescent="0.35">
      <c r="H1693" s="7" t="e">
        <f t="shared" si="53"/>
        <v>#VALUE!</v>
      </c>
      <c r="I1693" s="7">
        <f t="shared" si="52"/>
        <v>0</v>
      </c>
    </row>
    <row r="1694" spans="8:9" ht="14.5" x14ac:dyDescent="0.35">
      <c r="H1694" s="7" t="e">
        <f t="shared" si="53"/>
        <v>#VALUE!</v>
      </c>
      <c r="I1694" s="7">
        <f t="shared" si="52"/>
        <v>0</v>
      </c>
    </row>
    <row r="1695" spans="8:9" ht="14.5" x14ac:dyDescent="0.35">
      <c r="H1695" s="7" t="e">
        <f t="shared" si="53"/>
        <v>#VALUE!</v>
      </c>
      <c r="I1695" s="7">
        <f t="shared" si="52"/>
        <v>0</v>
      </c>
    </row>
    <row r="1696" spans="8:9" ht="14.5" x14ac:dyDescent="0.35">
      <c r="H1696" s="7" t="e">
        <f t="shared" si="53"/>
        <v>#VALUE!</v>
      </c>
      <c r="I1696" s="7">
        <f t="shared" si="52"/>
        <v>0</v>
      </c>
    </row>
    <row r="1697" spans="8:9" ht="14.5" x14ac:dyDescent="0.35">
      <c r="H1697" s="7" t="e">
        <f t="shared" si="53"/>
        <v>#VALUE!</v>
      </c>
      <c r="I1697" s="7">
        <f t="shared" si="52"/>
        <v>0</v>
      </c>
    </row>
    <row r="1698" spans="8:9" ht="14.5" x14ac:dyDescent="0.35">
      <c r="H1698" s="7" t="e">
        <f t="shared" si="53"/>
        <v>#VALUE!</v>
      </c>
      <c r="I1698" s="7">
        <f t="shared" si="52"/>
        <v>0</v>
      </c>
    </row>
    <row r="1699" spans="8:9" ht="14.5" x14ac:dyDescent="0.35">
      <c r="H1699" s="7" t="e">
        <f t="shared" si="53"/>
        <v>#VALUE!</v>
      </c>
      <c r="I1699" s="7">
        <f t="shared" si="52"/>
        <v>0</v>
      </c>
    </row>
    <row r="1700" spans="8:9" ht="14.5" x14ac:dyDescent="0.35">
      <c r="H1700" s="7" t="e">
        <f t="shared" si="53"/>
        <v>#VALUE!</v>
      </c>
      <c r="I1700" s="7">
        <f t="shared" si="52"/>
        <v>0</v>
      </c>
    </row>
    <row r="1701" spans="8:9" ht="14.5" x14ac:dyDescent="0.35">
      <c r="H1701" s="7" t="e">
        <f t="shared" si="53"/>
        <v>#VALUE!</v>
      </c>
      <c r="I1701" s="7">
        <f t="shared" si="52"/>
        <v>0</v>
      </c>
    </row>
    <row r="1702" spans="8:9" ht="14.5" x14ac:dyDescent="0.35">
      <c r="H1702" s="7" t="e">
        <f t="shared" si="53"/>
        <v>#VALUE!</v>
      </c>
      <c r="I1702" s="7">
        <f t="shared" si="52"/>
        <v>0</v>
      </c>
    </row>
    <row r="1703" spans="8:9" ht="14.5" x14ac:dyDescent="0.35">
      <c r="H1703" s="7" t="e">
        <f t="shared" si="53"/>
        <v>#VALUE!</v>
      </c>
      <c r="I1703" s="7">
        <f t="shared" si="52"/>
        <v>0</v>
      </c>
    </row>
    <row r="1704" spans="8:9" ht="14.5" x14ac:dyDescent="0.35">
      <c r="H1704" s="7" t="e">
        <f t="shared" si="53"/>
        <v>#VALUE!</v>
      </c>
      <c r="I1704" s="7">
        <f t="shared" si="52"/>
        <v>0</v>
      </c>
    </row>
    <row r="1705" spans="8:9" ht="14.5" x14ac:dyDescent="0.35">
      <c r="H1705" s="7" t="e">
        <f t="shared" si="53"/>
        <v>#VALUE!</v>
      </c>
      <c r="I1705" s="7">
        <f t="shared" si="52"/>
        <v>0</v>
      </c>
    </row>
    <row r="1706" spans="8:9" ht="14.5" x14ac:dyDescent="0.35">
      <c r="H1706" s="7" t="e">
        <f t="shared" si="53"/>
        <v>#VALUE!</v>
      </c>
      <c r="I1706" s="7">
        <f t="shared" si="52"/>
        <v>0</v>
      </c>
    </row>
    <row r="1707" spans="8:9" ht="14.5" x14ac:dyDescent="0.35">
      <c r="H1707" s="7" t="e">
        <f t="shared" si="53"/>
        <v>#VALUE!</v>
      </c>
      <c r="I1707" s="7">
        <f t="shared" si="52"/>
        <v>0</v>
      </c>
    </row>
    <row r="1708" spans="8:9" ht="14.5" x14ac:dyDescent="0.35">
      <c r="H1708" s="7" t="e">
        <f t="shared" si="53"/>
        <v>#VALUE!</v>
      </c>
      <c r="I1708" s="7">
        <f t="shared" si="52"/>
        <v>0</v>
      </c>
    </row>
    <row r="1709" spans="8:9" ht="14.5" x14ac:dyDescent="0.35">
      <c r="H1709" s="7" t="e">
        <f t="shared" si="53"/>
        <v>#VALUE!</v>
      </c>
      <c r="I1709" s="7">
        <f t="shared" si="52"/>
        <v>0</v>
      </c>
    </row>
    <row r="1710" spans="8:9" ht="14.5" x14ac:dyDescent="0.35">
      <c r="H1710" s="7" t="e">
        <f t="shared" si="53"/>
        <v>#VALUE!</v>
      </c>
      <c r="I1710" s="7">
        <f t="shared" si="52"/>
        <v>0</v>
      </c>
    </row>
    <row r="1711" spans="8:9" ht="14.5" x14ac:dyDescent="0.35">
      <c r="H1711" s="7" t="e">
        <f t="shared" si="53"/>
        <v>#VALUE!</v>
      </c>
      <c r="I1711" s="7">
        <f t="shared" si="52"/>
        <v>0</v>
      </c>
    </row>
    <row r="1712" spans="8:9" ht="14.5" x14ac:dyDescent="0.35">
      <c r="H1712" s="7" t="e">
        <f t="shared" si="53"/>
        <v>#VALUE!</v>
      </c>
      <c r="I1712" s="7">
        <f t="shared" si="52"/>
        <v>0</v>
      </c>
    </row>
    <row r="1713" spans="8:9" ht="14.5" x14ac:dyDescent="0.35">
      <c r="H1713" s="7" t="e">
        <f t="shared" si="53"/>
        <v>#VALUE!</v>
      </c>
      <c r="I1713" s="7">
        <f t="shared" si="52"/>
        <v>0</v>
      </c>
    </row>
    <row r="1714" spans="8:9" ht="14.5" x14ac:dyDescent="0.35">
      <c r="H1714" s="7" t="e">
        <f t="shared" si="53"/>
        <v>#VALUE!</v>
      </c>
      <c r="I1714" s="7">
        <f t="shared" si="52"/>
        <v>0</v>
      </c>
    </row>
    <row r="1715" spans="8:9" ht="14.5" x14ac:dyDescent="0.35">
      <c r="H1715" s="7" t="e">
        <f t="shared" si="53"/>
        <v>#VALUE!</v>
      </c>
      <c r="I1715" s="7">
        <f t="shared" si="52"/>
        <v>0</v>
      </c>
    </row>
    <row r="1716" spans="8:9" ht="14.5" x14ac:dyDescent="0.35">
      <c r="H1716" s="7" t="e">
        <f t="shared" si="53"/>
        <v>#VALUE!</v>
      </c>
      <c r="I1716" s="7">
        <f t="shared" si="52"/>
        <v>0</v>
      </c>
    </row>
    <row r="1717" spans="8:9" ht="14.5" x14ac:dyDescent="0.35">
      <c r="H1717" s="7" t="e">
        <f t="shared" si="53"/>
        <v>#VALUE!</v>
      </c>
      <c r="I1717" s="7">
        <f t="shared" si="52"/>
        <v>0</v>
      </c>
    </row>
    <row r="1718" spans="8:9" ht="14.5" x14ac:dyDescent="0.35">
      <c r="H1718" s="7" t="e">
        <f t="shared" si="53"/>
        <v>#VALUE!</v>
      </c>
      <c r="I1718" s="7">
        <f t="shared" si="52"/>
        <v>0</v>
      </c>
    </row>
    <row r="1719" spans="8:9" ht="14.5" x14ac:dyDescent="0.35">
      <c r="H1719" s="7" t="e">
        <f t="shared" si="53"/>
        <v>#VALUE!</v>
      </c>
      <c r="I1719" s="7">
        <f t="shared" si="52"/>
        <v>0</v>
      </c>
    </row>
    <row r="1720" spans="8:9" ht="14.5" x14ac:dyDescent="0.35">
      <c r="H1720" s="7" t="e">
        <f t="shared" si="53"/>
        <v>#VALUE!</v>
      </c>
      <c r="I1720" s="7">
        <f t="shared" si="52"/>
        <v>0</v>
      </c>
    </row>
    <row r="1721" spans="8:9" ht="14.5" x14ac:dyDescent="0.35">
      <c r="H1721" s="7" t="e">
        <f t="shared" si="53"/>
        <v>#VALUE!</v>
      </c>
      <c r="I1721" s="7">
        <f t="shared" si="52"/>
        <v>0</v>
      </c>
    </row>
    <row r="1722" spans="8:9" ht="14.5" x14ac:dyDescent="0.35">
      <c r="H1722" s="7" t="e">
        <f t="shared" si="53"/>
        <v>#VALUE!</v>
      </c>
      <c r="I1722" s="7">
        <f t="shared" si="52"/>
        <v>0</v>
      </c>
    </row>
    <row r="1723" spans="8:9" ht="14.5" x14ac:dyDescent="0.35">
      <c r="H1723" s="7" t="e">
        <f t="shared" si="53"/>
        <v>#VALUE!</v>
      </c>
      <c r="I1723" s="7">
        <f t="shared" si="52"/>
        <v>0</v>
      </c>
    </row>
    <row r="1724" spans="8:9" ht="14.5" x14ac:dyDescent="0.35">
      <c r="H1724" s="7" t="e">
        <f t="shared" si="53"/>
        <v>#VALUE!</v>
      </c>
      <c r="I1724" s="7">
        <f t="shared" si="52"/>
        <v>0</v>
      </c>
    </row>
    <row r="1725" spans="8:9" ht="14.5" x14ac:dyDescent="0.35">
      <c r="H1725" s="7" t="e">
        <f t="shared" si="53"/>
        <v>#VALUE!</v>
      </c>
      <c r="I1725" s="7">
        <f t="shared" si="52"/>
        <v>0</v>
      </c>
    </row>
    <row r="1726" spans="8:9" ht="14.5" x14ac:dyDescent="0.35">
      <c r="H1726" s="7" t="e">
        <f t="shared" si="53"/>
        <v>#VALUE!</v>
      </c>
      <c r="I1726" s="7">
        <f t="shared" si="52"/>
        <v>0</v>
      </c>
    </row>
    <row r="1727" spans="8:9" ht="14.5" x14ac:dyDescent="0.35">
      <c r="H1727" s="7" t="e">
        <f t="shared" si="53"/>
        <v>#VALUE!</v>
      </c>
      <c r="I1727" s="7">
        <f t="shared" si="52"/>
        <v>0</v>
      </c>
    </row>
    <row r="1728" spans="8:9" ht="14.5" x14ac:dyDescent="0.35">
      <c r="H1728" s="7" t="e">
        <f t="shared" si="53"/>
        <v>#VALUE!</v>
      </c>
      <c r="I1728" s="7">
        <f t="shared" si="52"/>
        <v>0</v>
      </c>
    </row>
    <row r="1729" spans="8:9" ht="14.5" x14ac:dyDescent="0.35">
      <c r="H1729" s="7" t="e">
        <f t="shared" si="53"/>
        <v>#VALUE!</v>
      </c>
      <c r="I1729" s="7">
        <f t="shared" ref="I1729:I1792" si="54">G1729</f>
        <v>0</v>
      </c>
    </row>
    <row r="1730" spans="8:9" ht="14.5" x14ac:dyDescent="0.35">
      <c r="H1730" s="7" t="e">
        <f t="shared" ref="H1730:H1793" si="55">MID(C1730&amp;" "&amp;C1730,FIND(" ",C1730)+1,LEN(C1730)-1)</f>
        <v>#VALUE!</v>
      </c>
      <c r="I1730" s="7">
        <f t="shared" si="54"/>
        <v>0</v>
      </c>
    </row>
    <row r="1731" spans="8:9" ht="14.5" x14ac:dyDescent="0.35">
      <c r="H1731" s="7" t="e">
        <f t="shared" si="55"/>
        <v>#VALUE!</v>
      </c>
      <c r="I1731" s="7">
        <f t="shared" si="54"/>
        <v>0</v>
      </c>
    </row>
    <row r="1732" spans="8:9" ht="14.5" x14ac:dyDescent="0.35">
      <c r="H1732" s="7" t="e">
        <f t="shared" si="55"/>
        <v>#VALUE!</v>
      </c>
      <c r="I1732" s="7">
        <f t="shared" si="54"/>
        <v>0</v>
      </c>
    </row>
    <row r="1733" spans="8:9" ht="14.5" x14ac:dyDescent="0.35">
      <c r="H1733" s="7" t="e">
        <f t="shared" si="55"/>
        <v>#VALUE!</v>
      </c>
      <c r="I1733" s="7">
        <f t="shared" si="54"/>
        <v>0</v>
      </c>
    </row>
    <row r="1734" spans="8:9" ht="14.5" x14ac:dyDescent="0.35">
      <c r="H1734" s="7" t="e">
        <f t="shared" si="55"/>
        <v>#VALUE!</v>
      </c>
      <c r="I1734" s="7">
        <f t="shared" si="54"/>
        <v>0</v>
      </c>
    </row>
    <row r="1735" spans="8:9" ht="14.5" x14ac:dyDescent="0.35">
      <c r="H1735" s="7" t="e">
        <f t="shared" si="55"/>
        <v>#VALUE!</v>
      </c>
      <c r="I1735" s="7">
        <f t="shared" si="54"/>
        <v>0</v>
      </c>
    </row>
    <row r="1736" spans="8:9" ht="14.5" x14ac:dyDescent="0.35">
      <c r="H1736" s="7" t="e">
        <f t="shared" si="55"/>
        <v>#VALUE!</v>
      </c>
      <c r="I1736" s="7">
        <f t="shared" si="54"/>
        <v>0</v>
      </c>
    </row>
    <row r="1737" spans="8:9" ht="14.5" x14ac:dyDescent="0.35">
      <c r="H1737" s="7" t="e">
        <f t="shared" si="55"/>
        <v>#VALUE!</v>
      </c>
      <c r="I1737" s="7">
        <f t="shared" si="54"/>
        <v>0</v>
      </c>
    </row>
    <row r="1738" spans="8:9" ht="14.5" x14ac:dyDescent="0.35">
      <c r="H1738" s="7" t="e">
        <f t="shared" si="55"/>
        <v>#VALUE!</v>
      </c>
      <c r="I1738" s="7">
        <f t="shared" si="54"/>
        <v>0</v>
      </c>
    </row>
    <row r="1739" spans="8:9" ht="14.5" x14ac:dyDescent="0.35">
      <c r="H1739" s="7" t="e">
        <f t="shared" si="55"/>
        <v>#VALUE!</v>
      </c>
      <c r="I1739" s="7">
        <f t="shared" si="54"/>
        <v>0</v>
      </c>
    </row>
    <row r="1740" spans="8:9" ht="14.5" x14ac:dyDescent="0.35">
      <c r="H1740" s="7" t="e">
        <f t="shared" si="55"/>
        <v>#VALUE!</v>
      </c>
      <c r="I1740" s="7">
        <f t="shared" si="54"/>
        <v>0</v>
      </c>
    </row>
    <row r="1741" spans="8:9" ht="14.5" x14ac:dyDescent="0.35">
      <c r="H1741" s="7" t="e">
        <f t="shared" si="55"/>
        <v>#VALUE!</v>
      </c>
      <c r="I1741" s="7">
        <f t="shared" si="54"/>
        <v>0</v>
      </c>
    </row>
    <row r="1742" spans="8:9" ht="14.5" x14ac:dyDescent="0.35">
      <c r="H1742" s="7" t="e">
        <f t="shared" si="55"/>
        <v>#VALUE!</v>
      </c>
      <c r="I1742" s="7">
        <f t="shared" si="54"/>
        <v>0</v>
      </c>
    </row>
    <row r="1743" spans="8:9" ht="14.5" x14ac:dyDescent="0.35">
      <c r="H1743" s="7" t="e">
        <f t="shared" si="55"/>
        <v>#VALUE!</v>
      </c>
      <c r="I1743" s="7">
        <f t="shared" si="54"/>
        <v>0</v>
      </c>
    </row>
    <row r="1744" spans="8:9" ht="14.5" x14ac:dyDescent="0.35">
      <c r="H1744" s="7" t="e">
        <f t="shared" si="55"/>
        <v>#VALUE!</v>
      </c>
      <c r="I1744" s="7">
        <f t="shared" si="54"/>
        <v>0</v>
      </c>
    </row>
    <row r="1745" spans="8:9" ht="14.5" x14ac:dyDescent="0.35">
      <c r="H1745" s="7" t="e">
        <f t="shared" si="55"/>
        <v>#VALUE!</v>
      </c>
      <c r="I1745" s="7">
        <f t="shared" si="54"/>
        <v>0</v>
      </c>
    </row>
    <row r="1746" spans="8:9" ht="14.5" x14ac:dyDescent="0.35">
      <c r="H1746" s="7" t="e">
        <f t="shared" si="55"/>
        <v>#VALUE!</v>
      </c>
      <c r="I1746" s="7">
        <f t="shared" si="54"/>
        <v>0</v>
      </c>
    </row>
    <row r="1747" spans="8:9" ht="14.5" x14ac:dyDescent="0.35">
      <c r="H1747" s="7" t="e">
        <f t="shared" si="55"/>
        <v>#VALUE!</v>
      </c>
      <c r="I1747" s="7">
        <f t="shared" si="54"/>
        <v>0</v>
      </c>
    </row>
    <row r="1748" spans="8:9" ht="14.5" x14ac:dyDescent="0.35">
      <c r="H1748" s="7" t="e">
        <f t="shared" si="55"/>
        <v>#VALUE!</v>
      </c>
      <c r="I1748" s="7">
        <f t="shared" si="54"/>
        <v>0</v>
      </c>
    </row>
    <row r="1749" spans="8:9" ht="14.5" x14ac:dyDescent="0.35">
      <c r="H1749" s="7" t="e">
        <f t="shared" si="55"/>
        <v>#VALUE!</v>
      </c>
      <c r="I1749" s="7">
        <f t="shared" si="54"/>
        <v>0</v>
      </c>
    </row>
    <row r="1750" spans="8:9" ht="14.5" x14ac:dyDescent="0.35">
      <c r="H1750" s="7" t="e">
        <f t="shared" si="55"/>
        <v>#VALUE!</v>
      </c>
      <c r="I1750" s="7">
        <f t="shared" si="54"/>
        <v>0</v>
      </c>
    </row>
    <row r="1751" spans="8:9" ht="14.5" x14ac:dyDescent="0.35">
      <c r="H1751" s="7" t="e">
        <f t="shared" si="55"/>
        <v>#VALUE!</v>
      </c>
      <c r="I1751" s="7">
        <f t="shared" si="54"/>
        <v>0</v>
      </c>
    </row>
    <row r="1752" spans="8:9" ht="14.5" x14ac:dyDescent="0.35">
      <c r="H1752" s="7" t="e">
        <f t="shared" si="55"/>
        <v>#VALUE!</v>
      </c>
      <c r="I1752" s="7">
        <f t="shared" si="54"/>
        <v>0</v>
      </c>
    </row>
    <row r="1753" spans="8:9" ht="14.5" x14ac:dyDescent="0.35">
      <c r="H1753" s="7" t="e">
        <f t="shared" si="55"/>
        <v>#VALUE!</v>
      </c>
      <c r="I1753" s="7">
        <f t="shared" si="54"/>
        <v>0</v>
      </c>
    </row>
    <row r="1754" spans="8:9" ht="14.5" x14ac:dyDescent="0.35">
      <c r="H1754" s="7" t="e">
        <f t="shared" si="55"/>
        <v>#VALUE!</v>
      </c>
      <c r="I1754" s="7">
        <f t="shared" si="54"/>
        <v>0</v>
      </c>
    </row>
    <row r="1755" spans="8:9" ht="14.5" x14ac:dyDescent="0.35">
      <c r="H1755" s="7" t="e">
        <f t="shared" si="55"/>
        <v>#VALUE!</v>
      </c>
      <c r="I1755" s="7">
        <f t="shared" si="54"/>
        <v>0</v>
      </c>
    </row>
    <row r="1756" spans="8:9" ht="14.5" x14ac:dyDescent="0.35">
      <c r="H1756" s="7" t="e">
        <f t="shared" si="55"/>
        <v>#VALUE!</v>
      </c>
      <c r="I1756" s="7">
        <f t="shared" si="54"/>
        <v>0</v>
      </c>
    </row>
    <row r="1757" spans="8:9" ht="14.5" x14ac:dyDescent="0.35">
      <c r="H1757" s="7" t="e">
        <f t="shared" si="55"/>
        <v>#VALUE!</v>
      </c>
      <c r="I1757" s="7">
        <f t="shared" si="54"/>
        <v>0</v>
      </c>
    </row>
    <row r="1758" spans="8:9" ht="14.5" x14ac:dyDescent="0.35">
      <c r="H1758" s="7" t="e">
        <f t="shared" si="55"/>
        <v>#VALUE!</v>
      </c>
      <c r="I1758" s="7">
        <f t="shared" si="54"/>
        <v>0</v>
      </c>
    </row>
    <row r="1759" spans="8:9" ht="14.5" x14ac:dyDescent="0.35">
      <c r="H1759" s="7" t="e">
        <f t="shared" si="55"/>
        <v>#VALUE!</v>
      </c>
      <c r="I1759" s="7">
        <f t="shared" si="54"/>
        <v>0</v>
      </c>
    </row>
    <row r="1760" spans="8:9" ht="14.5" x14ac:dyDescent="0.35">
      <c r="H1760" s="7" t="e">
        <f t="shared" si="55"/>
        <v>#VALUE!</v>
      </c>
      <c r="I1760" s="7">
        <f t="shared" si="54"/>
        <v>0</v>
      </c>
    </row>
    <row r="1761" spans="8:9" ht="14.5" x14ac:dyDescent="0.35">
      <c r="H1761" s="7" t="e">
        <f t="shared" si="55"/>
        <v>#VALUE!</v>
      </c>
      <c r="I1761" s="7">
        <f t="shared" si="54"/>
        <v>0</v>
      </c>
    </row>
    <row r="1762" spans="8:9" ht="14.5" x14ac:dyDescent="0.35">
      <c r="H1762" s="7" t="e">
        <f t="shared" si="55"/>
        <v>#VALUE!</v>
      </c>
      <c r="I1762" s="7">
        <f t="shared" si="54"/>
        <v>0</v>
      </c>
    </row>
    <row r="1763" spans="8:9" ht="14.5" x14ac:dyDescent="0.35">
      <c r="H1763" s="7" t="e">
        <f t="shared" si="55"/>
        <v>#VALUE!</v>
      </c>
      <c r="I1763" s="7">
        <f t="shared" si="54"/>
        <v>0</v>
      </c>
    </row>
    <row r="1764" spans="8:9" ht="14.5" x14ac:dyDescent="0.35">
      <c r="H1764" s="7" t="e">
        <f t="shared" si="55"/>
        <v>#VALUE!</v>
      </c>
      <c r="I1764" s="7">
        <f t="shared" si="54"/>
        <v>0</v>
      </c>
    </row>
    <row r="1765" spans="8:9" ht="14.5" x14ac:dyDescent="0.35">
      <c r="H1765" s="7" t="e">
        <f t="shared" si="55"/>
        <v>#VALUE!</v>
      </c>
      <c r="I1765" s="7">
        <f t="shared" si="54"/>
        <v>0</v>
      </c>
    </row>
    <row r="1766" spans="8:9" ht="14.5" x14ac:dyDescent="0.35">
      <c r="H1766" s="7" t="e">
        <f t="shared" si="55"/>
        <v>#VALUE!</v>
      </c>
      <c r="I1766" s="7">
        <f t="shared" si="54"/>
        <v>0</v>
      </c>
    </row>
    <row r="1767" spans="8:9" ht="14.5" x14ac:dyDescent="0.35">
      <c r="H1767" s="7" t="e">
        <f t="shared" si="55"/>
        <v>#VALUE!</v>
      </c>
      <c r="I1767" s="7">
        <f t="shared" si="54"/>
        <v>0</v>
      </c>
    </row>
    <row r="1768" spans="8:9" ht="14.5" x14ac:dyDescent="0.35">
      <c r="H1768" s="7" t="e">
        <f t="shared" si="55"/>
        <v>#VALUE!</v>
      </c>
      <c r="I1768" s="7">
        <f t="shared" si="54"/>
        <v>0</v>
      </c>
    </row>
    <row r="1769" spans="8:9" ht="14.5" x14ac:dyDescent="0.35">
      <c r="H1769" s="7" t="e">
        <f t="shared" si="55"/>
        <v>#VALUE!</v>
      </c>
      <c r="I1769" s="7">
        <f t="shared" si="54"/>
        <v>0</v>
      </c>
    </row>
    <row r="1770" spans="8:9" ht="14.5" x14ac:dyDescent="0.35">
      <c r="H1770" s="7" t="e">
        <f t="shared" si="55"/>
        <v>#VALUE!</v>
      </c>
      <c r="I1770" s="7">
        <f t="shared" si="54"/>
        <v>0</v>
      </c>
    </row>
    <row r="1771" spans="8:9" ht="14.5" x14ac:dyDescent="0.35">
      <c r="H1771" s="7" t="e">
        <f t="shared" si="55"/>
        <v>#VALUE!</v>
      </c>
      <c r="I1771" s="7">
        <f t="shared" si="54"/>
        <v>0</v>
      </c>
    </row>
    <row r="1772" spans="8:9" ht="14.5" x14ac:dyDescent="0.35">
      <c r="H1772" s="7" t="e">
        <f t="shared" si="55"/>
        <v>#VALUE!</v>
      </c>
      <c r="I1772" s="7">
        <f t="shared" si="54"/>
        <v>0</v>
      </c>
    </row>
    <row r="1773" spans="8:9" ht="14.5" x14ac:dyDescent="0.35">
      <c r="H1773" s="7" t="e">
        <f t="shared" si="55"/>
        <v>#VALUE!</v>
      </c>
      <c r="I1773" s="7">
        <f t="shared" si="54"/>
        <v>0</v>
      </c>
    </row>
    <row r="1774" spans="8:9" ht="14.5" x14ac:dyDescent="0.35">
      <c r="H1774" s="7" t="e">
        <f t="shared" si="55"/>
        <v>#VALUE!</v>
      </c>
      <c r="I1774" s="7">
        <f t="shared" si="54"/>
        <v>0</v>
      </c>
    </row>
    <row r="1775" spans="8:9" ht="14.5" x14ac:dyDescent="0.35">
      <c r="H1775" s="7" t="e">
        <f t="shared" si="55"/>
        <v>#VALUE!</v>
      </c>
      <c r="I1775" s="7">
        <f t="shared" si="54"/>
        <v>0</v>
      </c>
    </row>
    <row r="1776" spans="8:9" ht="14.5" x14ac:dyDescent="0.35">
      <c r="H1776" s="7" t="e">
        <f t="shared" si="55"/>
        <v>#VALUE!</v>
      </c>
      <c r="I1776" s="7">
        <f t="shared" si="54"/>
        <v>0</v>
      </c>
    </row>
    <row r="1777" spans="8:9" ht="14.5" x14ac:dyDescent="0.35">
      <c r="H1777" s="7" t="e">
        <f t="shared" si="55"/>
        <v>#VALUE!</v>
      </c>
      <c r="I1777" s="7">
        <f t="shared" si="54"/>
        <v>0</v>
      </c>
    </row>
    <row r="1778" spans="8:9" ht="14.5" x14ac:dyDescent="0.35">
      <c r="H1778" s="7" t="e">
        <f t="shared" si="55"/>
        <v>#VALUE!</v>
      </c>
      <c r="I1778" s="7">
        <f t="shared" si="54"/>
        <v>0</v>
      </c>
    </row>
    <row r="1779" spans="8:9" ht="14.5" x14ac:dyDescent="0.35">
      <c r="H1779" s="7" t="e">
        <f t="shared" si="55"/>
        <v>#VALUE!</v>
      </c>
      <c r="I1779" s="7">
        <f t="shared" si="54"/>
        <v>0</v>
      </c>
    </row>
    <row r="1780" spans="8:9" ht="14.5" x14ac:dyDescent="0.35">
      <c r="H1780" s="7" t="e">
        <f t="shared" si="55"/>
        <v>#VALUE!</v>
      </c>
      <c r="I1780" s="7">
        <f t="shared" si="54"/>
        <v>0</v>
      </c>
    </row>
    <row r="1781" spans="8:9" ht="14.5" x14ac:dyDescent="0.35">
      <c r="H1781" s="7" t="e">
        <f t="shared" si="55"/>
        <v>#VALUE!</v>
      </c>
      <c r="I1781" s="7">
        <f t="shared" si="54"/>
        <v>0</v>
      </c>
    </row>
    <row r="1782" spans="8:9" ht="14.5" x14ac:dyDescent="0.35">
      <c r="H1782" s="7" t="e">
        <f t="shared" si="55"/>
        <v>#VALUE!</v>
      </c>
      <c r="I1782" s="7">
        <f t="shared" si="54"/>
        <v>0</v>
      </c>
    </row>
    <row r="1783" spans="8:9" ht="14.5" x14ac:dyDescent="0.35">
      <c r="H1783" s="7" t="e">
        <f t="shared" si="55"/>
        <v>#VALUE!</v>
      </c>
      <c r="I1783" s="7">
        <f t="shared" si="54"/>
        <v>0</v>
      </c>
    </row>
    <row r="1784" spans="8:9" ht="14.5" x14ac:dyDescent="0.35">
      <c r="H1784" s="7" t="e">
        <f t="shared" si="55"/>
        <v>#VALUE!</v>
      </c>
      <c r="I1784" s="7">
        <f t="shared" si="54"/>
        <v>0</v>
      </c>
    </row>
    <row r="1785" spans="8:9" ht="14.5" x14ac:dyDescent="0.35">
      <c r="H1785" s="7" t="e">
        <f t="shared" si="55"/>
        <v>#VALUE!</v>
      </c>
      <c r="I1785" s="7">
        <f t="shared" si="54"/>
        <v>0</v>
      </c>
    </row>
    <row r="1786" spans="8:9" ht="14.5" x14ac:dyDescent="0.35">
      <c r="H1786" s="7" t="e">
        <f t="shared" si="55"/>
        <v>#VALUE!</v>
      </c>
      <c r="I1786" s="7">
        <f t="shared" si="54"/>
        <v>0</v>
      </c>
    </row>
    <row r="1787" spans="8:9" ht="14.5" x14ac:dyDescent="0.35">
      <c r="H1787" s="7" t="e">
        <f t="shared" si="55"/>
        <v>#VALUE!</v>
      </c>
      <c r="I1787" s="7">
        <f t="shared" si="54"/>
        <v>0</v>
      </c>
    </row>
    <row r="1788" spans="8:9" ht="14.5" x14ac:dyDescent="0.35">
      <c r="H1788" s="7" t="e">
        <f t="shared" si="55"/>
        <v>#VALUE!</v>
      </c>
      <c r="I1788" s="7">
        <f t="shared" si="54"/>
        <v>0</v>
      </c>
    </row>
    <row r="1789" spans="8:9" ht="14.5" x14ac:dyDescent="0.35">
      <c r="H1789" s="7" t="e">
        <f t="shared" si="55"/>
        <v>#VALUE!</v>
      </c>
      <c r="I1789" s="7">
        <f t="shared" si="54"/>
        <v>0</v>
      </c>
    </row>
    <row r="1790" spans="8:9" ht="14.5" x14ac:dyDescent="0.35">
      <c r="H1790" s="7" t="e">
        <f t="shared" si="55"/>
        <v>#VALUE!</v>
      </c>
      <c r="I1790" s="7">
        <f t="shared" si="54"/>
        <v>0</v>
      </c>
    </row>
    <row r="1791" spans="8:9" ht="14.5" x14ac:dyDescent="0.35">
      <c r="H1791" s="7" t="e">
        <f t="shared" si="55"/>
        <v>#VALUE!</v>
      </c>
      <c r="I1791" s="7">
        <f t="shared" si="54"/>
        <v>0</v>
      </c>
    </row>
    <row r="1792" spans="8:9" ht="14.5" x14ac:dyDescent="0.35">
      <c r="H1792" s="7" t="e">
        <f t="shared" si="55"/>
        <v>#VALUE!</v>
      </c>
      <c r="I1792" s="7">
        <f t="shared" si="54"/>
        <v>0</v>
      </c>
    </row>
    <row r="1793" spans="8:9" ht="14.5" x14ac:dyDescent="0.35">
      <c r="H1793" s="7" t="e">
        <f t="shared" si="55"/>
        <v>#VALUE!</v>
      </c>
      <c r="I1793" s="7">
        <f t="shared" ref="I1793:I1856" si="56">G1793</f>
        <v>0</v>
      </c>
    </row>
    <row r="1794" spans="8:9" ht="14.5" x14ac:dyDescent="0.35">
      <c r="H1794" s="7" t="e">
        <f t="shared" ref="H1794:H1857" si="57">MID(C1794&amp;" "&amp;C1794,FIND(" ",C1794)+1,LEN(C1794)-1)</f>
        <v>#VALUE!</v>
      </c>
      <c r="I1794" s="7">
        <f t="shared" si="56"/>
        <v>0</v>
      </c>
    </row>
    <row r="1795" spans="8:9" ht="14.5" x14ac:dyDescent="0.35">
      <c r="H1795" s="7" t="e">
        <f t="shared" si="57"/>
        <v>#VALUE!</v>
      </c>
      <c r="I1795" s="7">
        <f t="shared" si="56"/>
        <v>0</v>
      </c>
    </row>
    <row r="1796" spans="8:9" ht="14.5" x14ac:dyDescent="0.35">
      <c r="H1796" s="7" t="e">
        <f t="shared" si="57"/>
        <v>#VALUE!</v>
      </c>
      <c r="I1796" s="7">
        <f t="shared" si="56"/>
        <v>0</v>
      </c>
    </row>
    <row r="1797" spans="8:9" ht="14.5" x14ac:dyDescent="0.35">
      <c r="H1797" s="7" t="e">
        <f t="shared" si="57"/>
        <v>#VALUE!</v>
      </c>
      <c r="I1797" s="7">
        <f t="shared" si="56"/>
        <v>0</v>
      </c>
    </row>
    <row r="1798" spans="8:9" ht="14.5" x14ac:dyDescent="0.35">
      <c r="H1798" s="7" t="e">
        <f t="shared" si="57"/>
        <v>#VALUE!</v>
      </c>
      <c r="I1798" s="7">
        <f t="shared" si="56"/>
        <v>0</v>
      </c>
    </row>
    <row r="1799" spans="8:9" ht="14.5" x14ac:dyDescent="0.35">
      <c r="H1799" s="7" t="e">
        <f t="shared" si="57"/>
        <v>#VALUE!</v>
      </c>
      <c r="I1799" s="7">
        <f t="shared" si="56"/>
        <v>0</v>
      </c>
    </row>
    <row r="1800" spans="8:9" ht="14.5" x14ac:dyDescent="0.35">
      <c r="H1800" s="7" t="e">
        <f t="shared" si="57"/>
        <v>#VALUE!</v>
      </c>
      <c r="I1800" s="7">
        <f t="shared" si="56"/>
        <v>0</v>
      </c>
    </row>
    <row r="1801" spans="8:9" ht="14.5" x14ac:dyDescent="0.35">
      <c r="H1801" s="7" t="e">
        <f t="shared" si="57"/>
        <v>#VALUE!</v>
      </c>
      <c r="I1801" s="7">
        <f t="shared" si="56"/>
        <v>0</v>
      </c>
    </row>
    <row r="1802" spans="8:9" ht="14.5" x14ac:dyDescent="0.35">
      <c r="H1802" s="7" t="e">
        <f t="shared" si="57"/>
        <v>#VALUE!</v>
      </c>
      <c r="I1802" s="7">
        <f t="shared" si="56"/>
        <v>0</v>
      </c>
    </row>
    <row r="1803" spans="8:9" ht="14.5" x14ac:dyDescent="0.35">
      <c r="H1803" s="7" t="e">
        <f t="shared" si="57"/>
        <v>#VALUE!</v>
      </c>
      <c r="I1803" s="7">
        <f t="shared" si="56"/>
        <v>0</v>
      </c>
    </row>
    <row r="1804" spans="8:9" ht="14.5" x14ac:dyDescent="0.35">
      <c r="H1804" s="7" t="e">
        <f t="shared" si="57"/>
        <v>#VALUE!</v>
      </c>
      <c r="I1804" s="7">
        <f t="shared" si="56"/>
        <v>0</v>
      </c>
    </row>
    <row r="1805" spans="8:9" ht="14.5" x14ac:dyDescent="0.35">
      <c r="H1805" s="7" t="e">
        <f t="shared" si="57"/>
        <v>#VALUE!</v>
      </c>
      <c r="I1805" s="7">
        <f t="shared" si="56"/>
        <v>0</v>
      </c>
    </row>
    <row r="1806" spans="8:9" ht="14.5" x14ac:dyDescent="0.35">
      <c r="H1806" s="7" t="e">
        <f t="shared" si="57"/>
        <v>#VALUE!</v>
      </c>
      <c r="I1806" s="7">
        <f t="shared" si="56"/>
        <v>0</v>
      </c>
    </row>
    <row r="1807" spans="8:9" ht="14.5" x14ac:dyDescent="0.35">
      <c r="H1807" s="7" t="e">
        <f t="shared" si="57"/>
        <v>#VALUE!</v>
      </c>
      <c r="I1807" s="7">
        <f t="shared" si="56"/>
        <v>0</v>
      </c>
    </row>
    <row r="1808" spans="8:9" ht="14.5" x14ac:dyDescent="0.35">
      <c r="H1808" s="7" t="e">
        <f t="shared" si="57"/>
        <v>#VALUE!</v>
      </c>
      <c r="I1808" s="7">
        <f t="shared" si="56"/>
        <v>0</v>
      </c>
    </row>
    <row r="1809" spans="8:9" ht="14.5" x14ac:dyDescent="0.35">
      <c r="H1809" s="7" t="e">
        <f t="shared" si="57"/>
        <v>#VALUE!</v>
      </c>
      <c r="I1809" s="7">
        <f t="shared" si="56"/>
        <v>0</v>
      </c>
    </row>
    <row r="1810" spans="8:9" ht="14.5" x14ac:dyDescent="0.35">
      <c r="H1810" s="7" t="e">
        <f t="shared" si="57"/>
        <v>#VALUE!</v>
      </c>
      <c r="I1810" s="7">
        <f t="shared" si="56"/>
        <v>0</v>
      </c>
    </row>
    <row r="1811" spans="8:9" ht="14.5" x14ac:dyDescent="0.35">
      <c r="H1811" s="7" t="e">
        <f t="shared" si="57"/>
        <v>#VALUE!</v>
      </c>
      <c r="I1811" s="7">
        <f t="shared" si="56"/>
        <v>0</v>
      </c>
    </row>
    <row r="1812" spans="8:9" ht="14.5" x14ac:dyDescent="0.35">
      <c r="H1812" s="7" t="e">
        <f t="shared" si="57"/>
        <v>#VALUE!</v>
      </c>
      <c r="I1812" s="7">
        <f t="shared" si="56"/>
        <v>0</v>
      </c>
    </row>
    <row r="1813" spans="8:9" ht="14.5" x14ac:dyDescent="0.35">
      <c r="H1813" s="7" t="e">
        <f t="shared" si="57"/>
        <v>#VALUE!</v>
      </c>
      <c r="I1813" s="7">
        <f t="shared" si="56"/>
        <v>0</v>
      </c>
    </row>
    <row r="1814" spans="8:9" ht="14.5" x14ac:dyDescent="0.35">
      <c r="H1814" s="7" t="e">
        <f t="shared" si="57"/>
        <v>#VALUE!</v>
      </c>
      <c r="I1814" s="7">
        <f t="shared" si="56"/>
        <v>0</v>
      </c>
    </row>
    <row r="1815" spans="8:9" ht="14.5" x14ac:dyDescent="0.35">
      <c r="H1815" s="7" t="e">
        <f t="shared" si="57"/>
        <v>#VALUE!</v>
      </c>
      <c r="I1815" s="7">
        <f t="shared" si="56"/>
        <v>0</v>
      </c>
    </row>
    <row r="1816" spans="8:9" ht="14.5" x14ac:dyDescent="0.35">
      <c r="H1816" s="7" t="e">
        <f t="shared" si="57"/>
        <v>#VALUE!</v>
      </c>
      <c r="I1816" s="7">
        <f t="shared" si="56"/>
        <v>0</v>
      </c>
    </row>
    <row r="1817" spans="8:9" ht="14.5" x14ac:dyDescent="0.35">
      <c r="H1817" s="7" t="e">
        <f t="shared" si="57"/>
        <v>#VALUE!</v>
      </c>
      <c r="I1817" s="7">
        <f t="shared" si="56"/>
        <v>0</v>
      </c>
    </row>
    <row r="1818" spans="8:9" ht="14.5" x14ac:dyDescent="0.35">
      <c r="H1818" s="7" t="e">
        <f t="shared" si="57"/>
        <v>#VALUE!</v>
      </c>
      <c r="I1818" s="7">
        <f t="shared" si="56"/>
        <v>0</v>
      </c>
    </row>
    <row r="1819" spans="8:9" ht="14.5" x14ac:dyDescent="0.35">
      <c r="H1819" s="7" t="e">
        <f t="shared" si="57"/>
        <v>#VALUE!</v>
      </c>
      <c r="I1819" s="7">
        <f t="shared" si="56"/>
        <v>0</v>
      </c>
    </row>
    <row r="1820" spans="8:9" ht="14.5" x14ac:dyDescent="0.35">
      <c r="H1820" s="7" t="e">
        <f t="shared" si="57"/>
        <v>#VALUE!</v>
      </c>
      <c r="I1820" s="7">
        <f t="shared" si="56"/>
        <v>0</v>
      </c>
    </row>
    <row r="1821" spans="8:9" ht="14.5" x14ac:dyDescent="0.35">
      <c r="H1821" s="7" t="e">
        <f t="shared" si="57"/>
        <v>#VALUE!</v>
      </c>
      <c r="I1821" s="7">
        <f t="shared" si="56"/>
        <v>0</v>
      </c>
    </row>
    <row r="1822" spans="8:9" ht="14.5" x14ac:dyDescent="0.35">
      <c r="H1822" s="7" t="e">
        <f t="shared" si="57"/>
        <v>#VALUE!</v>
      </c>
      <c r="I1822" s="7">
        <f t="shared" si="56"/>
        <v>0</v>
      </c>
    </row>
    <row r="1823" spans="8:9" ht="14.5" x14ac:dyDescent="0.35">
      <c r="H1823" s="7" t="e">
        <f t="shared" si="57"/>
        <v>#VALUE!</v>
      </c>
      <c r="I1823" s="7">
        <f t="shared" si="56"/>
        <v>0</v>
      </c>
    </row>
    <row r="1824" spans="8:9" ht="14.5" x14ac:dyDescent="0.35">
      <c r="H1824" s="7" t="e">
        <f t="shared" si="57"/>
        <v>#VALUE!</v>
      </c>
      <c r="I1824" s="7">
        <f t="shared" si="56"/>
        <v>0</v>
      </c>
    </row>
    <row r="1825" spans="8:9" ht="14.5" x14ac:dyDescent="0.35">
      <c r="H1825" s="7" t="e">
        <f t="shared" si="57"/>
        <v>#VALUE!</v>
      </c>
      <c r="I1825" s="7">
        <f t="shared" si="56"/>
        <v>0</v>
      </c>
    </row>
    <row r="1826" spans="8:9" ht="14.5" x14ac:dyDescent="0.35">
      <c r="H1826" s="7" t="e">
        <f t="shared" si="57"/>
        <v>#VALUE!</v>
      </c>
      <c r="I1826" s="7">
        <f t="shared" si="56"/>
        <v>0</v>
      </c>
    </row>
    <row r="1827" spans="8:9" ht="14.5" x14ac:dyDescent="0.35">
      <c r="H1827" s="7" t="e">
        <f t="shared" si="57"/>
        <v>#VALUE!</v>
      </c>
      <c r="I1827" s="7">
        <f t="shared" si="56"/>
        <v>0</v>
      </c>
    </row>
    <row r="1828" spans="8:9" ht="14.5" x14ac:dyDescent="0.35">
      <c r="H1828" s="7" t="e">
        <f t="shared" si="57"/>
        <v>#VALUE!</v>
      </c>
      <c r="I1828" s="7">
        <f t="shared" si="56"/>
        <v>0</v>
      </c>
    </row>
    <row r="1829" spans="8:9" ht="14.5" x14ac:dyDescent="0.35">
      <c r="H1829" s="7" t="e">
        <f t="shared" si="57"/>
        <v>#VALUE!</v>
      </c>
      <c r="I1829" s="7">
        <f t="shared" si="56"/>
        <v>0</v>
      </c>
    </row>
    <row r="1830" spans="8:9" ht="14.5" x14ac:dyDescent="0.35">
      <c r="H1830" s="7" t="e">
        <f t="shared" si="57"/>
        <v>#VALUE!</v>
      </c>
      <c r="I1830" s="7">
        <f t="shared" si="56"/>
        <v>0</v>
      </c>
    </row>
    <row r="1831" spans="8:9" ht="14.5" x14ac:dyDescent="0.35">
      <c r="H1831" s="7" t="e">
        <f t="shared" si="57"/>
        <v>#VALUE!</v>
      </c>
      <c r="I1831" s="7">
        <f t="shared" si="56"/>
        <v>0</v>
      </c>
    </row>
    <row r="1832" spans="8:9" ht="14.5" x14ac:dyDescent="0.35">
      <c r="H1832" s="7" t="e">
        <f t="shared" si="57"/>
        <v>#VALUE!</v>
      </c>
      <c r="I1832" s="7">
        <f t="shared" si="56"/>
        <v>0</v>
      </c>
    </row>
    <row r="1833" spans="8:9" ht="14.5" x14ac:dyDescent="0.35">
      <c r="H1833" s="7" t="e">
        <f t="shared" si="57"/>
        <v>#VALUE!</v>
      </c>
      <c r="I1833" s="7">
        <f t="shared" si="56"/>
        <v>0</v>
      </c>
    </row>
    <row r="1834" spans="8:9" ht="14.5" x14ac:dyDescent="0.35">
      <c r="H1834" s="7" t="e">
        <f t="shared" si="57"/>
        <v>#VALUE!</v>
      </c>
      <c r="I1834" s="7">
        <f t="shared" si="56"/>
        <v>0</v>
      </c>
    </row>
    <row r="1835" spans="8:9" ht="14.5" x14ac:dyDescent="0.35">
      <c r="H1835" s="7" t="e">
        <f t="shared" si="57"/>
        <v>#VALUE!</v>
      </c>
      <c r="I1835" s="7">
        <f t="shared" si="56"/>
        <v>0</v>
      </c>
    </row>
    <row r="1836" spans="8:9" ht="14.5" x14ac:dyDescent="0.35">
      <c r="H1836" s="7" t="e">
        <f t="shared" si="57"/>
        <v>#VALUE!</v>
      </c>
      <c r="I1836" s="7">
        <f t="shared" si="56"/>
        <v>0</v>
      </c>
    </row>
    <row r="1837" spans="8:9" ht="14.5" x14ac:dyDescent="0.35">
      <c r="H1837" s="7" t="e">
        <f t="shared" si="57"/>
        <v>#VALUE!</v>
      </c>
      <c r="I1837" s="7">
        <f t="shared" si="56"/>
        <v>0</v>
      </c>
    </row>
    <row r="1838" spans="8:9" ht="14.5" x14ac:dyDescent="0.35">
      <c r="H1838" s="7" t="e">
        <f t="shared" si="57"/>
        <v>#VALUE!</v>
      </c>
      <c r="I1838" s="7">
        <f t="shared" si="56"/>
        <v>0</v>
      </c>
    </row>
    <row r="1839" spans="8:9" ht="14.5" x14ac:dyDescent="0.35">
      <c r="H1839" s="7" t="e">
        <f t="shared" si="57"/>
        <v>#VALUE!</v>
      </c>
      <c r="I1839" s="7">
        <f t="shared" si="56"/>
        <v>0</v>
      </c>
    </row>
    <row r="1840" spans="8:9" ht="14.5" x14ac:dyDescent="0.35">
      <c r="H1840" s="7" t="e">
        <f t="shared" si="57"/>
        <v>#VALUE!</v>
      </c>
      <c r="I1840" s="7">
        <f t="shared" si="56"/>
        <v>0</v>
      </c>
    </row>
    <row r="1841" spans="8:9" ht="14.5" x14ac:dyDescent="0.35">
      <c r="H1841" s="7" t="e">
        <f t="shared" si="57"/>
        <v>#VALUE!</v>
      </c>
      <c r="I1841" s="7">
        <f t="shared" si="56"/>
        <v>0</v>
      </c>
    </row>
    <row r="1842" spans="8:9" ht="14.5" x14ac:dyDescent="0.35">
      <c r="H1842" s="7" t="e">
        <f t="shared" si="57"/>
        <v>#VALUE!</v>
      </c>
      <c r="I1842" s="7">
        <f t="shared" si="56"/>
        <v>0</v>
      </c>
    </row>
    <row r="1843" spans="8:9" ht="14.5" x14ac:dyDescent="0.35">
      <c r="H1843" s="7" t="e">
        <f t="shared" si="57"/>
        <v>#VALUE!</v>
      </c>
      <c r="I1843" s="7">
        <f t="shared" si="56"/>
        <v>0</v>
      </c>
    </row>
    <row r="1844" spans="8:9" ht="14.5" x14ac:dyDescent="0.35">
      <c r="H1844" s="7" t="e">
        <f t="shared" si="57"/>
        <v>#VALUE!</v>
      </c>
      <c r="I1844" s="7">
        <f t="shared" si="56"/>
        <v>0</v>
      </c>
    </row>
    <row r="1845" spans="8:9" ht="14.5" x14ac:dyDescent="0.35">
      <c r="H1845" s="7" t="e">
        <f t="shared" si="57"/>
        <v>#VALUE!</v>
      </c>
      <c r="I1845" s="7">
        <f t="shared" si="56"/>
        <v>0</v>
      </c>
    </row>
    <row r="1846" spans="8:9" ht="14.5" x14ac:dyDescent="0.35">
      <c r="H1846" s="7" t="e">
        <f t="shared" si="57"/>
        <v>#VALUE!</v>
      </c>
      <c r="I1846" s="7">
        <f t="shared" si="56"/>
        <v>0</v>
      </c>
    </row>
    <row r="1847" spans="8:9" ht="14.5" x14ac:dyDescent="0.35">
      <c r="H1847" s="7" t="e">
        <f t="shared" si="57"/>
        <v>#VALUE!</v>
      </c>
      <c r="I1847" s="7">
        <f t="shared" si="56"/>
        <v>0</v>
      </c>
    </row>
    <row r="1848" spans="8:9" ht="14.5" x14ac:dyDescent="0.35">
      <c r="H1848" s="7" t="e">
        <f t="shared" si="57"/>
        <v>#VALUE!</v>
      </c>
      <c r="I1848" s="7">
        <f t="shared" si="56"/>
        <v>0</v>
      </c>
    </row>
    <row r="1849" spans="8:9" ht="14.5" x14ac:dyDescent="0.35">
      <c r="H1849" s="7" t="e">
        <f t="shared" si="57"/>
        <v>#VALUE!</v>
      </c>
      <c r="I1849" s="7">
        <f t="shared" si="56"/>
        <v>0</v>
      </c>
    </row>
    <row r="1850" spans="8:9" ht="14.5" x14ac:dyDescent="0.35">
      <c r="H1850" s="7" t="e">
        <f t="shared" si="57"/>
        <v>#VALUE!</v>
      </c>
      <c r="I1850" s="7">
        <f t="shared" si="56"/>
        <v>0</v>
      </c>
    </row>
    <row r="1851" spans="8:9" ht="14.5" x14ac:dyDescent="0.35">
      <c r="H1851" s="7" t="e">
        <f t="shared" si="57"/>
        <v>#VALUE!</v>
      </c>
      <c r="I1851" s="7">
        <f t="shared" si="56"/>
        <v>0</v>
      </c>
    </row>
    <row r="1852" spans="8:9" ht="14.5" x14ac:dyDescent="0.35">
      <c r="H1852" s="7" t="e">
        <f t="shared" si="57"/>
        <v>#VALUE!</v>
      </c>
      <c r="I1852" s="7">
        <f t="shared" si="56"/>
        <v>0</v>
      </c>
    </row>
    <row r="1853" spans="8:9" ht="14.5" x14ac:dyDescent="0.35">
      <c r="H1853" s="7" t="e">
        <f t="shared" si="57"/>
        <v>#VALUE!</v>
      </c>
      <c r="I1853" s="7">
        <f t="shared" si="56"/>
        <v>0</v>
      </c>
    </row>
    <row r="1854" spans="8:9" ht="14.5" x14ac:dyDescent="0.35">
      <c r="H1854" s="7" t="e">
        <f t="shared" si="57"/>
        <v>#VALUE!</v>
      </c>
      <c r="I1854" s="7">
        <f t="shared" si="56"/>
        <v>0</v>
      </c>
    </row>
    <row r="1855" spans="8:9" ht="14.5" x14ac:dyDescent="0.35">
      <c r="H1855" s="7" t="e">
        <f t="shared" si="57"/>
        <v>#VALUE!</v>
      </c>
      <c r="I1855" s="7">
        <f t="shared" si="56"/>
        <v>0</v>
      </c>
    </row>
    <row r="1856" spans="8:9" ht="14.5" x14ac:dyDescent="0.35">
      <c r="H1856" s="7" t="e">
        <f t="shared" si="57"/>
        <v>#VALUE!</v>
      </c>
      <c r="I1856" s="7">
        <f t="shared" si="56"/>
        <v>0</v>
      </c>
    </row>
    <row r="1857" spans="8:9" ht="14.5" x14ac:dyDescent="0.35">
      <c r="H1857" s="7" t="e">
        <f t="shared" si="57"/>
        <v>#VALUE!</v>
      </c>
      <c r="I1857" s="7">
        <f t="shared" ref="I1857:I1920" si="58">G1857</f>
        <v>0</v>
      </c>
    </row>
    <row r="1858" spans="8:9" ht="14.5" x14ac:dyDescent="0.35">
      <c r="H1858" s="7" t="e">
        <f t="shared" ref="H1858:H1921" si="59">MID(C1858&amp;" "&amp;C1858,FIND(" ",C1858)+1,LEN(C1858)-1)</f>
        <v>#VALUE!</v>
      </c>
      <c r="I1858" s="7">
        <f t="shared" si="58"/>
        <v>0</v>
      </c>
    </row>
    <row r="1859" spans="8:9" ht="14.5" x14ac:dyDescent="0.35">
      <c r="H1859" s="7" t="e">
        <f t="shared" si="59"/>
        <v>#VALUE!</v>
      </c>
      <c r="I1859" s="7">
        <f t="shared" si="58"/>
        <v>0</v>
      </c>
    </row>
    <row r="1860" spans="8:9" ht="14.5" x14ac:dyDescent="0.35">
      <c r="H1860" s="7" t="e">
        <f t="shared" si="59"/>
        <v>#VALUE!</v>
      </c>
      <c r="I1860" s="7">
        <f t="shared" si="58"/>
        <v>0</v>
      </c>
    </row>
    <row r="1861" spans="8:9" ht="14.5" x14ac:dyDescent="0.35">
      <c r="H1861" s="7" t="e">
        <f t="shared" si="59"/>
        <v>#VALUE!</v>
      </c>
      <c r="I1861" s="7">
        <f t="shared" si="58"/>
        <v>0</v>
      </c>
    </row>
    <row r="1862" spans="8:9" ht="14.5" x14ac:dyDescent="0.35">
      <c r="H1862" s="7" t="e">
        <f t="shared" si="59"/>
        <v>#VALUE!</v>
      </c>
      <c r="I1862" s="7">
        <f t="shared" si="58"/>
        <v>0</v>
      </c>
    </row>
    <row r="1863" spans="8:9" ht="14.5" x14ac:dyDescent="0.35">
      <c r="H1863" s="7" t="e">
        <f t="shared" si="59"/>
        <v>#VALUE!</v>
      </c>
      <c r="I1863" s="7">
        <f t="shared" si="58"/>
        <v>0</v>
      </c>
    </row>
    <row r="1864" spans="8:9" ht="14.5" x14ac:dyDescent="0.35">
      <c r="H1864" s="7" t="e">
        <f t="shared" si="59"/>
        <v>#VALUE!</v>
      </c>
      <c r="I1864" s="7">
        <f t="shared" si="58"/>
        <v>0</v>
      </c>
    </row>
    <row r="1865" spans="8:9" ht="14.5" x14ac:dyDescent="0.35">
      <c r="H1865" s="7" t="e">
        <f t="shared" si="59"/>
        <v>#VALUE!</v>
      </c>
      <c r="I1865" s="7">
        <f t="shared" si="58"/>
        <v>0</v>
      </c>
    </row>
    <row r="1866" spans="8:9" ht="14.5" x14ac:dyDescent="0.35">
      <c r="H1866" s="7" t="e">
        <f t="shared" si="59"/>
        <v>#VALUE!</v>
      </c>
      <c r="I1866" s="7">
        <f t="shared" si="58"/>
        <v>0</v>
      </c>
    </row>
    <row r="1867" spans="8:9" ht="14.5" x14ac:dyDescent="0.35">
      <c r="H1867" s="7" t="e">
        <f t="shared" si="59"/>
        <v>#VALUE!</v>
      </c>
      <c r="I1867" s="7">
        <f t="shared" si="58"/>
        <v>0</v>
      </c>
    </row>
    <row r="1868" spans="8:9" ht="14.5" x14ac:dyDescent="0.35">
      <c r="H1868" s="7" t="e">
        <f t="shared" si="59"/>
        <v>#VALUE!</v>
      </c>
      <c r="I1868" s="7">
        <f t="shared" si="58"/>
        <v>0</v>
      </c>
    </row>
    <row r="1869" spans="8:9" ht="14.5" x14ac:dyDescent="0.35">
      <c r="H1869" s="7" t="e">
        <f t="shared" si="59"/>
        <v>#VALUE!</v>
      </c>
      <c r="I1869" s="7">
        <f t="shared" si="58"/>
        <v>0</v>
      </c>
    </row>
    <row r="1870" spans="8:9" ht="14.5" x14ac:dyDescent="0.35">
      <c r="H1870" s="7" t="e">
        <f t="shared" si="59"/>
        <v>#VALUE!</v>
      </c>
      <c r="I1870" s="7">
        <f t="shared" si="58"/>
        <v>0</v>
      </c>
    </row>
    <row r="1871" spans="8:9" ht="14.5" x14ac:dyDescent="0.35">
      <c r="H1871" s="7" t="e">
        <f t="shared" si="59"/>
        <v>#VALUE!</v>
      </c>
      <c r="I1871" s="7">
        <f t="shared" si="58"/>
        <v>0</v>
      </c>
    </row>
    <row r="1872" spans="8:9" ht="14.5" x14ac:dyDescent="0.35">
      <c r="H1872" s="7" t="e">
        <f t="shared" si="59"/>
        <v>#VALUE!</v>
      </c>
      <c r="I1872" s="7">
        <f t="shared" si="58"/>
        <v>0</v>
      </c>
    </row>
    <row r="1873" spans="8:9" ht="14.5" x14ac:dyDescent="0.35">
      <c r="H1873" s="7" t="e">
        <f t="shared" si="59"/>
        <v>#VALUE!</v>
      </c>
      <c r="I1873" s="7">
        <f t="shared" si="58"/>
        <v>0</v>
      </c>
    </row>
    <row r="1874" spans="8:9" ht="14.5" x14ac:dyDescent="0.35">
      <c r="H1874" s="7" t="e">
        <f t="shared" si="59"/>
        <v>#VALUE!</v>
      </c>
      <c r="I1874" s="7">
        <f t="shared" si="58"/>
        <v>0</v>
      </c>
    </row>
    <row r="1875" spans="8:9" ht="14.5" x14ac:dyDescent="0.35">
      <c r="H1875" s="7" t="e">
        <f t="shared" si="59"/>
        <v>#VALUE!</v>
      </c>
      <c r="I1875" s="7">
        <f t="shared" si="58"/>
        <v>0</v>
      </c>
    </row>
    <row r="1876" spans="8:9" ht="14.5" x14ac:dyDescent="0.35">
      <c r="H1876" s="7" t="e">
        <f t="shared" si="59"/>
        <v>#VALUE!</v>
      </c>
      <c r="I1876" s="7">
        <f t="shared" si="58"/>
        <v>0</v>
      </c>
    </row>
    <row r="1877" spans="8:9" ht="14.5" x14ac:dyDescent="0.35">
      <c r="H1877" s="7" t="e">
        <f t="shared" si="59"/>
        <v>#VALUE!</v>
      </c>
      <c r="I1877" s="7">
        <f t="shared" si="58"/>
        <v>0</v>
      </c>
    </row>
    <row r="1878" spans="8:9" ht="14.5" x14ac:dyDescent="0.35">
      <c r="H1878" s="7" t="e">
        <f t="shared" si="59"/>
        <v>#VALUE!</v>
      </c>
      <c r="I1878" s="7">
        <f t="shared" si="58"/>
        <v>0</v>
      </c>
    </row>
    <row r="1879" spans="8:9" ht="14.5" x14ac:dyDescent="0.35">
      <c r="H1879" s="7" t="e">
        <f t="shared" si="59"/>
        <v>#VALUE!</v>
      </c>
      <c r="I1879" s="7">
        <f t="shared" si="58"/>
        <v>0</v>
      </c>
    </row>
    <row r="1880" spans="8:9" ht="14.5" x14ac:dyDescent="0.35">
      <c r="H1880" s="7" t="e">
        <f t="shared" si="59"/>
        <v>#VALUE!</v>
      </c>
      <c r="I1880" s="7">
        <f t="shared" si="58"/>
        <v>0</v>
      </c>
    </row>
    <row r="1881" spans="8:9" ht="14.5" x14ac:dyDescent="0.35">
      <c r="H1881" s="7" t="e">
        <f t="shared" si="59"/>
        <v>#VALUE!</v>
      </c>
      <c r="I1881" s="7">
        <f t="shared" si="58"/>
        <v>0</v>
      </c>
    </row>
    <row r="1882" spans="8:9" ht="14.5" x14ac:dyDescent="0.35">
      <c r="H1882" s="7" t="e">
        <f t="shared" si="59"/>
        <v>#VALUE!</v>
      </c>
      <c r="I1882" s="7">
        <f t="shared" si="58"/>
        <v>0</v>
      </c>
    </row>
    <row r="1883" spans="8:9" ht="14.5" x14ac:dyDescent="0.35">
      <c r="H1883" s="7" t="e">
        <f t="shared" si="59"/>
        <v>#VALUE!</v>
      </c>
      <c r="I1883" s="7">
        <f t="shared" si="58"/>
        <v>0</v>
      </c>
    </row>
    <row r="1884" spans="8:9" ht="14.5" x14ac:dyDescent="0.35">
      <c r="H1884" s="7" t="e">
        <f t="shared" si="59"/>
        <v>#VALUE!</v>
      </c>
      <c r="I1884" s="7">
        <f t="shared" si="58"/>
        <v>0</v>
      </c>
    </row>
    <row r="1885" spans="8:9" ht="14.5" x14ac:dyDescent="0.35">
      <c r="H1885" s="7" t="e">
        <f t="shared" si="59"/>
        <v>#VALUE!</v>
      </c>
      <c r="I1885" s="7">
        <f t="shared" si="58"/>
        <v>0</v>
      </c>
    </row>
    <row r="1886" spans="8:9" ht="14.5" x14ac:dyDescent="0.35">
      <c r="H1886" s="7" t="e">
        <f t="shared" si="59"/>
        <v>#VALUE!</v>
      </c>
      <c r="I1886" s="7">
        <f t="shared" si="58"/>
        <v>0</v>
      </c>
    </row>
    <row r="1887" spans="8:9" ht="14.5" x14ac:dyDescent="0.35">
      <c r="H1887" s="7" t="e">
        <f t="shared" si="59"/>
        <v>#VALUE!</v>
      </c>
      <c r="I1887" s="7">
        <f t="shared" si="58"/>
        <v>0</v>
      </c>
    </row>
    <row r="1888" spans="8:9" ht="14.5" x14ac:dyDescent="0.35">
      <c r="H1888" s="7" t="e">
        <f t="shared" si="59"/>
        <v>#VALUE!</v>
      </c>
      <c r="I1888" s="7">
        <f t="shared" si="58"/>
        <v>0</v>
      </c>
    </row>
    <row r="1889" spans="8:9" ht="14.5" x14ac:dyDescent="0.35">
      <c r="H1889" s="7" t="e">
        <f t="shared" si="59"/>
        <v>#VALUE!</v>
      </c>
      <c r="I1889" s="7">
        <f t="shared" si="58"/>
        <v>0</v>
      </c>
    </row>
    <row r="1890" spans="8:9" ht="14.5" x14ac:dyDescent="0.35">
      <c r="H1890" s="7" t="e">
        <f t="shared" si="59"/>
        <v>#VALUE!</v>
      </c>
      <c r="I1890" s="7">
        <f t="shared" si="58"/>
        <v>0</v>
      </c>
    </row>
    <row r="1891" spans="8:9" ht="14.5" x14ac:dyDescent="0.35">
      <c r="H1891" s="7" t="e">
        <f t="shared" si="59"/>
        <v>#VALUE!</v>
      </c>
      <c r="I1891" s="7">
        <f t="shared" si="58"/>
        <v>0</v>
      </c>
    </row>
    <row r="1892" spans="8:9" ht="14.5" x14ac:dyDescent="0.35">
      <c r="H1892" s="7" t="e">
        <f t="shared" si="59"/>
        <v>#VALUE!</v>
      </c>
      <c r="I1892" s="7">
        <f t="shared" si="58"/>
        <v>0</v>
      </c>
    </row>
    <row r="1893" spans="8:9" ht="14.5" x14ac:dyDescent="0.35">
      <c r="H1893" s="7" t="e">
        <f t="shared" si="59"/>
        <v>#VALUE!</v>
      </c>
      <c r="I1893" s="7">
        <f t="shared" si="58"/>
        <v>0</v>
      </c>
    </row>
    <row r="1894" spans="8:9" ht="14.5" x14ac:dyDescent="0.35">
      <c r="H1894" s="7" t="e">
        <f t="shared" si="59"/>
        <v>#VALUE!</v>
      </c>
      <c r="I1894" s="7">
        <f t="shared" si="58"/>
        <v>0</v>
      </c>
    </row>
    <row r="1895" spans="8:9" ht="14.5" x14ac:dyDescent="0.35">
      <c r="H1895" s="7" t="e">
        <f t="shared" si="59"/>
        <v>#VALUE!</v>
      </c>
      <c r="I1895" s="7">
        <f t="shared" si="58"/>
        <v>0</v>
      </c>
    </row>
    <row r="1896" spans="8:9" ht="14.5" x14ac:dyDescent="0.35">
      <c r="H1896" s="7" t="e">
        <f t="shared" si="59"/>
        <v>#VALUE!</v>
      </c>
      <c r="I1896" s="7">
        <f t="shared" si="58"/>
        <v>0</v>
      </c>
    </row>
    <row r="1897" spans="8:9" ht="14.5" x14ac:dyDescent="0.35">
      <c r="H1897" s="7" t="e">
        <f t="shared" si="59"/>
        <v>#VALUE!</v>
      </c>
      <c r="I1897" s="7">
        <f t="shared" si="58"/>
        <v>0</v>
      </c>
    </row>
    <row r="1898" spans="8:9" ht="14.5" x14ac:dyDescent="0.35">
      <c r="H1898" s="7" t="e">
        <f t="shared" si="59"/>
        <v>#VALUE!</v>
      </c>
      <c r="I1898" s="7">
        <f t="shared" si="58"/>
        <v>0</v>
      </c>
    </row>
    <row r="1899" spans="8:9" ht="14.5" x14ac:dyDescent="0.35">
      <c r="H1899" s="7" t="e">
        <f t="shared" si="59"/>
        <v>#VALUE!</v>
      </c>
      <c r="I1899" s="7">
        <f t="shared" si="58"/>
        <v>0</v>
      </c>
    </row>
    <row r="1900" spans="8:9" ht="14.5" x14ac:dyDescent="0.35">
      <c r="H1900" s="7" t="e">
        <f t="shared" si="59"/>
        <v>#VALUE!</v>
      </c>
      <c r="I1900" s="7">
        <f t="shared" si="58"/>
        <v>0</v>
      </c>
    </row>
    <row r="1901" spans="8:9" ht="14.5" x14ac:dyDescent="0.35">
      <c r="H1901" s="7" t="e">
        <f t="shared" si="59"/>
        <v>#VALUE!</v>
      </c>
      <c r="I1901" s="7">
        <f t="shared" si="58"/>
        <v>0</v>
      </c>
    </row>
    <row r="1902" spans="8:9" ht="14.5" x14ac:dyDescent="0.35">
      <c r="H1902" s="7" t="e">
        <f t="shared" si="59"/>
        <v>#VALUE!</v>
      </c>
      <c r="I1902" s="7">
        <f t="shared" si="58"/>
        <v>0</v>
      </c>
    </row>
    <row r="1903" spans="8:9" ht="14.5" x14ac:dyDescent="0.35">
      <c r="H1903" s="7" t="e">
        <f t="shared" si="59"/>
        <v>#VALUE!</v>
      </c>
      <c r="I1903" s="7">
        <f t="shared" si="58"/>
        <v>0</v>
      </c>
    </row>
    <row r="1904" spans="8:9" ht="14.5" x14ac:dyDescent="0.35">
      <c r="H1904" s="7" t="e">
        <f t="shared" si="59"/>
        <v>#VALUE!</v>
      </c>
      <c r="I1904" s="7">
        <f t="shared" si="58"/>
        <v>0</v>
      </c>
    </row>
    <row r="1905" spans="8:9" ht="14.5" x14ac:dyDescent="0.35">
      <c r="H1905" s="7" t="e">
        <f t="shared" si="59"/>
        <v>#VALUE!</v>
      </c>
      <c r="I1905" s="7">
        <f t="shared" si="58"/>
        <v>0</v>
      </c>
    </row>
    <row r="1906" spans="8:9" ht="14.5" x14ac:dyDescent="0.35">
      <c r="H1906" s="7" t="e">
        <f t="shared" si="59"/>
        <v>#VALUE!</v>
      </c>
      <c r="I1906" s="7">
        <f t="shared" si="58"/>
        <v>0</v>
      </c>
    </row>
    <row r="1907" spans="8:9" ht="14.5" x14ac:dyDescent="0.35">
      <c r="H1907" s="7" t="e">
        <f t="shared" si="59"/>
        <v>#VALUE!</v>
      </c>
      <c r="I1907" s="7">
        <f t="shared" si="58"/>
        <v>0</v>
      </c>
    </row>
    <row r="1908" spans="8:9" ht="14.5" x14ac:dyDescent="0.35">
      <c r="H1908" s="7" t="e">
        <f t="shared" si="59"/>
        <v>#VALUE!</v>
      </c>
      <c r="I1908" s="7">
        <f t="shared" si="58"/>
        <v>0</v>
      </c>
    </row>
    <row r="1909" spans="8:9" ht="14.5" x14ac:dyDescent="0.35">
      <c r="H1909" s="7" t="e">
        <f t="shared" si="59"/>
        <v>#VALUE!</v>
      </c>
      <c r="I1909" s="7">
        <f t="shared" si="58"/>
        <v>0</v>
      </c>
    </row>
    <row r="1910" spans="8:9" ht="14.5" x14ac:dyDescent="0.35">
      <c r="H1910" s="7" t="e">
        <f t="shared" si="59"/>
        <v>#VALUE!</v>
      </c>
      <c r="I1910" s="7">
        <f t="shared" si="58"/>
        <v>0</v>
      </c>
    </row>
    <row r="1911" spans="8:9" ht="14.5" x14ac:dyDescent="0.35">
      <c r="H1911" s="7" t="e">
        <f t="shared" si="59"/>
        <v>#VALUE!</v>
      </c>
      <c r="I1911" s="7">
        <f t="shared" si="58"/>
        <v>0</v>
      </c>
    </row>
    <row r="1912" spans="8:9" ht="14.5" x14ac:dyDescent="0.35">
      <c r="H1912" s="7" t="e">
        <f t="shared" si="59"/>
        <v>#VALUE!</v>
      </c>
      <c r="I1912" s="7">
        <f t="shared" si="58"/>
        <v>0</v>
      </c>
    </row>
    <row r="1913" spans="8:9" ht="14.5" x14ac:dyDescent="0.35">
      <c r="H1913" s="7" t="e">
        <f t="shared" si="59"/>
        <v>#VALUE!</v>
      </c>
      <c r="I1913" s="7">
        <f t="shared" si="58"/>
        <v>0</v>
      </c>
    </row>
    <row r="1914" spans="8:9" ht="14.5" x14ac:dyDescent="0.35">
      <c r="H1914" s="7" t="e">
        <f t="shared" si="59"/>
        <v>#VALUE!</v>
      </c>
      <c r="I1914" s="7">
        <f t="shared" si="58"/>
        <v>0</v>
      </c>
    </row>
    <row r="1915" spans="8:9" ht="14.5" x14ac:dyDescent="0.35">
      <c r="H1915" s="7" t="e">
        <f t="shared" si="59"/>
        <v>#VALUE!</v>
      </c>
      <c r="I1915" s="7">
        <f t="shared" si="58"/>
        <v>0</v>
      </c>
    </row>
    <row r="1916" spans="8:9" ht="14.5" x14ac:dyDescent="0.35">
      <c r="H1916" s="7" t="e">
        <f t="shared" si="59"/>
        <v>#VALUE!</v>
      </c>
      <c r="I1916" s="7">
        <f t="shared" si="58"/>
        <v>0</v>
      </c>
    </row>
    <row r="1917" spans="8:9" ht="14.5" x14ac:dyDescent="0.35">
      <c r="H1917" s="7" t="e">
        <f t="shared" si="59"/>
        <v>#VALUE!</v>
      </c>
      <c r="I1917" s="7">
        <f t="shared" si="58"/>
        <v>0</v>
      </c>
    </row>
    <row r="1918" spans="8:9" ht="14.5" x14ac:dyDescent="0.35">
      <c r="H1918" s="7" t="e">
        <f t="shared" si="59"/>
        <v>#VALUE!</v>
      </c>
      <c r="I1918" s="7">
        <f t="shared" si="58"/>
        <v>0</v>
      </c>
    </row>
    <row r="1919" spans="8:9" ht="14.5" x14ac:dyDescent="0.35">
      <c r="H1919" s="7" t="e">
        <f t="shared" si="59"/>
        <v>#VALUE!</v>
      </c>
      <c r="I1919" s="7">
        <f t="shared" si="58"/>
        <v>0</v>
      </c>
    </row>
    <row r="1920" spans="8:9" ht="14.5" x14ac:dyDescent="0.35">
      <c r="H1920" s="7" t="e">
        <f t="shared" si="59"/>
        <v>#VALUE!</v>
      </c>
      <c r="I1920" s="7">
        <f t="shared" si="58"/>
        <v>0</v>
      </c>
    </row>
    <row r="1921" spans="8:9" ht="14.5" x14ac:dyDescent="0.35">
      <c r="H1921" s="7" t="e">
        <f t="shared" si="59"/>
        <v>#VALUE!</v>
      </c>
      <c r="I1921" s="7">
        <f t="shared" ref="I1921:I1984" si="60">G1921</f>
        <v>0</v>
      </c>
    </row>
    <row r="1922" spans="8:9" ht="14.5" x14ac:dyDescent="0.35">
      <c r="H1922" s="7" t="e">
        <f t="shared" ref="H1922:H1985" si="61">MID(C1922&amp;" "&amp;C1922,FIND(" ",C1922)+1,LEN(C1922)-1)</f>
        <v>#VALUE!</v>
      </c>
      <c r="I1922" s="7">
        <f t="shared" si="60"/>
        <v>0</v>
      </c>
    </row>
    <row r="1923" spans="8:9" ht="14.5" x14ac:dyDescent="0.35">
      <c r="H1923" s="7" t="e">
        <f t="shared" si="61"/>
        <v>#VALUE!</v>
      </c>
      <c r="I1923" s="7">
        <f t="shared" si="60"/>
        <v>0</v>
      </c>
    </row>
    <row r="1924" spans="8:9" ht="14.5" x14ac:dyDescent="0.35">
      <c r="H1924" s="7" t="e">
        <f t="shared" si="61"/>
        <v>#VALUE!</v>
      </c>
      <c r="I1924" s="7">
        <f t="shared" si="60"/>
        <v>0</v>
      </c>
    </row>
    <row r="1925" spans="8:9" ht="14.5" x14ac:dyDescent="0.35">
      <c r="H1925" s="7" t="e">
        <f t="shared" si="61"/>
        <v>#VALUE!</v>
      </c>
      <c r="I1925" s="7">
        <f t="shared" si="60"/>
        <v>0</v>
      </c>
    </row>
    <row r="1926" spans="8:9" ht="14.5" x14ac:dyDescent="0.35">
      <c r="H1926" s="7" t="e">
        <f t="shared" si="61"/>
        <v>#VALUE!</v>
      </c>
      <c r="I1926" s="7">
        <f t="shared" si="60"/>
        <v>0</v>
      </c>
    </row>
    <row r="1927" spans="8:9" ht="14.5" x14ac:dyDescent="0.35">
      <c r="H1927" s="7" t="e">
        <f t="shared" si="61"/>
        <v>#VALUE!</v>
      </c>
      <c r="I1927" s="7">
        <f t="shared" si="60"/>
        <v>0</v>
      </c>
    </row>
    <row r="1928" spans="8:9" ht="14.5" x14ac:dyDescent="0.35">
      <c r="H1928" s="7" t="e">
        <f t="shared" si="61"/>
        <v>#VALUE!</v>
      </c>
      <c r="I1928" s="7">
        <f t="shared" si="60"/>
        <v>0</v>
      </c>
    </row>
    <row r="1929" spans="8:9" ht="14.5" x14ac:dyDescent="0.35">
      <c r="H1929" s="7" t="e">
        <f t="shared" si="61"/>
        <v>#VALUE!</v>
      </c>
      <c r="I1929" s="7">
        <f t="shared" si="60"/>
        <v>0</v>
      </c>
    </row>
    <row r="1930" spans="8:9" ht="14.5" x14ac:dyDescent="0.35">
      <c r="H1930" s="7" t="e">
        <f t="shared" si="61"/>
        <v>#VALUE!</v>
      </c>
      <c r="I1930" s="7">
        <f t="shared" si="60"/>
        <v>0</v>
      </c>
    </row>
    <row r="1931" spans="8:9" ht="14.5" x14ac:dyDescent="0.35">
      <c r="H1931" s="7" t="e">
        <f t="shared" si="61"/>
        <v>#VALUE!</v>
      </c>
      <c r="I1931" s="7">
        <f t="shared" si="60"/>
        <v>0</v>
      </c>
    </row>
    <row r="1932" spans="8:9" ht="14.5" x14ac:dyDescent="0.35">
      <c r="H1932" s="7" t="e">
        <f t="shared" si="61"/>
        <v>#VALUE!</v>
      </c>
      <c r="I1932" s="7">
        <f t="shared" si="60"/>
        <v>0</v>
      </c>
    </row>
    <row r="1933" spans="8:9" ht="14.5" x14ac:dyDescent="0.35">
      <c r="H1933" s="7" t="e">
        <f t="shared" si="61"/>
        <v>#VALUE!</v>
      </c>
      <c r="I1933" s="7">
        <f t="shared" si="60"/>
        <v>0</v>
      </c>
    </row>
    <row r="1934" spans="8:9" ht="14.5" x14ac:dyDescent="0.35">
      <c r="H1934" s="7" t="e">
        <f t="shared" si="61"/>
        <v>#VALUE!</v>
      </c>
      <c r="I1934" s="7">
        <f t="shared" si="60"/>
        <v>0</v>
      </c>
    </row>
    <row r="1935" spans="8:9" ht="14.5" x14ac:dyDescent="0.35">
      <c r="H1935" s="7" t="e">
        <f t="shared" si="61"/>
        <v>#VALUE!</v>
      </c>
      <c r="I1935" s="7">
        <f t="shared" si="60"/>
        <v>0</v>
      </c>
    </row>
    <row r="1936" spans="8:9" ht="14.5" x14ac:dyDescent="0.35">
      <c r="H1936" s="7" t="e">
        <f t="shared" si="61"/>
        <v>#VALUE!</v>
      </c>
      <c r="I1936" s="7">
        <f t="shared" si="60"/>
        <v>0</v>
      </c>
    </row>
    <row r="1937" spans="8:9" ht="14.5" x14ac:dyDescent="0.35">
      <c r="H1937" s="7" t="e">
        <f t="shared" si="61"/>
        <v>#VALUE!</v>
      </c>
      <c r="I1937" s="7">
        <f t="shared" si="60"/>
        <v>0</v>
      </c>
    </row>
    <row r="1938" spans="8:9" ht="14.5" x14ac:dyDescent="0.35">
      <c r="H1938" s="7" t="e">
        <f t="shared" si="61"/>
        <v>#VALUE!</v>
      </c>
      <c r="I1938" s="7">
        <f t="shared" si="60"/>
        <v>0</v>
      </c>
    </row>
    <row r="1939" spans="8:9" ht="14.5" x14ac:dyDescent="0.35">
      <c r="H1939" s="7" t="e">
        <f t="shared" si="61"/>
        <v>#VALUE!</v>
      </c>
      <c r="I1939" s="7">
        <f t="shared" si="60"/>
        <v>0</v>
      </c>
    </row>
    <row r="1940" spans="8:9" ht="14.5" x14ac:dyDescent="0.35">
      <c r="H1940" s="7" t="e">
        <f t="shared" si="61"/>
        <v>#VALUE!</v>
      </c>
      <c r="I1940" s="7">
        <f t="shared" si="60"/>
        <v>0</v>
      </c>
    </row>
    <row r="1941" spans="8:9" ht="14.5" x14ac:dyDescent="0.35">
      <c r="H1941" s="7" t="e">
        <f t="shared" si="61"/>
        <v>#VALUE!</v>
      </c>
      <c r="I1941" s="7">
        <f t="shared" si="60"/>
        <v>0</v>
      </c>
    </row>
    <row r="1942" spans="8:9" ht="14.5" x14ac:dyDescent="0.35">
      <c r="H1942" s="7" t="e">
        <f t="shared" si="61"/>
        <v>#VALUE!</v>
      </c>
      <c r="I1942" s="7">
        <f t="shared" si="60"/>
        <v>0</v>
      </c>
    </row>
    <row r="1943" spans="8:9" ht="14.5" x14ac:dyDescent="0.35">
      <c r="H1943" s="7" t="e">
        <f t="shared" si="61"/>
        <v>#VALUE!</v>
      </c>
      <c r="I1943" s="7">
        <f t="shared" si="60"/>
        <v>0</v>
      </c>
    </row>
    <row r="1944" spans="8:9" ht="14.5" x14ac:dyDescent="0.35">
      <c r="H1944" s="7" t="e">
        <f t="shared" si="61"/>
        <v>#VALUE!</v>
      </c>
      <c r="I1944" s="7">
        <f t="shared" si="60"/>
        <v>0</v>
      </c>
    </row>
    <row r="1945" spans="8:9" ht="14.5" x14ac:dyDescent="0.35">
      <c r="H1945" s="7" t="e">
        <f t="shared" si="61"/>
        <v>#VALUE!</v>
      </c>
      <c r="I1945" s="7">
        <f t="shared" si="60"/>
        <v>0</v>
      </c>
    </row>
    <row r="1946" spans="8:9" ht="14.5" x14ac:dyDescent="0.35">
      <c r="H1946" s="7" t="e">
        <f t="shared" si="61"/>
        <v>#VALUE!</v>
      </c>
      <c r="I1946" s="7">
        <f t="shared" si="60"/>
        <v>0</v>
      </c>
    </row>
    <row r="1947" spans="8:9" ht="14.5" x14ac:dyDescent="0.35">
      <c r="H1947" s="7" t="e">
        <f t="shared" si="61"/>
        <v>#VALUE!</v>
      </c>
      <c r="I1947" s="7">
        <f t="shared" si="60"/>
        <v>0</v>
      </c>
    </row>
    <row r="1948" spans="8:9" ht="14.5" x14ac:dyDescent="0.35">
      <c r="H1948" s="7" t="e">
        <f t="shared" si="61"/>
        <v>#VALUE!</v>
      </c>
      <c r="I1948" s="7">
        <f t="shared" si="60"/>
        <v>0</v>
      </c>
    </row>
    <row r="1949" spans="8:9" ht="14.5" x14ac:dyDescent="0.35">
      <c r="H1949" s="7" t="e">
        <f t="shared" si="61"/>
        <v>#VALUE!</v>
      </c>
      <c r="I1949" s="7">
        <f t="shared" si="60"/>
        <v>0</v>
      </c>
    </row>
    <row r="1950" spans="8:9" ht="14.5" x14ac:dyDescent="0.35">
      <c r="H1950" s="7" t="e">
        <f t="shared" si="61"/>
        <v>#VALUE!</v>
      </c>
      <c r="I1950" s="7">
        <f t="shared" si="60"/>
        <v>0</v>
      </c>
    </row>
    <row r="1951" spans="8:9" ht="14.5" x14ac:dyDescent="0.35">
      <c r="H1951" s="7" t="e">
        <f t="shared" si="61"/>
        <v>#VALUE!</v>
      </c>
      <c r="I1951" s="7">
        <f t="shared" si="60"/>
        <v>0</v>
      </c>
    </row>
    <row r="1952" spans="8:9" ht="14.5" x14ac:dyDescent="0.35">
      <c r="H1952" s="7" t="e">
        <f t="shared" si="61"/>
        <v>#VALUE!</v>
      </c>
      <c r="I1952" s="7">
        <f t="shared" si="60"/>
        <v>0</v>
      </c>
    </row>
    <row r="1953" spans="8:9" ht="14.5" x14ac:dyDescent="0.35">
      <c r="H1953" s="7" t="e">
        <f t="shared" si="61"/>
        <v>#VALUE!</v>
      </c>
      <c r="I1953" s="7">
        <f t="shared" si="60"/>
        <v>0</v>
      </c>
    </row>
    <row r="1954" spans="8:9" ht="14.5" x14ac:dyDescent="0.35">
      <c r="H1954" s="7" t="e">
        <f t="shared" si="61"/>
        <v>#VALUE!</v>
      </c>
      <c r="I1954" s="7">
        <f t="shared" si="60"/>
        <v>0</v>
      </c>
    </row>
    <row r="1955" spans="8:9" ht="14.5" x14ac:dyDescent="0.35">
      <c r="H1955" s="7" t="e">
        <f t="shared" si="61"/>
        <v>#VALUE!</v>
      </c>
      <c r="I1955" s="7">
        <f t="shared" si="60"/>
        <v>0</v>
      </c>
    </row>
    <row r="1956" spans="8:9" ht="14.5" x14ac:dyDescent="0.35">
      <c r="H1956" s="7" t="e">
        <f t="shared" si="61"/>
        <v>#VALUE!</v>
      </c>
      <c r="I1956" s="7">
        <f t="shared" si="60"/>
        <v>0</v>
      </c>
    </row>
    <row r="1957" spans="8:9" ht="14.5" x14ac:dyDescent="0.35">
      <c r="H1957" s="7" t="e">
        <f t="shared" si="61"/>
        <v>#VALUE!</v>
      </c>
      <c r="I1957" s="7">
        <f t="shared" si="60"/>
        <v>0</v>
      </c>
    </row>
    <row r="1958" spans="8:9" ht="14.5" x14ac:dyDescent="0.35">
      <c r="H1958" s="7" t="e">
        <f t="shared" si="61"/>
        <v>#VALUE!</v>
      </c>
      <c r="I1958" s="7">
        <f t="shared" si="60"/>
        <v>0</v>
      </c>
    </row>
    <row r="1959" spans="8:9" ht="14.5" x14ac:dyDescent="0.35">
      <c r="H1959" s="7" t="e">
        <f t="shared" si="61"/>
        <v>#VALUE!</v>
      </c>
      <c r="I1959" s="7">
        <f t="shared" si="60"/>
        <v>0</v>
      </c>
    </row>
    <row r="1960" spans="8:9" ht="14.5" x14ac:dyDescent="0.35">
      <c r="H1960" s="7" t="e">
        <f t="shared" si="61"/>
        <v>#VALUE!</v>
      </c>
      <c r="I1960" s="7">
        <f t="shared" si="60"/>
        <v>0</v>
      </c>
    </row>
    <row r="1961" spans="8:9" ht="14.5" x14ac:dyDescent="0.35">
      <c r="H1961" s="7" t="e">
        <f t="shared" si="61"/>
        <v>#VALUE!</v>
      </c>
      <c r="I1961" s="7">
        <f t="shared" si="60"/>
        <v>0</v>
      </c>
    </row>
    <row r="1962" spans="8:9" ht="14.5" x14ac:dyDescent="0.35">
      <c r="H1962" s="7" t="e">
        <f t="shared" si="61"/>
        <v>#VALUE!</v>
      </c>
      <c r="I1962" s="7">
        <f t="shared" si="60"/>
        <v>0</v>
      </c>
    </row>
    <row r="1963" spans="8:9" ht="14.5" x14ac:dyDescent="0.35">
      <c r="H1963" s="7" t="e">
        <f t="shared" si="61"/>
        <v>#VALUE!</v>
      </c>
      <c r="I1963" s="7">
        <f t="shared" si="60"/>
        <v>0</v>
      </c>
    </row>
    <row r="1964" spans="8:9" ht="14.5" x14ac:dyDescent="0.35">
      <c r="H1964" s="7" t="e">
        <f t="shared" si="61"/>
        <v>#VALUE!</v>
      </c>
      <c r="I1964" s="7">
        <f t="shared" si="60"/>
        <v>0</v>
      </c>
    </row>
    <row r="1965" spans="8:9" ht="14.5" x14ac:dyDescent="0.35">
      <c r="H1965" s="7" t="e">
        <f t="shared" si="61"/>
        <v>#VALUE!</v>
      </c>
      <c r="I1965" s="7">
        <f t="shared" si="60"/>
        <v>0</v>
      </c>
    </row>
    <row r="1966" spans="8:9" ht="14.5" x14ac:dyDescent="0.35">
      <c r="H1966" s="7" t="e">
        <f t="shared" si="61"/>
        <v>#VALUE!</v>
      </c>
      <c r="I1966" s="7">
        <f t="shared" si="60"/>
        <v>0</v>
      </c>
    </row>
    <row r="1967" spans="8:9" ht="14.5" x14ac:dyDescent="0.35">
      <c r="H1967" s="7" t="e">
        <f t="shared" si="61"/>
        <v>#VALUE!</v>
      </c>
      <c r="I1967" s="7">
        <f t="shared" si="60"/>
        <v>0</v>
      </c>
    </row>
    <row r="1968" spans="8:9" ht="14.5" x14ac:dyDescent="0.35">
      <c r="H1968" s="7" t="e">
        <f t="shared" si="61"/>
        <v>#VALUE!</v>
      </c>
      <c r="I1968" s="7">
        <f t="shared" si="60"/>
        <v>0</v>
      </c>
    </row>
    <row r="1969" spans="8:9" ht="14.5" x14ac:dyDescent="0.35">
      <c r="H1969" s="7" t="e">
        <f t="shared" si="61"/>
        <v>#VALUE!</v>
      </c>
      <c r="I1969" s="7">
        <f t="shared" si="60"/>
        <v>0</v>
      </c>
    </row>
    <row r="1970" spans="8:9" ht="14.5" x14ac:dyDescent="0.35">
      <c r="H1970" s="7" t="e">
        <f t="shared" si="61"/>
        <v>#VALUE!</v>
      </c>
      <c r="I1970" s="7">
        <f t="shared" si="60"/>
        <v>0</v>
      </c>
    </row>
    <row r="1971" spans="8:9" ht="14.5" x14ac:dyDescent="0.35">
      <c r="H1971" s="7" t="e">
        <f t="shared" si="61"/>
        <v>#VALUE!</v>
      </c>
      <c r="I1971" s="7">
        <f t="shared" si="60"/>
        <v>0</v>
      </c>
    </row>
    <row r="1972" spans="8:9" ht="14.5" x14ac:dyDescent="0.35">
      <c r="H1972" s="7" t="e">
        <f t="shared" si="61"/>
        <v>#VALUE!</v>
      </c>
      <c r="I1972" s="7">
        <f t="shared" si="60"/>
        <v>0</v>
      </c>
    </row>
    <row r="1973" spans="8:9" ht="14.5" x14ac:dyDescent="0.35">
      <c r="H1973" s="7" t="e">
        <f t="shared" si="61"/>
        <v>#VALUE!</v>
      </c>
      <c r="I1973" s="7">
        <f t="shared" si="60"/>
        <v>0</v>
      </c>
    </row>
    <row r="1974" spans="8:9" ht="14.5" x14ac:dyDescent="0.35">
      <c r="H1974" s="7" t="e">
        <f t="shared" si="61"/>
        <v>#VALUE!</v>
      </c>
      <c r="I1974" s="7">
        <f t="shared" si="60"/>
        <v>0</v>
      </c>
    </row>
    <row r="1975" spans="8:9" ht="14.5" x14ac:dyDescent="0.35">
      <c r="H1975" s="7" t="e">
        <f t="shared" si="61"/>
        <v>#VALUE!</v>
      </c>
      <c r="I1975" s="7">
        <f t="shared" si="60"/>
        <v>0</v>
      </c>
    </row>
    <row r="1976" spans="8:9" ht="14.5" x14ac:dyDescent="0.35">
      <c r="H1976" s="7" t="e">
        <f t="shared" si="61"/>
        <v>#VALUE!</v>
      </c>
      <c r="I1976" s="7">
        <f t="shared" si="60"/>
        <v>0</v>
      </c>
    </row>
    <row r="1977" spans="8:9" ht="14.5" x14ac:dyDescent="0.35">
      <c r="H1977" s="7" t="e">
        <f t="shared" si="61"/>
        <v>#VALUE!</v>
      </c>
      <c r="I1977" s="7">
        <f t="shared" si="60"/>
        <v>0</v>
      </c>
    </row>
    <row r="1978" spans="8:9" ht="14.5" x14ac:dyDescent="0.35">
      <c r="H1978" s="7" t="e">
        <f t="shared" si="61"/>
        <v>#VALUE!</v>
      </c>
      <c r="I1978" s="7">
        <f t="shared" si="60"/>
        <v>0</v>
      </c>
    </row>
    <row r="1979" spans="8:9" ht="14.5" x14ac:dyDescent="0.35">
      <c r="H1979" s="7" t="e">
        <f t="shared" si="61"/>
        <v>#VALUE!</v>
      </c>
      <c r="I1979" s="7">
        <f t="shared" si="60"/>
        <v>0</v>
      </c>
    </row>
    <row r="1980" spans="8:9" ht="14.5" x14ac:dyDescent="0.35">
      <c r="H1980" s="7" t="e">
        <f t="shared" si="61"/>
        <v>#VALUE!</v>
      </c>
      <c r="I1980" s="7">
        <f t="shared" si="60"/>
        <v>0</v>
      </c>
    </row>
    <row r="1981" spans="8:9" ht="14.5" x14ac:dyDescent="0.35">
      <c r="H1981" s="7" t="e">
        <f t="shared" si="61"/>
        <v>#VALUE!</v>
      </c>
      <c r="I1981" s="7">
        <f t="shared" si="60"/>
        <v>0</v>
      </c>
    </row>
    <row r="1982" spans="8:9" ht="14.5" x14ac:dyDescent="0.35">
      <c r="H1982" s="7" t="e">
        <f t="shared" si="61"/>
        <v>#VALUE!</v>
      </c>
      <c r="I1982" s="7">
        <f t="shared" si="60"/>
        <v>0</v>
      </c>
    </row>
    <row r="1983" spans="8:9" ht="14.5" x14ac:dyDescent="0.35">
      <c r="H1983" s="7" t="e">
        <f t="shared" si="61"/>
        <v>#VALUE!</v>
      </c>
      <c r="I1983" s="7">
        <f t="shared" si="60"/>
        <v>0</v>
      </c>
    </row>
    <row r="1984" spans="8:9" ht="14.5" x14ac:dyDescent="0.35">
      <c r="H1984" s="7" t="e">
        <f t="shared" si="61"/>
        <v>#VALUE!</v>
      </c>
      <c r="I1984" s="7">
        <f t="shared" si="60"/>
        <v>0</v>
      </c>
    </row>
    <row r="1985" spans="8:9" ht="14.5" x14ac:dyDescent="0.35">
      <c r="H1985" s="7" t="e">
        <f t="shared" si="61"/>
        <v>#VALUE!</v>
      </c>
      <c r="I1985" s="7">
        <f t="shared" ref="I1985:I2020" si="62">G1985</f>
        <v>0</v>
      </c>
    </row>
    <row r="1986" spans="8:9" ht="14.5" x14ac:dyDescent="0.35">
      <c r="H1986" s="7" t="e">
        <f t="shared" ref="H1986:H2020" si="63">MID(C1986&amp;" "&amp;C1986,FIND(" ",C1986)+1,LEN(C1986)-1)</f>
        <v>#VALUE!</v>
      </c>
      <c r="I1986" s="7">
        <f t="shared" si="62"/>
        <v>0</v>
      </c>
    </row>
    <row r="1987" spans="8:9" ht="14.5" x14ac:dyDescent="0.35">
      <c r="H1987" s="7" t="e">
        <f t="shared" si="63"/>
        <v>#VALUE!</v>
      </c>
      <c r="I1987" s="7">
        <f t="shared" si="62"/>
        <v>0</v>
      </c>
    </row>
    <row r="1988" spans="8:9" ht="14.5" x14ac:dyDescent="0.35">
      <c r="H1988" s="7" t="e">
        <f t="shared" si="63"/>
        <v>#VALUE!</v>
      </c>
      <c r="I1988" s="7">
        <f t="shared" si="62"/>
        <v>0</v>
      </c>
    </row>
    <row r="1989" spans="8:9" ht="14.5" x14ac:dyDescent="0.35">
      <c r="H1989" s="7" t="e">
        <f t="shared" si="63"/>
        <v>#VALUE!</v>
      </c>
      <c r="I1989" s="7">
        <f t="shared" si="62"/>
        <v>0</v>
      </c>
    </row>
    <row r="1990" spans="8:9" ht="14.5" x14ac:dyDescent="0.35">
      <c r="H1990" s="7" t="e">
        <f t="shared" si="63"/>
        <v>#VALUE!</v>
      </c>
      <c r="I1990" s="7">
        <f t="shared" si="62"/>
        <v>0</v>
      </c>
    </row>
    <row r="1991" spans="8:9" ht="14.5" x14ac:dyDescent="0.35">
      <c r="H1991" s="7" t="e">
        <f t="shared" si="63"/>
        <v>#VALUE!</v>
      </c>
      <c r="I1991" s="7">
        <f t="shared" si="62"/>
        <v>0</v>
      </c>
    </row>
    <row r="1992" spans="8:9" ht="14.5" x14ac:dyDescent="0.35">
      <c r="H1992" s="7" t="e">
        <f t="shared" si="63"/>
        <v>#VALUE!</v>
      </c>
      <c r="I1992" s="7">
        <f t="shared" si="62"/>
        <v>0</v>
      </c>
    </row>
    <row r="1993" spans="8:9" ht="14.5" x14ac:dyDescent="0.35">
      <c r="H1993" s="7" t="e">
        <f t="shared" si="63"/>
        <v>#VALUE!</v>
      </c>
      <c r="I1993" s="7">
        <f t="shared" si="62"/>
        <v>0</v>
      </c>
    </row>
    <row r="1994" spans="8:9" ht="14.5" x14ac:dyDescent="0.35">
      <c r="H1994" s="7" t="e">
        <f t="shared" si="63"/>
        <v>#VALUE!</v>
      </c>
      <c r="I1994" s="7">
        <f t="shared" si="62"/>
        <v>0</v>
      </c>
    </row>
    <row r="1995" spans="8:9" ht="14.5" x14ac:dyDescent="0.35">
      <c r="H1995" s="7" t="e">
        <f t="shared" si="63"/>
        <v>#VALUE!</v>
      </c>
      <c r="I1995" s="7">
        <f t="shared" si="62"/>
        <v>0</v>
      </c>
    </row>
    <row r="1996" spans="8:9" ht="14.5" x14ac:dyDescent="0.35">
      <c r="H1996" s="7" t="e">
        <f t="shared" si="63"/>
        <v>#VALUE!</v>
      </c>
      <c r="I1996" s="7">
        <f t="shared" si="62"/>
        <v>0</v>
      </c>
    </row>
    <row r="1997" spans="8:9" ht="14.5" x14ac:dyDescent="0.35">
      <c r="H1997" s="7" t="e">
        <f t="shared" si="63"/>
        <v>#VALUE!</v>
      </c>
      <c r="I1997" s="7">
        <f t="shared" si="62"/>
        <v>0</v>
      </c>
    </row>
    <row r="1998" spans="8:9" ht="14.5" x14ac:dyDescent="0.35">
      <c r="H1998" s="7" t="e">
        <f t="shared" si="63"/>
        <v>#VALUE!</v>
      </c>
      <c r="I1998" s="7">
        <f t="shared" si="62"/>
        <v>0</v>
      </c>
    </row>
    <row r="1999" spans="8:9" ht="14.5" x14ac:dyDescent="0.35">
      <c r="H1999" s="7" t="e">
        <f t="shared" si="63"/>
        <v>#VALUE!</v>
      </c>
      <c r="I1999" s="7">
        <f t="shared" si="62"/>
        <v>0</v>
      </c>
    </row>
    <row r="2000" spans="8:9" ht="14.5" x14ac:dyDescent="0.35">
      <c r="H2000" s="7" t="e">
        <f t="shared" si="63"/>
        <v>#VALUE!</v>
      </c>
      <c r="I2000" s="7">
        <f t="shared" si="62"/>
        <v>0</v>
      </c>
    </row>
    <row r="2001" spans="8:9" ht="14.5" x14ac:dyDescent="0.35">
      <c r="H2001" s="7" t="e">
        <f t="shared" si="63"/>
        <v>#VALUE!</v>
      </c>
      <c r="I2001" s="7">
        <f t="shared" si="62"/>
        <v>0</v>
      </c>
    </row>
    <row r="2002" spans="8:9" ht="14.5" x14ac:dyDescent="0.35">
      <c r="H2002" s="7" t="e">
        <f t="shared" si="63"/>
        <v>#VALUE!</v>
      </c>
      <c r="I2002" s="7">
        <f t="shared" si="62"/>
        <v>0</v>
      </c>
    </row>
    <row r="2003" spans="8:9" ht="14.5" x14ac:dyDescent="0.35">
      <c r="H2003" s="7" t="e">
        <f t="shared" si="63"/>
        <v>#VALUE!</v>
      </c>
      <c r="I2003" s="7">
        <f t="shared" si="62"/>
        <v>0</v>
      </c>
    </row>
    <row r="2004" spans="8:9" ht="14.5" x14ac:dyDescent="0.35">
      <c r="H2004" s="7" t="e">
        <f t="shared" si="63"/>
        <v>#VALUE!</v>
      </c>
      <c r="I2004" s="7">
        <f t="shared" si="62"/>
        <v>0</v>
      </c>
    </row>
    <row r="2005" spans="8:9" ht="14.5" x14ac:dyDescent="0.35">
      <c r="H2005" s="7" t="e">
        <f t="shared" si="63"/>
        <v>#VALUE!</v>
      </c>
      <c r="I2005" s="7">
        <f t="shared" si="62"/>
        <v>0</v>
      </c>
    </row>
    <row r="2006" spans="8:9" ht="14.5" x14ac:dyDescent="0.35">
      <c r="H2006" s="7" t="e">
        <f t="shared" si="63"/>
        <v>#VALUE!</v>
      </c>
      <c r="I2006" s="7">
        <f t="shared" si="62"/>
        <v>0</v>
      </c>
    </row>
    <row r="2007" spans="8:9" ht="14.5" x14ac:dyDescent="0.35">
      <c r="H2007" s="7" t="e">
        <f t="shared" si="63"/>
        <v>#VALUE!</v>
      </c>
      <c r="I2007" s="7">
        <f t="shared" si="62"/>
        <v>0</v>
      </c>
    </row>
    <row r="2008" spans="8:9" ht="14.5" x14ac:dyDescent="0.35">
      <c r="H2008" s="7" t="e">
        <f t="shared" si="63"/>
        <v>#VALUE!</v>
      </c>
      <c r="I2008" s="7">
        <f t="shared" si="62"/>
        <v>0</v>
      </c>
    </row>
    <row r="2009" spans="8:9" ht="14.5" x14ac:dyDescent="0.35">
      <c r="H2009" s="7" t="e">
        <f t="shared" si="63"/>
        <v>#VALUE!</v>
      </c>
      <c r="I2009" s="7">
        <f t="shared" si="62"/>
        <v>0</v>
      </c>
    </row>
    <row r="2010" spans="8:9" ht="14.5" x14ac:dyDescent="0.35">
      <c r="H2010" s="7" t="e">
        <f t="shared" si="63"/>
        <v>#VALUE!</v>
      </c>
      <c r="I2010" s="7">
        <f t="shared" si="62"/>
        <v>0</v>
      </c>
    </row>
    <row r="2011" spans="8:9" ht="14.5" x14ac:dyDescent="0.35">
      <c r="H2011" s="7" t="e">
        <f t="shared" si="63"/>
        <v>#VALUE!</v>
      </c>
      <c r="I2011" s="7">
        <f t="shared" si="62"/>
        <v>0</v>
      </c>
    </row>
    <row r="2012" spans="8:9" ht="14.5" x14ac:dyDescent="0.35">
      <c r="H2012" s="7" t="e">
        <f t="shared" si="63"/>
        <v>#VALUE!</v>
      </c>
      <c r="I2012" s="7">
        <f t="shared" si="62"/>
        <v>0</v>
      </c>
    </row>
    <row r="2013" spans="8:9" ht="14.5" x14ac:dyDescent="0.35">
      <c r="H2013" s="7" t="e">
        <f t="shared" si="63"/>
        <v>#VALUE!</v>
      </c>
      <c r="I2013" s="7">
        <f t="shared" si="62"/>
        <v>0</v>
      </c>
    </row>
    <row r="2014" spans="8:9" ht="14.5" x14ac:dyDescent="0.35">
      <c r="H2014" s="7" t="e">
        <f t="shared" si="63"/>
        <v>#VALUE!</v>
      </c>
      <c r="I2014" s="7">
        <f t="shared" si="62"/>
        <v>0</v>
      </c>
    </row>
    <row r="2015" spans="8:9" ht="14.5" x14ac:dyDescent="0.35">
      <c r="H2015" s="7" t="e">
        <f t="shared" si="63"/>
        <v>#VALUE!</v>
      </c>
      <c r="I2015" s="7">
        <f t="shared" si="62"/>
        <v>0</v>
      </c>
    </row>
    <row r="2016" spans="8:9" ht="14.5" x14ac:dyDescent="0.35">
      <c r="H2016" s="7" t="e">
        <f t="shared" si="63"/>
        <v>#VALUE!</v>
      </c>
      <c r="I2016" s="7">
        <f t="shared" si="62"/>
        <v>0</v>
      </c>
    </row>
    <row r="2017" spans="8:9" ht="14.5" x14ac:dyDescent="0.35">
      <c r="H2017" s="7" t="e">
        <f t="shared" si="63"/>
        <v>#VALUE!</v>
      </c>
      <c r="I2017" s="7">
        <f t="shared" si="62"/>
        <v>0</v>
      </c>
    </row>
    <row r="2018" spans="8:9" ht="14.5" x14ac:dyDescent="0.35">
      <c r="H2018" s="7" t="e">
        <f t="shared" si="63"/>
        <v>#VALUE!</v>
      </c>
      <c r="I2018" s="7">
        <f t="shared" si="62"/>
        <v>0</v>
      </c>
    </row>
    <row r="2019" spans="8:9" ht="14.5" x14ac:dyDescent="0.35">
      <c r="H2019" s="7" t="e">
        <f t="shared" si="63"/>
        <v>#VALUE!</v>
      </c>
      <c r="I2019" s="7">
        <f t="shared" si="62"/>
        <v>0</v>
      </c>
    </row>
    <row r="2020" spans="8:9" ht="14.5" x14ac:dyDescent="0.35">
      <c r="H2020" s="7" t="e">
        <f t="shared" si="63"/>
        <v>#VALUE!</v>
      </c>
      <c r="I2020" s="7">
        <f t="shared" si="62"/>
        <v>0</v>
      </c>
    </row>
  </sheetData>
  <autoFilter ref="A1:G1170" xr:uid="{00000000-0009-0000-0000-000004000000}"/>
  <sortState ref="A2:I2020">
    <sortCondition ref="C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105"/>
  <sheetViews>
    <sheetView workbookViewId="0">
      <selection activeCell="F25" sqref="F25"/>
    </sheetView>
  </sheetViews>
  <sheetFormatPr defaultRowHeight="12.5" x14ac:dyDescent="0.25"/>
  <cols>
    <col min="1" max="1" width="13.54296875" bestFit="1" customWidth="1"/>
    <col min="2" max="2" width="86.453125" bestFit="1" customWidth="1"/>
    <col min="3" max="3" width="15" bestFit="1" customWidth="1"/>
    <col min="4" max="4" width="9" bestFit="1" customWidth="1"/>
    <col min="5" max="5" width="16.1796875" bestFit="1" customWidth="1"/>
    <col min="6" max="6" width="15" bestFit="1" customWidth="1"/>
    <col min="7" max="7" width="12.7265625" bestFit="1" customWidth="1"/>
    <col min="8" max="8" width="13.81640625" bestFit="1" customWidth="1"/>
    <col min="9" max="9" width="14.54296875" bestFit="1" customWidth="1"/>
  </cols>
  <sheetData>
    <row r="1" spans="1:9" ht="14.5" x14ac:dyDescent="0.35">
      <c r="A1" t="s">
        <v>1306</v>
      </c>
      <c r="B1" t="s">
        <v>1</v>
      </c>
      <c r="C1" t="s">
        <v>2</v>
      </c>
      <c r="D1" t="s">
        <v>1307</v>
      </c>
      <c r="E1" t="s">
        <v>1308</v>
      </c>
      <c r="F1" t="s">
        <v>1309</v>
      </c>
      <c r="G1" t="s">
        <v>7</v>
      </c>
      <c r="H1" s="7" t="s">
        <v>1361</v>
      </c>
      <c r="I1" s="7" t="s">
        <v>1372</v>
      </c>
    </row>
    <row r="2" spans="1:9" ht="14.5" x14ac:dyDescent="0.35">
      <c r="A2" s="1">
        <v>43119.333333333328</v>
      </c>
      <c r="B2" t="s">
        <v>725</v>
      </c>
      <c r="C2" t="s">
        <v>71</v>
      </c>
      <c r="D2" t="s">
        <v>1345</v>
      </c>
      <c r="E2">
        <v>896000</v>
      </c>
      <c r="F2" s="3">
        <v>620696</v>
      </c>
      <c r="G2" t="s">
        <v>726</v>
      </c>
      <c r="H2" s="7" t="str">
        <f t="shared" ref="H2:H33" si="0">MID(C2&amp;" "&amp;C2,FIND(" ",C2)+1,LEN(C2)-1)</f>
        <v>Alondra Gaytan</v>
      </c>
      <c r="I2" s="12">
        <f t="shared" ref="I2:I33" si="1">F2</f>
        <v>620696</v>
      </c>
    </row>
    <row r="3" spans="1:9" ht="14.5" x14ac:dyDescent="0.35">
      <c r="A3" s="1">
        <v>43105.333333333328</v>
      </c>
      <c r="B3" t="s">
        <v>56</v>
      </c>
      <c r="C3" t="s">
        <v>71</v>
      </c>
      <c r="D3" t="s">
        <v>1345</v>
      </c>
      <c r="E3">
        <v>9000</v>
      </c>
      <c r="F3" s="3">
        <v>9000</v>
      </c>
      <c r="G3" t="s">
        <v>57</v>
      </c>
      <c r="H3" s="7" t="str">
        <f t="shared" si="0"/>
        <v>Alondra Gaytan</v>
      </c>
      <c r="I3" s="12">
        <f t="shared" si="1"/>
        <v>9000</v>
      </c>
    </row>
    <row r="4" spans="1:9" ht="14.5" x14ac:dyDescent="0.35">
      <c r="A4" s="1">
        <v>43302.291666666672</v>
      </c>
      <c r="B4" t="s">
        <v>223</v>
      </c>
      <c r="C4" t="s">
        <v>148</v>
      </c>
      <c r="D4" t="s">
        <v>1345</v>
      </c>
      <c r="E4">
        <v>41500</v>
      </c>
      <c r="F4" s="3">
        <v>10000</v>
      </c>
      <c r="G4" t="s">
        <v>224</v>
      </c>
      <c r="H4" s="7" t="str">
        <f t="shared" si="0"/>
        <v>Bill Bartels</v>
      </c>
      <c r="I4" s="12">
        <f t="shared" si="1"/>
        <v>10000</v>
      </c>
    </row>
    <row r="5" spans="1:9" ht="14.5" x14ac:dyDescent="0.35">
      <c r="A5" s="1">
        <v>43302.291666666672</v>
      </c>
      <c r="B5" t="s">
        <v>223</v>
      </c>
      <c r="C5" t="s">
        <v>148</v>
      </c>
      <c r="D5" t="s">
        <v>1345</v>
      </c>
      <c r="E5">
        <v>27000</v>
      </c>
      <c r="F5" s="3">
        <v>17000</v>
      </c>
      <c r="G5" t="s">
        <v>224</v>
      </c>
      <c r="H5" s="7" t="str">
        <f t="shared" si="0"/>
        <v>Bill Bartels</v>
      </c>
      <c r="I5" s="12">
        <f t="shared" si="1"/>
        <v>17000</v>
      </c>
    </row>
    <row r="6" spans="1:9" ht="14.5" x14ac:dyDescent="0.35">
      <c r="A6" s="1">
        <v>43301.291666666672</v>
      </c>
      <c r="B6" t="s">
        <v>175</v>
      </c>
      <c r="C6" t="s">
        <v>148</v>
      </c>
      <c r="D6" t="s">
        <v>1345</v>
      </c>
      <c r="E6">
        <v>225</v>
      </c>
      <c r="F6" s="3">
        <v>225</v>
      </c>
      <c r="G6" t="s">
        <v>176</v>
      </c>
      <c r="H6" s="7" t="str">
        <f t="shared" si="0"/>
        <v>Bill Bartels</v>
      </c>
      <c r="I6" s="12">
        <f t="shared" si="1"/>
        <v>225</v>
      </c>
    </row>
    <row r="7" spans="1:9" ht="14.5" x14ac:dyDescent="0.35">
      <c r="A7" s="1">
        <v>43297.291666666672</v>
      </c>
      <c r="B7" t="s">
        <v>247</v>
      </c>
      <c r="C7" t="s">
        <v>148</v>
      </c>
      <c r="D7" t="s">
        <v>1345</v>
      </c>
      <c r="E7">
        <v>109000</v>
      </c>
      <c r="F7" s="3">
        <v>109000</v>
      </c>
      <c r="G7" t="s">
        <v>248</v>
      </c>
      <c r="H7" s="7" t="str">
        <f t="shared" si="0"/>
        <v>Bill Bartels</v>
      </c>
      <c r="I7" s="12">
        <f t="shared" si="1"/>
        <v>109000</v>
      </c>
    </row>
    <row r="8" spans="1:9" ht="14.5" x14ac:dyDescent="0.35">
      <c r="A8" s="1">
        <v>43272.291666666672</v>
      </c>
      <c r="B8" t="s">
        <v>183</v>
      </c>
      <c r="C8" t="s">
        <v>148</v>
      </c>
      <c r="D8" t="s">
        <v>1345</v>
      </c>
      <c r="E8">
        <v>75000</v>
      </c>
      <c r="F8" s="3">
        <v>75000</v>
      </c>
      <c r="G8" t="s">
        <v>184</v>
      </c>
      <c r="H8" s="7" t="str">
        <f t="shared" si="0"/>
        <v>Bill Bartels</v>
      </c>
      <c r="I8" s="12">
        <f t="shared" si="1"/>
        <v>75000</v>
      </c>
    </row>
    <row r="9" spans="1:9" ht="14.5" x14ac:dyDescent="0.35">
      <c r="A9" s="1">
        <v>43269.291666666672</v>
      </c>
      <c r="B9" t="s">
        <v>147</v>
      </c>
      <c r="C9" t="s">
        <v>148</v>
      </c>
      <c r="D9" t="s">
        <v>1345</v>
      </c>
      <c r="E9">
        <v>7500</v>
      </c>
      <c r="F9" s="3">
        <v>7500</v>
      </c>
      <c r="G9" t="s">
        <v>149</v>
      </c>
      <c r="H9" s="7" t="str">
        <f t="shared" si="0"/>
        <v>Bill Bartels</v>
      </c>
      <c r="I9" s="12">
        <f t="shared" si="1"/>
        <v>7500</v>
      </c>
    </row>
    <row r="10" spans="1:9" ht="14.5" x14ac:dyDescent="0.35">
      <c r="A10" s="1">
        <v>43215.291666666672</v>
      </c>
      <c r="B10" t="s">
        <v>223</v>
      </c>
      <c r="C10" t="s">
        <v>148</v>
      </c>
      <c r="D10" t="s">
        <v>1345</v>
      </c>
      <c r="E10">
        <v>31500</v>
      </c>
      <c r="F10" s="3">
        <v>31500</v>
      </c>
      <c r="G10" t="s">
        <v>224</v>
      </c>
      <c r="H10" s="7" t="str">
        <f t="shared" si="0"/>
        <v>Bill Bartels</v>
      </c>
      <c r="I10" s="12">
        <f t="shared" si="1"/>
        <v>31500</v>
      </c>
    </row>
    <row r="11" spans="1:9" ht="14.5" x14ac:dyDescent="0.35">
      <c r="A11" s="1">
        <v>43113.333333333328</v>
      </c>
      <c r="B11" t="s">
        <v>1346</v>
      </c>
      <c r="C11" t="s">
        <v>654</v>
      </c>
      <c r="D11" t="s">
        <v>1345</v>
      </c>
      <c r="E11">
        <v>37000</v>
      </c>
      <c r="F11" s="3">
        <v>37000</v>
      </c>
      <c r="G11" t="s">
        <v>1347</v>
      </c>
      <c r="H11" s="7" t="str">
        <f t="shared" si="0"/>
        <v>Clare Briglio</v>
      </c>
      <c r="I11" s="12">
        <f t="shared" si="1"/>
        <v>37000</v>
      </c>
    </row>
    <row r="12" spans="1:9" ht="14.5" x14ac:dyDescent="0.35">
      <c r="A12" s="1">
        <v>43109.333333333328</v>
      </c>
      <c r="B12" t="s">
        <v>1348</v>
      </c>
      <c r="C12" t="s">
        <v>654</v>
      </c>
      <c r="D12" t="s">
        <v>1345</v>
      </c>
      <c r="E12">
        <v>7500</v>
      </c>
      <c r="F12" s="3">
        <v>3018</v>
      </c>
      <c r="G12" t="s">
        <v>1349</v>
      </c>
      <c r="H12" s="7" t="str">
        <f t="shared" si="0"/>
        <v>Clare Briglio</v>
      </c>
      <c r="I12" s="12">
        <f t="shared" si="1"/>
        <v>3018</v>
      </c>
    </row>
    <row r="13" spans="1:9" ht="14.5" x14ac:dyDescent="0.35">
      <c r="A13" s="1">
        <v>43109.333333333328</v>
      </c>
      <c r="B13" t="s">
        <v>1350</v>
      </c>
      <c r="C13" t="s">
        <v>654</v>
      </c>
      <c r="D13" t="s">
        <v>1345</v>
      </c>
      <c r="E13">
        <v>64000</v>
      </c>
      <c r="F13" s="3">
        <v>38291</v>
      </c>
      <c r="G13" t="s">
        <v>1351</v>
      </c>
      <c r="H13" s="7" t="str">
        <f t="shared" si="0"/>
        <v>Clare Briglio</v>
      </c>
      <c r="I13" s="12">
        <f t="shared" si="1"/>
        <v>38291</v>
      </c>
    </row>
    <row r="14" spans="1:9" ht="14.5" x14ac:dyDescent="0.35">
      <c r="A14" s="1">
        <v>43272.291666666672</v>
      </c>
      <c r="B14" t="s">
        <v>126</v>
      </c>
      <c r="C14" t="s">
        <v>29</v>
      </c>
      <c r="D14" t="s">
        <v>1345</v>
      </c>
      <c r="E14">
        <v>59800</v>
      </c>
      <c r="F14" s="3">
        <v>7800</v>
      </c>
      <c r="G14" t="s">
        <v>127</v>
      </c>
      <c r="H14" s="7" t="str">
        <f t="shared" si="0"/>
        <v>Eric J. Zackrison</v>
      </c>
      <c r="I14" s="12">
        <f t="shared" si="1"/>
        <v>7800</v>
      </c>
    </row>
    <row r="15" spans="1:9" ht="14.5" x14ac:dyDescent="0.35">
      <c r="A15" s="1">
        <v>43159.333333333328</v>
      </c>
      <c r="B15" t="s">
        <v>739</v>
      </c>
      <c r="C15" t="s">
        <v>29</v>
      </c>
      <c r="D15" t="s">
        <v>1345</v>
      </c>
      <c r="E15">
        <v>663000</v>
      </c>
      <c r="F15" s="3">
        <v>153000</v>
      </c>
      <c r="G15" t="s">
        <v>740</v>
      </c>
      <c r="H15" s="7" t="str">
        <f t="shared" si="0"/>
        <v>Eric J. Zackrison</v>
      </c>
      <c r="I15" s="12">
        <f t="shared" si="1"/>
        <v>153000</v>
      </c>
    </row>
    <row r="16" spans="1:9" ht="14.5" x14ac:dyDescent="0.35">
      <c r="A16" s="1">
        <v>43101.333333333328</v>
      </c>
      <c r="B16" t="s">
        <v>1327</v>
      </c>
      <c r="C16" t="s">
        <v>29</v>
      </c>
      <c r="D16" t="s">
        <v>1345</v>
      </c>
      <c r="E16">
        <v>2000000</v>
      </c>
      <c r="F16" s="3">
        <v>1300000</v>
      </c>
      <c r="G16" t="s">
        <v>1328</v>
      </c>
      <c r="H16" s="7" t="str">
        <f t="shared" si="0"/>
        <v>Eric J. Zackrison</v>
      </c>
      <c r="I16" s="12">
        <f t="shared" si="1"/>
        <v>1300000</v>
      </c>
    </row>
    <row r="17" spans="1:9" ht="14.5" x14ac:dyDescent="0.35">
      <c r="A17" s="1">
        <v>43236.291666666672</v>
      </c>
      <c r="B17" t="s">
        <v>290</v>
      </c>
      <c r="C17" t="s">
        <v>280</v>
      </c>
      <c r="D17" t="s">
        <v>1345</v>
      </c>
      <c r="E17">
        <v>1200</v>
      </c>
      <c r="F17" s="3">
        <v>1200</v>
      </c>
      <c r="G17" t="s">
        <v>291</v>
      </c>
      <c r="H17" s="7" t="str">
        <f t="shared" si="0"/>
        <v>Julie Samson</v>
      </c>
      <c r="I17" s="12">
        <f t="shared" si="1"/>
        <v>1200</v>
      </c>
    </row>
    <row r="18" spans="1:9" ht="14.5" x14ac:dyDescent="0.35">
      <c r="A18" s="1">
        <v>43235.291666666672</v>
      </c>
      <c r="B18" t="s">
        <v>537</v>
      </c>
      <c r="C18" t="s">
        <v>280</v>
      </c>
      <c r="D18" t="s">
        <v>1345</v>
      </c>
      <c r="E18">
        <v>1650</v>
      </c>
      <c r="F18" s="3">
        <v>1650</v>
      </c>
      <c r="G18" t="s">
        <v>538</v>
      </c>
      <c r="H18" s="7" t="str">
        <f t="shared" si="0"/>
        <v>Julie Samson</v>
      </c>
      <c r="I18" s="12">
        <f t="shared" si="1"/>
        <v>1650</v>
      </c>
    </row>
    <row r="19" spans="1:9" ht="14.5" x14ac:dyDescent="0.35">
      <c r="A19" s="1">
        <v>43235.291666666672</v>
      </c>
      <c r="B19" t="s">
        <v>541</v>
      </c>
      <c r="C19" t="s">
        <v>280</v>
      </c>
      <c r="D19" t="s">
        <v>1345</v>
      </c>
      <c r="E19">
        <v>20000</v>
      </c>
      <c r="F19" s="3">
        <v>20000</v>
      </c>
      <c r="G19" t="s">
        <v>542</v>
      </c>
      <c r="H19" s="7" t="str">
        <f t="shared" si="0"/>
        <v>Julie Samson</v>
      </c>
      <c r="I19" s="12">
        <f t="shared" si="1"/>
        <v>20000</v>
      </c>
    </row>
    <row r="20" spans="1:9" ht="14.5" x14ac:dyDescent="0.35">
      <c r="A20" s="1">
        <v>43185.291666666672</v>
      </c>
      <c r="B20" t="s">
        <v>733</v>
      </c>
      <c r="C20" t="s">
        <v>14</v>
      </c>
      <c r="D20" t="s">
        <v>1345</v>
      </c>
      <c r="E20" s="4">
        <v>26000000</v>
      </c>
      <c r="F20" s="3">
        <v>25000000</v>
      </c>
      <c r="G20" t="s">
        <v>734</v>
      </c>
      <c r="H20" s="7" t="str">
        <f t="shared" si="0"/>
        <v>Karen Scuncio</v>
      </c>
      <c r="I20" s="12">
        <f t="shared" si="1"/>
        <v>25000000</v>
      </c>
    </row>
    <row r="21" spans="1:9" ht="14.5" x14ac:dyDescent="0.35">
      <c r="A21" s="1">
        <v>43106.333333333328</v>
      </c>
      <c r="B21" t="s">
        <v>88</v>
      </c>
      <c r="C21" t="s">
        <v>89</v>
      </c>
      <c r="D21" t="s">
        <v>1345</v>
      </c>
      <c r="E21">
        <v>400</v>
      </c>
      <c r="F21" s="3">
        <v>400</v>
      </c>
      <c r="G21" t="s">
        <v>91</v>
      </c>
      <c r="H21" s="7" t="str">
        <f t="shared" si="0"/>
        <v>Louis Izzo</v>
      </c>
      <c r="I21" s="12">
        <f t="shared" si="1"/>
        <v>400</v>
      </c>
    </row>
    <row r="22" spans="1:9" ht="14.5" x14ac:dyDescent="0.35">
      <c r="A22" s="1">
        <v>43298.291666666672</v>
      </c>
      <c r="B22" t="s">
        <v>1374</v>
      </c>
      <c r="C22" t="s">
        <v>299</v>
      </c>
      <c r="D22" t="s">
        <v>1345</v>
      </c>
      <c r="E22" s="4">
        <v>10000000</v>
      </c>
      <c r="F22" s="3">
        <v>4000000</v>
      </c>
      <c r="G22" t="s">
        <v>1375</v>
      </c>
      <c r="H22" s="7" t="str">
        <f t="shared" si="0"/>
        <v>Ray Bowman</v>
      </c>
      <c r="I22" s="12">
        <f t="shared" si="1"/>
        <v>4000000</v>
      </c>
    </row>
    <row r="23" spans="1:9" ht="14.5" x14ac:dyDescent="0.35">
      <c r="A23" s="1">
        <v>43298.291666666672</v>
      </c>
      <c r="B23" t="s">
        <v>1394</v>
      </c>
      <c r="C23" t="s">
        <v>299</v>
      </c>
      <c r="D23" t="s">
        <v>1345</v>
      </c>
      <c r="E23">
        <v>1400000</v>
      </c>
      <c r="F23" s="3">
        <v>1400000</v>
      </c>
      <c r="G23" t="s">
        <v>1395</v>
      </c>
      <c r="H23" s="7" t="str">
        <f t="shared" si="0"/>
        <v>Ray Bowman</v>
      </c>
      <c r="I23" s="12">
        <f t="shared" si="1"/>
        <v>1400000</v>
      </c>
    </row>
    <row r="24" spans="1:9" ht="14.5" x14ac:dyDescent="0.35">
      <c r="A24" s="1">
        <v>43151.333333333328</v>
      </c>
      <c r="B24" t="s">
        <v>331</v>
      </c>
      <c r="C24" t="s">
        <v>68</v>
      </c>
      <c r="D24" t="s">
        <v>1345</v>
      </c>
      <c r="E24">
        <v>435000</v>
      </c>
      <c r="F24" s="3">
        <v>15000</v>
      </c>
      <c r="G24" t="s">
        <v>332</v>
      </c>
      <c r="H24" s="7" t="str">
        <f t="shared" si="0"/>
        <v>Rose Obetz</v>
      </c>
      <c r="I24" s="12">
        <f t="shared" si="1"/>
        <v>15000</v>
      </c>
    </row>
    <row r="25" spans="1:9" ht="14.5" x14ac:dyDescent="0.35">
      <c r="A25" s="1">
        <v>43150.333333333328</v>
      </c>
      <c r="B25" t="s">
        <v>668</v>
      </c>
      <c r="C25" t="s">
        <v>68</v>
      </c>
      <c r="D25" t="s">
        <v>1345</v>
      </c>
      <c r="E25">
        <v>90000</v>
      </c>
      <c r="F25" s="3">
        <v>60000</v>
      </c>
      <c r="G25" t="s">
        <v>669</v>
      </c>
      <c r="H25" s="7" t="str">
        <f t="shared" si="0"/>
        <v>Rose Obetz</v>
      </c>
      <c r="I25" s="12">
        <f t="shared" si="1"/>
        <v>60000</v>
      </c>
    </row>
    <row r="26" spans="1:9" ht="14.5" x14ac:dyDescent="0.35">
      <c r="A26" s="1">
        <v>43150.333333333328</v>
      </c>
      <c r="B26" t="s">
        <v>737</v>
      </c>
      <c r="C26" t="s">
        <v>68</v>
      </c>
      <c r="D26" t="s">
        <v>1345</v>
      </c>
      <c r="E26">
        <v>89000</v>
      </c>
      <c r="F26" s="3">
        <v>49000</v>
      </c>
      <c r="G26" t="s">
        <v>738</v>
      </c>
      <c r="H26" s="7" t="str">
        <f t="shared" si="0"/>
        <v>Rose Obetz</v>
      </c>
      <c r="I26" s="12">
        <f t="shared" si="1"/>
        <v>49000</v>
      </c>
    </row>
    <row r="27" spans="1:9" ht="14.5" x14ac:dyDescent="0.35">
      <c r="A27" s="1">
        <v>43126.333333333328</v>
      </c>
      <c r="B27" t="s">
        <v>447</v>
      </c>
      <c r="C27" t="s">
        <v>68</v>
      </c>
      <c r="D27" t="s">
        <v>1345</v>
      </c>
      <c r="E27">
        <v>24000</v>
      </c>
      <c r="F27" s="3">
        <v>19000</v>
      </c>
      <c r="G27" t="s">
        <v>448</v>
      </c>
      <c r="H27" s="7" t="str">
        <f t="shared" si="0"/>
        <v>Rose Obetz</v>
      </c>
      <c r="I27" s="12">
        <f t="shared" si="1"/>
        <v>19000</v>
      </c>
    </row>
    <row r="28" spans="1:9" ht="14.5" x14ac:dyDescent="0.35">
      <c r="A28" s="1">
        <v>43123.333333333328</v>
      </c>
      <c r="B28" t="s">
        <v>377</v>
      </c>
      <c r="C28" t="s">
        <v>68</v>
      </c>
      <c r="D28" t="s">
        <v>1345</v>
      </c>
      <c r="E28">
        <v>289</v>
      </c>
      <c r="F28" s="3">
        <v>289</v>
      </c>
      <c r="G28" t="s">
        <v>378</v>
      </c>
      <c r="H28" s="7" t="str">
        <f t="shared" si="0"/>
        <v>Rose Obetz</v>
      </c>
      <c r="I28" s="12">
        <f t="shared" si="1"/>
        <v>289</v>
      </c>
    </row>
    <row r="29" spans="1:9" ht="14.5" x14ac:dyDescent="0.35">
      <c r="A29" s="1">
        <v>43116.333333333328</v>
      </c>
      <c r="B29" t="s">
        <v>427</v>
      </c>
      <c r="C29" t="s">
        <v>68</v>
      </c>
      <c r="D29" t="s">
        <v>1345</v>
      </c>
      <c r="E29">
        <v>320000</v>
      </c>
      <c r="F29" s="3">
        <v>10000</v>
      </c>
      <c r="G29" t="s">
        <v>428</v>
      </c>
      <c r="H29" s="7" t="str">
        <f t="shared" si="0"/>
        <v>Rose Obetz</v>
      </c>
      <c r="I29" s="12">
        <f t="shared" si="1"/>
        <v>10000</v>
      </c>
    </row>
    <row r="30" spans="1:9" ht="14.5" x14ac:dyDescent="0.35">
      <c r="A30" s="1">
        <v>43101.333333333328</v>
      </c>
      <c r="B30" t="s">
        <v>679</v>
      </c>
      <c r="C30" t="s">
        <v>68</v>
      </c>
      <c r="D30" t="s">
        <v>1345</v>
      </c>
      <c r="E30">
        <v>30000</v>
      </c>
      <c r="F30" s="3">
        <v>7000</v>
      </c>
      <c r="G30" t="s">
        <v>680</v>
      </c>
      <c r="H30" s="7" t="str">
        <f t="shared" si="0"/>
        <v>Rose Obetz</v>
      </c>
      <c r="I30" s="12">
        <f t="shared" si="1"/>
        <v>7000</v>
      </c>
    </row>
    <row r="31" spans="1:9" ht="14.5" x14ac:dyDescent="0.35">
      <c r="A31" s="1">
        <v>43291.291666666672</v>
      </c>
      <c r="B31" t="s">
        <v>1396</v>
      </c>
      <c r="C31" t="s">
        <v>79</v>
      </c>
      <c r="D31" t="s">
        <v>1345</v>
      </c>
      <c r="E31">
        <v>532.5</v>
      </c>
      <c r="F31" s="3">
        <v>532.5</v>
      </c>
      <c r="G31" t="s">
        <v>94</v>
      </c>
      <c r="H31" s="7" t="str">
        <f t="shared" si="0"/>
        <v>Sylvia Martini</v>
      </c>
      <c r="I31" s="12">
        <f t="shared" si="1"/>
        <v>532.5</v>
      </c>
    </row>
    <row r="32" spans="1:9" ht="14.5" x14ac:dyDescent="0.35">
      <c r="A32" s="1">
        <v>43231.291666666672</v>
      </c>
      <c r="B32" t="s">
        <v>557</v>
      </c>
      <c r="C32" t="s">
        <v>79</v>
      </c>
      <c r="D32" t="s">
        <v>1345</v>
      </c>
      <c r="E32">
        <v>500</v>
      </c>
      <c r="F32" s="3">
        <v>500</v>
      </c>
      <c r="G32" t="s">
        <v>558</v>
      </c>
      <c r="H32" s="7" t="str">
        <f t="shared" si="0"/>
        <v>Sylvia Martini</v>
      </c>
      <c r="I32" s="12">
        <f t="shared" si="1"/>
        <v>500</v>
      </c>
    </row>
    <row r="33" spans="1:9" ht="14.5" x14ac:dyDescent="0.35">
      <c r="A33" s="1">
        <v>43116.333333333328</v>
      </c>
      <c r="B33" t="s">
        <v>319</v>
      </c>
      <c r="C33" t="s">
        <v>79</v>
      </c>
      <c r="D33" t="s">
        <v>1345</v>
      </c>
      <c r="E33">
        <v>10000</v>
      </c>
      <c r="F33" s="3">
        <v>6580</v>
      </c>
      <c r="G33" t="s">
        <v>320</v>
      </c>
      <c r="H33" s="7" t="str">
        <f t="shared" si="0"/>
        <v>Sylvia Martini</v>
      </c>
      <c r="I33" s="12">
        <f t="shared" si="1"/>
        <v>6580</v>
      </c>
    </row>
    <row r="34" spans="1:9" ht="14.5" x14ac:dyDescent="0.35">
      <c r="H34" s="7" t="e">
        <f t="shared" ref="H34:H65" si="2">MID(C34&amp;" "&amp;C34,FIND(" ",C34)+1,LEN(C34)-1)</f>
        <v>#VALUE!</v>
      </c>
      <c r="I34" s="12">
        <f t="shared" ref="I34:I65" si="3">F34</f>
        <v>0</v>
      </c>
    </row>
    <row r="35" spans="1:9" ht="14.5" x14ac:dyDescent="0.35">
      <c r="H35" s="7" t="e">
        <f t="shared" si="2"/>
        <v>#VALUE!</v>
      </c>
      <c r="I35" s="12">
        <f t="shared" si="3"/>
        <v>0</v>
      </c>
    </row>
    <row r="36" spans="1:9" ht="14.5" x14ac:dyDescent="0.35">
      <c r="H36" s="7" t="e">
        <f t="shared" si="2"/>
        <v>#VALUE!</v>
      </c>
      <c r="I36" s="12">
        <f t="shared" si="3"/>
        <v>0</v>
      </c>
    </row>
    <row r="37" spans="1:9" ht="14.5" x14ac:dyDescent="0.35">
      <c r="H37" s="7" t="e">
        <f t="shared" si="2"/>
        <v>#VALUE!</v>
      </c>
      <c r="I37" s="12">
        <f t="shared" si="3"/>
        <v>0</v>
      </c>
    </row>
    <row r="38" spans="1:9" ht="14.5" x14ac:dyDescent="0.35">
      <c r="H38" s="7" t="e">
        <f t="shared" si="2"/>
        <v>#VALUE!</v>
      </c>
      <c r="I38" s="12">
        <f t="shared" si="3"/>
        <v>0</v>
      </c>
    </row>
    <row r="39" spans="1:9" ht="14.5" x14ac:dyDescent="0.35">
      <c r="H39" s="7" t="e">
        <f t="shared" si="2"/>
        <v>#VALUE!</v>
      </c>
      <c r="I39" s="12">
        <f t="shared" si="3"/>
        <v>0</v>
      </c>
    </row>
    <row r="40" spans="1:9" ht="14.5" x14ac:dyDescent="0.35">
      <c r="H40" s="7" t="e">
        <f t="shared" si="2"/>
        <v>#VALUE!</v>
      </c>
      <c r="I40" s="12">
        <f t="shared" si="3"/>
        <v>0</v>
      </c>
    </row>
    <row r="41" spans="1:9" ht="14.5" x14ac:dyDescent="0.35">
      <c r="H41" s="7" t="e">
        <f t="shared" si="2"/>
        <v>#VALUE!</v>
      </c>
      <c r="I41" s="12">
        <f t="shared" si="3"/>
        <v>0</v>
      </c>
    </row>
    <row r="42" spans="1:9" ht="14.5" x14ac:dyDescent="0.35">
      <c r="H42" s="7" t="e">
        <f t="shared" si="2"/>
        <v>#VALUE!</v>
      </c>
      <c r="I42" s="12">
        <f t="shared" si="3"/>
        <v>0</v>
      </c>
    </row>
    <row r="43" spans="1:9" ht="14.5" x14ac:dyDescent="0.35">
      <c r="H43" s="7" t="e">
        <f t="shared" si="2"/>
        <v>#VALUE!</v>
      </c>
      <c r="I43" s="12">
        <f t="shared" si="3"/>
        <v>0</v>
      </c>
    </row>
    <row r="44" spans="1:9" ht="14.5" x14ac:dyDescent="0.35">
      <c r="H44" s="7" t="e">
        <f t="shared" si="2"/>
        <v>#VALUE!</v>
      </c>
      <c r="I44" s="12">
        <f t="shared" si="3"/>
        <v>0</v>
      </c>
    </row>
    <row r="45" spans="1:9" ht="14.5" x14ac:dyDescent="0.35">
      <c r="H45" s="7" t="e">
        <f t="shared" si="2"/>
        <v>#VALUE!</v>
      </c>
      <c r="I45" s="12">
        <f t="shared" si="3"/>
        <v>0</v>
      </c>
    </row>
    <row r="46" spans="1:9" ht="14.5" x14ac:dyDescent="0.35">
      <c r="H46" s="7" t="e">
        <f t="shared" si="2"/>
        <v>#VALUE!</v>
      </c>
      <c r="I46" s="12">
        <f t="shared" si="3"/>
        <v>0</v>
      </c>
    </row>
    <row r="47" spans="1:9" ht="14.5" x14ac:dyDescent="0.35">
      <c r="H47" s="7" t="e">
        <f t="shared" si="2"/>
        <v>#VALUE!</v>
      </c>
      <c r="I47" s="12">
        <f t="shared" si="3"/>
        <v>0</v>
      </c>
    </row>
    <row r="48" spans="1:9" ht="14.5" x14ac:dyDescent="0.35">
      <c r="H48" s="7" t="e">
        <f t="shared" si="2"/>
        <v>#VALUE!</v>
      </c>
      <c r="I48" s="12">
        <f t="shared" si="3"/>
        <v>0</v>
      </c>
    </row>
    <row r="49" spans="8:9" ht="14.5" x14ac:dyDescent="0.35">
      <c r="H49" s="7" t="e">
        <f t="shared" si="2"/>
        <v>#VALUE!</v>
      </c>
      <c r="I49" s="12">
        <f t="shared" si="3"/>
        <v>0</v>
      </c>
    </row>
    <row r="50" spans="8:9" ht="14.5" x14ac:dyDescent="0.35">
      <c r="H50" s="7" t="e">
        <f t="shared" si="2"/>
        <v>#VALUE!</v>
      </c>
      <c r="I50" s="12">
        <f t="shared" si="3"/>
        <v>0</v>
      </c>
    </row>
    <row r="51" spans="8:9" ht="14.5" x14ac:dyDescent="0.35">
      <c r="H51" s="7" t="e">
        <f t="shared" si="2"/>
        <v>#VALUE!</v>
      </c>
      <c r="I51" s="12">
        <f t="shared" si="3"/>
        <v>0</v>
      </c>
    </row>
    <row r="52" spans="8:9" ht="14.5" x14ac:dyDescent="0.35">
      <c r="H52" s="7" t="e">
        <f t="shared" si="2"/>
        <v>#VALUE!</v>
      </c>
      <c r="I52" s="12">
        <f t="shared" si="3"/>
        <v>0</v>
      </c>
    </row>
    <row r="53" spans="8:9" ht="14.5" x14ac:dyDescent="0.35">
      <c r="H53" s="7" t="e">
        <f t="shared" si="2"/>
        <v>#VALUE!</v>
      </c>
      <c r="I53" s="12">
        <f t="shared" si="3"/>
        <v>0</v>
      </c>
    </row>
    <row r="54" spans="8:9" ht="14.5" x14ac:dyDescent="0.35">
      <c r="H54" s="7" t="e">
        <f t="shared" si="2"/>
        <v>#VALUE!</v>
      </c>
      <c r="I54" s="12">
        <f t="shared" si="3"/>
        <v>0</v>
      </c>
    </row>
    <row r="55" spans="8:9" ht="14.5" x14ac:dyDescent="0.35">
      <c r="H55" s="7" t="e">
        <f t="shared" si="2"/>
        <v>#VALUE!</v>
      </c>
      <c r="I55" s="12">
        <f t="shared" si="3"/>
        <v>0</v>
      </c>
    </row>
    <row r="56" spans="8:9" ht="14.5" x14ac:dyDescent="0.35">
      <c r="H56" s="7" t="e">
        <f t="shared" si="2"/>
        <v>#VALUE!</v>
      </c>
      <c r="I56" s="12">
        <f t="shared" si="3"/>
        <v>0</v>
      </c>
    </row>
    <row r="57" spans="8:9" ht="14.5" x14ac:dyDescent="0.35">
      <c r="H57" s="7" t="e">
        <f t="shared" si="2"/>
        <v>#VALUE!</v>
      </c>
      <c r="I57" s="12">
        <f t="shared" si="3"/>
        <v>0</v>
      </c>
    </row>
    <row r="58" spans="8:9" ht="14.5" x14ac:dyDescent="0.35">
      <c r="H58" s="7" t="e">
        <f t="shared" si="2"/>
        <v>#VALUE!</v>
      </c>
      <c r="I58" s="12">
        <f t="shared" si="3"/>
        <v>0</v>
      </c>
    </row>
    <row r="59" spans="8:9" ht="14.5" x14ac:dyDescent="0.35">
      <c r="H59" s="7" t="e">
        <f t="shared" si="2"/>
        <v>#VALUE!</v>
      </c>
      <c r="I59" s="12">
        <f t="shared" si="3"/>
        <v>0</v>
      </c>
    </row>
    <row r="60" spans="8:9" ht="14.5" x14ac:dyDescent="0.35">
      <c r="H60" s="7" t="e">
        <f t="shared" si="2"/>
        <v>#VALUE!</v>
      </c>
      <c r="I60" s="12">
        <f t="shared" si="3"/>
        <v>0</v>
      </c>
    </row>
    <row r="61" spans="8:9" ht="14.5" x14ac:dyDescent="0.35">
      <c r="H61" s="7" t="e">
        <f t="shared" si="2"/>
        <v>#VALUE!</v>
      </c>
      <c r="I61" s="12">
        <f t="shared" si="3"/>
        <v>0</v>
      </c>
    </row>
    <row r="62" spans="8:9" ht="14.5" x14ac:dyDescent="0.35">
      <c r="H62" s="7" t="e">
        <f t="shared" si="2"/>
        <v>#VALUE!</v>
      </c>
      <c r="I62" s="12">
        <f t="shared" si="3"/>
        <v>0</v>
      </c>
    </row>
    <row r="63" spans="8:9" ht="14.5" x14ac:dyDescent="0.35">
      <c r="H63" s="7" t="e">
        <f t="shared" si="2"/>
        <v>#VALUE!</v>
      </c>
      <c r="I63" s="12">
        <f t="shared" si="3"/>
        <v>0</v>
      </c>
    </row>
    <row r="64" spans="8:9" ht="14.5" x14ac:dyDescent="0.35">
      <c r="H64" s="7" t="e">
        <f t="shared" si="2"/>
        <v>#VALUE!</v>
      </c>
      <c r="I64" s="12">
        <f t="shared" si="3"/>
        <v>0</v>
      </c>
    </row>
    <row r="65" spans="8:9" ht="14.5" x14ac:dyDescent="0.35">
      <c r="H65" s="7" t="e">
        <f t="shared" si="2"/>
        <v>#VALUE!</v>
      </c>
      <c r="I65" s="12">
        <f t="shared" si="3"/>
        <v>0</v>
      </c>
    </row>
    <row r="66" spans="8:9" ht="14.5" x14ac:dyDescent="0.35">
      <c r="H66" s="7" t="e">
        <f t="shared" ref="H66:H97" si="4">MID(C66&amp;" "&amp;C66,FIND(" ",C66)+1,LEN(C66)-1)</f>
        <v>#VALUE!</v>
      </c>
      <c r="I66" s="12">
        <f t="shared" ref="I66:I97" si="5">F66</f>
        <v>0</v>
      </c>
    </row>
    <row r="67" spans="8:9" ht="14.5" x14ac:dyDescent="0.35">
      <c r="H67" s="7" t="e">
        <f t="shared" si="4"/>
        <v>#VALUE!</v>
      </c>
      <c r="I67" s="12">
        <f t="shared" si="5"/>
        <v>0</v>
      </c>
    </row>
    <row r="68" spans="8:9" ht="14.5" x14ac:dyDescent="0.35">
      <c r="H68" s="7" t="e">
        <f t="shared" si="4"/>
        <v>#VALUE!</v>
      </c>
      <c r="I68" s="12">
        <f t="shared" si="5"/>
        <v>0</v>
      </c>
    </row>
    <row r="69" spans="8:9" ht="14.5" x14ac:dyDescent="0.35">
      <c r="H69" s="7" t="e">
        <f t="shared" si="4"/>
        <v>#VALUE!</v>
      </c>
      <c r="I69" s="12">
        <f t="shared" si="5"/>
        <v>0</v>
      </c>
    </row>
    <row r="70" spans="8:9" ht="14.5" x14ac:dyDescent="0.35">
      <c r="H70" s="7" t="e">
        <f t="shared" si="4"/>
        <v>#VALUE!</v>
      </c>
      <c r="I70" s="12">
        <f t="shared" si="5"/>
        <v>0</v>
      </c>
    </row>
    <row r="71" spans="8:9" ht="14.5" x14ac:dyDescent="0.35">
      <c r="H71" s="7" t="e">
        <f t="shared" si="4"/>
        <v>#VALUE!</v>
      </c>
      <c r="I71" s="12">
        <f t="shared" si="5"/>
        <v>0</v>
      </c>
    </row>
    <row r="72" spans="8:9" ht="14.5" x14ac:dyDescent="0.35">
      <c r="H72" s="7" t="e">
        <f t="shared" si="4"/>
        <v>#VALUE!</v>
      </c>
      <c r="I72" s="12">
        <f t="shared" si="5"/>
        <v>0</v>
      </c>
    </row>
    <row r="73" spans="8:9" ht="14.5" x14ac:dyDescent="0.35">
      <c r="H73" s="7" t="e">
        <f t="shared" si="4"/>
        <v>#VALUE!</v>
      </c>
      <c r="I73" s="12">
        <f t="shared" si="5"/>
        <v>0</v>
      </c>
    </row>
    <row r="74" spans="8:9" ht="14.5" x14ac:dyDescent="0.35">
      <c r="H74" s="7" t="e">
        <f t="shared" si="4"/>
        <v>#VALUE!</v>
      </c>
      <c r="I74" s="12">
        <f t="shared" si="5"/>
        <v>0</v>
      </c>
    </row>
    <row r="75" spans="8:9" ht="14.5" x14ac:dyDescent="0.35">
      <c r="H75" s="7" t="e">
        <f t="shared" si="4"/>
        <v>#VALUE!</v>
      </c>
      <c r="I75" s="12">
        <f t="shared" si="5"/>
        <v>0</v>
      </c>
    </row>
    <row r="76" spans="8:9" ht="14.5" x14ac:dyDescent="0.35">
      <c r="H76" s="7" t="e">
        <f t="shared" si="4"/>
        <v>#VALUE!</v>
      </c>
      <c r="I76" s="12">
        <f t="shared" si="5"/>
        <v>0</v>
      </c>
    </row>
    <row r="77" spans="8:9" ht="14.5" x14ac:dyDescent="0.35">
      <c r="H77" s="7" t="e">
        <f t="shared" si="4"/>
        <v>#VALUE!</v>
      </c>
      <c r="I77" s="12">
        <f t="shared" si="5"/>
        <v>0</v>
      </c>
    </row>
    <row r="78" spans="8:9" ht="14.5" x14ac:dyDescent="0.35">
      <c r="H78" s="7" t="e">
        <f t="shared" si="4"/>
        <v>#VALUE!</v>
      </c>
      <c r="I78" s="12">
        <f t="shared" si="5"/>
        <v>0</v>
      </c>
    </row>
    <row r="79" spans="8:9" ht="14.5" x14ac:dyDescent="0.35">
      <c r="H79" s="7" t="e">
        <f t="shared" si="4"/>
        <v>#VALUE!</v>
      </c>
      <c r="I79" s="12">
        <f t="shared" si="5"/>
        <v>0</v>
      </c>
    </row>
    <row r="80" spans="8:9" ht="14.5" x14ac:dyDescent="0.35">
      <c r="H80" s="7" t="e">
        <f t="shared" si="4"/>
        <v>#VALUE!</v>
      </c>
      <c r="I80" s="12">
        <f t="shared" si="5"/>
        <v>0</v>
      </c>
    </row>
    <row r="81" spans="8:9" ht="14.5" x14ac:dyDescent="0.35">
      <c r="H81" s="7" t="e">
        <f t="shared" si="4"/>
        <v>#VALUE!</v>
      </c>
      <c r="I81" s="12">
        <f t="shared" si="5"/>
        <v>0</v>
      </c>
    </row>
    <row r="82" spans="8:9" ht="14.5" x14ac:dyDescent="0.35">
      <c r="H82" s="7" t="e">
        <f t="shared" si="4"/>
        <v>#VALUE!</v>
      </c>
      <c r="I82" s="12">
        <f t="shared" si="5"/>
        <v>0</v>
      </c>
    </row>
    <row r="83" spans="8:9" ht="14.5" x14ac:dyDescent="0.35">
      <c r="H83" s="7" t="e">
        <f t="shared" si="4"/>
        <v>#VALUE!</v>
      </c>
      <c r="I83" s="12">
        <f t="shared" si="5"/>
        <v>0</v>
      </c>
    </row>
    <row r="84" spans="8:9" ht="14.5" x14ac:dyDescent="0.35">
      <c r="H84" s="7" t="e">
        <f t="shared" si="4"/>
        <v>#VALUE!</v>
      </c>
      <c r="I84" s="12">
        <f t="shared" si="5"/>
        <v>0</v>
      </c>
    </row>
    <row r="85" spans="8:9" ht="14.5" x14ac:dyDescent="0.35">
      <c r="H85" s="7" t="e">
        <f t="shared" si="4"/>
        <v>#VALUE!</v>
      </c>
      <c r="I85" s="12">
        <f t="shared" si="5"/>
        <v>0</v>
      </c>
    </row>
    <row r="86" spans="8:9" ht="14.5" x14ac:dyDescent="0.35">
      <c r="H86" s="7" t="e">
        <f t="shared" si="4"/>
        <v>#VALUE!</v>
      </c>
      <c r="I86" s="12">
        <f t="shared" si="5"/>
        <v>0</v>
      </c>
    </row>
    <row r="87" spans="8:9" ht="14.5" x14ac:dyDescent="0.35">
      <c r="H87" s="7" t="e">
        <f t="shared" si="4"/>
        <v>#VALUE!</v>
      </c>
      <c r="I87" s="12">
        <f t="shared" si="5"/>
        <v>0</v>
      </c>
    </row>
    <row r="88" spans="8:9" ht="14.5" x14ac:dyDescent="0.35">
      <c r="H88" s="7" t="e">
        <f t="shared" si="4"/>
        <v>#VALUE!</v>
      </c>
      <c r="I88" s="12">
        <f t="shared" si="5"/>
        <v>0</v>
      </c>
    </row>
    <row r="89" spans="8:9" ht="14.5" x14ac:dyDescent="0.35">
      <c r="H89" s="7" t="e">
        <f t="shared" si="4"/>
        <v>#VALUE!</v>
      </c>
      <c r="I89" s="12">
        <f t="shared" si="5"/>
        <v>0</v>
      </c>
    </row>
    <row r="90" spans="8:9" ht="14.5" x14ac:dyDescent="0.35">
      <c r="H90" s="7" t="e">
        <f t="shared" si="4"/>
        <v>#VALUE!</v>
      </c>
      <c r="I90" s="12">
        <f t="shared" si="5"/>
        <v>0</v>
      </c>
    </row>
    <row r="91" spans="8:9" ht="14.5" x14ac:dyDescent="0.35">
      <c r="H91" s="7" t="e">
        <f t="shared" si="4"/>
        <v>#VALUE!</v>
      </c>
      <c r="I91" s="12">
        <f t="shared" si="5"/>
        <v>0</v>
      </c>
    </row>
    <row r="92" spans="8:9" ht="14.5" x14ac:dyDescent="0.35">
      <c r="H92" s="7" t="e">
        <f t="shared" si="4"/>
        <v>#VALUE!</v>
      </c>
      <c r="I92" s="12">
        <f t="shared" si="5"/>
        <v>0</v>
      </c>
    </row>
    <row r="93" spans="8:9" ht="14.5" x14ac:dyDescent="0.35">
      <c r="H93" s="7" t="e">
        <f t="shared" si="4"/>
        <v>#VALUE!</v>
      </c>
      <c r="I93" s="12">
        <f t="shared" si="5"/>
        <v>0</v>
      </c>
    </row>
    <row r="94" spans="8:9" ht="14.5" x14ac:dyDescent="0.35">
      <c r="H94" s="7" t="e">
        <f t="shared" si="4"/>
        <v>#VALUE!</v>
      </c>
      <c r="I94" s="12">
        <f t="shared" si="5"/>
        <v>0</v>
      </c>
    </row>
    <row r="95" spans="8:9" ht="14.5" x14ac:dyDescent="0.35">
      <c r="H95" s="7" t="e">
        <f t="shared" si="4"/>
        <v>#VALUE!</v>
      </c>
      <c r="I95" s="12">
        <f t="shared" si="5"/>
        <v>0</v>
      </c>
    </row>
    <row r="96" spans="8:9" ht="14.5" x14ac:dyDescent="0.35">
      <c r="H96" s="7" t="e">
        <f t="shared" si="4"/>
        <v>#VALUE!</v>
      </c>
      <c r="I96" s="12">
        <f t="shared" si="5"/>
        <v>0</v>
      </c>
    </row>
    <row r="97" spans="8:9" ht="14.5" x14ac:dyDescent="0.35">
      <c r="H97" s="7" t="e">
        <f t="shared" si="4"/>
        <v>#VALUE!</v>
      </c>
      <c r="I97" s="12">
        <f t="shared" si="5"/>
        <v>0</v>
      </c>
    </row>
    <row r="98" spans="8:9" ht="14.5" x14ac:dyDescent="0.35">
      <c r="H98" s="7" t="e">
        <f t="shared" ref="H98:H105" si="6">MID(C98&amp;" "&amp;C98,FIND(" ",C98)+1,LEN(C98)-1)</f>
        <v>#VALUE!</v>
      </c>
      <c r="I98" s="12">
        <f t="shared" ref="I98:I103" si="7">F98</f>
        <v>0</v>
      </c>
    </row>
    <row r="99" spans="8:9" ht="14.5" x14ac:dyDescent="0.35">
      <c r="H99" s="7" t="e">
        <f t="shared" si="6"/>
        <v>#VALUE!</v>
      </c>
      <c r="I99" s="12">
        <f t="shared" si="7"/>
        <v>0</v>
      </c>
    </row>
    <row r="100" spans="8:9" ht="14.5" x14ac:dyDescent="0.35">
      <c r="H100" s="7" t="e">
        <f t="shared" si="6"/>
        <v>#VALUE!</v>
      </c>
      <c r="I100" s="12">
        <f t="shared" si="7"/>
        <v>0</v>
      </c>
    </row>
    <row r="101" spans="8:9" ht="14.5" x14ac:dyDescent="0.35">
      <c r="H101" s="7" t="e">
        <f t="shared" si="6"/>
        <v>#VALUE!</v>
      </c>
      <c r="I101" s="12">
        <f t="shared" si="7"/>
        <v>0</v>
      </c>
    </row>
    <row r="102" spans="8:9" ht="14.5" x14ac:dyDescent="0.35">
      <c r="H102" s="7" t="e">
        <f t="shared" si="6"/>
        <v>#VALUE!</v>
      </c>
      <c r="I102" s="12">
        <f t="shared" si="7"/>
        <v>0</v>
      </c>
    </row>
    <row r="103" spans="8:9" ht="14.5" x14ac:dyDescent="0.35">
      <c r="H103" s="7" t="e">
        <f t="shared" si="6"/>
        <v>#VALUE!</v>
      </c>
      <c r="I103" s="12">
        <f t="shared" si="7"/>
        <v>0</v>
      </c>
    </row>
    <row r="104" spans="8:9" ht="14.5" x14ac:dyDescent="0.35">
      <c r="H104" s="7" t="e">
        <f t="shared" si="6"/>
        <v>#VALUE!</v>
      </c>
    </row>
    <row r="105" spans="8:9" ht="14.5" x14ac:dyDescent="0.35">
      <c r="H105" s="7" t="e">
        <f t="shared" si="6"/>
        <v>#VALUE!</v>
      </c>
    </row>
  </sheetData>
  <sortState ref="A2:I105">
    <sortCondition ref="H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42"/>
  <sheetViews>
    <sheetView topLeftCell="B1" workbookViewId="0">
      <selection activeCell="D22" sqref="D22"/>
    </sheetView>
  </sheetViews>
  <sheetFormatPr defaultRowHeight="12.5" x14ac:dyDescent="0.25"/>
  <cols>
    <col min="3" max="3" width="33.1796875" bestFit="1" customWidth="1"/>
    <col min="4" max="4" width="18" bestFit="1" customWidth="1"/>
    <col min="5" max="5" width="7.81640625" bestFit="1" customWidth="1"/>
    <col min="6" max="6" width="16.1796875" bestFit="1" customWidth="1"/>
    <col min="7" max="7" width="7.26953125" bestFit="1" customWidth="1"/>
    <col min="9" max="9" width="17" bestFit="1" customWidth="1"/>
  </cols>
  <sheetData>
    <row r="1" spans="1:13" ht="14.5" x14ac:dyDescent="0.35">
      <c r="B1" t="s">
        <v>1306</v>
      </c>
      <c r="C1" t="s">
        <v>1</v>
      </c>
      <c r="D1" t="s">
        <v>2</v>
      </c>
      <c r="E1" t="s">
        <v>1307</v>
      </c>
      <c r="F1" t="s">
        <v>1308</v>
      </c>
      <c r="G1" t="s">
        <v>1309</v>
      </c>
      <c r="H1" t="s">
        <v>7</v>
      </c>
      <c r="I1" s="7" t="s">
        <v>1361</v>
      </c>
      <c r="J1" s="7" t="s">
        <v>1360</v>
      </c>
    </row>
    <row r="2" spans="1:13" ht="14.5" x14ac:dyDescent="0.35">
      <c r="A2" t="str">
        <f>H2</f>
        <v>EDC2978</v>
      </c>
      <c r="B2" s="1">
        <v>43315.291666666672</v>
      </c>
      <c r="C2" t="s">
        <v>177</v>
      </c>
      <c r="D2" t="s">
        <v>133</v>
      </c>
      <c r="E2" t="s">
        <v>1310</v>
      </c>
      <c r="F2">
        <v>0</v>
      </c>
      <c r="G2" t="s">
        <v>1030</v>
      </c>
      <c r="H2" t="s">
        <v>178</v>
      </c>
      <c r="I2" s="7" t="str">
        <f>MID(D2&amp;" "&amp;D2,FIND(" ",D2)+1,LEN(D2)-1)</f>
        <v>Michael Kauffman</v>
      </c>
      <c r="J2" s="7">
        <f>IF(E2=E2,1)</f>
        <v>1</v>
      </c>
    </row>
    <row r="3" spans="1:13" ht="14.5" x14ac:dyDescent="0.35">
      <c r="A3" t="str">
        <f t="shared" ref="A3:A42" si="0">H3</f>
        <v>EDC2934</v>
      </c>
      <c r="B3" s="1">
        <v>43301.291666666672</v>
      </c>
      <c r="C3" t="s">
        <v>495</v>
      </c>
      <c r="D3" t="s">
        <v>133</v>
      </c>
      <c r="E3" t="s">
        <v>1310</v>
      </c>
      <c r="F3">
        <v>0</v>
      </c>
      <c r="G3" t="s">
        <v>1030</v>
      </c>
      <c r="H3" t="s">
        <v>496</v>
      </c>
      <c r="I3" s="7" t="str">
        <f t="shared" ref="I3:I41" si="1">MID(D3&amp;" "&amp;D3,FIND(" ",D3)+1,LEN(D3)-1)</f>
        <v>Michael Kauffman</v>
      </c>
      <c r="J3" s="7">
        <f t="shared" ref="J3:J41" si="2">IF(E3=E3,1)</f>
        <v>1</v>
      </c>
      <c r="M3" s="1"/>
    </row>
    <row r="4" spans="1:13" ht="14.5" x14ac:dyDescent="0.35">
      <c r="A4" t="str">
        <f t="shared" si="0"/>
        <v>EDC2946</v>
      </c>
      <c r="B4" s="1">
        <v>43291.291666666672</v>
      </c>
      <c r="C4" t="s">
        <v>1396</v>
      </c>
      <c r="D4" t="s">
        <v>79</v>
      </c>
      <c r="E4" t="s">
        <v>1310</v>
      </c>
      <c r="F4">
        <v>0</v>
      </c>
      <c r="G4" t="s">
        <v>1030</v>
      </c>
      <c r="H4" t="s">
        <v>94</v>
      </c>
      <c r="I4" s="7" t="str">
        <f t="shared" si="1"/>
        <v>Sylvia Martini</v>
      </c>
      <c r="J4" s="7">
        <f t="shared" si="2"/>
        <v>1</v>
      </c>
      <c r="M4" s="1"/>
    </row>
    <row r="5" spans="1:13" ht="14.5" x14ac:dyDescent="0.35">
      <c r="A5" t="str">
        <f t="shared" si="0"/>
        <v>EDC1132</v>
      </c>
      <c r="B5" s="1">
        <v>43284.291666666672</v>
      </c>
      <c r="C5" t="s">
        <v>1411</v>
      </c>
      <c r="D5" t="s">
        <v>133</v>
      </c>
      <c r="E5" t="s">
        <v>1310</v>
      </c>
      <c r="F5">
        <v>0</v>
      </c>
      <c r="G5" t="s">
        <v>1030</v>
      </c>
      <c r="H5" t="s">
        <v>1412</v>
      </c>
      <c r="I5" s="7" t="str">
        <f t="shared" si="1"/>
        <v>Michael Kauffman</v>
      </c>
      <c r="J5" s="7">
        <f t="shared" si="2"/>
        <v>1</v>
      </c>
      <c r="M5" s="1"/>
    </row>
    <row r="6" spans="1:13" ht="14.5" x14ac:dyDescent="0.35">
      <c r="A6" t="str">
        <f t="shared" si="0"/>
        <v>EDC3019</v>
      </c>
      <c r="B6" s="1">
        <v>43283.291666666672</v>
      </c>
      <c r="C6" t="s">
        <v>1397</v>
      </c>
      <c r="D6" t="s">
        <v>71</v>
      </c>
      <c r="E6" t="s">
        <v>1310</v>
      </c>
      <c r="F6">
        <v>0</v>
      </c>
      <c r="G6" t="s">
        <v>1030</v>
      </c>
      <c r="H6" t="s">
        <v>1398</v>
      </c>
      <c r="I6" s="7" t="str">
        <f t="shared" si="1"/>
        <v>Alondra Gaytan</v>
      </c>
      <c r="J6" s="7">
        <f t="shared" si="2"/>
        <v>1</v>
      </c>
      <c r="M6" s="1"/>
    </row>
    <row r="7" spans="1:13" ht="14.5" x14ac:dyDescent="0.35">
      <c r="A7" t="str">
        <f t="shared" si="0"/>
        <v>COCX6535</v>
      </c>
      <c r="B7" s="1">
        <v>43283.291666666672</v>
      </c>
      <c r="C7" t="s">
        <v>215</v>
      </c>
      <c r="D7" t="s">
        <v>27</v>
      </c>
      <c r="E7" t="s">
        <v>1310</v>
      </c>
      <c r="F7">
        <v>0</v>
      </c>
      <c r="G7" t="s">
        <v>1030</v>
      </c>
      <c r="H7" t="s">
        <v>216</v>
      </c>
      <c r="I7" s="7" t="str">
        <f t="shared" si="1"/>
        <v>Gonzalo Fernandez</v>
      </c>
      <c r="J7" s="7">
        <f t="shared" si="2"/>
        <v>1</v>
      </c>
      <c r="M7" s="1"/>
    </row>
    <row r="8" spans="1:13" ht="14.5" x14ac:dyDescent="0.35">
      <c r="A8" t="str">
        <f t="shared" si="0"/>
        <v>EDC2925</v>
      </c>
      <c r="B8" s="1">
        <v>43278.291666666672</v>
      </c>
      <c r="C8" t="s">
        <v>1385</v>
      </c>
      <c r="D8" t="s">
        <v>79</v>
      </c>
      <c r="E8" t="s">
        <v>1310</v>
      </c>
      <c r="F8">
        <v>0</v>
      </c>
      <c r="G8" t="s">
        <v>1030</v>
      </c>
      <c r="H8" t="s">
        <v>576</v>
      </c>
      <c r="I8" s="7" t="str">
        <f t="shared" si="1"/>
        <v>Sylvia Martini</v>
      </c>
      <c r="J8" s="7">
        <f t="shared" si="2"/>
        <v>1</v>
      </c>
      <c r="M8" s="1"/>
    </row>
    <row r="9" spans="1:13" ht="14.5" x14ac:dyDescent="0.35">
      <c r="A9" t="str">
        <f t="shared" si="0"/>
        <v>EDC2952</v>
      </c>
      <c r="B9" s="1">
        <v>43236.291666666672</v>
      </c>
      <c r="C9" t="s">
        <v>290</v>
      </c>
      <c r="D9" t="s">
        <v>280</v>
      </c>
      <c r="E9" t="s">
        <v>1310</v>
      </c>
      <c r="F9">
        <v>0</v>
      </c>
      <c r="G9" t="s">
        <v>1030</v>
      </c>
      <c r="H9" t="s">
        <v>291</v>
      </c>
      <c r="I9" s="7" t="str">
        <f t="shared" si="1"/>
        <v>Julie Samson</v>
      </c>
      <c r="J9" s="7">
        <f t="shared" si="2"/>
        <v>1</v>
      </c>
      <c r="M9" s="1"/>
    </row>
    <row r="10" spans="1:13" ht="14.5" x14ac:dyDescent="0.35">
      <c r="A10" t="str">
        <f t="shared" si="0"/>
        <v>EDC2947</v>
      </c>
      <c r="B10" s="1">
        <v>43235.291666666672</v>
      </c>
      <c r="C10" t="s">
        <v>535</v>
      </c>
      <c r="D10" t="s">
        <v>280</v>
      </c>
      <c r="E10" t="s">
        <v>1310</v>
      </c>
      <c r="F10">
        <v>0</v>
      </c>
      <c r="G10" t="s">
        <v>1030</v>
      </c>
      <c r="H10" t="s">
        <v>536</v>
      </c>
      <c r="I10" s="7" t="str">
        <f t="shared" si="1"/>
        <v>Julie Samson</v>
      </c>
      <c r="J10" s="7">
        <f t="shared" si="2"/>
        <v>1</v>
      </c>
      <c r="M10" s="1"/>
    </row>
    <row r="11" spans="1:13" ht="14.5" x14ac:dyDescent="0.35">
      <c r="A11" t="str">
        <f t="shared" si="0"/>
        <v>EDC2948</v>
      </c>
      <c r="B11" s="1">
        <v>43235.291666666672</v>
      </c>
      <c r="C11" t="s">
        <v>279</v>
      </c>
      <c r="D11" t="s">
        <v>280</v>
      </c>
      <c r="E11" t="s">
        <v>1310</v>
      </c>
      <c r="F11">
        <v>0</v>
      </c>
      <c r="G11" t="s">
        <v>1030</v>
      </c>
      <c r="H11" t="s">
        <v>281</v>
      </c>
      <c r="I11" s="7" t="str">
        <f t="shared" si="1"/>
        <v>Julie Samson</v>
      </c>
      <c r="J11" s="7">
        <f t="shared" si="2"/>
        <v>1</v>
      </c>
      <c r="M11" s="1"/>
    </row>
    <row r="12" spans="1:13" ht="14.5" x14ac:dyDescent="0.35">
      <c r="A12" t="str">
        <f t="shared" si="0"/>
        <v>EDC2949</v>
      </c>
      <c r="B12" s="1">
        <v>43235.291666666672</v>
      </c>
      <c r="C12" t="s">
        <v>537</v>
      </c>
      <c r="D12" t="s">
        <v>280</v>
      </c>
      <c r="E12" t="s">
        <v>1310</v>
      </c>
      <c r="F12">
        <v>0</v>
      </c>
      <c r="G12" t="s">
        <v>1030</v>
      </c>
      <c r="H12" t="s">
        <v>538</v>
      </c>
      <c r="I12" s="7" t="str">
        <f t="shared" si="1"/>
        <v>Julie Samson</v>
      </c>
      <c r="J12" s="7">
        <f t="shared" si="2"/>
        <v>1</v>
      </c>
      <c r="M12" s="1"/>
    </row>
    <row r="13" spans="1:13" ht="14.5" x14ac:dyDescent="0.35">
      <c r="A13" t="str">
        <f t="shared" si="0"/>
        <v>EDC2950</v>
      </c>
      <c r="B13" s="1">
        <v>43235.291666666672</v>
      </c>
      <c r="C13" t="s">
        <v>539</v>
      </c>
      <c r="D13" t="s">
        <v>280</v>
      </c>
      <c r="E13" t="s">
        <v>1310</v>
      </c>
      <c r="F13">
        <v>0</v>
      </c>
      <c r="G13" t="s">
        <v>1030</v>
      </c>
      <c r="H13" t="s">
        <v>540</v>
      </c>
      <c r="I13" s="7" t="str">
        <f t="shared" si="1"/>
        <v>Julie Samson</v>
      </c>
      <c r="J13" s="7">
        <f t="shared" si="2"/>
        <v>1</v>
      </c>
      <c r="M13" s="1"/>
    </row>
    <row r="14" spans="1:13" ht="14.5" x14ac:dyDescent="0.35">
      <c r="A14" t="str">
        <f t="shared" si="0"/>
        <v>EDC2951</v>
      </c>
      <c r="B14" s="1">
        <v>43235.291666666672</v>
      </c>
      <c r="C14" t="s">
        <v>541</v>
      </c>
      <c r="D14" t="s">
        <v>280</v>
      </c>
      <c r="E14" t="s">
        <v>1310</v>
      </c>
      <c r="F14">
        <v>0</v>
      </c>
      <c r="G14" t="s">
        <v>1030</v>
      </c>
      <c r="H14" t="s">
        <v>542</v>
      </c>
      <c r="I14" s="7" t="str">
        <f t="shared" si="1"/>
        <v>Julie Samson</v>
      </c>
      <c r="J14" s="7">
        <f t="shared" si="2"/>
        <v>1</v>
      </c>
      <c r="M14" s="1"/>
    </row>
    <row r="15" spans="1:13" ht="14.5" x14ac:dyDescent="0.35">
      <c r="A15" t="str">
        <f t="shared" si="0"/>
        <v>EDC2953</v>
      </c>
      <c r="B15" s="1">
        <v>43235.291666666672</v>
      </c>
      <c r="C15" t="s">
        <v>543</v>
      </c>
      <c r="D15" t="s">
        <v>280</v>
      </c>
      <c r="E15" t="s">
        <v>1310</v>
      </c>
      <c r="F15">
        <v>0</v>
      </c>
      <c r="G15" t="s">
        <v>1030</v>
      </c>
      <c r="H15" t="s">
        <v>544</v>
      </c>
      <c r="I15" s="7" t="str">
        <f t="shared" si="1"/>
        <v>Julie Samson</v>
      </c>
      <c r="J15" s="7">
        <f t="shared" si="2"/>
        <v>1</v>
      </c>
      <c r="M15" s="1"/>
    </row>
    <row r="16" spans="1:13" ht="14.5" x14ac:dyDescent="0.35">
      <c r="A16" t="str">
        <f t="shared" si="0"/>
        <v>EDC2954</v>
      </c>
      <c r="B16" s="1">
        <v>43235.291666666672</v>
      </c>
      <c r="C16" t="s">
        <v>545</v>
      </c>
      <c r="D16" t="s">
        <v>280</v>
      </c>
      <c r="E16" t="s">
        <v>1310</v>
      </c>
      <c r="F16">
        <v>0</v>
      </c>
      <c r="G16" t="s">
        <v>1030</v>
      </c>
      <c r="H16" t="s">
        <v>546</v>
      </c>
      <c r="I16" s="7" t="str">
        <f t="shared" si="1"/>
        <v>Julie Samson</v>
      </c>
      <c r="J16" s="7">
        <f t="shared" si="2"/>
        <v>1</v>
      </c>
      <c r="M16" s="1"/>
    </row>
    <row r="17" spans="1:13" ht="14.5" x14ac:dyDescent="0.35">
      <c r="A17" t="str">
        <f t="shared" si="0"/>
        <v>EDC2892</v>
      </c>
      <c r="B17" s="1">
        <v>43220.291666666672</v>
      </c>
      <c r="C17" t="s">
        <v>599</v>
      </c>
      <c r="D17" t="s">
        <v>299</v>
      </c>
      <c r="E17" t="s">
        <v>1310</v>
      </c>
      <c r="F17">
        <v>0</v>
      </c>
      <c r="G17" t="s">
        <v>1030</v>
      </c>
      <c r="H17" t="s">
        <v>600</v>
      </c>
      <c r="I17" s="7" t="str">
        <f t="shared" si="1"/>
        <v>Ray Bowman</v>
      </c>
      <c r="J17" s="7">
        <f t="shared" si="2"/>
        <v>1</v>
      </c>
      <c r="M17" s="1"/>
    </row>
    <row r="18" spans="1:13" ht="14.5" x14ac:dyDescent="0.35">
      <c r="A18" t="str">
        <f t="shared" si="0"/>
        <v>EDC2852</v>
      </c>
      <c r="B18" s="1">
        <v>43196.291666666672</v>
      </c>
      <c r="C18" t="s">
        <v>225</v>
      </c>
      <c r="D18" t="s">
        <v>299</v>
      </c>
      <c r="E18" t="s">
        <v>1310</v>
      </c>
      <c r="F18">
        <v>0</v>
      </c>
      <c r="G18" t="s">
        <v>1030</v>
      </c>
      <c r="H18" t="s">
        <v>226</v>
      </c>
      <c r="I18" s="7" t="str">
        <f t="shared" si="1"/>
        <v>Ray Bowman</v>
      </c>
      <c r="J18" s="7">
        <f t="shared" si="2"/>
        <v>1</v>
      </c>
      <c r="M18" s="1"/>
    </row>
    <row r="19" spans="1:13" ht="14.5" x14ac:dyDescent="0.35">
      <c r="A19" t="str">
        <f t="shared" si="0"/>
        <v>EDC2550</v>
      </c>
      <c r="B19" s="1">
        <v>43192.291666666672</v>
      </c>
      <c r="C19" t="s">
        <v>637</v>
      </c>
      <c r="D19" t="s">
        <v>27</v>
      </c>
      <c r="E19" t="s">
        <v>1310</v>
      </c>
      <c r="F19">
        <v>0</v>
      </c>
      <c r="G19" t="s">
        <v>1030</v>
      </c>
      <c r="H19" t="s">
        <v>638</v>
      </c>
      <c r="I19" s="7" t="str">
        <f t="shared" si="1"/>
        <v>Gonzalo Fernandez</v>
      </c>
      <c r="J19" s="7">
        <f t="shared" si="2"/>
        <v>1</v>
      </c>
      <c r="M19" s="1"/>
    </row>
    <row r="20" spans="1:13" ht="14.5" x14ac:dyDescent="0.35">
      <c r="A20" t="str">
        <f t="shared" si="0"/>
        <v>EDC2694</v>
      </c>
      <c r="B20" s="1">
        <v>43166.333333333328</v>
      </c>
      <c r="C20" t="s">
        <v>639</v>
      </c>
      <c r="D20" t="s">
        <v>8</v>
      </c>
      <c r="E20" t="s">
        <v>1310</v>
      </c>
      <c r="F20">
        <v>0</v>
      </c>
      <c r="G20" t="s">
        <v>1030</v>
      </c>
      <c r="H20" t="s">
        <v>640</v>
      </c>
      <c r="I20" s="7" t="str">
        <f t="shared" si="1"/>
        <v>Anthony C. Elliott</v>
      </c>
      <c r="J20" s="7">
        <f t="shared" si="2"/>
        <v>1</v>
      </c>
      <c r="M20" s="1"/>
    </row>
    <row r="21" spans="1:13" ht="14.5" x14ac:dyDescent="0.35">
      <c r="A21" t="str">
        <f t="shared" si="0"/>
        <v>EDC2709</v>
      </c>
      <c r="B21" s="1">
        <v>43146.333333333328</v>
      </c>
      <c r="C21" t="s">
        <v>343</v>
      </c>
      <c r="D21" t="s">
        <v>148</v>
      </c>
      <c r="E21" t="s">
        <v>1310</v>
      </c>
      <c r="F21">
        <v>0</v>
      </c>
      <c r="G21" t="s">
        <v>1030</v>
      </c>
      <c r="H21" t="s">
        <v>344</v>
      </c>
      <c r="I21" s="7" t="str">
        <f t="shared" si="1"/>
        <v>Bill Bartels</v>
      </c>
      <c r="J21" s="7">
        <f t="shared" si="2"/>
        <v>1</v>
      </c>
      <c r="M21" s="1"/>
    </row>
    <row r="22" spans="1:13" ht="14.5" x14ac:dyDescent="0.35">
      <c r="A22" t="str">
        <f t="shared" si="0"/>
        <v>EDC1215</v>
      </c>
      <c r="B22" s="1">
        <v>43109.333333333328</v>
      </c>
      <c r="C22" t="s">
        <v>593</v>
      </c>
      <c r="D22" t="s">
        <v>71</v>
      </c>
      <c r="E22" t="s">
        <v>1310</v>
      </c>
      <c r="F22">
        <v>0</v>
      </c>
      <c r="G22" t="s">
        <v>1030</v>
      </c>
      <c r="H22" t="s">
        <v>594</v>
      </c>
      <c r="I22" s="7" t="str">
        <f t="shared" si="1"/>
        <v>Alondra Gaytan</v>
      </c>
      <c r="J22" s="7">
        <f t="shared" si="2"/>
        <v>1</v>
      </c>
      <c r="M22" s="1"/>
    </row>
    <row r="23" spans="1:13" ht="14.5" x14ac:dyDescent="0.35">
      <c r="A23" t="str">
        <f t="shared" si="0"/>
        <v>EDC2733</v>
      </c>
      <c r="B23" s="1">
        <v>43109.333333333328</v>
      </c>
      <c r="C23" t="s">
        <v>479</v>
      </c>
      <c r="D23" t="s">
        <v>299</v>
      </c>
      <c r="E23" t="s">
        <v>1310</v>
      </c>
      <c r="F23">
        <v>0</v>
      </c>
      <c r="G23" t="s">
        <v>1030</v>
      </c>
      <c r="H23" t="s">
        <v>480</v>
      </c>
      <c r="I23" s="7" t="str">
        <f t="shared" si="1"/>
        <v>Ray Bowman</v>
      </c>
      <c r="J23" s="7">
        <f t="shared" si="2"/>
        <v>1</v>
      </c>
      <c r="M23" s="1"/>
    </row>
    <row r="24" spans="1:13" ht="14.5" x14ac:dyDescent="0.35">
      <c r="A24" t="str">
        <f t="shared" si="0"/>
        <v>EDC2631</v>
      </c>
      <c r="B24" s="1">
        <v>43104.333333333328</v>
      </c>
      <c r="C24" t="s">
        <v>531</v>
      </c>
      <c r="D24" t="s">
        <v>280</v>
      </c>
      <c r="E24" t="s">
        <v>1310</v>
      </c>
      <c r="F24">
        <v>0</v>
      </c>
      <c r="G24" t="s">
        <v>1030</v>
      </c>
      <c r="H24" t="s">
        <v>532</v>
      </c>
      <c r="I24" s="7" t="str">
        <f t="shared" si="1"/>
        <v>Julie Samson</v>
      </c>
      <c r="J24" s="7">
        <f t="shared" si="2"/>
        <v>1</v>
      </c>
      <c r="M24" s="1"/>
    </row>
    <row r="25" spans="1:13" ht="14.5" x14ac:dyDescent="0.35">
      <c r="A25" t="str">
        <f t="shared" si="0"/>
        <v>EDC2516</v>
      </c>
      <c r="B25" s="1">
        <v>43104.333333333328</v>
      </c>
      <c r="C25" t="s">
        <v>731</v>
      </c>
      <c r="D25" t="s">
        <v>769</v>
      </c>
      <c r="E25" t="s">
        <v>1310</v>
      </c>
      <c r="F25">
        <v>0</v>
      </c>
      <c r="G25" t="s">
        <v>1030</v>
      </c>
      <c r="H25" t="s">
        <v>732</v>
      </c>
      <c r="I25" s="7" t="str">
        <f t="shared" si="1"/>
        <v xml:space="preserve">Multiple (2) </v>
      </c>
      <c r="J25" s="7">
        <f t="shared" si="2"/>
        <v>1</v>
      </c>
      <c r="M25" s="1"/>
    </row>
    <row r="26" spans="1:13" ht="14.5" x14ac:dyDescent="0.35">
      <c r="A26" t="str">
        <f t="shared" si="0"/>
        <v>EDC2764</v>
      </c>
      <c r="B26" s="1">
        <v>43104.333333333328</v>
      </c>
      <c r="C26" t="s">
        <v>649</v>
      </c>
      <c r="D26" t="s">
        <v>280</v>
      </c>
      <c r="E26" t="s">
        <v>1310</v>
      </c>
      <c r="F26">
        <v>0</v>
      </c>
      <c r="G26" t="s">
        <v>1030</v>
      </c>
      <c r="H26" t="s">
        <v>650</v>
      </c>
      <c r="I26" s="7" t="str">
        <f t="shared" si="1"/>
        <v>Julie Samson</v>
      </c>
      <c r="J26" s="7">
        <f t="shared" si="2"/>
        <v>1</v>
      </c>
      <c r="M26" s="1"/>
    </row>
    <row r="27" spans="1:13" ht="14.5" x14ac:dyDescent="0.35">
      <c r="A27" t="str">
        <f t="shared" si="0"/>
        <v>EDC2763</v>
      </c>
      <c r="B27" s="1">
        <v>43104.333333333328</v>
      </c>
      <c r="C27" t="s">
        <v>645</v>
      </c>
      <c r="D27" t="s">
        <v>280</v>
      </c>
      <c r="E27" t="s">
        <v>1310</v>
      </c>
      <c r="F27">
        <v>0</v>
      </c>
      <c r="G27" t="s">
        <v>1030</v>
      </c>
      <c r="H27" t="s">
        <v>646</v>
      </c>
      <c r="I27" s="7" t="str">
        <f t="shared" si="1"/>
        <v>Julie Samson</v>
      </c>
      <c r="J27" s="7">
        <f t="shared" si="2"/>
        <v>1</v>
      </c>
      <c r="M27" s="1"/>
    </row>
    <row r="28" spans="1:13" ht="14.5" x14ac:dyDescent="0.35">
      <c r="A28" t="str">
        <f t="shared" si="0"/>
        <v>EDC2762</v>
      </c>
      <c r="B28" s="1">
        <v>43104.333333333328</v>
      </c>
      <c r="C28" t="s">
        <v>572</v>
      </c>
      <c r="D28" t="s">
        <v>280</v>
      </c>
      <c r="E28" t="s">
        <v>1310</v>
      </c>
      <c r="F28">
        <v>0</v>
      </c>
      <c r="G28" t="s">
        <v>1030</v>
      </c>
      <c r="H28" t="s">
        <v>573</v>
      </c>
      <c r="I28" s="7" t="str">
        <f t="shared" si="1"/>
        <v>Julie Samson</v>
      </c>
      <c r="J28" s="7">
        <f t="shared" si="2"/>
        <v>1</v>
      </c>
      <c r="M28" s="1"/>
    </row>
    <row r="29" spans="1:13" ht="14.5" x14ac:dyDescent="0.35">
      <c r="A29" t="str">
        <f t="shared" si="0"/>
        <v>EDC2761</v>
      </c>
      <c r="B29" s="1">
        <v>43104.333333333328</v>
      </c>
      <c r="C29" t="s">
        <v>643</v>
      </c>
      <c r="D29" t="s">
        <v>280</v>
      </c>
      <c r="E29" t="s">
        <v>1310</v>
      </c>
      <c r="F29">
        <v>0</v>
      </c>
      <c r="G29" t="s">
        <v>1030</v>
      </c>
      <c r="H29" t="s">
        <v>644</v>
      </c>
      <c r="I29" s="7" t="str">
        <f t="shared" si="1"/>
        <v>Julie Samson</v>
      </c>
      <c r="J29" s="7">
        <f t="shared" si="2"/>
        <v>1</v>
      </c>
      <c r="M29" s="1"/>
    </row>
    <row r="30" spans="1:13" ht="14.5" x14ac:dyDescent="0.35">
      <c r="A30" t="str">
        <f>H30</f>
        <v>EDC2759</v>
      </c>
      <c r="B30" s="1">
        <v>43104.333333333328</v>
      </c>
      <c r="C30" t="s">
        <v>651</v>
      </c>
      <c r="D30" t="s">
        <v>280</v>
      </c>
      <c r="E30" t="s">
        <v>1310</v>
      </c>
      <c r="F30">
        <v>0</v>
      </c>
      <c r="G30" t="s">
        <v>1030</v>
      </c>
      <c r="H30" t="s">
        <v>652</v>
      </c>
      <c r="I30" s="7" t="str">
        <f t="shared" si="1"/>
        <v>Julie Samson</v>
      </c>
      <c r="J30" s="7">
        <f t="shared" si="2"/>
        <v>1</v>
      </c>
      <c r="M30" s="1"/>
    </row>
    <row r="31" spans="1:13" ht="14.5" x14ac:dyDescent="0.35">
      <c r="A31" t="str">
        <f t="shared" si="0"/>
        <v>EDC2765</v>
      </c>
      <c r="B31" s="1">
        <v>43104.333333333328</v>
      </c>
      <c r="C31" t="s">
        <v>647</v>
      </c>
      <c r="D31" t="s">
        <v>280</v>
      </c>
      <c r="E31" t="s">
        <v>1310</v>
      </c>
      <c r="F31">
        <v>0</v>
      </c>
      <c r="G31" t="s">
        <v>1030</v>
      </c>
      <c r="H31" t="s">
        <v>648</v>
      </c>
      <c r="I31" s="7" t="str">
        <f t="shared" si="1"/>
        <v>Julie Samson</v>
      </c>
      <c r="J31" s="7">
        <f t="shared" si="2"/>
        <v>1</v>
      </c>
    </row>
    <row r="32" spans="1:13" ht="14.5" x14ac:dyDescent="0.35">
      <c r="A32" t="str">
        <f t="shared" si="0"/>
        <v>EDC2760</v>
      </c>
      <c r="B32" s="1">
        <v>43104.333333333328</v>
      </c>
      <c r="C32" t="s">
        <v>533</v>
      </c>
      <c r="D32" t="s">
        <v>280</v>
      </c>
      <c r="E32" t="s">
        <v>1310</v>
      </c>
      <c r="F32">
        <v>0</v>
      </c>
      <c r="G32" t="s">
        <v>1030</v>
      </c>
      <c r="H32" t="s">
        <v>534</v>
      </c>
      <c r="I32" s="7" t="str">
        <f t="shared" si="1"/>
        <v>Julie Samson</v>
      </c>
      <c r="J32" s="7">
        <f t="shared" si="2"/>
        <v>1</v>
      </c>
    </row>
    <row r="33" spans="1:10" ht="14.5" x14ac:dyDescent="0.35">
      <c r="A33" t="str">
        <f t="shared" si="0"/>
        <v>EDC2731</v>
      </c>
      <c r="B33" s="1">
        <v>43103.333333333328</v>
      </c>
      <c r="C33" t="s">
        <v>253</v>
      </c>
      <c r="D33" t="s">
        <v>299</v>
      </c>
      <c r="E33" t="s">
        <v>1310</v>
      </c>
      <c r="F33">
        <v>0</v>
      </c>
      <c r="G33" t="s">
        <v>1030</v>
      </c>
      <c r="H33" t="s">
        <v>254</v>
      </c>
      <c r="I33" s="7" t="str">
        <f t="shared" si="1"/>
        <v>Ray Bowman</v>
      </c>
      <c r="J33" s="7">
        <f t="shared" si="2"/>
        <v>1</v>
      </c>
    </row>
    <row r="34" spans="1:10" ht="14.5" x14ac:dyDescent="0.35">
      <c r="A34">
        <f t="shared" si="0"/>
        <v>0</v>
      </c>
      <c r="I34" s="7" t="e">
        <f t="shared" si="1"/>
        <v>#VALUE!</v>
      </c>
      <c r="J34" s="7">
        <f t="shared" si="2"/>
        <v>1</v>
      </c>
    </row>
    <row r="35" spans="1:10" ht="14.5" x14ac:dyDescent="0.35">
      <c r="A35">
        <f t="shared" si="0"/>
        <v>0</v>
      </c>
      <c r="I35" s="7" t="e">
        <f t="shared" si="1"/>
        <v>#VALUE!</v>
      </c>
      <c r="J35" s="7">
        <f t="shared" si="2"/>
        <v>1</v>
      </c>
    </row>
    <row r="36" spans="1:10" ht="14.5" x14ac:dyDescent="0.35">
      <c r="A36">
        <f t="shared" si="0"/>
        <v>0</v>
      </c>
      <c r="I36" s="7" t="e">
        <f t="shared" si="1"/>
        <v>#VALUE!</v>
      </c>
      <c r="J36" s="7">
        <f t="shared" si="2"/>
        <v>1</v>
      </c>
    </row>
    <row r="37" spans="1:10" ht="14.5" x14ac:dyDescent="0.35">
      <c r="A37">
        <f t="shared" si="0"/>
        <v>0</v>
      </c>
      <c r="I37" s="7" t="e">
        <f t="shared" si="1"/>
        <v>#VALUE!</v>
      </c>
      <c r="J37" s="7">
        <f t="shared" si="2"/>
        <v>1</v>
      </c>
    </row>
    <row r="38" spans="1:10" ht="14.5" x14ac:dyDescent="0.35">
      <c r="A38">
        <f t="shared" si="0"/>
        <v>0</v>
      </c>
      <c r="I38" s="7" t="e">
        <f t="shared" si="1"/>
        <v>#VALUE!</v>
      </c>
      <c r="J38" s="7">
        <f t="shared" si="2"/>
        <v>1</v>
      </c>
    </row>
    <row r="39" spans="1:10" ht="14.5" x14ac:dyDescent="0.35">
      <c r="A39">
        <f t="shared" si="0"/>
        <v>0</v>
      </c>
      <c r="I39" s="7" t="e">
        <f t="shared" si="1"/>
        <v>#VALUE!</v>
      </c>
      <c r="J39" s="7">
        <f t="shared" si="2"/>
        <v>1</v>
      </c>
    </row>
    <row r="40" spans="1:10" ht="14.5" x14ac:dyDescent="0.35">
      <c r="A40">
        <f t="shared" si="0"/>
        <v>0</v>
      </c>
      <c r="I40" s="7" t="e">
        <f t="shared" si="1"/>
        <v>#VALUE!</v>
      </c>
      <c r="J40" s="7">
        <f t="shared" si="2"/>
        <v>1</v>
      </c>
    </row>
    <row r="41" spans="1:10" ht="14.5" x14ac:dyDescent="0.35">
      <c r="A41">
        <f t="shared" si="0"/>
        <v>0</v>
      </c>
      <c r="I41" s="7" t="e">
        <f t="shared" si="1"/>
        <v>#VALUE!</v>
      </c>
      <c r="J41" s="7">
        <f t="shared" si="2"/>
        <v>1</v>
      </c>
    </row>
    <row r="42" spans="1:10" x14ac:dyDescent="0.25">
      <c r="A4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O697"/>
  <sheetViews>
    <sheetView showZeros="0" zoomScale="85" zoomScaleNormal="85" workbookViewId="0">
      <selection activeCell="N33" sqref="N33"/>
    </sheetView>
  </sheetViews>
  <sheetFormatPr defaultRowHeight="14.5" x14ac:dyDescent="0.35"/>
  <cols>
    <col min="1" max="1" width="22" style="7" bestFit="1" customWidth="1"/>
    <col min="2" max="2" width="14.7265625" bestFit="1" customWidth="1"/>
    <col min="3" max="3" width="86.453125" bestFit="1" customWidth="1"/>
    <col min="4" max="4" width="23.453125" bestFit="1" customWidth="1"/>
    <col min="5" max="5" width="14.453125" bestFit="1" customWidth="1"/>
    <col min="6" max="6" width="24.54296875" bestFit="1" customWidth="1"/>
    <col min="7" max="7" width="23.54296875" bestFit="1" customWidth="1"/>
    <col min="8" max="8" width="19" bestFit="1" customWidth="1"/>
    <col min="9" max="9" width="24" bestFit="1" customWidth="1"/>
    <col min="10" max="10" width="18.7265625" bestFit="1" customWidth="1"/>
    <col min="11" max="11" width="13.7265625" bestFit="1" customWidth="1"/>
    <col min="12" max="13" width="22.7265625" bestFit="1" customWidth="1"/>
    <col min="14" max="14" width="52.7265625" bestFit="1" customWidth="1"/>
    <col min="15" max="15" width="19.7265625" bestFit="1" customWidth="1"/>
  </cols>
  <sheetData>
    <row r="1" spans="1:15" x14ac:dyDescent="0.35">
      <c r="A1" s="7" t="s">
        <v>1361</v>
      </c>
      <c r="B1" t="s">
        <v>7</v>
      </c>
      <c r="C1" t="s">
        <v>779</v>
      </c>
      <c r="D1" t="s">
        <v>780</v>
      </c>
      <c r="E1" t="s">
        <v>781</v>
      </c>
      <c r="F1" t="s">
        <v>782</v>
      </c>
      <c r="G1" t="s">
        <v>783</v>
      </c>
      <c r="H1" t="s">
        <v>784</v>
      </c>
      <c r="I1" t="s">
        <v>785</v>
      </c>
      <c r="J1" t="s">
        <v>786</v>
      </c>
      <c r="K1" t="s">
        <v>787</v>
      </c>
      <c r="L1" t="s">
        <v>788</v>
      </c>
      <c r="M1" t="s">
        <v>789</v>
      </c>
      <c r="N1" t="s">
        <v>790</v>
      </c>
      <c r="O1" t="s">
        <v>791</v>
      </c>
    </row>
    <row r="2" spans="1:15" x14ac:dyDescent="0.35">
      <c r="A2" s="7" t="str">
        <f t="shared" ref="A2:A65" si="0">M2</f>
        <v>Alondra Gaytan</v>
      </c>
      <c r="B2" t="s">
        <v>1426</v>
      </c>
      <c r="C2" t="s">
        <v>1425</v>
      </c>
      <c r="D2" t="s">
        <v>1478</v>
      </c>
      <c r="E2" s="1">
        <v>43306.291666666672</v>
      </c>
      <c r="F2" t="s">
        <v>861</v>
      </c>
      <c r="G2" s="1">
        <v>43298.291666666672</v>
      </c>
      <c r="H2" t="s">
        <v>794</v>
      </c>
      <c r="J2">
        <v>0</v>
      </c>
      <c r="K2">
        <v>0</v>
      </c>
      <c r="L2" t="s">
        <v>816</v>
      </c>
      <c r="M2" t="s">
        <v>885</v>
      </c>
      <c r="N2" t="s">
        <v>810</v>
      </c>
      <c r="O2" t="s">
        <v>853</v>
      </c>
    </row>
    <row r="3" spans="1:15" x14ac:dyDescent="0.35">
      <c r="A3" s="7" t="str">
        <f t="shared" si="0"/>
        <v>Alondra Gaytan</v>
      </c>
      <c r="B3" t="s">
        <v>1432</v>
      </c>
      <c r="C3" t="s">
        <v>1431</v>
      </c>
      <c r="D3" t="s">
        <v>1482</v>
      </c>
      <c r="E3" s="1">
        <v>43304.291666666672</v>
      </c>
      <c r="F3" t="s">
        <v>803</v>
      </c>
      <c r="G3" s="1">
        <v>43303.291666666672</v>
      </c>
      <c r="H3" t="s">
        <v>794</v>
      </c>
      <c r="I3" s="1">
        <v>43165.333333333328</v>
      </c>
      <c r="J3">
        <v>0</v>
      </c>
      <c r="K3">
        <v>0</v>
      </c>
      <c r="L3" t="s">
        <v>824</v>
      </c>
      <c r="M3" t="s">
        <v>885</v>
      </c>
      <c r="N3" t="s">
        <v>937</v>
      </c>
      <c r="O3" t="s">
        <v>820</v>
      </c>
    </row>
    <row r="4" spans="1:15" x14ac:dyDescent="0.35">
      <c r="A4" s="7" t="str">
        <f t="shared" si="0"/>
        <v>Alondra Gaytan</v>
      </c>
      <c r="B4" t="s">
        <v>1402</v>
      </c>
      <c r="C4" t="s">
        <v>1401</v>
      </c>
      <c r="D4" t="s">
        <v>1483</v>
      </c>
      <c r="E4" s="1">
        <v>43312.291666666672</v>
      </c>
      <c r="F4" t="s">
        <v>1030</v>
      </c>
      <c r="G4" s="1">
        <v>43306.291666666672</v>
      </c>
      <c r="H4" t="s">
        <v>794</v>
      </c>
      <c r="J4">
        <v>0</v>
      </c>
      <c r="K4">
        <v>0</v>
      </c>
      <c r="L4" t="s">
        <v>816</v>
      </c>
      <c r="M4" t="s">
        <v>885</v>
      </c>
      <c r="N4" t="s">
        <v>857</v>
      </c>
      <c r="O4" t="s">
        <v>801</v>
      </c>
    </row>
    <row r="5" spans="1:15" x14ac:dyDescent="0.35">
      <c r="A5" s="7" t="str">
        <f t="shared" si="0"/>
        <v>Alondra Gaytan</v>
      </c>
      <c r="B5" t="s">
        <v>1418</v>
      </c>
      <c r="C5" t="s">
        <v>1417</v>
      </c>
      <c r="D5" t="s">
        <v>1486</v>
      </c>
      <c r="E5" s="1">
        <v>43308.291666666672</v>
      </c>
      <c r="F5" t="s">
        <v>1030</v>
      </c>
      <c r="G5" s="1">
        <v>43304.291666666672</v>
      </c>
      <c r="H5" t="s">
        <v>794</v>
      </c>
      <c r="J5">
        <v>0</v>
      </c>
      <c r="K5">
        <v>0</v>
      </c>
      <c r="L5" t="s">
        <v>816</v>
      </c>
      <c r="M5" t="s">
        <v>885</v>
      </c>
      <c r="N5" t="s">
        <v>842</v>
      </c>
      <c r="O5" t="s">
        <v>801</v>
      </c>
    </row>
    <row r="6" spans="1:15" x14ac:dyDescent="0.35">
      <c r="A6" s="7" t="str">
        <f t="shared" si="0"/>
        <v>Alondra Gaytan</v>
      </c>
      <c r="B6" t="s">
        <v>1462</v>
      </c>
      <c r="C6" t="s">
        <v>1461</v>
      </c>
      <c r="D6" t="s">
        <v>1487</v>
      </c>
      <c r="E6" s="1">
        <v>43292.291666666672</v>
      </c>
      <c r="F6" t="s">
        <v>949</v>
      </c>
      <c r="G6" s="1">
        <v>43255.291666666672</v>
      </c>
      <c r="H6" t="s">
        <v>794</v>
      </c>
      <c r="I6" s="1">
        <v>40909.333333333336</v>
      </c>
      <c r="J6">
        <v>1</v>
      </c>
      <c r="K6">
        <v>0</v>
      </c>
      <c r="L6" t="s">
        <v>795</v>
      </c>
      <c r="M6" t="s">
        <v>885</v>
      </c>
      <c r="N6" t="s">
        <v>797</v>
      </c>
      <c r="O6" t="s">
        <v>801</v>
      </c>
    </row>
    <row r="7" spans="1:15" x14ac:dyDescent="0.35">
      <c r="A7" s="7" t="str">
        <f t="shared" si="0"/>
        <v>Alondra Gaytan</v>
      </c>
      <c r="B7" t="s">
        <v>1420</v>
      </c>
      <c r="C7" t="s">
        <v>1419</v>
      </c>
      <c r="D7" t="s">
        <v>1488</v>
      </c>
      <c r="E7" s="1">
        <v>43307.291666666672</v>
      </c>
      <c r="F7" t="s">
        <v>1030</v>
      </c>
      <c r="G7" s="1">
        <v>43295.291666666672</v>
      </c>
      <c r="H7" t="s">
        <v>794</v>
      </c>
      <c r="J7">
        <v>0</v>
      </c>
      <c r="K7">
        <v>0</v>
      </c>
      <c r="L7" t="s">
        <v>816</v>
      </c>
      <c r="M7" t="s">
        <v>885</v>
      </c>
      <c r="N7" t="s">
        <v>797</v>
      </c>
      <c r="O7" t="s">
        <v>849</v>
      </c>
    </row>
    <row r="8" spans="1:15" x14ac:dyDescent="0.35">
      <c r="A8" s="7" t="str">
        <f t="shared" si="0"/>
        <v>Alondra Gaytan</v>
      </c>
      <c r="B8" t="s">
        <v>1452</v>
      </c>
      <c r="C8" t="s">
        <v>1451</v>
      </c>
      <c r="D8" t="s">
        <v>1494</v>
      </c>
      <c r="E8" s="1">
        <v>43297.291666666672</v>
      </c>
      <c r="F8" t="s">
        <v>840</v>
      </c>
      <c r="G8" s="1">
        <v>43291.291666666672</v>
      </c>
      <c r="H8" t="s">
        <v>794</v>
      </c>
      <c r="I8" s="1">
        <v>43102.333333333328</v>
      </c>
      <c r="J8">
        <v>1</v>
      </c>
      <c r="K8">
        <v>0</v>
      </c>
      <c r="L8" t="s">
        <v>824</v>
      </c>
      <c r="M8" t="s">
        <v>885</v>
      </c>
      <c r="N8" t="s">
        <v>810</v>
      </c>
      <c r="O8" t="s">
        <v>801</v>
      </c>
    </row>
    <row r="9" spans="1:15" x14ac:dyDescent="0.35">
      <c r="A9" s="7" t="str">
        <f t="shared" si="0"/>
        <v>Alondra Gaytan</v>
      </c>
      <c r="B9" t="s">
        <v>1464</v>
      </c>
      <c r="C9" t="s">
        <v>1463</v>
      </c>
      <c r="D9" t="s">
        <v>1499</v>
      </c>
      <c r="E9" s="1">
        <v>43291.291666666672</v>
      </c>
      <c r="F9" t="s">
        <v>876</v>
      </c>
      <c r="G9" s="1">
        <v>43280.291666666672</v>
      </c>
      <c r="H9" t="s">
        <v>794</v>
      </c>
      <c r="I9" s="1">
        <v>39965.291666666664</v>
      </c>
      <c r="J9">
        <v>1</v>
      </c>
      <c r="K9">
        <v>400000</v>
      </c>
      <c r="L9" t="s">
        <v>795</v>
      </c>
      <c r="M9" t="s">
        <v>885</v>
      </c>
      <c r="N9" t="s">
        <v>937</v>
      </c>
      <c r="O9" t="s">
        <v>820</v>
      </c>
    </row>
    <row r="10" spans="1:15" x14ac:dyDescent="0.35">
      <c r="A10" s="7" t="str">
        <f t="shared" si="0"/>
        <v>Alondra Gaytan</v>
      </c>
      <c r="B10" t="s">
        <v>1434</v>
      </c>
      <c r="C10" t="s">
        <v>1433</v>
      </c>
      <c r="D10" t="s">
        <v>1500</v>
      </c>
      <c r="E10" s="1">
        <v>43304.291666666672</v>
      </c>
      <c r="F10" t="s">
        <v>1030</v>
      </c>
      <c r="G10" s="1">
        <v>43298.291666666672</v>
      </c>
      <c r="H10" t="s">
        <v>794</v>
      </c>
      <c r="J10">
        <v>0</v>
      </c>
      <c r="K10">
        <v>0</v>
      </c>
      <c r="L10" t="s">
        <v>816</v>
      </c>
      <c r="M10" t="s">
        <v>885</v>
      </c>
      <c r="N10" t="s">
        <v>857</v>
      </c>
      <c r="O10" t="s">
        <v>801</v>
      </c>
    </row>
    <row r="11" spans="1:15" x14ac:dyDescent="0.35">
      <c r="A11" s="7" t="str">
        <f t="shared" si="0"/>
        <v>Alondra Gaytan</v>
      </c>
      <c r="B11" t="s">
        <v>1414</v>
      </c>
      <c r="C11" t="s">
        <v>1413</v>
      </c>
      <c r="D11" t="s">
        <v>1501</v>
      </c>
      <c r="E11" s="1">
        <v>43313.291666666672</v>
      </c>
      <c r="F11" t="s">
        <v>1030</v>
      </c>
      <c r="G11" s="1">
        <v>43301.291666666672</v>
      </c>
      <c r="H11" t="s">
        <v>794</v>
      </c>
      <c r="J11">
        <v>0</v>
      </c>
      <c r="K11">
        <v>0</v>
      </c>
      <c r="L11" t="s">
        <v>816</v>
      </c>
      <c r="M11" t="s">
        <v>885</v>
      </c>
      <c r="N11" t="s">
        <v>830</v>
      </c>
      <c r="O11" t="s">
        <v>853</v>
      </c>
    </row>
    <row r="12" spans="1:15" x14ac:dyDescent="0.35">
      <c r="A12" s="7" t="str">
        <f t="shared" si="0"/>
        <v>Alondra Gaytan</v>
      </c>
      <c r="B12" t="s">
        <v>1422</v>
      </c>
      <c r="C12" t="s">
        <v>1421</v>
      </c>
      <c r="D12" t="s">
        <v>1503</v>
      </c>
      <c r="E12" s="1">
        <v>43307.291666666672</v>
      </c>
      <c r="F12" t="s">
        <v>800</v>
      </c>
      <c r="G12" s="1">
        <v>43304.291666666672</v>
      </c>
      <c r="H12" t="s">
        <v>794</v>
      </c>
      <c r="I12" s="1">
        <v>42005.333333333328</v>
      </c>
      <c r="J12">
        <v>0</v>
      </c>
      <c r="K12">
        <v>160000</v>
      </c>
      <c r="L12" t="s">
        <v>795</v>
      </c>
      <c r="M12" t="s">
        <v>885</v>
      </c>
      <c r="N12" t="s">
        <v>1504</v>
      </c>
      <c r="O12" t="s">
        <v>853</v>
      </c>
    </row>
    <row r="13" spans="1:15" x14ac:dyDescent="0.35">
      <c r="A13" s="7" t="str">
        <f t="shared" si="0"/>
        <v>Alondra Gaytan</v>
      </c>
      <c r="B13" t="s">
        <v>1410</v>
      </c>
      <c r="C13" t="s">
        <v>1409</v>
      </c>
      <c r="D13" t="s">
        <v>1507</v>
      </c>
      <c r="E13" s="1">
        <v>43311.291666666672</v>
      </c>
      <c r="F13" t="s">
        <v>819</v>
      </c>
      <c r="G13" s="1">
        <v>43311.291666666672</v>
      </c>
      <c r="H13" t="s">
        <v>794</v>
      </c>
      <c r="I13" s="1">
        <v>30864.291666666668</v>
      </c>
      <c r="J13">
        <v>2</v>
      </c>
      <c r="K13">
        <v>0</v>
      </c>
      <c r="L13" t="s">
        <v>795</v>
      </c>
      <c r="M13" t="s">
        <v>885</v>
      </c>
      <c r="N13" t="s">
        <v>797</v>
      </c>
      <c r="O13" t="s">
        <v>979</v>
      </c>
    </row>
    <row r="14" spans="1:15" x14ac:dyDescent="0.35">
      <c r="A14" s="7" t="str">
        <f t="shared" si="0"/>
        <v>Alondra Gaytan</v>
      </c>
      <c r="B14" t="s">
        <v>1469</v>
      </c>
      <c r="C14" t="s">
        <v>1468</v>
      </c>
      <c r="D14" t="s">
        <v>1508</v>
      </c>
      <c r="E14" s="1">
        <v>43290.291666666672</v>
      </c>
      <c r="F14" t="s">
        <v>840</v>
      </c>
      <c r="G14" s="1">
        <v>43290.291666666672</v>
      </c>
      <c r="H14" t="s">
        <v>794</v>
      </c>
      <c r="I14" s="1">
        <v>42309.291666666672</v>
      </c>
      <c r="J14">
        <v>2</v>
      </c>
      <c r="K14">
        <v>30000</v>
      </c>
      <c r="L14" t="s">
        <v>795</v>
      </c>
      <c r="M14" t="s">
        <v>885</v>
      </c>
      <c r="N14" t="s">
        <v>810</v>
      </c>
      <c r="O14" t="s">
        <v>820</v>
      </c>
    </row>
    <row r="15" spans="1:15" x14ac:dyDescent="0.35">
      <c r="A15" s="7" t="str">
        <f t="shared" si="0"/>
        <v>Alondra Gaytan</v>
      </c>
      <c r="B15" t="s">
        <v>1438</v>
      </c>
      <c r="C15" t="s">
        <v>1437</v>
      </c>
      <c r="D15" t="s">
        <v>1511</v>
      </c>
      <c r="E15" s="1">
        <v>43301.291666666672</v>
      </c>
      <c r="F15" t="s">
        <v>819</v>
      </c>
      <c r="G15" s="1">
        <v>43301.291666666672</v>
      </c>
      <c r="H15" t="s">
        <v>794</v>
      </c>
      <c r="I15" s="1">
        <v>42009.333333333328</v>
      </c>
      <c r="J15">
        <v>1</v>
      </c>
      <c r="K15">
        <v>6000</v>
      </c>
      <c r="L15" t="s">
        <v>795</v>
      </c>
      <c r="M15" t="s">
        <v>885</v>
      </c>
      <c r="N15" t="s">
        <v>1047</v>
      </c>
      <c r="O15" t="s">
        <v>820</v>
      </c>
    </row>
    <row r="16" spans="1:15" x14ac:dyDescent="0.35">
      <c r="A16" s="7" t="str">
        <f t="shared" si="0"/>
        <v>Alondra Gaytan</v>
      </c>
      <c r="B16" t="s">
        <v>1555</v>
      </c>
      <c r="C16" t="s">
        <v>1554</v>
      </c>
      <c r="D16" t="s">
        <v>1568</v>
      </c>
      <c r="E16" s="1">
        <v>43319.291666666672</v>
      </c>
      <c r="F16" t="s">
        <v>884</v>
      </c>
      <c r="G16" s="1">
        <v>43319.291666666672</v>
      </c>
      <c r="H16" t="s">
        <v>794</v>
      </c>
      <c r="J16">
        <v>0</v>
      </c>
      <c r="K16">
        <v>0</v>
      </c>
      <c r="L16" t="s">
        <v>816</v>
      </c>
      <c r="M16" t="s">
        <v>885</v>
      </c>
      <c r="N16" t="s">
        <v>810</v>
      </c>
      <c r="O16" t="s">
        <v>845</v>
      </c>
    </row>
    <row r="17" spans="1:15" x14ac:dyDescent="0.35">
      <c r="A17" s="7" t="str">
        <f t="shared" si="0"/>
        <v>Alondra Gaytan</v>
      </c>
      <c r="B17" t="s">
        <v>1460</v>
      </c>
      <c r="C17" t="s">
        <v>1459</v>
      </c>
      <c r="D17" t="s">
        <v>1516</v>
      </c>
      <c r="E17" s="1">
        <v>43292.291666666672</v>
      </c>
      <c r="F17" t="s">
        <v>819</v>
      </c>
      <c r="G17" s="1">
        <v>43269.291666666672</v>
      </c>
      <c r="H17" t="s">
        <v>794</v>
      </c>
      <c r="I17" s="1">
        <v>35156.333333333336</v>
      </c>
      <c r="J17">
        <v>0</v>
      </c>
      <c r="K17">
        <v>0</v>
      </c>
      <c r="L17" t="s">
        <v>795</v>
      </c>
      <c r="M17" t="s">
        <v>885</v>
      </c>
      <c r="N17" t="s">
        <v>810</v>
      </c>
      <c r="O17" t="s">
        <v>843</v>
      </c>
    </row>
    <row r="18" spans="1:15" x14ac:dyDescent="0.35">
      <c r="A18" s="7" t="str">
        <f t="shared" si="0"/>
        <v>Alondra Gaytan</v>
      </c>
      <c r="B18" t="s">
        <v>1557</v>
      </c>
      <c r="C18" t="s">
        <v>1556</v>
      </c>
      <c r="D18" t="s">
        <v>1569</v>
      </c>
      <c r="E18" s="1">
        <v>43315.291666666672</v>
      </c>
      <c r="F18" t="s">
        <v>889</v>
      </c>
      <c r="G18" s="1">
        <v>43315.291666666672</v>
      </c>
      <c r="H18" t="s">
        <v>794</v>
      </c>
      <c r="J18">
        <v>0</v>
      </c>
      <c r="K18">
        <v>0</v>
      </c>
      <c r="L18" t="s">
        <v>816</v>
      </c>
      <c r="M18" t="s">
        <v>885</v>
      </c>
      <c r="N18" t="s">
        <v>810</v>
      </c>
      <c r="O18" t="s">
        <v>798</v>
      </c>
    </row>
    <row r="19" spans="1:15" x14ac:dyDescent="0.35">
      <c r="A19" s="7" t="str">
        <f t="shared" si="0"/>
        <v>Alondra Gaytan</v>
      </c>
      <c r="B19" t="s">
        <v>1404</v>
      </c>
      <c r="C19" t="s">
        <v>1403</v>
      </c>
      <c r="D19" t="s">
        <v>1517</v>
      </c>
      <c r="E19" s="1">
        <v>43312.291666666672</v>
      </c>
      <c r="F19" t="s">
        <v>1030</v>
      </c>
      <c r="G19" s="1">
        <v>43307.291666666672</v>
      </c>
      <c r="H19" t="s">
        <v>794</v>
      </c>
      <c r="J19">
        <v>0</v>
      </c>
      <c r="K19">
        <v>0</v>
      </c>
      <c r="L19" t="s">
        <v>816</v>
      </c>
      <c r="M19" t="s">
        <v>885</v>
      </c>
      <c r="N19" t="s">
        <v>797</v>
      </c>
      <c r="O19" t="s">
        <v>898</v>
      </c>
    </row>
    <row r="20" spans="1:15" x14ac:dyDescent="0.35">
      <c r="A20" s="7" t="str">
        <f t="shared" si="0"/>
        <v>Alondra Gaytan</v>
      </c>
      <c r="B20" t="s">
        <v>1436</v>
      </c>
      <c r="C20" t="s">
        <v>1435</v>
      </c>
      <c r="D20" t="s">
        <v>1518</v>
      </c>
      <c r="E20" s="1">
        <v>43302.291666666672</v>
      </c>
      <c r="F20" t="s">
        <v>861</v>
      </c>
      <c r="G20" s="1">
        <v>43300.291666666672</v>
      </c>
      <c r="H20" t="s">
        <v>794</v>
      </c>
      <c r="J20">
        <v>0</v>
      </c>
      <c r="K20">
        <v>0</v>
      </c>
      <c r="L20" t="s">
        <v>816</v>
      </c>
      <c r="M20" t="s">
        <v>885</v>
      </c>
      <c r="N20" t="s">
        <v>810</v>
      </c>
      <c r="O20" t="s">
        <v>853</v>
      </c>
    </row>
    <row r="21" spans="1:15" x14ac:dyDescent="0.35">
      <c r="A21" s="7" t="str">
        <f t="shared" si="0"/>
        <v>Alondra Gaytan</v>
      </c>
      <c r="B21" t="s">
        <v>1553</v>
      </c>
      <c r="C21" t="s">
        <v>1552</v>
      </c>
      <c r="D21" t="s">
        <v>1570</v>
      </c>
      <c r="E21" s="1">
        <v>43319.291666666672</v>
      </c>
      <c r="F21" t="s">
        <v>808</v>
      </c>
      <c r="G21" s="1">
        <v>43318.291666666672</v>
      </c>
      <c r="H21" t="s">
        <v>794</v>
      </c>
      <c r="I21" s="1">
        <v>43126.333333333328</v>
      </c>
      <c r="J21">
        <v>15</v>
      </c>
      <c r="K21">
        <v>300000</v>
      </c>
      <c r="L21" t="s">
        <v>824</v>
      </c>
      <c r="M21" t="s">
        <v>885</v>
      </c>
      <c r="N21" t="s">
        <v>810</v>
      </c>
      <c r="O21" t="s">
        <v>831</v>
      </c>
    </row>
    <row r="22" spans="1:15" x14ac:dyDescent="0.35">
      <c r="A22" s="7" t="str">
        <f t="shared" si="0"/>
        <v>Alondra Gaytan</v>
      </c>
      <c r="B22" t="s">
        <v>1430</v>
      </c>
      <c r="C22" t="s">
        <v>1429</v>
      </c>
      <c r="D22" t="s">
        <v>1519</v>
      </c>
      <c r="E22" s="1">
        <v>43304.291666666672</v>
      </c>
      <c r="F22" t="s">
        <v>819</v>
      </c>
      <c r="G22" s="1">
        <v>43304.291666666672</v>
      </c>
      <c r="H22" t="s">
        <v>794</v>
      </c>
      <c r="I22" s="1">
        <v>43304.291666666672</v>
      </c>
      <c r="J22">
        <v>1</v>
      </c>
      <c r="K22">
        <v>0</v>
      </c>
      <c r="L22" t="s">
        <v>824</v>
      </c>
      <c r="M22" t="s">
        <v>885</v>
      </c>
      <c r="N22" t="s">
        <v>797</v>
      </c>
      <c r="O22" t="s">
        <v>853</v>
      </c>
    </row>
    <row r="23" spans="1:15" x14ac:dyDescent="0.35">
      <c r="A23" s="7" t="str">
        <f t="shared" si="0"/>
        <v>Alondra Gaytan</v>
      </c>
      <c r="B23" t="s">
        <v>1406</v>
      </c>
      <c r="C23" t="s">
        <v>1405</v>
      </c>
      <c r="D23" t="s">
        <v>1520</v>
      </c>
      <c r="E23" s="1">
        <v>43312.291666666672</v>
      </c>
      <c r="F23" t="s">
        <v>884</v>
      </c>
      <c r="G23" s="1">
        <v>43299.291666666672</v>
      </c>
      <c r="H23" t="s">
        <v>794</v>
      </c>
      <c r="I23" s="1">
        <v>36586.333333333336</v>
      </c>
      <c r="J23">
        <v>15</v>
      </c>
      <c r="K23">
        <v>2200000</v>
      </c>
      <c r="L23" t="s">
        <v>795</v>
      </c>
      <c r="M23" t="s">
        <v>885</v>
      </c>
      <c r="N23" t="s">
        <v>797</v>
      </c>
      <c r="O23" t="s">
        <v>801</v>
      </c>
    </row>
    <row r="24" spans="1:15" x14ac:dyDescent="0.35">
      <c r="A24" s="7" t="str">
        <f t="shared" si="0"/>
        <v>Alondra Gaytan</v>
      </c>
      <c r="B24" t="s">
        <v>1446</v>
      </c>
      <c r="C24" t="s">
        <v>1445</v>
      </c>
      <c r="D24" t="s">
        <v>1521</v>
      </c>
      <c r="E24" s="1">
        <v>43298.291666666672</v>
      </c>
      <c r="F24" t="s">
        <v>876</v>
      </c>
      <c r="G24" s="1">
        <v>43298.291666666672</v>
      </c>
      <c r="H24" t="s">
        <v>794</v>
      </c>
      <c r="J24">
        <v>0</v>
      </c>
      <c r="K24">
        <v>0</v>
      </c>
      <c r="L24" t="s">
        <v>816</v>
      </c>
      <c r="M24" t="s">
        <v>885</v>
      </c>
      <c r="N24" t="s">
        <v>810</v>
      </c>
      <c r="O24" t="s">
        <v>831</v>
      </c>
    </row>
    <row r="25" spans="1:15" x14ac:dyDescent="0.35">
      <c r="A25" s="7" t="str">
        <f t="shared" si="0"/>
        <v>Alondra Gaytan</v>
      </c>
      <c r="B25" t="s">
        <v>1444</v>
      </c>
      <c r="C25" t="s">
        <v>1443</v>
      </c>
      <c r="D25" t="s">
        <v>1522</v>
      </c>
      <c r="E25" s="1">
        <v>43298.291666666672</v>
      </c>
      <c r="F25" t="s">
        <v>876</v>
      </c>
      <c r="G25" s="1">
        <v>42205.291666666672</v>
      </c>
      <c r="H25" t="s">
        <v>794</v>
      </c>
      <c r="I25" s="1">
        <v>42186.291666666672</v>
      </c>
      <c r="J25">
        <v>1</v>
      </c>
      <c r="K25">
        <v>0</v>
      </c>
      <c r="L25" t="s">
        <v>824</v>
      </c>
      <c r="M25" t="s">
        <v>885</v>
      </c>
      <c r="N25" t="s">
        <v>857</v>
      </c>
      <c r="O25" t="s">
        <v>820</v>
      </c>
    </row>
    <row r="26" spans="1:15" x14ac:dyDescent="0.35">
      <c r="A26" s="7" t="str">
        <f t="shared" si="0"/>
        <v>Alondra Gaytan</v>
      </c>
      <c r="B26" t="s">
        <v>1442</v>
      </c>
      <c r="C26" t="s">
        <v>1441</v>
      </c>
      <c r="D26" t="s">
        <v>1527</v>
      </c>
      <c r="E26" s="1">
        <v>43299.291666666672</v>
      </c>
      <c r="F26" t="s">
        <v>1480</v>
      </c>
      <c r="G26" s="1">
        <v>43283.291666666672</v>
      </c>
      <c r="H26" t="s">
        <v>794</v>
      </c>
      <c r="I26" s="1">
        <v>40817.291666666664</v>
      </c>
      <c r="J26">
        <v>4</v>
      </c>
      <c r="K26">
        <v>300000</v>
      </c>
      <c r="L26" t="s">
        <v>795</v>
      </c>
      <c r="M26" t="s">
        <v>885</v>
      </c>
      <c r="N26" t="s">
        <v>937</v>
      </c>
      <c r="O26" t="s">
        <v>801</v>
      </c>
    </row>
    <row r="27" spans="1:15" x14ac:dyDescent="0.35">
      <c r="A27" s="7" t="str">
        <f t="shared" si="0"/>
        <v>Alondra Gaytan</v>
      </c>
      <c r="B27" t="s">
        <v>1440</v>
      </c>
      <c r="C27" t="s">
        <v>1439</v>
      </c>
      <c r="D27" t="s">
        <v>1528</v>
      </c>
      <c r="E27" s="1">
        <v>43315.291666666672</v>
      </c>
      <c r="F27" t="s">
        <v>793</v>
      </c>
      <c r="G27" s="1">
        <v>43298.291666666672</v>
      </c>
      <c r="H27" t="s">
        <v>794</v>
      </c>
      <c r="I27" s="1">
        <v>42373.333333333328</v>
      </c>
      <c r="J27">
        <v>0</v>
      </c>
      <c r="K27">
        <v>838</v>
      </c>
      <c r="L27" t="s">
        <v>795</v>
      </c>
      <c r="M27" t="s">
        <v>885</v>
      </c>
      <c r="N27" t="s">
        <v>810</v>
      </c>
      <c r="O27" t="s">
        <v>820</v>
      </c>
    </row>
    <row r="28" spans="1:15" x14ac:dyDescent="0.35">
      <c r="A28" s="7" t="str">
        <f t="shared" si="0"/>
        <v>Alondra Gaytan</v>
      </c>
      <c r="B28" t="s">
        <v>1466</v>
      </c>
      <c r="C28" t="s">
        <v>1465</v>
      </c>
      <c r="D28" t="s">
        <v>1529</v>
      </c>
      <c r="E28" s="1">
        <v>43291.291666666672</v>
      </c>
      <c r="F28" t="s">
        <v>819</v>
      </c>
      <c r="G28" s="1">
        <v>43277.291666666672</v>
      </c>
      <c r="H28" t="s">
        <v>794</v>
      </c>
      <c r="J28">
        <v>0</v>
      </c>
      <c r="K28">
        <v>0</v>
      </c>
      <c r="L28" t="s">
        <v>816</v>
      </c>
      <c r="M28" t="s">
        <v>885</v>
      </c>
      <c r="N28" t="s">
        <v>810</v>
      </c>
      <c r="O28" t="s">
        <v>831</v>
      </c>
    </row>
    <row r="29" spans="1:15" x14ac:dyDescent="0.35">
      <c r="A29" s="7" t="str">
        <f t="shared" si="0"/>
        <v>Alondra Gaytan</v>
      </c>
      <c r="B29" t="s">
        <v>1471</v>
      </c>
      <c r="C29" t="s">
        <v>1470</v>
      </c>
      <c r="D29" t="s">
        <v>1293</v>
      </c>
      <c r="E29" s="1">
        <v>43284.291666666672</v>
      </c>
      <c r="F29" t="s">
        <v>840</v>
      </c>
      <c r="G29" s="1">
        <v>43263.291666666672</v>
      </c>
      <c r="H29" t="s">
        <v>794</v>
      </c>
      <c r="J29">
        <v>0</v>
      </c>
      <c r="K29">
        <v>0</v>
      </c>
      <c r="L29" t="s">
        <v>816</v>
      </c>
      <c r="M29" t="s">
        <v>885</v>
      </c>
      <c r="N29" t="s">
        <v>1285</v>
      </c>
      <c r="O29" t="s">
        <v>958</v>
      </c>
    </row>
    <row r="30" spans="1:15" x14ac:dyDescent="0.35">
      <c r="A30" s="7" t="str">
        <f t="shared" si="0"/>
        <v>Anthony C. Elliott</v>
      </c>
      <c r="B30" t="s">
        <v>642</v>
      </c>
      <c r="C30" t="s">
        <v>641</v>
      </c>
      <c r="D30" t="s">
        <v>792</v>
      </c>
      <c r="E30" s="1">
        <v>43192.291666666672</v>
      </c>
      <c r="F30" t="s">
        <v>793</v>
      </c>
      <c r="G30" s="1">
        <v>41745.291666666664</v>
      </c>
      <c r="H30" t="s">
        <v>794</v>
      </c>
      <c r="I30" s="1">
        <v>40179.333333333336</v>
      </c>
      <c r="J30">
        <v>3</v>
      </c>
      <c r="K30">
        <v>650000</v>
      </c>
      <c r="L30" t="s">
        <v>795</v>
      </c>
      <c r="M30" t="s">
        <v>1365</v>
      </c>
      <c r="N30" t="s">
        <v>797</v>
      </c>
      <c r="O30" t="s">
        <v>798</v>
      </c>
    </row>
    <row r="31" spans="1:15" x14ac:dyDescent="0.35">
      <c r="A31" s="7" t="str">
        <f t="shared" si="0"/>
        <v>Anthony C. Elliott</v>
      </c>
      <c r="B31" t="s">
        <v>200</v>
      </c>
      <c r="C31" t="s">
        <v>199</v>
      </c>
      <c r="D31" t="s">
        <v>799</v>
      </c>
      <c r="E31" s="1">
        <v>43259.291666666672</v>
      </c>
      <c r="F31" t="s">
        <v>800</v>
      </c>
      <c r="G31" s="1">
        <v>42580.291666666672</v>
      </c>
      <c r="H31" t="s">
        <v>794</v>
      </c>
      <c r="I31" s="1">
        <v>28672.291666666668</v>
      </c>
      <c r="J31">
        <v>4</v>
      </c>
      <c r="K31">
        <v>600000</v>
      </c>
      <c r="L31" t="s">
        <v>795</v>
      </c>
      <c r="M31" t="s">
        <v>1365</v>
      </c>
      <c r="N31" t="s">
        <v>797</v>
      </c>
      <c r="O31" t="s">
        <v>801</v>
      </c>
    </row>
    <row r="32" spans="1:15" x14ac:dyDescent="0.35">
      <c r="A32" s="7" t="str">
        <f t="shared" si="0"/>
        <v>Anthony C. Elliott</v>
      </c>
      <c r="B32" t="s">
        <v>125</v>
      </c>
      <c r="C32" t="s">
        <v>124</v>
      </c>
      <c r="D32" t="s">
        <v>818</v>
      </c>
      <c r="E32" s="1">
        <v>43300.291666666672</v>
      </c>
      <c r="F32" t="s">
        <v>819</v>
      </c>
      <c r="G32" s="1">
        <v>43272.291666666672</v>
      </c>
      <c r="H32" t="s">
        <v>794</v>
      </c>
      <c r="I32" s="1">
        <v>39022.333333333336</v>
      </c>
      <c r="J32">
        <v>2</v>
      </c>
      <c r="K32">
        <v>73550</v>
      </c>
      <c r="L32" t="s">
        <v>795</v>
      </c>
      <c r="M32" t="s">
        <v>1365</v>
      </c>
      <c r="N32" t="s">
        <v>810</v>
      </c>
      <c r="O32" t="s">
        <v>820</v>
      </c>
    </row>
    <row r="33" spans="1:15" x14ac:dyDescent="0.35">
      <c r="A33" s="7" t="str">
        <f t="shared" si="0"/>
        <v>Anthony C. Elliott</v>
      </c>
      <c r="B33" t="s">
        <v>700</v>
      </c>
      <c r="C33" t="s">
        <v>699</v>
      </c>
      <c r="D33" t="s">
        <v>823</v>
      </c>
      <c r="E33" s="1">
        <v>43168.333333333328</v>
      </c>
      <c r="F33" t="s">
        <v>800</v>
      </c>
      <c r="G33" s="1">
        <v>42803.333333333328</v>
      </c>
      <c r="H33" t="s">
        <v>794</v>
      </c>
      <c r="I33" s="1">
        <v>42796.333333333328</v>
      </c>
      <c r="J33">
        <v>2</v>
      </c>
      <c r="K33">
        <v>0</v>
      </c>
      <c r="L33" t="s">
        <v>824</v>
      </c>
      <c r="M33" t="s">
        <v>1365</v>
      </c>
      <c r="N33" t="s">
        <v>805</v>
      </c>
      <c r="O33" t="s">
        <v>801</v>
      </c>
    </row>
    <row r="34" spans="1:15" x14ac:dyDescent="0.35">
      <c r="A34" s="7" t="str">
        <f t="shared" si="0"/>
        <v>Anthony C. Elliott</v>
      </c>
      <c r="B34" t="s">
        <v>310</v>
      </c>
      <c r="C34" t="s">
        <v>309</v>
      </c>
      <c r="D34" t="s">
        <v>826</v>
      </c>
      <c r="E34" s="1">
        <v>43235.291666666672</v>
      </c>
      <c r="F34" t="s">
        <v>819</v>
      </c>
      <c r="G34" s="1">
        <v>43144.333333333328</v>
      </c>
      <c r="H34" t="s">
        <v>794</v>
      </c>
      <c r="I34" s="1">
        <v>28856.333333333332</v>
      </c>
      <c r="J34">
        <v>1</v>
      </c>
      <c r="K34">
        <v>195000</v>
      </c>
      <c r="L34" t="s">
        <v>795</v>
      </c>
      <c r="M34" t="s">
        <v>1365</v>
      </c>
      <c r="N34" t="s">
        <v>827</v>
      </c>
      <c r="O34" t="s">
        <v>828</v>
      </c>
    </row>
    <row r="35" spans="1:15" x14ac:dyDescent="0.35">
      <c r="A35" s="7" t="str">
        <f t="shared" si="0"/>
        <v>Anthony C. Elliott</v>
      </c>
      <c r="B35" t="s">
        <v>756</v>
      </c>
      <c r="C35" t="s">
        <v>755</v>
      </c>
      <c r="D35" t="s">
        <v>844</v>
      </c>
      <c r="E35" s="1">
        <v>43126.333333333328</v>
      </c>
      <c r="F35" t="s">
        <v>793</v>
      </c>
      <c r="G35" s="1">
        <v>43123.333333333328</v>
      </c>
      <c r="H35" t="s">
        <v>794</v>
      </c>
      <c r="I35" s="1">
        <v>37257.333333333336</v>
      </c>
      <c r="J35">
        <v>2</v>
      </c>
      <c r="K35">
        <v>190000</v>
      </c>
      <c r="L35" t="s">
        <v>795</v>
      </c>
      <c r="M35" t="s">
        <v>1365</v>
      </c>
      <c r="N35" t="s">
        <v>810</v>
      </c>
      <c r="O35" t="s">
        <v>845</v>
      </c>
    </row>
    <row r="36" spans="1:15" x14ac:dyDescent="0.35">
      <c r="A36" s="7" t="str">
        <f t="shared" si="0"/>
        <v>Anthony C. Elliott</v>
      </c>
      <c r="B36" t="s">
        <v>600</v>
      </c>
      <c r="C36" t="s">
        <v>599</v>
      </c>
      <c r="D36" t="s">
        <v>850</v>
      </c>
      <c r="E36" s="1">
        <v>43209.291666666672</v>
      </c>
      <c r="F36" t="s">
        <v>819</v>
      </c>
      <c r="G36" s="1">
        <v>43181.291666666672</v>
      </c>
      <c r="H36" t="s">
        <v>794</v>
      </c>
      <c r="I36" s="1">
        <v>43220.291666666672</v>
      </c>
      <c r="J36">
        <v>0</v>
      </c>
      <c r="K36">
        <v>0</v>
      </c>
      <c r="L36" t="s">
        <v>816</v>
      </c>
      <c r="M36" t="s">
        <v>1365</v>
      </c>
      <c r="N36" t="s">
        <v>810</v>
      </c>
      <c r="O36" t="s">
        <v>831</v>
      </c>
    </row>
    <row r="37" spans="1:15" x14ac:dyDescent="0.35">
      <c r="A37" s="7" t="str">
        <f t="shared" si="0"/>
        <v>Anthony C. Elliott</v>
      </c>
      <c r="B37" t="s">
        <v>336</v>
      </c>
      <c r="C37" t="s">
        <v>335</v>
      </c>
      <c r="D37" t="s">
        <v>871</v>
      </c>
      <c r="E37" s="1">
        <v>43235.291666666672</v>
      </c>
      <c r="F37" t="s">
        <v>800</v>
      </c>
      <c r="G37" s="1">
        <v>43112.333333333328</v>
      </c>
      <c r="H37" t="s">
        <v>794</v>
      </c>
      <c r="I37" s="1">
        <v>42067.333333333328</v>
      </c>
      <c r="J37">
        <v>3</v>
      </c>
      <c r="K37">
        <v>520000</v>
      </c>
      <c r="L37" t="s">
        <v>795</v>
      </c>
      <c r="M37" t="s">
        <v>1365</v>
      </c>
      <c r="N37" t="s">
        <v>872</v>
      </c>
      <c r="O37" t="s">
        <v>801</v>
      </c>
    </row>
    <row r="38" spans="1:15" x14ac:dyDescent="0.35">
      <c r="A38" s="7" t="str">
        <f t="shared" si="0"/>
        <v>Anthony C. Elliott</v>
      </c>
      <c r="B38" t="s">
        <v>1381</v>
      </c>
      <c r="C38" t="s">
        <v>1379</v>
      </c>
      <c r="D38" t="s">
        <v>886</v>
      </c>
      <c r="E38" s="1">
        <v>43286.291666666672</v>
      </c>
      <c r="F38" t="s">
        <v>808</v>
      </c>
      <c r="G38" s="1">
        <v>43084.333333333328</v>
      </c>
      <c r="H38" t="s">
        <v>794</v>
      </c>
      <c r="I38" s="1">
        <v>36528.333333333336</v>
      </c>
      <c r="J38">
        <v>10</v>
      </c>
      <c r="K38">
        <v>1500000</v>
      </c>
      <c r="L38" t="s">
        <v>795</v>
      </c>
      <c r="M38" t="s">
        <v>1365</v>
      </c>
      <c r="N38" t="s">
        <v>810</v>
      </c>
      <c r="O38" t="s">
        <v>845</v>
      </c>
    </row>
    <row r="39" spans="1:15" x14ac:dyDescent="0.35">
      <c r="A39" s="7" t="str">
        <f t="shared" si="0"/>
        <v>Anthony C. Elliott</v>
      </c>
      <c r="B39" t="s">
        <v>640</v>
      </c>
      <c r="C39" t="s">
        <v>639</v>
      </c>
      <c r="D39" t="s">
        <v>887</v>
      </c>
      <c r="E39" s="1">
        <v>43290.291666666672</v>
      </c>
      <c r="F39" t="s">
        <v>808</v>
      </c>
      <c r="G39" s="1">
        <v>43014.291666666672</v>
      </c>
      <c r="H39" t="s">
        <v>794</v>
      </c>
      <c r="I39" s="1">
        <v>43166.333333333328</v>
      </c>
      <c r="J39">
        <v>0</v>
      </c>
      <c r="K39">
        <v>0</v>
      </c>
      <c r="L39" t="s">
        <v>816</v>
      </c>
      <c r="M39" t="s">
        <v>1365</v>
      </c>
      <c r="N39" t="s">
        <v>810</v>
      </c>
      <c r="O39" t="s">
        <v>817</v>
      </c>
    </row>
    <row r="40" spans="1:15" x14ac:dyDescent="0.35">
      <c r="A40" s="7" t="str">
        <f t="shared" si="0"/>
        <v>Anthony C. Elliott</v>
      </c>
      <c r="B40" t="s">
        <v>352</v>
      </c>
      <c r="C40" t="s">
        <v>351</v>
      </c>
      <c r="D40" t="s">
        <v>893</v>
      </c>
      <c r="E40" s="1">
        <v>43235.291666666672</v>
      </c>
      <c r="F40" t="s">
        <v>819</v>
      </c>
      <c r="G40" s="1">
        <v>43143.333333333328</v>
      </c>
      <c r="H40" t="s">
        <v>794</v>
      </c>
      <c r="I40" s="1">
        <v>34851.291666666664</v>
      </c>
      <c r="J40">
        <v>1</v>
      </c>
      <c r="K40">
        <v>78000</v>
      </c>
      <c r="L40" t="s">
        <v>795</v>
      </c>
      <c r="M40" t="s">
        <v>1365</v>
      </c>
      <c r="N40" t="s">
        <v>872</v>
      </c>
      <c r="O40" t="s">
        <v>894</v>
      </c>
    </row>
    <row r="41" spans="1:15" x14ac:dyDescent="0.35">
      <c r="A41" s="7" t="str">
        <f t="shared" si="0"/>
        <v>Anthony C. Elliott</v>
      </c>
      <c r="B41" t="s">
        <v>1565</v>
      </c>
      <c r="C41" t="s">
        <v>1538</v>
      </c>
      <c r="D41" t="s">
        <v>905</v>
      </c>
      <c r="E41" s="1">
        <v>43157.333333333328</v>
      </c>
      <c r="F41" t="s">
        <v>859</v>
      </c>
      <c r="G41" s="1">
        <v>42528.291666666672</v>
      </c>
      <c r="H41" t="s">
        <v>794</v>
      </c>
      <c r="I41" s="1">
        <v>40179.333333333336</v>
      </c>
      <c r="J41">
        <v>6</v>
      </c>
      <c r="K41">
        <v>896000</v>
      </c>
      <c r="L41" t="s">
        <v>795</v>
      </c>
      <c r="M41" t="s">
        <v>1365</v>
      </c>
      <c r="N41" t="s">
        <v>857</v>
      </c>
      <c r="O41" t="s">
        <v>845</v>
      </c>
    </row>
    <row r="42" spans="1:15" x14ac:dyDescent="0.35">
      <c r="A42" s="7" t="str">
        <f t="shared" si="0"/>
        <v>Anthony C. Elliott</v>
      </c>
      <c r="B42" t="s">
        <v>346</v>
      </c>
      <c r="C42" t="s">
        <v>345</v>
      </c>
      <c r="D42" t="s">
        <v>926</v>
      </c>
      <c r="E42" s="1">
        <v>43235.291666666672</v>
      </c>
      <c r="F42" t="s">
        <v>884</v>
      </c>
      <c r="G42" s="1">
        <v>43104.333333333328</v>
      </c>
      <c r="H42" t="s">
        <v>794</v>
      </c>
      <c r="I42" s="1">
        <v>42005.333333333328</v>
      </c>
      <c r="J42">
        <v>1</v>
      </c>
      <c r="K42">
        <v>30000</v>
      </c>
      <c r="L42" t="s">
        <v>795</v>
      </c>
      <c r="M42" t="s">
        <v>1365</v>
      </c>
      <c r="N42" t="s">
        <v>810</v>
      </c>
      <c r="O42" t="s">
        <v>801</v>
      </c>
    </row>
    <row r="43" spans="1:15" x14ac:dyDescent="0.35">
      <c r="A43" s="7" t="str">
        <f t="shared" si="0"/>
        <v>Anthony C. Elliott</v>
      </c>
      <c r="B43" t="s">
        <v>436</v>
      </c>
      <c r="C43" t="s">
        <v>435</v>
      </c>
      <c r="D43" t="s">
        <v>931</v>
      </c>
      <c r="E43" s="1">
        <v>43235.291666666672</v>
      </c>
      <c r="F43" t="s">
        <v>800</v>
      </c>
      <c r="G43" s="1">
        <v>43119.333333333328</v>
      </c>
      <c r="H43" t="s">
        <v>794</v>
      </c>
      <c r="I43" s="1">
        <v>42310.333333333328</v>
      </c>
      <c r="J43">
        <v>1</v>
      </c>
      <c r="K43">
        <v>383000</v>
      </c>
      <c r="L43" t="s">
        <v>795</v>
      </c>
      <c r="M43" t="s">
        <v>1365</v>
      </c>
      <c r="N43" t="s">
        <v>810</v>
      </c>
      <c r="O43" t="s">
        <v>932</v>
      </c>
    </row>
    <row r="44" spans="1:15" x14ac:dyDescent="0.35">
      <c r="A44" s="7" t="str">
        <f t="shared" si="0"/>
        <v>Anthony C. Elliott</v>
      </c>
      <c r="B44" t="s">
        <v>1561</v>
      </c>
      <c r="C44" t="s">
        <v>1537</v>
      </c>
      <c r="D44" t="s">
        <v>943</v>
      </c>
      <c r="E44" s="1">
        <v>43235.291666666672</v>
      </c>
      <c r="F44" t="s">
        <v>884</v>
      </c>
      <c r="G44" s="1">
        <v>43103.333333333328</v>
      </c>
      <c r="H44" t="s">
        <v>794</v>
      </c>
      <c r="I44" s="1">
        <v>36161.333333333336</v>
      </c>
      <c r="J44">
        <v>2</v>
      </c>
      <c r="K44">
        <v>400000</v>
      </c>
      <c r="L44" t="s">
        <v>795</v>
      </c>
      <c r="M44" t="s">
        <v>1365</v>
      </c>
      <c r="N44" t="s">
        <v>810</v>
      </c>
      <c r="O44" t="s">
        <v>845</v>
      </c>
    </row>
    <row r="45" spans="1:15" x14ac:dyDescent="0.35">
      <c r="A45" s="7" t="str">
        <f t="shared" si="0"/>
        <v>Anthony C. Elliott</v>
      </c>
      <c r="B45" t="s">
        <v>240</v>
      </c>
      <c r="C45" t="s">
        <v>239</v>
      </c>
      <c r="D45" t="s">
        <v>973</v>
      </c>
      <c r="E45" s="1">
        <v>43252.291666666672</v>
      </c>
      <c r="F45" t="s">
        <v>847</v>
      </c>
      <c r="G45" s="1">
        <v>43241.291666666672</v>
      </c>
      <c r="H45" t="s">
        <v>794</v>
      </c>
      <c r="I45" s="1">
        <v>37257.333333333336</v>
      </c>
      <c r="J45">
        <v>1</v>
      </c>
      <c r="K45">
        <v>165000</v>
      </c>
      <c r="L45" t="s">
        <v>795</v>
      </c>
      <c r="M45" t="s">
        <v>1365</v>
      </c>
      <c r="N45" t="s">
        <v>810</v>
      </c>
      <c r="O45" t="s">
        <v>801</v>
      </c>
    </row>
    <row r="46" spans="1:15" x14ac:dyDescent="0.35">
      <c r="A46" s="7" t="str">
        <f t="shared" si="0"/>
        <v>Anthony C. Elliott</v>
      </c>
      <c r="B46" t="s">
        <v>516</v>
      </c>
      <c r="C46" t="s">
        <v>515</v>
      </c>
      <c r="D46" t="s">
        <v>981</v>
      </c>
      <c r="E46" s="1">
        <v>43235.291666666672</v>
      </c>
      <c r="F46" t="s">
        <v>800</v>
      </c>
      <c r="G46" s="1">
        <v>43102.333333333328</v>
      </c>
      <c r="H46" t="s">
        <v>794</v>
      </c>
      <c r="I46" s="1">
        <v>43001.291666666672</v>
      </c>
      <c r="J46">
        <v>1</v>
      </c>
      <c r="K46">
        <v>24481</v>
      </c>
      <c r="L46" t="s">
        <v>824</v>
      </c>
      <c r="M46" t="s">
        <v>1365</v>
      </c>
      <c r="N46" t="s">
        <v>810</v>
      </c>
      <c r="O46" t="s">
        <v>845</v>
      </c>
    </row>
    <row r="47" spans="1:15" x14ac:dyDescent="0.35">
      <c r="A47" s="7" t="str">
        <f t="shared" si="0"/>
        <v>Anthony C. Elliott</v>
      </c>
      <c r="B47" t="s">
        <v>366</v>
      </c>
      <c r="C47" t="s">
        <v>365</v>
      </c>
      <c r="D47" t="s">
        <v>992</v>
      </c>
      <c r="E47" s="1">
        <v>43235.291666666672</v>
      </c>
      <c r="F47" t="s">
        <v>808</v>
      </c>
      <c r="G47" s="1">
        <v>43073.333333333328</v>
      </c>
      <c r="H47" t="s">
        <v>794</v>
      </c>
      <c r="I47" s="1">
        <v>42931.291666666672</v>
      </c>
      <c r="J47">
        <v>3</v>
      </c>
      <c r="K47">
        <v>0</v>
      </c>
      <c r="L47" t="s">
        <v>824</v>
      </c>
      <c r="M47" t="s">
        <v>1365</v>
      </c>
      <c r="N47" t="s">
        <v>852</v>
      </c>
      <c r="O47" t="s">
        <v>801</v>
      </c>
    </row>
    <row r="48" spans="1:15" x14ac:dyDescent="0.35">
      <c r="A48" s="7" t="str">
        <f t="shared" si="0"/>
        <v>Anthony C. Elliott</v>
      </c>
      <c r="B48" t="s">
        <v>354</v>
      </c>
      <c r="C48" t="s">
        <v>353</v>
      </c>
      <c r="D48" t="s">
        <v>993</v>
      </c>
      <c r="E48" s="1">
        <v>43235.291666666672</v>
      </c>
      <c r="F48" t="s">
        <v>840</v>
      </c>
      <c r="G48" s="1">
        <v>43136.333333333328</v>
      </c>
      <c r="H48" t="s">
        <v>794</v>
      </c>
      <c r="I48" s="1">
        <v>42065.333333333328</v>
      </c>
      <c r="J48">
        <v>1</v>
      </c>
      <c r="K48">
        <v>85000</v>
      </c>
      <c r="L48" t="s">
        <v>795</v>
      </c>
      <c r="M48" t="s">
        <v>1365</v>
      </c>
      <c r="N48" t="s">
        <v>810</v>
      </c>
      <c r="O48" t="s">
        <v>801</v>
      </c>
    </row>
    <row r="49" spans="1:15" x14ac:dyDescent="0.35">
      <c r="A49" s="7" t="str">
        <f t="shared" si="0"/>
        <v>Anthony C. Elliott</v>
      </c>
      <c r="B49" t="s">
        <v>588</v>
      </c>
      <c r="C49" t="s">
        <v>587</v>
      </c>
      <c r="D49" t="s">
        <v>997</v>
      </c>
      <c r="E49" s="1">
        <v>43217.291666666672</v>
      </c>
      <c r="F49" t="s">
        <v>861</v>
      </c>
      <c r="G49" s="1">
        <v>43117.333333333328</v>
      </c>
      <c r="H49" t="s">
        <v>794</v>
      </c>
      <c r="I49" s="1">
        <v>40562.333333333336</v>
      </c>
      <c r="J49">
        <v>2</v>
      </c>
      <c r="K49">
        <v>30000</v>
      </c>
      <c r="L49" t="s">
        <v>795</v>
      </c>
      <c r="M49" t="s">
        <v>1365</v>
      </c>
      <c r="N49" t="s">
        <v>813</v>
      </c>
      <c r="O49" t="s">
        <v>820</v>
      </c>
    </row>
    <row r="50" spans="1:15" x14ac:dyDescent="0.35">
      <c r="A50" s="7" t="str">
        <f t="shared" si="0"/>
        <v>Anthony C. Elliott</v>
      </c>
      <c r="B50" t="s">
        <v>384</v>
      </c>
      <c r="C50" t="s">
        <v>383</v>
      </c>
      <c r="D50" t="s">
        <v>1004</v>
      </c>
      <c r="E50" s="1">
        <v>43241.291666666672</v>
      </c>
      <c r="F50" t="s">
        <v>1005</v>
      </c>
      <c r="G50" s="1">
        <v>43140.333333333328</v>
      </c>
      <c r="H50" t="s">
        <v>794</v>
      </c>
      <c r="I50" s="1">
        <v>41848.291666666664</v>
      </c>
      <c r="J50">
        <v>5</v>
      </c>
      <c r="K50">
        <v>1190000</v>
      </c>
      <c r="L50" t="s">
        <v>795</v>
      </c>
      <c r="M50" t="s">
        <v>1365</v>
      </c>
      <c r="N50" t="s">
        <v>842</v>
      </c>
      <c r="O50" t="s">
        <v>798</v>
      </c>
    </row>
    <row r="51" spans="1:15" x14ac:dyDescent="0.35">
      <c r="A51" s="7" t="str">
        <f t="shared" si="0"/>
        <v>Anthony C. Elliott</v>
      </c>
      <c r="B51" t="s">
        <v>368</v>
      </c>
      <c r="C51" t="s">
        <v>367</v>
      </c>
      <c r="D51" t="s">
        <v>1010</v>
      </c>
      <c r="E51" s="1">
        <v>43235.291666666672</v>
      </c>
      <c r="F51" t="s">
        <v>800</v>
      </c>
      <c r="G51" s="1">
        <v>43142.333333333328</v>
      </c>
      <c r="H51" t="s">
        <v>794</v>
      </c>
      <c r="J51">
        <v>0</v>
      </c>
      <c r="K51">
        <v>0</v>
      </c>
      <c r="L51" t="s">
        <v>816</v>
      </c>
      <c r="M51" t="s">
        <v>1365</v>
      </c>
      <c r="N51" t="s">
        <v>872</v>
      </c>
      <c r="O51" t="s">
        <v>894</v>
      </c>
    </row>
    <row r="52" spans="1:15" x14ac:dyDescent="0.35">
      <c r="A52" s="7" t="str">
        <f t="shared" si="0"/>
        <v>Anthony C. Elliott</v>
      </c>
      <c r="B52" t="s">
        <v>667</v>
      </c>
      <c r="C52" t="s">
        <v>666</v>
      </c>
      <c r="D52" t="s">
        <v>1016</v>
      </c>
      <c r="E52" s="1">
        <v>43298.291666666672</v>
      </c>
      <c r="F52" t="s">
        <v>819</v>
      </c>
      <c r="G52" s="1">
        <v>41345.291666666664</v>
      </c>
      <c r="H52" t="s">
        <v>794</v>
      </c>
      <c r="I52" s="1">
        <v>30648.333333333332</v>
      </c>
      <c r="J52">
        <v>22</v>
      </c>
      <c r="K52">
        <v>1800000</v>
      </c>
      <c r="L52" t="s">
        <v>795</v>
      </c>
      <c r="M52" t="s">
        <v>1365</v>
      </c>
      <c r="N52" t="s">
        <v>797</v>
      </c>
      <c r="O52" t="s">
        <v>801</v>
      </c>
    </row>
    <row r="53" spans="1:15" x14ac:dyDescent="0.35">
      <c r="A53" s="7" t="str">
        <f t="shared" si="0"/>
        <v>Anthony C. Elliott</v>
      </c>
      <c r="B53" t="s">
        <v>25</v>
      </c>
      <c r="C53" t="s">
        <v>24</v>
      </c>
      <c r="D53" t="s">
        <v>1017</v>
      </c>
      <c r="E53" s="1">
        <v>43283.291666666672</v>
      </c>
      <c r="F53" t="s">
        <v>808</v>
      </c>
      <c r="G53" s="1">
        <v>43102.333333333328</v>
      </c>
      <c r="H53" t="s">
        <v>794</v>
      </c>
      <c r="I53" s="1">
        <v>41634.333333333336</v>
      </c>
      <c r="J53">
        <v>2</v>
      </c>
      <c r="K53">
        <v>400000</v>
      </c>
      <c r="L53" t="s">
        <v>795</v>
      </c>
      <c r="M53" t="s">
        <v>1365</v>
      </c>
      <c r="N53" t="s">
        <v>797</v>
      </c>
      <c r="O53" t="s">
        <v>801</v>
      </c>
    </row>
    <row r="54" spans="1:15" x14ac:dyDescent="0.35">
      <c r="A54" s="7" t="str">
        <f t="shared" si="0"/>
        <v>Anthony C. Elliott</v>
      </c>
      <c r="B54" t="s">
        <v>182</v>
      </c>
      <c r="C54" t="s">
        <v>181</v>
      </c>
      <c r="D54" t="s">
        <v>1023</v>
      </c>
      <c r="E54" s="1">
        <v>43263.291666666672</v>
      </c>
      <c r="F54" t="s">
        <v>889</v>
      </c>
      <c r="G54" s="1">
        <v>43161.333333333328</v>
      </c>
      <c r="H54" t="s">
        <v>794</v>
      </c>
      <c r="I54" s="1">
        <v>41275.333333333336</v>
      </c>
      <c r="J54">
        <v>1</v>
      </c>
      <c r="K54">
        <v>700000</v>
      </c>
      <c r="L54" t="s">
        <v>795</v>
      </c>
      <c r="M54" t="s">
        <v>1365</v>
      </c>
      <c r="N54" t="s">
        <v>797</v>
      </c>
      <c r="O54" t="s">
        <v>801</v>
      </c>
    </row>
    <row r="55" spans="1:15" x14ac:dyDescent="0.35">
      <c r="A55" s="7" t="str">
        <f t="shared" si="0"/>
        <v>Anthony C. Elliott</v>
      </c>
      <c r="B55" t="s">
        <v>528</v>
      </c>
      <c r="C55" t="s">
        <v>527</v>
      </c>
      <c r="D55" t="s">
        <v>1039</v>
      </c>
      <c r="E55" s="1">
        <v>43299.291666666672</v>
      </c>
      <c r="F55" t="s">
        <v>800</v>
      </c>
      <c r="G55" s="1">
        <v>43144.333333333328</v>
      </c>
      <c r="H55" t="s">
        <v>794</v>
      </c>
      <c r="I55" s="1">
        <v>40940.333333333336</v>
      </c>
      <c r="J55">
        <v>1</v>
      </c>
      <c r="K55">
        <v>0</v>
      </c>
      <c r="L55" t="s">
        <v>795</v>
      </c>
      <c r="M55" t="s">
        <v>1365</v>
      </c>
      <c r="N55" t="s">
        <v>830</v>
      </c>
      <c r="O55" t="s">
        <v>853</v>
      </c>
    </row>
    <row r="56" spans="1:15" x14ac:dyDescent="0.35">
      <c r="A56" s="7" t="str">
        <f t="shared" si="0"/>
        <v>Anthony C. Elliott</v>
      </c>
      <c r="B56" t="s">
        <v>390</v>
      </c>
      <c r="C56" t="s">
        <v>389</v>
      </c>
      <c r="D56" t="s">
        <v>1044</v>
      </c>
      <c r="E56" s="1">
        <v>43235.291666666672</v>
      </c>
      <c r="F56" t="s">
        <v>884</v>
      </c>
      <c r="G56" s="1">
        <v>43194.291666666672</v>
      </c>
      <c r="H56" t="s">
        <v>794</v>
      </c>
      <c r="I56" s="1">
        <v>43174.291666666672</v>
      </c>
      <c r="J56">
        <v>1</v>
      </c>
      <c r="K56">
        <v>250000</v>
      </c>
      <c r="L56" t="s">
        <v>824</v>
      </c>
      <c r="M56" t="s">
        <v>1365</v>
      </c>
      <c r="N56" t="s">
        <v>1026</v>
      </c>
      <c r="O56" t="s">
        <v>916</v>
      </c>
    </row>
    <row r="57" spans="1:15" x14ac:dyDescent="0.35">
      <c r="A57" s="7" t="str">
        <f t="shared" si="0"/>
        <v>Anthony C. Elliott</v>
      </c>
      <c r="B57" t="s">
        <v>210</v>
      </c>
      <c r="C57" t="s">
        <v>209</v>
      </c>
      <c r="D57" t="s">
        <v>1069</v>
      </c>
      <c r="E57" s="1">
        <v>43297.291666666672</v>
      </c>
      <c r="F57" t="s">
        <v>793</v>
      </c>
      <c r="G57" s="1">
        <v>43244.291666666672</v>
      </c>
      <c r="H57" t="s">
        <v>794</v>
      </c>
      <c r="J57">
        <v>0</v>
      </c>
      <c r="K57">
        <v>0</v>
      </c>
      <c r="L57" t="s">
        <v>816</v>
      </c>
      <c r="M57" t="s">
        <v>1365</v>
      </c>
      <c r="N57" t="s">
        <v>797</v>
      </c>
      <c r="O57" t="s">
        <v>849</v>
      </c>
    </row>
    <row r="58" spans="1:15" x14ac:dyDescent="0.35">
      <c r="A58" s="7" t="str">
        <f t="shared" si="0"/>
        <v>Anthony C. Elliott</v>
      </c>
      <c r="B58" t="s">
        <v>392</v>
      </c>
      <c r="C58" t="s">
        <v>391</v>
      </c>
      <c r="D58" t="s">
        <v>1075</v>
      </c>
      <c r="E58" s="1">
        <v>43235.291666666672</v>
      </c>
      <c r="F58" t="s">
        <v>840</v>
      </c>
      <c r="G58" s="1">
        <v>43144.333333333328</v>
      </c>
      <c r="H58" t="s">
        <v>794</v>
      </c>
      <c r="J58">
        <v>0</v>
      </c>
      <c r="K58">
        <v>0</v>
      </c>
      <c r="L58" t="s">
        <v>816</v>
      </c>
      <c r="M58" t="s">
        <v>1365</v>
      </c>
      <c r="N58" t="s">
        <v>810</v>
      </c>
      <c r="O58" t="s">
        <v>849</v>
      </c>
    </row>
    <row r="59" spans="1:15" x14ac:dyDescent="0.35">
      <c r="A59" s="7" t="str">
        <f t="shared" si="0"/>
        <v>Anthony C. Elliott</v>
      </c>
      <c r="B59" t="s">
        <v>295</v>
      </c>
      <c r="C59" t="s">
        <v>294</v>
      </c>
      <c r="D59" t="s">
        <v>1078</v>
      </c>
      <c r="E59" s="1">
        <v>43236.291666666672</v>
      </c>
      <c r="F59" t="s">
        <v>859</v>
      </c>
      <c r="G59" s="1">
        <v>43233.291666666672</v>
      </c>
      <c r="H59" t="s">
        <v>794</v>
      </c>
      <c r="I59" s="1">
        <v>41395.291666666664</v>
      </c>
      <c r="J59">
        <v>1</v>
      </c>
      <c r="K59">
        <v>315000</v>
      </c>
      <c r="L59" t="s">
        <v>795</v>
      </c>
      <c r="M59" t="s">
        <v>1365</v>
      </c>
      <c r="N59" t="s">
        <v>830</v>
      </c>
      <c r="O59" t="s">
        <v>801</v>
      </c>
    </row>
    <row r="60" spans="1:15" x14ac:dyDescent="0.35">
      <c r="A60" s="7" t="str">
        <f t="shared" si="0"/>
        <v>Anthony C. Elliott</v>
      </c>
      <c r="B60" t="s">
        <v>571</v>
      </c>
      <c r="C60" t="s">
        <v>570</v>
      </c>
      <c r="D60" t="s">
        <v>1081</v>
      </c>
      <c r="E60" s="1">
        <v>43227.291666666672</v>
      </c>
      <c r="F60" t="s">
        <v>884</v>
      </c>
      <c r="G60" s="1">
        <v>42942.291666666672</v>
      </c>
      <c r="H60" t="s">
        <v>794</v>
      </c>
      <c r="I60" s="1">
        <v>42926.291666666672</v>
      </c>
      <c r="J60">
        <v>0</v>
      </c>
      <c r="K60">
        <v>0</v>
      </c>
      <c r="L60" t="s">
        <v>824</v>
      </c>
      <c r="M60" t="s">
        <v>1365</v>
      </c>
      <c r="N60" t="s">
        <v>797</v>
      </c>
      <c r="O60" t="s">
        <v>979</v>
      </c>
    </row>
    <row r="61" spans="1:15" x14ac:dyDescent="0.35">
      <c r="A61" s="7" t="str">
        <f t="shared" si="0"/>
        <v>Anthony C. Elliott</v>
      </c>
      <c r="B61" t="s">
        <v>464</v>
      </c>
      <c r="C61" t="s">
        <v>463</v>
      </c>
      <c r="D61" t="s">
        <v>1086</v>
      </c>
      <c r="E61" s="1">
        <v>43314.291666666672</v>
      </c>
      <c r="F61" t="s">
        <v>800</v>
      </c>
      <c r="G61" s="1">
        <v>43222.291666666672</v>
      </c>
      <c r="H61" t="s">
        <v>794</v>
      </c>
      <c r="I61" s="1">
        <v>38838.291666666664</v>
      </c>
      <c r="J61">
        <v>5</v>
      </c>
      <c r="K61">
        <v>0</v>
      </c>
      <c r="L61" t="s">
        <v>795</v>
      </c>
      <c r="M61" t="s">
        <v>1365</v>
      </c>
      <c r="N61" t="s">
        <v>797</v>
      </c>
      <c r="O61" t="s">
        <v>798</v>
      </c>
    </row>
    <row r="62" spans="1:15" x14ac:dyDescent="0.35">
      <c r="A62" s="7" t="str">
        <f t="shared" si="0"/>
        <v>Anthony C. Elliott</v>
      </c>
      <c r="B62" t="s">
        <v>564</v>
      </c>
      <c r="C62" t="s">
        <v>563</v>
      </c>
      <c r="D62" t="s">
        <v>1091</v>
      </c>
      <c r="E62" s="1">
        <v>43229.291666666672</v>
      </c>
      <c r="F62" t="s">
        <v>793</v>
      </c>
      <c r="G62" s="1">
        <v>43229.291666666672</v>
      </c>
      <c r="H62" t="s">
        <v>794</v>
      </c>
      <c r="I62" s="1">
        <v>32843.333333333336</v>
      </c>
      <c r="J62">
        <v>2</v>
      </c>
      <c r="K62">
        <v>500000</v>
      </c>
      <c r="L62" t="s">
        <v>795</v>
      </c>
      <c r="M62" t="s">
        <v>1365</v>
      </c>
      <c r="N62" t="s">
        <v>805</v>
      </c>
      <c r="O62" t="s">
        <v>831</v>
      </c>
    </row>
    <row r="63" spans="1:15" x14ac:dyDescent="0.35">
      <c r="A63" s="7" t="str">
        <f t="shared" si="0"/>
        <v>Anthony C. Elliott</v>
      </c>
      <c r="B63" t="s">
        <v>82</v>
      </c>
      <c r="C63" t="s">
        <v>81</v>
      </c>
      <c r="D63" t="s">
        <v>1099</v>
      </c>
      <c r="E63" s="1">
        <v>43277.291666666672</v>
      </c>
      <c r="F63" t="s">
        <v>876</v>
      </c>
      <c r="G63" s="1">
        <v>43090.333333333328</v>
      </c>
      <c r="H63" t="s">
        <v>794</v>
      </c>
      <c r="I63" s="1">
        <v>41244.333333333336</v>
      </c>
      <c r="J63">
        <v>2</v>
      </c>
      <c r="K63">
        <v>250000</v>
      </c>
      <c r="L63" t="s">
        <v>795</v>
      </c>
      <c r="M63" t="s">
        <v>1365</v>
      </c>
      <c r="N63" t="s">
        <v>797</v>
      </c>
      <c r="O63" t="s">
        <v>801</v>
      </c>
    </row>
    <row r="64" spans="1:15" x14ac:dyDescent="0.35">
      <c r="A64" s="7" t="str">
        <f t="shared" si="0"/>
        <v>Anthony C. Elliott</v>
      </c>
      <c r="B64" t="s">
        <v>450</v>
      </c>
      <c r="C64" t="s">
        <v>449</v>
      </c>
      <c r="D64" t="s">
        <v>1106</v>
      </c>
      <c r="E64" s="1">
        <v>43235.291666666672</v>
      </c>
      <c r="F64" t="s">
        <v>819</v>
      </c>
      <c r="G64" s="1">
        <v>43177.291666666672</v>
      </c>
      <c r="H64" t="s">
        <v>794</v>
      </c>
      <c r="J64">
        <v>0</v>
      </c>
      <c r="K64">
        <v>0</v>
      </c>
      <c r="L64" t="s">
        <v>816</v>
      </c>
      <c r="M64" t="s">
        <v>1365</v>
      </c>
      <c r="N64" t="s">
        <v>810</v>
      </c>
      <c r="O64" t="s">
        <v>831</v>
      </c>
    </row>
    <row r="65" spans="1:15" x14ac:dyDescent="0.35">
      <c r="A65" s="7" t="str">
        <f t="shared" si="0"/>
        <v>Anthony C. Elliott</v>
      </c>
      <c r="B65" t="s">
        <v>674</v>
      </c>
      <c r="C65" t="s">
        <v>673</v>
      </c>
      <c r="D65" t="s">
        <v>1115</v>
      </c>
      <c r="E65" s="1">
        <v>43181.291666666672</v>
      </c>
      <c r="F65" t="s">
        <v>840</v>
      </c>
      <c r="G65" s="1">
        <v>43140.333333333328</v>
      </c>
      <c r="H65" t="s">
        <v>794</v>
      </c>
      <c r="I65" s="1">
        <v>33583.333333333336</v>
      </c>
      <c r="J65">
        <v>2</v>
      </c>
      <c r="K65">
        <v>120000</v>
      </c>
      <c r="L65" t="s">
        <v>795</v>
      </c>
      <c r="M65" t="s">
        <v>1365</v>
      </c>
      <c r="N65" t="s">
        <v>872</v>
      </c>
      <c r="O65" t="s">
        <v>820</v>
      </c>
    </row>
    <row r="66" spans="1:15" x14ac:dyDescent="0.35">
      <c r="A66" s="7" t="str">
        <f t="shared" ref="A66:A129" si="1">M66</f>
        <v>Anthony C. Elliott</v>
      </c>
      <c r="B66" t="s">
        <v>758</v>
      </c>
      <c r="C66" t="s">
        <v>757</v>
      </c>
      <c r="D66" t="s">
        <v>1129</v>
      </c>
      <c r="E66" s="1">
        <v>43125.333333333328</v>
      </c>
      <c r="F66" t="s">
        <v>819</v>
      </c>
      <c r="G66" s="1">
        <v>43091.333333333328</v>
      </c>
      <c r="H66" t="s">
        <v>794</v>
      </c>
      <c r="I66" s="1">
        <v>42005.333333333328</v>
      </c>
      <c r="J66">
        <v>1</v>
      </c>
      <c r="K66">
        <v>100000</v>
      </c>
      <c r="L66" t="s">
        <v>795</v>
      </c>
      <c r="M66" t="s">
        <v>1365</v>
      </c>
      <c r="N66" t="s">
        <v>922</v>
      </c>
      <c r="O66" t="s">
        <v>820</v>
      </c>
    </row>
    <row r="67" spans="1:15" x14ac:dyDescent="0.35">
      <c r="A67" s="7" t="str">
        <f t="shared" si="1"/>
        <v>Anthony C. Elliott</v>
      </c>
      <c r="B67" t="s">
        <v>1454</v>
      </c>
      <c r="C67" t="s">
        <v>1453</v>
      </c>
      <c r="D67" t="s">
        <v>1515</v>
      </c>
      <c r="E67" s="1">
        <v>43294.291666666672</v>
      </c>
      <c r="F67" t="s">
        <v>840</v>
      </c>
      <c r="G67" s="1">
        <v>43291.291666666672</v>
      </c>
      <c r="H67" t="s">
        <v>794</v>
      </c>
      <c r="I67" s="1">
        <v>31929.291666666668</v>
      </c>
      <c r="J67">
        <v>2</v>
      </c>
      <c r="K67">
        <v>125000</v>
      </c>
      <c r="L67" t="s">
        <v>795</v>
      </c>
      <c r="M67" t="s">
        <v>1365</v>
      </c>
      <c r="N67" t="s">
        <v>810</v>
      </c>
      <c r="O67" t="s">
        <v>831</v>
      </c>
    </row>
    <row r="68" spans="1:15" x14ac:dyDescent="0.35">
      <c r="A68" s="7" t="str">
        <f t="shared" si="1"/>
        <v>Anthony C. Elliott</v>
      </c>
      <c r="B68" t="s">
        <v>348</v>
      </c>
      <c r="C68" t="s">
        <v>347</v>
      </c>
      <c r="D68" t="s">
        <v>1134</v>
      </c>
      <c r="E68" s="1">
        <v>43235.291666666672</v>
      </c>
      <c r="F68" t="s">
        <v>803</v>
      </c>
      <c r="G68" s="1">
        <v>43167.333333333328</v>
      </c>
      <c r="H68" t="s">
        <v>794</v>
      </c>
      <c r="J68">
        <v>0</v>
      </c>
      <c r="K68">
        <v>0</v>
      </c>
      <c r="L68" t="s">
        <v>816</v>
      </c>
      <c r="M68" t="s">
        <v>1365</v>
      </c>
      <c r="N68" t="s">
        <v>810</v>
      </c>
      <c r="O68" t="s">
        <v>801</v>
      </c>
    </row>
    <row r="69" spans="1:15" x14ac:dyDescent="0.35">
      <c r="A69" s="7" t="str">
        <f t="shared" si="1"/>
        <v>Anthony C. Elliott</v>
      </c>
      <c r="B69" t="s">
        <v>1559</v>
      </c>
      <c r="C69" t="s">
        <v>1534</v>
      </c>
      <c r="D69" t="s">
        <v>1144</v>
      </c>
      <c r="E69" s="1">
        <v>43235.291666666672</v>
      </c>
      <c r="F69" t="s">
        <v>800</v>
      </c>
      <c r="G69" s="1">
        <v>43104.333333333328</v>
      </c>
      <c r="H69" t="s">
        <v>794</v>
      </c>
      <c r="I69" s="1">
        <v>41640.333333333336</v>
      </c>
      <c r="J69">
        <v>1</v>
      </c>
      <c r="K69">
        <v>125000</v>
      </c>
      <c r="L69" t="s">
        <v>795</v>
      </c>
      <c r="M69" t="s">
        <v>1365</v>
      </c>
      <c r="N69" t="s">
        <v>810</v>
      </c>
      <c r="O69" t="s">
        <v>845</v>
      </c>
    </row>
    <row r="70" spans="1:15" x14ac:dyDescent="0.35">
      <c r="A70" s="7" t="str">
        <f t="shared" si="1"/>
        <v>Anthony C. Elliott</v>
      </c>
      <c r="B70" t="s">
        <v>1391</v>
      </c>
      <c r="C70" t="s">
        <v>1390</v>
      </c>
      <c r="D70" t="s">
        <v>1147</v>
      </c>
      <c r="E70" s="1">
        <v>43140.333333333328</v>
      </c>
      <c r="F70" t="s">
        <v>808</v>
      </c>
      <c r="G70" s="1">
        <v>43082.333333333328</v>
      </c>
      <c r="H70" t="s">
        <v>794</v>
      </c>
      <c r="I70" s="1">
        <v>42675.291666666672</v>
      </c>
      <c r="J70">
        <v>3</v>
      </c>
      <c r="K70">
        <v>500000</v>
      </c>
      <c r="L70" t="s">
        <v>795</v>
      </c>
      <c r="M70" t="s">
        <v>1365</v>
      </c>
      <c r="N70" t="s">
        <v>810</v>
      </c>
      <c r="O70" t="s">
        <v>845</v>
      </c>
    </row>
    <row r="71" spans="1:15" x14ac:dyDescent="0.35">
      <c r="A71" s="7" t="str">
        <f t="shared" si="1"/>
        <v>Anthony C. Elliott</v>
      </c>
      <c r="B71" t="s">
        <v>1384</v>
      </c>
      <c r="C71" t="s">
        <v>1383</v>
      </c>
      <c r="D71" t="s">
        <v>1148</v>
      </c>
      <c r="E71" s="1">
        <v>43279.291666666672</v>
      </c>
      <c r="F71" t="s">
        <v>793</v>
      </c>
      <c r="G71" s="1">
        <v>43084.333333333328</v>
      </c>
      <c r="H71" t="s">
        <v>794</v>
      </c>
      <c r="I71" s="1">
        <v>42646.291666666672</v>
      </c>
      <c r="J71">
        <v>2</v>
      </c>
      <c r="K71">
        <v>0</v>
      </c>
      <c r="L71" t="s">
        <v>795</v>
      </c>
      <c r="M71" t="s">
        <v>1365</v>
      </c>
      <c r="N71" t="s">
        <v>810</v>
      </c>
      <c r="O71" t="s">
        <v>845</v>
      </c>
    </row>
    <row r="72" spans="1:15" x14ac:dyDescent="0.35">
      <c r="A72" s="7" t="str">
        <f t="shared" si="1"/>
        <v>Anthony C. Elliott</v>
      </c>
      <c r="B72" t="s">
        <v>468</v>
      </c>
      <c r="C72" t="s">
        <v>467</v>
      </c>
      <c r="D72" t="s">
        <v>1150</v>
      </c>
      <c r="E72" s="1">
        <v>43235.291666666672</v>
      </c>
      <c r="F72" t="s">
        <v>808</v>
      </c>
      <c r="G72" s="1">
        <v>42311.333333333328</v>
      </c>
      <c r="H72" t="s">
        <v>794</v>
      </c>
      <c r="I72" s="1">
        <v>29221.333333333332</v>
      </c>
      <c r="J72">
        <v>0</v>
      </c>
      <c r="K72">
        <v>46000</v>
      </c>
      <c r="L72" t="s">
        <v>795</v>
      </c>
      <c r="M72" t="s">
        <v>1365</v>
      </c>
      <c r="N72" t="s">
        <v>797</v>
      </c>
      <c r="O72" t="s">
        <v>820</v>
      </c>
    </row>
    <row r="73" spans="1:15" x14ac:dyDescent="0.35">
      <c r="A73" s="7" t="str">
        <f t="shared" si="1"/>
        <v>Anthony C. Elliott</v>
      </c>
      <c r="B73" t="s">
        <v>222</v>
      </c>
      <c r="C73" t="s">
        <v>221</v>
      </c>
      <c r="D73" t="s">
        <v>1155</v>
      </c>
      <c r="E73" s="1">
        <v>43312.291666666672</v>
      </c>
      <c r="F73" t="s">
        <v>861</v>
      </c>
      <c r="G73" s="1">
        <v>43172.291666666672</v>
      </c>
      <c r="H73" t="s">
        <v>794</v>
      </c>
      <c r="I73" s="1">
        <v>42795.333333333328</v>
      </c>
      <c r="J73">
        <v>1</v>
      </c>
      <c r="K73">
        <v>13000</v>
      </c>
      <c r="L73" t="s">
        <v>795</v>
      </c>
      <c r="M73" t="s">
        <v>1365</v>
      </c>
      <c r="N73" t="s">
        <v>810</v>
      </c>
      <c r="O73" t="s">
        <v>831</v>
      </c>
    </row>
    <row r="74" spans="1:15" x14ac:dyDescent="0.35">
      <c r="A74" s="7" t="str">
        <f t="shared" si="1"/>
        <v>Anthony C. Elliott</v>
      </c>
      <c r="B74" t="s">
        <v>604</v>
      </c>
      <c r="C74" t="s">
        <v>603</v>
      </c>
      <c r="D74" t="s">
        <v>1161</v>
      </c>
      <c r="E74" s="1">
        <v>43209.291666666672</v>
      </c>
      <c r="F74" t="s">
        <v>793</v>
      </c>
      <c r="G74" s="1">
        <v>42388.333333333328</v>
      </c>
      <c r="H74" t="s">
        <v>794</v>
      </c>
      <c r="I74" s="1">
        <v>42404.333333333328</v>
      </c>
      <c r="J74">
        <v>0</v>
      </c>
      <c r="K74">
        <v>0</v>
      </c>
      <c r="L74" t="s">
        <v>816</v>
      </c>
      <c r="M74" t="s">
        <v>1365</v>
      </c>
      <c r="N74" t="s">
        <v>836</v>
      </c>
      <c r="O74" t="s">
        <v>820</v>
      </c>
    </row>
    <row r="75" spans="1:15" x14ac:dyDescent="0.35">
      <c r="A75" s="7" t="str">
        <f t="shared" si="1"/>
        <v>Anthony C. Elliott</v>
      </c>
      <c r="B75" t="s">
        <v>720</v>
      </c>
      <c r="C75" t="s">
        <v>719</v>
      </c>
      <c r="D75" t="s">
        <v>1178</v>
      </c>
      <c r="E75" s="1">
        <v>43159.333333333328</v>
      </c>
      <c r="F75" t="s">
        <v>889</v>
      </c>
      <c r="G75" s="1">
        <v>43118.333333333328</v>
      </c>
      <c r="H75" t="s">
        <v>794</v>
      </c>
      <c r="I75" s="1">
        <v>37257.333333333336</v>
      </c>
      <c r="J75">
        <v>3</v>
      </c>
      <c r="K75">
        <v>150000</v>
      </c>
      <c r="L75" t="s">
        <v>795</v>
      </c>
      <c r="M75" t="s">
        <v>1365</v>
      </c>
      <c r="N75" t="s">
        <v>872</v>
      </c>
      <c r="O75" t="s">
        <v>1179</v>
      </c>
    </row>
    <row r="76" spans="1:15" x14ac:dyDescent="0.35">
      <c r="A76" s="7" t="str">
        <f t="shared" si="1"/>
        <v>Anthony C. Elliott</v>
      </c>
      <c r="B76" t="s">
        <v>49</v>
      </c>
      <c r="C76" t="s">
        <v>48</v>
      </c>
      <c r="D76" t="s">
        <v>1185</v>
      </c>
      <c r="E76" s="1">
        <v>43279.291666666672</v>
      </c>
      <c r="F76" t="s">
        <v>840</v>
      </c>
      <c r="G76" s="1">
        <v>43132.333333333328</v>
      </c>
      <c r="H76" t="s">
        <v>794</v>
      </c>
      <c r="I76" s="1">
        <v>34759.333333333336</v>
      </c>
      <c r="J76">
        <v>1</v>
      </c>
      <c r="K76">
        <v>25000</v>
      </c>
      <c r="L76" t="s">
        <v>795</v>
      </c>
      <c r="M76" t="s">
        <v>1365</v>
      </c>
      <c r="N76" t="s">
        <v>1052</v>
      </c>
      <c r="O76" t="s">
        <v>820</v>
      </c>
    </row>
    <row r="77" spans="1:15" x14ac:dyDescent="0.35">
      <c r="A77" s="7" t="str">
        <f t="shared" si="1"/>
        <v>Anthony C. Elliott</v>
      </c>
      <c r="B77" t="s">
        <v>370</v>
      </c>
      <c r="C77" t="s">
        <v>369</v>
      </c>
      <c r="D77" t="s">
        <v>1195</v>
      </c>
      <c r="E77" s="1">
        <v>43235.291666666672</v>
      </c>
      <c r="F77" t="s">
        <v>800</v>
      </c>
      <c r="G77" s="1">
        <v>43157.333333333328</v>
      </c>
      <c r="H77" t="s">
        <v>794</v>
      </c>
      <c r="I77" s="1">
        <v>42584.291666666672</v>
      </c>
      <c r="J77">
        <v>1</v>
      </c>
      <c r="K77">
        <v>380000</v>
      </c>
      <c r="L77" t="s">
        <v>795</v>
      </c>
      <c r="M77" t="s">
        <v>1365</v>
      </c>
      <c r="N77" t="s">
        <v>810</v>
      </c>
      <c r="O77" t="s">
        <v>894</v>
      </c>
    </row>
    <row r="78" spans="1:15" x14ac:dyDescent="0.35">
      <c r="A78" s="7" t="str">
        <f t="shared" si="1"/>
        <v>Anthony C. Elliott</v>
      </c>
      <c r="B78" t="s">
        <v>492</v>
      </c>
      <c r="C78" t="s">
        <v>491</v>
      </c>
      <c r="D78" t="s">
        <v>1199</v>
      </c>
      <c r="E78" s="1">
        <v>43235.291666666672</v>
      </c>
      <c r="F78" t="s">
        <v>840</v>
      </c>
      <c r="G78" s="1">
        <v>43154.333333333328</v>
      </c>
      <c r="H78" t="s">
        <v>794</v>
      </c>
      <c r="I78" s="1">
        <v>43132.333333333328</v>
      </c>
      <c r="J78">
        <v>0</v>
      </c>
      <c r="K78">
        <v>0</v>
      </c>
      <c r="L78" t="s">
        <v>824</v>
      </c>
      <c r="M78" t="s">
        <v>1365</v>
      </c>
      <c r="N78" t="s">
        <v>810</v>
      </c>
      <c r="O78" t="s">
        <v>801</v>
      </c>
    </row>
    <row r="79" spans="1:15" x14ac:dyDescent="0.35">
      <c r="A79" s="7" t="str">
        <f t="shared" si="1"/>
        <v>Anthony C. Elliott</v>
      </c>
      <c r="B79" t="s">
        <v>250</v>
      </c>
      <c r="C79" t="s">
        <v>249</v>
      </c>
      <c r="D79" t="s">
        <v>1200</v>
      </c>
      <c r="E79" s="1">
        <v>43251.291666666672</v>
      </c>
      <c r="F79" t="s">
        <v>800</v>
      </c>
      <c r="G79" s="1">
        <v>43244.291666666672</v>
      </c>
      <c r="H79" t="s">
        <v>794</v>
      </c>
      <c r="I79" s="1">
        <v>42610.291666666672</v>
      </c>
      <c r="J79">
        <v>1</v>
      </c>
      <c r="K79">
        <v>34383.75</v>
      </c>
      <c r="L79" t="s">
        <v>795</v>
      </c>
      <c r="M79" t="s">
        <v>1365</v>
      </c>
      <c r="N79" t="s">
        <v>810</v>
      </c>
      <c r="O79" t="s">
        <v>955</v>
      </c>
    </row>
    <row r="80" spans="1:15" x14ac:dyDescent="0.35">
      <c r="A80" s="7" t="str">
        <f t="shared" si="1"/>
        <v>Anthony C. Elliott</v>
      </c>
      <c r="B80" t="s">
        <v>1560</v>
      </c>
      <c r="C80" t="s">
        <v>1536</v>
      </c>
      <c r="D80" t="s">
        <v>1210</v>
      </c>
      <c r="E80" s="1">
        <v>43235.291666666672</v>
      </c>
      <c r="F80" t="s">
        <v>808</v>
      </c>
      <c r="G80" s="1">
        <v>43113.333333333328</v>
      </c>
      <c r="H80" t="s">
        <v>794</v>
      </c>
      <c r="I80" s="1">
        <v>31274.291666666668</v>
      </c>
      <c r="J80">
        <v>20</v>
      </c>
      <c r="K80">
        <v>0</v>
      </c>
      <c r="L80" t="s">
        <v>795</v>
      </c>
      <c r="M80" t="s">
        <v>1365</v>
      </c>
      <c r="N80" t="s">
        <v>813</v>
      </c>
      <c r="O80" t="s">
        <v>845</v>
      </c>
    </row>
    <row r="81" spans="1:15" x14ac:dyDescent="0.35">
      <c r="A81" s="7" t="str">
        <f t="shared" si="1"/>
        <v>Anthony C. Elliott</v>
      </c>
      <c r="B81" t="s">
        <v>364</v>
      </c>
      <c r="C81" t="s">
        <v>363</v>
      </c>
      <c r="D81" t="s">
        <v>1211</v>
      </c>
      <c r="E81" s="1">
        <v>43235.291666666672</v>
      </c>
      <c r="F81" t="s">
        <v>819</v>
      </c>
      <c r="G81" s="1">
        <v>43124.333333333328</v>
      </c>
      <c r="H81" t="s">
        <v>794</v>
      </c>
      <c r="I81" s="1">
        <v>37987.333333333336</v>
      </c>
      <c r="J81">
        <v>2</v>
      </c>
      <c r="K81">
        <v>250000</v>
      </c>
      <c r="L81" t="s">
        <v>795</v>
      </c>
      <c r="M81" t="s">
        <v>1365</v>
      </c>
      <c r="N81" t="s">
        <v>872</v>
      </c>
      <c r="O81" t="s">
        <v>820</v>
      </c>
    </row>
    <row r="82" spans="1:15" x14ac:dyDescent="0.35">
      <c r="A82" s="7" t="str">
        <f t="shared" si="1"/>
        <v>Anthony C. Elliott</v>
      </c>
      <c r="B82" t="s">
        <v>508</v>
      </c>
      <c r="C82" t="s">
        <v>507</v>
      </c>
      <c r="D82" t="s">
        <v>1217</v>
      </c>
      <c r="E82" s="1">
        <v>43235.291666666672</v>
      </c>
      <c r="F82" t="s">
        <v>861</v>
      </c>
      <c r="G82" s="1">
        <v>43131.333333333328</v>
      </c>
      <c r="H82" t="s">
        <v>794</v>
      </c>
      <c r="I82" s="1">
        <v>37291.333333333336</v>
      </c>
      <c r="J82">
        <v>1</v>
      </c>
      <c r="K82">
        <v>0</v>
      </c>
      <c r="L82" t="s">
        <v>795</v>
      </c>
      <c r="M82" t="s">
        <v>1365</v>
      </c>
      <c r="N82" t="s">
        <v>810</v>
      </c>
      <c r="O82" t="s">
        <v>845</v>
      </c>
    </row>
    <row r="83" spans="1:15" x14ac:dyDescent="0.35">
      <c r="A83" s="7" t="str">
        <f t="shared" si="1"/>
        <v>Anthony C. Elliott</v>
      </c>
      <c r="B83" t="s">
        <v>236</v>
      </c>
      <c r="C83" t="s">
        <v>235</v>
      </c>
      <c r="D83" t="s">
        <v>1232</v>
      </c>
      <c r="E83" s="1">
        <v>43252.291666666672</v>
      </c>
      <c r="F83" t="s">
        <v>800</v>
      </c>
      <c r="G83" s="1">
        <v>41571.291666666664</v>
      </c>
      <c r="H83" t="s">
        <v>794</v>
      </c>
      <c r="I83" s="1">
        <v>37987.333333333336</v>
      </c>
      <c r="J83">
        <v>1</v>
      </c>
      <c r="K83">
        <v>160000</v>
      </c>
      <c r="L83" t="s">
        <v>795</v>
      </c>
      <c r="M83" t="s">
        <v>1365</v>
      </c>
      <c r="N83" t="s">
        <v>810</v>
      </c>
      <c r="O83" t="s">
        <v>916</v>
      </c>
    </row>
    <row r="84" spans="1:15" x14ac:dyDescent="0.35">
      <c r="A84" s="7" t="str">
        <f t="shared" si="1"/>
        <v>Anthony C. Elliott</v>
      </c>
      <c r="B84" t="s">
        <v>55</v>
      </c>
      <c r="C84" t="s">
        <v>54</v>
      </c>
      <c r="D84" t="s">
        <v>1234</v>
      </c>
      <c r="E84" s="1">
        <v>43287.291666666672</v>
      </c>
      <c r="F84" t="s">
        <v>819</v>
      </c>
      <c r="G84" s="1">
        <v>43172.291666666672</v>
      </c>
      <c r="H84" t="s">
        <v>794</v>
      </c>
      <c r="I84" s="1">
        <v>36526.333333333336</v>
      </c>
      <c r="J84">
        <v>2</v>
      </c>
      <c r="K84">
        <v>390000</v>
      </c>
      <c r="L84" t="s">
        <v>795</v>
      </c>
      <c r="M84" t="s">
        <v>1365</v>
      </c>
      <c r="N84" t="s">
        <v>872</v>
      </c>
      <c r="O84" t="s">
        <v>894</v>
      </c>
    </row>
    <row r="85" spans="1:15" x14ac:dyDescent="0.35">
      <c r="A85" s="7" t="str">
        <f t="shared" si="1"/>
        <v>Anthony C. Elliott</v>
      </c>
      <c r="B85" t="s">
        <v>96</v>
      </c>
      <c r="C85" t="s">
        <v>95</v>
      </c>
      <c r="D85" t="s">
        <v>1132</v>
      </c>
      <c r="E85" s="1">
        <v>43298.291666666672</v>
      </c>
      <c r="F85" t="s">
        <v>840</v>
      </c>
      <c r="G85" s="1">
        <v>43054.333333333328</v>
      </c>
      <c r="H85" t="s">
        <v>794</v>
      </c>
      <c r="I85" s="1">
        <v>36526.333333333336</v>
      </c>
      <c r="J85">
        <v>5</v>
      </c>
      <c r="K85">
        <v>0</v>
      </c>
      <c r="L85" t="s">
        <v>795</v>
      </c>
      <c r="M85" t="s">
        <v>1365</v>
      </c>
      <c r="N85" t="s">
        <v>836</v>
      </c>
      <c r="O85" t="s">
        <v>820</v>
      </c>
    </row>
    <row r="86" spans="1:15" x14ac:dyDescent="0.35">
      <c r="A86" s="7" t="str">
        <f t="shared" si="1"/>
        <v>Anthony C. Elliott</v>
      </c>
      <c r="B86" t="s">
        <v>57</v>
      </c>
      <c r="C86" t="s">
        <v>56</v>
      </c>
      <c r="D86" t="s">
        <v>1235</v>
      </c>
      <c r="E86" s="1">
        <v>43279.291666666672</v>
      </c>
      <c r="F86" t="s">
        <v>808</v>
      </c>
      <c r="G86" s="1">
        <v>42382.333333333328</v>
      </c>
      <c r="H86" t="s">
        <v>794</v>
      </c>
      <c r="I86" s="1">
        <v>42887.291666666672</v>
      </c>
      <c r="J86">
        <v>1</v>
      </c>
      <c r="K86">
        <v>9000</v>
      </c>
      <c r="L86" t="s">
        <v>816</v>
      </c>
      <c r="M86" t="s">
        <v>1365</v>
      </c>
      <c r="N86" t="s">
        <v>797</v>
      </c>
      <c r="O86" t="s">
        <v>820</v>
      </c>
    </row>
    <row r="87" spans="1:15" x14ac:dyDescent="0.35">
      <c r="A87" s="7" t="str">
        <f t="shared" si="1"/>
        <v>Anthony C. Elliott</v>
      </c>
      <c r="B87" t="s">
        <v>522</v>
      </c>
      <c r="C87" t="s">
        <v>521</v>
      </c>
      <c r="D87" t="s">
        <v>1238</v>
      </c>
      <c r="E87" s="1">
        <v>43235.291666666672</v>
      </c>
      <c r="F87" t="s">
        <v>819</v>
      </c>
      <c r="G87" s="1">
        <v>43152.333333333328</v>
      </c>
      <c r="H87" t="s">
        <v>794</v>
      </c>
      <c r="J87">
        <v>0</v>
      </c>
      <c r="K87">
        <v>0</v>
      </c>
      <c r="L87" t="s">
        <v>816</v>
      </c>
      <c r="M87" t="s">
        <v>1365</v>
      </c>
      <c r="N87" t="s">
        <v>810</v>
      </c>
      <c r="O87" t="s">
        <v>849</v>
      </c>
    </row>
    <row r="88" spans="1:15" x14ac:dyDescent="0.35">
      <c r="A88" s="7" t="str">
        <f t="shared" si="1"/>
        <v>Anthony C. Elliott</v>
      </c>
      <c r="B88" t="s">
        <v>1571</v>
      </c>
      <c r="C88" t="s">
        <v>1533</v>
      </c>
      <c r="D88" t="s">
        <v>1243</v>
      </c>
      <c r="E88" s="1">
        <v>43235.291666666672</v>
      </c>
      <c r="F88" t="s">
        <v>800</v>
      </c>
      <c r="G88" s="1">
        <v>43084.333333333328</v>
      </c>
      <c r="H88" t="s">
        <v>794</v>
      </c>
      <c r="I88" s="1">
        <v>37622.333333333336</v>
      </c>
      <c r="J88">
        <v>1</v>
      </c>
      <c r="K88">
        <v>85000</v>
      </c>
      <c r="L88" t="s">
        <v>795</v>
      </c>
      <c r="M88" t="s">
        <v>1365</v>
      </c>
      <c r="N88" t="s">
        <v>810</v>
      </c>
      <c r="O88" t="s">
        <v>845</v>
      </c>
    </row>
    <row r="89" spans="1:15" x14ac:dyDescent="0.35">
      <c r="A89" s="7" t="str">
        <f t="shared" si="1"/>
        <v>Anthony C. Elliott</v>
      </c>
      <c r="B89" t="s">
        <v>440</v>
      </c>
      <c r="C89" t="s">
        <v>439</v>
      </c>
      <c r="D89" t="s">
        <v>1248</v>
      </c>
      <c r="E89" s="1">
        <v>43235.291666666672</v>
      </c>
      <c r="F89" t="s">
        <v>808</v>
      </c>
      <c r="G89" s="1">
        <v>43087.333333333328</v>
      </c>
      <c r="H89" t="s">
        <v>794</v>
      </c>
      <c r="I89" s="1">
        <v>42339.333333333328</v>
      </c>
      <c r="J89">
        <v>10</v>
      </c>
      <c r="K89">
        <v>1600000</v>
      </c>
      <c r="L89" t="s">
        <v>795</v>
      </c>
      <c r="M89" t="s">
        <v>1365</v>
      </c>
      <c r="N89" t="s">
        <v>810</v>
      </c>
      <c r="O89" t="s">
        <v>845</v>
      </c>
    </row>
    <row r="90" spans="1:15" x14ac:dyDescent="0.35">
      <c r="A90" s="7" t="str">
        <f t="shared" si="1"/>
        <v>Anthony C. Elliott</v>
      </c>
      <c r="B90" t="s">
        <v>524</v>
      </c>
      <c r="C90" t="s">
        <v>523</v>
      </c>
      <c r="D90" t="s">
        <v>1250</v>
      </c>
      <c r="E90" s="1">
        <v>43235.291666666672</v>
      </c>
      <c r="F90" t="s">
        <v>819</v>
      </c>
      <c r="G90" s="1">
        <v>43102.333333333328</v>
      </c>
      <c r="H90" t="s">
        <v>794</v>
      </c>
      <c r="I90" s="1">
        <v>40973.333333333336</v>
      </c>
      <c r="J90">
        <v>1</v>
      </c>
      <c r="K90">
        <v>0</v>
      </c>
      <c r="L90" t="s">
        <v>795</v>
      </c>
      <c r="M90" t="s">
        <v>1365</v>
      </c>
      <c r="N90" t="s">
        <v>810</v>
      </c>
      <c r="O90" t="s">
        <v>894</v>
      </c>
    </row>
    <row r="91" spans="1:15" x14ac:dyDescent="0.35">
      <c r="A91" s="7" t="str">
        <f t="shared" si="1"/>
        <v>Anthony C. Elliott</v>
      </c>
      <c r="B91" t="s">
        <v>202</v>
      </c>
      <c r="C91" t="s">
        <v>201</v>
      </c>
      <c r="D91" t="s">
        <v>1251</v>
      </c>
      <c r="E91" s="1">
        <v>43259.291666666672</v>
      </c>
      <c r="F91" t="s">
        <v>800</v>
      </c>
      <c r="G91" s="1">
        <v>43199.291666666672</v>
      </c>
      <c r="H91" t="s">
        <v>794</v>
      </c>
      <c r="J91">
        <v>0</v>
      </c>
      <c r="K91">
        <v>0</v>
      </c>
      <c r="L91" t="s">
        <v>816</v>
      </c>
      <c r="M91" t="s">
        <v>1365</v>
      </c>
      <c r="N91" t="s">
        <v>810</v>
      </c>
      <c r="O91" t="s">
        <v>801</v>
      </c>
    </row>
    <row r="92" spans="1:15" x14ac:dyDescent="0.35">
      <c r="A92" s="7" t="str">
        <f t="shared" si="1"/>
        <v>Anthony C. Elliott</v>
      </c>
      <c r="B92" t="s">
        <v>16</v>
      </c>
      <c r="C92" t="s">
        <v>15</v>
      </c>
      <c r="D92" t="s">
        <v>1253</v>
      </c>
      <c r="E92" s="1">
        <v>43284.291666666672</v>
      </c>
      <c r="F92" t="s">
        <v>800</v>
      </c>
      <c r="G92" s="1">
        <v>43168.333333333328</v>
      </c>
      <c r="H92" t="s">
        <v>794</v>
      </c>
      <c r="I92" s="1">
        <v>42958.291666666672</v>
      </c>
      <c r="J92">
        <v>4</v>
      </c>
      <c r="K92">
        <v>343000</v>
      </c>
      <c r="L92" t="s">
        <v>824</v>
      </c>
      <c r="M92" t="s">
        <v>1365</v>
      </c>
      <c r="N92" t="s">
        <v>827</v>
      </c>
      <c r="O92" t="s">
        <v>820</v>
      </c>
    </row>
    <row r="93" spans="1:15" x14ac:dyDescent="0.35">
      <c r="A93" s="7" t="str">
        <f t="shared" si="1"/>
        <v>Anthony C. Elliott</v>
      </c>
      <c r="B93" t="s">
        <v>256</v>
      </c>
      <c r="C93" t="s">
        <v>255</v>
      </c>
      <c r="D93" t="s">
        <v>1257</v>
      </c>
      <c r="E93" s="1">
        <v>43250.291666666672</v>
      </c>
      <c r="F93" t="s">
        <v>861</v>
      </c>
      <c r="G93" s="1">
        <v>43241.291666666672</v>
      </c>
      <c r="H93" t="s">
        <v>794</v>
      </c>
      <c r="I93" s="1">
        <v>43241.291666666672</v>
      </c>
      <c r="J93">
        <v>1</v>
      </c>
      <c r="K93">
        <v>0</v>
      </c>
      <c r="L93" t="s">
        <v>824</v>
      </c>
      <c r="M93" t="s">
        <v>1365</v>
      </c>
      <c r="N93" t="s">
        <v>836</v>
      </c>
      <c r="O93" t="s">
        <v>894</v>
      </c>
    </row>
    <row r="94" spans="1:15" x14ac:dyDescent="0.35">
      <c r="A94" s="7" t="str">
        <f t="shared" si="1"/>
        <v>Anthony C. Elliott</v>
      </c>
      <c r="B94" t="s">
        <v>61</v>
      </c>
      <c r="C94" t="s">
        <v>60</v>
      </c>
      <c r="D94" t="s">
        <v>1263</v>
      </c>
      <c r="E94" s="1">
        <v>43279.291666666672</v>
      </c>
      <c r="F94" t="s">
        <v>859</v>
      </c>
      <c r="G94" s="1">
        <v>43142.333333333328</v>
      </c>
      <c r="H94" t="s">
        <v>794</v>
      </c>
      <c r="I94" s="1">
        <v>33604.333333333336</v>
      </c>
      <c r="J94">
        <v>0</v>
      </c>
      <c r="K94">
        <v>35000</v>
      </c>
      <c r="L94" t="s">
        <v>795</v>
      </c>
      <c r="M94" t="s">
        <v>1365</v>
      </c>
      <c r="N94" t="s">
        <v>872</v>
      </c>
      <c r="O94" t="s">
        <v>820</v>
      </c>
    </row>
    <row r="95" spans="1:15" x14ac:dyDescent="0.35">
      <c r="A95" s="7" t="str">
        <f t="shared" si="1"/>
        <v>Anthony C. Elliott</v>
      </c>
      <c r="B95" t="s">
        <v>1558</v>
      </c>
      <c r="C95" t="s">
        <v>1530</v>
      </c>
      <c r="D95" t="s">
        <v>1266</v>
      </c>
      <c r="E95" s="1">
        <v>43313.291666666672</v>
      </c>
      <c r="F95" t="s">
        <v>800</v>
      </c>
      <c r="G95" s="1">
        <v>43115.333333333328</v>
      </c>
      <c r="H95" t="s">
        <v>794</v>
      </c>
      <c r="I95" s="1">
        <v>33970.333333333336</v>
      </c>
      <c r="J95">
        <v>1</v>
      </c>
      <c r="K95">
        <v>0</v>
      </c>
      <c r="L95" t="s">
        <v>795</v>
      </c>
      <c r="M95" t="s">
        <v>1365</v>
      </c>
      <c r="N95" t="s">
        <v>937</v>
      </c>
      <c r="O95" t="s">
        <v>1213</v>
      </c>
    </row>
    <row r="96" spans="1:15" x14ac:dyDescent="0.35">
      <c r="A96" s="7" t="str">
        <f t="shared" si="1"/>
        <v>Anthony C. Elliott</v>
      </c>
      <c r="B96" t="s">
        <v>388</v>
      </c>
      <c r="C96" t="s">
        <v>387</v>
      </c>
      <c r="D96" t="s">
        <v>1267</v>
      </c>
      <c r="E96" s="1">
        <v>43235.291666666672</v>
      </c>
      <c r="F96" t="s">
        <v>800</v>
      </c>
      <c r="G96" s="1">
        <v>43185.291666666672</v>
      </c>
      <c r="H96" t="s">
        <v>794</v>
      </c>
      <c r="I96" s="1">
        <v>40179.333333333336</v>
      </c>
      <c r="J96">
        <v>12</v>
      </c>
      <c r="K96">
        <v>1800000</v>
      </c>
      <c r="L96" t="s">
        <v>795</v>
      </c>
      <c r="M96" t="s">
        <v>1365</v>
      </c>
      <c r="N96" t="s">
        <v>810</v>
      </c>
      <c r="O96" t="s">
        <v>801</v>
      </c>
    </row>
    <row r="97" spans="1:15" x14ac:dyDescent="0.35">
      <c r="A97" s="7" t="str">
        <f t="shared" si="1"/>
        <v>Anthony C. Elliott</v>
      </c>
      <c r="B97" t="s">
        <v>1572</v>
      </c>
      <c r="C97" t="s">
        <v>1535</v>
      </c>
      <c r="D97" t="s">
        <v>1270</v>
      </c>
      <c r="E97" s="1">
        <v>43235.291666666672</v>
      </c>
      <c r="F97" t="s">
        <v>884</v>
      </c>
      <c r="G97" s="1">
        <v>43090.333333333328</v>
      </c>
      <c r="H97" t="s">
        <v>794</v>
      </c>
      <c r="I97" s="1">
        <v>41275.333333333336</v>
      </c>
      <c r="J97">
        <v>2</v>
      </c>
      <c r="K97">
        <v>125000</v>
      </c>
      <c r="L97" t="s">
        <v>795</v>
      </c>
      <c r="M97" t="s">
        <v>1365</v>
      </c>
      <c r="N97" t="s">
        <v>827</v>
      </c>
      <c r="O97" t="s">
        <v>845</v>
      </c>
    </row>
    <row r="98" spans="1:15" x14ac:dyDescent="0.35">
      <c r="A98" s="7" t="str">
        <f t="shared" si="1"/>
        <v>Anthony C. Elliott</v>
      </c>
      <c r="B98" t="s">
        <v>750</v>
      </c>
      <c r="C98" t="s">
        <v>749</v>
      </c>
      <c r="D98" t="s">
        <v>1272</v>
      </c>
      <c r="E98" s="1">
        <v>43129.333333333328</v>
      </c>
      <c r="F98" t="s">
        <v>793</v>
      </c>
      <c r="G98" s="1">
        <v>43118.333333333328</v>
      </c>
      <c r="H98" t="s">
        <v>794</v>
      </c>
      <c r="I98" s="1">
        <v>37926.333333333336</v>
      </c>
      <c r="J98">
        <v>3</v>
      </c>
      <c r="K98">
        <v>459000</v>
      </c>
      <c r="L98" t="s">
        <v>795</v>
      </c>
      <c r="M98" t="s">
        <v>1365</v>
      </c>
      <c r="N98" t="s">
        <v>797</v>
      </c>
      <c r="O98" t="s">
        <v>801</v>
      </c>
    </row>
    <row r="99" spans="1:15" x14ac:dyDescent="0.35">
      <c r="A99" s="7" t="str">
        <f t="shared" si="1"/>
        <v>Anthony C. Elliott</v>
      </c>
      <c r="B99" t="s">
        <v>242</v>
      </c>
      <c r="C99" t="s">
        <v>241</v>
      </c>
      <c r="D99" t="s">
        <v>1277</v>
      </c>
      <c r="E99" s="1">
        <v>43252.291666666672</v>
      </c>
      <c r="F99" t="s">
        <v>861</v>
      </c>
      <c r="G99" s="1">
        <v>43245.291666666672</v>
      </c>
      <c r="H99" t="s">
        <v>794</v>
      </c>
      <c r="I99" s="1">
        <v>38898.291666666664</v>
      </c>
      <c r="J99">
        <v>8</v>
      </c>
      <c r="K99">
        <v>1500000</v>
      </c>
      <c r="L99" t="s">
        <v>795</v>
      </c>
      <c r="M99" t="s">
        <v>1365</v>
      </c>
      <c r="N99" t="s">
        <v>797</v>
      </c>
      <c r="O99" t="s">
        <v>853</v>
      </c>
    </row>
    <row r="100" spans="1:15" x14ac:dyDescent="0.35">
      <c r="A100" s="7" t="str">
        <f t="shared" si="1"/>
        <v>Anthony C. Elliott</v>
      </c>
      <c r="B100" t="s">
        <v>297</v>
      </c>
      <c r="C100" t="s">
        <v>296</v>
      </c>
      <c r="D100" t="s">
        <v>1290</v>
      </c>
      <c r="E100" s="1">
        <v>43236.291666666672</v>
      </c>
      <c r="F100" t="s">
        <v>861</v>
      </c>
      <c r="G100" s="1">
        <v>43234.291666666672</v>
      </c>
      <c r="H100" t="s">
        <v>794</v>
      </c>
      <c r="J100">
        <v>0</v>
      </c>
      <c r="K100">
        <v>0</v>
      </c>
      <c r="L100" t="s">
        <v>816</v>
      </c>
      <c r="M100" t="s">
        <v>1365</v>
      </c>
      <c r="N100" t="s">
        <v>810</v>
      </c>
      <c r="O100" t="s">
        <v>801</v>
      </c>
    </row>
    <row r="101" spans="1:15" x14ac:dyDescent="0.35">
      <c r="A101" s="7" t="str">
        <f t="shared" si="1"/>
        <v>Anthony C. Elliott</v>
      </c>
      <c r="B101" t="s">
        <v>672</v>
      </c>
      <c r="C101" t="s">
        <v>671</v>
      </c>
      <c r="D101" t="s">
        <v>1297</v>
      </c>
      <c r="E101" s="1">
        <v>43181.291666666672</v>
      </c>
      <c r="F101" t="s">
        <v>803</v>
      </c>
      <c r="G101" s="1">
        <v>43151.333333333328</v>
      </c>
      <c r="H101" t="s">
        <v>794</v>
      </c>
      <c r="I101" s="1">
        <v>41640.333333333336</v>
      </c>
      <c r="J101">
        <v>1</v>
      </c>
      <c r="K101">
        <v>2200</v>
      </c>
      <c r="L101" t="s">
        <v>795</v>
      </c>
      <c r="M101" t="s">
        <v>1365</v>
      </c>
      <c r="N101" t="s">
        <v>810</v>
      </c>
      <c r="O101" t="s">
        <v>853</v>
      </c>
    </row>
    <row r="102" spans="1:15" x14ac:dyDescent="0.35">
      <c r="A102" s="7" t="str">
        <f t="shared" si="1"/>
        <v>Bill Bartels</v>
      </c>
      <c r="B102" t="s">
        <v>665</v>
      </c>
      <c r="C102" t="s">
        <v>664</v>
      </c>
      <c r="D102" t="s">
        <v>811</v>
      </c>
      <c r="E102" s="1">
        <v>43298.291666666672</v>
      </c>
      <c r="F102" t="s">
        <v>793</v>
      </c>
      <c r="G102" s="1">
        <v>42821.291666666672</v>
      </c>
      <c r="H102" t="s">
        <v>794</v>
      </c>
      <c r="I102" s="1">
        <v>41122.291666666664</v>
      </c>
      <c r="J102">
        <v>2</v>
      </c>
      <c r="K102">
        <v>350000</v>
      </c>
      <c r="L102" t="s">
        <v>795</v>
      </c>
      <c r="M102" t="s">
        <v>812</v>
      </c>
      <c r="N102" t="s">
        <v>813</v>
      </c>
      <c r="O102" t="s">
        <v>814</v>
      </c>
    </row>
    <row r="103" spans="1:15" x14ac:dyDescent="0.35">
      <c r="A103" s="7" t="str">
        <f t="shared" si="1"/>
        <v>Bill Bartels</v>
      </c>
      <c r="B103" t="s">
        <v>754</v>
      </c>
      <c r="C103" t="s">
        <v>753</v>
      </c>
      <c r="D103" t="s">
        <v>815</v>
      </c>
      <c r="E103" s="1">
        <v>43293.291666666672</v>
      </c>
      <c r="F103" t="s">
        <v>808</v>
      </c>
      <c r="G103" s="1">
        <v>43027.291666666672</v>
      </c>
      <c r="H103" t="s">
        <v>794</v>
      </c>
      <c r="J103">
        <v>0</v>
      </c>
      <c r="K103">
        <v>0</v>
      </c>
      <c r="L103" t="s">
        <v>816</v>
      </c>
      <c r="M103" t="s">
        <v>812</v>
      </c>
      <c r="N103" t="s">
        <v>810</v>
      </c>
      <c r="O103" t="s">
        <v>817</v>
      </c>
    </row>
    <row r="104" spans="1:15" x14ac:dyDescent="0.35">
      <c r="A104" s="7" t="str">
        <f t="shared" si="1"/>
        <v>Bill Bartels</v>
      </c>
      <c r="B104" t="s">
        <v>289</v>
      </c>
      <c r="C104" t="s">
        <v>288</v>
      </c>
      <c r="D104" t="s">
        <v>825</v>
      </c>
      <c r="E104" s="1">
        <v>43237.291666666672</v>
      </c>
      <c r="F104" t="s">
        <v>803</v>
      </c>
      <c r="G104" s="1">
        <v>43206.291666666672</v>
      </c>
      <c r="H104" t="s">
        <v>794</v>
      </c>
      <c r="I104" s="1">
        <v>41250.333333333336</v>
      </c>
      <c r="J104">
        <v>1</v>
      </c>
      <c r="K104">
        <v>0</v>
      </c>
      <c r="L104" t="s">
        <v>795</v>
      </c>
      <c r="M104" t="s">
        <v>812</v>
      </c>
      <c r="N104" t="s">
        <v>810</v>
      </c>
      <c r="O104" t="s">
        <v>801</v>
      </c>
    </row>
    <row r="105" spans="1:15" x14ac:dyDescent="0.35">
      <c r="A105" s="7" t="str">
        <f t="shared" si="1"/>
        <v>Bill Bartels</v>
      </c>
      <c r="B105" t="s">
        <v>194</v>
      </c>
      <c r="C105" t="s">
        <v>193</v>
      </c>
      <c r="D105" t="s">
        <v>829</v>
      </c>
      <c r="E105" s="1">
        <v>43262.291666666672</v>
      </c>
      <c r="F105" t="s">
        <v>793</v>
      </c>
      <c r="G105" s="1">
        <v>43229.291666666672</v>
      </c>
      <c r="H105" t="s">
        <v>794</v>
      </c>
      <c r="J105">
        <v>0</v>
      </c>
      <c r="K105">
        <v>0</v>
      </c>
      <c r="L105" t="s">
        <v>816</v>
      </c>
      <c r="M105" t="s">
        <v>812</v>
      </c>
      <c r="N105" t="s">
        <v>830</v>
      </c>
      <c r="O105" t="s">
        <v>831</v>
      </c>
    </row>
    <row r="106" spans="1:15" x14ac:dyDescent="0.35">
      <c r="A106" s="7" t="str">
        <f t="shared" si="1"/>
        <v>Bill Bartels</v>
      </c>
      <c r="B106" t="s">
        <v>612</v>
      </c>
      <c r="C106" t="s">
        <v>611</v>
      </c>
      <c r="D106" t="s">
        <v>863</v>
      </c>
      <c r="E106" s="1">
        <v>43206.291666666672</v>
      </c>
      <c r="F106" t="s">
        <v>793</v>
      </c>
      <c r="G106" s="1">
        <v>43206.291666666672</v>
      </c>
      <c r="H106" t="s">
        <v>794</v>
      </c>
      <c r="I106" s="1">
        <v>43195.291666666672</v>
      </c>
      <c r="J106">
        <v>0</v>
      </c>
      <c r="K106">
        <v>0</v>
      </c>
      <c r="L106" t="s">
        <v>824</v>
      </c>
      <c r="M106" t="s">
        <v>812</v>
      </c>
      <c r="N106" t="s">
        <v>864</v>
      </c>
      <c r="O106" t="s">
        <v>853</v>
      </c>
    </row>
    <row r="107" spans="1:15" x14ac:dyDescent="0.35">
      <c r="A107" s="7" t="str">
        <f t="shared" si="1"/>
        <v>Bill Bartels</v>
      </c>
      <c r="B107" t="s">
        <v>736</v>
      </c>
      <c r="C107" t="s">
        <v>735</v>
      </c>
      <c r="D107" t="s">
        <v>868</v>
      </c>
      <c r="E107" s="1">
        <v>43152.333333333328</v>
      </c>
      <c r="F107" t="s">
        <v>793</v>
      </c>
      <c r="G107" s="1">
        <v>42017.333333333328</v>
      </c>
      <c r="H107" t="s">
        <v>794</v>
      </c>
      <c r="J107">
        <v>0</v>
      </c>
      <c r="K107">
        <v>0</v>
      </c>
      <c r="L107" t="s">
        <v>816</v>
      </c>
      <c r="M107" t="s">
        <v>812</v>
      </c>
      <c r="N107" t="s">
        <v>810</v>
      </c>
      <c r="O107" t="s">
        <v>869</v>
      </c>
    </row>
    <row r="108" spans="1:15" x14ac:dyDescent="0.35">
      <c r="A108" s="7" t="str">
        <f t="shared" si="1"/>
        <v>Bill Bartels</v>
      </c>
      <c r="B108" t="s">
        <v>138</v>
      </c>
      <c r="C108" t="s">
        <v>137</v>
      </c>
      <c r="D108" t="s">
        <v>870</v>
      </c>
      <c r="E108" s="1">
        <v>43298.291666666672</v>
      </c>
      <c r="F108" t="s">
        <v>793</v>
      </c>
      <c r="G108" s="1">
        <v>43129.333333333328</v>
      </c>
      <c r="H108" t="s">
        <v>794</v>
      </c>
      <c r="I108" s="1">
        <v>43035.291666666672</v>
      </c>
      <c r="J108">
        <v>0</v>
      </c>
      <c r="K108">
        <v>0</v>
      </c>
      <c r="L108" t="s">
        <v>824</v>
      </c>
      <c r="M108" t="s">
        <v>812</v>
      </c>
      <c r="N108" t="s">
        <v>810</v>
      </c>
      <c r="O108" t="s">
        <v>817</v>
      </c>
    </row>
    <row r="109" spans="1:15" x14ac:dyDescent="0.35">
      <c r="A109" s="7" t="str">
        <f t="shared" si="1"/>
        <v>Bill Bartels</v>
      </c>
      <c r="B109" t="s">
        <v>400</v>
      </c>
      <c r="C109" t="s">
        <v>399</v>
      </c>
      <c r="D109" t="s">
        <v>883</v>
      </c>
      <c r="E109" s="1">
        <v>43235.291666666672</v>
      </c>
      <c r="F109" t="s">
        <v>884</v>
      </c>
      <c r="G109" s="1">
        <v>43186.291666666672</v>
      </c>
      <c r="H109" t="s">
        <v>794</v>
      </c>
      <c r="J109">
        <v>0</v>
      </c>
      <c r="K109">
        <v>0</v>
      </c>
      <c r="L109" t="s">
        <v>816</v>
      </c>
      <c r="M109" t="s">
        <v>812</v>
      </c>
      <c r="N109" t="s">
        <v>813</v>
      </c>
      <c r="O109" t="s">
        <v>801</v>
      </c>
    </row>
    <row r="110" spans="1:15" x14ac:dyDescent="0.35">
      <c r="A110" s="7" t="str">
        <f t="shared" si="1"/>
        <v>Bill Bartels</v>
      </c>
      <c r="B110" t="s">
        <v>458</v>
      </c>
      <c r="C110" t="s">
        <v>457</v>
      </c>
      <c r="D110" t="s">
        <v>888</v>
      </c>
      <c r="E110" s="1">
        <v>43235.291666666672</v>
      </c>
      <c r="F110" t="s">
        <v>889</v>
      </c>
      <c r="G110" s="1">
        <v>43073.333333333328</v>
      </c>
      <c r="H110" t="s">
        <v>794</v>
      </c>
      <c r="I110" s="1">
        <v>42856.291666666672</v>
      </c>
      <c r="J110">
        <v>1</v>
      </c>
      <c r="K110">
        <v>0</v>
      </c>
      <c r="L110" t="s">
        <v>824</v>
      </c>
      <c r="M110" t="s">
        <v>812</v>
      </c>
      <c r="N110" t="s">
        <v>813</v>
      </c>
      <c r="O110" t="s">
        <v>831</v>
      </c>
    </row>
    <row r="111" spans="1:15" x14ac:dyDescent="0.35">
      <c r="A111" s="7" t="str">
        <f t="shared" si="1"/>
        <v>Bill Bartels</v>
      </c>
      <c r="B111" t="s">
        <v>410</v>
      </c>
      <c r="C111" t="s">
        <v>409</v>
      </c>
      <c r="D111" t="s">
        <v>890</v>
      </c>
      <c r="E111" s="1">
        <v>43235.291666666672</v>
      </c>
      <c r="F111" t="s">
        <v>803</v>
      </c>
      <c r="G111" s="1">
        <v>43157.333333333328</v>
      </c>
      <c r="H111" t="s">
        <v>794</v>
      </c>
      <c r="I111" s="1">
        <v>39814.333333333336</v>
      </c>
      <c r="J111">
        <v>0</v>
      </c>
      <c r="K111">
        <v>0</v>
      </c>
      <c r="L111" t="s">
        <v>795</v>
      </c>
      <c r="M111" t="s">
        <v>812</v>
      </c>
      <c r="N111" t="s">
        <v>810</v>
      </c>
      <c r="O111" t="s">
        <v>845</v>
      </c>
    </row>
    <row r="112" spans="1:15" x14ac:dyDescent="0.35">
      <c r="A112" s="7" t="str">
        <f t="shared" si="1"/>
        <v>Bill Bartels</v>
      </c>
      <c r="B112" t="s">
        <v>340</v>
      </c>
      <c r="C112" t="s">
        <v>339</v>
      </c>
      <c r="D112" t="s">
        <v>891</v>
      </c>
      <c r="E112" s="1">
        <v>43235.291666666672</v>
      </c>
      <c r="F112" t="s">
        <v>847</v>
      </c>
      <c r="G112" s="1">
        <v>42759.333333333328</v>
      </c>
      <c r="H112" t="s">
        <v>794</v>
      </c>
      <c r="J112">
        <v>0</v>
      </c>
      <c r="K112">
        <v>0</v>
      </c>
      <c r="L112" t="s">
        <v>816</v>
      </c>
      <c r="M112" t="s">
        <v>812</v>
      </c>
      <c r="N112" t="s">
        <v>797</v>
      </c>
      <c r="O112" t="s">
        <v>892</v>
      </c>
    </row>
    <row r="113" spans="1:15" x14ac:dyDescent="0.35">
      <c r="A113" s="7" t="str">
        <f t="shared" si="1"/>
        <v>Bill Bartels</v>
      </c>
      <c r="B113" t="s">
        <v>100</v>
      </c>
      <c r="C113" t="s">
        <v>99</v>
      </c>
      <c r="D113" t="s">
        <v>933</v>
      </c>
      <c r="E113" s="1">
        <v>43275.291666666672</v>
      </c>
      <c r="F113" t="s">
        <v>861</v>
      </c>
      <c r="G113" s="1">
        <v>41326.333333333336</v>
      </c>
      <c r="H113" t="s">
        <v>794</v>
      </c>
      <c r="I113" s="1">
        <v>39630.291666666664</v>
      </c>
      <c r="J113">
        <v>22</v>
      </c>
      <c r="L113" t="s">
        <v>795</v>
      </c>
      <c r="M113" t="s">
        <v>812</v>
      </c>
      <c r="N113" t="s">
        <v>810</v>
      </c>
      <c r="O113" t="s">
        <v>801</v>
      </c>
    </row>
    <row r="114" spans="1:15" x14ac:dyDescent="0.35">
      <c r="A114" s="7" t="str">
        <f t="shared" si="1"/>
        <v>Bill Bartels</v>
      </c>
      <c r="B114" t="s">
        <v>102</v>
      </c>
      <c r="C114" t="s">
        <v>101</v>
      </c>
      <c r="D114" t="s">
        <v>941</v>
      </c>
      <c r="E114" s="1">
        <v>43275.291666666672</v>
      </c>
      <c r="F114" t="s">
        <v>884</v>
      </c>
      <c r="G114" s="1">
        <v>43099.333333333328</v>
      </c>
      <c r="H114" t="s">
        <v>794</v>
      </c>
      <c r="I114" s="1">
        <v>38596.291666666664</v>
      </c>
      <c r="J114">
        <v>1</v>
      </c>
      <c r="K114">
        <v>0</v>
      </c>
      <c r="L114" t="s">
        <v>795</v>
      </c>
      <c r="M114" t="s">
        <v>812</v>
      </c>
      <c r="N114" t="s">
        <v>810</v>
      </c>
      <c r="O114" t="s">
        <v>845</v>
      </c>
    </row>
    <row r="115" spans="1:15" x14ac:dyDescent="0.35">
      <c r="A115" s="7" t="str">
        <f t="shared" si="1"/>
        <v>Bill Bartels</v>
      </c>
      <c r="B115" t="s">
        <v>73</v>
      </c>
      <c r="C115" t="s">
        <v>70</v>
      </c>
      <c r="D115" t="s">
        <v>945</v>
      </c>
      <c r="E115" s="1">
        <v>43284.291666666672</v>
      </c>
      <c r="F115" t="s">
        <v>819</v>
      </c>
      <c r="G115" s="1">
        <v>43278.291666666672</v>
      </c>
      <c r="H115" t="s">
        <v>794</v>
      </c>
      <c r="I115" s="1">
        <v>34700.333333333336</v>
      </c>
      <c r="J115">
        <v>6</v>
      </c>
      <c r="K115">
        <v>291000</v>
      </c>
      <c r="L115" t="s">
        <v>795</v>
      </c>
      <c r="M115" t="s">
        <v>812</v>
      </c>
      <c r="N115" t="s">
        <v>810</v>
      </c>
      <c r="O115" t="s">
        <v>849</v>
      </c>
    </row>
    <row r="116" spans="1:15" x14ac:dyDescent="0.35">
      <c r="A116" s="7" t="str">
        <f t="shared" si="1"/>
        <v>Bill Bartels</v>
      </c>
      <c r="B116" t="s">
        <v>514</v>
      </c>
      <c r="C116" t="s">
        <v>513</v>
      </c>
      <c r="D116" t="s">
        <v>946</v>
      </c>
      <c r="E116" s="1">
        <v>43235.291666666672</v>
      </c>
      <c r="F116" t="s">
        <v>840</v>
      </c>
      <c r="G116" s="1">
        <v>42815.291666666672</v>
      </c>
      <c r="H116" t="s">
        <v>794</v>
      </c>
      <c r="I116" s="1">
        <v>41760.291666666664</v>
      </c>
      <c r="J116">
        <v>1</v>
      </c>
      <c r="K116">
        <v>1500</v>
      </c>
      <c r="L116" t="s">
        <v>795</v>
      </c>
      <c r="M116" t="s">
        <v>812</v>
      </c>
      <c r="N116" t="s">
        <v>813</v>
      </c>
      <c r="O116" t="s">
        <v>831</v>
      </c>
    </row>
    <row r="117" spans="1:15" x14ac:dyDescent="0.35">
      <c r="A117" s="7" t="str">
        <f t="shared" si="1"/>
        <v>Bill Bartels</v>
      </c>
      <c r="B117" t="s">
        <v>344</v>
      </c>
      <c r="C117" t="s">
        <v>343</v>
      </c>
      <c r="D117" t="s">
        <v>947</v>
      </c>
      <c r="E117" s="1">
        <v>43235.291666666672</v>
      </c>
      <c r="F117" t="s">
        <v>808</v>
      </c>
      <c r="G117" s="1">
        <v>43004.291666666672</v>
      </c>
      <c r="H117" t="s">
        <v>794</v>
      </c>
      <c r="I117" s="1">
        <v>43146.333333333328</v>
      </c>
      <c r="J117">
        <v>0</v>
      </c>
      <c r="K117">
        <v>0</v>
      </c>
      <c r="L117" t="s">
        <v>816</v>
      </c>
      <c r="M117" t="s">
        <v>812</v>
      </c>
      <c r="N117" t="s">
        <v>830</v>
      </c>
      <c r="O117" t="s">
        <v>831</v>
      </c>
    </row>
    <row r="118" spans="1:15" x14ac:dyDescent="0.35">
      <c r="A118" s="7" t="str">
        <f t="shared" si="1"/>
        <v>Bill Bartels</v>
      </c>
      <c r="B118" t="s">
        <v>520</v>
      </c>
      <c r="C118" t="s">
        <v>519</v>
      </c>
      <c r="D118" t="s">
        <v>953</v>
      </c>
      <c r="E118" s="1">
        <v>43235.291666666672</v>
      </c>
      <c r="F118" t="s">
        <v>861</v>
      </c>
      <c r="G118" s="1">
        <v>43167.333333333328</v>
      </c>
      <c r="H118" t="s">
        <v>794</v>
      </c>
      <c r="J118">
        <v>0</v>
      </c>
      <c r="K118">
        <v>0</v>
      </c>
      <c r="L118" t="s">
        <v>816</v>
      </c>
      <c r="M118" t="s">
        <v>812</v>
      </c>
      <c r="N118" t="s">
        <v>810</v>
      </c>
      <c r="O118" t="s">
        <v>853</v>
      </c>
    </row>
    <row r="119" spans="1:15" x14ac:dyDescent="0.35">
      <c r="A119" s="7" t="str">
        <f t="shared" si="1"/>
        <v>Bill Bartels</v>
      </c>
      <c r="B119" t="s">
        <v>192</v>
      </c>
      <c r="C119" t="s">
        <v>191</v>
      </c>
      <c r="D119" t="s">
        <v>959</v>
      </c>
      <c r="E119" s="1">
        <v>43284.291666666672</v>
      </c>
      <c r="F119" t="s">
        <v>808</v>
      </c>
      <c r="G119" s="1">
        <v>43258.291666666672</v>
      </c>
      <c r="H119" t="s">
        <v>794</v>
      </c>
      <c r="J119">
        <v>0</v>
      </c>
      <c r="K119">
        <v>0</v>
      </c>
      <c r="L119" t="s">
        <v>816</v>
      </c>
      <c r="M119" t="s">
        <v>812</v>
      </c>
      <c r="N119" t="s">
        <v>857</v>
      </c>
      <c r="O119" t="s">
        <v>831</v>
      </c>
    </row>
    <row r="120" spans="1:15" x14ac:dyDescent="0.35">
      <c r="A120" s="7" t="str">
        <f t="shared" si="1"/>
        <v>Bill Bartels</v>
      </c>
      <c r="B120" t="s">
        <v>312</v>
      </c>
      <c r="C120" t="s">
        <v>311</v>
      </c>
      <c r="D120" t="s">
        <v>974</v>
      </c>
      <c r="E120" s="1">
        <v>43235.291666666672</v>
      </c>
      <c r="F120" t="s">
        <v>889</v>
      </c>
      <c r="G120" s="1">
        <v>43167.333333333328</v>
      </c>
      <c r="H120" t="s">
        <v>794</v>
      </c>
      <c r="J120">
        <v>0</v>
      </c>
      <c r="K120">
        <v>0</v>
      </c>
      <c r="L120" t="s">
        <v>816</v>
      </c>
      <c r="M120" t="s">
        <v>812</v>
      </c>
      <c r="N120" t="s">
        <v>810</v>
      </c>
      <c r="O120" t="s">
        <v>843</v>
      </c>
    </row>
    <row r="121" spans="1:15" x14ac:dyDescent="0.35">
      <c r="A121" s="7" t="str">
        <f t="shared" si="1"/>
        <v>Bill Bartels</v>
      </c>
      <c r="B121" t="s">
        <v>350</v>
      </c>
      <c r="C121" t="s">
        <v>349</v>
      </c>
      <c r="D121" t="s">
        <v>977</v>
      </c>
      <c r="E121" s="1">
        <v>43235.291666666672</v>
      </c>
      <c r="F121" t="s">
        <v>978</v>
      </c>
      <c r="G121" s="1">
        <v>43171.291666666672</v>
      </c>
      <c r="H121" t="s">
        <v>794</v>
      </c>
      <c r="J121">
        <v>1</v>
      </c>
      <c r="K121">
        <v>0</v>
      </c>
      <c r="L121" t="s">
        <v>816</v>
      </c>
      <c r="M121" t="s">
        <v>812</v>
      </c>
      <c r="N121" t="s">
        <v>810</v>
      </c>
      <c r="O121" t="s">
        <v>979</v>
      </c>
    </row>
    <row r="122" spans="1:15" x14ac:dyDescent="0.35">
      <c r="A122" s="7" t="str">
        <f t="shared" si="1"/>
        <v>Bill Bartels</v>
      </c>
      <c r="B122" t="s">
        <v>708</v>
      </c>
      <c r="C122" t="s">
        <v>707</v>
      </c>
      <c r="D122" t="s">
        <v>983</v>
      </c>
      <c r="E122" s="1">
        <v>43166.333333333328</v>
      </c>
      <c r="F122" t="s">
        <v>984</v>
      </c>
      <c r="G122" s="1">
        <v>43145.333333333328</v>
      </c>
      <c r="H122" t="s">
        <v>794</v>
      </c>
      <c r="I122" s="1">
        <v>41640.333333333336</v>
      </c>
      <c r="J122">
        <v>5</v>
      </c>
      <c r="K122">
        <v>0</v>
      </c>
      <c r="L122" t="s">
        <v>795</v>
      </c>
      <c r="M122" t="s">
        <v>812</v>
      </c>
      <c r="N122" t="s">
        <v>810</v>
      </c>
      <c r="O122" t="s">
        <v>853</v>
      </c>
    </row>
    <row r="123" spans="1:15" x14ac:dyDescent="0.35">
      <c r="A123" s="7" t="str">
        <f t="shared" si="1"/>
        <v>Bill Bartels</v>
      </c>
      <c r="B123" t="s">
        <v>386</v>
      </c>
      <c r="C123" t="s">
        <v>385</v>
      </c>
      <c r="D123" t="s">
        <v>988</v>
      </c>
      <c r="E123" s="1">
        <v>43235.291666666672</v>
      </c>
      <c r="F123" t="s">
        <v>884</v>
      </c>
      <c r="G123" s="1">
        <v>43152.333333333328</v>
      </c>
      <c r="H123" t="s">
        <v>794</v>
      </c>
      <c r="I123" s="1">
        <v>39448.333333333336</v>
      </c>
      <c r="J123">
        <v>1</v>
      </c>
      <c r="K123">
        <v>0</v>
      </c>
      <c r="L123" t="s">
        <v>795</v>
      </c>
      <c r="M123" t="s">
        <v>812</v>
      </c>
      <c r="N123" t="s">
        <v>810</v>
      </c>
      <c r="O123" t="s">
        <v>849</v>
      </c>
    </row>
    <row r="124" spans="1:15" x14ac:dyDescent="0.35">
      <c r="A124" s="7" t="str">
        <f t="shared" si="1"/>
        <v>Bill Bartels</v>
      </c>
      <c r="B124" t="s">
        <v>396</v>
      </c>
      <c r="C124" t="s">
        <v>395</v>
      </c>
      <c r="D124" t="s">
        <v>989</v>
      </c>
      <c r="E124" s="1">
        <v>43235.291666666672</v>
      </c>
      <c r="F124" t="s">
        <v>861</v>
      </c>
      <c r="G124" s="1">
        <v>43167.333333333328</v>
      </c>
      <c r="H124" t="s">
        <v>794</v>
      </c>
      <c r="I124" s="1">
        <v>43010.291666666672</v>
      </c>
      <c r="J124">
        <v>1</v>
      </c>
      <c r="K124">
        <v>40000</v>
      </c>
      <c r="L124" t="s">
        <v>824</v>
      </c>
      <c r="M124" t="s">
        <v>812</v>
      </c>
      <c r="N124" t="s">
        <v>810</v>
      </c>
      <c r="O124" t="s">
        <v>820</v>
      </c>
    </row>
    <row r="125" spans="1:15" x14ac:dyDescent="0.35">
      <c r="A125" s="7" t="str">
        <f t="shared" si="1"/>
        <v>Bill Bartels</v>
      </c>
      <c r="B125" t="s">
        <v>372</v>
      </c>
      <c r="C125" t="s">
        <v>371</v>
      </c>
      <c r="D125" t="s">
        <v>999</v>
      </c>
      <c r="E125" s="1">
        <v>43235.291666666672</v>
      </c>
      <c r="F125" t="s">
        <v>861</v>
      </c>
      <c r="G125" s="1">
        <v>43131.333333333328</v>
      </c>
      <c r="H125" t="s">
        <v>794</v>
      </c>
      <c r="I125" s="1">
        <v>43131.333333333328</v>
      </c>
      <c r="J125">
        <v>1</v>
      </c>
      <c r="K125">
        <v>0</v>
      </c>
      <c r="L125" t="s">
        <v>824</v>
      </c>
      <c r="M125" t="s">
        <v>812</v>
      </c>
      <c r="N125" t="s">
        <v>830</v>
      </c>
      <c r="O125" t="s">
        <v>831</v>
      </c>
    </row>
    <row r="126" spans="1:15" x14ac:dyDescent="0.35">
      <c r="A126" s="7" t="str">
        <f t="shared" si="1"/>
        <v>Bill Bartels</v>
      </c>
      <c r="B126" t="s">
        <v>1398</v>
      </c>
      <c r="C126" t="s">
        <v>1397</v>
      </c>
      <c r="D126" t="s">
        <v>1505</v>
      </c>
      <c r="E126" s="1">
        <v>43313.291666666672</v>
      </c>
      <c r="F126" t="s">
        <v>1480</v>
      </c>
      <c r="G126" s="1">
        <v>43312.291666666672</v>
      </c>
      <c r="H126" t="s">
        <v>794</v>
      </c>
      <c r="I126" s="1">
        <v>43283.291666666672</v>
      </c>
      <c r="J126">
        <v>1</v>
      </c>
      <c r="K126">
        <v>0</v>
      </c>
      <c r="L126" t="s">
        <v>824</v>
      </c>
      <c r="M126" t="s">
        <v>812</v>
      </c>
      <c r="N126" t="s">
        <v>830</v>
      </c>
      <c r="O126" t="s">
        <v>801</v>
      </c>
    </row>
    <row r="127" spans="1:15" x14ac:dyDescent="0.35">
      <c r="A127" s="7" t="str">
        <f t="shared" si="1"/>
        <v>Bill Bartels</v>
      </c>
      <c r="B127" t="s">
        <v>412</v>
      </c>
      <c r="C127" t="s">
        <v>411</v>
      </c>
      <c r="D127" t="s">
        <v>1020</v>
      </c>
      <c r="E127" s="1">
        <v>43235.291666666672</v>
      </c>
      <c r="F127" t="s">
        <v>819</v>
      </c>
      <c r="G127" s="1">
        <v>43222.291666666672</v>
      </c>
      <c r="H127" t="s">
        <v>794</v>
      </c>
      <c r="I127" s="1">
        <v>42339.333333333328</v>
      </c>
      <c r="J127">
        <v>2</v>
      </c>
      <c r="K127">
        <v>180000</v>
      </c>
      <c r="L127" t="s">
        <v>795</v>
      </c>
      <c r="M127" t="s">
        <v>812</v>
      </c>
      <c r="N127" t="s">
        <v>797</v>
      </c>
      <c r="O127" t="s">
        <v>831</v>
      </c>
    </row>
    <row r="128" spans="1:15" x14ac:dyDescent="0.35">
      <c r="A128" s="7" t="str">
        <f t="shared" si="1"/>
        <v>Bill Bartels</v>
      </c>
      <c r="B128" t="s">
        <v>149</v>
      </c>
      <c r="C128" t="s">
        <v>147</v>
      </c>
      <c r="D128" t="s">
        <v>1021</v>
      </c>
      <c r="E128" s="1">
        <v>43269.291666666672</v>
      </c>
      <c r="F128" t="s">
        <v>793</v>
      </c>
      <c r="G128" s="1">
        <v>41984.333333333328</v>
      </c>
      <c r="H128" t="s">
        <v>794</v>
      </c>
      <c r="I128" s="1">
        <v>42200.291666666672</v>
      </c>
      <c r="J128">
        <v>2</v>
      </c>
      <c r="K128">
        <v>7500</v>
      </c>
      <c r="L128" t="s">
        <v>824</v>
      </c>
      <c r="M128" t="s">
        <v>812</v>
      </c>
      <c r="N128" t="s">
        <v>810</v>
      </c>
      <c r="O128" t="s">
        <v>831</v>
      </c>
    </row>
    <row r="129" spans="1:15" x14ac:dyDescent="0.35">
      <c r="A129" s="7" t="str">
        <f t="shared" si="1"/>
        <v>Bill Bartels</v>
      </c>
      <c r="B129" t="s">
        <v>690</v>
      </c>
      <c r="C129" t="s">
        <v>689</v>
      </c>
      <c r="D129" t="s">
        <v>1027</v>
      </c>
      <c r="E129" s="1">
        <v>43173.291666666672</v>
      </c>
      <c r="F129" t="s">
        <v>793</v>
      </c>
      <c r="G129" s="1">
        <v>43171.291666666672</v>
      </c>
      <c r="H129" t="s">
        <v>794</v>
      </c>
      <c r="I129" s="1">
        <v>42887.291666666672</v>
      </c>
      <c r="J129">
        <v>1</v>
      </c>
      <c r="K129">
        <v>0</v>
      </c>
      <c r="L129" t="s">
        <v>824</v>
      </c>
      <c r="M129" t="s">
        <v>812</v>
      </c>
      <c r="N129" t="s">
        <v>810</v>
      </c>
      <c r="O129" t="s">
        <v>958</v>
      </c>
    </row>
    <row r="130" spans="1:15" x14ac:dyDescent="0.35">
      <c r="A130" s="7" t="str">
        <f t="shared" ref="A130:A193" si="2">M130</f>
        <v>Bill Bartels</v>
      </c>
      <c r="B130" t="s">
        <v>184</v>
      </c>
      <c r="C130" t="s">
        <v>183</v>
      </c>
      <c r="D130" t="s">
        <v>1034</v>
      </c>
      <c r="E130" s="1">
        <v>43272.291666666672</v>
      </c>
      <c r="F130" t="s">
        <v>859</v>
      </c>
      <c r="G130" s="1">
        <v>43180.291666666672</v>
      </c>
      <c r="H130" t="s">
        <v>794</v>
      </c>
      <c r="I130" s="1">
        <v>42144.291666666672</v>
      </c>
      <c r="J130">
        <v>10</v>
      </c>
      <c r="K130">
        <v>75000</v>
      </c>
      <c r="L130" t="s">
        <v>795</v>
      </c>
      <c r="M130" t="s">
        <v>812</v>
      </c>
      <c r="N130" t="s">
        <v>810</v>
      </c>
      <c r="O130" t="s">
        <v>849</v>
      </c>
    </row>
    <row r="131" spans="1:15" x14ac:dyDescent="0.35">
      <c r="A131" s="7" t="str">
        <f t="shared" si="2"/>
        <v>Bill Bartels</v>
      </c>
      <c r="B131" t="s">
        <v>1424</v>
      </c>
      <c r="C131" t="s">
        <v>1423</v>
      </c>
      <c r="D131" t="s">
        <v>1510</v>
      </c>
      <c r="E131" s="1">
        <v>43306.291666666672</v>
      </c>
      <c r="F131" t="s">
        <v>847</v>
      </c>
      <c r="G131" s="1">
        <v>43290.291666666672</v>
      </c>
      <c r="H131" t="s">
        <v>794</v>
      </c>
      <c r="I131" s="1">
        <v>36528.333333333336</v>
      </c>
      <c r="J131">
        <v>2</v>
      </c>
      <c r="K131">
        <v>700000</v>
      </c>
      <c r="L131" t="s">
        <v>795</v>
      </c>
      <c r="M131" t="s">
        <v>812</v>
      </c>
      <c r="N131" t="s">
        <v>810</v>
      </c>
      <c r="O131" t="s">
        <v>831</v>
      </c>
    </row>
    <row r="132" spans="1:15" x14ac:dyDescent="0.35">
      <c r="A132" s="7" t="str">
        <f t="shared" si="2"/>
        <v>Bill Bartels</v>
      </c>
      <c r="B132" t="s">
        <v>112</v>
      </c>
      <c r="C132" t="s">
        <v>111</v>
      </c>
      <c r="D132" t="s">
        <v>1045</v>
      </c>
      <c r="E132" s="1">
        <v>43280.291666666672</v>
      </c>
      <c r="F132" t="s">
        <v>884</v>
      </c>
      <c r="G132" s="1">
        <v>43271.291666666672</v>
      </c>
      <c r="H132" t="s">
        <v>794</v>
      </c>
      <c r="I132" s="1">
        <v>41887.291666666664</v>
      </c>
      <c r="J132">
        <v>0</v>
      </c>
      <c r="K132">
        <v>0</v>
      </c>
      <c r="L132" t="s">
        <v>795</v>
      </c>
      <c r="M132" t="s">
        <v>812</v>
      </c>
      <c r="N132" t="s">
        <v>857</v>
      </c>
      <c r="O132" t="s">
        <v>896</v>
      </c>
    </row>
    <row r="133" spans="1:15" x14ac:dyDescent="0.35">
      <c r="A133" s="7" t="str">
        <f t="shared" si="2"/>
        <v>Bill Bartels</v>
      </c>
      <c r="B133" t="s">
        <v>258</v>
      </c>
      <c r="C133" t="s">
        <v>257</v>
      </c>
      <c r="D133" t="s">
        <v>1057</v>
      </c>
      <c r="E133" s="1">
        <v>43298.291666666672</v>
      </c>
      <c r="F133" t="s">
        <v>808</v>
      </c>
      <c r="G133" s="1">
        <v>43158.333333333328</v>
      </c>
      <c r="H133" t="s">
        <v>794</v>
      </c>
      <c r="I133" s="1">
        <v>35796.333333333336</v>
      </c>
      <c r="J133">
        <v>1</v>
      </c>
      <c r="K133">
        <v>62000</v>
      </c>
      <c r="L133" t="s">
        <v>795</v>
      </c>
      <c r="M133" t="s">
        <v>812</v>
      </c>
      <c r="N133" t="s">
        <v>810</v>
      </c>
      <c r="O133" t="s">
        <v>845</v>
      </c>
    </row>
    <row r="134" spans="1:15" x14ac:dyDescent="0.35">
      <c r="A134" s="7" t="str">
        <f t="shared" si="2"/>
        <v>Bill Bartels</v>
      </c>
      <c r="B134" t="s">
        <v>418</v>
      </c>
      <c r="C134" t="s">
        <v>417</v>
      </c>
      <c r="D134" t="s">
        <v>1089</v>
      </c>
      <c r="E134" s="1">
        <v>43235.291666666672</v>
      </c>
      <c r="F134" t="s">
        <v>861</v>
      </c>
      <c r="G134" s="1">
        <v>43227.291666666672</v>
      </c>
      <c r="H134" t="s">
        <v>794</v>
      </c>
      <c r="J134">
        <v>0</v>
      </c>
      <c r="K134">
        <v>0</v>
      </c>
      <c r="L134" t="s">
        <v>816</v>
      </c>
      <c r="M134" t="s">
        <v>812</v>
      </c>
      <c r="N134" t="s">
        <v>797</v>
      </c>
      <c r="O134" t="s">
        <v>853</v>
      </c>
    </row>
    <row r="135" spans="1:15" x14ac:dyDescent="0.35">
      <c r="A135" s="7" t="str">
        <f t="shared" si="2"/>
        <v>Bill Bartels</v>
      </c>
      <c r="B135" t="s">
        <v>484</v>
      </c>
      <c r="C135" t="s">
        <v>483</v>
      </c>
      <c r="D135" t="s">
        <v>1094</v>
      </c>
      <c r="E135" s="1">
        <v>43235.291666666672</v>
      </c>
      <c r="F135" t="s">
        <v>859</v>
      </c>
      <c r="G135" s="1">
        <v>43186.291666666672</v>
      </c>
      <c r="H135" t="s">
        <v>794</v>
      </c>
      <c r="I135" s="1">
        <v>42005.333333333328</v>
      </c>
      <c r="J135">
        <v>0</v>
      </c>
      <c r="K135">
        <v>0</v>
      </c>
      <c r="L135" t="s">
        <v>795</v>
      </c>
      <c r="M135" t="s">
        <v>812</v>
      </c>
      <c r="N135" t="s">
        <v>830</v>
      </c>
      <c r="O135" t="s">
        <v>853</v>
      </c>
    </row>
    <row r="136" spans="1:15" x14ac:dyDescent="0.35">
      <c r="A136" s="7" t="str">
        <f t="shared" si="2"/>
        <v>Bill Bartels</v>
      </c>
      <c r="B136" t="s">
        <v>287</v>
      </c>
      <c r="C136" t="s">
        <v>286</v>
      </c>
      <c r="D136" t="s">
        <v>1103</v>
      </c>
      <c r="E136" s="1">
        <v>43237.291666666672</v>
      </c>
      <c r="F136" t="s">
        <v>840</v>
      </c>
      <c r="G136" s="1">
        <v>43235.291666666672</v>
      </c>
      <c r="H136" t="s">
        <v>794</v>
      </c>
      <c r="J136">
        <v>0</v>
      </c>
      <c r="K136">
        <v>0</v>
      </c>
      <c r="L136" t="s">
        <v>816</v>
      </c>
      <c r="M136" t="s">
        <v>812</v>
      </c>
      <c r="N136" t="s">
        <v>852</v>
      </c>
      <c r="O136" t="s">
        <v>798</v>
      </c>
    </row>
    <row r="137" spans="1:15" x14ac:dyDescent="0.35">
      <c r="A137" s="7" t="str">
        <f t="shared" si="2"/>
        <v>Bill Bartels</v>
      </c>
      <c r="B137" t="s">
        <v>470</v>
      </c>
      <c r="C137" t="s">
        <v>469</v>
      </c>
      <c r="D137" t="s">
        <v>1111</v>
      </c>
      <c r="E137" s="1">
        <v>43235.291666666672</v>
      </c>
      <c r="F137" t="s">
        <v>889</v>
      </c>
      <c r="G137" s="1">
        <v>41836.291666666664</v>
      </c>
      <c r="H137" t="s">
        <v>794</v>
      </c>
      <c r="I137" s="1">
        <v>25934.333333333332</v>
      </c>
      <c r="J137">
        <v>25</v>
      </c>
      <c r="K137">
        <v>800000</v>
      </c>
      <c r="L137" t="s">
        <v>795</v>
      </c>
      <c r="M137" t="s">
        <v>812</v>
      </c>
      <c r="N137" t="s">
        <v>797</v>
      </c>
      <c r="O137" t="s">
        <v>831</v>
      </c>
    </row>
    <row r="138" spans="1:15" x14ac:dyDescent="0.35">
      <c r="A138" s="7" t="str">
        <f t="shared" si="2"/>
        <v>Bill Bartels</v>
      </c>
      <c r="B138" t="s">
        <v>766</v>
      </c>
      <c r="C138" t="s">
        <v>765</v>
      </c>
      <c r="D138" t="s">
        <v>1123</v>
      </c>
      <c r="E138" s="1">
        <v>43119.333333333328</v>
      </c>
      <c r="F138" t="s">
        <v>793</v>
      </c>
      <c r="G138" s="1">
        <v>43117.333333333328</v>
      </c>
      <c r="H138" t="s">
        <v>794</v>
      </c>
      <c r="J138">
        <v>0</v>
      </c>
      <c r="K138">
        <v>0</v>
      </c>
      <c r="L138" t="s">
        <v>816</v>
      </c>
      <c r="M138" t="s">
        <v>812</v>
      </c>
      <c r="N138" t="s">
        <v>810</v>
      </c>
      <c r="O138" t="s">
        <v>801</v>
      </c>
    </row>
    <row r="139" spans="1:15" x14ac:dyDescent="0.35">
      <c r="A139" s="7" t="str">
        <f t="shared" si="2"/>
        <v>Bill Bartels</v>
      </c>
      <c r="B139" t="s">
        <v>456</v>
      </c>
      <c r="C139" t="s">
        <v>455</v>
      </c>
      <c r="D139" t="s">
        <v>1124</v>
      </c>
      <c r="E139" s="1">
        <v>43235.291666666672</v>
      </c>
      <c r="F139" t="s">
        <v>861</v>
      </c>
      <c r="G139" s="1">
        <v>43186.291666666672</v>
      </c>
      <c r="H139" t="s">
        <v>794</v>
      </c>
      <c r="J139">
        <v>0</v>
      </c>
      <c r="K139">
        <v>0</v>
      </c>
      <c r="L139" t="s">
        <v>816</v>
      </c>
      <c r="M139" t="s">
        <v>812</v>
      </c>
      <c r="N139" t="s">
        <v>830</v>
      </c>
      <c r="O139" t="s">
        <v>843</v>
      </c>
    </row>
    <row r="140" spans="1:15" x14ac:dyDescent="0.35">
      <c r="A140" s="7" t="str">
        <f t="shared" si="2"/>
        <v>Bill Bartels</v>
      </c>
      <c r="B140" t="s">
        <v>176</v>
      </c>
      <c r="C140" t="s">
        <v>175</v>
      </c>
      <c r="D140" t="s">
        <v>1126</v>
      </c>
      <c r="E140" s="1">
        <v>43301.291666666672</v>
      </c>
      <c r="F140" t="s">
        <v>819</v>
      </c>
      <c r="G140" s="1">
        <v>43228.291666666672</v>
      </c>
      <c r="H140" t="s">
        <v>794</v>
      </c>
      <c r="J140">
        <v>0</v>
      </c>
      <c r="K140">
        <v>225</v>
      </c>
      <c r="L140" t="s">
        <v>816</v>
      </c>
      <c r="M140" t="s">
        <v>812</v>
      </c>
      <c r="N140" t="s">
        <v>805</v>
      </c>
      <c r="O140" t="s">
        <v>853</v>
      </c>
    </row>
    <row r="141" spans="1:15" x14ac:dyDescent="0.35">
      <c r="A141" s="7" t="str">
        <f t="shared" si="2"/>
        <v>Bill Bartels</v>
      </c>
      <c r="B141" t="s">
        <v>768</v>
      </c>
      <c r="C141" t="s">
        <v>767</v>
      </c>
      <c r="D141" t="s">
        <v>1128</v>
      </c>
      <c r="E141" s="1">
        <v>43117.333333333328</v>
      </c>
      <c r="F141" t="s">
        <v>793</v>
      </c>
      <c r="G141" s="1">
        <v>43102.333333333328</v>
      </c>
      <c r="H141" t="s">
        <v>794</v>
      </c>
      <c r="J141">
        <v>0</v>
      </c>
      <c r="K141">
        <v>0</v>
      </c>
      <c r="L141" t="s">
        <v>816</v>
      </c>
      <c r="M141" t="s">
        <v>812</v>
      </c>
      <c r="N141" t="s">
        <v>857</v>
      </c>
      <c r="O141" t="s">
        <v>894</v>
      </c>
    </row>
    <row r="142" spans="1:15" x14ac:dyDescent="0.35">
      <c r="A142" s="7" t="str">
        <f t="shared" si="2"/>
        <v>Bill Bartels</v>
      </c>
      <c r="B142" t="s">
        <v>283</v>
      </c>
      <c r="C142" t="s">
        <v>282</v>
      </c>
      <c r="D142" t="s">
        <v>1131</v>
      </c>
      <c r="E142" s="1">
        <v>43238.291666666672</v>
      </c>
      <c r="F142" t="s">
        <v>840</v>
      </c>
      <c r="G142" s="1">
        <v>43238.291666666672</v>
      </c>
      <c r="H142" t="s">
        <v>794</v>
      </c>
      <c r="I142" s="1">
        <v>30682.333333333332</v>
      </c>
      <c r="J142">
        <v>1</v>
      </c>
      <c r="K142">
        <v>100000</v>
      </c>
      <c r="L142" t="s">
        <v>795</v>
      </c>
      <c r="M142" t="s">
        <v>812</v>
      </c>
      <c r="N142" t="s">
        <v>810</v>
      </c>
      <c r="O142" t="s">
        <v>867</v>
      </c>
    </row>
    <row r="143" spans="1:15" x14ac:dyDescent="0.35">
      <c r="A143" s="7" t="str">
        <f t="shared" si="2"/>
        <v>Bill Bartels</v>
      </c>
      <c r="B143" t="s">
        <v>590</v>
      </c>
      <c r="C143" t="s">
        <v>589</v>
      </c>
      <c r="D143" t="s">
        <v>1133</v>
      </c>
      <c r="E143" s="1">
        <v>43216.291666666672</v>
      </c>
      <c r="F143" t="s">
        <v>952</v>
      </c>
      <c r="G143" s="1">
        <v>43181.291666666672</v>
      </c>
      <c r="H143" t="s">
        <v>794</v>
      </c>
      <c r="J143">
        <v>0</v>
      </c>
      <c r="K143">
        <v>0</v>
      </c>
      <c r="L143" t="s">
        <v>816</v>
      </c>
      <c r="M143" t="s">
        <v>812</v>
      </c>
      <c r="N143" t="s">
        <v>797</v>
      </c>
      <c r="O143" t="s">
        <v>849</v>
      </c>
    </row>
    <row r="144" spans="1:15" x14ac:dyDescent="0.35">
      <c r="A144" s="7" t="str">
        <f t="shared" si="2"/>
        <v>Bill Bartels</v>
      </c>
      <c r="B144" t="s">
        <v>180</v>
      </c>
      <c r="C144" t="s">
        <v>179</v>
      </c>
      <c r="D144" t="s">
        <v>1135</v>
      </c>
      <c r="E144" s="1">
        <v>43263.291666666672</v>
      </c>
      <c r="F144" t="s">
        <v>819</v>
      </c>
      <c r="G144" s="1">
        <v>43263.291666666672</v>
      </c>
      <c r="H144" t="s">
        <v>794</v>
      </c>
      <c r="I144" s="1">
        <v>39600.291666666664</v>
      </c>
      <c r="J144">
        <v>1</v>
      </c>
      <c r="K144">
        <v>100000</v>
      </c>
      <c r="L144" t="s">
        <v>795</v>
      </c>
      <c r="M144" t="s">
        <v>812</v>
      </c>
      <c r="N144" t="s">
        <v>810</v>
      </c>
      <c r="O144" t="s">
        <v>979</v>
      </c>
    </row>
    <row r="145" spans="1:15" x14ac:dyDescent="0.35">
      <c r="A145" s="7" t="str">
        <f t="shared" si="2"/>
        <v>Bill Bartels</v>
      </c>
      <c r="B145" t="s">
        <v>1562</v>
      </c>
      <c r="C145" t="s">
        <v>1539</v>
      </c>
      <c r="D145" t="s">
        <v>1145</v>
      </c>
      <c r="E145" s="1">
        <v>43152.333333333328</v>
      </c>
      <c r="F145" t="s">
        <v>808</v>
      </c>
      <c r="G145" s="1">
        <v>43144.333333333328</v>
      </c>
      <c r="H145" t="s">
        <v>794</v>
      </c>
      <c r="I145" s="1">
        <v>42707.333333333328</v>
      </c>
      <c r="J145">
        <v>1</v>
      </c>
      <c r="K145">
        <v>6000</v>
      </c>
      <c r="L145" t="s">
        <v>795</v>
      </c>
      <c r="M145" t="s">
        <v>812</v>
      </c>
      <c r="N145" t="s">
        <v>1026</v>
      </c>
      <c r="O145" t="s">
        <v>1146</v>
      </c>
    </row>
    <row r="146" spans="1:15" x14ac:dyDescent="0.35">
      <c r="A146" s="7" t="str">
        <f t="shared" si="2"/>
        <v>Bill Bartels</v>
      </c>
      <c r="B146" t="s">
        <v>308</v>
      </c>
      <c r="C146" t="s">
        <v>307</v>
      </c>
      <c r="D146" t="s">
        <v>1162</v>
      </c>
      <c r="E146" s="1">
        <v>43235.291666666672</v>
      </c>
      <c r="F146" t="s">
        <v>1163</v>
      </c>
      <c r="G146" s="1">
        <v>43235.291666666672</v>
      </c>
      <c r="H146" t="s">
        <v>794</v>
      </c>
      <c r="I146" s="1">
        <v>42948.291666666672</v>
      </c>
      <c r="J146">
        <v>20</v>
      </c>
      <c r="K146">
        <v>5000000</v>
      </c>
      <c r="L146" t="s">
        <v>824</v>
      </c>
      <c r="M146" t="s">
        <v>812</v>
      </c>
      <c r="N146" t="s">
        <v>810</v>
      </c>
      <c r="O146" t="s">
        <v>869</v>
      </c>
    </row>
    <row r="147" spans="1:15" x14ac:dyDescent="0.35">
      <c r="A147" s="7" t="str">
        <f t="shared" si="2"/>
        <v>Bill Bartels</v>
      </c>
      <c r="B147" t="s">
        <v>190</v>
      </c>
      <c r="C147" t="s">
        <v>189</v>
      </c>
      <c r="D147" t="s">
        <v>1164</v>
      </c>
      <c r="E147" s="1">
        <v>43262.291666666672</v>
      </c>
      <c r="F147" t="s">
        <v>819</v>
      </c>
      <c r="G147" s="1">
        <v>43259.291666666672</v>
      </c>
      <c r="H147" t="s">
        <v>794</v>
      </c>
      <c r="J147">
        <v>0</v>
      </c>
      <c r="K147">
        <v>0</v>
      </c>
      <c r="L147" t="s">
        <v>816</v>
      </c>
      <c r="M147" t="s">
        <v>812</v>
      </c>
      <c r="N147" t="s">
        <v>810</v>
      </c>
      <c r="O147" t="s">
        <v>801</v>
      </c>
    </row>
    <row r="148" spans="1:15" x14ac:dyDescent="0.35">
      <c r="A148" s="7" t="str">
        <f t="shared" si="2"/>
        <v>Bill Bartels</v>
      </c>
      <c r="B148" t="s">
        <v>773</v>
      </c>
      <c r="C148" t="s">
        <v>772</v>
      </c>
      <c r="D148" t="s">
        <v>1165</v>
      </c>
      <c r="E148" s="1">
        <v>43110.333333333328</v>
      </c>
      <c r="F148" t="s">
        <v>808</v>
      </c>
      <c r="G148" s="1">
        <v>43096.333333333328</v>
      </c>
      <c r="H148" t="s">
        <v>794</v>
      </c>
      <c r="I148" s="1">
        <v>42856.291666666672</v>
      </c>
      <c r="J148">
        <v>0</v>
      </c>
      <c r="K148">
        <v>0</v>
      </c>
      <c r="L148" t="s">
        <v>824</v>
      </c>
      <c r="M148" t="s">
        <v>812</v>
      </c>
      <c r="N148" t="s">
        <v>797</v>
      </c>
      <c r="O148" t="s">
        <v>1166</v>
      </c>
    </row>
    <row r="149" spans="1:15" x14ac:dyDescent="0.35">
      <c r="A149" s="7" t="str">
        <f t="shared" si="2"/>
        <v>Bill Bartels</v>
      </c>
      <c r="B149" t="s">
        <v>362</v>
      </c>
      <c r="C149" t="s">
        <v>361</v>
      </c>
      <c r="D149" t="s">
        <v>1169</v>
      </c>
      <c r="E149" s="1">
        <v>43235.291666666672</v>
      </c>
      <c r="F149" t="s">
        <v>907</v>
      </c>
      <c r="G149" s="1">
        <v>43110.333333333328</v>
      </c>
      <c r="H149" t="s">
        <v>794</v>
      </c>
      <c r="I149" s="1">
        <v>35431.333333333336</v>
      </c>
      <c r="J149">
        <v>0</v>
      </c>
      <c r="K149">
        <v>216000</v>
      </c>
      <c r="L149" t="s">
        <v>795</v>
      </c>
      <c r="M149" t="s">
        <v>812</v>
      </c>
      <c r="N149" t="s">
        <v>797</v>
      </c>
      <c r="O149" t="s">
        <v>1038</v>
      </c>
    </row>
    <row r="150" spans="1:15" x14ac:dyDescent="0.35">
      <c r="A150" s="7" t="str">
        <f t="shared" si="2"/>
        <v>Bill Bartels</v>
      </c>
      <c r="B150" t="s">
        <v>480</v>
      </c>
      <c r="C150" t="s">
        <v>479</v>
      </c>
      <c r="D150" t="s">
        <v>1182</v>
      </c>
      <c r="E150" s="1">
        <v>43235.291666666672</v>
      </c>
      <c r="F150" t="s">
        <v>819</v>
      </c>
      <c r="G150" s="1">
        <v>43056.333333333328</v>
      </c>
      <c r="H150" t="s">
        <v>794</v>
      </c>
      <c r="I150" s="1">
        <v>43191.291666666672</v>
      </c>
      <c r="J150">
        <v>0</v>
      </c>
      <c r="K150">
        <v>0</v>
      </c>
      <c r="L150" t="s">
        <v>816</v>
      </c>
      <c r="M150" t="s">
        <v>812</v>
      </c>
      <c r="N150" t="s">
        <v>810</v>
      </c>
      <c r="O150" t="s">
        <v>979</v>
      </c>
    </row>
    <row r="151" spans="1:15" x14ac:dyDescent="0.35">
      <c r="A151" s="7" t="str">
        <f t="shared" si="2"/>
        <v>Bill Bartels</v>
      </c>
      <c r="B151" t="s">
        <v>262</v>
      </c>
      <c r="C151" t="s">
        <v>261</v>
      </c>
      <c r="D151" t="s">
        <v>1183</v>
      </c>
      <c r="E151" s="1">
        <v>43249.291666666672</v>
      </c>
      <c r="F151" t="s">
        <v>884</v>
      </c>
      <c r="G151" s="1">
        <v>43031.291666666672</v>
      </c>
      <c r="H151" t="s">
        <v>794</v>
      </c>
      <c r="J151">
        <v>0</v>
      </c>
      <c r="K151">
        <v>0</v>
      </c>
      <c r="L151" t="s">
        <v>816</v>
      </c>
      <c r="M151" t="s">
        <v>812</v>
      </c>
      <c r="N151" t="s">
        <v>810</v>
      </c>
      <c r="O151" t="s">
        <v>853</v>
      </c>
    </row>
    <row r="152" spans="1:15" x14ac:dyDescent="0.35">
      <c r="A152" s="7" t="str">
        <f t="shared" si="2"/>
        <v>Bill Bartels</v>
      </c>
      <c r="B152" t="s">
        <v>212</v>
      </c>
      <c r="C152" t="s">
        <v>211</v>
      </c>
      <c r="D152" t="s">
        <v>1192</v>
      </c>
      <c r="E152" s="1">
        <v>43258.291666666672</v>
      </c>
      <c r="F152" t="s">
        <v>861</v>
      </c>
      <c r="G152" s="1">
        <v>43251.291666666672</v>
      </c>
      <c r="H152" t="s">
        <v>794</v>
      </c>
      <c r="J152">
        <v>0</v>
      </c>
      <c r="K152">
        <v>0</v>
      </c>
      <c r="L152" t="s">
        <v>816</v>
      </c>
      <c r="M152" t="s">
        <v>812</v>
      </c>
      <c r="N152" t="s">
        <v>857</v>
      </c>
      <c r="O152" t="s">
        <v>979</v>
      </c>
    </row>
    <row r="153" spans="1:15" x14ac:dyDescent="0.35">
      <c r="A153" s="7" t="str">
        <f t="shared" si="2"/>
        <v>Bill Bartels</v>
      </c>
      <c r="B153" t="s">
        <v>502</v>
      </c>
      <c r="C153" t="s">
        <v>501</v>
      </c>
      <c r="D153" t="s">
        <v>1197</v>
      </c>
      <c r="E153" s="1">
        <v>43235.291666666672</v>
      </c>
      <c r="F153" t="s">
        <v>819</v>
      </c>
      <c r="G153" s="1">
        <v>43164.333333333328</v>
      </c>
      <c r="H153" t="s">
        <v>794</v>
      </c>
      <c r="I153" s="1">
        <v>43073.333333333328</v>
      </c>
      <c r="J153">
        <v>2</v>
      </c>
      <c r="K153">
        <v>0</v>
      </c>
      <c r="L153" t="s">
        <v>824</v>
      </c>
      <c r="M153" t="s">
        <v>812</v>
      </c>
      <c r="N153" t="s">
        <v>810</v>
      </c>
      <c r="O153" t="s">
        <v>831</v>
      </c>
    </row>
    <row r="154" spans="1:15" x14ac:dyDescent="0.35">
      <c r="A154" s="7" t="str">
        <f t="shared" si="2"/>
        <v>Bill Bartels</v>
      </c>
      <c r="B154" t="s">
        <v>198</v>
      </c>
      <c r="C154" t="s">
        <v>197</v>
      </c>
      <c r="D154" t="s">
        <v>1198</v>
      </c>
      <c r="E154" s="1">
        <v>43294.291666666672</v>
      </c>
      <c r="F154" t="s">
        <v>819</v>
      </c>
      <c r="G154" s="1">
        <v>43259.291666666672</v>
      </c>
      <c r="H154" t="s">
        <v>794</v>
      </c>
      <c r="J154">
        <v>0</v>
      </c>
      <c r="K154">
        <v>0</v>
      </c>
      <c r="L154" t="s">
        <v>816</v>
      </c>
      <c r="M154" t="s">
        <v>812</v>
      </c>
      <c r="N154" t="s">
        <v>810</v>
      </c>
      <c r="O154" t="s">
        <v>831</v>
      </c>
    </row>
    <row r="155" spans="1:15" x14ac:dyDescent="0.35">
      <c r="A155" s="7" t="str">
        <f t="shared" si="2"/>
        <v>Bill Bartels</v>
      </c>
      <c r="B155" t="s">
        <v>686</v>
      </c>
      <c r="C155" t="s">
        <v>685</v>
      </c>
      <c r="D155" t="s">
        <v>1206</v>
      </c>
      <c r="E155" s="1">
        <v>43174.291666666672</v>
      </c>
      <c r="F155" t="s">
        <v>1207</v>
      </c>
      <c r="G155" s="1">
        <v>41222.333333333336</v>
      </c>
      <c r="H155" t="s">
        <v>794</v>
      </c>
      <c r="I155" s="1">
        <v>40805.291666666664</v>
      </c>
      <c r="J155">
        <v>5</v>
      </c>
      <c r="K155">
        <v>100000</v>
      </c>
      <c r="L155" t="s">
        <v>824</v>
      </c>
      <c r="M155" t="s">
        <v>812</v>
      </c>
      <c r="N155" t="s">
        <v>852</v>
      </c>
      <c r="O155" t="s">
        <v>817</v>
      </c>
    </row>
    <row r="156" spans="1:15" x14ac:dyDescent="0.35">
      <c r="A156" s="7" t="str">
        <f t="shared" si="2"/>
        <v>Bill Bartels</v>
      </c>
      <c r="B156" t="s">
        <v>598</v>
      </c>
      <c r="C156" t="s">
        <v>597</v>
      </c>
      <c r="D156" t="s">
        <v>1215</v>
      </c>
      <c r="E156" s="1">
        <v>43214.291666666672</v>
      </c>
      <c r="F156" t="s">
        <v>1005</v>
      </c>
      <c r="G156" s="1">
        <v>43153.333333333328</v>
      </c>
      <c r="H156" t="s">
        <v>794</v>
      </c>
      <c r="J156">
        <v>0</v>
      </c>
      <c r="K156">
        <v>0</v>
      </c>
      <c r="L156" t="s">
        <v>816</v>
      </c>
      <c r="M156" t="s">
        <v>812</v>
      </c>
      <c r="N156" t="s">
        <v>810</v>
      </c>
      <c r="O156" t="s">
        <v>843</v>
      </c>
    </row>
    <row r="157" spans="1:15" x14ac:dyDescent="0.35">
      <c r="A157" s="7" t="str">
        <f t="shared" si="2"/>
        <v>Bill Bartels</v>
      </c>
      <c r="B157" t="s">
        <v>706</v>
      </c>
      <c r="C157" t="s">
        <v>705</v>
      </c>
      <c r="D157" t="s">
        <v>1216</v>
      </c>
      <c r="E157" s="1">
        <v>43166.333333333328</v>
      </c>
      <c r="F157" t="s">
        <v>793</v>
      </c>
      <c r="G157" s="1">
        <v>42998.291666666672</v>
      </c>
      <c r="H157" t="s">
        <v>794</v>
      </c>
      <c r="I157" s="1">
        <v>39083.333333333336</v>
      </c>
      <c r="J157">
        <v>22</v>
      </c>
      <c r="K157">
        <v>5435713</v>
      </c>
      <c r="L157" t="s">
        <v>795</v>
      </c>
      <c r="M157" t="s">
        <v>812</v>
      </c>
      <c r="N157" t="s">
        <v>810</v>
      </c>
      <c r="O157" t="s">
        <v>845</v>
      </c>
    </row>
    <row r="158" spans="1:15" x14ac:dyDescent="0.35">
      <c r="A158" s="7" t="str">
        <f t="shared" si="2"/>
        <v>Bill Bartels</v>
      </c>
      <c r="B158" t="s">
        <v>494</v>
      </c>
      <c r="C158" t="s">
        <v>493</v>
      </c>
      <c r="D158" t="s">
        <v>1221</v>
      </c>
      <c r="E158" s="1">
        <v>43235.291666666672</v>
      </c>
      <c r="F158" t="s">
        <v>840</v>
      </c>
      <c r="G158" s="1">
        <v>43201.291666666672</v>
      </c>
      <c r="H158" t="s">
        <v>794</v>
      </c>
      <c r="J158">
        <v>0</v>
      </c>
      <c r="K158">
        <v>0</v>
      </c>
      <c r="L158" t="s">
        <v>816</v>
      </c>
      <c r="M158" t="s">
        <v>812</v>
      </c>
      <c r="N158" t="s">
        <v>813</v>
      </c>
      <c r="O158" t="s">
        <v>831</v>
      </c>
    </row>
    <row r="159" spans="1:15" x14ac:dyDescent="0.35">
      <c r="A159" s="7" t="str">
        <f t="shared" si="2"/>
        <v>Bill Bartels</v>
      </c>
      <c r="B159" t="s">
        <v>500</v>
      </c>
      <c r="C159" t="s">
        <v>499</v>
      </c>
      <c r="D159" t="s">
        <v>1225</v>
      </c>
      <c r="E159" s="1">
        <v>43235.291666666672</v>
      </c>
      <c r="F159" t="s">
        <v>803</v>
      </c>
      <c r="G159" s="1">
        <v>43119.333333333328</v>
      </c>
      <c r="H159" t="s">
        <v>794</v>
      </c>
      <c r="I159" s="1">
        <v>40483.291666666664</v>
      </c>
      <c r="J159">
        <v>1</v>
      </c>
      <c r="K159">
        <v>72000</v>
      </c>
      <c r="L159" t="s">
        <v>795</v>
      </c>
      <c r="M159" t="s">
        <v>812</v>
      </c>
      <c r="N159" t="s">
        <v>810</v>
      </c>
      <c r="O159" t="s">
        <v>820</v>
      </c>
    </row>
    <row r="160" spans="1:15" x14ac:dyDescent="0.35">
      <c r="A160" s="7" t="str">
        <f t="shared" si="2"/>
        <v>Bill Bartels</v>
      </c>
      <c r="B160" t="s">
        <v>380</v>
      </c>
      <c r="C160" t="s">
        <v>379</v>
      </c>
      <c r="D160" t="s">
        <v>1245</v>
      </c>
      <c r="E160" s="1">
        <v>43235.291666666672</v>
      </c>
      <c r="F160" t="s">
        <v>884</v>
      </c>
      <c r="G160" s="1">
        <v>42753.333333333328</v>
      </c>
      <c r="H160" t="s">
        <v>794</v>
      </c>
      <c r="I160" s="1">
        <v>42787.333333333328</v>
      </c>
      <c r="J160">
        <v>0</v>
      </c>
      <c r="K160">
        <v>0</v>
      </c>
      <c r="L160" t="s">
        <v>816</v>
      </c>
      <c r="M160" t="s">
        <v>812</v>
      </c>
      <c r="N160" t="s">
        <v>797</v>
      </c>
      <c r="O160" t="s">
        <v>853</v>
      </c>
    </row>
    <row r="161" spans="1:15" x14ac:dyDescent="0.35">
      <c r="A161" s="7" t="str">
        <f t="shared" si="2"/>
        <v>Bill Bartels</v>
      </c>
      <c r="B161" t="s">
        <v>746</v>
      </c>
      <c r="C161" t="s">
        <v>745</v>
      </c>
      <c r="D161" t="s">
        <v>1246</v>
      </c>
      <c r="E161" s="1">
        <v>43137.333333333328</v>
      </c>
      <c r="F161" t="s">
        <v>889</v>
      </c>
      <c r="G161" s="1">
        <v>42145.291666666672</v>
      </c>
      <c r="H161" t="s">
        <v>794</v>
      </c>
      <c r="I161" s="1">
        <v>39621.291666666664</v>
      </c>
      <c r="J161">
        <v>1</v>
      </c>
      <c r="K161">
        <v>0</v>
      </c>
      <c r="L161" t="s">
        <v>795</v>
      </c>
      <c r="M161" t="s">
        <v>812</v>
      </c>
      <c r="N161" t="s">
        <v>813</v>
      </c>
      <c r="O161" t="s">
        <v>801</v>
      </c>
    </row>
    <row r="162" spans="1:15" x14ac:dyDescent="0.35">
      <c r="A162" s="7" t="str">
        <f t="shared" si="2"/>
        <v>Bill Bartels</v>
      </c>
      <c r="B162" t="s">
        <v>490</v>
      </c>
      <c r="C162" t="s">
        <v>489</v>
      </c>
      <c r="D162" t="s">
        <v>1254</v>
      </c>
      <c r="E162" s="1">
        <v>43298.291666666672</v>
      </c>
      <c r="F162" t="s">
        <v>889</v>
      </c>
      <c r="G162" s="1">
        <v>43139.333333333328</v>
      </c>
      <c r="H162" t="s">
        <v>794</v>
      </c>
      <c r="J162">
        <v>0</v>
      </c>
      <c r="K162">
        <v>0</v>
      </c>
      <c r="L162" t="s">
        <v>816</v>
      </c>
      <c r="M162" t="s">
        <v>812</v>
      </c>
      <c r="N162" t="s">
        <v>810</v>
      </c>
      <c r="O162" t="s">
        <v>1255</v>
      </c>
    </row>
    <row r="163" spans="1:15" x14ac:dyDescent="0.35">
      <c r="A163" s="7" t="str">
        <f t="shared" si="2"/>
        <v>Bill Bartels</v>
      </c>
      <c r="B163" t="s">
        <v>550</v>
      </c>
      <c r="C163" t="s">
        <v>549</v>
      </c>
      <c r="D163" t="s">
        <v>1256</v>
      </c>
      <c r="E163" s="1">
        <v>43269.291666666672</v>
      </c>
      <c r="F163" t="s">
        <v>808</v>
      </c>
      <c r="G163" s="1">
        <v>42977.291666666672</v>
      </c>
      <c r="H163" t="s">
        <v>794</v>
      </c>
      <c r="J163">
        <v>0</v>
      </c>
      <c r="K163">
        <v>0</v>
      </c>
      <c r="L163" t="s">
        <v>816</v>
      </c>
      <c r="M163" t="s">
        <v>812</v>
      </c>
      <c r="N163" t="s">
        <v>797</v>
      </c>
      <c r="O163" t="s">
        <v>831</v>
      </c>
    </row>
    <row r="164" spans="1:15" x14ac:dyDescent="0.35">
      <c r="A164" s="7" t="str">
        <f t="shared" si="2"/>
        <v>Bill Bartels</v>
      </c>
      <c r="B164" t="s">
        <v>161</v>
      </c>
      <c r="C164" t="s">
        <v>160</v>
      </c>
      <c r="D164" t="s">
        <v>1265</v>
      </c>
      <c r="E164" s="1">
        <v>43265.291666666672</v>
      </c>
      <c r="F164" t="s">
        <v>840</v>
      </c>
      <c r="G164" s="1">
        <v>43235.291666666672</v>
      </c>
      <c r="H164" t="s">
        <v>794</v>
      </c>
      <c r="J164">
        <v>0</v>
      </c>
      <c r="K164">
        <v>0</v>
      </c>
      <c r="L164" t="s">
        <v>816</v>
      </c>
      <c r="M164" t="s">
        <v>812</v>
      </c>
      <c r="N164" t="s">
        <v>810</v>
      </c>
      <c r="O164" t="s">
        <v>831</v>
      </c>
    </row>
    <row r="165" spans="1:15" x14ac:dyDescent="0.35">
      <c r="A165" s="7" t="str">
        <f t="shared" si="2"/>
        <v>Bill Bartels</v>
      </c>
      <c r="B165" t="s">
        <v>462</v>
      </c>
      <c r="C165" t="s">
        <v>461</v>
      </c>
      <c r="D165" t="s">
        <v>1273</v>
      </c>
      <c r="E165" s="1">
        <v>43235.291666666672</v>
      </c>
      <c r="F165" t="s">
        <v>800</v>
      </c>
      <c r="G165" s="1">
        <v>43105.333333333328</v>
      </c>
      <c r="H165" t="s">
        <v>794</v>
      </c>
      <c r="J165">
        <v>0</v>
      </c>
      <c r="K165">
        <v>0</v>
      </c>
      <c r="L165" t="s">
        <v>816</v>
      </c>
      <c r="M165" t="s">
        <v>812</v>
      </c>
      <c r="N165" t="s">
        <v>836</v>
      </c>
      <c r="O165" t="s">
        <v>801</v>
      </c>
    </row>
    <row r="166" spans="1:15" x14ac:dyDescent="0.35">
      <c r="A166" s="7" t="str">
        <f t="shared" si="2"/>
        <v>Bill Bartels</v>
      </c>
      <c r="B166" t="s">
        <v>718</v>
      </c>
      <c r="C166" t="s">
        <v>717</v>
      </c>
      <c r="D166" t="s">
        <v>1276</v>
      </c>
      <c r="E166" s="1">
        <v>43164.333333333328</v>
      </c>
      <c r="F166" t="s">
        <v>819</v>
      </c>
      <c r="G166" s="1">
        <v>43103.333333333328</v>
      </c>
      <c r="H166" t="s">
        <v>794</v>
      </c>
      <c r="I166" s="1">
        <v>42370.333333333328</v>
      </c>
      <c r="J166">
        <v>0</v>
      </c>
      <c r="K166">
        <v>0</v>
      </c>
      <c r="L166" t="s">
        <v>795</v>
      </c>
      <c r="M166" t="s">
        <v>812</v>
      </c>
      <c r="N166" t="s">
        <v>797</v>
      </c>
      <c r="O166" t="s">
        <v>801</v>
      </c>
    </row>
    <row r="167" spans="1:15" x14ac:dyDescent="0.35">
      <c r="A167" s="7" t="str">
        <f t="shared" si="2"/>
        <v>Bill Bartels</v>
      </c>
      <c r="B167" t="s">
        <v>188</v>
      </c>
      <c r="C167" t="s">
        <v>187</v>
      </c>
      <c r="D167" t="s">
        <v>1280</v>
      </c>
      <c r="E167" s="1">
        <v>43262.291666666672</v>
      </c>
      <c r="F167" t="s">
        <v>884</v>
      </c>
      <c r="G167" s="1">
        <v>43102.333333333328</v>
      </c>
      <c r="H167" t="s">
        <v>794</v>
      </c>
      <c r="I167" s="1">
        <v>39601.291666666664</v>
      </c>
      <c r="J167">
        <v>1</v>
      </c>
      <c r="K167">
        <v>150000</v>
      </c>
      <c r="L167" t="s">
        <v>795</v>
      </c>
      <c r="M167" t="s">
        <v>812</v>
      </c>
      <c r="N167" t="s">
        <v>842</v>
      </c>
      <c r="O167" t="s">
        <v>801</v>
      </c>
    </row>
    <row r="168" spans="1:15" x14ac:dyDescent="0.35">
      <c r="A168" s="7" t="str">
        <f t="shared" si="2"/>
        <v>Bill Bartels</v>
      </c>
      <c r="B168" t="s">
        <v>204</v>
      </c>
      <c r="C168" t="s">
        <v>203</v>
      </c>
      <c r="D168" t="s">
        <v>1281</v>
      </c>
      <c r="E168" s="1">
        <v>43259.291666666672</v>
      </c>
      <c r="F168" t="s">
        <v>840</v>
      </c>
      <c r="G168" s="1">
        <v>42430.333333333328</v>
      </c>
      <c r="H168" t="s">
        <v>794</v>
      </c>
      <c r="I168" s="1">
        <v>42076.291666666672</v>
      </c>
      <c r="J168">
        <v>0</v>
      </c>
      <c r="K168">
        <v>0</v>
      </c>
      <c r="L168" t="s">
        <v>824</v>
      </c>
      <c r="M168" t="s">
        <v>812</v>
      </c>
      <c r="N168" t="s">
        <v>813</v>
      </c>
      <c r="O168" t="s">
        <v>806</v>
      </c>
    </row>
    <row r="169" spans="1:15" x14ac:dyDescent="0.35">
      <c r="A169" s="7" t="str">
        <f t="shared" si="2"/>
        <v>Bill Bartels</v>
      </c>
      <c r="B169" t="s">
        <v>530</v>
      </c>
      <c r="C169" t="s">
        <v>529</v>
      </c>
      <c r="D169" t="s">
        <v>1299</v>
      </c>
      <c r="E169" s="1">
        <v>43235.291666666672</v>
      </c>
      <c r="F169" t="s">
        <v>1005</v>
      </c>
      <c r="G169" s="1">
        <v>43178.291666666672</v>
      </c>
      <c r="H169" t="s">
        <v>794</v>
      </c>
      <c r="J169">
        <v>0</v>
      </c>
      <c r="K169">
        <v>0</v>
      </c>
      <c r="L169" t="s">
        <v>816</v>
      </c>
      <c r="M169" t="s">
        <v>812</v>
      </c>
      <c r="N169" t="s">
        <v>810</v>
      </c>
      <c r="O169" t="s">
        <v>801</v>
      </c>
    </row>
    <row r="170" spans="1:15" x14ac:dyDescent="0.35">
      <c r="A170" s="7" t="str">
        <f t="shared" si="2"/>
        <v>Bruce Hazuka</v>
      </c>
      <c r="B170" t="s">
        <v>121</v>
      </c>
      <c r="C170" t="s">
        <v>120</v>
      </c>
      <c r="D170" t="s">
        <v>934</v>
      </c>
      <c r="E170" s="1">
        <v>43313.291666666672</v>
      </c>
      <c r="F170" t="s">
        <v>793</v>
      </c>
      <c r="G170" s="1">
        <v>43257.291666666672</v>
      </c>
      <c r="H170" t="s">
        <v>794</v>
      </c>
      <c r="I170" s="1">
        <v>39965.291666666664</v>
      </c>
      <c r="J170">
        <v>0</v>
      </c>
      <c r="K170">
        <v>300000</v>
      </c>
      <c r="L170" t="s">
        <v>795</v>
      </c>
      <c r="M170" t="s">
        <v>935</v>
      </c>
      <c r="N170" t="s">
        <v>810</v>
      </c>
      <c r="O170" t="s">
        <v>913</v>
      </c>
    </row>
    <row r="171" spans="1:15" x14ac:dyDescent="0.35">
      <c r="A171" s="7" t="str">
        <f t="shared" si="2"/>
        <v>Bruce Hazuka</v>
      </c>
      <c r="B171" t="s">
        <v>627</v>
      </c>
      <c r="C171" t="s">
        <v>626</v>
      </c>
      <c r="D171" t="s">
        <v>1054</v>
      </c>
      <c r="E171" s="1">
        <v>43200.291666666672</v>
      </c>
      <c r="F171" t="s">
        <v>819</v>
      </c>
      <c r="G171" s="1">
        <v>43174.291666666672</v>
      </c>
      <c r="H171" t="s">
        <v>794</v>
      </c>
      <c r="J171">
        <v>0</v>
      </c>
      <c r="K171">
        <v>0</v>
      </c>
      <c r="L171" t="s">
        <v>816</v>
      </c>
      <c r="M171" t="s">
        <v>935</v>
      </c>
      <c r="N171" t="s">
        <v>810</v>
      </c>
      <c r="O171" t="s">
        <v>853</v>
      </c>
    </row>
    <row r="172" spans="1:15" x14ac:dyDescent="0.35">
      <c r="A172" s="7" t="str">
        <f t="shared" si="2"/>
        <v>Bruce Hazuka</v>
      </c>
      <c r="B172" t="s">
        <v>342</v>
      </c>
      <c r="C172" t="s">
        <v>341</v>
      </c>
      <c r="D172" t="s">
        <v>1171</v>
      </c>
      <c r="E172" s="1">
        <v>43235.291666666672</v>
      </c>
      <c r="F172" t="s">
        <v>861</v>
      </c>
      <c r="G172" s="1">
        <v>43156.333333333328</v>
      </c>
      <c r="H172" t="s">
        <v>794</v>
      </c>
      <c r="I172" s="1">
        <v>42642.291666666672</v>
      </c>
      <c r="J172">
        <v>1</v>
      </c>
      <c r="K172">
        <v>0</v>
      </c>
      <c r="L172" t="s">
        <v>795</v>
      </c>
      <c r="M172" t="s">
        <v>935</v>
      </c>
      <c r="N172" t="s">
        <v>810</v>
      </c>
      <c r="O172" t="s">
        <v>867</v>
      </c>
    </row>
    <row r="173" spans="1:15" x14ac:dyDescent="0.35">
      <c r="A173" s="7" t="str">
        <f t="shared" si="2"/>
        <v>Bruce Hazuka</v>
      </c>
      <c r="B173" t="s">
        <v>119</v>
      </c>
      <c r="C173" t="s">
        <v>117</v>
      </c>
      <c r="D173" t="s">
        <v>1268</v>
      </c>
      <c r="E173" s="1">
        <v>43312.291666666672</v>
      </c>
      <c r="F173" t="s">
        <v>793</v>
      </c>
      <c r="G173" s="1">
        <v>40549.333333333336</v>
      </c>
      <c r="H173" t="s">
        <v>794</v>
      </c>
      <c r="I173" s="1">
        <v>37987.333333333336</v>
      </c>
      <c r="J173">
        <v>10</v>
      </c>
      <c r="K173">
        <v>865000</v>
      </c>
      <c r="L173" t="s">
        <v>795</v>
      </c>
      <c r="M173" t="s">
        <v>935</v>
      </c>
      <c r="N173" t="s">
        <v>903</v>
      </c>
      <c r="O173" t="s">
        <v>801</v>
      </c>
    </row>
    <row r="174" spans="1:15" x14ac:dyDescent="0.35">
      <c r="A174" s="7" t="str">
        <f t="shared" si="2"/>
        <v>Bruce Sparks</v>
      </c>
      <c r="B174" t="s">
        <v>1450</v>
      </c>
      <c r="C174" t="s">
        <v>1449</v>
      </c>
      <c r="D174" t="s">
        <v>1523</v>
      </c>
      <c r="E174" s="1">
        <v>43297.291666666672</v>
      </c>
      <c r="F174" t="s">
        <v>840</v>
      </c>
      <c r="G174" s="1">
        <v>41241.333333333336</v>
      </c>
      <c r="H174" t="s">
        <v>794</v>
      </c>
      <c r="I174" s="1">
        <v>37834.291666666664</v>
      </c>
      <c r="J174">
        <v>12</v>
      </c>
      <c r="K174">
        <v>3000000</v>
      </c>
      <c r="L174" t="s">
        <v>795</v>
      </c>
      <c r="M174" t="s">
        <v>1524</v>
      </c>
      <c r="N174" t="s">
        <v>1525</v>
      </c>
      <c r="O174" t="s">
        <v>1526</v>
      </c>
    </row>
    <row r="175" spans="1:15" x14ac:dyDescent="0.35">
      <c r="A175" s="7" t="str">
        <f t="shared" si="2"/>
        <v>Carlos Conejo</v>
      </c>
      <c r="B175" t="s">
        <v>1375</v>
      </c>
      <c r="C175" t="s">
        <v>1374</v>
      </c>
      <c r="D175" t="s">
        <v>1506</v>
      </c>
      <c r="E175" s="1">
        <v>43286.291666666672</v>
      </c>
      <c r="F175" t="s">
        <v>819</v>
      </c>
      <c r="G175" s="1">
        <v>35753.333333333336</v>
      </c>
      <c r="H175" t="s">
        <v>794</v>
      </c>
      <c r="I175" s="1">
        <v>33033.291666666664</v>
      </c>
      <c r="J175">
        <v>10</v>
      </c>
      <c r="K175">
        <v>4000000</v>
      </c>
      <c r="L175" t="s">
        <v>795</v>
      </c>
      <c r="M175" t="s">
        <v>1261</v>
      </c>
      <c r="N175" t="s">
        <v>866</v>
      </c>
      <c r="O175" t="s">
        <v>831</v>
      </c>
    </row>
    <row r="176" spans="1:15" x14ac:dyDescent="0.35">
      <c r="A176" s="7" t="str">
        <f t="shared" si="2"/>
        <v>Carlos Conejo</v>
      </c>
      <c r="B176" t="s">
        <v>416</v>
      </c>
      <c r="C176" t="s">
        <v>415</v>
      </c>
      <c r="D176" t="s">
        <v>1260</v>
      </c>
      <c r="E176" s="1">
        <v>43235.291666666672</v>
      </c>
      <c r="F176" t="s">
        <v>819</v>
      </c>
      <c r="G176" s="1">
        <v>41781.291666666664</v>
      </c>
      <c r="H176" t="s">
        <v>794</v>
      </c>
      <c r="I176" s="1">
        <v>37169.291666666664</v>
      </c>
      <c r="J176">
        <v>3</v>
      </c>
      <c r="K176">
        <v>410000</v>
      </c>
      <c r="L176" t="s">
        <v>795</v>
      </c>
      <c r="M176" t="s">
        <v>1261</v>
      </c>
      <c r="N176" t="s">
        <v>1262</v>
      </c>
      <c r="O176" t="s">
        <v>798</v>
      </c>
    </row>
    <row r="177" spans="1:15" x14ac:dyDescent="0.35">
      <c r="A177" s="7" t="str">
        <f t="shared" si="2"/>
        <v>Catherine Grooms</v>
      </c>
      <c r="B177" t="s">
        <v>692</v>
      </c>
      <c r="C177" t="s">
        <v>691</v>
      </c>
      <c r="D177" t="s">
        <v>837</v>
      </c>
      <c r="E177" s="1">
        <v>43172.291666666672</v>
      </c>
      <c r="F177" t="s">
        <v>793</v>
      </c>
      <c r="G177" s="1">
        <v>41572.291666666664</v>
      </c>
      <c r="H177" t="s">
        <v>794</v>
      </c>
      <c r="I177" s="1">
        <v>29007.291666666668</v>
      </c>
      <c r="J177">
        <v>700</v>
      </c>
      <c r="K177">
        <v>15000000</v>
      </c>
      <c r="L177" t="s">
        <v>795</v>
      </c>
      <c r="M177" t="s">
        <v>838</v>
      </c>
      <c r="N177" t="s">
        <v>830</v>
      </c>
      <c r="O177" t="s">
        <v>798</v>
      </c>
    </row>
    <row r="178" spans="1:15" x14ac:dyDescent="0.35">
      <c r="A178" s="7" t="str">
        <f t="shared" si="2"/>
        <v>Catherine Grooms</v>
      </c>
      <c r="B178" t="s">
        <v>159</v>
      </c>
      <c r="C178" t="s">
        <v>158</v>
      </c>
      <c r="D178" t="s">
        <v>1107</v>
      </c>
      <c r="E178" s="1">
        <v>43300.291666666672</v>
      </c>
      <c r="F178" t="s">
        <v>793</v>
      </c>
      <c r="G178" s="1">
        <v>42643.291666666672</v>
      </c>
      <c r="H178" t="s">
        <v>794</v>
      </c>
      <c r="I178" s="1">
        <v>34225.291666666664</v>
      </c>
      <c r="J178">
        <v>21</v>
      </c>
      <c r="K178">
        <v>2500000</v>
      </c>
      <c r="L178" t="s">
        <v>795</v>
      </c>
      <c r="M178" t="s">
        <v>838</v>
      </c>
      <c r="N178" t="s">
        <v>922</v>
      </c>
      <c r="O178" t="s">
        <v>1108</v>
      </c>
    </row>
    <row r="179" spans="1:15" x14ac:dyDescent="0.35">
      <c r="A179" s="7" t="str">
        <f t="shared" si="2"/>
        <v>Catherine Grooms</v>
      </c>
      <c r="B179" t="s">
        <v>472</v>
      </c>
      <c r="C179" t="s">
        <v>471</v>
      </c>
      <c r="D179" t="s">
        <v>1167</v>
      </c>
      <c r="E179" s="1">
        <v>43235.291666666672</v>
      </c>
      <c r="F179" t="s">
        <v>859</v>
      </c>
      <c r="G179" s="1">
        <v>42430.333333333328</v>
      </c>
      <c r="H179" t="s">
        <v>794</v>
      </c>
      <c r="I179" s="1">
        <v>35278.291666666664</v>
      </c>
      <c r="J179">
        <v>6</v>
      </c>
      <c r="K179">
        <v>700000</v>
      </c>
      <c r="L179" t="s">
        <v>795</v>
      </c>
      <c r="M179" t="s">
        <v>838</v>
      </c>
      <c r="N179" t="s">
        <v>866</v>
      </c>
      <c r="O179" t="s">
        <v>1168</v>
      </c>
    </row>
    <row r="180" spans="1:15" x14ac:dyDescent="0.35">
      <c r="A180" s="7" t="str">
        <f t="shared" si="2"/>
        <v>Catherine Grooms</v>
      </c>
      <c r="B180" t="s">
        <v>486</v>
      </c>
      <c r="C180" t="s">
        <v>485</v>
      </c>
      <c r="D180" t="s">
        <v>1226</v>
      </c>
      <c r="E180" s="1">
        <v>43235.291666666672</v>
      </c>
      <c r="F180" t="s">
        <v>884</v>
      </c>
      <c r="G180" s="1">
        <v>39255.291666666664</v>
      </c>
      <c r="H180" t="s">
        <v>794</v>
      </c>
      <c r="I180" s="1">
        <v>40422.291666666664</v>
      </c>
      <c r="J180">
        <v>3</v>
      </c>
      <c r="K180">
        <v>200000</v>
      </c>
      <c r="L180" t="s">
        <v>816</v>
      </c>
      <c r="M180" t="s">
        <v>838</v>
      </c>
      <c r="N180" t="s">
        <v>903</v>
      </c>
      <c r="O180" t="s">
        <v>798</v>
      </c>
    </row>
    <row r="181" spans="1:15" x14ac:dyDescent="0.35">
      <c r="A181" s="7" t="str">
        <f t="shared" si="2"/>
        <v>Charles Lowe</v>
      </c>
      <c r="B181" t="s">
        <v>270</v>
      </c>
      <c r="C181" t="s">
        <v>1467</v>
      </c>
      <c r="D181" t="s">
        <v>877</v>
      </c>
      <c r="E181" s="1">
        <v>43313.291666666672</v>
      </c>
      <c r="F181" t="s">
        <v>847</v>
      </c>
      <c r="G181" s="1">
        <v>43032.291666666672</v>
      </c>
      <c r="H181" t="s">
        <v>794</v>
      </c>
      <c r="I181" s="1">
        <v>42506.291666666672</v>
      </c>
      <c r="J181">
        <v>1</v>
      </c>
      <c r="K181">
        <v>2000</v>
      </c>
      <c r="L181" t="s">
        <v>795</v>
      </c>
      <c r="M181" t="s">
        <v>878</v>
      </c>
      <c r="N181" t="s">
        <v>842</v>
      </c>
      <c r="O181" t="s">
        <v>879</v>
      </c>
    </row>
    <row r="182" spans="1:15" x14ac:dyDescent="0.35">
      <c r="A182" s="7" t="str">
        <f t="shared" si="2"/>
        <v>Charles Lowe</v>
      </c>
      <c r="B182" t="s">
        <v>114</v>
      </c>
      <c r="C182" t="s">
        <v>113</v>
      </c>
      <c r="D182" t="s">
        <v>1071</v>
      </c>
      <c r="E182" s="1">
        <v>43308.291666666672</v>
      </c>
      <c r="F182" t="s">
        <v>793</v>
      </c>
      <c r="G182" s="1">
        <v>42781.333333333328</v>
      </c>
      <c r="H182" t="s">
        <v>794</v>
      </c>
      <c r="I182" s="1">
        <v>41546.291666666664</v>
      </c>
      <c r="J182">
        <v>1</v>
      </c>
      <c r="K182">
        <v>45000</v>
      </c>
      <c r="L182" t="s">
        <v>795</v>
      </c>
      <c r="M182" t="s">
        <v>878</v>
      </c>
      <c r="N182" t="s">
        <v>830</v>
      </c>
      <c r="O182" t="s">
        <v>913</v>
      </c>
    </row>
    <row r="183" spans="1:15" x14ac:dyDescent="0.35">
      <c r="A183" s="7" t="str">
        <f t="shared" si="2"/>
        <v>Clare Briglio</v>
      </c>
      <c r="B183" t="s">
        <v>151</v>
      </c>
      <c r="C183" t="s">
        <v>150</v>
      </c>
      <c r="D183" t="s">
        <v>807</v>
      </c>
      <c r="E183" s="1">
        <v>43269.291666666672</v>
      </c>
      <c r="F183" t="s">
        <v>808</v>
      </c>
      <c r="G183" s="1">
        <v>40654.291666666664</v>
      </c>
      <c r="H183" t="s">
        <v>794</v>
      </c>
      <c r="I183" s="1">
        <v>42275.291666666672</v>
      </c>
      <c r="J183">
        <v>2</v>
      </c>
      <c r="K183">
        <v>450000</v>
      </c>
      <c r="L183" t="s">
        <v>795</v>
      </c>
      <c r="M183" t="s">
        <v>809</v>
      </c>
      <c r="N183" t="s">
        <v>810</v>
      </c>
      <c r="O183" t="s">
        <v>801</v>
      </c>
    </row>
    <row r="184" spans="1:15" x14ac:dyDescent="0.35">
      <c r="A184" s="7" t="str">
        <f t="shared" si="2"/>
        <v>Clare Briglio</v>
      </c>
      <c r="B184" t="s">
        <v>661</v>
      </c>
      <c r="C184" t="s">
        <v>660</v>
      </c>
      <c r="D184" t="s">
        <v>899</v>
      </c>
      <c r="E184" s="1">
        <v>43188.291666666672</v>
      </c>
      <c r="F184" t="s">
        <v>803</v>
      </c>
      <c r="G184" s="1">
        <v>43164.333333333328</v>
      </c>
      <c r="H184" t="s">
        <v>794</v>
      </c>
      <c r="I184" s="1">
        <v>17081.333333333336</v>
      </c>
      <c r="J184">
        <v>68</v>
      </c>
      <c r="K184">
        <v>0</v>
      </c>
      <c r="L184" t="s">
        <v>795</v>
      </c>
      <c r="M184" t="s">
        <v>809</v>
      </c>
      <c r="N184" t="s">
        <v>810</v>
      </c>
      <c r="O184" t="s">
        <v>845</v>
      </c>
    </row>
    <row r="185" spans="1:15" x14ac:dyDescent="0.35">
      <c r="A185" s="7" t="str">
        <f t="shared" si="2"/>
        <v>Clare Briglio</v>
      </c>
      <c r="B185" t="s">
        <v>328</v>
      </c>
      <c r="C185" t="s">
        <v>327</v>
      </c>
      <c r="D185" t="s">
        <v>915</v>
      </c>
      <c r="E185" s="1">
        <v>43235.291666666672</v>
      </c>
      <c r="F185" t="s">
        <v>840</v>
      </c>
      <c r="G185" s="1">
        <v>42991.291666666672</v>
      </c>
      <c r="H185" t="s">
        <v>794</v>
      </c>
      <c r="I185" s="1">
        <v>43040.291666666672</v>
      </c>
      <c r="J185">
        <v>0</v>
      </c>
      <c r="K185">
        <v>0</v>
      </c>
      <c r="L185" t="s">
        <v>816</v>
      </c>
      <c r="M185" t="s">
        <v>809</v>
      </c>
      <c r="N185" t="s">
        <v>797</v>
      </c>
      <c r="O185" t="s">
        <v>916</v>
      </c>
    </row>
    <row r="186" spans="1:15" x14ac:dyDescent="0.35">
      <c r="A186" s="7" t="str">
        <f t="shared" si="2"/>
        <v>Clare Briglio</v>
      </c>
      <c r="B186" t="s">
        <v>655</v>
      </c>
      <c r="C186" t="s">
        <v>653</v>
      </c>
      <c r="D186" t="s">
        <v>929</v>
      </c>
      <c r="E186" s="1">
        <v>43189.291666666672</v>
      </c>
      <c r="F186" t="s">
        <v>793</v>
      </c>
      <c r="G186" s="1">
        <v>41576.291666666664</v>
      </c>
      <c r="H186" t="s">
        <v>794</v>
      </c>
      <c r="L186" t="s">
        <v>816</v>
      </c>
      <c r="M186" t="s">
        <v>809</v>
      </c>
      <c r="N186" t="s">
        <v>813</v>
      </c>
      <c r="O186" t="s">
        <v>845</v>
      </c>
    </row>
    <row r="187" spans="1:15" x14ac:dyDescent="0.35">
      <c r="A187" s="7" t="str">
        <f t="shared" si="2"/>
        <v>Clare Briglio</v>
      </c>
      <c r="B187" t="s">
        <v>1416</v>
      </c>
      <c r="C187" t="s">
        <v>1415</v>
      </c>
      <c r="D187" t="s">
        <v>1495</v>
      </c>
      <c r="E187" s="1">
        <v>43308.291666666672</v>
      </c>
      <c r="F187" t="s">
        <v>859</v>
      </c>
      <c r="G187" s="1">
        <v>42801.333333333328</v>
      </c>
      <c r="H187" t="s">
        <v>794</v>
      </c>
      <c r="I187" s="1">
        <v>33604.333333333336</v>
      </c>
      <c r="J187">
        <v>1</v>
      </c>
      <c r="K187">
        <v>2000000</v>
      </c>
      <c r="L187" t="s">
        <v>795</v>
      </c>
      <c r="M187" t="s">
        <v>809</v>
      </c>
      <c r="N187" t="s">
        <v>857</v>
      </c>
      <c r="O187" t="s">
        <v>843</v>
      </c>
    </row>
    <row r="188" spans="1:15" x14ac:dyDescent="0.35">
      <c r="A188" s="7" t="str">
        <f t="shared" si="2"/>
        <v>Clare Briglio</v>
      </c>
      <c r="B188" t="s">
        <v>157</v>
      </c>
      <c r="C188" t="s">
        <v>156</v>
      </c>
      <c r="D188" t="s">
        <v>1003</v>
      </c>
      <c r="E188" s="1">
        <v>43269.291666666672</v>
      </c>
      <c r="F188" t="s">
        <v>884</v>
      </c>
      <c r="G188" s="1">
        <v>42037.333333333328</v>
      </c>
      <c r="H188" t="s">
        <v>794</v>
      </c>
      <c r="I188" s="1">
        <v>42061.333333333328</v>
      </c>
      <c r="J188">
        <v>0</v>
      </c>
      <c r="K188">
        <v>5772</v>
      </c>
      <c r="L188" t="s">
        <v>816</v>
      </c>
      <c r="M188" t="s">
        <v>809</v>
      </c>
      <c r="N188" t="s">
        <v>937</v>
      </c>
      <c r="O188" t="s">
        <v>801</v>
      </c>
    </row>
    <row r="189" spans="1:15" x14ac:dyDescent="0.35">
      <c r="A189" s="7" t="str">
        <f t="shared" si="2"/>
        <v>Clare Briglio</v>
      </c>
      <c r="B189" t="s">
        <v>43</v>
      </c>
      <c r="C189" t="s">
        <v>42</v>
      </c>
      <c r="D189" t="s">
        <v>1077</v>
      </c>
      <c r="E189" s="1">
        <v>43286.291666666672</v>
      </c>
      <c r="F189" t="s">
        <v>800</v>
      </c>
      <c r="G189" s="1">
        <v>43133.333333333328</v>
      </c>
      <c r="H189" t="s">
        <v>794</v>
      </c>
      <c r="I189" s="1">
        <v>31048.333333333332</v>
      </c>
      <c r="J189">
        <v>3</v>
      </c>
      <c r="K189">
        <v>500000</v>
      </c>
      <c r="L189" t="s">
        <v>795</v>
      </c>
      <c r="M189" t="s">
        <v>809</v>
      </c>
      <c r="N189" t="s">
        <v>810</v>
      </c>
      <c r="O189" t="s">
        <v>820</v>
      </c>
    </row>
    <row r="190" spans="1:15" x14ac:dyDescent="0.35">
      <c r="A190" s="7" t="str">
        <f t="shared" si="2"/>
        <v>Clare Briglio</v>
      </c>
      <c r="B190" t="s">
        <v>657</v>
      </c>
      <c r="C190" t="s">
        <v>656</v>
      </c>
      <c r="D190" t="s">
        <v>1100</v>
      </c>
      <c r="E190" s="1">
        <v>43188.291666666672</v>
      </c>
      <c r="F190" t="s">
        <v>800</v>
      </c>
      <c r="G190" s="1">
        <v>43121.333333333328</v>
      </c>
      <c r="H190" t="s">
        <v>794</v>
      </c>
      <c r="I190" s="1">
        <v>37532.291666666664</v>
      </c>
      <c r="J190">
        <v>2</v>
      </c>
      <c r="K190">
        <v>919584</v>
      </c>
      <c r="L190" t="s">
        <v>795</v>
      </c>
      <c r="M190" t="s">
        <v>809</v>
      </c>
      <c r="N190" t="s">
        <v>842</v>
      </c>
      <c r="O190" t="s">
        <v>820</v>
      </c>
    </row>
    <row r="191" spans="1:15" x14ac:dyDescent="0.35">
      <c r="A191" s="7" t="str">
        <f t="shared" si="2"/>
        <v>Clare Briglio</v>
      </c>
      <c r="B191" t="s">
        <v>1448</v>
      </c>
      <c r="C191" t="s">
        <v>1447</v>
      </c>
      <c r="D191" t="s">
        <v>1514</v>
      </c>
      <c r="E191" s="1">
        <v>43298.291666666672</v>
      </c>
      <c r="F191" t="s">
        <v>793</v>
      </c>
      <c r="G191" s="1">
        <v>42307.291666666672</v>
      </c>
      <c r="H191" t="s">
        <v>794</v>
      </c>
      <c r="I191" s="1">
        <v>42391.333333333328</v>
      </c>
      <c r="J191">
        <v>1</v>
      </c>
      <c r="K191">
        <v>0</v>
      </c>
      <c r="L191" t="s">
        <v>816</v>
      </c>
      <c r="M191" t="s">
        <v>809</v>
      </c>
      <c r="N191" t="s">
        <v>842</v>
      </c>
      <c r="O191" t="s">
        <v>820</v>
      </c>
    </row>
    <row r="192" spans="1:15" x14ac:dyDescent="0.35">
      <c r="A192" s="7" t="str">
        <f t="shared" si="2"/>
        <v>Clare Briglio</v>
      </c>
      <c r="B192" t="s">
        <v>45</v>
      </c>
      <c r="C192" t="s">
        <v>44</v>
      </c>
      <c r="D192" t="s">
        <v>1149</v>
      </c>
      <c r="E192" s="1">
        <v>43279.291666666672</v>
      </c>
      <c r="F192" t="s">
        <v>803</v>
      </c>
      <c r="G192" s="1">
        <v>43172.291666666672</v>
      </c>
      <c r="H192" t="s">
        <v>794</v>
      </c>
      <c r="I192" s="1">
        <v>4019.3333333333321</v>
      </c>
      <c r="J192">
        <v>120</v>
      </c>
      <c r="K192">
        <v>13000000</v>
      </c>
      <c r="L192" t="s">
        <v>795</v>
      </c>
      <c r="M192" t="s">
        <v>809</v>
      </c>
      <c r="N192" t="s">
        <v>797</v>
      </c>
      <c r="O192" t="s">
        <v>845</v>
      </c>
    </row>
    <row r="193" spans="1:15" x14ac:dyDescent="0.35">
      <c r="A193" s="7" t="str">
        <f t="shared" si="2"/>
        <v>Clare Briglio</v>
      </c>
      <c r="B193" t="s">
        <v>659</v>
      </c>
      <c r="C193" t="s">
        <v>658</v>
      </c>
      <c r="D193" t="s">
        <v>1191</v>
      </c>
      <c r="E193" s="1">
        <v>43188.291666666672</v>
      </c>
      <c r="F193" t="s">
        <v>876</v>
      </c>
      <c r="G193" s="1">
        <v>43096.333333333328</v>
      </c>
      <c r="H193" t="s">
        <v>794</v>
      </c>
      <c r="I193" s="1">
        <v>37655.333333333336</v>
      </c>
      <c r="J193">
        <v>7</v>
      </c>
      <c r="K193">
        <v>750000</v>
      </c>
      <c r="L193" t="s">
        <v>795</v>
      </c>
      <c r="M193" t="s">
        <v>809</v>
      </c>
      <c r="N193" t="s">
        <v>842</v>
      </c>
      <c r="O193" t="s">
        <v>916</v>
      </c>
    </row>
    <row r="194" spans="1:15" x14ac:dyDescent="0.35">
      <c r="A194" s="7" t="str">
        <f t="shared" ref="A194:A257" si="3">M194</f>
        <v>Clare Briglio</v>
      </c>
      <c r="B194" t="s">
        <v>53</v>
      </c>
      <c r="C194" t="s">
        <v>52</v>
      </c>
      <c r="D194" t="s">
        <v>1228</v>
      </c>
      <c r="E194" s="1">
        <v>43279.291666666672</v>
      </c>
      <c r="F194" t="s">
        <v>800</v>
      </c>
      <c r="G194" s="1">
        <v>43174.291666666672</v>
      </c>
      <c r="H194" t="s">
        <v>794</v>
      </c>
      <c r="I194" s="1">
        <v>13516.333333333334</v>
      </c>
      <c r="J194">
        <v>0</v>
      </c>
      <c r="K194">
        <v>0</v>
      </c>
      <c r="L194" t="s">
        <v>795</v>
      </c>
      <c r="M194" t="s">
        <v>809</v>
      </c>
      <c r="N194" t="s">
        <v>1026</v>
      </c>
      <c r="O194" t="s">
        <v>820</v>
      </c>
    </row>
    <row r="195" spans="1:15" x14ac:dyDescent="0.35">
      <c r="A195" s="7" t="str">
        <f t="shared" si="3"/>
        <v>Clare Briglio</v>
      </c>
      <c r="B195" t="s">
        <v>59</v>
      </c>
      <c r="C195" t="s">
        <v>58</v>
      </c>
      <c r="D195" t="s">
        <v>1247</v>
      </c>
      <c r="E195" s="1">
        <v>43279.291666666672</v>
      </c>
      <c r="F195" t="s">
        <v>819</v>
      </c>
      <c r="G195" s="1">
        <v>43087.333333333328</v>
      </c>
      <c r="H195" t="s">
        <v>794</v>
      </c>
      <c r="I195" s="1">
        <v>35796.333333333336</v>
      </c>
      <c r="J195">
        <v>1</v>
      </c>
      <c r="K195">
        <v>298577</v>
      </c>
      <c r="L195" t="s">
        <v>795</v>
      </c>
      <c r="M195" t="s">
        <v>809</v>
      </c>
      <c r="N195" t="s">
        <v>922</v>
      </c>
      <c r="O195" t="s">
        <v>845</v>
      </c>
    </row>
    <row r="196" spans="1:15" x14ac:dyDescent="0.35">
      <c r="A196" s="7" t="str">
        <f t="shared" si="3"/>
        <v>David Betancourt</v>
      </c>
      <c r="B196" t="s">
        <v>1456</v>
      </c>
      <c r="C196" t="s">
        <v>1455</v>
      </c>
      <c r="D196" t="s">
        <v>1496</v>
      </c>
      <c r="E196" s="1">
        <v>43294.291666666672</v>
      </c>
      <c r="F196" t="s">
        <v>819</v>
      </c>
      <c r="G196" s="1">
        <v>43010.291666666672</v>
      </c>
      <c r="H196" t="s">
        <v>794</v>
      </c>
      <c r="I196" s="1">
        <v>43269.291666666672</v>
      </c>
      <c r="J196">
        <v>1</v>
      </c>
      <c r="K196">
        <v>0</v>
      </c>
      <c r="L196" t="s">
        <v>816</v>
      </c>
      <c r="M196" t="s">
        <v>1497</v>
      </c>
      <c r="N196" t="s">
        <v>1493</v>
      </c>
      <c r="O196" t="s">
        <v>1498</v>
      </c>
    </row>
    <row r="197" spans="1:15" x14ac:dyDescent="0.35">
      <c r="A197" s="7" t="str">
        <f t="shared" si="3"/>
        <v>Dean Dela Cruz</v>
      </c>
      <c r="B197" t="s">
        <v>1489</v>
      </c>
      <c r="C197" t="s">
        <v>1490</v>
      </c>
      <c r="D197" t="s">
        <v>1491</v>
      </c>
      <c r="E197" s="1">
        <v>43314.291666666672</v>
      </c>
      <c r="F197" t="s">
        <v>800</v>
      </c>
      <c r="G197" s="1">
        <v>43022.291666666672</v>
      </c>
      <c r="H197" t="s">
        <v>794</v>
      </c>
      <c r="I197" s="1">
        <v>26665.333333333332</v>
      </c>
      <c r="J197">
        <v>850</v>
      </c>
      <c r="K197">
        <v>0</v>
      </c>
      <c r="L197" t="s">
        <v>795</v>
      </c>
      <c r="M197" t="s">
        <v>1042</v>
      </c>
      <c r="N197" t="s">
        <v>797</v>
      </c>
      <c r="O197" t="s">
        <v>831</v>
      </c>
    </row>
    <row r="198" spans="1:15" x14ac:dyDescent="0.35">
      <c r="A198" s="7" t="str">
        <f t="shared" si="3"/>
        <v>Dean Dela Cruz</v>
      </c>
      <c r="B198" t="s">
        <v>702</v>
      </c>
      <c r="C198" t="s">
        <v>701</v>
      </c>
      <c r="D198" t="s">
        <v>1041</v>
      </c>
      <c r="E198" s="1">
        <v>43168.333333333328</v>
      </c>
      <c r="F198" t="s">
        <v>984</v>
      </c>
      <c r="G198" s="1">
        <v>43132.333333333328</v>
      </c>
      <c r="H198" t="s">
        <v>794</v>
      </c>
      <c r="I198" s="1">
        <v>37622.333333333336</v>
      </c>
      <c r="J198">
        <v>15</v>
      </c>
      <c r="K198">
        <v>0</v>
      </c>
      <c r="L198" t="s">
        <v>795</v>
      </c>
      <c r="M198" t="s">
        <v>1042</v>
      </c>
      <c r="N198" t="s">
        <v>810</v>
      </c>
      <c r="O198" t="s">
        <v>801</v>
      </c>
    </row>
    <row r="199" spans="1:15" x14ac:dyDescent="0.35">
      <c r="A199" s="7" t="str">
        <f t="shared" si="3"/>
        <v>Dean Dela Cruz</v>
      </c>
      <c r="B199" t="s">
        <v>66</v>
      </c>
      <c r="C199" t="s">
        <v>64</v>
      </c>
      <c r="D199" t="s">
        <v>1156</v>
      </c>
      <c r="E199" s="1">
        <v>43279.291666666672</v>
      </c>
      <c r="F199" t="s">
        <v>793</v>
      </c>
      <c r="G199" s="1">
        <v>37370.291666666664</v>
      </c>
      <c r="H199" t="s">
        <v>794</v>
      </c>
      <c r="I199" s="1">
        <v>34001.333333333336</v>
      </c>
      <c r="J199">
        <v>40</v>
      </c>
      <c r="K199">
        <v>3277000</v>
      </c>
      <c r="L199" t="s">
        <v>795</v>
      </c>
      <c r="M199" t="s">
        <v>1042</v>
      </c>
      <c r="N199" t="s">
        <v>866</v>
      </c>
      <c r="O199" t="s">
        <v>853</v>
      </c>
    </row>
    <row r="200" spans="1:15" x14ac:dyDescent="0.35">
      <c r="A200" s="7" t="str">
        <f t="shared" si="3"/>
        <v>Eric J. Zackrison</v>
      </c>
      <c r="B200" t="s">
        <v>740</v>
      </c>
      <c r="C200" t="s">
        <v>739</v>
      </c>
      <c r="D200" t="s">
        <v>902</v>
      </c>
      <c r="E200" s="1">
        <v>43141.333333333328</v>
      </c>
      <c r="F200" t="s">
        <v>793</v>
      </c>
      <c r="G200" s="1">
        <v>39168.291666666664</v>
      </c>
      <c r="H200" t="s">
        <v>794</v>
      </c>
      <c r="I200" s="1">
        <v>37695.333333333336</v>
      </c>
      <c r="J200">
        <v>3</v>
      </c>
      <c r="K200">
        <v>663000</v>
      </c>
      <c r="L200" t="s">
        <v>795</v>
      </c>
      <c r="M200" t="s">
        <v>1367</v>
      </c>
      <c r="N200" t="s">
        <v>903</v>
      </c>
      <c r="O200" t="s">
        <v>904</v>
      </c>
    </row>
    <row r="201" spans="1:15" x14ac:dyDescent="0.35">
      <c r="A201" s="7" t="str">
        <f t="shared" si="3"/>
        <v>Eric J. Zackrison</v>
      </c>
      <c r="B201" t="s">
        <v>1395</v>
      </c>
      <c r="C201" t="s">
        <v>1394</v>
      </c>
      <c r="D201" t="s">
        <v>1502</v>
      </c>
      <c r="E201" s="1">
        <v>43298.291666666672</v>
      </c>
      <c r="F201" t="s">
        <v>808</v>
      </c>
      <c r="G201" s="1">
        <v>42545.291666666672</v>
      </c>
      <c r="H201" t="s">
        <v>794</v>
      </c>
      <c r="I201" s="1">
        <v>42690.333333333328</v>
      </c>
      <c r="J201">
        <v>10</v>
      </c>
      <c r="K201">
        <v>1400000</v>
      </c>
      <c r="L201" t="s">
        <v>816</v>
      </c>
      <c r="M201" t="s">
        <v>1367</v>
      </c>
      <c r="N201" t="s">
        <v>937</v>
      </c>
      <c r="O201" t="s">
        <v>801</v>
      </c>
    </row>
    <row r="202" spans="1:15" x14ac:dyDescent="0.35">
      <c r="A202" s="7" t="str">
        <f t="shared" si="3"/>
        <v>Eric J. Zackrison</v>
      </c>
      <c r="B202" t="s">
        <v>316</v>
      </c>
      <c r="C202" t="s">
        <v>315</v>
      </c>
      <c r="D202" t="s">
        <v>1202</v>
      </c>
      <c r="E202" s="1">
        <v>43235.291666666672</v>
      </c>
      <c r="F202" t="s">
        <v>808</v>
      </c>
      <c r="G202" s="1">
        <v>43118.333333333328</v>
      </c>
      <c r="H202" t="s">
        <v>794</v>
      </c>
      <c r="I202" s="1">
        <v>41676.333333333336</v>
      </c>
      <c r="J202">
        <v>3</v>
      </c>
      <c r="K202">
        <v>0</v>
      </c>
      <c r="L202" t="s">
        <v>795</v>
      </c>
      <c r="M202" t="s">
        <v>1367</v>
      </c>
      <c r="N202" t="s">
        <v>810</v>
      </c>
      <c r="O202" t="s">
        <v>938</v>
      </c>
    </row>
    <row r="203" spans="1:15" x14ac:dyDescent="0.35">
      <c r="A203" s="7" t="str">
        <f t="shared" si="3"/>
        <v>Eric J. Zackrison</v>
      </c>
      <c r="B203" t="s">
        <v>314</v>
      </c>
      <c r="C203" t="s">
        <v>313</v>
      </c>
      <c r="D203" t="s">
        <v>1219</v>
      </c>
      <c r="E203" s="1">
        <v>43235.291666666672</v>
      </c>
      <c r="F203" t="s">
        <v>819</v>
      </c>
      <c r="G203" s="1">
        <v>43164.333333333328</v>
      </c>
      <c r="H203" t="s">
        <v>794</v>
      </c>
      <c r="I203" s="1">
        <v>36404.291666666664</v>
      </c>
      <c r="J203">
        <v>8</v>
      </c>
      <c r="K203">
        <v>1453782</v>
      </c>
      <c r="L203" t="s">
        <v>795</v>
      </c>
      <c r="M203" t="s">
        <v>1367</v>
      </c>
      <c r="N203" t="s">
        <v>827</v>
      </c>
      <c r="O203" t="s">
        <v>820</v>
      </c>
    </row>
    <row r="204" spans="1:15" x14ac:dyDescent="0.35">
      <c r="A204" s="7" t="str">
        <f t="shared" si="3"/>
        <v>Eric J. Zackrison</v>
      </c>
      <c r="B204" t="s">
        <v>424</v>
      </c>
      <c r="C204" t="s">
        <v>423</v>
      </c>
      <c r="D204" t="s">
        <v>1296</v>
      </c>
      <c r="E204" s="1">
        <v>43235.291666666672</v>
      </c>
      <c r="F204" t="s">
        <v>819</v>
      </c>
      <c r="G204" s="1">
        <v>43066.333333333328</v>
      </c>
      <c r="H204" t="s">
        <v>794</v>
      </c>
      <c r="I204" s="1">
        <v>43009.291666666672</v>
      </c>
      <c r="J204">
        <v>2</v>
      </c>
      <c r="K204">
        <v>500</v>
      </c>
      <c r="L204" t="s">
        <v>824</v>
      </c>
      <c r="M204" t="s">
        <v>1367</v>
      </c>
      <c r="N204" t="s">
        <v>810</v>
      </c>
      <c r="O204" t="s">
        <v>828</v>
      </c>
    </row>
    <row r="205" spans="1:15" x14ac:dyDescent="0.35">
      <c r="A205" s="7" t="str">
        <f t="shared" si="3"/>
        <v>Erica Bristol</v>
      </c>
      <c r="B205" t="s">
        <v>153</v>
      </c>
      <c r="C205" t="s">
        <v>152</v>
      </c>
      <c r="D205" t="s">
        <v>918</v>
      </c>
      <c r="E205" s="1">
        <v>43269.291666666672</v>
      </c>
      <c r="F205" t="s">
        <v>840</v>
      </c>
      <c r="G205" s="1">
        <v>43164.333333333328</v>
      </c>
      <c r="H205" t="s">
        <v>794</v>
      </c>
      <c r="I205" s="1">
        <v>42993.291666666672</v>
      </c>
      <c r="J205">
        <v>1</v>
      </c>
      <c r="K205">
        <v>0</v>
      </c>
      <c r="L205" t="s">
        <v>824</v>
      </c>
      <c r="M205" t="s">
        <v>919</v>
      </c>
      <c r="N205" t="s">
        <v>810</v>
      </c>
      <c r="O205" t="s">
        <v>853</v>
      </c>
    </row>
    <row r="206" spans="1:15" x14ac:dyDescent="0.35">
      <c r="A206" s="7" t="str">
        <f t="shared" si="3"/>
        <v>Erica Bristol</v>
      </c>
      <c r="B206" t="s">
        <v>698</v>
      </c>
      <c r="C206" t="s">
        <v>697</v>
      </c>
      <c r="D206" t="s">
        <v>1037</v>
      </c>
      <c r="E206" s="1">
        <v>43173.291666666672</v>
      </c>
      <c r="F206" t="s">
        <v>793</v>
      </c>
      <c r="G206" s="1">
        <v>43171.291666666672</v>
      </c>
      <c r="H206" t="s">
        <v>794</v>
      </c>
      <c r="J206">
        <v>1</v>
      </c>
      <c r="K206">
        <v>0</v>
      </c>
      <c r="L206" t="s">
        <v>816</v>
      </c>
      <c r="M206" t="s">
        <v>919</v>
      </c>
      <c r="N206" t="s">
        <v>810</v>
      </c>
      <c r="O206" t="s">
        <v>1038</v>
      </c>
    </row>
    <row r="207" spans="1:15" x14ac:dyDescent="0.35">
      <c r="A207" s="7" t="str">
        <f t="shared" si="3"/>
        <v>Erica Bristol</v>
      </c>
      <c r="B207" t="s">
        <v>414</v>
      </c>
      <c r="C207" t="s">
        <v>413</v>
      </c>
      <c r="D207" t="s">
        <v>1068</v>
      </c>
      <c r="E207" s="1">
        <v>43235.291666666672</v>
      </c>
      <c r="F207" t="s">
        <v>1005</v>
      </c>
      <c r="G207" s="1">
        <v>42706.333333333328</v>
      </c>
      <c r="H207" t="s">
        <v>794</v>
      </c>
      <c r="J207">
        <v>1</v>
      </c>
      <c r="K207">
        <v>0</v>
      </c>
      <c r="L207" t="s">
        <v>816</v>
      </c>
      <c r="M207" t="s">
        <v>919</v>
      </c>
      <c r="N207" t="s">
        <v>797</v>
      </c>
      <c r="O207" t="s">
        <v>831</v>
      </c>
    </row>
    <row r="208" spans="1:15" x14ac:dyDescent="0.35">
      <c r="A208" s="7" t="str">
        <f t="shared" si="3"/>
        <v>Erica Bristol</v>
      </c>
      <c r="B208" t="s">
        <v>226</v>
      </c>
      <c r="C208" t="s">
        <v>225</v>
      </c>
      <c r="D208" t="s">
        <v>1188</v>
      </c>
      <c r="E208" s="1">
        <v>43256.291666666672</v>
      </c>
      <c r="F208" t="s">
        <v>884</v>
      </c>
      <c r="G208" s="1">
        <v>43144.333333333328</v>
      </c>
      <c r="H208" t="s">
        <v>794</v>
      </c>
      <c r="I208" s="1">
        <v>43196.291666666672</v>
      </c>
      <c r="J208">
        <v>0</v>
      </c>
      <c r="K208">
        <v>0</v>
      </c>
      <c r="L208" t="s">
        <v>816</v>
      </c>
      <c r="M208" t="s">
        <v>919</v>
      </c>
      <c r="N208" t="s">
        <v>810</v>
      </c>
      <c r="O208" t="s">
        <v>849</v>
      </c>
    </row>
    <row r="209" spans="1:15" x14ac:dyDescent="0.35">
      <c r="A209" s="7" t="str">
        <f t="shared" si="3"/>
        <v>Georg Winkler</v>
      </c>
      <c r="B209" t="s">
        <v>224</v>
      </c>
      <c r="C209" t="s">
        <v>223</v>
      </c>
      <c r="D209" t="s">
        <v>1062</v>
      </c>
      <c r="E209" s="1">
        <v>43299.291666666672</v>
      </c>
      <c r="F209" t="s">
        <v>952</v>
      </c>
      <c r="G209" s="1">
        <v>41318.333333333336</v>
      </c>
      <c r="H209" t="s">
        <v>794</v>
      </c>
      <c r="I209" s="1">
        <v>41212.291666666664</v>
      </c>
      <c r="J209">
        <v>0</v>
      </c>
      <c r="K209">
        <v>27000</v>
      </c>
      <c r="L209" t="s">
        <v>795</v>
      </c>
      <c r="M209" t="s">
        <v>1063</v>
      </c>
      <c r="N209" t="s">
        <v>1030</v>
      </c>
      <c r="O209" t="s">
        <v>801</v>
      </c>
    </row>
    <row r="210" spans="1:15" x14ac:dyDescent="0.35">
      <c r="A210" s="7" t="str">
        <f t="shared" si="3"/>
        <v>Gonzalo Fernandez</v>
      </c>
      <c r="B210" t="s">
        <v>580</v>
      </c>
      <c r="C210" t="s">
        <v>579</v>
      </c>
      <c r="D210" t="s">
        <v>846</v>
      </c>
      <c r="E210" s="1">
        <v>43272.291666666672</v>
      </c>
      <c r="F210" t="s">
        <v>847</v>
      </c>
      <c r="G210" s="1">
        <v>43217.291666666672</v>
      </c>
      <c r="H210" t="s">
        <v>794</v>
      </c>
      <c r="J210">
        <v>0</v>
      </c>
      <c r="K210">
        <v>0</v>
      </c>
      <c r="L210" t="s">
        <v>816</v>
      </c>
      <c r="M210" t="s">
        <v>848</v>
      </c>
      <c r="N210" t="s">
        <v>810</v>
      </c>
      <c r="O210" t="s">
        <v>849</v>
      </c>
    </row>
    <row r="211" spans="1:15" x14ac:dyDescent="0.35">
      <c r="A211" s="7" t="str">
        <f t="shared" si="3"/>
        <v>Gonzalo Fernandez</v>
      </c>
      <c r="B211" t="s">
        <v>596</v>
      </c>
      <c r="C211" t="s">
        <v>595</v>
      </c>
      <c r="D211" t="s">
        <v>851</v>
      </c>
      <c r="E211" s="1">
        <v>43214.291666666672</v>
      </c>
      <c r="F211" t="s">
        <v>840</v>
      </c>
      <c r="G211" s="1">
        <v>43208.291666666672</v>
      </c>
      <c r="H211" t="s">
        <v>794</v>
      </c>
      <c r="I211" s="1">
        <v>41640.333333333336</v>
      </c>
      <c r="J211">
        <v>1</v>
      </c>
      <c r="K211">
        <v>107000</v>
      </c>
      <c r="L211" t="s">
        <v>795</v>
      </c>
      <c r="M211" t="s">
        <v>848</v>
      </c>
      <c r="N211" t="s">
        <v>852</v>
      </c>
      <c r="O211" t="s">
        <v>853</v>
      </c>
    </row>
    <row r="212" spans="1:15" x14ac:dyDescent="0.35">
      <c r="A212" s="7" t="str">
        <f t="shared" si="3"/>
        <v>Gonzalo Fernandez</v>
      </c>
      <c r="B212" t="s">
        <v>452</v>
      </c>
      <c r="C212" t="s">
        <v>451</v>
      </c>
      <c r="D212" t="s">
        <v>858</v>
      </c>
      <c r="E212" s="1">
        <v>43235.291666666672</v>
      </c>
      <c r="F212" t="s">
        <v>859</v>
      </c>
      <c r="G212" s="1">
        <v>43123.333333333328</v>
      </c>
      <c r="H212" t="s">
        <v>794</v>
      </c>
      <c r="I212" s="1">
        <v>42972.291666666672</v>
      </c>
      <c r="J212">
        <v>1</v>
      </c>
      <c r="K212">
        <v>190000</v>
      </c>
      <c r="L212" t="s">
        <v>824</v>
      </c>
      <c r="M212" t="s">
        <v>848</v>
      </c>
      <c r="N212" t="s">
        <v>810</v>
      </c>
      <c r="O212" t="s">
        <v>831</v>
      </c>
    </row>
    <row r="213" spans="1:15" x14ac:dyDescent="0.35">
      <c r="A213" s="7" t="str">
        <f t="shared" si="3"/>
        <v>Gonzalo Fernandez</v>
      </c>
      <c r="B213" t="s">
        <v>318</v>
      </c>
      <c r="C213" t="s">
        <v>317</v>
      </c>
      <c r="D213" t="s">
        <v>860</v>
      </c>
      <c r="E213" s="1">
        <v>43235.291666666672</v>
      </c>
      <c r="F213" t="s">
        <v>861</v>
      </c>
      <c r="G213" s="1">
        <v>43083.333333333328</v>
      </c>
      <c r="H213" t="s">
        <v>794</v>
      </c>
      <c r="J213">
        <v>0</v>
      </c>
      <c r="K213">
        <v>0</v>
      </c>
      <c r="L213" t="s">
        <v>816</v>
      </c>
      <c r="M213" t="s">
        <v>848</v>
      </c>
      <c r="N213" t="s">
        <v>810</v>
      </c>
      <c r="O213" t="s">
        <v>862</v>
      </c>
    </row>
    <row r="214" spans="1:15" x14ac:dyDescent="0.35">
      <c r="A214" s="7" t="str">
        <f t="shared" si="3"/>
        <v>Gonzalo Fernandez</v>
      </c>
      <c r="B214" t="s">
        <v>86</v>
      </c>
      <c r="C214" t="s">
        <v>85</v>
      </c>
      <c r="D214" t="s">
        <v>865</v>
      </c>
      <c r="E214" s="1">
        <v>43277.291666666672</v>
      </c>
      <c r="F214" t="s">
        <v>793</v>
      </c>
      <c r="G214" s="1">
        <v>43259.291666666672</v>
      </c>
      <c r="H214" t="s">
        <v>794</v>
      </c>
      <c r="I214" s="1">
        <v>33543.333333333336</v>
      </c>
      <c r="J214">
        <v>53</v>
      </c>
      <c r="K214">
        <v>5500000</v>
      </c>
      <c r="L214" t="s">
        <v>795</v>
      </c>
      <c r="M214" t="s">
        <v>848</v>
      </c>
      <c r="N214" t="s">
        <v>866</v>
      </c>
      <c r="O214" t="s">
        <v>867</v>
      </c>
    </row>
    <row r="215" spans="1:15" x14ac:dyDescent="0.35">
      <c r="A215" s="7" t="str">
        <f t="shared" si="3"/>
        <v>Gonzalo Fernandez</v>
      </c>
      <c r="B215" t="s">
        <v>330</v>
      </c>
      <c r="C215" t="s">
        <v>329</v>
      </c>
      <c r="D215" t="s">
        <v>875</v>
      </c>
      <c r="E215" s="1">
        <v>43235.291666666672</v>
      </c>
      <c r="F215" t="s">
        <v>876</v>
      </c>
      <c r="G215" s="1">
        <v>43114.333333333328</v>
      </c>
      <c r="H215" t="s">
        <v>794</v>
      </c>
      <c r="J215">
        <v>0</v>
      </c>
      <c r="K215">
        <v>0</v>
      </c>
      <c r="L215" t="s">
        <v>816</v>
      </c>
      <c r="M215" t="s">
        <v>848</v>
      </c>
      <c r="N215" t="s">
        <v>842</v>
      </c>
      <c r="O215" t="s">
        <v>853</v>
      </c>
    </row>
    <row r="216" spans="1:15" x14ac:dyDescent="0.35">
      <c r="A216" s="7" t="str">
        <f t="shared" si="3"/>
        <v>Gonzalo Fernandez</v>
      </c>
      <c r="B216" t="s">
        <v>93</v>
      </c>
      <c r="C216" t="s">
        <v>92</v>
      </c>
      <c r="D216" t="s">
        <v>910</v>
      </c>
      <c r="E216" s="1">
        <v>43276.291666666672</v>
      </c>
      <c r="F216" t="s">
        <v>793</v>
      </c>
      <c r="G216" s="1">
        <v>43217.291666666672</v>
      </c>
      <c r="H216" t="s">
        <v>794</v>
      </c>
      <c r="I216" s="1">
        <v>42064.333333333328</v>
      </c>
      <c r="J216">
        <v>1</v>
      </c>
      <c r="K216">
        <v>25000</v>
      </c>
      <c r="L216" t="s">
        <v>795</v>
      </c>
      <c r="M216" t="s">
        <v>848</v>
      </c>
      <c r="N216" t="s">
        <v>810</v>
      </c>
      <c r="O216" t="s">
        <v>867</v>
      </c>
    </row>
    <row r="217" spans="1:15" x14ac:dyDescent="0.35">
      <c r="A217" s="7" t="str">
        <f t="shared" si="3"/>
        <v>Gonzalo Fernandez</v>
      </c>
      <c r="B217" t="s">
        <v>394</v>
      </c>
      <c r="C217" t="s">
        <v>393</v>
      </c>
      <c r="D217" t="s">
        <v>923</v>
      </c>
      <c r="E217" s="1">
        <v>43235.291666666672</v>
      </c>
      <c r="F217" t="s">
        <v>808</v>
      </c>
      <c r="G217" s="1">
        <v>43138.333333333328</v>
      </c>
      <c r="H217" t="s">
        <v>794</v>
      </c>
      <c r="I217" s="1">
        <v>35828.333333333336</v>
      </c>
      <c r="J217">
        <v>2</v>
      </c>
      <c r="K217">
        <v>8000</v>
      </c>
      <c r="L217" t="s">
        <v>795</v>
      </c>
      <c r="M217" t="s">
        <v>848</v>
      </c>
      <c r="N217" t="s">
        <v>810</v>
      </c>
      <c r="O217" t="s">
        <v>801</v>
      </c>
    </row>
    <row r="218" spans="1:15" x14ac:dyDescent="0.35">
      <c r="A218" s="7" t="str">
        <f t="shared" si="3"/>
        <v>Gonzalo Fernandez</v>
      </c>
      <c r="B218" t="s">
        <v>575</v>
      </c>
      <c r="C218" t="s">
        <v>574</v>
      </c>
      <c r="D218" t="s">
        <v>927</v>
      </c>
      <c r="E218" s="1">
        <v>43223.291666666672</v>
      </c>
      <c r="F218" t="s">
        <v>859</v>
      </c>
      <c r="G218" s="1">
        <v>43187.291666666672</v>
      </c>
      <c r="H218" t="s">
        <v>794</v>
      </c>
      <c r="I218" s="1">
        <v>32752.291666666668</v>
      </c>
      <c r="J218">
        <v>18</v>
      </c>
      <c r="K218">
        <v>2303435</v>
      </c>
      <c r="L218" t="s">
        <v>795</v>
      </c>
      <c r="M218" t="s">
        <v>848</v>
      </c>
      <c r="N218" t="s">
        <v>852</v>
      </c>
      <c r="O218" t="s">
        <v>801</v>
      </c>
    </row>
    <row r="219" spans="1:15" x14ac:dyDescent="0.35">
      <c r="A219" s="7" t="str">
        <f t="shared" si="3"/>
        <v>Gonzalo Fernandez</v>
      </c>
      <c r="B219" t="s">
        <v>688</v>
      </c>
      <c r="C219" t="s">
        <v>687</v>
      </c>
      <c r="D219" t="s">
        <v>930</v>
      </c>
      <c r="E219" s="1">
        <v>43173.291666666672</v>
      </c>
      <c r="F219" t="s">
        <v>793</v>
      </c>
      <c r="G219" s="1">
        <v>42870.291666666672</v>
      </c>
      <c r="H219" t="s">
        <v>794</v>
      </c>
      <c r="I219" s="1">
        <v>41640.333333333336</v>
      </c>
      <c r="J219">
        <v>11</v>
      </c>
      <c r="K219">
        <v>500000</v>
      </c>
      <c r="L219" t="s">
        <v>795</v>
      </c>
      <c r="M219" t="s">
        <v>848</v>
      </c>
      <c r="N219" t="s">
        <v>797</v>
      </c>
      <c r="O219" t="s">
        <v>831</v>
      </c>
    </row>
    <row r="220" spans="1:15" x14ac:dyDescent="0.35">
      <c r="A220" s="7" t="str">
        <f t="shared" si="3"/>
        <v>Gonzalo Fernandez</v>
      </c>
      <c r="B220" t="s">
        <v>28</v>
      </c>
      <c r="C220" t="s">
        <v>26</v>
      </c>
      <c r="D220" t="s">
        <v>939</v>
      </c>
      <c r="E220" s="1">
        <v>43283.291666666672</v>
      </c>
      <c r="F220" t="s">
        <v>819</v>
      </c>
      <c r="G220" s="1">
        <v>43272.291666666672</v>
      </c>
      <c r="H220" t="s">
        <v>794</v>
      </c>
      <c r="I220" s="1">
        <v>43039.291666666672</v>
      </c>
      <c r="J220">
        <v>0</v>
      </c>
      <c r="K220">
        <v>87625</v>
      </c>
      <c r="L220" t="s">
        <v>824</v>
      </c>
      <c r="M220" t="s">
        <v>848</v>
      </c>
      <c r="N220" t="s">
        <v>852</v>
      </c>
      <c r="O220" t="s">
        <v>817</v>
      </c>
    </row>
    <row r="221" spans="1:15" x14ac:dyDescent="0.35">
      <c r="A221" s="7" t="str">
        <f t="shared" si="3"/>
        <v>Gonzalo Fernandez</v>
      </c>
      <c r="B221" t="s">
        <v>716</v>
      </c>
      <c r="C221" t="s">
        <v>715</v>
      </c>
      <c r="D221" t="s">
        <v>944</v>
      </c>
      <c r="E221" s="1">
        <v>43165.333333333328</v>
      </c>
      <c r="F221" t="s">
        <v>859</v>
      </c>
      <c r="G221" s="1">
        <v>43144.333333333328</v>
      </c>
      <c r="H221" t="s">
        <v>794</v>
      </c>
      <c r="I221" s="1">
        <v>43144.333333333328</v>
      </c>
      <c r="J221">
        <v>1</v>
      </c>
      <c r="K221">
        <v>0</v>
      </c>
      <c r="L221" t="s">
        <v>824</v>
      </c>
      <c r="M221" t="s">
        <v>848</v>
      </c>
      <c r="N221" t="s">
        <v>797</v>
      </c>
      <c r="O221" t="s">
        <v>853</v>
      </c>
    </row>
    <row r="222" spans="1:15" x14ac:dyDescent="0.35">
      <c r="A222" s="7" t="str">
        <f t="shared" si="3"/>
        <v>Gonzalo Fernandez</v>
      </c>
      <c r="B222" t="s">
        <v>127</v>
      </c>
      <c r="C222" t="s">
        <v>126</v>
      </c>
      <c r="D222" t="s">
        <v>950</v>
      </c>
      <c r="E222" s="1">
        <v>43272.291666666672</v>
      </c>
      <c r="F222" t="s">
        <v>859</v>
      </c>
      <c r="G222" s="1">
        <v>43091.333333333328</v>
      </c>
      <c r="H222" t="s">
        <v>794</v>
      </c>
      <c r="I222" s="1">
        <v>42846.291666666672</v>
      </c>
      <c r="J222">
        <v>1</v>
      </c>
      <c r="K222">
        <v>59800</v>
      </c>
      <c r="L222" t="s">
        <v>824</v>
      </c>
      <c r="M222" t="s">
        <v>848</v>
      </c>
      <c r="N222" t="s">
        <v>903</v>
      </c>
      <c r="O222" t="s">
        <v>853</v>
      </c>
    </row>
    <row r="223" spans="1:15" x14ac:dyDescent="0.35">
      <c r="A223" s="7" t="str">
        <f t="shared" si="3"/>
        <v>Gonzalo Fernandez</v>
      </c>
      <c r="B223" t="s">
        <v>302</v>
      </c>
      <c r="C223" t="s">
        <v>301</v>
      </c>
      <c r="D223" t="s">
        <v>964</v>
      </c>
      <c r="E223" s="1">
        <v>43236.291666666672</v>
      </c>
      <c r="F223" t="s">
        <v>889</v>
      </c>
      <c r="G223" s="1">
        <v>42863.291666666672</v>
      </c>
      <c r="H223" t="s">
        <v>794</v>
      </c>
      <c r="J223">
        <v>0</v>
      </c>
      <c r="K223">
        <v>0</v>
      </c>
      <c r="L223" t="s">
        <v>816</v>
      </c>
      <c r="M223" t="s">
        <v>848</v>
      </c>
      <c r="N223" t="s">
        <v>830</v>
      </c>
      <c r="O223" t="s">
        <v>853</v>
      </c>
    </row>
    <row r="224" spans="1:15" x14ac:dyDescent="0.35">
      <c r="A224" s="7" t="str">
        <f t="shared" si="3"/>
        <v>Gonzalo Fernandez</v>
      </c>
      <c r="B224" t="s">
        <v>230</v>
      </c>
      <c r="C224" t="s">
        <v>229</v>
      </c>
      <c r="D224" t="s">
        <v>971</v>
      </c>
      <c r="E224" s="1">
        <v>43255.291666666672</v>
      </c>
      <c r="F224" t="s">
        <v>808</v>
      </c>
      <c r="G224" s="1">
        <v>43255.291666666672</v>
      </c>
      <c r="H224" t="s">
        <v>794</v>
      </c>
      <c r="J224">
        <v>0</v>
      </c>
      <c r="K224">
        <v>0</v>
      </c>
      <c r="L224" t="s">
        <v>816</v>
      </c>
      <c r="M224" t="s">
        <v>848</v>
      </c>
      <c r="N224" t="s">
        <v>810</v>
      </c>
      <c r="O224" t="s">
        <v>831</v>
      </c>
    </row>
    <row r="225" spans="1:15" x14ac:dyDescent="0.35">
      <c r="A225" s="7" t="str">
        <f t="shared" si="3"/>
        <v>Gonzalo Fernandez</v>
      </c>
      <c r="B225" t="s">
        <v>592</v>
      </c>
      <c r="C225" t="s">
        <v>591</v>
      </c>
      <c r="D225" t="s">
        <v>980</v>
      </c>
      <c r="E225" s="1">
        <v>43215.291666666672</v>
      </c>
      <c r="F225" t="s">
        <v>803</v>
      </c>
      <c r="G225" s="1">
        <v>43180.291666666672</v>
      </c>
      <c r="H225" t="s">
        <v>794</v>
      </c>
      <c r="J225">
        <v>0</v>
      </c>
      <c r="K225">
        <v>0</v>
      </c>
      <c r="L225" t="s">
        <v>816</v>
      </c>
      <c r="M225" t="s">
        <v>848</v>
      </c>
      <c r="N225" t="s">
        <v>797</v>
      </c>
      <c r="O225" t="s">
        <v>849</v>
      </c>
    </row>
    <row r="226" spans="1:15" x14ac:dyDescent="0.35">
      <c r="A226" s="7" t="str">
        <f t="shared" si="3"/>
        <v>Gonzalo Fernandez</v>
      </c>
      <c r="B226" t="s">
        <v>638</v>
      </c>
      <c r="C226" t="s">
        <v>637</v>
      </c>
      <c r="D226" t="s">
        <v>1001</v>
      </c>
      <c r="E226" s="1">
        <v>43192.291666666672</v>
      </c>
      <c r="F226" t="s">
        <v>808</v>
      </c>
      <c r="G226" s="1">
        <v>42822.291666666672</v>
      </c>
      <c r="H226" t="s">
        <v>794</v>
      </c>
      <c r="I226" s="1">
        <v>43192.291666666672</v>
      </c>
      <c r="J226">
        <v>0</v>
      </c>
      <c r="K226">
        <v>0</v>
      </c>
      <c r="L226" t="s">
        <v>816</v>
      </c>
      <c r="M226" t="s">
        <v>848</v>
      </c>
      <c r="N226" t="s">
        <v>852</v>
      </c>
      <c r="O226" t="s">
        <v>801</v>
      </c>
    </row>
    <row r="227" spans="1:15" x14ac:dyDescent="0.35">
      <c r="A227" s="7" t="str">
        <f t="shared" si="3"/>
        <v>Gonzalo Fernandez</v>
      </c>
      <c r="B227" t="s">
        <v>266</v>
      </c>
      <c r="C227" t="s">
        <v>265</v>
      </c>
      <c r="D227" t="s">
        <v>1008</v>
      </c>
      <c r="E227" s="1">
        <v>43244.291666666672</v>
      </c>
      <c r="F227" t="s">
        <v>808</v>
      </c>
      <c r="G227" s="1">
        <v>43004.291666666672</v>
      </c>
      <c r="H227" t="s">
        <v>794</v>
      </c>
      <c r="J227">
        <v>0</v>
      </c>
      <c r="K227">
        <v>0</v>
      </c>
      <c r="L227" t="s">
        <v>816</v>
      </c>
      <c r="M227" t="s">
        <v>848</v>
      </c>
      <c r="N227" t="s">
        <v>797</v>
      </c>
      <c r="O227" t="s">
        <v>853</v>
      </c>
    </row>
    <row r="228" spans="1:15" x14ac:dyDescent="0.35">
      <c r="A228" s="7" t="str">
        <f t="shared" si="3"/>
        <v>Gonzalo Fernandez</v>
      </c>
      <c r="B228" t="s">
        <v>34</v>
      </c>
      <c r="C228" t="s">
        <v>33</v>
      </c>
      <c r="D228" t="s">
        <v>1036</v>
      </c>
      <c r="E228" s="1">
        <v>43280.291666666672</v>
      </c>
      <c r="F228" t="s">
        <v>840</v>
      </c>
      <c r="G228" s="1">
        <v>42411.333333333328</v>
      </c>
      <c r="H228" t="s">
        <v>794</v>
      </c>
      <c r="I228" s="1">
        <v>31594.291666666668</v>
      </c>
      <c r="J228">
        <v>3</v>
      </c>
      <c r="K228">
        <v>800000</v>
      </c>
      <c r="L228" t="s">
        <v>795</v>
      </c>
      <c r="M228" t="s">
        <v>848</v>
      </c>
      <c r="N228" t="s">
        <v>810</v>
      </c>
      <c r="O228" t="s">
        <v>853</v>
      </c>
    </row>
    <row r="229" spans="1:15" x14ac:dyDescent="0.35">
      <c r="A229" s="7" t="str">
        <f t="shared" si="3"/>
        <v>Gonzalo Fernandez</v>
      </c>
      <c r="B229" t="s">
        <v>32</v>
      </c>
      <c r="C229" t="s">
        <v>30</v>
      </c>
      <c r="D229" t="s">
        <v>1046</v>
      </c>
      <c r="E229" s="1">
        <v>43310.291666666672</v>
      </c>
      <c r="F229" t="s">
        <v>847</v>
      </c>
      <c r="G229" s="1">
        <v>43272.291666666672</v>
      </c>
      <c r="H229" t="s">
        <v>794</v>
      </c>
      <c r="I229" s="1">
        <v>42310.333333333328</v>
      </c>
      <c r="J229">
        <v>1</v>
      </c>
      <c r="K229">
        <v>206000</v>
      </c>
      <c r="L229" t="s">
        <v>795</v>
      </c>
      <c r="M229" t="s">
        <v>848</v>
      </c>
      <c r="N229" t="s">
        <v>1047</v>
      </c>
      <c r="O229" t="s">
        <v>853</v>
      </c>
    </row>
    <row r="230" spans="1:15" x14ac:dyDescent="0.35">
      <c r="A230" s="7" t="str">
        <f t="shared" si="3"/>
        <v>Gonzalo Fernandez</v>
      </c>
      <c r="B230" t="s">
        <v>578</v>
      </c>
      <c r="C230" t="s">
        <v>577</v>
      </c>
      <c r="D230" t="s">
        <v>1059</v>
      </c>
      <c r="E230" s="1">
        <v>43223.291666666672</v>
      </c>
      <c r="F230" t="s">
        <v>876</v>
      </c>
      <c r="G230" s="1">
        <v>43137.333333333328</v>
      </c>
      <c r="H230" t="s">
        <v>794</v>
      </c>
      <c r="J230">
        <v>1</v>
      </c>
      <c r="K230">
        <v>0</v>
      </c>
      <c r="L230" t="s">
        <v>816</v>
      </c>
      <c r="M230" t="s">
        <v>848</v>
      </c>
      <c r="N230" t="s">
        <v>810</v>
      </c>
      <c r="O230" t="s">
        <v>979</v>
      </c>
    </row>
    <row r="231" spans="1:15" x14ac:dyDescent="0.35">
      <c r="A231" s="7" t="str">
        <f t="shared" si="3"/>
        <v>Gonzalo Fernandez</v>
      </c>
      <c r="B231" t="s">
        <v>764</v>
      </c>
      <c r="C231" t="s">
        <v>763</v>
      </c>
      <c r="D231" t="s">
        <v>1066</v>
      </c>
      <c r="E231" s="1">
        <v>43122.333333333328</v>
      </c>
      <c r="F231" t="s">
        <v>808</v>
      </c>
      <c r="G231" s="1">
        <v>43115.333333333328</v>
      </c>
      <c r="H231" t="s">
        <v>794</v>
      </c>
      <c r="I231" s="1">
        <v>39448.333333333336</v>
      </c>
      <c r="J231">
        <v>0</v>
      </c>
      <c r="K231">
        <v>16000</v>
      </c>
      <c r="L231" t="s">
        <v>795</v>
      </c>
      <c r="M231" t="s">
        <v>848</v>
      </c>
      <c r="N231" t="s">
        <v>797</v>
      </c>
      <c r="O231" t="s">
        <v>853</v>
      </c>
    </row>
    <row r="232" spans="1:15" x14ac:dyDescent="0.35">
      <c r="A232" s="7" t="str">
        <f t="shared" si="3"/>
        <v>Gonzalo Fernandez</v>
      </c>
      <c r="B232" t="s">
        <v>554</v>
      </c>
      <c r="C232" t="s">
        <v>553</v>
      </c>
      <c r="D232" t="s">
        <v>1070</v>
      </c>
      <c r="E232" s="1">
        <v>43234.291666666672</v>
      </c>
      <c r="F232" t="s">
        <v>793</v>
      </c>
      <c r="G232" s="1">
        <v>39904.291666666664</v>
      </c>
      <c r="H232" t="s">
        <v>794</v>
      </c>
      <c r="I232" s="1">
        <v>35796.333333333336</v>
      </c>
      <c r="J232">
        <v>15</v>
      </c>
      <c r="K232">
        <v>400000</v>
      </c>
      <c r="L232" t="s">
        <v>795</v>
      </c>
      <c r="M232" t="s">
        <v>848</v>
      </c>
      <c r="N232" t="s">
        <v>903</v>
      </c>
      <c r="O232" t="s">
        <v>817</v>
      </c>
    </row>
    <row r="233" spans="1:15" x14ac:dyDescent="0.35">
      <c r="A233" s="7" t="str">
        <f t="shared" si="3"/>
        <v>Gonzalo Fernandez</v>
      </c>
      <c r="B233" t="s">
        <v>678</v>
      </c>
      <c r="C233" t="s">
        <v>677</v>
      </c>
      <c r="D233" t="s">
        <v>1083</v>
      </c>
      <c r="E233" s="1">
        <v>43180.291666666672</v>
      </c>
      <c r="F233" t="s">
        <v>861</v>
      </c>
      <c r="G233" s="1">
        <v>43115.333333333328</v>
      </c>
      <c r="H233" t="s">
        <v>794</v>
      </c>
      <c r="J233">
        <v>0</v>
      </c>
      <c r="K233">
        <v>0</v>
      </c>
      <c r="L233" t="s">
        <v>816</v>
      </c>
      <c r="M233" t="s">
        <v>848</v>
      </c>
      <c r="N233" t="s">
        <v>797</v>
      </c>
      <c r="O233" t="s">
        <v>869</v>
      </c>
    </row>
    <row r="234" spans="1:15" x14ac:dyDescent="0.35">
      <c r="A234" s="7" t="str">
        <f t="shared" si="3"/>
        <v>Gonzalo Fernandez</v>
      </c>
      <c r="B234" t="s">
        <v>304</v>
      </c>
      <c r="C234" t="s">
        <v>303</v>
      </c>
      <c r="D234" t="s">
        <v>1085</v>
      </c>
      <c r="E234" s="1">
        <v>43301.291666666672</v>
      </c>
      <c r="F234" t="s">
        <v>793</v>
      </c>
      <c r="G234" s="1">
        <v>41851.291666666664</v>
      </c>
      <c r="H234" t="s">
        <v>794</v>
      </c>
      <c r="J234">
        <v>0</v>
      </c>
      <c r="K234">
        <v>0</v>
      </c>
      <c r="L234" t="s">
        <v>816</v>
      </c>
      <c r="M234" t="s">
        <v>848</v>
      </c>
      <c r="N234" t="s">
        <v>797</v>
      </c>
      <c r="O234" t="s">
        <v>801</v>
      </c>
    </row>
    <row r="235" spans="1:15" x14ac:dyDescent="0.35">
      <c r="A235" s="7" t="str">
        <f t="shared" si="3"/>
        <v>Gonzalo Fernandez</v>
      </c>
      <c r="B235" t="s">
        <v>432</v>
      </c>
      <c r="C235" t="s">
        <v>431</v>
      </c>
      <c r="D235" t="s">
        <v>1087</v>
      </c>
      <c r="E235" s="1">
        <v>43235.291666666672</v>
      </c>
      <c r="F235" t="s">
        <v>808</v>
      </c>
      <c r="G235" s="1">
        <v>43215.291666666672</v>
      </c>
      <c r="H235" t="s">
        <v>794</v>
      </c>
      <c r="J235">
        <v>0</v>
      </c>
      <c r="K235">
        <v>0</v>
      </c>
      <c r="L235" t="s">
        <v>816</v>
      </c>
      <c r="M235" t="s">
        <v>848</v>
      </c>
      <c r="N235" t="s">
        <v>852</v>
      </c>
      <c r="O235" t="s">
        <v>853</v>
      </c>
    </row>
    <row r="236" spans="1:15" x14ac:dyDescent="0.35">
      <c r="A236" s="7" t="str">
        <f t="shared" si="3"/>
        <v>Gonzalo Fernandez</v>
      </c>
      <c r="B236" t="s">
        <v>696</v>
      </c>
      <c r="C236" t="s">
        <v>695</v>
      </c>
      <c r="D236" t="s">
        <v>1088</v>
      </c>
      <c r="E236" s="1">
        <v>43171.291666666672</v>
      </c>
      <c r="F236" t="s">
        <v>793</v>
      </c>
      <c r="G236" s="1">
        <v>42529.291666666672</v>
      </c>
      <c r="H236" t="s">
        <v>794</v>
      </c>
      <c r="I236" s="1">
        <v>40544.333333333336</v>
      </c>
      <c r="J236">
        <v>0</v>
      </c>
      <c r="K236">
        <v>400000</v>
      </c>
      <c r="L236" t="s">
        <v>795</v>
      </c>
      <c r="M236" t="s">
        <v>848</v>
      </c>
      <c r="N236" t="s">
        <v>810</v>
      </c>
      <c r="O236" t="s">
        <v>801</v>
      </c>
    </row>
    <row r="237" spans="1:15" x14ac:dyDescent="0.35">
      <c r="A237" s="7" t="str">
        <f t="shared" si="3"/>
        <v>Gonzalo Fernandez</v>
      </c>
      <c r="B237" t="s">
        <v>293</v>
      </c>
      <c r="C237" t="s">
        <v>292</v>
      </c>
      <c r="D237" t="s">
        <v>1101</v>
      </c>
      <c r="E237" s="1">
        <v>43236.291666666672</v>
      </c>
      <c r="F237" t="s">
        <v>1030</v>
      </c>
      <c r="G237" s="1">
        <v>43228.291666666672</v>
      </c>
      <c r="H237" t="s">
        <v>1102</v>
      </c>
      <c r="J237">
        <v>0</v>
      </c>
      <c r="K237">
        <v>0</v>
      </c>
      <c r="L237" t="s">
        <v>816</v>
      </c>
      <c r="M237" t="s">
        <v>848</v>
      </c>
      <c r="N237" t="s">
        <v>830</v>
      </c>
      <c r="O237" t="s">
        <v>845</v>
      </c>
    </row>
    <row r="238" spans="1:15" x14ac:dyDescent="0.35">
      <c r="A238" s="7" t="str">
        <f t="shared" si="3"/>
        <v>Gonzalo Fernandez</v>
      </c>
      <c r="B238" t="s">
        <v>663</v>
      </c>
      <c r="C238" t="s">
        <v>662</v>
      </c>
      <c r="D238" t="s">
        <v>1105</v>
      </c>
      <c r="E238" s="1">
        <v>43186.291666666672</v>
      </c>
      <c r="F238" t="s">
        <v>861</v>
      </c>
      <c r="G238" s="1">
        <v>42121.291666666672</v>
      </c>
      <c r="H238" t="s">
        <v>794</v>
      </c>
      <c r="I238" s="1">
        <v>42129.291666666672</v>
      </c>
      <c r="J238">
        <v>0</v>
      </c>
      <c r="K238">
        <v>1500</v>
      </c>
      <c r="L238" t="s">
        <v>816</v>
      </c>
      <c r="M238" t="s">
        <v>848</v>
      </c>
      <c r="N238" t="s">
        <v>805</v>
      </c>
      <c r="O238" t="s">
        <v>801</v>
      </c>
    </row>
    <row r="239" spans="1:15" x14ac:dyDescent="0.35">
      <c r="A239" s="7" t="str">
        <f t="shared" si="3"/>
        <v>Gonzalo Fernandez</v>
      </c>
      <c r="B239" t="s">
        <v>248</v>
      </c>
      <c r="C239" t="s">
        <v>247</v>
      </c>
      <c r="D239" t="s">
        <v>1110</v>
      </c>
      <c r="E239" s="1">
        <v>43297.291666666672</v>
      </c>
      <c r="F239" t="s">
        <v>907</v>
      </c>
      <c r="G239" s="1">
        <v>43010.291666666672</v>
      </c>
      <c r="H239" t="s">
        <v>794</v>
      </c>
      <c r="I239" s="1">
        <v>40101.291666666664</v>
      </c>
      <c r="J239">
        <v>0</v>
      </c>
      <c r="K239">
        <v>109000</v>
      </c>
      <c r="L239" t="s">
        <v>795</v>
      </c>
      <c r="M239" t="s">
        <v>848</v>
      </c>
      <c r="N239" t="s">
        <v>852</v>
      </c>
      <c r="O239" t="s">
        <v>869</v>
      </c>
    </row>
    <row r="240" spans="1:15" x14ac:dyDescent="0.35">
      <c r="A240" s="7" t="str">
        <f t="shared" si="3"/>
        <v>Gonzalo Fernandez</v>
      </c>
      <c r="B240" t="s">
        <v>728</v>
      </c>
      <c r="C240" t="s">
        <v>727</v>
      </c>
      <c r="D240" t="s">
        <v>1116</v>
      </c>
      <c r="E240" s="1">
        <v>43155.333333333328</v>
      </c>
      <c r="F240" t="s">
        <v>889</v>
      </c>
      <c r="G240" s="1">
        <v>43124.333333333328</v>
      </c>
      <c r="H240" t="s">
        <v>794</v>
      </c>
      <c r="I240" s="1">
        <v>42370.333333333328</v>
      </c>
      <c r="J240">
        <v>1</v>
      </c>
      <c r="K240">
        <v>15147</v>
      </c>
      <c r="L240" t="s">
        <v>795</v>
      </c>
      <c r="M240" t="s">
        <v>848</v>
      </c>
      <c r="N240" t="s">
        <v>810</v>
      </c>
      <c r="O240" t="s">
        <v>814</v>
      </c>
    </row>
    <row r="241" spans="1:15" x14ac:dyDescent="0.35">
      <c r="A241" s="7" t="str">
        <f t="shared" si="3"/>
        <v>Gonzalo Fernandez</v>
      </c>
      <c r="B241" t="s">
        <v>165</v>
      </c>
      <c r="C241" t="s">
        <v>164</v>
      </c>
      <c r="D241" t="s">
        <v>1117</v>
      </c>
      <c r="E241" s="1">
        <v>43265.291666666672</v>
      </c>
      <c r="F241" t="s">
        <v>800</v>
      </c>
      <c r="G241" s="1">
        <v>43262.291666666672</v>
      </c>
      <c r="H241" t="s">
        <v>794</v>
      </c>
      <c r="J241">
        <v>0</v>
      </c>
      <c r="K241">
        <v>0</v>
      </c>
      <c r="L241" t="s">
        <v>816</v>
      </c>
      <c r="M241" t="s">
        <v>848</v>
      </c>
      <c r="N241" t="s">
        <v>852</v>
      </c>
      <c r="O241" t="s">
        <v>1118</v>
      </c>
    </row>
    <row r="242" spans="1:15" x14ac:dyDescent="0.35">
      <c r="A242" s="7" t="str">
        <f t="shared" si="3"/>
        <v>Gonzalo Fernandez</v>
      </c>
      <c r="B242" t="s">
        <v>98</v>
      </c>
      <c r="C242" t="s">
        <v>97</v>
      </c>
      <c r="D242" t="s">
        <v>1119</v>
      </c>
      <c r="E242" s="1">
        <v>43275.291666666672</v>
      </c>
      <c r="F242" t="s">
        <v>808</v>
      </c>
      <c r="G242" s="1">
        <v>42241.291666666672</v>
      </c>
      <c r="H242" t="s">
        <v>794</v>
      </c>
      <c r="J242">
        <v>0</v>
      </c>
      <c r="K242">
        <v>0</v>
      </c>
      <c r="L242" t="s">
        <v>816</v>
      </c>
      <c r="M242" t="s">
        <v>848</v>
      </c>
      <c r="N242" t="s">
        <v>797</v>
      </c>
      <c r="O242" t="s">
        <v>1120</v>
      </c>
    </row>
    <row r="243" spans="1:15" x14ac:dyDescent="0.35">
      <c r="A243" s="7" t="str">
        <f t="shared" si="3"/>
        <v>Gonzalo Fernandez</v>
      </c>
      <c r="B243" t="s">
        <v>722</v>
      </c>
      <c r="C243" t="s">
        <v>721</v>
      </c>
      <c r="D243" t="s">
        <v>1127</v>
      </c>
      <c r="E243" s="1">
        <v>43272.291666666672</v>
      </c>
      <c r="F243" t="s">
        <v>847</v>
      </c>
      <c r="G243" s="1">
        <v>41863.291666666664</v>
      </c>
      <c r="H243" t="s">
        <v>794</v>
      </c>
      <c r="I243" s="1">
        <v>38078.333333333336</v>
      </c>
      <c r="J243">
        <v>22</v>
      </c>
      <c r="K243">
        <v>4000000</v>
      </c>
      <c r="L243" t="s">
        <v>795</v>
      </c>
      <c r="M243" t="s">
        <v>848</v>
      </c>
      <c r="N243" t="s">
        <v>797</v>
      </c>
      <c r="O243" t="s">
        <v>869</v>
      </c>
    </row>
    <row r="244" spans="1:15" x14ac:dyDescent="0.35">
      <c r="A244" s="7" t="str">
        <f t="shared" si="3"/>
        <v>Gonzalo Fernandez</v>
      </c>
      <c r="B244" t="s">
        <v>77</v>
      </c>
      <c r="C244" t="s">
        <v>76</v>
      </c>
      <c r="D244" t="s">
        <v>1159</v>
      </c>
      <c r="E244" s="1">
        <v>43278.291666666672</v>
      </c>
      <c r="F244" t="s">
        <v>808</v>
      </c>
      <c r="G244" s="1">
        <v>43054.333333333328</v>
      </c>
      <c r="H244" t="s">
        <v>794</v>
      </c>
      <c r="J244">
        <v>0</v>
      </c>
      <c r="K244">
        <v>0</v>
      </c>
      <c r="L244" t="s">
        <v>816</v>
      </c>
      <c r="M244" t="s">
        <v>848</v>
      </c>
      <c r="N244" t="s">
        <v>852</v>
      </c>
      <c r="O244" t="s">
        <v>904</v>
      </c>
    </row>
    <row r="245" spans="1:15" x14ac:dyDescent="0.35">
      <c r="A245" s="7" t="str">
        <f t="shared" si="3"/>
        <v>Gonzalo Fernandez</v>
      </c>
      <c r="B245" t="s">
        <v>47</v>
      </c>
      <c r="C245" t="s">
        <v>46</v>
      </c>
      <c r="D245" t="s">
        <v>1160</v>
      </c>
      <c r="E245" s="1">
        <v>43286.291666666672</v>
      </c>
      <c r="F245" t="s">
        <v>808</v>
      </c>
      <c r="G245" s="1">
        <v>40843.291666666664</v>
      </c>
      <c r="H245" t="s">
        <v>794</v>
      </c>
      <c r="I245" s="1">
        <v>42690.333333333328</v>
      </c>
      <c r="J245">
        <v>9</v>
      </c>
      <c r="K245">
        <v>0</v>
      </c>
      <c r="L245" t="s">
        <v>795</v>
      </c>
      <c r="M245" t="s">
        <v>848</v>
      </c>
      <c r="N245" t="s">
        <v>903</v>
      </c>
      <c r="O245" t="s">
        <v>801</v>
      </c>
    </row>
    <row r="246" spans="1:15" x14ac:dyDescent="0.35">
      <c r="A246" s="7" t="str">
        <f t="shared" si="3"/>
        <v>Gonzalo Fernandez</v>
      </c>
      <c r="B246" t="s">
        <v>710</v>
      </c>
      <c r="C246" t="s">
        <v>709</v>
      </c>
      <c r="D246" t="s">
        <v>1170</v>
      </c>
      <c r="E246" s="1">
        <v>43166.333333333328</v>
      </c>
      <c r="F246" t="s">
        <v>884</v>
      </c>
      <c r="G246" s="1">
        <v>43122.333333333328</v>
      </c>
      <c r="H246" t="s">
        <v>794</v>
      </c>
      <c r="I246" s="1">
        <v>42257.291666666672</v>
      </c>
      <c r="J246">
        <v>0</v>
      </c>
      <c r="K246">
        <v>158000</v>
      </c>
      <c r="L246" t="s">
        <v>816</v>
      </c>
      <c r="M246" t="s">
        <v>848</v>
      </c>
      <c r="N246" t="s">
        <v>810</v>
      </c>
      <c r="O246" t="s">
        <v>845</v>
      </c>
    </row>
    <row r="247" spans="1:15" x14ac:dyDescent="0.35">
      <c r="A247" s="7" t="str">
        <f t="shared" si="3"/>
        <v>Gonzalo Fernandez</v>
      </c>
      <c r="B247" t="s">
        <v>13</v>
      </c>
      <c r="C247" t="s">
        <v>11</v>
      </c>
      <c r="D247" t="s">
        <v>1177</v>
      </c>
      <c r="E247" s="1">
        <v>43311.291666666672</v>
      </c>
      <c r="F247" t="s">
        <v>793</v>
      </c>
      <c r="G247" s="1">
        <v>43067.333333333328</v>
      </c>
      <c r="H247" t="s">
        <v>794</v>
      </c>
      <c r="I247" s="1">
        <v>18629.333333333332</v>
      </c>
      <c r="J247">
        <v>31</v>
      </c>
      <c r="K247">
        <v>2300000</v>
      </c>
      <c r="L247" t="s">
        <v>795</v>
      </c>
      <c r="M247" t="s">
        <v>848</v>
      </c>
      <c r="N247" t="s">
        <v>797</v>
      </c>
      <c r="O247" t="s">
        <v>853</v>
      </c>
    </row>
    <row r="248" spans="1:15" x14ac:dyDescent="0.35">
      <c r="A248" s="7" t="str">
        <f t="shared" si="3"/>
        <v>Gonzalo Fernandez</v>
      </c>
      <c r="B248" t="s">
        <v>214</v>
      </c>
      <c r="C248" t="s">
        <v>213</v>
      </c>
      <c r="D248" t="s">
        <v>1189</v>
      </c>
      <c r="E248" s="1">
        <v>43258.291666666672</v>
      </c>
      <c r="F248" t="s">
        <v>889</v>
      </c>
      <c r="G248" s="1">
        <v>42118.291666666672</v>
      </c>
      <c r="H248" t="s">
        <v>794</v>
      </c>
      <c r="I248" s="1">
        <v>42522.291666666672</v>
      </c>
      <c r="J248">
        <v>0</v>
      </c>
      <c r="K248">
        <v>0</v>
      </c>
      <c r="L248" t="s">
        <v>816</v>
      </c>
      <c r="M248" t="s">
        <v>848</v>
      </c>
      <c r="N248" t="s">
        <v>810</v>
      </c>
      <c r="O248" t="s">
        <v>831</v>
      </c>
    </row>
    <row r="249" spans="1:15" x14ac:dyDescent="0.35">
      <c r="A249" s="7" t="str">
        <f t="shared" si="3"/>
        <v>Gonzalo Fernandez</v>
      </c>
      <c r="B249" t="s">
        <v>1473</v>
      </c>
      <c r="C249" t="s">
        <v>1472</v>
      </c>
      <c r="D249" t="s">
        <v>1204</v>
      </c>
      <c r="E249" s="1">
        <v>43269.291666666672</v>
      </c>
      <c r="F249" t="s">
        <v>808</v>
      </c>
      <c r="G249" s="1">
        <v>43237.291666666672</v>
      </c>
      <c r="H249" t="s">
        <v>794</v>
      </c>
      <c r="I249" s="1">
        <v>41030.291666666664</v>
      </c>
      <c r="J249">
        <v>5</v>
      </c>
      <c r="K249">
        <v>1038808</v>
      </c>
      <c r="L249" t="s">
        <v>795</v>
      </c>
      <c r="M249" t="s">
        <v>848</v>
      </c>
      <c r="N249" t="s">
        <v>810</v>
      </c>
      <c r="O249" t="s">
        <v>820</v>
      </c>
    </row>
    <row r="250" spans="1:15" x14ac:dyDescent="0.35">
      <c r="A250" s="7" t="str">
        <f t="shared" si="3"/>
        <v>Gonzalo Fernandez</v>
      </c>
      <c r="B250" t="s">
        <v>760</v>
      </c>
      <c r="C250" t="s">
        <v>759</v>
      </c>
      <c r="D250" t="s">
        <v>1205</v>
      </c>
      <c r="E250" s="1">
        <v>43123.333333333328</v>
      </c>
      <c r="F250" t="s">
        <v>808</v>
      </c>
      <c r="G250" s="1">
        <v>43090.333333333328</v>
      </c>
      <c r="H250" t="s">
        <v>794</v>
      </c>
      <c r="J250">
        <v>0</v>
      </c>
      <c r="K250">
        <v>0</v>
      </c>
      <c r="L250" t="s">
        <v>816</v>
      </c>
      <c r="M250" t="s">
        <v>848</v>
      </c>
      <c r="N250" t="s">
        <v>903</v>
      </c>
      <c r="O250" t="s">
        <v>817</v>
      </c>
    </row>
    <row r="251" spans="1:15" x14ac:dyDescent="0.35">
      <c r="A251" s="7" t="str">
        <f t="shared" si="3"/>
        <v>Gonzalo Fernandez</v>
      </c>
      <c r="B251" t="s">
        <v>684</v>
      </c>
      <c r="C251" t="s">
        <v>683</v>
      </c>
      <c r="D251" t="s">
        <v>1208</v>
      </c>
      <c r="E251" s="1">
        <v>43178.291666666672</v>
      </c>
      <c r="F251" t="s">
        <v>819</v>
      </c>
      <c r="G251" s="1">
        <v>43167.333333333328</v>
      </c>
      <c r="H251" t="s">
        <v>794</v>
      </c>
      <c r="J251">
        <v>0</v>
      </c>
      <c r="K251">
        <v>0</v>
      </c>
      <c r="L251" t="s">
        <v>816</v>
      </c>
      <c r="M251" t="s">
        <v>848</v>
      </c>
      <c r="N251" t="s">
        <v>857</v>
      </c>
      <c r="O251" t="s">
        <v>798</v>
      </c>
    </row>
    <row r="252" spans="1:15" x14ac:dyDescent="0.35">
      <c r="A252" s="7" t="str">
        <f t="shared" si="3"/>
        <v>Gonzalo Fernandez</v>
      </c>
      <c r="B252" t="s">
        <v>442</v>
      </c>
      <c r="C252" t="s">
        <v>441</v>
      </c>
      <c r="D252" t="s">
        <v>1233</v>
      </c>
      <c r="E252" s="1">
        <v>43235.291666666672</v>
      </c>
      <c r="F252" t="s">
        <v>819</v>
      </c>
      <c r="G252" s="1">
        <v>43143.333333333328</v>
      </c>
      <c r="H252" t="s">
        <v>794</v>
      </c>
      <c r="I252" s="1">
        <v>35065.333333333336</v>
      </c>
      <c r="J252">
        <v>3</v>
      </c>
      <c r="K252">
        <v>60000</v>
      </c>
      <c r="L252" t="s">
        <v>795</v>
      </c>
      <c r="M252" t="s">
        <v>848</v>
      </c>
      <c r="N252" t="s">
        <v>810</v>
      </c>
      <c r="O252" t="s">
        <v>801</v>
      </c>
    </row>
    <row r="253" spans="1:15" x14ac:dyDescent="0.35">
      <c r="A253" s="7" t="str">
        <f t="shared" si="3"/>
        <v>Gonzalo Fernandez</v>
      </c>
      <c r="B253" t="s">
        <v>274</v>
      </c>
      <c r="C253" t="s">
        <v>273</v>
      </c>
      <c r="D253" t="s">
        <v>1240</v>
      </c>
      <c r="E253" s="1">
        <v>43242.291666666672</v>
      </c>
      <c r="F253" t="s">
        <v>793</v>
      </c>
      <c r="G253" s="1">
        <v>43038.291666666672</v>
      </c>
      <c r="H253" t="s">
        <v>794</v>
      </c>
      <c r="I253" s="1">
        <v>34700.333333333336</v>
      </c>
      <c r="J253">
        <v>20</v>
      </c>
      <c r="K253">
        <v>3800000</v>
      </c>
      <c r="L253" t="s">
        <v>795</v>
      </c>
      <c r="M253" t="s">
        <v>848</v>
      </c>
      <c r="N253" t="s">
        <v>810</v>
      </c>
      <c r="O253" t="s">
        <v>894</v>
      </c>
    </row>
    <row r="254" spans="1:15" x14ac:dyDescent="0.35">
      <c r="A254" s="7" t="str">
        <f t="shared" si="3"/>
        <v>Gonzalo Fernandez</v>
      </c>
      <c r="B254" t="s">
        <v>228</v>
      </c>
      <c r="C254" t="s">
        <v>227</v>
      </c>
      <c r="D254" t="s">
        <v>1241</v>
      </c>
      <c r="E254" s="1">
        <v>43256.291666666672</v>
      </c>
      <c r="F254" t="s">
        <v>889</v>
      </c>
      <c r="G254" s="1">
        <v>41404.291666666664</v>
      </c>
      <c r="H254" t="s">
        <v>794</v>
      </c>
      <c r="L254" t="s">
        <v>816</v>
      </c>
      <c r="M254" t="s">
        <v>848</v>
      </c>
      <c r="N254" t="s">
        <v>805</v>
      </c>
      <c r="O254" t="s">
        <v>843</v>
      </c>
    </row>
    <row r="255" spans="1:15" x14ac:dyDescent="0.35">
      <c r="A255" s="7" t="str">
        <f t="shared" si="3"/>
        <v>Gonzalo Fernandez</v>
      </c>
      <c r="B255" t="s">
        <v>629</v>
      </c>
      <c r="C255" t="s">
        <v>628</v>
      </c>
      <c r="D255" t="s">
        <v>1258</v>
      </c>
      <c r="E255" s="1">
        <v>43199.291666666672</v>
      </c>
      <c r="F255" t="s">
        <v>808</v>
      </c>
      <c r="G255" s="1">
        <v>43138.333333333328</v>
      </c>
      <c r="H255" t="s">
        <v>794</v>
      </c>
      <c r="J255">
        <v>2</v>
      </c>
      <c r="K255">
        <v>0</v>
      </c>
      <c r="L255" t="s">
        <v>816</v>
      </c>
      <c r="M255" t="s">
        <v>848</v>
      </c>
      <c r="N255" t="s">
        <v>810</v>
      </c>
      <c r="O255" t="s">
        <v>1259</v>
      </c>
    </row>
    <row r="256" spans="1:15" x14ac:dyDescent="0.35">
      <c r="A256" s="7" t="str">
        <f t="shared" si="3"/>
        <v>Gonzalo Fernandez</v>
      </c>
      <c r="B256" t="s">
        <v>610</v>
      </c>
      <c r="C256" t="s">
        <v>609</v>
      </c>
      <c r="D256" t="s">
        <v>1264</v>
      </c>
      <c r="E256" s="1">
        <v>43206.291666666672</v>
      </c>
      <c r="F256" t="s">
        <v>859</v>
      </c>
      <c r="G256" s="1">
        <v>42409.333333333328</v>
      </c>
      <c r="H256" t="s">
        <v>794</v>
      </c>
      <c r="I256" s="1">
        <v>39836.333333333336</v>
      </c>
      <c r="J256">
        <v>16</v>
      </c>
      <c r="K256">
        <v>1400000</v>
      </c>
      <c r="L256" t="s">
        <v>795</v>
      </c>
      <c r="M256" t="s">
        <v>848</v>
      </c>
      <c r="N256" t="s">
        <v>852</v>
      </c>
      <c r="O256" t="s">
        <v>853</v>
      </c>
    </row>
    <row r="257" spans="1:15" x14ac:dyDescent="0.35">
      <c r="A257" s="7" t="str">
        <f t="shared" si="3"/>
        <v>Gonzalo Fernandez</v>
      </c>
      <c r="B257" t="s">
        <v>744</v>
      </c>
      <c r="C257" t="s">
        <v>743</v>
      </c>
      <c r="D257" t="s">
        <v>1274</v>
      </c>
      <c r="E257" s="1">
        <v>43137.333333333328</v>
      </c>
      <c r="F257" t="s">
        <v>793</v>
      </c>
      <c r="G257" s="1">
        <v>43126.333333333328</v>
      </c>
      <c r="H257" t="s">
        <v>794</v>
      </c>
      <c r="J257">
        <v>0</v>
      </c>
      <c r="K257">
        <v>0</v>
      </c>
      <c r="L257" t="s">
        <v>816</v>
      </c>
      <c r="M257" t="s">
        <v>848</v>
      </c>
      <c r="N257" t="s">
        <v>810</v>
      </c>
      <c r="O257" t="s">
        <v>801</v>
      </c>
    </row>
    <row r="258" spans="1:15" x14ac:dyDescent="0.35">
      <c r="A258" s="7" t="str">
        <f t="shared" ref="A258:A321" si="4">M258</f>
        <v>Gonzalo Fernandez</v>
      </c>
      <c r="B258" t="s">
        <v>63</v>
      </c>
      <c r="C258" t="s">
        <v>62</v>
      </c>
      <c r="D258" t="s">
        <v>1275</v>
      </c>
      <c r="E258" s="1">
        <v>43279.291666666672</v>
      </c>
      <c r="F258" t="s">
        <v>819</v>
      </c>
      <c r="G258" s="1">
        <v>42522.291666666672</v>
      </c>
      <c r="H258" t="s">
        <v>794</v>
      </c>
      <c r="I258" s="1">
        <v>36677.291666666664</v>
      </c>
      <c r="J258">
        <v>25</v>
      </c>
      <c r="K258">
        <v>1000000</v>
      </c>
      <c r="L258" t="s">
        <v>795</v>
      </c>
      <c r="M258" t="s">
        <v>848</v>
      </c>
      <c r="N258" t="s">
        <v>797</v>
      </c>
      <c r="O258" t="s">
        <v>853</v>
      </c>
    </row>
    <row r="259" spans="1:15" x14ac:dyDescent="0.35">
      <c r="A259" s="7" t="str">
        <f t="shared" si="4"/>
        <v>Gonzalo Fernandez</v>
      </c>
      <c r="B259" t="s">
        <v>123</v>
      </c>
      <c r="C259" t="s">
        <v>122</v>
      </c>
      <c r="D259" t="s">
        <v>1291</v>
      </c>
      <c r="E259" s="1">
        <v>43307.291666666672</v>
      </c>
      <c r="F259" t="s">
        <v>861</v>
      </c>
      <c r="G259" s="1">
        <v>43272.291666666672</v>
      </c>
      <c r="H259" t="s">
        <v>794</v>
      </c>
      <c r="J259">
        <v>0</v>
      </c>
      <c r="K259">
        <v>0</v>
      </c>
      <c r="L259" t="s">
        <v>816</v>
      </c>
      <c r="M259" t="s">
        <v>848</v>
      </c>
      <c r="N259" t="s">
        <v>810</v>
      </c>
      <c r="O259" t="s">
        <v>831</v>
      </c>
    </row>
    <row r="260" spans="1:15" x14ac:dyDescent="0.35">
      <c r="A260" s="7" t="str">
        <f t="shared" si="4"/>
        <v>Gonzalo Fernandez</v>
      </c>
      <c r="B260" t="s">
        <v>276</v>
      </c>
      <c r="C260" t="s">
        <v>275</v>
      </c>
      <c r="D260" t="s">
        <v>1304</v>
      </c>
      <c r="E260" s="1">
        <v>43241.291666666672</v>
      </c>
      <c r="F260" t="s">
        <v>819</v>
      </c>
      <c r="G260" s="1">
        <v>43227.291666666672</v>
      </c>
      <c r="H260" t="s">
        <v>794</v>
      </c>
      <c r="J260">
        <v>0</v>
      </c>
      <c r="K260">
        <v>0</v>
      </c>
      <c r="L260" t="s">
        <v>816</v>
      </c>
      <c r="M260" t="s">
        <v>848</v>
      </c>
      <c r="N260" t="s">
        <v>797</v>
      </c>
      <c r="O260" t="s">
        <v>853</v>
      </c>
    </row>
    <row r="261" spans="1:15" x14ac:dyDescent="0.35">
      <c r="A261" s="7" t="str">
        <f t="shared" si="4"/>
        <v>Harold C  Hart-Nibbrig</v>
      </c>
      <c r="B261" t="s">
        <v>606</v>
      </c>
      <c r="C261" t="s">
        <v>605</v>
      </c>
      <c r="D261" t="s">
        <v>1076</v>
      </c>
      <c r="E261" s="1">
        <v>43209.291666666672</v>
      </c>
      <c r="F261" t="s">
        <v>793</v>
      </c>
      <c r="G261" s="1">
        <v>40790.291666666664</v>
      </c>
      <c r="H261" t="s">
        <v>794</v>
      </c>
      <c r="I261" s="1">
        <v>40452.291666666664</v>
      </c>
      <c r="J261">
        <v>0</v>
      </c>
      <c r="K261">
        <v>15000</v>
      </c>
      <c r="L261" t="s">
        <v>824</v>
      </c>
      <c r="M261" t="s">
        <v>1564</v>
      </c>
      <c r="N261" t="s">
        <v>830</v>
      </c>
      <c r="O261" t="s">
        <v>913</v>
      </c>
    </row>
    <row r="262" spans="1:15" x14ac:dyDescent="0.35">
      <c r="A262" s="7" t="str">
        <f t="shared" si="4"/>
        <v>Joyce Wallach</v>
      </c>
      <c r="B262" t="s">
        <v>625</v>
      </c>
      <c r="C262" t="s">
        <v>624</v>
      </c>
      <c r="D262" t="s">
        <v>906</v>
      </c>
      <c r="E262" s="1">
        <v>43200.291666666672</v>
      </c>
      <c r="F262" t="s">
        <v>907</v>
      </c>
      <c r="G262" s="1">
        <v>43019.291666666672</v>
      </c>
      <c r="H262" t="s">
        <v>794</v>
      </c>
      <c r="I262" s="1">
        <v>43042.291666666672</v>
      </c>
      <c r="J262">
        <v>0</v>
      </c>
      <c r="K262">
        <v>15000</v>
      </c>
      <c r="L262" t="s">
        <v>824</v>
      </c>
      <c r="M262" t="s">
        <v>833</v>
      </c>
      <c r="N262" t="s">
        <v>810</v>
      </c>
      <c r="O262" t="s">
        <v>820</v>
      </c>
    </row>
    <row r="263" spans="1:15" x14ac:dyDescent="0.35">
      <c r="A263" s="7" t="str">
        <f t="shared" si="4"/>
        <v>Joyce Wallach</v>
      </c>
      <c r="B263" t="s">
        <v>694</v>
      </c>
      <c r="C263" t="s">
        <v>693</v>
      </c>
      <c r="D263" t="s">
        <v>948</v>
      </c>
      <c r="E263" s="1">
        <v>43172.291666666672</v>
      </c>
      <c r="F263" t="s">
        <v>949</v>
      </c>
      <c r="G263" s="1">
        <v>42185.291666666672</v>
      </c>
      <c r="H263" t="s">
        <v>794</v>
      </c>
      <c r="J263">
        <v>0</v>
      </c>
      <c r="K263">
        <v>0</v>
      </c>
      <c r="L263" t="s">
        <v>816</v>
      </c>
      <c r="M263" t="s">
        <v>833</v>
      </c>
      <c r="N263" t="s">
        <v>937</v>
      </c>
      <c r="O263" t="s">
        <v>820</v>
      </c>
    </row>
    <row r="264" spans="1:15" x14ac:dyDescent="0.35">
      <c r="A264" s="7" t="str">
        <f t="shared" si="4"/>
        <v>Joyce Wallach</v>
      </c>
      <c r="B264" t="s">
        <v>51</v>
      </c>
      <c r="C264" t="s">
        <v>50</v>
      </c>
      <c r="D264" t="s">
        <v>1196</v>
      </c>
      <c r="E264" s="1">
        <v>43294.291666666672</v>
      </c>
      <c r="F264" t="s">
        <v>840</v>
      </c>
      <c r="G264" s="1">
        <v>40582.333333333336</v>
      </c>
      <c r="H264" t="s">
        <v>794</v>
      </c>
      <c r="I264" s="1">
        <v>41222.333333333336</v>
      </c>
      <c r="J264">
        <v>0</v>
      </c>
      <c r="L264" t="s">
        <v>816</v>
      </c>
      <c r="M264" t="s">
        <v>833</v>
      </c>
      <c r="N264" t="s">
        <v>903</v>
      </c>
      <c r="O264" t="s">
        <v>801</v>
      </c>
    </row>
    <row r="265" spans="1:15" x14ac:dyDescent="0.35">
      <c r="A265" s="7" t="str">
        <f t="shared" si="4"/>
        <v>Joyce Wallach</v>
      </c>
      <c r="B265" t="s">
        <v>634</v>
      </c>
      <c r="C265" t="s">
        <v>632</v>
      </c>
      <c r="D265" t="s">
        <v>1201</v>
      </c>
      <c r="E265" s="1">
        <v>43193.291666666672</v>
      </c>
      <c r="F265" t="s">
        <v>793</v>
      </c>
      <c r="G265" s="1">
        <v>43097.333333333328</v>
      </c>
      <c r="H265" t="s">
        <v>794</v>
      </c>
      <c r="I265" s="1">
        <v>42583.291666666672</v>
      </c>
      <c r="J265">
        <v>1</v>
      </c>
      <c r="K265">
        <v>0</v>
      </c>
      <c r="L265" t="s">
        <v>795</v>
      </c>
      <c r="M265" t="s">
        <v>833</v>
      </c>
      <c r="N265" t="s">
        <v>797</v>
      </c>
      <c r="O265" t="s">
        <v>853</v>
      </c>
    </row>
    <row r="266" spans="1:15" x14ac:dyDescent="0.35">
      <c r="A266" s="7" t="str">
        <f t="shared" si="4"/>
        <v>Julie Samson</v>
      </c>
      <c r="B266" t="s">
        <v>652</v>
      </c>
      <c r="C266" t="s">
        <v>651</v>
      </c>
      <c r="D266" t="s">
        <v>834</v>
      </c>
      <c r="E266" s="1">
        <v>43191.291666666672</v>
      </c>
      <c r="F266" t="s">
        <v>793</v>
      </c>
      <c r="G266" s="1">
        <v>43026.291666666672</v>
      </c>
      <c r="H266" t="s">
        <v>794</v>
      </c>
      <c r="I266" s="1">
        <v>43104.333333333328</v>
      </c>
      <c r="J266">
        <v>1</v>
      </c>
      <c r="K266">
        <v>0</v>
      </c>
      <c r="L266" t="s">
        <v>816</v>
      </c>
      <c r="M266" t="s">
        <v>835</v>
      </c>
      <c r="N266" t="s">
        <v>836</v>
      </c>
      <c r="O266" t="s">
        <v>820</v>
      </c>
    </row>
    <row r="267" spans="1:15" x14ac:dyDescent="0.35">
      <c r="A267" s="7" t="str">
        <f t="shared" si="4"/>
        <v>Julie Samson</v>
      </c>
      <c r="B267" t="s">
        <v>540</v>
      </c>
      <c r="C267" t="s">
        <v>539</v>
      </c>
      <c r="D267" t="s">
        <v>956</v>
      </c>
      <c r="E267" s="1">
        <v>43231.291666666672</v>
      </c>
      <c r="F267" t="s">
        <v>800</v>
      </c>
      <c r="G267" s="1">
        <v>43180.291666666672</v>
      </c>
      <c r="H267" t="s">
        <v>794</v>
      </c>
      <c r="I267" s="1">
        <v>43235.291666666672</v>
      </c>
      <c r="J267">
        <v>0</v>
      </c>
      <c r="K267">
        <v>0</v>
      </c>
      <c r="L267" t="s">
        <v>816</v>
      </c>
      <c r="M267" t="s">
        <v>835</v>
      </c>
      <c r="N267" t="s">
        <v>836</v>
      </c>
      <c r="O267" t="s">
        <v>916</v>
      </c>
    </row>
    <row r="268" spans="1:15" x14ac:dyDescent="0.35">
      <c r="A268" s="7" t="str">
        <f t="shared" si="4"/>
        <v>Julie Samson</v>
      </c>
      <c r="B268" t="s">
        <v>573</v>
      </c>
      <c r="C268" t="s">
        <v>572</v>
      </c>
      <c r="D268" t="s">
        <v>995</v>
      </c>
      <c r="E268" s="1">
        <v>43224.291666666672</v>
      </c>
      <c r="F268" t="s">
        <v>793</v>
      </c>
      <c r="G268" s="1">
        <v>43026.291666666672</v>
      </c>
      <c r="H268" t="s">
        <v>794</v>
      </c>
      <c r="I268" s="1">
        <v>43104.333333333328</v>
      </c>
      <c r="J268">
        <v>1</v>
      </c>
      <c r="K268">
        <v>0</v>
      </c>
      <c r="L268" t="s">
        <v>816</v>
      </c>
      <c r="M268" t="s">
        <v>835</v>
      </c>
      <c r="N268" t="s">
        <v>836</v>
      </c>
      <c r="O268" t="s">
        <v>996</v>
      </c>
    </row>
    <row r="269" spans="1:15" x14ac:dyDescent="0.35">
      <c r="A269" s="7" t="str">
        <f t="shared" si="4"/>
        <v>Julie Samson</v>
      </c>
      <c r="B269" t="s">
        <v>650</v>
      </c>
      <c r="C269" t="s">
        <v>649</v>
      </c>
      <c r="D269" t="s">
        <v>1002</v>
      </c>
      <c r="E269" s="1">
        <v>43191.291666666672</v>
      </c>
      <c r="F269" t="s">
        <v>819</v>
      </c>
      <c r="G269" s="1">
        <v>43026.291666666672</v>
      </c>
      <c r="H269" t="s">
        <v>794</v>
      </c>
      <c r="I269" s="1">
        <v>43104.333333333328</v>
      </c>
      <c r="J269">
        <v>1</v>
      </c>
      <c r="K269">
        <v>0</v>
      </c>
      <c r="L269" t="s">
        <v>816</v>
      </c>
      <c r="M269" t="s">
        <v>835</v>
      </c>
      <c r="N269" t="s">
        <v>836</v>
      </c>
      <c r="O269" t="s">
        <v>820</v>
      </c>
    </row>
    <row r="270" spans="1:15" x14ac:dyDescent="0.35">
      <c r="A270" s="7" t="str">
        <f t="shared" si="4"/>
        <v>Julie Samson</v>
      </c>
      <c r="B270" t="s">
        <v>281</v>
      </c>
      <c r="C270" t="s">
        <v>279</v>
      </c>
      <c r="D270" t="s">
        <v>1067</v>
      </c>
      <c r="E270" s="1">
        <v>43238.291666666672</v>
      </c>
      <c r="F270" t="s">
        <v>840</v>
      </c>
      <c r="G270" s="1">
        <v>43180.291666666672</v>
      </c>
      <c r="H270" t="s">
        <v>794</v>
      </c>
      <c r="I270" s="1">
        <v>43235.291666666672</v>
      </c>
      <c r="J270">
        <v>0</v>
      </c>
      <c r="K270">
        <v>0</v>
      </c>
      <c r="L270" t="s">
        <v>816</v>
      </c>
      <c r="M270" t="s">
        <v>835</v>
      </c>
      <c r="N270" t="s">
        <v>836</v>
      </c>
      <c r="O270" t="s">
        <v>820</v>
      </c>
    </row>
    <row r="271" spans="1:15" x14ac:dyDescent="0.35">
      <c r="A271" s="7" t="str">
        <f t="shared" si="4"/>
        <v>Julie Samson</v>
      </c>
      <c r="B271" t="s">
        <v>546</v>
      </c>
      <c r="C271" t="s">
        <v>545</v>
      </c>
      <c r="D271" t="s">
        <v>1090</v>
      </c>
      <c r="E271" s="1">
        <v>43231.291666666672</v>
      </c>
      <c r="F271" t="s">
        <v>840</v>
      </c>
      <c r="G271" s="1">
        <v>43180.291666666672</v>
      </c>
      <c r="H271" t="s">
        <v>794</v>
      </c>
      <c r="I271" s="1">
        <v>43235.291666666672</v>
      </c>
      <c r="J271">
        <v>0</v>
      </c>
      <c r="K271">
        <v>0</v>
      </c>
      <c r="L271" t="s">
        <v>816</v>
      </c>
      <c r="M271" t="s">
        <v>835</v>
      </c>
      <c r="N271" t="s">
        <v>836</v>
      </c>
      <c r="O271" t="s">
        <v>820</v>
      </c>
    </row>
    <row r="272" spans="1:15" x14ac:dyDescent="0.35">
      <c r="A272" s="7" t="str">
        <f t="shared" si="4"/>
        <v>Julie Samson</v>
      </c>
      <c r="B272" t="s">
        <v>544</v>
      </c>
      <c r="C272" t="s">
        <v>543</v>
      </c>
      <c r="D272" t="s">
        <v>1093</v>
      </c>
      <c r="E272" s="1">
        <v>43231.291666666672</v>
      </c>
      <c r="F272" t="s">
        <v>800</v>
      </c>
      <c r="G272" s="1">
        <v>43180.291666666672</v>
      </c>
      <c r="H272" t="s">
        <v>794</v>
      </c>
      <c r="I272" s="1">
        <v>43235.291666666672</v>
      </c>
      <c r="J272">
        <v>0</v>
      </c>
      <c r="K272">
        <v>0</v>
      </c>
      <c r="L272" t="s">
        <v>816</v>
      </c>
      <c r="M272" t="s">
        <v>835</v>
      </c>
      <c r="N272" t="s">
        <v>836</v>
      </c>
      <c r="O272" t="s">
        <v>916</v>
      </c>
    </row>
    <row r="273" spans="1:15" x14ac:dyDescent="0.35">
      <c r="A273" s="7" t="str">
        <f t="shared" si="4"/>
        <v>Julie Samson</v>
      </c>
      <c r="B273" t="s">
        <v>542</v>
      </c>
      <c r="C273" t="s">
        <v>541</v>
      </c>
      <c r="D273" t="s">
        <v>1095</v>
      </c>
      <c r="E273" s="1">
        <v>43235.291666666672</v>
      </c>
      <c r="F273" t="s">
        <v>840</v>
      </c>
      <c r="G273" s="1">
        <v>43180.291666666672</v>
      </c>
      <c r="H273" t="s">
        <v>794</v>
      </c>
      <c r="I273" s="1">
        <v>43235.291666666672</v>
      </c>
      <c r="J273">
        <v>1</v>
      </c>
      <c r="K273">
        <v>20000</v>
      </c>
      <c r="L273" t="s">
        <v>816</v>
      </c>
      <c r="M273" t="s">
        <v>835</v>
      </c>
      <c r="N273" t="s">
        <v>836</v>
      </c>
      <c r="O273" t="s">
        <v>955</v>
      </c>
    </row>
    <row r="274" spans="1:15" x14ac:dyDescent="0.35">
      <c r="A274" s="7" t="str">
        <f t="shared" si="4"/>
        <v>Julie Samson</v>
      </c>
      <c r="B274" t="s">
        <v>532</v>
      </c>
      <c r="C274" t="s">
        <v>531</v>
      </c>
      <c r="D274" t="s">
        <v>1122</v>
      </c>
      <c r="E274" s="1">
        <v>43235.291666666672</v>
      </c>
      <c r="F274" t="s">
        <v>840</v>
      </c>
      <c r="G274" s="1">
        <v>42912.291666666672</v>
      </c>
      <c r="H274" t="s">
        <v>794</v>
      </c>
      <c r="I274" s="1">
        <v>43104.333333333328</v>
      </c>
      <c r="J274">
        <v>1</v>
      </c>
      <c r="K274">
        <v>0</v>
      </c>
      <c r="L274" t="s">
        <v>816</v>
      </c>
      <c r="M274" t="s">
        <v>835</v>
      </c>
      <c r="N274" t="s">
        <v>836</v>
      </c>
      <c r="O274" t="s">
        <v>820</v>
      </c>
    </row>
    <row r="275" spans="1:15" x14ac:dyDescent="0.35">
      <c r="A275" s="7" t="str">
        <f t="shared" si="4"/>
        <v>Julie Samson</v>
      </c>
      <c r="B275" t="s">
        <v>536</v>
      </c>
      <c r="C275" t="s">
        <v>535</v>
      </c>
      <c r="D275" t="s">
        <v>1132</v>
      </c>
      <c r="E275" s="1">
        <v>43231.291666666672</v>
      </c>
      <c r="F275" t="s">
        <v>800</v>
      </c>
      <c r="G275" s="1">
        <v>43222.291666666672</v>
      </c>
      <c r="H275" t="s">
        <v>794</v>
      </c>
      <c r="I275" s="1">
        <v>43235.291666666672</v>
      </c>
      <c r="J275">
        <v>0</v>
      </c>
      <c r="K275">
        <v>0</v>
      </c>
      <c r="L275" t="s">
        <v>816</v>
      </c>
      <c r="M275" t="s">
        <v>835</v>
      </c>
      <c r="N275" t="s">
        <v>836</v>
      </c>
      <c r="O275" t="s">
        <v>820</v>
      </c>
    </row>
    <row r="276" spans="1:15" x14ac:dyDescent="0.35">
      <c r="A276" s="7" t="str">
        <f t="shared" si="4"/>
        <v>Julie Samson</v>
      </c>
      <c r="B276" t="s">
        <v>648</v>
      </c>
      <c r="C276" t="s">
        <v>647</v>
      </c>
      <c r="D276" t="s">
        <v>1209</v>
      </c>
      <c r="E276" s="1">
        <v>43191.291666666672</v>
      </c>
      <c r="F276" t="s">
        <v>819</v>
      </c>
      <c r="G276" s="1">
        <v>43026.291666666672</v>
      </c>
      <c r="H276" t="s">
        <v>794</v>
      </c>
      <c r="I276" s="1">
        <v>43104.333333333328</v>
      </c>
      <c r="J276">
        <v>1</v>
      </c>
      <c r="K276">
        <v>0</v>
      </c>
      <c r="L276" t="s">
        <v>816</v>
      </c>
      <c r="M276" t="s">
        <v>835</v>
      </c>
      <c r="N276" t="s">
        <v>836</v>
      </c>
      <c r="O276" t="s">
        <v>820</v>
      </c>
    </row>
    <row r="277" spans="1:15" x14ac:dyDescent="0.35">
      <c r="A277" s="7" t="str">
        <f t="shared" si="4"/>
        <v>Julie Samson</v>
      </c>
      <c r="B277" t="s">
        <v>646</v>
      </c>
      <c r="C277" t="s">
        <v>645</v>
      </c>
      <c r="D277" t="s">
        <v>1218</v>
      </c>
      <c r="E277" s="1">
        <v>43191.291666666672</v>
      </c>
      <c r="F277" t="s">
        <v>793</v>
      </c>
      <c r="G277" s="1">
        <v>43026.291666666672</v>
      </c>
      <c r="H277" t="s">
        <v>794</v>
      </c>
      <c r="I277" s="1">
        <v>43104.333333333328</v>
      </c>
      <c r="J277">
        <v>1</v>
      </c>
      <c r="K277">
        <v>0</v>
      </c>
      <c r="L277" t="s">
        <v>816</v>
      </c>
      <c r="M277" t="s">
        <v>835</v>
      </c>
      <c r="N277" t="s">
        <v>836</v>
      </c>
      <c r="O277" t="s">
        <v>820</v>
      </c>
    </row>
    <row r="278" spans="1:15" x14ac:dyDescent="0.35">
      <c r="A278" s="7" t="str">
        <f t="shared" si="4"/>
        <v>Julie Samson</v>
      </c>
      <c r="B278" t="s">
        <v>538</v>
      </c>
      <c r="C278" t="s">
        <v>537</v>
      </c>
      <c r="D278" t="s">
        <v>1227</v>
      </c>
      <c r="E278" s="1">
        <v>43231.291666666672</v>
      </c>
      <c r="F278" t="s">
        <v>819</v>
      </c>
      <c r="G278" s="1">
        <v>43180.291666666672</v>
      </c>
      <c r="H278" t="s">
        <v>794</v>
      </c>
      <c r="I278" s="1">
        <v>43235.291666666672</v>
      </c>
      <c r="J278">
        <v>0</v>
      </c>
      <c r="K278">
        <v>1650</v>
      </c>
      <c r="L278" t="s">
        <v>816</v>
      </c>
      <c r="M278" t="s">
        <v>835</v>
      </c>
      <c r="N278" t="s">
        <v>836</v>
      </c>
      <c r="O278" t="s">
        <v>916</v>
      </c>
    </row>
    <row r="279" spans="1:15" x14ac:dyDescent="0.35">
      <c r="A279" s="7" t="str">
        <f t="shared" si="4"/>
        <v>Julie Samson</v>
      </c>
      <c r="B279" t="s">
        <v>534</v>
      </c>
      <c r="C279" t="s">
        <v>533</v>
      </c>
      <c r="D279" t="s">
        <v>1271</v>
      </c>
      <c r="E279" s="1">
        <v>43235.291666666672</v>
      </c>
      <c r="F279" t="s">
        <v>793</v>
      </c>
      <c r="G279" s="1">
        <v>43026.291666666672</v>
      </c>
      <c r="H279" t="s">
        <v>794</v>
      </c>
      <c r="I279" s="1">
        <v>43104.333333333328</v>
      </c>
      <c r="J279">
        <v>1</v>
      </c>
      <c r="K279">
        <v>0</v>
      </c>
      <c r="L279" t="s">
        <v>816</v>
      </c>
      <c r="M279" t="s">
        <v>835</v>
      </c>
      <c r="N279" t="s">
        <v>836</v>
      </c>
      <c r="O279" t="s">
        <v>820</v>
      </c>
    </row>
    <row r="280" spans="1:15" x14ac:dyDescent="0.35">
      <c r="A280" s="7" t="str">
        <f t="shared" si="4"/>
        <v>Julie Samson</v>
      </c>
      <c r="B280" t="s">
        <v>644</v>
      </c>
      <c r="C280" t="s">
        <v>643</v>
      </c>
      <c r="D280" t="s">
        <v>1279</v>
      </c>
      <c r="E280" s="1">
        <v>43191.291666666672</v>
      </c>
      <c r="F280" t="s">
        <v>819</v>
      </c>
      <c r="G280" s="1">
        <v>43025.291666666672</v>
      </c>
      <c r="H280" t="s">
        <v>794</v>
      </c>
      <c r="I280" s="1">
        <v>43104.333333333328</v>
      </c>
      <c r="J280">
        <v>1</v>
      </c>
      <c r="K280">
        <v>0</v>
      </c>
      <c r="L280" t="s">
        <v>816</v>
      </c>
      <c r="M280" t="s">
        <v>835</v>
      </c>
      <c r="N280" t="s">
        <v>836</v>
      </c>
      <c r="O280" t="s">
        <v>916</v>
      </c>
    </row>
    <row r="281" spans="1:15" x14ac:dyDescent="0.35">
      <c r="A281" s="7" t="str">
        <f t="shared" si="4"/>
        <v>Julie Samson</v>
      </c>
      <c r="B281" t="s">
        <v>291</v>
      </c>
      <c r="C281" t="s">
        <v>290</v>
      </c>
      <c r="D281" t="s">
        <v>1282</v>
      </c>
      <c r="E281" s="1">
        <v>43231.291666666672</v>
      </c>
      <c r="F281" t="s">
        <v>800</v>
      </c>
      <c r="G281" s="1">
        <v>43180.291666666672</v>
      </c>
      <c r="H281" t="s">
        <v>794</v>
      </c>
      <c r="I281" s="1">
        <v>43236.291666666672</v>
      </c>
      <c r="J281">
        <v>0</v>
      </c>
      <c r="K281">
        <v>1200</v>
      </c>
      <c r="L281" t="s">
        <v>816</v>
      </c>
      <c r="M281" t="s">
        <v>835</v>
      </c>
      <c r="N281" t="s">
        <v>836</v>
      </c>
      <c r="O281" t="s">
        <v>820</v>
      </c>
    </row>
    <row r="282" spans="1:15" x14ac:dyDescent="0.35">
      <c r="A282" s="7" t="str">
        <f t="shared" si="4"/>
        <v>Karen Scuncio</v>
      </c>
      <c r="B282" t="s">
        <v>220</v>
      </c>
      <c r="C282" t="s">
        <v>219</v>
      </c>
      <c r="D282" t="s">
        <v>802</v>
      </c>
      <c r="E282" s="1">
        <v>43314.291666666672</v>
      </c>
      <c r="F282" t="s">
        <v>803</v>
      </c>
      <c r="G282" s="1">
        <v>43143.333333333328</v>
      </c>
      <c r="H282" t="s">
        <v>794</v>
      </c>
      <c r="I282" s="1">
        <v>42222.291666666672</v>
      </c>
      <c r="J282">
        <v>2</v>
      </c>
      <c r="K282">
        <v>300000</v>
      </c>
      <c r="L282" t="s">
        <v>795</v>
      </c>
      <c r="M282" t="s">
        <v>804</v>
      </c>
      <c r="N282" t="s">
        <v>805</v>
      </c>
      <c r="O282" t="s">
        <v>806</v>
      </c>
    </row>
    <row r="283" spans="1:15" x14ac:dyDescent="0.35">
      <c r="A283" s="7" t="str">
        <f t="shared" si="4"/>
        <v>Karen Scuncio</v>
      </c>
      <c r="B283" t="s">
        <v>608</v>
      </c>
      <c r="C283" t="s">
        <v>607</v>
      </c>
      <c r="D283" t="s">
        <v>924</v>
      </c>
      <c r="E283" s="1">
        <v>43300.291666666672</v>
      </c>
      <c r="F283" t="s">
        <v>876</v>
      </c>
      <c r="G283" s="1">
        <v>43143.333333333328</v>
      </c>
      <c r="H283" t="s">
        <v>794</v>
      </c>
      <c r="I283" s="1">
        <v>42279.291666666672</v>
      </c>
      <c r="J283">
        <v>2</v>
      </c>
      <c r="K283">
        <v>78000</v>
      </c>
      <c r="L283" t="s">
        <v>795</v>
      </c>
      <c r="M283" t="s">
        <v>804</v>
      </c>
      <c r="N283" t="s">
        <v>810</v>
      </c>
      <c r="O283" t="s">
        <v>913</v>
      </c>
    </row>
    <row r="284" spans="1:15" x14ac:dyDescent="0.35">
      <c r="A284" s="7" t="str">
        <f t="shared" si="4"/>
        <v>Karen Scuncio</v>
      </c>
      <c r="B284" t="s">
        <v>714</v>
      </c>
      <c r="C284" t="s">
        <v>713</v>
      </c>
      <c r="D284" t="s">
        <v>940</v>
      </c>
      <c r="E284" s="1">
        <v>43165.333333333328</v>
      </c>
      <c r="F284" t="s">
        <v>840</v>
      </c>
      <c r="G284" s="1">
        <v>42909.291666666672</v>
      </c>
      <c r="H284" t="s">
        <v>794</v>
      </c>
      <c r="I284" s="1">
        <v>42370.333333333328</v>
      </c>
      <c r="J284">
        <v>4</v>
      </c>
      <c r="K284">
        <v>80000</v>
      </c>
      <c r="L284" t="s">
        <v>795</v>
      </c>
      <c r="M284" t="s">
        <v>804</v>
      </c>
      <c r="N284" t="s">
        <v>797</v>
      </c>
      <c r="O284" t="s">
        <v>913</v>
      </c>
    </row>
    <row r="285" spans="1:15" x14ac:dyDescent="0.35">
      <c r="A285" s="7" t="str">
        <f t="shared" si="4"/>
        <v>Karen Scuncio</v>
      </c>
      <c r="B285" t="s">
        <v>582</v>
      </c>
      <c r="C285" t="s">
        <v>581</v>
      </c>
      <c r="D285" t="s">
        <v>969</v>
      </c>
      <c r="E285" s="1">
        <v>43222.291666666672</v>
      </c>
      <c r="F285" t="s">
        <v>793</v>
      </c>
      <c r="G285" s="1">
        <v>42439.333333333328</v>
      </c>
      <c r="H285" t="s">
        <v>794</v>
      </c>
      <c r="I285" s="1">
        <v>41864.291666666664</v>
      </c>
      <c r="J285">
        <v>2</v>
      </c>
      <c r="K285">
        <v>1</v>
      </c>
      <c r="L285" t="s">
        <v>795</v>
      </c>
      <c r="M285" t="s">
        <v>804</v>
      </c>
      <c r="N285" t="s">
        <v>937</v>
      </c>
      <c r="O285" t="s">
        <v>913</v>
      </c>
    </row>
    <row r="286" spans="1:15" x14ac:dyDescent="0.35">
      <c r="A286" s="7" t="str">
        <f t="shared" si="4"/>
        <v>Karen Scuncio</v>
      </c>
      <c r="B286" t="s">
        <v>110</v>
      </c>
      <c r="C286" t="s">
        <v>109</v>
      </c>
      <c r="D286" t="s">
        <v>975</v>
      </c>
      <c r="E286" s="1">
        <v>43273.291666666672</v>
      </c>
      <c r="F286" t="s">
        <v>847</v>
      </c>
      <c r="G286" s="1">
        <v>42976.291666666672</v>
      </c>
      <c r="H286" t="s">
        <v>794</v>
      </c>
      <c r="J286">
        <v>1</v>
      </c>
      <c r="K286">
        <v>0</v>
      </c>
      <c r="L286" t="s">
        <v>816</v>
      </c>
      <c r="M286" t="s">
        <v>804</v>
      </c>
      <c r="N286" t="s">
        <v>797</v>
      </c>
      <c r="O286" t="s">
        <v>976</v>
      </c>
    </row>
    <row r="287" spans="1:15" x14ac:dyDescent="0.35">
      <c r="A287" s="7" t="str">
        <f t="shared" si="4"/>
        <v>Karen Scuncio</v>
      </c>
      <c r="B287" t="s">
        <v>704</v>
      </c>
      <c r="C287" t="s">
        <v>703</v>
      </c>
      <c r="D287" t="s">
        <v>1018</v>
      </c>
      <c r="E287" s="1">
        <v>43168.333333333328</v>
      </c>
      <c r="F287" t="s">
        <v>800</v>
      </c>
      <c r="G287" s="1">
        <v>42514.291666666672</v>
      </c>
      <c r="H287" t="s">
        <v>794</v>
      </c>
      <c r="I287" s="1">
        <v>28976.291666666668</v>
      </c>
      <c r="J287">
        <v>4</v>
      </c>
      <c r="K287">
        <v>0</v>
      </c>
      <c r="L287" t="s">
        <v>795</v>
      </c>
      <c r="M287" t="s">
        <v>804</v>
      </c>
      <c r="N287" t="s">
        <v>797</v>
      </c>
      <c r="O287" t="s">
        <v>1019</v>
      </c>
    </row>
    <row r="288" spans="1:15" x14ac:dyDescent="0.35">
      <c r="A288" s="7" t="str">
        <f t="shared" si="4"/>
        <v>Karen Scuncio</v>
      </c>
      <c r="B288" t="s">
        <v>171</v>
      </c>
      <c r="C288" t="s">
        <v>170</v>
      </c>
      <c r="D288" t="s">
        <v>1049</v>
      </c>
      <c r="E288" s="1">
        <v>43265.291666666672</v>
      </c>
      <c r="F288" t="s">
        <v>847</v>
      </c>
      <c r="G288" s="1">
        <v>39384.291666666664</v>
      </c>
      <c r="H288" t="s">
        <v>794</v>
      </c>
      <c r="I288" s="1">
        <v>28126.333333333332</v>
      </c>
      <c r="J288">
        <v>50</v>
      </c>
      <c r="K288">
        <v>8200</v>
      </c>
      <c r="L288" t="s">
        <v>795</v>
      </c>
      <c r="M288" t="s">
        <v>804</v>
      </c>
      <c r="N288" t="s">
        <v>810</v>
      </c>
      <c r="O288" t="s">
        <v>1050</v>
      </c>
    </row>
    <row r="289" spans="1:15" x14ac:dyDescent="0.35">
      <c r="A289" s="7" t="str">
        <f t="shared" si="4"/>
        <v>Karen Scuncio</v>
      </c>
      <c r="B289" t="s">
        <v>730</v>
      </c>
      <c r="C289" t="s">
        <v>729</v>
      </c>
      <c r="D289" t="s">
        <v>1072</v>
      </c>
      <c r="E289" s="1">
        <v>43154.333333333328</v>
      </c>
      <c r="F289" t="s">
        <v>793</v>
      </c>
      <c r="G289" s="1">
        <v>42709.333333333328</v>
      </c>
      <c r="H289" t="s">
        <v>794</v>
      </c>
      <c r="I289" s="1">
        <v>37238.333333333336</v>
      </c>
      <c r="J289">
        <v>30</v>
      </c>
      <c r="K289">
        <v>3000000</v>
      </c>
      <c r="L289" t="s">
        <v>795</v>
      </c>
      <c r="M289" t="s">
        <v>804</v>
      </c>
      <c r="N289" t="s">
        <v>813</v>
      </c>
      <c r="O289" t="s">
        <v>913</v>
      </c>
    </row>
    <row r="290" spans="1:15" x14ac:dyDescent="0.35">
      <c r="A290" s="7" t="str">
        <f t="shared" si="4"/>
        <v>Karen Scuncio</v>
      </c>
      <c r="B290" t="s">
        <v>562</v>
      </c>
      <c r="C290" t="s">
        <v>561</v>
      </c>
      <c r="D290" t="s">
        <v>1073</v>
      </c>
      <c r="E290" s="1">
        <v>43230.291666666672</v>
      </c>
      <c r="F290" t="s">
        <v>793</v>
      </c>
      <c r="G290" s="1">
        <v>42909.291666666672</v>
      </c>
      <c r="H290" t="s">
        <v>794</v>
      </c>
      <c r="I290" s="1">
        <v>28283.291666666668</v>
      </c>
      <c r="J290">
        <v>23</v>
      </c>
      <c r="K290">
        <v>3000000</v>
      </c>
      <c r="L290" t="s">
        <v>795</v>
      </c>
      <c r="M290" t="s">
        <v>804</v>
      </c>
      <c r="N290" t="s">
        <v>797</v>
      </c>
      <c r="O290" t="s">
        <v>1074</v>
      </c>
    </row>
    <row r="291" spans="1:15" x14ac:dyDescent="0.35">
      <c r="A291" s="7" t="str">
        <f t="shared" si="4"/>
        <v>Karen Scuncio</v>
      </c>
      <c r="B291" t="s">
        <v>1408</v>
      </c>
      <c r="C291" t="s">
        <v>1407</v>
      </c>
      <c r="D291" t="s">
        <v>1513</v>
      </c>
      <c r="E291" s="1">
        <v>43312.291666666672</v>
      </c>
      <c r="F291" t="s">
        <v>889</v>
      </c>
      <c r="G291" s="1">
        <v>43292.291666666672</v>
      </c>
      <c r="H291" t="s">
        <v>794</v>
      </c>
      <c r="I291" s="1">
        <v>42868.291666666672</v>
      </c>
      <c r="J291">
        <v>1</v>
      </c>
      <c r="K291">
        <v>0</v>
      </c>
      <c r="L291" t="s">
        <v>795</v>
      </c>
      <c r="M291" t="s">
        <v>804</v>
      </c>
      <c r="N291" t="s">
        <v>937</v>
      </c>
      <c r="O291" t="s">
        <v>1158</v>
      </c>
    </row>
    <row r="292" spans="1:15" x14ac:dyDescent="0.35">
      <c r="A292" s="7" t="str">
        <f t="shared" si="4"/>
        <v>Karen Scuncio</v>
      </c>
      <c r="B292" t="s">
        <v>324</v>
      </c>
      <c r="C292" t="s">
        <v>323</v>
      </c>
      <c r="D292" t="s">
        <v>1157</v>
      </c>
      <c r="E292" s="1">
        <v>43245.291666666672</v>
      </c>
      <c r="F292" t="s">
        <v>800</v>
      </c>
      <c r="G292" s="1">
        <v>43216.291666666672</v>
      </c>
      <c r="H292" t="s">
        <v>794</v>
      </c>
      <c r="I292" s="1">
        <v>38371.333333333336</v>
      </c>
      <c r="J292">
        <v>3</v>
      </c>
      <c r="K292">
        <v>0</v>
      </c>
      <c r="L292" t="s">
        <v>795</v>
      </c>
      <c r="M292" t="s">
        <v>804</v>
      </c>
      <c r="N292" t="s">
        <v>1026</v>
      </c>
      <c r="O292" t="s">
        <v>1158</v>
      </c>
    </row>
    <row r="293" spans="1:15" x14ac:dyDescent="0.35">
      <c r="A293" s="7" t="str">
        <f t="shared" si="4"/>
        <v>Karen Scuncio</v>
      </c>
      <c r="B293" t="s">
        <v>676</v>
      </c>
      <c r="C293" t="s">
        <v>675</v>
      </c>
      <c r="D293" t="s">
        <v>1222</v>
      </c>
      <c r="E293" s="1">
        <v>43297.291666666672</v>
      </c>
      <c r="F293" t="s">
        <v>978</v>
      </c>
      <c r="G293" s="1">
        <v>43160.333333333328</v>
      </c>
      <c r="H293" t="s">
        <v>794</v>
      </c>
      <c r="I293" s="1">
        <v>40909.333333333336</v>
      </c>
      <c r="J293">
        <v>40</v>
      </c>
      <c r="K293">
        <v>3000000</v>
      </c>
      <c r="L293" t="s">
        <v>795</v>
      </c>
      <c r="M293" t="s">
        <v>804</v>
      </c>
      <c r="N293" t="s">
        <v>810</v>
      </c>
      <c r="O293" t="s">
        <v>806</v>
      </c>
    </row>
    <row r="294" spans="1:15" x14ac:dyDescent="0.35">
      <c r="A294" s="7" t="str">
        <f t="shared" si="4"/>
        <v>Karen Scuncio</v>
      </c>
      <c r="B294" t="s">
        <v>116</v>
      </c>
      <c r="C294" t="s">
        <v>115</v>
      </c>
      <c r="D294" t="s">
        <v>1284</v>
      </c>
      <c r="E294" s="1">
        <v>43273.291666666672</v>
      </c>
      <c r="F294" t="s">
        <v>793</v>
      </c>
      <c r="G294" s="1">
        <v>42459.291666666672</v>
      </c>
      <c r="H294" t="s">
        <v>794</v>
      </c>
      <c r="I294" s="1">
        <v>40909.333333333336</v>
      </c>
      <c r="J294">
        <v>7</v>
      </c>
      <c r="K294">
        <v>3500000</v>
      </c>
      <c r="L294" t="s">
        <v>795</v>
      </c>
      <c r="M294" t="s">
        <v>804</v>
      </c>
      <c r="N294" t="s">
        <v>1285</v>
      </c>
      <c r="O294" t="s">
        <v>1286</v>
      </c>
    </row>
    <row r="295" spans="1:15" x14ac:dyDescent="0.35">
      <c r="A295" s="7" t="str">
        <f t="shared" si="4"/>
        <v>Karen Scuncio</v>
      </c>
      <c r="B295" t="s">
        <v>734</v>
      </c>
      <c r="C295" t="s">
        <v>733</v>
      </c>
      <c r="D295" t="s">
        <v>1303</v>
      </c>
      <c r="E295" s="1">
        <v>43297.291666666672</v>
      </c>
      <c r="F295" t="s">
        <v>793</v>
      </c>
      <c r="G295" s="1">
        <v>42177.291666666672</v>
      </c>
      <c r="H295" t="s">
        <v>794</v>
      </c>
      <c r="I295" s="1">
        <v>35432.333333333336</v>
      </c>
      <c r="J295">
        <v>300</v>
      </c>
      <c r="K295">
        <v>26000000</v>
      </c>
      <c r="L295" t="s">
        <v>795</v>
      </c>
      <c r="M295" t="s">
        <v>804</v>
      </c>
      <c r="N295" t="s">
        <v>797</v>
      </c>
      <c r="O295" t="s">
        <v>831</v>
      </c>
    </row>
    <row r="296" spans="1:15" x14ac:dyDescent="0.35">
      <c r="A296" s="7" t="str">
        <f t="shared" si="4"/>
        <v>Lawrence R. Johnson</v>
      </c>
      <c r="B296" t="s">
        <v>712</v>
      </c>
      <c r="C296" t="s">
        <v>711</v>
      </c>
      <c r="D296" t="s">
        <v>1141</v>
      </c>
      <c r="E296" s="1">
        <v>43166.333333333328</v>
      </c>
      <c r="F296" t="s">
        <v>847</v>
      </c>
      <c r="G296" s="1">
        <v>43110.333333333328</v>
      </c>
      <c r="H296" t="s">
        <v>794</v>
      </c>
      <c r="I296" s="1">
        <v>39814.333333333336</v>
      </c>
      <c r="J296">
        <v>0</v>
      </c>
      <c r="K296">
        <v>0</v>
      </c>
      <c r="L296" t="s">
        <v>795</v>
      </c>
      <c r="M296" t="s">
        <v>1541</v>
      </c>
      <c r="N296" t="s">
        <v>797</v>
      </c>
      <c r="O296" t="s">
        <v>1015</v>
      </c>
    </row>
    <row r="297" spans="1:15" x14ac:dyDescent="0.35">
      <c r="A297" s="7" t="str">
        <f t="shared" si="4"/>
        <v>Louis Izzo</v>
      </c>
      <c r="B297" t="s">
        <v>146</v>
      </c>
      <c r="C297" t="s">
        <v>145</v>
      </c>
      <c r="D297" t="s">
        <v>854</v>
      </c>
      <c r="E297" s="1">
        <v>43286.291666666672</v>
      </c>
      <c r="F297" t="s">
        <v>840</v>
      </c>
      <c r="G297" s="1">
        <v>43105.333333333328</v>
      </c>
      <c r="H297" t="s">
        <v>794</v>
      </c>
      <c r="I297" s="1">
        <v>42676.291666666672</v>
      </c>
      <c r="J297">
        <v>1</v>
      </c>
      <c r="K297">
        <v>34918</v>
      </c>
      <c r="L297" t="s">
        <v>795</v>
      </c>
      <c r="M297" t="s">
        <v>855</v>
      </c>
      <c r="N297" t="s">
        <v>810</v>
      </c>
      <c r="O297" t="s">
        <v>820</v>
      </c>
    </row>
    <row r="298" spans="1:15" x14ac:dyDescent="0.35">
      <c r="A298" s="7" t="str">
        <f t="shared" si="4"/>
        <v>Louis Izzo</v>
      </c>
      <c r="B298" t="s">
        <v>91</v>
      </c>
      <c r="C298" t="s">
        <v>88</v>
      </c>
      <c r="D298" t="s">
        <v>1012</v>
      </c>
      <c r="E298" s="1">
        <v>43300.291666666672</v>
      </c>
      <c r="F298" t="s">
        <v>800</v>
      </c>
      <c r="G298" s="1">
        <v>42716.333333333328</v>
      </c>
      <c r="H298" t="s">
        <v>794</v>
      </c>
      <c r="I298" s="1">
        <v>42716.333333333328</v>
      </c>
      <c r="J298">
        <v>1</v>
      </c>
      <c r="K298">
        <v>0</v>
      </c>
      <c r="L298" t="s">
        <v>824</v>
      </c>
      <c r="M298" t="s">
        <v>855</v>
      </c>
      <c r="N298" t="s">
        <v>1013</v>
      </c>
      <c r="O298" t="s">
        <v>801</v>
      </c>
    </row>
    <row r="299" spans="1:15" x14ac:dyDescent="0.35">
      <c r="A299" s="7" t="str">
        <f t="shared" si="4"/>
        <v>Louis Izzo</v>
      </c>
      <c r="B299" t="s">
        <v>584</v>
      </c>
      <c r="C299" t="s">
        <v>583</v>
      </c>
      <c r="D299" t="s">
        <v>1035</v>
      </c>
      <c r="E299" s="1">
        <v>43220.291666666672</v>
      </c>
      <c r="F299" t="s">
        <v>793</v>
      </c>
      <c r="G299" s="1">
        <v>42586.291666666672</v>
      </c>
      <c r="H299" t="s">
        <v>794</v>
      </c>
      <c r="I299" s="1">
        <v>40179.333333333336</v>
      </c>
      <c r="J299">
        <v>1</v>
      </c>
      <c r="K299">
        <v>119100</v>
      </c>
      <c r="L299" t="s">
        <v>795</v>
      </c>
      <c r="M299" t="s">
        <v>855</v>
      </c>
      <c r="N299" t="s">
        <v>797</v>
      </c>
      <c r="O299" t="s">
        <v>820</v>
      </c>
    </row>
    <row r="300" spans="1:15" x14ac:dyDescent="0.35">
      <c r="A300" s="7" t="str">
        <f t="shared" si="4"/>
        <v>Louis Izzo</v>
      </c>
      <c r="B300" t="s">
        <v>402</v>
      </c>
      <c r="C300" t="s">
        <v>401</v>
      </c>
      <c r="D300" t="s">
        <v>1058</v>
      </c>
      <c r="E300" s="1">
        <v>43235.291666666672</v>
      </c>
      <c r="F300" t="s">
        <v>847</v>
      </c>
      <c r="G300" s="1">
        <v>42706.333333333328</v>
      </c>
      <c r="H300" t="s">
        <v>794</v>
      </c>
      <c r="I300" s="1">
        <v>39814.333333333336</v>
      </c>
      <c r="J300">
        <v>1</v>
      </c>
      <c r="K300">
        <v>80000</v>
      </c>
      <c r="L300" t="s">
        <v>795</v>
      </c>
      <c r="M300" t="s">
        <v>855</v>
      </c>
      <c r="N300" t="s">
        <v>852</v>
      </c>
      <c r="O300" t="s">
        <v>916</v>
      </c>
    </row>
    <row r="301" spans="1:15" x14ac:dyDescent="0.35">
      <c r="A301" s="7" t="str">
        <f t="shared" si="4"/>
        <v>Louis Izzo</v>
      </c>
      <c r="B301" t="s">
        <v>268</v>
      </c>
      <c r="C301" t="s">
        <v>267</v>
      </c>
      <c r="D301" t="s">
        <v>1060</v>
      </c>
      <c r="E301" s="1">
        <v>43279.291666666672</v>
      </c>
      <c r="F301" t="s">
        <v>984</v>
      </c>
      <c r="G301" s="1">
        <v>42703.333333333328</v>
      </c>
      <c r="H301" t="s">
        <v>794</v>
      </c>
      <c r="I301" s="1">
        <v>42929.291666666672</v>
      </c>
      <c r="J301">
        <v>0</v>
      </c>
      <c r="K301">
        <v>3670</v>
      </c>
      <c r="L301" t="s">
        <v>816</v>
      </c>
      <c r="M301" t="s">
        <v>855</v>
      </c>
      <c r="N301" t="s">
        <v>797</v>
      </c>
      <c r="O301" t="s">
        <v>955</v>
      </c>
    </row>
    <row r="302" spans="1:15" x14ac:dyDescent="0.35">
      <c r="A302" s="7" t="str">
        <f t="shared" si="4"/>
        <v>Louis Izzo</v>
      </c>
      <c r="B302" t="s">
        <v>748</v>
      </c>
      <c r="C302" t="s">
        <v>747</v>
      </c>
      <c r="D302" t="s">
        <v>1080</v>
      </c>
      <c r="E302" s="1">
        <v>43130.333333333328</v>
      </c>
      <c r="F302" t="s">
        <v>793</v>
      </c>
      <c r="G302" s="1">
        <v>42619.291666666672</v>
      </c>
      <c r="H302" t="s">
        <v>794</v>
      </c>
      <c r="I302" s="1">
        <v>41407.291666666664</v>
      </c>
      <c r="J302">
        <v>0</v>
      </c>
      <c r="K302">
        <v>301000</v>
      </c>
      <c r="L302" t="s">
        <v>795</v>
      </c>
      <c r="M302" t="s">
        <v>855</v>
      </c>
      <c r="N302" t="s">
        <v>797</v>
      </c>
      <c r="O302" t="s">
        <v>828</v>
      </c>
    </row>
    <row r="303" spans="1:15" x14ac:dyDescent="0.35">
      <c r="A303" s="7" t="str">
        <f t="shared" si="4"/>
        <v>Louis Izzo</v>
      </c>
      <c r="B303" t="s">
        <v>623</v>
      </c>
      <c r="C303" t="s">
        <v>622</v>
      </c>
      <c r="D303" t="s">
        <v>1112</v>
      </c>
      <c r="E303" s="1">
        <v>43201.291666666672</v>
      </c>
      <c r="F303" t="s">
        <v>793</v>
      </c>
      <c r="G303" s="1">
        <v>39563.291666666664</v>
      </c>
      <c r="H303" t="s">
        <v>794</v>
      </c>
      <c r="J303">
        <v>0</v>
      </c>
      <c r="L303" t="s">
        <v>816</v>
      </c>
      <c r="M303" t="s">
        <v>855</v>
      </c>
      <c r="N303" t="s">
        <v>797</v>
      </c>
      <c r="O303" t="s">
        <v>1113</v>
      </c>
    </row>
    <row r="304" spans="1:15" x14ac:dyDescent="0.35">
      <c r="A304" s="7" t="str">
        <f t="shared" si="4"/>
        <v>Louis Izzo</v>
      </c>
      <c r="B304" t="s">
        <v>108</v>
      </c>
      <c r="C304" t="s">
        <v>107</v>
      </c>
      <c r="D304" t="s">
        <v>1154</v>
      </c>
      <c r="E304" s="1">
        <v>43311.291666666672</v>
      </c>
      <c r="F304" t="s">
        <v>847</v>
      </c>
      <c r="G304" s="1">
        <v>42436.333333333328</v>
      </c>
      <c r="H304" t="s">
        <v>794</v>
      </c>
      <c r="I304" s="1">
        <v>42485.291666666672</v>
      </c>
      <c r="J304">
        <v>0</v>
      </c>
      <c r="K304">
        <v>0</v>
      </c>
      <c r="L304" t="s">
        <v>816</v>
      </c>
      <c r="M304" t="s">
        <v>855</v>
      </c>
      <c r="N304" t="s">
        <v>836</v>
      </c>
      <c r="O304" t="s">
        <v>820</v>
      </c>
    </row>
    <row r="305" spans="1:15" x14ac:dyDescent="0.35">
      <c r="A305" s="7" t="str">
        <f t="shared" si="4"/>
        <v>Louis Izzo</v>
      </c>
      <c r="B305" t="s">
        <v>218</v>
      </c>
      <c r="C305" t="s">
        <v>217</v>
      </c>
      <c r="D305" t="s">
        <v>1176</v>
      </c>
      <c r="E305" s="1">
        <v>43291.291666666672</v>
      </c>
      <c r="F305" t="s">
        <v>1005</v>
      </c>
      <c r="G305" s="1">
        <v>43129.333333333328</v>
      </c>
      <c r="H305" t="s">
        <v>794</v>
      </c>
      <c r="J305">
        <v>0</v>
      </c>
      <c r="K305">
        <v>0</v>
      </c>
      <c r="L305" t="s">
        <v>816</v>
      </c>
      <c r="M305" t="s">
        <v>855</v>
      </c>
      <c r="N305" t="s">
        <v>937</v>
      </c>
      <c r="O305" t="s">
        <v>916</v>
      </c>
    </row>
    <row r="306" spans="1:15" x14ac:dyDescent="0.35">
      <c r="A306" s="7" t="str">
        <f t="shared" si="4"/>
        <v>Louis Izzo</v>
      </c>
      <c r="B306" t="s">
        <v>586</v>
      </c>
      <c r="C306" t="s">
        <v>585</v>
      </c>
      <c r="D306" t="s">
        <v>1229</v>
      </c>
      <c r="E306" s="1">
        <v>43217.291666666672</v>
      </c>
      <c r="F306" t="s">
        <v>808</v>
      </c>
      <c r="G306" s="1">
        <v>43177.291666666672</v>
      </c>
      <c r="H306" t="s">
        <v>794</v>
      </c>
      <c r="J306">
        <v>0</v>
      </c>
      <c r="K306">
        <v>0</v>
      </c>
      <c r="L306" t="s">
        <v>816</v>
      </c>
      <c r="M306" t="s">
        <v>855</v>
      </c>
      <c r="N306" t="s">
        <v>836</v>
      </c>
      <c r="O306" t="s">
        <v>1230</v>
      </c>
    </row>
    <row r="307" spans="1:15" x14ac:dyDescent="0.35">
      <c r="A307" s="7" t="str">
        <f t="shared" si="4"/>
        <v>Louis Izzo</v>
      </c>
      <c r="B307" t="s">
        <v>278</v>
      </c>
      <c r="C307" t="s">
        <v>277</v>
      </c>
      <c r="D307" t="s">
        <v>1292</v>
      </c>
      <c r="E307" s="1">
        <v>43281.291666666672</v>
      </c>
      <c r="F307" t="s">
        <v>847</v>
      </c>
      <c r="G307" s="1">
        <v>42262.291666666672</v>
      </c>
      <c r="H307" t="s">
        <v>794</v>
      </c>
      <c r="I307" s="1">
        <v>42026.333333333328</v>
      </c>
      <c r="J307">
        <v>1</v>
      </c>
      <c r="K307">
        <v>0</v>
      </c>
      <c r="L307" t="s">
        <v>824</v>
      </c>
      <c r="M307" t="s">
        <v>855</v>
      </c>
      <c r="N307" t="s">
        <v>857</v>
      </c>
      <c r="O307" t="s">
        <v>894</v>
      </c>
    </row>
    <row r="308" spans="1:15" x14ac:dyDescent="0.35">
      <c r="A308" s="7" t="str">
        <f t="shared" si="4"/>
        <v>Manal Richa</v>
      </c>
      <c r="B308" t="s">
        <v>548</v>
      </c>
      <c r="C308" t="s">
        <v>547</v>
      </c>
      <c r="D308" t="s">
        <v>967</v>
      </c>
      <c r="E308" s="1">
        <v>43235.291666666672</v>
      </c>
      <c r="F308" t="s">
        <v>876</v>
      </c>
      <c r="G308" s="1">
        <v>43143.333333333328</v>
      </c>
      <c r="H308" t="s">
        <v>794</v>
      </c>
      <c r="I308" s="1">
        <v>42948.291666666672</v>
      </c>
      <c r="J308">
        <v>1</v>
      </c>
      <c r="K308">
        <v>0</v>
      </c>
      <c r="L308" t="s">
        <v>824</v>
      </c>
      <c r="M308" t="s">
        <v>968</v>
      </c>
      <c r="N308" t="s">
        <v>810</v>
      </c>
      <c r="O308" t="s">
        <v>892</v>
      </c>
    </row>
    <row r="309" spans="1:15" x14ac:dyDescent="0.35">
      <c r="A309" s="7" t="str">
        <f t="shared" si="4"/>
        <v>Martha Castro</v>
      </c>
      <c r="B309" t="s">
        <v>374</v>
      </c>
      <c r="C309" t="s">
        <v>373</v>
      </c>
      <c r="D309" t="s">
        <v>1186</v>
      </c>
      <c r="E309" s="1">
        <v>43235.291666666672</v>
      </c>
      <c r="F309" t="s">
        <v>847</v>
      </c>
      <c r="G309" s="1">
        <v>43137.333333333328</v>
      </c>
      <c r="H309" t="s">
        <v>794</v>
      </c>
      <c r="I309" s="1">
        <v>43158.333333333328</v>
      </c>
      <c r="J309">
        <v>1</v>
      </c>
      <c r="K309">
        <v>0</v>
      </c>
      <c r="L309" t="s">
        <v>816</v>
      </c>
      <c r="M309" t="s">
        <v>1187</v>
      </c>
      <c r="N309" t="s">
        <v>830</v>
      </c>
      <c r="O309" t="s">
        <v>1166</v>
      </c>
    </row>
    <row r="310" spans="1:15" x14ac:dyDescent="0.35">
      <c r="A310" s="7" t="str">
        <f t="shared" si="4"/>
        <v>Marvin Boateng</v>
      </c>
      <c r="B310" t="s">
        <v>454</v>
      </c>
      <c r="C310" t="s">
        <v>453</v>
      </c>
      <c r="D310" t="s">
        <v>920</v>
      </c>
      <c r="E310" s="1">
        <v>43235.291666666672</v>
      </c>
      <c r="F310" t="s">
        <v>808</v>
      </c>
      <c r="G310" s="1">
        <v>43108.333333333328</v>
      </c>
      <c r="H310" t="s">
        <v>794</v>
      </c>
      <c r="I310" s="1">
        <v>39448.333333333336</v>
      </c>
      <c r="J310">
        <v>10</v>
      </c>
      <c r="K310">
        <v>1250000</v>
      </c>
      <c r="L310" t="s">
        <v>795</v>
      </c>
      <c r="M310" t="s">
        <v>921</v>
      </c>
      <c r="N310" t="s">
        <v>922</v>
      </c>
      <c r="O310" t="s">
        <v>820</v>
      </c>
    </row>
    <row r="311" spans="1:15" x14ac:dyDescent="0.35">
      <c r="A311" s="7" t="str">
        <f t="shared" si="4"/>
        <v>Marvin Boateng</v>
      </c>
      <c r="B311" t="s">
        <v>1477</v>
      </c>
      <c r="C311" t="s">
        <v>1476</v>
      </c>
      <c r="D311" t="s">
        <v>1492</v>
      </c>
      <c r="E311" s="1">
        <v>43214.291666666672</v>
      </c>
      <c r="F311" t="s">
        <v>800</v>
      </c>
      <c r="G311" s="1">
        <v>42437.333333333328</v>
      </c>
      <c r="H311" t="s">
        <v>794</v>
      </c>
      <c r="I311" s="1">
        <v>27092.291666666668</v>
      </c>
      <c r="J311">
        <v>5</v>
      </c>
      <c r="K311">
        <v>855000</v>
      </c>
      <c r="L311" t="s">
        <v>795</v>
      </c>
      <c r="M311" t="s">
        <v>921</v>
      </c>
      <c r="N311" t="s">
        <v>1493</v>
      </c>
      <c r="O311" t="s">
        <v>996</v>
      </c>
    </row>
    <row r="312" spans="1:15" x14ac:dyDescent="0.35">
      <c r="A312" s="7" t="str">
        <f t="shared" si="4"/>
        <v>Marvin Boateng</v>
      </c>
      <c r="B312" t="s">
        <v>488</v>
      </c>
      <c r="C312" t="s">
        <v>487</v>
      </c>
      <c r="D312" t="s">
        <v>1236</v>
      </c>
      <c r="E312" s="1">
        <v>43235.291666666672</v>
      </c>
      <c r="F312" t="s">
        <v>808</v>
      </c>
      <c r="G312" s="1">
        <v>43182.291666666672</v>
      </c>
      <c r="H312" t="s">
        <v>794</v>
      </c>
      <c r="I312" s="1">
        <v>43073.333333333328</v>
      </c>
      <c r="J312">
        <v>13</v>
      </c>
      <c r="K312">
        <v>0</v>
      </c>
      <c r="L312" t="s">
        <v>824</v>
      </c>
      <c r="M312" t="s">
        <v>921</v>
      </c>
      <c r="N312" t="s">
        <v>852</v>
      </c>
      <c r="O312" t="s">
        <v>801</v>
      </c>
    </row>
    <row r="313" spans="1:15" x14ac:dyDescent="0.35">
      <c r="A313" s="7" t="str">
        <f t="shared" si="4"/>
        <v>Marvin Boateng</v>
      </c>
      <c r="B313" t="s">
        <v>567</v>
      </c>
      <c r="C313" t="s">
        <v>565</v>
      </c>
      <c r="D313" t="s">
        <v>1249</v>
      </c>
      <c r="E313" s="1">
        <v>43228.291666666672</v>
      </c>
      <c r="F313" t="s">
        <v>808</v>
      </c>
      <c r="G313" s="1">
        <v>43200.291666666672</v>
      </c>
      <c r="H313" t="s">
        <v>794</v>
      </c>
      <c r="I313" s="1">
        <v>41428.291666666664</v>
      </c>
      <c r="J313">
        <v>24</v>
      </c>
      <c r="K313">
        <v>3000000</v>
      </c>
      <c r="L313" t="s">
        <v>795</v>
      </c>
      <c r="M313" t="s">
        <v>921</v>
      </c>
      <c r="N313" t="s">
        <v>810</v>
      </c>
      <c r="O313" t="s">
        <v>894</v>
      </c>
    </row>
    <row r="314" spans="1:15" x14ac:dyDescent="0.35">
      <c r="A314" s="7" t="str">
        <f t="shared" si="4"/>
        <v>Matthew T. McConville</v>
      </c>
      <c r="B314" t="s">
        <v>408</v>
      </c>
      <c r="C314" t="s">
        <v>407</v>
      </c>
      <c r="D314" t="s">
        <v>1114</v>
      </c>
      <c r="E314" s="1">
        <v>43235.291666666672</v>
      </c>
      <c r="F314" t="s">
        <v>840</v>
      </c>
      <c r="G314" s="1">
        <v>42065.333333333328</v>
      </c>
      <c r="H314" t="s">
        <v>794</v>
      </c>
      <c r="I314" s="1">
        <v>41786.291666666664</v>
      </c>
      <c r="J314">
        <v>15</v>
      </c>
      <c r="K314">
        <v>2124000</v>
      </c>
      <c r="L314" t="s">
        <v>824</v>
      </c>
      <c r="M314" t="s">
        <v>1368</v>
      </c>
      <c r="N314" t="s">
        <v>810</v>
      </c>
      <c r="O314" t="s">
        <v>831</v>
      </c>
    </row>
    <row r="315" spans="1:15" x14ac:dyDescent="0.35">
      <c r="A315" s="7" t="str">
        <f t="shared" si="4"/>
        <v>Matthew T. McConville</v>
      </c>
      <c r="B315" t="s">
        <v>37</v>
      </c>
      <c r="C315" t="s">
        <v>35</v>
      </c>
      <c r="D315" t="s">
        <v>1298</v>
      </c>
      <c r="E315" s="1">
        <v>43286.291666666672</v>
      </c>
      <c r="F315" t="s">
        <v>978</v>
      </c>
      <c r="G315" s="1">
        <v>43257.291666666672</v>
      </c>
      <c r="H315" t="s">
        <v>794</v>
      </c>
      <c r="I315" s="1">
        <v>38392.333333333336</v>
      </c>
      <c r="J315">
        <v>2</v>
      </c>
      <c r="K315">
        <v>0</v>
      </c>
      <c r="L315" t="s">
        <v>795</v>
      </c>
      <c r="M315" t="s">
        <v>1368</v>
      </c>
      <c r="N315" t="s">
        <v>866</v>
      </c>
      <c r="O315" t="s">
        <v>849</v>
      </c>
    </row>
    <row r="316" spans="1:15" x14ac:dyDescent="0.35">
      <c r="A316" s="7" t="str">
        <f t="shared" si="4"/>
        <v>Michael Kauffman</v>
      </c>
      <c r="B316" t="s">
        <v>360</v>
      </c>
      <c r="C316" t="s">
        <v>359</v>
      </c>
      <c r="D316" t="s">
        <v>881</v>
      </c>
      <c r="E316" s="1">
        <v>43235.291666666672</v>
      </c>
      <c r="F316" t="s">
        <v>803</v>
      </c>
      <c r="G316" s="1">
        <v>42790.333333333328</v>
      </c>
      <c r="H316" t="s">
        <v>794</v>
      </c>
      <c r="I316" s="1">
        <v>39904.291666666664</v>
      </c>
      <c r="J316">
        <v>2</v>
      </c>
      <c r="K316">
        <v>0</v>
      </c>
      <c r="L316" t="s">
        <v>795</v>
      </c>
      <c r="M316" t="s">
        <v>882</v>
      </c>
      <c r="N316" t="s">
        <v>836</v>
      </c>
      <c r="O316" t="s">
        <v>820</v>
      </c>
    </row>
    <row r="317" spans="1:15" x14ac:dyDescent="0.35">
      <c r="A317" s="7" t="str">
        <f t="shared" si="4"/>
        <v>Michael Kauffman</v>
      </c>
      <c r="B317" t="s">
        <v>1412</v>
      </c>
      <c r="C317" t="s">
        <v>1411</v>
      </c>
      <c r="D317" t="s">
        <v>1485</v>
      </c>
      <c r="E317" s="1">
        <v>43311.291666666672</v>
      </c>
      <c r="F317" t="s">
        <v>808</v>
      </c>
      <c r="G317" s="1">
        <v>41324.333333333336</v>
      </c>
      <c r="H317" t="s">
        <v>794</v>
      </c>
      <c r="I317" s="1">
        <v>43284.291666666672</v>
      </c>
      <c r="J317">
        <v>0</v>
      </c>
      <c r="K317">
        <v>0</v>
      </c>
      <c r="L317" t="s">
        <v>816</v>
      </c>
      <c r="M317" t="s">
        <v>882</v>
      </c>
      <c r="N317" t="s">
        <v>836</v>
      </c>
      <c r="O317" t="s">
        <v>894</v>
      </c>
    </row>
    <row r="318" spans="1:15" x14ac:dyDescent="0.35">
      <c r="A318" s="7" t="str">
        <f t="shared" si="4"/>
        <v>Michael Kauffman</v>
      </c>
      <c r="B318" t="s">
        <v>234</v>
      </c>
      <c r="C318" t="s">
        <v>233</v>
      </c>
      <c r="D318" t="s">
        <v>936</v>
      </c>
      <c r="E318" s="1">
        <v>43255.291666666672</v>
      </c>
      <c r="F318" t="s">
        <v>793</v>
      </c>
      <c r="G318" s="1">
        <v>43204.291666666672</v>
      </c>
      <c r="H318" t="s">
        <v>794</v>
      </c>
      <c r="J318">
        <v>0</v>
      </c>
      <c r="K318">
        <v>0</v>
      </c>
      <c r="L318" t="s">
        <v>816</v>
      </c>
      <c r="M318" t="s">
        <v>882</v>
      </c>
      <c r="N318" t="s">
        <v>937</v>
      </c>
      <c r="O318" t="s">
        <v>938</v>
      </c>
    </row>
    <row r="319" spans="1:15" x14ac:dyDescent="0.35">
      <c r="A319" s="7" t="str">
        <f t="shared" si="4"/>
        <v>Michael Kauffman</v>
      </c>
      <c r="B319" t="s">
        <v>41</v>
      </c>
      <c r="C319" t="s">
        <v>40</v>
      </c>
      <c r="D319" t="s">
        <v>951</v>
      </c>
      <c r="E319" s="1">
        <v>43279.291666666672</v>
      </c>
      <c r="F319" t="s">
        <v>952</v>
      </c>
      <c r="G319" s="1">
        <v>43118.333333333328</v>
      </c>
      <c r="H319" t="s">
        <v>794</v>
      </c>
      <c r="I319" s="1">
        <v>40182.333333333336</v>
      </c>
      <c r="J319">
        <v>2</v>
      </c>
      <c r="K319">
        <v>31000</v>
      </c>
      <c r="L319" t="s">
        <v>795</v>
      </c>
      <c r="M319" t="s">
        <v>882</v>
      </c>
      <c r="N319" t="s">
        <v>810</v>
      </c>
      <c r="O319" t="s">
        <v>820</v>
      </c>
    </row>
    <row r="320" spans="1:15" x14ac:dyDescent="0.35">
      <c r="A320" s="7" t="str">
        <f t="shared" si="4"/>
        <v>Michael Kauffman</v>
      </c>
      <c r="B320" t="s">
        <v>142</v>
      </c>
      <c r="C320" t="s">
        <v>141</v>
      </c>
      <c r="D320" t="s">
        <v>960</v>
      </c>
      <c r="E320" s="1">
        <v>43296.291666666672</v>
      </c>
      <c r="F320" t="s">
        <v>793</v>
      </c>
      <c r="G320" s="1">
        <v>43083.333333333328</v>
      </c>
      <c r="H320" t="s">
        <v>794</v>
      </c>
      <c r="J320">
        <v>0</v>
      </c>
      <c r="K320">
        <v>0</v>
      </c>
      <c r="L320" t="s">
        <v>816</v>
      </c>
      <c r="M320" t="s">
        <v>882</v>
      </c>
      <c r="N320" t="s">
        <v>937</v>
      </c>
      <c r="O320" t="s">
        <v>961</v>
      </c>
    </row>
    <row r="321" spans="1:15" x14ac:dyDescent="0.35">
      <c r="A321" s="7" t="str">
        <f t="shared" si="4"/>
        <v>Michael Kauffman</v>
      </c>
      <c r="B321" t="s">
        <v>306</v>
      </c>
      <c r="C321" t="s">
        <v>305</v>
      </c>
      <c r="D321" t="s">
        <v>962</v>
      </c>
      <c r="E321" s="1">
        <v>43235.291666666672</v>
      </c>
      <c r="F321" t="s">
        <v>793</v>
      </c>
      <c r="G321" s="1">
        <v>43116.333333333328</v>
      </c>
      <c r="H321" t="s">
        <v>794</v>
      </c>
      <c r="J321">
        <v>0</v>
      </c>
      <c r="K321">
        <v>0</v>
      </c>
      <c r="L321" t="s">
        <v>816</v>
      </c>
      <c r="M321" t="s">
        <v>882</v>
      </c>
      <c r="N321" t="s">
        <v>866</v>
      </c>
      <c r="O321" t="s">
        <v>963</v>
      </c>
    </row>
    <row r="322" spans="1:15" x14ac:dyDescent="0.35">
      <c r="A322" s="7" t="str">
        <f t="shared" ref="A322:A385" si="5">M322</f>
        <v>Michael Kauffman</v>
      </c>
      <c r="B322" t="s">
        <v>129</v>
      </c>
      <c r="C322" t="s">
        <v>128</v>
      </c>
      <c r="D322" t="s">
        <v>965</v>
      </c>
      <c r="E322" s="1">
        <v>43272.291666666672</v>
      </c>
      <c r="F322" t="s">
        <v>859</v>
      </c>
      <c r="G322" s="1">
        <v>43129.333333333328</v>
      </c>
      <c r="H322" t="s">
        <v>794</v>
      </c>
      <c r="I322" s="1">
        <v>38353.333333333336</v>
      </c>
      <c r="J322">
        <v>1</v>
      </c>
      <c r="K322">
        <v>0</v>
      </c>
      <c r="L322" t="s">
        <v>795</v>
      </c>
      <c r="M322" t="s">
        <v>882</v>
      </c>
      <c r="N322" t="s">
        <v>872</v>
      </c>
      <c r="O322" t="s">
        <v>932</v>
      </c>
    </row>
    <row r="323" spans="1:15" x14ac:dyDescent="0.35">
      <c r="A323" s="7" t="str">
        <f t="shared" si="5"/>
        <v>Michael Kauffman</v>
      </c>
      <c r="B323" t="s">
        <v>732</v>
      </c>
      <c r="C323" t="s">
        <v>731</v>
      </c>
      <c r="D323" t="s">
        <v>1022</v>
      </c>
      <c r="E323" s="1">
        <v>43153.333333333328</v>
      </c>
      <c r="F323" t="s">
        <v>819</v>
      </c>
      <c r="G323" s="1">
        <v>42790.333333333328</v>
      </c>
      <c r="H323" t="s">
        <v>794</v>
      </c>
      <c r="I323" s="1">
        <v>43104.333333333328</v>
      </c>
      <c r="J323">
        <v>1</v>
      </c>
      <c r="K323">
        <v>0</v>
      </c>
      <c r="L323" t="s">
        <v>816</v>
      </c>
      <c r="M323" t="s">
        <v>882</v>
      </c>
      <c r="N323" t="s">
        <v>797</v>
      </c>
      <c r="O323" t="s">
        <v>820</v>
      </c>
    </row>
    <row r="324" spans="1:15" x14ac:dyDescent="0.35">
      <c r="A324" s="7" t="str">
        <f t="shared" si="5"/>
        <v>Michael Kauffman</v>
      </c>
      <c r="B324" t="s">
        <v>398</v>
      </c>
      <c r="C324" t="s">
        <v>397</v>
      </c>
      <c r="D324" t="s">
        <v>1024</v>
      </c>
      <c r="E324" s="1">
        <v>43308.291666666672</v>
      </c>
      <c r="F324" t="s">
        <v>793</v>
      </c>
      <c r="G324" s="1">
        <v>43133.333333333328</v>
      </c>
      <c r="H324" t="s">
        <v>794</v>
      </c>
      <c r="J324">
        <v>0</v>
      </c>
      <c r="K324">
        <v>0</v>
      </c>
      <c r="L324" t="s">
        <v>816</v>
      </c>
      <c r="M324" t="s">
        <v>882</v>
      </c>
      <c r="N324" t="s">
        <v>797</v>
      </c>
      <c r="O324" t="s">
        <v>820</v>
      </c>
    </row>
    <row r="325" spans="1:15" x14ac:dyDescent="0.35">
      <c r="A325" s="7" t="str">
        <f t="shared" si="5"/>
        <v>Michael Kauffman</v>
      </c>
      <c r="B325" t="s">
        <v>776</v>
      </c>
      <c r="C325" t="s">
        <v>775</v>
      </c>
      <c r="D325" t="s">
        <v>1040</v>
      </c>
      <c r="E325" s="1">
        <v>43109.333333333328</v>
      </c>
      <c r="F325" t="s">
        <v>793</v>
      </c>
      <c r="G325" s="1">
        <v>42929.291666666672</v>
      </c>
      <c r="H325" t="s">
        <v>794</v>
      </c>
      <c r="I325" s="1">
        <v>42125.291666666672</v>
      </c>
      <c r="J325">
        <v>1</v>
      </c>
      <c r="K325">
        <v>0</v>
      </c>
      <c r="L325" t="s">
        <v>795</v>
      </c>
      <c r="M325" t="s">
        <v>882</v>
      </c>
      <c r="N325" t="s">
        <v>830</v>
      </c>
      <c r="O325" t="s">
        <v>916</v>
      </c>
    </row>
    <row r="326" spans="1:15" x14ac:dyDescent="0.35">
      <c r="A326" s="7" t="str">
        <f t="shared" si="5"/>
        <v>Michael Kauffman</v>
      </c>
      <c r="B326" t="s">
        <v>420</v>
      </c>
      <c r="C326" t="s">
        <v>419</v>
      </c>
      <c r="D326" t="s">
        <v>1051</v>
      </c>
      <c r="E326" s="1">
        <v>43235.291666666672</v>
      </c>
      <c r="F326" t="s">
        <v>808</v>
      </c>
      <c r="G326" s="1">
        <v>43125.333333333328</v>
      </c>
      <c r="H326" t="s">
        <v>794</v>
      </c>
      <c r="I326" s="1">
        <v>32143.333333333332</v>
      </c>
      <c r="J326">
        <v>0</v>
      </c>
      <c r="K326">
        <v>0</v>
      </c>
      <c r="L326" t="s">
        <v>795</v>
      </c>
      <c r="M326" t="s">
        <v>882</v>
      </c>
      <c r="N326" t="s">
        <v>1052</v>
      </c>
      <c r="O326" t="s">
        <v>932</v>
      </c>
    </row>
    <row r="327" spans="1:15" x14ac:dyDescent="0.35">
      <c r="A327" s="7" t="str">
        <f t="shared" si="5"/>
        <v>Michael Kauffman</v>
      </c>
      <c r="B327" t="s">
        <v>84</v>
      </c>
      <c r="C327" t="s">
        <v>83</v>
      </c>
      <c r="D327" t="s">
        <v>1079</v>
      </c>
      <c r="E327" s="1">
        <v>43277.291666666672</v>
      </c>
      <c r="F327" t="s">
        <v>861</v>
      </c>
      <c r="G327" s="1">
        <v>43123.333333333328</v>
      </c>
      <c r="H327" t="s">
        <v>794</v>
      </c>
      <c r="I327" s="1">
        <v>36526.333333333336</v>
      </c>
      <c r="J327">
        <v>1</v>
      </c>
      <c r="K327">
        <v>0</v>
      </c>
      <c r="L327" t="s">
        <v>795</v>
      </c>
      <c r="M327" t="s">
        <v>882</v>
      </c>
      <c r="N327" t="s">
        <v>1026</v>
      </c>
      <c r="O327" t="s">
        <v>820</v>
      </c>
    </row>
    <row r="328" spans="1:15" x14ac:dyDescent="0.35">
      <c r="A328" s="7" t="str">
        <f t="shared" si="5"/>
        <v>Michael Kauffman</v>
      </c>
      <c r="B328" t="s">
        <v>134</v>
      </c>
      <c r="C328" t="s">
        <v>132</v>
      </c>
      <c r="D328" t="s">
        <v>1082</v>
      </c>
      <c r="E328" s="1">
        <v>43271.291666666672</v>
      </c>
      <c r="F328" t="s">
        <v>819</v>
      </c>
      <c r="G328" s="1">
        <v>42989.291666666672</v>
      </c>
      <c r="H328" t="s">
        <v>794</v>
      </c>
      <c r="J328">
        <v>0</v>
      </c>
      <c r="K328">
        <v>0</v>
      </c>
      <c r="L328" t="s">
        <v>816</v>
      </c>
      <c r="M328" t="s">
        <v>882</v>
      </c>
      <c r="N328" t="s">
        <v>810</v>
      </c>
      <c r="O328" t="s">
        <v>820</v>
      </c>
    </row>
    <row r="329" spans="1:15" x14ac:dyDescent="0.35">
      <c r="A329" s="7" t="str">
        <f t="shared" si="5"/>
        <v>Michael Kauffman</v>
      </c>
      <c r="B329" t="s">
        <v>167</v>
      </c>
      <c r="C329" t="s">
        <v>166</v>
      </c>
      <c r="D329" t="s">
        <v>1136</v>
      </c>
      <c r="E329" s="1">
        <v>43265.291666666672</v>
      </c>
      <c r="F329" t="s">
        <v>861</v>
      </c>
      <c r="G329" s="1">
        <v>43258.291666666672</v>
      </c>
      <c r="H329" t="s">
        <v>794</v>
      </c>
      <c r="J329">
        <v>0</v>
      </c>
      <c r="K329">
        <v>0</v>
      </c>
      <c r="L329" t="s">
        <v>816</v>
      </c>
      <c r="M329" t="s">
        <v>882</v>
      </c>
      <c r="N329" t="s">
        <v>830</v>
      </c>
      <c r="O329" t="s">
        <v>820</v>
      </c>
    </row>
    <row r="330" spans="1:15" x14ac:dyDescent="0.35">
      <c r="A330" s="7" t="str">
        <f t="shared" si="5"/>
        <v>Michael Kauffman</v>
      </c>
      <c r="B330" t="s">
        <v>512</v>
      </c>
      <c r="C330" t="s">
        <v>511</v>
      </c>
      <c r="D330" t="s">
        <v>1139</v>
      </c>
      <c r="E330" s="1">
        <v>43235.291666666672</v>
      </c>
      <c r="F330" t="s">
        <v>819</v>
      </c>
      <c r="G330" s="1">
        <v>43084.333333333328</v>
      </c>
      <c r="H330" t="s">
        <v>794</v>
      </c>
      <c r="I330" s="1">
        <v>36892.333333333336</v>
      </c>
      <c r="J330">
        <v>13</v>
      </c>
      <c r="K330">
        <v>900000</v>
      </c>
      <c r="L330" t="s">
        <v>795</v>
      </c>
      <c r="M330" t="s">
        <v>882</v>
      </c>
      <c r="N330" t="s">
        <v>810</v>
      </c>
      <c r="O330" t="s">
        <v>820</v>
      </c>
    </row>
    <row r="331" spans="1:15" x14ac:dyDescent="0.35">
      <c r="A331" s="7" t="str">
        <f t="shared" si="5"/>
        <v>Michael Kauffman</v>
      </c>
      <c r="B331" t="s">
        <v>496</v>
      </c>
      <c r="C331" t="s">
        <v>495</v>
      </c>
      <c r="D331" t="s">
        <v>1203</v>
      </c>
      <c r="E331" s="1">
        <v>43314.291666666672</v>
      </c>
      <c r="F331" t="s">
        <v>819</v>
      </c>
      <c r="G331" s="1">
        <v>43220.291666666672</v>
      </c>
      <c r="H331" t="s">
        <v>794</v>
      </c>
      <c r="I331" s="1">
        <v>43314.291666666672</v>
      </c>
      <c r="J331">
        <v>0</v>
      </c>
      <c r="K331">
        <v>0</v>
      </c>
      <c r="L331" t="s">
        <v>816</v>
      </c>
      <c r="M331" t="s">
        <v>882</v>
      </c>
      <c r="N331" t="s">
        <v>810</v>
      </c>
      <c r="O331" t="s">
        <v>820</v>
      </c>
    </row>
    <row r="332" spans="1:15" x14ac:dyDescent="0.35">
      <c r="A332" s="7" t="str">
        <f t="shared" si="5"/>
        <v>Michael Kauffman</v>
      </c>
      <c r="B332" t="s">
        <v>510</v>
      </c>
      <c r="C332" t="s">
        <v>509</v>
      </c>
      <c r="D332" t="s">
        <v>1220</v>
      </c>
      <c r="E332" s="1">
        <v>43235.291666666672</v>
      </c>
      <c r="F332" t="s">
        <v>889</v>
      </c>
      <c r="G332" s="1">
        <v>43104.333333333328</v>
      </c>
      <c r="H332" t="s">
        <v>794</v>
      </c>
      <c r="J332">
        <v>0</v>
      </c>
      <c r="K332">
        <v>0</v>
      </c>
      <c r="L332" t="s">
        <v>816</v>
      </c>
      <c r="M332" t="s">
        <v>882</v>
      </c>
      <c r="N332" t="s">
        <v>797</v>
      </c>
      <c r="O332" t="s">
        <v>996</v>
      </c>
    </row>
    <row r="333" spans="1:15" x14ac:dyDescent="0.35">
      <c r="A333" s="7" t="str">
        <f t="shared" si="5"/>
        <v>Michael Kauffman</v>
      </c>
      <c r="B333" t="s">
        <v>334</v>
      </c>
      <c r="C333" t="s">
        <v>333</v>
      </c>
      <c r="D333" t="s">
        <v>1244</v>
      </c>
      <c r="E333" s="1">
        <v>43235.291666666672</v>
      </c>
      <c r="F333" t="s">
        <v>1163</v>
      </c>
      <c r="G333" s="1">
        <v>39394.333333333336</v>
      </c>
      <c r="H333" t="s">
        <v>794</v>
      </c>
      <c r="I333" s="1">
        <v>34870.291666666664</v>
      </c>
      <c r="J333">
        <v>13</v>
      </c>
      <c r="K333">
        <v>0</v>
      </c>
      <c r="L333" t="s">
        <v>795</v>
      </c>
      <c r="M333" t="s">
        <v>882</v>
      </c>
      <c r="N333" t="s">
        <v>797</v>
      </c>
      <c r="O333" t="s">
        <v>820</v>
      </c>
    </row>
    <row r="334" spans="1:15" x14ac:dyDescent="0.35">
      <c r="A334" s="7" t="str">
        <f t="shared" si="5"/>
        <v>Michael Kauffman</v>
      </c>
      <c r="B334" t="s">
        <v>272</v>
      </c>
      <c r="C334" t="s">
        <v>271</v>
      </c>
      <c r="D334" t="s">
        <v>1283</v>
      </c>
      <c r="E334" s="1">
        <v>43243.291666666672</v>
      </c>
      <c r="F334" t="s">
        <v>808</v>
      </c>
      <c r="G334" s="1">
        <v>43215.291666666672</v>
      </c>
      <c r="H334" t="s">
        <v>794</v>
      </c>
      <c r="J334">
        <v>0</v>
      </c>
      <c r="K334">
        <v>0</v>
      </c>
      <c r="L334" t="s">
        <v>816</v>
      </c>
      <c r="M334" t="s">
        <v>882</v>
      </c>
      <c r="N334" t="s">
        <v>810</v>
      </c>
      <c r="O334" t="s">
        <v>938</v>
      </c>
    </row>
    <row r="335" spans="1:15" x14ac:dyDescent="0.35">
      <c r="A335" s="7" t="str">
        <f t="shared" si="5"/>
        <v>Michael Kauffman</v>
      </c>
      <c r="B335" t="s">
        <v>752</v>
      </c>
      <c r="C335" t="s">
        <v>751</v>
      </c>
      <c r="D335" t="s">
        <v>1302</v>
      </c>
      <c r="E335" s="1">
        <v>43129.333333333328</v>
      </c>
      <c r="F335" t="s">
        <v>808</v>
      </c>
      <c r="G335" s="1">
        <v>43088.333333333328</v>
      </c>
      <c r="H335" t="s">
        <v>794</v>
      </c>
      <c r="I335" s="1">
        <v>42156.291666666672</v>
      </c>
      <c r="J335">
        <v>0</v>
      </c>
      <c r="K335">
        <v>330000</v>
      </c>
      <c r="L335" t="s">
        <v>795</v>
      </c>
      <c r="M335" t="s">
        <v>882</v>
      </c>
      <c r="N335" t="s">
        <v>810</v>
      </c>
      <c r="O335" t="s">
        <v>820</v>
      </c>
    </row>
    <row r="336" spans="1:15" x14ac:dyDescent="0.35">
      <c r="A336" s="7" t="str">
        <f t="shared" si="5"/>
        <v>Pat Sweeney</v>
      </c>
      <c r="B336" t="s">
        <v>504</v>
      </c>
      <c r="C336" t="s">
        <v>503</v>
      </c>
      <c r="D336" t="s">
        <v>1212</v>
      </c>
      <c r="E336" s="1">
        <v>43235.291666666672</v>
      </c>
      <c r="F336" t="s">
        <v>819</v>
      </c>
      <c r="G336" s="1">
        <v>39512.333333333336</v>
      </c>
      <c r="H336" t="s">
        <v>794</v>
      </c>
      <c r="J336">
        <v>1</v>
      </c>
      <c r="K336">
        <v>0</v>
      </c>
      <c r="L336" t="s">
        <v>816</v>
      </c>
      <c r="M336" t="s">
        <v>796</v>
      </c>
      <c r="N336" t="s">
        <v>866</v>
      </c>
      <c r="O336" t="s">
        <v>1213</v>
      </c>
    </row>
    <row r="337" spans="1:15" x14ac:dyDescent="0.35">
      <c r="A337" s="7" t="str">
        <f t="shared" si="5"/>
        <v>Paul Mazbanian</v>
      </c>
      <c r="B337" t="s">
        <v>1475</v>
      </c>
      <c r="C337" t="s">
        <v>1474</v>
      </c>
      <c r="D337" t="s">
        <v>1479</v>
      </c>
      <c r="E337" s="1">
        <v>43292.291666666672</v>
      </c>
      <c r="F337" t="s">
        <v>1480</v>
      </c>
      <c r="G337" s="1">
        <v>43166.333333333328</v>
      </c>
      <c r="H337" t="s">
        <v>794</v>
      </c>
      <c r="J337">
        <v>0</v>
      </c>
      <c r="K337">
        <v>0</v>
      </c>
      <c r="L337" t="s">
        <v>816</v>
      </c>
      <c r="M337" t="s">
        <v>1174</v>
      </c>
      <c r="N337" t="s">
        <v>1481</v>
      </c>
      <c r="O337" t="s">
        <v>913</v>
      </c>
    </row>
    <row r="338" spans="1:15" x14ac:dyDescent="0.35">
      <c r="A338" s="7" t="str">
        <f t="shared" si="5"/>
        <v>Paul Mazbanian</v>
      </c>
      <c r="B338" t="s">
        <v>1458</v>
      </c>
      <c r="C338" t="s">
        <v>1457</v>
      </c>
      <c r="D338" t="s">
        <v>1173</v>
      </c>
      <c r="E338" s="1">
        <v>43293.291666666672</v>
      </c>
      <c r="F338" t="s">
        <v>793</v>
      </c>
      <c r="G338" s="1">
        <v>43263.291666666672</v>
      </c>
      <c r="H338" t="s">
        <v>794</v>
      </c>
      <c r="J338">
        <v>0</v>
      </c>
      <c r="K338">
        <v>0</v>
      </c>
      <c r="L338" t="s">
        <v>816</v>
      </c>
      <c r="M338" t="s">
        <v>1174</v>
      </c>
      <c r="N338" t="s">
        <v>810</v>
      </c>
      <c r="O338" t="s">
        <v>1175</v>
      </c>
    </row>
    <row r="339" spans="1:15" x14ac:dyDescent="0.35">
      <c r="A339" s="7" t="str">
        <f t="shared" si="5"/>
        <v>Ray Bowman</v>
      </c>
      <c r="B339" t="s">
        <v>724</v>
      </c>
      <c r="C339" t="s">
        <v>723</v>
      </c>
      <c r="D339" t="s">
        <v>832</v>
      </c>
      <c r="E339" s="1">
        <v>43158.333333333328</v>
      </c>
      <c r="F339" t="s">
        <v>803</v>
      </c>
      <c r="G339" s="1">
        <v>42873.291666666672</v>
      </c>
      <c r="H339" t="s">
        <v>794</v>
      </c>
      <c r="I339" s="1">
        <v>42156.291666666672</v>
      </c>
      <c r="J339">
        <v>2</v>
      </c>
      <c r="K339">
        <v>1000</v>
      </c>
      <c r="L339" t="s">
        <v>795</v>
      </c>
      <c r="M339" t="s">
        <v>912</v>
      </c>
      <c r="N339" t="s">
        <v>810</v>
      </c>
      <c r="O339" t="s">
        <v>801</v>
      </c>
    </row>
    <row r="340" spans="1:15" x14ac:dyDescent="0.35">
      <c r="A340" s="7" t="str">
        <f t="shared" si="5"/>
        <v>Ray Bowman</v>
      </c>
      <c r="B340" t="s">
        <v>556</v>
      </c>
      <c r="C340" t="s">
        <v>555</v>
      </c>
      <c r="D340" t="s">
        <v>911</v>
      </c>
      <c r="E340" s="1">
        <v>43231.291666666672</v>
      </c>
      <c r="F340" t="s">
        <v>800</v>
      </c>
      <c r="G340" s="1">
        <v>42025.333333333328</v>
      </c>
      <c r="H340" t="s">
        <v>794</v>
      </c>
      <c r="I340" s="1">
        <v>40955.333333333336</v>
      </c>
      <c r="J340">
        <v>0</v>
      </c>
      <c r="K340">
        <v>0</v>
      </c>
      <c r="L340" t="s">
        <v>795</v>
      </c>
      <c r="M340" t="s">
        <v>912</v>
      </c>
      <c r="N340" t="s">
        <v>830</v>
      </c>
      <c r="O340" t="s">
        <v>913</v>
      </c>
    </row>
    <row r="341" spans="1:15" x14ac:dyDescent="0.35">
      <c r="A341" s="7" t="str">
        <f t="shared" si="5"/>
        <v>Ray Bowman</v>
      </c>
      <c r="B341" t="s">
        <v>1328</v>
      </c>
      <c r="C341" t="s">
        <v>1327</v>
      </c>
      <c r="D341" t="s">
        <v>1484</v>
      </c>
      <c r="E341" s="1">
        <v>43292.291666666672</v>
      </c>
      <c r="F341" t="s">
        <v>840</v>
      </c>
      <c r="G341" s="1">
        <v>42671.291666666672</v>
      </c>
      <c r="H341" t="s">
        <v>794</v>
      </c>
      <c r="I341" s="1">
        <v>42045.333333333328</v>
      </c>
      <c r="J341">
        <v>12</v>
      </c>
      <c r="K341">
        <v>2000000</v>
      </c>
      <c r="L341" t="s">
        <v>795</v>
      </c>
      <c r="M341" t="s">
        <v>912</v>
      </c>
      <c r="N341" t="s">
        <v>866</v>
      </c>
      <c r="O341" t="s">
        <v>916</v>
      </c>
    </row>
    <row r="342" spans="1:15" x14ac:dyDescent="0.35">
      <c r="A342" s="7" t="str">
        <f t="shared" si="5"/>
        <v>Ray Bowman</v>
      </c>
      <c r="B342" t="s">
        <v>104</v>
      </c>
      <c r="C342" t="s">
        <v>103</v>
      </c>
      <c r="D342" t="s">
        <v>942</v>
      </c>
      <c r="E342" s="1">
        <v>43275.291666666672</v>
      </c>
      <c r="F342" t="s">
        <v>819</v>
      </c>
      <c r="G342" s="1">
        <v>43102.333333333328</v>
      </c>
      <c r="H342" t="s">
        <v>794</v>
      </c>
      <c r="I342" s="1">
        <v>34290.333333333336</v>
      </c>
      <c r="J342">
        <v>0</v>
      </c>
      <c r="K342">
        <v>0</v>
      </c>
      <c r="L342" t="s">
        <v>795</v>
      </c>
      <c r="M342" t="s">
        <v>912</v>
      </c>
      <c r="N342" t="s">
        <v>810</v>
      </c>
      <c r="O342" t="s">
        <v>820</v>
      </c>
    </row>
    <row r="343" spans="1:15" x14ac:dyDescent="0.35">
      <c r="A343" s="7" t="str">
        <f t="shared" si="5"/>
        <v>Ray Bowman</v>
      </c>
      <c r="B343" t="s">
        <v>482</v>
      </c>
      <c r="C343" t="s">
        <v>481</v>
      </c>
      <c r="D343" t="s">
        <v>972</v>
      </c>
      <c r="E343" s="1">
        <v>43235.291666666672</v>
      </c>
      <c r="F343" t="s">
        <v>803</v>
      </c>
      <c r="G343" s="1">
        <v>43164.333333333328</v>
      </c>
      <c r="H343" t="s">
        <v>794</v>
      </c>
      <c r="I343" s="1">
        <v>40695.291666666664</v>
      </c>
      <c r="J343">
        <v>1</v>
      </c>
      <c r="K343">
        <v>50000</v>
      </c>
      <c r="L343" t="s">
        <v>795</v>
      </c>
      <c r="M343" t="s">
        <v>912</v>
      </c>
      <c r="N343" t="s">
        <v>810</v>
      </c>
      <c r="O343" t="s">
        <v>801</v>
      </c>
    </row>
    <row r="344" spans="1:15" x14ac:dyDescent="0.35">
      <c r="A344" s="7" t="str">
        <f t="shared" si="5"/>
        <v>Ray Bowman</v>
      </c>
      <c r="B344" t="s">
        <v>106</v>
      </c>
      <c r="C344" t="s">
        <v>105</v>
      </c>
      <c r="D344" t="s">
        <v>987</v>
      </c>
      <c r="E344" s="1">
        <v>43275.291666666672</v>
      </c>
      <c r="F344" t="s">
        <v>884</v>
      </c>
      <c r="G344" s="1">
        <v>43102.333333333328</v>
      </c>
      <c r="H344" t="s">
        <v>794</v>
      </c>
      <c r="I344" s="1">
        <v>43091.333333333328</v>
      </c>
      <c r="J344">
        <v>0</v>
      </c>
      <c r="K344">
        <v>0</v>
      </c>
      <c r="L344" t="s">
        <v>824</v>
      </c>
      <c r="M344" t="s">
        <v>912</v>
      </c>
      <c r="N344" t="s">
        <v>810</v>
      </c>
      <c r="O344" t="s">
        <v>894</v>
      </c>
    </row>
    <row r="345" spans="1:15" x14ac:dyDescent="0.35">
      <c r="A345" s="7" t="str">
        <f t="shared" si="5"/>
        <v>Ray Bowman</v>
      </c>
      <c r="B345" t="s">
        <v>22</v>
      </c>
      <c r="C345" t="s">
        <v>20</v>
      </c>
      <c r="D345" t="s">
        <v>994</v>
      </c>
      <c r="E345" s="1">
        <v>43301.291666666672</v>
      </c>
      <c r="F345" t="s">
        <v>847</v>
      </c>
      <c r="G345" s="1">
        <v>42906.291666666672</v>
      </c>
      <c r="H345" t="s">
        <v>794</v>
      </c>
      <c r="I345" s="1">
        <v>37257.333333333336</v>
      </c>
      <c r="J345">
        <v>7</v>
      </c>
      <c r="K345">
        <v>4880000</v>
      </c>
      <c r="L345" t="s">
        <v>795</v>
      </c>
      <c r="M345" t="s">
        <v>912</v>
      </c>
      <c r="N345" t="s">
        <v>810</v>
      </c>
      <c r="O345" t="s">
        <v>831</v>
      </c>
    </row>
    <row r="346" spans="1:15" x14ac:dyDescent="0.35">
      <c r="A346" s="7" t="str">
        <f t="shared" si="5"/>
        <v>Ray Bowman</v>
      </c>
      <c r="B346" t="s">
        <v>1566</v>
      </c>
      <c r="C346" t="s">
        <v>1567</v>
      </c>
      <c r="D346" t="s">
        <v>998</v>
      </c>
      <c r="E346" s="1">
        <v>43290.291666666672</v>
      </c>
      <c r="F346" t="s">
        <v>793</v>
      </c>
      <c r="G346" s="1">
        <v>42584.291666666672</v>
      </c>
      <c r="H346" t="s">
        <v>794</v>
      </c>
      <c r="I346" s="1">
        <v>43283.291666666672</v>
      </c>
      <c r="J346">
        <v>0</v>
      </c>
      <c r="K346">
        <v>0</v>
      </c>
      <c r="L346" t="s">
        <v>816</v>
      </c>
      <c r="M346" t="s">
        <v>912</v>
      </c>
      <c r="N346" t="s">
        <v>797</v>
      </c>
      <c r="O346" t="s">
        <v>958</v>
      </c>
    </row>
    <row r="347" spans="1:15" x14ac:dyDescent="0.35">
      <c r="A347" s="7" t="str">
        <f t="shared" si="5"/>
        <v>Ray Bowman</v>
      </c>
      <c r="B347" t="s">
        <v>460</v>
      </c>
      <c r="C347" t="s">
        <v>459</v>
      </c>
      <c r="D347" t="s">
        <v>1006</v>
      </c>
      <c r="E347" s="1">
        <v>43235.291666666672</v>
      </c>
      <c r="F347" t="s">
        <v>907</v>
      </c>
      <c r="G347" s="1">
        <v>43189.291666666672</v>
      </c>
      <c r="H347" t="s">
        <v>794</v>
      </c>
      <c r="I347" s="1">
        <v>41277.333333333336</v>
      </c>
      <c r="J347">
        <v>6</v>
      </c>
      <c r="K347">
        <v>3000000</v>
      </c>
      <c r="L347" t="s">
        <v>795</v>
      </c>
      <c r="M347" t="s">
        <v>912</v>
      </c>
      <c r="N347" t="s">
        <v>797</v>
      </c>
      <c r="O347" t="s">
        <v>1007</v>
      </c>
    </row>
    <row r="348" spans="1:15" x14ac:dyDescent="0.35">
      <c r="A348" s="7" t="str">
        <f t="shared" si="5"/>
        <v>Ray Bowman</v>
      </c>
      <c r="B348" t="s">
        <v>382</v>
      </c>
      <c r="C348" t="s">
        <v>381</v>
      </c>
      <c r="D348" t="s">
        <v>1011</v>
      </c>
      <c r="E348" s="1">
        <v>43235.291666666672</v>
      </c>
      <c r="F348" t="s">
        <v>884</v>
      </c>
      <c r="G348" s="1">
        <v>43185.291666666672</v>
      </c>
      <c r="H348" t="s">
        <v>794</v>
      </c>
      <c r="J348">
        <v>0</v>
      </c>
      <c r="K348">
        <v>0</v>
      </c>
      <c r="L348" t="s">
        <v>816</v>
      </c>
      <c r="M348" t="s">
        <v>912</v>
      </c>
      <c r="N348" t="s">
        <v>830</v>
      </c>
      <c r="O348" t="s">
        <v>916</v>
      </c>
    </row>
    <row r="349" spans="1:15" x14ac:dyDescent="0.35">
      <c r="A349" s="7" t="str">
        <f t="shared" si="5"/>
        <v>Ray Bowman</v>
      </c>
      <c r="B349" t="s">
        <v>430</v>
      </c>
      <c r="C349" t="s">
        <v>429</v>
      </c>
      <c r="D349" t="s">
        <v>1014</v>
      </c>
      <c r="E349" s="1">
        <v>43235.291666666672</v>
      </c>
      <c r="F349" t="s">
        <v>978</v>
      </c>
      <c r="G349" s="1">
        <v>43195.291666666672</v>
      </c>
      <c r="H349" t="s">
        <v>794</v>
      </c>
      <c r="I349" s="1">
        <v>42244.291666666672</v>
      </c>
      <c r="J349">
        <v>2</v>
      </c>
      <c r="K349">
        <v>0</v>
      </c>
      <c r="L349" t="s">
        <v>795</v>
      </c>
      <c r="M349" t="s">
        <v>912</v>
      </c>
      <c r="N349" t="s">
        <v>797</v>
      </c>
      <c r="O349" t="s">
        <v>1015</v>
      </c>
    </row>
    <row r="350" spans="1:15" x14ac:dyDescent="0.35">
      <c r="A350" s="7" t="str">
        <f t="shared" si="5"/>
        <v>Ray Bowman</v>
      </c>
      <c r="B350" t="s">
        <v>466</v>
      </c>
      <c r="C350" t="s">
        <v>465</v>
      </c>
      <c r="D350" t="s">
        <v>1028</v>
      </c>
      <c r="E350" s="1">
        <v>43235.291666666672</v>
      </c>
      <c r="F350" t="s">
        <v>889</v>
      </c>
      <c r="G350" s="1">
        <v>43106.333333333328</v>
      </c>
      <c r="H350" t="s">
        <v>794</v>
      </c>
      <c r="I350" s="1">
        <v>33970.333333333336</v>
      </c>
      <c r="J350">
        <v>3</v>
      </c>
      <c r="K350">
        <v>500000</v>
      </c>
      <c r="L350" t="s">
        <v>795</v>
      </c>
      <c r="M350" t="s">
        <v>912</v>
      </c>
      <c r="N350" t="s">
        <v>842</v>
      </c>
      <c r="O350" t="s">
        <v>996</v>
      </c>
    </row>
    <row r="351" spans="1:15" x14ac:dyDescent="0.35">
      <c r="A351" s="7" t="str">
        <f t="shared" si="5"/>
        <v>Ray Bowman</v>
      </c>
      <c r="B351" t="s">
        <v>434</v>
      </c>
      <c r="C351" t="s">
        <v>433</v>
      </c>
      <c r="D351" t="s">
        <v>1032</v>
      </c>
      <c r="E351" s="1">
        <v>43235.291666666672</v>
      </c>
      <c r="F351" t="s">
        <v>808</v>
      </c>
      <c r="G351" s="1">
        <v>43116.333333333328</v>
      </c>
      <c r="H351" t="s">
        <v>794</v>
      </c>
      <c r="I351" s="1">
        <v>41279.333333333336</v>
      </c>
      <c r="J351">
        <v>12</v>
      </c>
      <c r="K351">
        <v>1305000</v>
      </c>
      <c r="L351" t="s">
        <v>795</v>
      </c>
      <c r="M351" t="s">
        <v>912</v>
      </c>
      <c r="N351" t="s">
        <v>903</v>
      </c>
      <c r="O351" t="s">
        <v>820</v>
      </c>
    </row>
    <row r="352" spans="1:15" x14ac:dyDescent="0.35">
      <c r="A352" s="7" t="str">
        <f t="shared" si="5"/>
        <v>Ray Bowman</v>
      </c>
      <c r="B352" t="s">
        <v>498</v>
      </c>
      <c r="C352" t="s">
        <v>497</v>
      </c>
      <c r="D352" t="s">
        <v>1096</v>
      </c>
      <c r="E352" s="1">
        <v>43235.291666666672</v>
      </c>
      <c r="F352" t="s">
        <v>907</v>
      </c>
      <c r="G352" s="1">
        <v>43121.333333333328</v>
      </c>
      <c r="H352" t="s">
        <v>794</v>
      </c>
      <c r="J352">
        <v>0</v>
      </c>
      <c r="K352">
        <v>0</v>
      </c>
      <c r="L352" t="s">
        <v>816</v>
      </c>
      <c r="M352" t="s">
        <v>912</v>
      </c>
      <c r="N352" t="s">
        <v>797</v>
      </c>
      <c r="O352" t="s">
        <v>820</v>
      </c>
    </row>
    <row r="353" spans="1:15" x14ac:dyDescent="0.35">
      <c r="A353" s="7" t="str">
        <f t="shared" si="5"/>
        <v>Ray Bowman</v>
      </c>
      <c r="B353" t="s">
        <v>438</v>
      </c>
      <c r="C353" t="s">
        <v>437</v>
      </c>
      <c r="D353" t="s">
        <v>1104</v>
      </c>
      <c r="E353" s="1">
        <v>43235.291666666672</v>
      </c>
      <c r="F353" t="s">
        <v>889</v>
      </c>
      <c r="G353" s="1">
        <v>43104.333333333328</v>
      </c>
      <c r="H353" t="s">
        <v>794</v>
      </c>
      <c r="J353">
        <v>0</v>
      </c>
      <c r="K353">
        <v>0</v>
      </c>
      <c r="L353" t="s">
        <v>816</v>
      </c>
      <c r="M353" t="s">
        <v>912</v>
      </c>
      <c r="N353" t="s">
        <v>830</v>
      </c>
      <c r="O353" t="s">
        <v>817</v>
      </c>
    </row>
    <row r="354" spans="1:15" x14ac:dyDescent="0.35">
      <c r="A354" s="7" t="str">
        <f t="shared" si="5"/>
        <v>Ray Bowman</v>
      </c>
      <c r="B354" t="s">
        <v>186</v>
      </c>
      <c r="C354" t="s">
        <v>185</v>
      </c>
      <c r="D354" t="s">
        <v>1112</v>
      </c>
      <c r="E354" s="1">
        <v>43293.291666666672</v>
      </c>
      <c r="F354" t="s">
        <v>793</v>
      </c>
      <c r="G354" s="1">
        <v>42622.291666666672</v>
      </c>
      <c r="H354" t="s">
        <v>794</v>
      </c>
      <c r="I354" s="1">
        <v>41964.333333333328</v>
      </c>
      <c r="J354">
        <v>0</v>
      </c>
      <c r="K354">
        <v>267000</v>
      </c>
      <c r="L354" t="s">
        <v>795</v>
      </c>
      <c r="M354" t="s">
        <v>912</v>
      </c>
      <c r="N354" t="s">
        <v>1013</v>
      </c>
      <c r="O354" t="s">
        <v>1113</v>
      </c>
    </row>
    <row r="355" spans="1:15" x14ac:dyDescent="0.35">
      <c r="A355" s="7" t="str">
        <f t="shared" si="5"/>
        <v>Ray Bowman</v>
      </c>
      <c r="B355" t="s">
        <v>552</v>
      </c>
      <c r="C355" t="s">
        <v>551</v>
      </c>
      <c r="D355" t="s">
        <v>1121</v>
      </c>
      <c r="E355" s="1">
        <v>43235.291666666672</v>
      </c>
      <c r="F355" t="s">
        <v>808</v>
      </c>
      <c r="G355" s="1">
        <v>43180.291666666672</v>
      </c>
      <c r="H355" t="s">
        <v>794</v>
      </c>
      <c r="J355">
        <v>0</v>
      </c>
      <c r="K355">
        <v>0</v>
      </c>
      <c r="L355" t="s">
        <v>816</v>
      </c>
      <c r="M355" t="s">
        <v>912</v>
      </c>
      <c r="N355" t="s">
        <v>810</v>
      </c>
      <c r="O355" t="s">
        <v>801</v>
      </c>
    </row>
    <row r="356" spans="1:15" x14ac:dyDescent="0.35">
      <c r="A356" s="7" t="str">
        <f t="shared" si="5"/>
        <v>Ray Bowman</v>
      </c>
      <c r="B356" t="s">
        <v>426</v>
      </c>
      <c r="C356" t="s">
        <v>425</v>
      </c>
      <c r="D356" t="s">
        <v>1138</v>
      </c>
      <c r="E356" s="1">
        <v>43235.291666666672</v>
      </c>
      <c r="F356" t="s">
        <v>884</v>
      </c>
      <c r="G356" s="1">
        <v>43158.333333333328</v>
      </c>
      <c r="H356" t="s">
        <v>794</v>
      </c>
      <c r="I356" s="1">
        <v>35065.333333333336</v>
      </c>
      <c r="J356">
        <v>1</v>
      </c>
      <c r="K356">
        <v>140000</v>
      </c>
      <c r="L356" t="s">
        <v>795</v>
      </c>
      <c r="M356" t="s">
        <v>912</v>
      </c>
      <c r="N356" t="s">
        <v>810</v>
      </c>
      <c r="O356" t="s">
        <v>845</v>
      </c>
    </row>
    <row r="357" spans="1:15" x14ac:dyDescent="0.35">
      <c r="A357" s="7" t="str">
        <f t="shared" si="5"/>
        <v>Ray Bowman</v>
      </c>
      <c r="B357" t="s">
        <v>474</v>
      </c>
      <c r="C357" t="s">
        <v>473</v>
      </c>
      <c r="D357" t="s">
        <v>983</v>
      </c>
      <c r="E357" s="1">
        <v>43235.291666666672</v>
      </c>
      <c r="F357" t="s">
        <v>984</v>
      </c>
      <c r="G357" s="1">
        <v>43145.333333333328</v>
      </c>
      <c r="H357" t="s">
        <v>794</v>
      </c>
      <c r="I357" s="1">
        <v>43010.291666666672</v>
      </c>
      <c r="J357">
        <v>1</v>
      </c>
      <c r="K357">
        <v>0</v>
      </c>
      <c r="L357" t="s">
        <v>824</v>
      </c>
      <c r="M357" t="s">
        <v>912</v>
      </c>
      <c r="N357" t="s">
        <v>810</v>
      </c>
      <c r="O357" t="s">
        <v>853</v>
      </c>
    </row>
    <row r="358" spans="1:15" x14ac:dyDescent="0.35">
      <c r="A358" s="7" t="str">
        <f t="shared" si="5"/>
        <v>Ray Bowman</v>
      </c>
      <c r="B358" t="s">
        <v>560</v>
      </c>
      <c r="C358" t="s">
        <v>559</v>
      </c>
      <c r="D358" t="s">
        <v>1190</v>
      </c>
      <c r="E358" s="1">
        <v>43230.291666666672</v>
      </c>
      <c r="F358" t="s">
        <v>876</v>
      </c>
      <c r="G358" s="1">
        <v>41675.333333333336</v>
      </c>
      <c r="H358" t="s">
        <v>794</v>
      </c>
      <c r="I358" s="1">
        <v>33269.333333333336</v>
      </c>
      <c r="J358">
        <v>511</v>
      </c>
      <c r="K358">
        <v>25000000</v>
      </c>
      <c r="L358" t="s">
        <v>795</v>
      </c>
      <c r="M358" t="s">
        <v>912</v>
      </c>
      <c r="N358" t="s">
        <v>842</v>
      </c>
      <c r="O358" t="s">
        <v>831</v>
      </c>
    </row>
    <row r="359" spans="1:15" x14ac:dyDescent="0.35">
      <c r="A359" s="7" t="str">
        <f t="shared" si="5"/>
        <v>Ray Bowman</v>
      </c>
      <c r="B359" t="s">
        <v>300</v>
      </c>
      <c r="C359" t="s">
        <v>298</v>
      </c>
      <c r="D359" t="s">
        <v>1193</v>
      </c>
      <c r="E359" s="1">
        <v>43236.291666666672</v>
      </c>
      <c r="F359" t="s">
        <v>819</v>
      </c>
      <c r="G359" s="1">
        <v>42550.291666666672</v>
      </c>
      <c r="H359" t="s">
        <v>794</v>
      </c>
      <c r="I359" s="1">
        <v>31564.291666666668</v>
      </c>
      <c r="J359">
        <v>64</v>
      </c>
      <c r="K359">
        <v>25000000</v>
      </c>
      <c r="L359" t="s">
        <v>795</v>
      </c>
      <c r="M359" t="s">
        <v>912</v>
      </c>
      <c r="N359" t="s">
        <v>810</v>
      </c>
      <c r="O359" t="s">
        <v>1194</v>
      </c>
    </row>
    <row r="360" spans="1:15" x14ac:dyDescent="0.35">
      <c r="A360" s="7" t="str">
        <f t="shared" si="5"/>
        <v>Ray Bowman</v>
      </c>
      <c r="B360" t="s">
        <v>518</v>
      </c>
      <c r="C360" t="s">
        <v>517</v>
      </c>
      <c r="D360" t="s">
        <v>1237</v>
      </c>
      <c r="E360" s="1">
        <v>43235.291666666672</v>
      </c>
      <c r="F360" t="s">
        <v>952</v>
      </c>
      <c r="G360" s="1">
        <v>43121.333333333328</v>
      </c>
      <c r="H360" t="s">
        <v>794</v>
      </c>
      <c r="I360" s="1">
        <v>42736.333333333328</v>
      </c>
      <c r="J360">
        <v>0</v>
      </c>
      <c r="K360">
        <v>142000</v>
      </c>
      <c r="L360" t="s">
        <v>795</v>
      </c>
      <c r="M360" t="s">
        <v>912</v>
      </c>
      <c r="N360" t="s">
        <v>810</v>
      </c>
      <c r="O360" t="s">
        <v>932</v>
      </c>
    </row>
    <row r="361" spans="1:15" x14ac:dyDescent="0.35">
      <c r="A361" s="7" t="str">
        <f t="shared" si="5"/>
        <v>Rose Obetz</v>
      </c>
      <c r="B361" t="s">
        <v>322</v>
      </c>
      <c r="C361" t="s">
        <v>321</v>
      </c>
      <c r="D361" t="s">
        <v>873</v>
      </c>
      <c r="E361" s="1">
        <v>43235.291666666672</v>
      </c>
      <c r="F361" t="s">
        <v>840</v>
      </c>
      <c r="G361" s="1">
        <v>43156.333333333328</v>
      </c>
      <c r="H361" t="s">
        <v>794</v>
      </c>
      <c r="J361">
        <v>0</v>
      </c>
      <c r="K361">
        <v>0</v>
      </c>
      <c r="L361" t="s">
        <v>816</v>
      </c>
      <c r="M361" t="s">
        <v>874</v>
      </c>
      <c r="N361" t="s">
        <v>797</v>
      </c>
      <c r="O361" t="s">
        <v>831</v>
      </c>
    </row>
    <row r="362" spans="1:15" x14ac:dyDescent="0.35">
      <c r="A362" s="7" t="str">
        <f t="shared" si="5"/>
        <v>Rose Obetz</v>
      </c>
      <c r="B362" t="s">
        <v>619</v>
      </c>
      <c r="C362" t="s">
        <v>618</v>
      </c>
      <c r="D362" t="s">
        <v>914</v>
      </c>
      <c r="E362" s="1">
        <v>43201.291666666672</v>
      </c>
      <c r="F362" t="s">
        <v>803</v>
      </c>
      <c r="G362" s="1">
        <v>43069.333333333328</v>
      </c>
      <c r="H362" t="s">
        <v>794</v>
      </c>
      <c r="I362" s="1">
        <v>42809.291666666672</v>
      </c>
      <c r="J362">
        <v>0</v>
      </c>
      <c r="K362">
        <v>0</v>
      </c>
      <c r="L362" t="s">
        <v>824</v>
      </c>
      <c r="M362" t="s">
        <v>874</v>
      </c>
      <c r="N362" t="s">
        <v>842</v>
      </c>
      <c r="O362" t="s">
        <v>845</v>
      </c>
    </row>
    <row r="363" spans="1:15" x14ac:dyDescent="0.35">
      <c r="A363" s="7" t="str">
        <f t="shared" si="5"/>
        <v>Rose Obetz</v>
      </c>
      <c r="B363" t="s">
        <v>136</v>
      </c>
      <c r="C363" t="s">
        <v>135</v>
      </c>
      <c r="D363" t="s">
        <v>917</v>
      </c>
      <c r="E363" s="1">
        <v>43271.291666666672</v>
      </c>
      <c r="F363" t="s">
        <v>793</v>
      </c>
      <c r="G363" s="1">
        <v>43195.291666666672</v>
      </c>
      <c r="H363" t="s">
        <v>794</v>
      </c>
      <c r="J363">
        <v>0</v>
      </c>
      <c r="K363">
        <v>0</v>
      </c>
      <c r="L363" t="s">
        <v>816</v>
      </c>
      <c r="M363" t="s">
        <v>874</v>
      </c>
      <c r="N363" t="s">
        <v>810</v>
      </c>
      <c r="O363" t="s">
        <v>831</v>
      </c>
    </row>
    <row r="364" spans="1:15" x14ac:dyDescent="0.35">
      <c r="A364" s="7" t="str">
        <f t="shared" si="5"/>
        <v>Rose Obetz</v>
      </c>
      <c r="B364" t="s">
        <v>246</v>
      </c>
      <c r="C364" t="s">
        <v>245</v>
      </c>
      <c r="D364" t="s">
        <v>925</v>
      </c>
      <c r="E364" s="1">
        <v>43252.291666666672</v>
      </c>
      <c r="F364" t="s">
        <v>800</v>
      </c>
      <c r="G364" s="1">
        <v>41376.291666666664</v>
      </c>
      <c r="H364" t="s">
        <v>794</v>
      </c>
      <c r="I364" s="1">
        <v>42075.291666666672</v>
      </c>
      <c r="J364">
        <v>2</v>
      </c>
      <c r="K364">
        <v>114531</v>
      </c>
      <c r="L364" t="s">
        <v>816</v>
      </c>
      <c r="M364" t="s">
        <v>874</v>
      </c>
      <c r="N364" t="s">
        <v>836</v>
      </c>
      <c r="O364" t="s">
        <v>801</v>
      </c>
    </row>
    <row r="365" spans="1:15" x14ac:dyDescent="0.35">
      <c r="A365" s="7" t="str">
        <f t="shared" si="5"/>
        <v>Rose Obetz</v>
      </c>
      <c r="B365" t="s">
        <v>478</v>
      </c>
      <c r="C365" t="s">
        <v>477</v>
      </c>
      <c r="D365" t="s">
        <v>928</v>
      </c>
      <c r="E365" s="1">
        <v>43235.291666666672</v>
      </c>
      <c r="F365" t="s">
        <v>808</v>
      </c>
      <c r="G365" s="1">
        <v>43155.333333333328</v>
      </c>
      <c r="H365" t="s">
        <v>794</v>
      </c>
      <c r="J365">
        <v>0</v>
      </c>
      <c r="K365">
        <v>0</v>
      </c>
      <c r="L365" t="s">
        <v>816</v>
      </c>
      <c r="M365" t="s">
        <v>874</v>
      </c>
      <c r="N365" t="s">
        <v>857</v>
      </c>
      <c r="O365" t="s">
        <v>801</v>
      </c>
    </row>
    <row r="366" spans="1:15" x14ac:dyDescent="0.35">
      <c r="A366" s="7" t="str">
        <f t="shared" si="5"/>
        <v>Rose Obetz</v>
      </c>
      <c r="B366" t="s">
        <v>131</v>
      </c>
      <c r="C366" t="s">
        <v>130</v>
      </c>
      <c r="D366" t="s">
        <v>1029</v>
      </c>
      <c r="E366" s="1">
        <v>43272.291666666672</v>
      </c>
      <c r="F366" t="s">
        <v>1030</v>
      </c>
      <c r="G366" s="1">
        <v>43245.291666666672</v>
      </c>
      <c r="H366" t="s">
        <v>794</v>
      </c>
      <c r="J366">
        <v>0</v>
      </c>
      <c r="K366">
        <v>0</v>
      </c>
      <c r="L366" t="s">
        <v>816</v>
      </c>
      <c r="M366" t="s">
        <v>874</v>
      </c>
      <c r="N366" t="s">
        <v>805</v>
      </c>
      <c r="O366" t="s">
        <v>1031</v>
      </c>
    </row>
    <row r="367" spans="1:15" x14ac:dyDescent="0.35">
      <c r="A367" s="7" t="str">
        <f t="shared" si="5"/>
        <v>Rose Obetz</v>
      </c>
      <c r="B367" t="s">
        <v>378</v>
      </c>
      <c r="C367" t="s">
        <v>377</v>
      </c>
      <c r="D367" t="s">
        <v>1043</v>
      </c>
      <c r="E367" s="1">
        <v>43305.291666666672</v>
      </c>
      <c r="F367" t="s">
        <v>884</v>
      </c>
      <c r="G367" s="1">
        <v>42584.291666666672</v>
      </c>
      <c r="H367" t="s">
        <v>794</v>
      </c>
      <c r="I367" s="1">
        <v>42947.291666666672</v>
      </c>
      <c r="J367">
        <v>0</v>
      </c>
      <c r="K367">
        <v>500</v>
      </c>
      <c r="L367" t="s">
        <v>816</v>
      </c>
      <c r="M367" t="s">
        <v>874</v>
      </c>
      <c r="N367" t="s">
        <v>797</v>
      </c>
      <c r="O367" t="s">
        <v>979</v>
      </c>
    </row>
    <row r="368" spans="1:15" x14ac:dyDescent="0.35">
      <c r="A368" s="7" t="str">
        <f t="shared" si="5"/>
        <v>Rose Obetz</v>
      </c>
      <c r="B368" t="s">
        <v>669</v>
      </c>
      <c r="C368" t="s">
        <v>668</v>
      </c>
      <c r="D368" t="s">
        <v>1053</v>
      </c>
      <c r="E368" s="1">
        <v>43182.291666666672</v>
      </c>
      <c r="F368" t="s">
        <v>793</v>
      </c>
      <c r="G368" s="1">
        <v>42901.291666666672</v>
      </c>
      <c r="H368" t="s">
        <v>794</v>
      </c>
      <c r="I368" s="1">
        <v>41974.333333333328</v>
      </c>
      <c r="J368">
        <v>2</v>
      </c>
      <c r="K368">
        <v>90000</v>
      </c>
      <c r="L368" t="s">
        <v>795</v>
      </c>
      <c r="M368" t="s">
        <v>874</v>
      </c>
      <c r="N368" t="s">
        <v>797</v>
      </c>
      <c r="O368" t="s">
        <v>831</v>
      </c>
    </row>
    <row r="369" spans="1:15" x14ac:dyDescent="0.35">
      <c r="A369" s="7" t="str">
        <f t="shared" si="5"/>
        <v>Rose Obetz</v>
      </c>
      <c r="B369" t="s">
        <v>285</v>
      </c>
      <c r="C369" t="s">
        <v>284</v>
      </c>
      <c r="D369" t="s">
        <v>1061</v>
      </c>
      <c r="E369" s="1">
        <v>43238.291666666672</v>
      </c>
      <c r="F369" t="s">
        <v>1005</v>
      </c>
      <c r="G369" s="1">
        <v>43181.291666666672</v>
      </c>
      <c r="H369" t="s">
        <v>794</v>
      </c>
      <c r="J369">
        <v>0</v>
      </c>
      <c r="K369">
        <v>0</v>
      </c>
      <c r="L369" t="s">
        <v>816</v>
      </c>
      <c r="M369" t="s">
        <v>874</v>
      </c>
      <c r="N369" t="s">
        <v>937</v>
      </c>
      <c r="O369" t="s">
        <v>867</v>
      </c>
    </row>
    <row r="370" spans="1:15" x14ac:dyDescent="0.35">
      <c r="A370" s="7" t="str">
        <f t="shared" si="5"/>
        <v>Rose Obetz</v>
      </c>
      <c r="B370" t="s">
        <v>404</v>
      </c>
      <c r="C370" t="s">
        <v>403</v>
      </c>
      <c r="D370" t="s">
        <v>1064</v>
      </c>
      <c r="E370" s="1">
        <v>43235.291666666672</v>
      </c>
      <c r="F370" t="s">
        <v>808</v>
      </c>
      <c r="G370" s="1">
        <v>43161.333333333328</v>
      </c>
      <c r="H370" t="s">
        <v>794</v>
      </c>
      <c r="J370">
        <v>0</v>
      </c>
      <c r="K370">
        <v>0</v>
      </c>
      <c r="L370" t="s">
        <v>816</v>
      </c>
      <c r="M370" t="s">
        <v>874</v>
      </c>
      <c r="N370" t="s">
        <v>810</v>
      </c>
      <c r="O370" t="s">
        <v>845</v>
      </c>
    </row>
    <row r="371" spans="1:15" x14ac:dyDescent="0.35">
      <c r="A371" s="7" t="str">
        <f t="shared" si="5"/>
        <v>Rose Obetz</v>
      </c>
      <c r="B371" t="s">
        <v>69</v>
      </c>
      <c r="C371" t="s">
        <v>67</v>
      </c>
      <c r="D371" t="s">
        <v>1065</v>
      </c>
      <c r="E371" s="1">
        <v>43279.291666666672</v>
      </c>
      <c r="F371" t="s">
        <v>840</v>
      </c>
      <c r="G371" s="1">
        <v>42173.291666666672</v>
      </c>
      <c r="H371" t="s">
        <v>794</v>
      </c>
      <c r="I371" s="1">
        <v>41001.291666666664</v>
      </c>
      <c r="J371">
        <v>7</v>
      </c>
      <c r="K371">
        <v>329000</v>
      </c>
      <c r="L371" t="s">
        <v>795</v>
      </c>
      <c r="M371" t="s">
        <v>874</v>
      </c>
      <c r="N371" t="s">
        <v>810</v>
      </c>
      <c r="O371" t="s">
        <v>801</v>
      </c>
    </row>
    <row r="372" spans="1:15" x14ac:dyDescent="0.35">
      <c r="A372" s="7" t="str">
        <f t="shared" si="5"/>
        <v>Rose Obetz</v>
      </c>
      <c r="B372" t="s">
        <v>1428</v>
      </c>
      <c r="C372" t="s">
        <v>1427</v>
      </c>
      <c r="D372" t="s">
        <v>1512</v>
      </c>
      <c r="E372" s="1">
        <v>43311.291666666672</v>
      </c>
      <c r="F372" t="s">
        <v>808</v>
      </c>
      <c r="G372" s="1">
        <v>43305.291666666672</v>
      </c>
      <c r="H372" t="s">
        <v>794</v>
      </c>
      <c r="J372">
        <v>0</v>
      </c>
      <c r="K372">
        <v>0</v>
      </c>
      <c r="L372" t="s">
        <v>816</v>
      </c>
      <c r="M372" t="s">
        <v>874</v>
      </c>
      <c r="N372" t="s">
        <v>810</v>
      </c>
      <c r="O372" t="s">
        <v>801</v>
      </c>
    </row>
    <row r="373" spans="1:15" x14ac:dyDescent="0.35">
      <c r="A373" s="7" t="str">
        <f t="shared" si="5"/>
        <v>Rose Obetz</v>
      </c>
      <c r="B373" t="s">
        <v>778</v>
      </c>
      <c r="C373" t="s">
        <v>777</v>
      </c>
      <c r="D373" t="s">
        <v>1092</v>
      </c>
      <c r="E373" s="1">
        <v>43108.333333333328</v>
      </c>
      <c r="F373" t="s">
        <v>847</v>
      </c>
      <c r="G373" s="1">
        <v>41863.291666666664</v>
      </c>
      <c r="H373" t="s">
        <v>794</v>
      </c>
      <c r="I373" s="1">
        <v>40725.291666666664</v>
      </c>
      <c r="J373">
        <v>1</v>
      </c>
      <c r="K373">
        <v>130000</v>
      </c>
      <c r="L373" t="s">
        <v>795</v>
      </c>
      <c r="M373" t="s">
        <v>874</v>
      </c>
      <c r="N373" t="s">
        <v>1052</v>
      </c>
      <c r="O373" t="s">
        <v>801</v>
      </c>
    </row>
    <row r="374" spans="1:15" x14ac:dyDescent="0.35">
      <c r="A374" s="7" t="str">
        <f t="shared" si="5"/>
        <v>Rose Obetz</v>
      </c>
      <c r="B374" t="s">
        <v>738</v>
      </c>
      <c r="C374" t="s">
        <v>737</v>
      </c>
      <c r="D374" t="s">
        <v>1125</v>
      </c>
      <c r="E374" s="1">
        <v>43298.291666666672</v>
      </c>
      <c r="F374" t="s">
        <v>800</v>
      </c>
      <c r="G374" s="1">
        <v>42914.291666666672</v>
      </c>
      <c r="H374" t="s">
        <v>794</v>
      </c>
      <c r="I374" s="1">
        <v>42887.291666666672</v>
      </c>
      <c r="J374">
        <v>4</v>
      </c>
      <c r="K374">
        <v>115500</v>
      </c>
      <c r="L374" t="s">
        <v>824</v>
      </c>
      <c r="M374" t="s">
        <v>874</v>
      </c>
      <c r="N374" t="s">
        <v>797</v>
      </c>
      <c r="O374" t="s">
        <v>801</v>
      </c>
    </row>
    <row r="375" spans="1:15" x14ac:dyDescent="0.35">
      <c r="A375" s="7" t="str">
        <f t="shared" si="5"/>
        <v>Rose Obetz</v>
      </c>
      <c r="B375" t="s">
        <v>617</v>
      </c>
      <c r="C375" t="s">
        <v>616</v>
      </c>
      <c r="D375" t="s">
        <v>1152</v>
      </c>
      <c r="E375" s="1">
        <v>43201.291666666672</v>
      </c>
      <c r="F375" t="s">
        <v>1153</v>
      </c>
      <c r="G375" s="1">
        <v>42226.291666666672</v>
      </c>
      <c r="H375" t="s">
        <v>794</v>
      </c>
      <c r="I375" s="1">
        <v>42402.333333333328</v>
      </c>
      <c r="J375">
        <v>1</v>
      </c>
      <c r="K375">
        <v>10000</v>
      </c>
      <c r="L375" t="s">
        <v>816</v>
      </c>
      <c r="M375" t="s">
        <v>874</v>
      </c>
      <c r="N375" t="s">
        <v>857</v>
      </c>
      <c r="O375" t="s">
        <v>831</v>
      </c>
    </row>
    <row r="376" spans="1:15" x14ac:dyDescent="0.35">
      <c r="A376" s="7" t="str">
        <f t="shared" si="5"/>
        <v>Rose Obetz</v>
      </c>
      <c r="B376" t="s">
        <v>87</v>
      </c>
      <c r="C376" t="s">
        <v>1386</v>
      </c>
      <c r="D376" t="s">
        <v>1025</v>
      </c>
      <c r="E376" s="1">
        <v>43277.291666666672</v>
      </c>
      <c r="F376" t="s">
        <v>808</v>
      </c>
      <c r="G376" s="1">
        <v>42661.291666666672</v>
      </c>
      <c r="H376" t="s">
        <v>794</v>
      </c>
      <c r="I376" s="1">
        <v>42617.291666666672</v>
      </c>
      <c r="J376">
        <v>2</v>
      </c>
      <c r="K376">
        <v>0</v>
      </c>
      <c r="L376" t="s">
        <v>816</v>
      </c>
      <c r="M376" t="s">
        <v>874</v>
      </c>
      <c r="N376" t="s">
        <v>1026</v>
      </c>
      <c r="O376" t="s">
        <v>849</v>
      </c>
    </row>
    <row r="377" spans="1:15" x14ac:dyDescent="0.35">
      <c r="A377" s="7" t="str">
        <f t="shared" si="5"/>
        <v>Rose Obetz</v>
      </c>
      <c r="B377" t="s">
        <v>680</v>
      </c>
      <c r="C377" t="s">
        <v>679</v>
      </c>
      <c r="D377" t="s">
        <v>1181</v>
      </c>
      <c r="E377" s="1">
        <v>43179.291666666672</v>
      </c>
      <c r="F377" t="s">
        <v>800</v>
      </c>
      <c r="G377" s="1">
        <v>42107.291666666672</v>
      </c>
      <c r="H377" t="s">
        <v>794</v>
      </c>
      <c r="I377" s="1">
        <v>42292.291666666672</v>
      </c>
      <c r="J377">
        <v>1</v>
      </c>
      <c r="K377">
        <v>30000</v>
      </c>
      <c r="L377" t="s">
        <v>795</v>
      </c>
      <c r="M377" t="s">
        <v>874</v>
      </c>
      <c r="N377" t="s">
        <v>852</v>
      </c>
      <c r="O377" t="s">
        <v>831</v>
      </c>
    </row>
    <row r="378" spans="1:15" x14ac:dyDescent="0.35">
      <c r="A378" s="7" t="str">
        <f t="shared" si="5"/>
        <v>Rose Obetz</v>
      </c>
      <c r="B378" t="s">
        <v>332</v>
      </c>
      <c r="C378" t="s">
        <v>331</v>
      </c>
      <c r="D378" t="s">
        <v>1214</v>
      </c>
      <c r="E378" s="1">
        <v>43235.291666666672</v>
      </c>
      <c r="F378" t="s">
        <v>808</v>
      </c>
      <c r="G378" s="1">
        <v>41624.333333333336</v>
      </c>
      <c r="H378" t="s">
        <v>794</v>
      </c>
      <c r="I378" s="1">
        <v>41088.291666666664</v>
      </c>
      <c r="J378">
        <v>2</v>
      </c>
      <c r="K378">
        <v>435000</v>
      </c>
      <c r="L378" t="s">
        <v>795</v>
      </c>
      <c r="M378" t="s">
        <v>874</v>
      </c>
      <c r="N378" t="s">
        <v>857</v>
      </c>
      <c r="O378" t="s">
        <v>798</v>
      </c>
    </row>
    <row r="379" spans="1:15" x14ac:dyDescent="0.35">
      <c r="A379" s="7" t="str">
        <f t="shared" si="5"/>
        <v>Rose Obetz</v>
      </c>
      <c r="B379" t="s">
        <v>446</v>
      </c>
      <c r="C379" t="s">
        <v>445</v>
      </c>
      <c r="D379" t="s">
        <v>1269</v>
      </c>
      <c r="E379" s="1">
        <v>43235.291666666672</v>
      </c>
      <c r="F379" t="s">
        <v>907</v>
      </c>
      <c r="G379" s="1">
        <v>43055.333333333328</v>
      </c>
      <c r="H379" t="s">
        <v>794</v>
      </c>
      <c r="I379" s="1">
        <v>43084.333333333328</v>
      </c>
      <c r="J379">
        <v>0</v>
      </c>
      <c r="K379">
        <v>0</v>
      </c>
      <c r="L379" t="s">
        <v>816</v>
      </c>
      <c r="M379" t="s">
        <v>874</v>
      </c>
      <c r="N379" t="s">
        <v>810</v>
      </c>
      <c r="O379" t="s">
        <v>869</v>
      </c>
    </row>
    <row r="380" spans="1:15" x14ac:dyDescent="0.35">
      <c r="A380" s="7" t="str">
        <f t="shared" si="5"/>
        <v>Rose Obetz</v>
      </c>
      <c r="B380" t="s">
        <v>448</v>
      </c>
      <c r="C380" t="s">
        <v>447</v>
      </c>
      <c r="D380" t="s">
        <v>1289</v>
      </c>
      <c r="E380" s="1">
        <v>43290.291666666672</v>
      </c>
      <c r="F380" t="s">
        <v>840</v>
      </c>
      <c r="G380" s="1">
        <v>43026.291666666672</v>
      </c>
      <c r="H380" t="s">
        <v>794</v>
      </c>
      <c r="I380" s="1">
        <v>42887.291666666672</v>
      </c>
      <c r="J380">
        <v>1</v>
      </c>
      <c r="K380">
        <v>24000</v>
      </c>
      <c r="L380" t="s">
        <v>824</v>
      </c>
      <c r="M380" t="s">
        <v>874</v>
      </c>
      <c r="N380" t="s">
        <v>810</v>
      </c>
      <c r="O380" t="s">
        <v>801</v>
      </c>
    </row>
    <row r="381" spans="1:15" x14ac:dyDescent="0.35">
      <c r="A381" s="7" t="str">
        <f t="shared" si="5"/>
        <v>Rose Obetz</v>
      </c>
      <c r="B381" t="s">
        <v>428</v>
      </c>
      <c r="C381" t="s">
        <v>427</v>
      </c>
      <c r="D381" t="s">
        <v>1295</v>
      </c>
      <c r="E381" s="1">
        <v>43235.291666666672</v>
      </c>
      <c r="F381" t="s">
        <v>800</v>
      </c>
      <c r="G381" s="1">
        <v>42807.291666666672</v>
      </c>
      <c r="H381" t="s">
        <v>794</v>
      </c>
      <c r="I381" s="1">
        <v>39508.333333333336</v>
      </c>
      <c r="J381">
        <v>1</v>
      </c>
      <c r="K381">
        <v>320000</v>
      </c>
      <c r="L381" t="s">
        <v>795</v>
      </c>
      <c r="M381" t="s">
        <v>874</v>
      </c>
      <c r="N381" t="s">
        <v>797</v>
      </c>
      <c r="O381" t="s">
        <v>831</v>
      </c>
    </row>
    <row r="382" spans="1:15" x14ac:dyDescent="0.35">
      <c r="A382" s="7" t="str">
        <f t="shared" si="5"/>
        <v>Rose Obetz</v>
      </c>
      <c r="B382" t="s">
        <v>155</v>
      </c>
      <c r="C382" t="s">
        <v>154</v>
      </c>
      <c r="D382" t="s">
        <v>1300</v>
      </c>
      <c r="E382" s="1">
        <v>43269.291666666672</v>
      </c>
      <c r="F382" t="s">
        <v>840</v>
      </c>
      <c r="G382" s="1">
        <v>42691.333333333328</v>
      </c>
      <c r="H382" t="s">
        <v>794</v>
      </c>
      <c r="I382" s="1">
        <v>31717.333333333332</v>
      </c>
      <c r="J382">
        <v>4</v>
      </c>
      <c r="K382">
        <v>417536</v>
      </c>
      <c r="L382" t="s">
        <v>795</v>
      </c>
      <c r="M382" t="s">
        <v>874</v>
      </c>
      <c r="N382" t="s">
        <v>797</v>
      </c>
      <c r="O382" t="s">
        <v>801</v>
      </c>
    </row>
    <row r="383" spans="1:15" x14ac:dyDescent="0.35">
      <c r="A383" s="7" t="str">
        <f t="shared" si="5"/>
        <v>Rose Obetz</v>
      </c>
      <c r="B383" t="s">
        <v>406</v>
      </c>
      <c r="C383" t="s">
        <v>405</v>
      </c>
      <c r="D383" t="s">
        <v>1305</v>
      </c>
      <c r="E383" s="1">
        <v>43235.291666666672</v>
      </c>
      <c r="F383" t="s">
        <v>949</v>
      </c>
      <c r="G383" s="1">
        <v>42817.291666666672</v>
      </c>
      <c r="H383" t="s">
        <v>794</v>
      </c>
      <c r="I383" s="1">
        <v>42825.291666666672</v>
      </c>
      <c r="J383">
        <v>1</v>
      </c>
      <c r="K383">
        <v>5000</v>
      </c>
      <c r="L383" t="s">
        <v>816</v>
      </c>
      <c r="M383" t="s">
        <v>874</v>
      </c>
      <c r="N383" t="s">
        <v>937</v>
      </c>
      <c r="O383" t="s">
        <v>853</v>
      </c>
    </row>
    <row r="384" spans="1:15" x14ac:dyDescent="0.35">
      <c r="A384" s="7" t="str">
        <f t="shared" si="5"/>
        <v>Shalene Hayman</v>
      </c>
      <c r="B384" t="s">
        <v>39</v>
      </c>
      <c r="C384" t="s">
        <v>38</v>
      </c>
      <c r="D384" t="s">
        <v>908</v>
      </c>
      <c r="E384" s="1">
        <v>43279.291666666672</v>
      </c>
      <c r="F384" t="s">
        <v>808</v>
      </c>
      <c r="G384" s="1">
        <v>43085.333333333328</v>
      </c>
      <c r="H384" t="s">
        <v>794</v>
      </c>
      <c r="J384">
        <v>0</v>
      </c>
      <c r="K384">
        <v>0</v>
      </c>
      <c r="L384" t="s">
        <v>816</v>
      </c>
      <c r="M384" t="s">
        <v>909</v>
      </c>
      <c r="N384" t="s">
        <v>810</v>
      </c>
      <c r="O384" t="s">
        <v>845</v>
      </c>
    </row>
    <row r="385" spans="1:15" x14ac:dyDescent="0.35">
      <c r="A385" s="7" t="str">
        <f t="shared" si="5"/>
        <v>Shalene Hayman</v>
      </c>
      <c r="B385" t="s">
        <v>422</v>
      </c>
      <c r="C385" t="s">
        <v>421</v>
      </c>
      <c r="D385" t="s">
        <v>957</v>
      </c>
      <c r="E385" s="1">
        <v>43235.291666666672</v>
      </c>
      <c r="F385" t="s">
        <v>803</v>
      </c>
      <c r="G385" s="1">
        <v>43194.291666666672</v>
      </c>
      <c r="H385" t="s">
        <v>794</v>
      </c>
      <c r="I385" s="1">
        <v>42491.291666666672</v>
      </c>
      <c r="J385">
        <v>1</v>
      </c>
      <c r="K385">
        <v>146000</v>
      </c>
      <c r="L385" t="s">
        <v>795</v>
      </c>
      <c r="M385" t="s">
        <v>909</v>
      </c>
      <c r="N385" t="s">
        <v>937</v>
      </c>
      <c r="O385" t="s">
        <v>958</v>
      </c>
    </row>
    <row r="386" spans="1:15" x14ac:dyDescent="0.35">
      <c r="A386" s="7" t="str">
        <f t="shared" ref="A386:A449" si="6">M386</f>
        <v>Shalene Hayman</v>
      </c>
      <c r="B386" t="s">
        <v>358</v>
      </c>
      <c r="C386" t="s">
        <v>357</v>
      </c>
      <c r="D386" t="s">
        <v>1009</v>
      </c>
      <c r="E386" s="1">
        <v>43235.291666666672</v>
      </c>
      <c r="F386" t="s">
        <v>889</v>
      </c>
      <c r="G386" s="1">
        <v>42426.333333333328</v>
      </c>
      <c r="H386" t="s">
        <v>794</v>
      </c>
      <c r="I386" s="1">
        <v>42370.333333333328</v>
      </c>
      <c r="J386">
        <v>1</v>
      </c>
      <c r="K386">
        <v>0</v>
      </c>
      <c r="L386" t="s">
        <v>824</v>
      </c>
      <c r="M386" t="s">
        <v>909</v>
      </c>
      <c r="N386" t="s">
        <v>813</v>
      </c>
      <c r="O386" t="s">
        <v>849</v>
      </c>
    </row>
    <row r="387" spans="1:15" x14ac:dyDescent="0.35">
      <c r="A387" s="7" t="str">
        <f t="shared" si="6"/>
        <v>Shalene Hayman</v>
      </c>
      <c r="B387" t="s">
        <v>338</v>
      </c>
      <c r="C387" t="s">
        <v>337</v>
      </c>
      <c r="D387" t="s">
        <v>809</v>
      </c>
      <c r="E387" s="1">
        <v>43235.291666666672</v>
      </c>
      <c r="F387" t="s">
        <v>847</v>
      </c>
      <c r="G387" s="1">
        <v>40913.333333333336</v>
      </c>
      <c r="H387" t="s">
        <v>794</v>
      </c>
      <c r="I387" s="1">
        <v>40858.333333333336</v>
      </c>
      <c r="J387">
        <v>1</v>
      </c>
      <c r="K387">
        <v>100532</v>
      </c>
      <c r="L387" t="s">
        <v>824</v>
      </c>
      <c r="M387" t="s">
        <v>909</v>
      </c>
      <c r="N387" t="s">
        <v>1026</v>
      </c>
      <c r="O387" t="s">
        <v>801</v>
      </c>
    </row>
    <row r="388" spans="1:15" x14ac:dyDescent="0.35">
      <c r="A388" s="7" t="str">
        <f t="shared" si="6"/>
        <v>Shalene Hayman</v>
      </c>
      <c r="B388" t="s">
        <v>244</v>
      </c>
      <c r="C388" t="s">
        <v>243</v>
      </c>
      <c r="D388" t="s">
        <v>1180</v>
      </c>
      <c r="E388" s="1">
        <v>43252.291666666672</v>
      </c>
      <c r="F388" t="s">
        <v>952</v>
      </c>
      <c r="G388" s="1">
        <v>43210.291666666672</v>
      </c>
      <c r="H388" t="s">
        <v>794</v>
      </c>
      <c r="I388" s="1">
        <v>40182.333333333336</v>
      </c>
      <c r="J388">
        <v>2</v>
      </c>
      <c r="K388">
        <v>0</v>
      </c>
      <c r="L388" t="s">
        <v>795</v>
      </c>
      <c r="M388" t="s">
        <v>909</v>
      </c>
      <c r="N388" t="s">
        <v>810</v>
      </c>
      <c r="O388" t="s">
        <v>831</v>
      </c>
    </row>
    <row r="389" spans="1:15" x14ac:dyDescent="0.35">
      <c r="A389" s="7" t="str">
        <f t="shared" si="6"/>
        <v>Shalene Hayman</v>
      </c>
      <c r="B389" t="s">
        <v>526</v>
      </c>
      <c r="C389" t="s">
        <v>525</v>
      </c>
      <c r="D389" t="s">
        <v>1223</v>
      </c>
      <c r="E389" s="1">
        <v>43235.291666666672</v>
      </c>
      <c r="F389" t="s">
        <v>907</v>
      </c>
      <c r="G389" s="1">
        <v>43010.291666666672</v>
      </c>
      <c r="H389" t="s">
        <v>794</v>
      </c>
      <c r="I389" s="1">
        <v>28491.333333333332</v>
      </c>
      <c r="J389">
        <v>0</v>
      </c>
      <c r="K389">
        <v>0</v>
      </c>
      <c r="L389" t="s">
        <v>795</v>
      </c>
      <c r="M389" t="s">
        <v>909</v>
      </c>
      <c r="N389" t="s">
        <v>797</v>
      </c>
      <c r="O389" t="s">
        <v>1224</v>
      </c>
    </row>
    <row r="390" spans="1:15" x14ac:dyDescent="0.35">
      <c r="A390" s="7" t="str">
        <f t="shared" si="6"/>
        <v>STAR VAN BUREN</v>
      </c>
      <c r="B390" t="s">
        <v>506</v>
      </c>
      <c r="C390" t="s">
        <v>505</v>
      </c>
      <c r="D390" t="s">
        <v>900</v>
      </c>
      <c r="E390" s="1">
        <v>43235.291666666672</v>
      </c>
      <c r="F390" t="s">
        <v>840</v>
      </c>
      <c r="G390" s="1">
        <v>42524.291666666672</v>
      </c>
      <c r="H390" t="s">
        <v>794</v>
      </c>
      <c r="I390" s="1">
        <v>42626.291666666672</v>
      </c>
      <c r="J390">
        <v>5</v>
      </c>
      <c r="K390">
        <v>0</v>
      </c>
      <c r="L390" t="s">
        <v>816</v>
      </c>
      <c r="M390" t="s">
        <v>1563</v>
      </c>
      <c r="N390" t="s">
        <v>797</v>
      </c>
      <c r="O390" t="s">
        <v>901</v>
      </c>
    </row>
    <row r="391" spans="1:15" x14ac:dyDescent="0.35">
      <c r="A391" s="7" t="str">
        <f t="shared" si="6"/>
        <v>STAR VAN BUREN</v>
      </c>
      <c r="B391" t="s">
        <v>206</v>
      </c>
      <c r="C391" t="s">
        <v>205</v>
      </c>
      <c r="D391" t="s">
        <v>1142</v>
      </c>
      <c r="E391" s="1">
        <v>43259.291666666672</v>
      </c>
      <c r="F391" t="s">
        <v>793</v>
      </c>
      <c r="G391" s="1">
        <v>42894.291666666672</v>
      </c>
      <c r="H391" t="s">
        <v>794</v>
      </c>
      <c r="I391" s="1">
        <v>42145.291666666672</v>
      </c>
      <c r="J391">
        <v>3</v>
      </c>
      <c r="K391">
        <v>500</v>
      </c>
      <c r="L391" t="s">
        <v>795</v>
      </c>
      <c r="M391" t="s">
        <v>1563</v>
      </c>
      <c r="N391" t="s">
        <v>797</v>
      </c>
      <c r="O391" t="s">
        <v>1143</v>
      </c>
    </row>
    <row r="392" spans="1:15" x14ac:dyDescent="0.35">
      <c r="A392" s="7" t="str">
        <f t="shared" si="6"/>
        <v>Sylvia Martini</v>
      </c>
      <c r="B392" t="s">
        <v>558</v>
      </c>
      <c r="C392" t="s">
        <v>557</v>
      </c>
      <c r="D392" t="s">
        <v>821</v>
      </c>
      <c r="E392" s="1">
        <v>43231.291666666672</v>
      </c>
      <c r="F392" t="s">
        <v>803</v>
      </c>
      <c r="G392" s="1">
        <v>43125.333333333328</v>
      </c>
      <c r="H392" t="s">
        <v>794</v>
      </c>
      <c r="I392" s="1">
        <v>42049.333333333328</v>
      </c>
      <c r="J392">
        <v>1</v>
      </c>
      <c r="K392">
        <v>500</v>
      </c>
      <c r="L392" t="s">
        <v>795</v>
      </c>
      <c r="M392" t="s">
        <v>822</v>
      </c>
      <c r="N392" t="s">
        <v>810</v>
      </c>
      <c r="O392" t="s">
        <v>798</v>
      </c>
    </row>
    <row r="393" spans="1:15" x14ac:dyDescent="0.35">
      <c r="A393" s="7" t="str">
        <f t="shared" si="6"/>
        <v>Sylvia Martini</v>
      </c>
      <c r="B393" t="s">
        <v>594</v>
      </c>
      <c r="C393" t="s">
        <v>593</v>
      </c>
      <c r="D393" t="s">
        <v>880</v>
      </c>
      <c r="E393" s="1">
        <v>43279.291666666672</v>
      </c>
      <c r="F393" t="s">
        <v>861</v>
      </c>
      <c r="G393" s="1">
        <v>41386.291666666664</v>
      </c>
      <c r="H393" t="s">
        <v>794</v>
      </c>
      <c r="I393" s="1">
        <v>43109.333333333328</v>
      </c>
      <c r="J393">
        <v>0</v>
      </c>
      <c r="K393">
        <v>0</v>
      </c>
      <c r="L393" t="s">
        <v>816</v>
      </c>
      <c r="M393" t="s">
        <v>822</v>
      </c>
      <c r="N393" t="s">
        <v>810</v>
      </c>
      <c r="O393" t="s">
        <v>801</v>
      </c>
    </row>
    <row r="394" spans="1:15" x14ac:dyDescent="0.35">
      <c r="A394" s="7" t="str">
        <f t="shared" si="6"/>
        <v>Sylvia Martini</v>
      </c>
      <c r="B394" t="s">
        <v>614</v>
      </c>
      <c r="C394" t="s">
        <v>613</v>
      </c>
      <c r="D394" t="s">
        <v>895</v>
      </c>
      <c r="E394" s="1">
        <v>43204.291666666672</v>
      </c>
      <c r="F394" t="s">
        <v>819</v>
      </c>
      <c r="G394" s="1">
        <v>41778.291666666664</v>
      </c>
      <c r="H394" t="s">
        <v>794</v>
      </c>
      <c r="I394" s="1">
        <v>41849.291666666664</v>
      </c>
      <c r="J394">
        <v>0</v>
      </c>
      <c r="K394">
        <v>0</v>
      </c>
      <c r="L394" t="s">
        <v>824</v>
      </c>
      <c r="M394" t="s">
        <v>822</v>
      </c>
      <c r="N394" t="s">
        <v>797</v>
      </c>
      <c r="O394" t="s">
        <v>896</v>
      </c>
    </row>
    <row r="395" spans="1:15" x14ac:dyDescent="0.35">
      <c r="A395" s="7" t="str">
        <f t="shared" si="6"/>
        <v>Sylvia Martini</v>
      </c>
      <c r="B395" t="s">
        <v>75</v>
      </c>
      <c r="C395" t="s">
        <v>74</v>
      </c>
      <c r="D395" t="s">
        <v>897</v>
      </c>
      <c r="E395" s="1">
        <v>43313.291666666672</v>
      </c>
      <c r="F395" t="s">
        <v>800</v>
      </c>
      <c r="G395" s="1">
        <v>43278.291666666672</v>
      </c>
      <c r="H395" t="s">
        <v>794</v>
      </c>
      <c r="J395">
        <v>0</v>
      </c>
      <c r="K395">
        <v>0</v>
      </c>
      <c r="L395" t="s">
        <v>816</v>
      </c>
      <c r="M395" t="s">
        <v>822</v>
      </c>
      <c r="N395" t="s">
        <v>810</v>
      </c>
      <c r="O395" t="s">
        <v>898</v>
      </c>
    </row>
    <row r="396" spans="1:15" x14ac:dyDescent="0.35">
      <c r="A396" s="7" t="str">
        <f t="shared" si="6"/>
        <v>Sylvia Martini</v>
      </c>
      <c r="B396" t="s">
        <v>238</v>
      </c>
      <c r="C396" t="s">
        <v>237</v>
      </c>
      <c r="D396" t="s">
        <v>954</v>
      </c>
      <c r="E396" s="1">
        <v>43252.291666666672</v>
      </c>
      <c r="F396" t="s">
        <v>876</v>
      </c>
      <c r="G396" s="1">
        <v>42760.333333333328</v>
      </c>
      <c r="H396" t="s">
        <v>794</v>
      </c>
      <c r="I396" s="1">
        <v>33239.333333333336</v>
      </c>
      <c r="J396">
        <v>8</v>
      </c>
      <c r="K396">
        <v>1800000</v>
      </c>
      <c r="L396" t="s">
        <v>795</v>
      </c>
      <c r="M396" t="s">
        <v>822</v>
      </c>
      <c r="N396" t="s">
        <v>797</v>
      </c>
      <c r="O396" t="s">
        <v>955</v>
      </c>
    </row>
    <row r="397" spans="1:15" x14ac:dyDescent="0.35">
      <c r="A397" s="7" t="str">
        <f t="shared" si="6"/>
        <v>Sylvia Martini</v>
      </c>
      <c r="B397" t="s">
        <v>260</v>
      </c>
      <c r="C397" t="s">
        <v>259</v>
      </c>
      <c r="D397" t="s">
        <v>966</v>
      </c>
      <c r="E397" s="1">
        <v>43249.291666666672</v>
      </c>
      <c r="F397" t="s">
        <v>800</v>
      </c>
      <c r="G397" s="1">
        <v>43038.291666666672</v>
      </c>
      <c r="H397" t="s">
        <v>794</v>
      </c>
      <c r="I397" s="1">
        <v>43038.291666666672</v>
      </c>
      <c r="J397">
        <v>0</v>
      </c>
      <c r="K397">
        <v>0</v>
      </c>
      <c r="L397" t="s">
        <v>824</v>
      </c>
      <c r="M397" t="s">
        <v>822</v>
      </c>
      <c r="N397" t="s">
        <v>857</v>
      </c>
      <c r="O397" t="s">
        <v>845</v>
      </c>
    </row>
    <row r="398" spans="1:15" x14ac:dyDescent="0.35">
      <c r="A398" s="7" t="str">
        <f t="shared" si="6"/>
        <v>Sylvia Martini</v>
      </c>
      <c r="B398" t="s">
        <v>320</v>
      </c>
      <c r="C398" t="s">
        <v>319</v>
      </c>
      <c r="D398" t="s">
        <v>970</v>
      </c>
      <c r="E398" s="1">
        <v>43235.291666666672</v>
      </c>
      <c r="F398" t="s">
        <v>840</v>
      </c>
      <c r="G398" s="1">
        <v>42830.291666666672</v>
      </c>
      <c r="H398" t="s">
        <v>794</v>
      </c>
      <c r="I398" s="1">
        <v>42908.291666666672</v>
      </c>
      <c r="J398">
        <v>1</v>
      </c>
      <c r="K398">
        <v>6580</v>
      </c>
      <c r="L398" t="s">
        <v>816</v>
      </c>
      <c r="M398" t="s">
        <v>822</v>
      </c>
      <c r="N398" t="s">
        <v>810</v>
      </c>
      <c r="O398" t="s">
        <v>853</v>
      </c>
    </row>
    <row r="399" spans="1:15" x14ac:dyDescent="0.35">
      <c r="A399" s="7" t="str">
        <f t="shared" si="6"/>
        <v>Sylvia Martini</v>
      </c>
      <c r="B399" t="s">
        <v>576</v>
      </c>
      <c r="C399" t="s">
        <v>1385</v>
      </c>
      <c r="D399" t="s">
        <v>856</v>
      </c>
      <c r="E399" s="1">
        <v>43278.291666666672</v>
      </c>
      <c r="F399" t="s">
        <v>808</v>
      </c>
      <c r="G399" s="1">
        <v>43214.291666666672</v>
      </c>
      <c r="H399" t="s">
        <v>794</v>
      </c>
      <c r="I399" s="1">
        <v>43278.291666666672</v>
      </c>
      <c r="J399">
        <v>0</v>
      </c>
      <c r="K399">
        <v>0</v>
      </c>
      <c r="L399" t="s">
        <v>816</v>
      </c>
      <c r="M399" t="s">
        <v>822</v>
      </c>
      <c r="N399" t="s">
        <v>857</v>
      </c>
      <c r="O399" t="s">
        <v>853</v>
      </c>
    </row>
    <row r="400" spans="1:15" x14ac:dyDescent="0.35">
      <c r="A400" s="7" t="str">
        <f t="shared" si="6"/>
        <v>Sylvia Martini</v>
      </c>
      <c r="B400" t="s">
        <v>326</v>
      </c>
      <c r="C400" t="s">
        <v>325</v>
      </c>
      <c r="D400" t="s">
        <v>982</v>
      </c>
      <c r="E400" s="1">
        <v>43235.291666666672</v>
      </c>
      <c r="F400" t="s">
        <v>840</v>
      </c>
      <c r="G400" s="1">
        <v>43131.333333333328</v>
      </c>
      <c r="H400" t="s">
        <v>794</v>
      </c>
      <c r="I400" s="1">
        <v>42737.333333333328</v>
      </c>
      <c r="J400">
        <v>1</v>
      </c>
      <c r="K400">
        <v>10000</v>
      </c>
      <c r="L400" t="s">
        <v>795</v>
      </c>
      <c r="M400" t="s">
        <v>822</v>
      </c>
      <c r="N400" t="s">
        <v>810</v>
      </c>
      <c r="O400" t="s">
        <v>831</v>
      </c>
    </row>
    <row r="401" spans="1:15" x14ac:dyDescent="0.35">
      <c r="A401" s="7" t="str">
        <f t="shared" si="6"/>
        <v>Sylvia Martini</v>
      </c>
      <c r="B401" t="s">
        <v>636</v>
      </c>
      <c r="C401" t="s">
        <v>635</v>
      </c>
      <c r="D401" t="s">
        <v>985</v>
      </c>
      <c r="E401" s="1">
        <v>43193.291666666672</v>
      </c>
      <c r="F401" t="s">
        <v>793</v>
      </c>
      <c r="G401" s="1">
        <v>42898.291666666672</v>
      </c>
      <c r="H401" t="s">
        <v>794</v>
      </c>
      <c r="I401" s="1">
        <v>42537.291666666672</v>
      </c>
      <c r="J401">
        <v>2</v>
      </c>
      <c r="K401">
        <v>0</v>
      </c>
      <c r="L401" t="s">
        <v>795</v>
      </c>
      <c r="M401" t="s">
        <v>822</v>
      </c>
      <c r="N401" t="s">
        <v>805</v>
      </c>
      <c r="O401" t="s">
        <v>831</v>
      </c>
    </row>
    <row r="402" spans="1:15" x14ac:dyDescent="0.35">
      <c r="A402" s="7" t="str">
        <f t="shared" si="6"/>
        <v>Sylvia Martini</v>
      </c>
      <c r="B402" t="s">
        <v>254</v>
      </c>
      <c r="C402" t="s">
        <v>253</v>
      </c>
      <c r="D402" t="s">
        <v>986</v>
      </c>
      <c r="E402" s="1">
        <v>43304.291666666672</v>
      </c>
      <c r="F402" t="s">
        <v>840</v>
      </c>
      <c r="G402" s="1">
        <v>43066.333333333328</v>
      </c>
      <c r="H402" t="s">
        <v>794</v>
      </c>
      <c r="I402" s="1">
        <v>43103.333333333328</v>
      </c>
      <c r="J402">
        <v>0</v>
      </c>
      <c r="K402">
        <v>0</v>
      </c>
      <c r="L402" t="s">
        <v>816</v>
      </c>
      <c r="M402" t="s">
        <v>822</v>
      </c>
      <c r="N402" t="s">
        <v>866</v>
      </c>
      <c r="O402" t="s">
        <v>845</v>
      </c>
    </row>
    <row r="403" spans="1:15" x14ac:dyDescent="0.35">
      <c r="A403" s="7" t="str">
        <f t="shared" si="6"/>
        <v>Sylvia Martini</v>
      </c>
      <c r="B403" t="s">
        <v>682</v>
      </c>
      <c r="C403" t="s">
        <v>681</v>
      </c>
      <c r="D403" t="s">
        <v>990</v>
      </c>
      <c r="E403" s="1">
        <v>43179.291666666672</v>
      </c>
      <c r="F403" t="s">
        <v>800</v>
      </c>
      <c r="G403" s="1">
        <v>43125.333333333328</v>
      </c>
      <c r="H403" t="s">
        <v>794</v>
      </c>
      <c r="I403" s="1">
        <v>42005.333333333328</v>
      </c>
      <c r="J403">
        <v>3</v>
      </c>
      <c r="K403">
        <v>200000</v>
      </c>
      <c r="L403" t="s">
        <v>795</v>
      </c>
      <c r="M403" t="s">
        <v>822</v>
      </c>
      <c r="N403" t="s">
        <v>827</v>
      </c>
      <c r="O403" t="s">
        <v>991</v>
      </c>
    </row>
    <row r="404" spans="1:15" x14ac:dyDescent="0.35">
      <c r="A404" s="7" t="str">
        <f t="shared" si="6"/>
        <v>Sylvia Martini</v>
      </c>
      <c r="B404" t="s">
        <v>196</v>
      </c>
      <c r="C404" t="s">
        <v>195</v>
      </c>
      <c r="D404" t="s">
        <v>1000</v>
      </c>
      <c r="E404" s="1">
        <v>43262.291666666672</v>
      </c>
      <c r="F404" t="s">
        <v>819</v>
      </c>
      <c r="G404" s="1">
        <v>43245.291666666672</v>
      </c>
      <c r="H404" t="s">
        <v>794</v>
      </c>
      <c r="J404">
        <v>0</v>
      </c>
      <c r="K404">
        <v>0</v>
      </c>
      <c r="L404" t="s">
        <v>816</v>
      </c>
      <c r="M404" t="s">
        <v>822</v>
      </c>
      <c r="N404" t="s">
        <v>810</v>
      </c>
      <c r="O404" t="s">
        <v>853</v>
      </c>
    </row>
    <row r="405" spans="1:15" x14ac:dyDescent="0.35">
      <c r="A405" s="7" t="str">
        <f t="shared" si="6"/>
        <v>Sylvia Martini</v>
      </c>
      <c r="B405" t="s">
        <v>1400</v>
      </c>
      <c r="C405" t="s">
        <v>1399</v>
      </c>
      <c r="D405" t="s">
        <v>1509</v>
      </c>
      <c r="E405" s="1">
        <v>43318.291666666672</v>
      </c>
      <c r="F405" t="s">
        <v>1030</v>
      </c>
      <c r="G405" s="1">
        <v>43305.291666666672</v>
      </c>
      <c r="H405" t="s">
        <v>794</v>
      </c>
      <c r="J405">
        <v>0</v>
      </c>
      <c r="K405">
        <v>0</v>
      </c>
      <c r="L405" t="s">
        <v>816</v>
      </c>
      <c r="M405" t="s">
        <v>822</v>
      </c>
      <c r="N405" t="s">
        <v>810</v>
      </c>
      <c r="O405" t="s">
        <v>849</v>
      </c>
    </row>
    <row r="406" spans="1:15" x14ac:dyDescent="0.35">
      <c r="A406" s="7" t="str">
        <f t="shared" si="6"/>
        <v>Sylvia Martini</v>
      </c>
      <c r="B406" t="s">
        <v>631</v>
      </c>
      <c r="C406" t="s">
        <v>630</v>
      </c>
      <c r="D406" t="s">
        <v>1033</v>
      </c>
      <c r="E406" s="1">
        <v>43194.291666666672</v>
      </c>
      <c r="F406" t="s">
        <v>907</v>
      </c>
      <c r="G406" s="1">
        <v>43124.333333333328</v>
      </c>
      <c r="H406" t="s">
        <v>794</v>
      </c>
      <c r="I406" s="1">
        <v>43124.333333333328</v>
      </c>
      <c r="J406">
        <v>0</v>
      </c>
      <c r="K406">
        <v>0</v>
      </c>
      <c r="L406" t="s">
        <v>824</v>
      </c>
      <c r="M406" t="s">
        <v>822</v>
      </c>
      <c r="N406" t="s">
        <v>937</v>
      </c>
      <c r="O406" t="s">
        <v>867</v>
      </c>
    </row>
    <row r="407" spans="1:15" x14ac:dyDescent="0.35">
      <c r="A407" s="7" t="str">
        <f t="shared" si="6"/>
        <v>Sylvia Martini</v>
      </c>
      <c r="B407" t="s">
        <v>80</v>
      </c>
      <c r="C407" t="s">
        <v>78</v>
      </c>
      <c r="D407" t="s">
        <v>1048</v>
      </c>
      <c r="E407" s="1">
        <v>43278.291666666672</v>
      </c>
      <c r="F407" t="s">
        <v>800</v>
      </c>
      <c r="G407" s="1">
        <v>43223.291666666672</v>
      </c>
      <c r="H407" t="s">
        <v>794</v>
      </c>
      <c r="J407">
        <v>0</v>
      </c>
      <c r="K407">
        <v>0</v>
      </c>
      <c r="L407" t="s">
        <v>816</v>
      </c>
      <c r="M407" t="s">
        <v>822</v>
      </c>
      <c r="N407" t="s">
        <v>810</v>
      </c>
      <c r="O407" t="s">
        <v>801</v>
      </c>
    </row>
    <row r="408" spans="1:15" x14ac:dyDescent="0.35">
      <c r="A408" s="7" t="str">
        <f t="shared" si="6"/>
        <v>Sylvia Martini</v>
      </c>
      <c r="B408" t="s">
        <v>94</v>
      </c>
      <c r="C408" t="s">
        <v>1396</v>
      </c>
      <c r="D408" t="s">
        <v>1055</v>
      </c>
      <c r="E408" s="1">
        <v>43292.291666666672</v>
      </c>
      <c r="F408" t="s">
        <v>819</v>
      </c>
      <c r="G408" s="1">
        <v>43235.291666666672</v>
      </c>
      <c r="H408" t="s">
        <v>794</v>
      </c>
      <c r="I408" s="1">
        <v>43291.291666666672</v>
      </c>
      <c r="J408">
        <v>1</v>
      </c>
      <c r="K408">
        <v>532.5</v>
      </c>
      <c r="L408" t="s">
        <v>824</v>
      </c>
      <c r="M408" t="s">
        <v>822</v>
      </c>
      <c r="N408" t="s">
        <v>805</v>
      </c>
      <c r="O408" t="s">
        <v>1056</v>
      </c>
    </row>
    <row r="409" spans="1:15" x14ac:dyDescent="0.35">
      <c r="A409" s="7" t="str">
        <f t="shared" si="6"/>
        <v>Sylvia Martini</v>
      </c>
      <c r="B409" t="s">
        <v>356</v>
      </c>
      <c r="C409" t="s">
        <v>355</v>
      </c>
      <c r="D409" t="s">
        <v>1084</v>
      </c>
      <c r="E409" s="1">
        <v>43235.291666666672</v>
      </c>
      <c r="F409" t="s">
        <v>847</v>
      </c>
      <c r="G409" s="1">
        <v>41242.333333333336</v>
      </c>
      <c r="H409" t="s">
        <v>794</v>
      </c>
      <c r="I409" s="1">
        <v>40247.333333333336</v>
      </c>
      <c r="J409">
        <v>0</v>
      </c>
      <c r="K409">
        <v>100000</v>
      </c>
      <c r="L409" t="s">
        <v>795</v>
      </c>
      <c r="M409" t="s">
        <v>822</v>
      </c>
      <c r="N409" t="s">
        <v>903</v>
      </c>
      <c r="O409" t="s">
        <v>798</v>
      </c>
    </row>
    <row r="410" spans="1:15" x14ac:dyDescent="0.35">
      <c r="A410" s="7" t="str">
        <f t="shared" si="6"/>
        <v>Sylvia Martini</v>
      </c>
      <c r="B410" t="s">
        <v>232</v>
      </c>
      <c r="C410" t="s">
        <v>231</v>
      </c>
      <c r="D410" t="s">
        <v>1097</v>
      </c>
      <c r="E410" s="1">
        <v>43316.291666666672</v>
      </c>
      <c r="F410" t="s">
        <v>861</v>
      </c>
      <c r="G410" s="1">
        <v>43227.291666666672</v>
      </c>
      <c r="H410" t="s">
        <v>794</v>
      </c>
      <c r="I410" s="1">
        <v>38380.333333333336</v>
      </c>
      <c r="J410">
        <v>1</v>
      </c>
      <c r="K410">
        <v>32000</v>
      </c>
      <c r="L410" t="s">
        <v>795</v>
      </c>
      <c r="M410" t="s">
        <v>822</v>
      </c>
      <c r="N410" t="s">
        <v>805</v>
      </c>
      <c r="O410" t="s">
        <v>898</v>
      </c>
    </row>
    <row r="411" spans="1:15" x14ac:dyDescent="0.35">
      <c r="A411" s="7" t="str">
        <f t="shared" si="6"/>
        <v>Sylvia Martini</v>
      </c>
      <c r="B411" t="s">
        <v>252</v>
      </c>
      <c r="C411" t="s">
        <v>251</v>
      </c>
      <c r="D411" t="s">
        <v>1098</v>
      </c>
      <c r="E411" s="1">
        <v>43251.291666666672</v>
      </c>
      <c r="F411" t="s">
        <v>840</v>
      </c>
      <c r="G411" s="1">
        <v>43230.291666666672</v>
      </c>
      <c r="H411" t="s">
        <v>794</v>
      </c>
      <c r="J411">
        <v>0</v>
      </c>
      <c r="K411">
        <v>0</v>
      </c>
      <c r="L411" t="s">
        <v>816</v>
      </c>
      <c r="M411" t="s">
        <v>822</v>
      </c>
      <c r="N411" t="s">
        <v>810</v>
      </c>
      <c r="O411" t="s">
        <v>843</v>
      </c>
    </row>
    <row r="412" spans="1:15" x14ac:dyDescent="0.35">
      <c r="A412" s="7" t="str">
        <f t="shared" si="6"/>
        <v>Sylvia Martini</v>
      </c>
      <c r="B412" t="s">
        <v>174</v>
      </c>
      <c r="C412" t="s">
        <v>172</v>
      </c>
      <c r="D412" t="s">
        <v>1109</v>
      </c>
      <c r="E412" s="1">
        <v>43299.291666666672</v>
      </c>
      <c r="F412" t="s">
        <v>800</v>
      </c>
      <c r="G412" s="1">
        <v>41689.333333333336</v>
      </c>
      <c r="H412" t="s">
        <v>794</v>
      </c>
      <c r="I412" s="1">
        <v>40057.291666666664</v>
      </c>
      <c r="J412">
        <v>1</v>
      </c>
      <c r="K412">
        <v>93000</v>
      </c>
      <c r="L412" t="s">
        <v>795</v>
      </c>
      <c r="M412" t="s">
        <v>822</v>
      </c>
      <c r="N412" t="s">
        <v>813</v>
      </c>
      <c r="O412" t="s">
        <v>801</v>
      </c>
    </row>
    <row r="413" spans="1:15" x14ac:dyDescent="0.35">
      <c r="A413" s="7" t="str">
        <f t="shared" si="6"/>
        <v>Sylvia Martini</v>
      </c>
      <c r="B413" t="s">
        <v>444</v>
      </c>
      <c r="C413" t="s">
        <v>443</v>
      </c>
      <c r="D413" t="s">
        <v>1130</v>
      </c>
      <c r="E413" s="1">
        <v>43235.291666666672</v>
      </c>
      <c r="F413" t="s">
        <v>876</v>
      </c>
      <c r="G413" s="1">
        <v>43192.291666666672</v>
      </c>
      <c r="H413" t="s">
        <v>794</v>
      </c>
      <c r="I413" s="1">
        <v>42822.291666666672</v>
      </c>
      <c r="J413">
        <v>1</v>
      </c>
      <c r="K413">
        <v>0</v>
      </c>
      <c r="L413" t="s">
        <v>795</v>
      </c>
      <c r="M413" t="s">
        <v>822</v>
      </c>
      <c r="N413" t="s">
        <v>813</v>
      </c>
      <c r="O413" t="s">
        <v>831</v>
      </c>
    </row>
    <row r="414" spans="1:15" x14ac:dyDescent="0.35">
      <c r="A414" s="7" t="str">
        <f t="shared" si="6"/>
        <v>Sylvia Martini</v>
      </c>
      <c r="B414" t="s">
        <v>19</v>
      </c>
      <c r="C414" t="s">
        <v>17</v>
      </c>
      <c r="D414" t="s">
        <v>1137</v>
      </c>
      <c r="E414" s="1">
        <v>43292.291666666672</v>
      </c>
      <c r="F414" t="s">
        <v>793</v>
      </c>
      <c r="G414" s="1">
        <v>42790.333333333328</v>
      </c>
      <c r="H414" t="s">
        <v>794</v>
      </c>
      <c r="I414" s="1">
        <v>28667.291666666668</v>
      </c>
      <c r="J414">
        <v>8</v>
      </c>
      <c r="K414">
        <v>766137</v>
      </c>
      <c r="L414" t="s">
        <v>795</v>
      </c>
      <c r="M414" t="s">
        <v>822</v>
      </c>
      <c r="N414" t="s">
        <v>797</v>
      </c>
      <c r="O414" t="s">
        <v>801</v>
      </c>
    </row>
    <row r="415" spans="1:15" x14ac:dyDescent="0.35">
      <c r="A415" s="7" t="str">
        <f t="shared" si="6"/>
        <v>Sylvia Martini</v>
      </c>
      <c r="B415" t="s">
        <v>264</v>
      </c>
      <c r="C415" t="s">
        <v>263</v>
      </c>
      <c r="D415" t="s">
        <v>1140</v>
      </c>
      <c r="E415" s="1">
        <v>43315.291666666672</v>
      </c>
      <c r="F415" t="s">
        <v>793</v>
      </c>
      <c r="G415" s="1">
        <v>42969.291666666672</v>
      </c>
      <c r="H415" t="s">
        <v>794</v>
      </c>
      <c r="I415" s="1">
        <v>43313.291666666672</v>
      </c>
      <c r="J415">
        <v>0</v>
      </c>
      <c r="K415">
        <v>0</v>
      </c>
      <c r="L415" t="s">
        <v>816</v>
      </c>
      <c r="M415" t="s">
        <v>822</v>
      </c>
      <c r="N415" t="s">
        <v>810</v>
      </c>
      <c r="O415" t="s">
        <v>831</v>
      </c>
    </row>
    <row r="416" spans="1:15" x14ac:dyDescent="0.35">
      <c r="A416" s="7" t="str">
        <f t="shared" si="6"/>
        <v>Sylvia Martini</v>
      </c>
      <c r="B416" t="s">
        <v>621</v>
      </c>
      <c r="C416" t="s">
        <v>620</v>
      </c>
      <c r="D416" t="s">
        <v>1151</v>
      </c>
      <c r="E416" s="1">
        <v>43201.291666666672</v>
      </c>
      <c r="F416" t="s">
        <v>800</v>
      </c>
      <c r="G416" s="1">
        <v>43201.291666666672</v>
      </c>
      <c r="H416" t="s">
        <v>794</v>
      </c>
      <c r="I416" s="1">
        <v>37803.291666666664</v>
      </c>
      <c r="J416">
        <v>1</v>
      </c>
      <c r="K416">
        <v>0</v>
      </c>
      <c r="L416" t="s">
        <v>795</v>
      </c>
      <c r="M416" t="s">
        <v>822</v>
      </c>
      <c r="N416" t="s">
        <v>810</v>
      </c>
      <c r="O416" t="s">
        <v>996</v>
      </c>
    </row>
    <row r="417" spans="1:15" x14ac:dyDescent="0.35">
      <c r="A417" s="7" t="str">
        <f t="shared" si="6"/>
        <v>Sylvia Martini</v>
      </c>
      <c r="B417" t="s">
        <v>140</v>
      </c>
      <c r="C417" t="s">
        <v>139</v>
      </c>
      <c r="D417" t="s">
        <v>1172</v>
      </c>
      <c r="E417" s="1">
        <v>43271.291666666672</v>
      </c>
      <c r="F417" t="s">
        <v>800</v>
      </c>
      <c r="G417" s="1">
        <v>42775.333333333328</v>
      </c>
      <c r="H417" t="s">
        <v>794</v>
      </c>
      <c r="I417" s="1">
        <v>42370.333333333328</v>
      </c>
      <c r="J417">
        <v>4</v>
      </c>
      <c r="K417">
        <v>13000</v>
      </c>
      <c r="L417" t="s">
        <v>795</v>
      </c>
      <c r="M417" t="s">
        <v>822</v>
      </c>
      <c r="N417" t="s">
        <v>857</v>
      </c>
      <c r="O417" t="s">
        <v>867</v>
      </c>
    </row>
    <row r="418" spans="1:15" x14ac:dyDescent="0.35">
      <c r="A418" s="7" t="str">
        <f t="shared" si="6"/>
        <v>Sylvia Martini</v>
      </c>
      <c r="B418" t="s">
        <v>771</v>
      </c>
      <c r="C418" t="s">
        <v>770</v>
      </c>
      <c r="D418" t="s">
        <v>1184</v>
      </c>
      <c r="E418" s="1">
        <v>43112.333333333328</v>
      </c>
      <c r="F418" t="s">
        <v>861</v>
      </c>
      <c r="G418" s="1">
        <v>42906.291666666672</v>
      </c>
      <c r="H418" t="s">
        <v>794</v>
      </c>
      <c r="I418" s="1">
        <v>42912.291666666672</v>
      </c>
      <c r="J418">
        <v>0</v>
      </c>
      <c r="K418">
        <v>0</v>
      </c>
      <c r="L418" t="s">
        <v>816</v>
      </c>
      <c r="M418" t="s">
        <v>822</v>
      </c>
      <c r="N418" t="s">
        <v>797</v>
      </c>
      <c r="O418" t="s">
        <v>853</v>
      </c>
    </row>
    <row r="419" spans="1:15" x14ac:dyDescent="0.35">
      <c r="A419" s="7" t="str">
        <f t="shared" si="6"/>
        <v>Sylvia Martini</v>
      </c>
      <c r="B419" t="s">
        <v>163</v>
      </c>
      <c r="C419" t="s">
        <v>162</v>
      </c>
      <c r="D419" t="s">
        <v>1231</v>
      </c>
      <c r="E419" s="1">
        <v>43305.291666666672</v>
      </c>
      <c r="F419" t="s">
        <v>884</v>
      </c>
      <c r="G419" s="1">
        <v>43265.291666666672</v>
      </c>
      <c r="H419" t="s">
        <v>794</v>
      </c>
      <c r="I419" s="1">
        <v>35916.291666666664</v>
      </c>
      <c r="J419">
        <v>1</v>
      </c>
      <c r="K419">
        <v>0</v>
      </c>
      <c r="L419" t="s">
        <v>795</v>
      </c>
      <c r="M419" t="s">
        <v>822</v>
      </c>
      <c r="N419" t="s">
        <v>810</v>
      </c>
      <c r="O419" t="s">
        <v>831</v>
      </c>
    </row>
    <row r="420" spans="1:15" x14ac:dyDescent="0.35">
      <c r="A420" s="7" t="str">
        <f t="shared" si="6"/>
        <v>Sylvia Martini</v>
      </c>
      <c r="B420" t="s">
        <v>178</v>
      </c>
      <c r="C420" t="s">
        <v>177</v>
      </c>
      <c r="D420" t="s">
        <v>1239</v>
      </c>
      <c r="E420" s="1">
        <v>43315.291666666672</v>
      </c>
      <c r="F420" t="s">
        <v>819</v>
      </c>
      <c r="G420" s="1">
        <v>43255.291666666672</v>
      </c>
      <c r="H420" t="s">
        <v>794</v>
      </c>
      <c r="I420" s="1">
        <v>43315.291666666672</v>
      </c>
      <c r="J420">
        <v>0</v>
      </c>
      <c r="K420">
        <v>0</v>
      </c>
      <c r="L420" t="s">
        <v>816</v>
      </c>
      <c r="M420" t="s">
        <v>822</v>
      </c>
      <c r="N420" t="s">
        <v>836</v>
      </c>
      <c r="O420" t="s">
        <v>820</v>
      </c>
    </row>
    <row r="421" spans="1:15" x14ac:dyDescent="0.35">
      <c r="A421" s="7" t="str">
        <f t="shared" si="6"/>
        <v>Sylvia Martini</v>
      </c>
      <c r="B421" t="s">
        <v>376</v>
      </c>
      <c r="C421" t="s">
        <v>375</v>
      </c>
      <c r="D421" t="s">
        <v>1242</v>
      </c>
      <c r="E421" s="1">
        <v>43235.291666666672</v>
      </c>
      <c r="F421" t="s">
        <v>800</v>
      </c>
      <c r="G421" s="1">
        <v>42719.333333333328</v>
      </c>
      <c r="H421" t="s">
        <v>794</v>
      </c>
      <c r="I421" s="1">
        <v>34700.333333333336</v>
      </c>
      <c r="J421">
        <v>1</v>
      </c>
      <c r="K421">
        <v>0</v>
      </c>
      <c r="L421" t="s">
        <v>795</v>
      </c>
      <c r="M421" t="s">
        <v>822</v>
      </c>
      <c r="N421" t="s">
        <v>813</v>
      </c>
      <c r="O421" t="s">
        <v>820</v>
      </c>
    </row>
    <row r="422" spans="1:15" x14ac:dyDescent="0.35">
      <c r="A422" s="7" t="str">
        <f t="shared" si="6"/>
        <v>Sylvia Martini</v>
      </c>
      <c r="B422" t="s">
        <v>476</v>
      </c>
      <c r="C422" t="s">
        <v>475</v>
      </c>
      <c r="D422" t="s">
        <v>1252</v>
      </c>
      <c r="E422" s="1">
        <v>43235.291666666672</v>
      </c>
      <c r="F422" t="s">
        <v>800</v>
      </c>
      <c r="G422" s="1">
        <v>43139.333333333328</v>
      </c>
      <c r="H422" t="s">
        <v>794</v>
      </c>
      <c r="I422" s="1">
        <v>41640.333333333336</v>
      </c>
      <c r="J422">
        <v>1</v>
      </c>
      <c r="K422">
        <v>19000</v>
      </c>
      <c r="L422" t="s">
        <v>795</v>
      </c>
      <c r="M422" t="s">
        <v>822</v>
      </c>
      <c r="N422" t="s">
        <v>827</v>
      </c>
      <c r="O422" t="s">
        <v>996</v>
      </c>
    </row>
    <row r="423" spans="1:15" x14ac:dyDescent="0.35">
      <c r="A423" s="7" t="str">
        <f t="shared" si="6"/>
        <v>Sylvia Martini</v>
      </c>
      <c r="B423" t="s">
        <v>762</v>
      </c>
      <c r="C423" t="s">
        <v>761</v>
      </c>
      <c r="D423" t="s">
        <v>1278</v>
      </c>
      <c r="E423" s="1">
        <v>43123.333333333328</v>
      </c>
      <c r="F423" t="s">
        <v>808</v>
      </c>
      <c r="G423" s="1">
        <v>42705.333333333328</v>
      </c>
      <c r="H423" t="s">
        <v>794</v>
      </c>
      <c r="I423" s="1">
        <v>42712.333333333328</v>
      </c>
      <c r="J423">
        <v>4</v>
      </c>
      <c r="K423">
        <v>0</v>
      </c>
      <c r="L423" t="s">
        <v>824</v>
      </c>
      <c r="M423" t="s">
        <v>822</v>
      </c>
      <c r="N423" t="s">
        <v>797</v>
      </c>
      <c r="O423" t="s">
        <v>996</v>
      </c>
    </row>
    <row r="424" spans="1:15" x14ac:dyDescent="0.35">
      <c r="A424" s="7" t="str">
        <f t="shared" si="6"/>
        <v>Sylvia Martini</v>
      </c>
      <c r="B424" t="s">
        <v>569</v>
      </c>
      <c r="C424" t="s">
        <v>568</v>
      </c>
      <c r="D424" t="s">
        <v>1287</v>
      </c>
      <c r="E424" s="1">
        <v>43228.291666666672</v>
      </c>
      <c r="F424" t="s">
        <v>907</v>
      </c>
      <c r="G424" s="1">
        <v>43125.333333333328</v>
      </c>
      <c r="H424" t="s">
        <v>794</v>
      </c>
      <c r="I424" s="1">
        <v>39173.291666666664</v>
      </c>
      <c r="J424">
        <v>0</v>
      </c>
      <c r="K424">
        <v>402000</v>
      </c>
      <c r="L424" t="s">
        <v>795</v>
      </c>
      <c r="M424" t="s">
        <v>822</v>
      </c>
      <c r="N424" t="s">
        <v>922</v>
      </c>
      <c r="O424" t="s">
        <v>996</v>
      </c>
    </row>
    <row r="425" spans="1:15" x14ac:dyDescent="0.35">
      <c r="A425" s="7" t="str">
        <f t="shared" si="6"/>
        <v>Sylvia Martini</v>
      </c>
      <c r="B425" t="s">
        <v>602</v>
      </c>
      <c r="C425" t="s">
        <v>601</v>
      </c>
      <c r="D425" t="s">
        <v>1288</v>
      </c>
      <c r="E425" s="1">
        <v>43209.291666666672</v>
      </c>
      <c r="F425" t="s">
        <v>840</v>
      </c>
      <c r="G425" s="1">
        <v>43136.333333333328</v>
      </c>
      <c r="H425" t="s">
        <v>794</v>
      </c>
      <c r="I425" s="1">
        <v>36164.333333333336</v>
      </c>
      <c r="J425">
        <v>1</v>
      </c>
      <c r="K425">
        <v>25000</v>
      </c>
      <c r="L425" t="s">
        <v>795</v>
      </c>
      <c r="M425" t="s">
        <v>822</v>
      </c>
      <c r="N425" t="s">
        <v>810</v>
      </c>
      <c r="O425" t="s">
        <v>867</v>
      </c>
    </row>
    <row r="426" spans="1:15" x14ac:dyDescent="0.35">
      <c r="A426" s="7" t="str">
        <f t="shared" si="6"/>
        <v>Sylvia Martini</v>
      </c>
      <c r="B426" t="s">
        <v>169</v>
      </c>
      <c r="C426" t="s">
        <v>168</v>
      </c>
      <c r="D426" t="s">
        <v>1294</v>
      </c>
      <c r="E426" s="1">
        <v>43265.291666666672</v>
      </c>
      <c r="F426" t="s">
        <v>793</v>
      </c>
      <c r="G426" s="1">
        <v>43227.291666666672</v>
      </c>
      <c r="H426" t="s">
        <v>794</v>
      </c>
      <c r="I426" s="1">
        <v>42095.291666666672</v>
      </c>
      <c r="J426">
        <v>1</v>
      </c>
      <c r="K426">
        <v>88000</v>
      </c>
      <c r="L426" t="s">
        <v>795</v>
      </c>
      <c r="M426" t="s">
        <v>822</v>
      </c>
      <c r="N426" t="s">
        <v>1052</v>
      </c>
      <c r="O426" t="s">
        <v>845</v>
      </c>
    </row>
    <row r="427" spans="1:15" x14ac:dyDescent="0.35">
      <c r="A427" s="7" t="str">
        <f t="shared" si="6"/>
        <v>Sylvia Martini</v>
      </c>
      <c r="B427" t="s">
        <v>208</v>
      </c>
      <c r="C427" t="s">
        <v>207</v>
      </c>
      <c r="D427" t="s">
        <v>1301</v>
      </c>
      <c r="E427" s="1">
        <v>43259.291666666672</v>
      </c>
      <c r="F427" t="s">
        <v>819</v>
      </c>
      <c r="G427" s="1">
        <v>43113.333333333328</v>
      </c>
      <c r="H427" t="s">
        <v>794</v>
      </c>
      <c r="I427" s="1">
        <v>37257.333333333336</v>
      </c>
      <c r="J427">
        <v>1</v>
      </c>
      <c r="K427">
        <v>72000</v>
      </c>
      <c r="L427" t="s">
        <v>795</v>
      </c>
      <c r="M427" t="s">
        <v>822</v>
      </c>
      <c r="N427" t="s">
        <v>797</v>
      </c>
      <c r="O427" t="s">
        <v>801</v>
      </c>
    </row>
    <row r="428" spans="1:15" x14ac:dyDescent="0.35">
      <c r="A428" s="7" t="str">
        <f t="shared" si="6"/>
        <v>Virginia Fuentes</v>
      </c>
      <c r="B428" t="s">
        <v>144</v>
      </c>
      <c r="C428" t="s">
        <v>143</v>
      </c>
      <c r="D428" t="s">
        <v>839</v>
      </c>
      <c r="E428" s="1">
        <v>43316.291666666672</v>
      </c>
      <c r="F428" t="s">
        <v>840</v>
      </c>
      <c r="G428" s="1">
        <v>41715.291666666664</v>
      </c>
      <c r="H428" t="s">
        <v>794</v>
      </c>
      <c r="I428" s="1">
        <v>35247.291666666664</v>
      </c>
      <c r="J428">
        <v>11</v>
      </c>
      <c r="K428">
        <v>1201183</v>
      </c>
      <c r="L428" t="s">
        <v>795</v>
      </c>
      <c r="M428" t="s">
        <v>841</v>
      </c>
      <c r="N428" t="s">
        <v>842</v>
      </c>
      <c r="O428" t="s">
        <v>843</v>
      </c>
    </row>
    <row r="429" spans="1:15" x14ac:dyDescent="0.35">
      <c r="A429" s="7">
        <f t="shared" si="6"/>
        <v>0</v>
      </c>
    </row>
    <row r="430" spans="1:15" x14ac:dyDescent="0.35">
      <c r="A430" s="7">
        <f t="shared" si="6"/>
        <v>0</v>
      </c>
    </row>
    <row r="431" spans="1:15" x14ac:dyDescent="0.35">
      <c r="A431" s="7">
        <f t="shared" si="6"/>
        <v>0</v>
      </c>
    </row>
    <row r="432" spans="1:15" x14ac:dyDescent="0.35">
      <c r="A432" s="7">
        <f t="shared" si="6"/>
        <v>0</v>
      </c>
    </row>
    <row r="433" spans="1:1" x14ac:dyDescent="0.35">
      <c r="A433" s="7">
        <f t="shared" si="6"/>
        <v>0</v>
      </c>
    </row>
    <row r="434" spans="1:1" x14ac:dyDescent="0.35">
      <c r="A434" s="7">
        <f t="shared" si="6"/>
        <v>0</v>
      </c>
    </row>
    <row r="435" spans="1:1" x14ac:dyDescent="0.35">
      <c r="A435" s="7">
        <f t="shared" si="6"/>
        <v>0</v>
      </c>
    </row>
    <row r="436" spans="1:1" x14ac:dyDescent="0.35">
      <c r="A436" s="7">
        <f t="shared" si="6"/>
        <v>0</v>
      </c>
    </row>
    <row r="437" spans="1:1" x14ac:dyDescent="0.35">
      <c r="A437" s="7">
        <f t="shared" si="6"/>
        <v>0</v>
      </c>
    </row>
    <row r="438" spans="1:1" x14ac:dyDescent="0.35">
      <c r="A438" s="7">
        <f t="shared" si="6"/>
        <v>0</v>
      </c>
    </row>
    <row r="439" spans="1:1" x14ac:dyDescent="0.35">
      <c r="A439" s="7">
        <f t="shared" si="6"/>
        <v>0</v>
      </c>
    </row>
    <row r="440" spans="1:1" x14ac:dyDescent="0.35">
      <c r="A440" s="7">
        <f t="shared" si="6"/>
        <v>0</v>
      </c>
    </row>
    <row r="441" spans="1:1" x14ac:dyDescent="0.35">
      <c r="A441" s="7">
        <f t="shared" si="6"/>
        <v>0</v>
      </c>
    </row>
    <row r="442" spans="1:1" x14ac:dyDescent="0.35">
      <c r="A442" s="7">
        <f t="shared" si="6"/>
        <v>0</v>
      </c>
    </row>
    <row r="443" spans="1:1" x14ac:dyDescent="0.35">
      <c r="A443" s="7">
        <f t="shared" si="6"/>
        <v>0</v>
      </c>
    </row>
    <row r="444" spans="1:1" x14ac:dyDescent="0.35">
      <c r="A444" s="7">
        <f t="shared" si="6"/>
        <v>0</v>
      </c>
    </row>
    <row r="445" spans="1:1" x14ac:dyDescent="0.35">
      <c r="A445" s="7">
        <f t="shared" si="6"/>
        <v>0</v>
      </c>
    </row>
    <row r="446" spans="1:1" x14ac:dyDescent="0.35">
      <c r="A446" s="7">
        <f t="shared" si="6"/>
        <v>0</v>
      </c>
    </row>
    <row r="447" spans="1:1" x14ac:dyDescent="0.35">
      <c r="A447" s="7">
        <f t="shared" si="6"/>
        <v>0</v>
      </c>
    </row>
    <row r="448" spans="1:1" x14ac:dyDescent="0.35">
      <c r="A448" s="7">
        <f t="shared" si="6"/>
        <v>0</v>
      </c>
    </row>
    <row r="449" spans="1:1" x14ac:dyDescent="0.35">
      <c r="A449" s="7">
        <f t="shared" si="6"/>
        <v>0</v>
      </c>
    </row>
    <row r="450" spans="1:1" x14ac:dyDescent="0.35">
      <c r="A450" s="7">
        <f t="shared" ref="A450:A513" si="7">M450</f>
        <v>0</v>
      </c>
    </row>
    <row r="451" spans="1:1" x14ac:dyDescent="0.35">
      <c r="A451" s="7">
        <f t="shared" si="7"/>
        <v>0</v>
      </c>
    </row>
    <row r="452" spans="1:1" x14ac:dyDescent="0.35">
      <c r="A452" s="7">
        <f t="shared" si="7"/>
        <v>0</v>
      </c>
    </row>
    <row r="453" spans="1:1" x14ac:dyDescent="0.35">
      <c r="A453" s="7">
        <f t="shared" si="7"/>
        <v>0</v>
      </c>
    </row>
    <row r="454" spans="1:1" x14ac:dyDescent="0.35">
      <c r="A454" s="7">
        <f t="shared" si="7"/>
        <v>0</v>
      </c>
    </row>
    <row r="455" spans="1:1" x14ac:dyDescent="0.35">
      <c r="A455" s="7">
        <f t="shared" si="7"/>
        <v>0</v>
      </c>
    </row>
    <row r="456" spans="1:1" x14ac:dyDescent="0.35">
      <c r="A456" s="7">
        <f t="shared" si="7"/>
        <v>0</v>
      </c>
    </row>
    <row r="457" spans="1:1" x14ac:dyDescent="0.35">
      <c r="A457" s="7">
        <f t="shared" si="7"/>
        <v>0</v>
      </c>
    </row>
    <row r="458" spans="1:1" x14ac:dyDescent="0.35">
      <c r="A458" s="7">
        <f t="shared" si="7"/>
        <v>0</v>
      </c>
    </row>
    <row r="459" spans="1:1" x14ac:dyDescent="0.35">
      <c r="A459" s="7">
        <f t="shared" si="7"/>
        <v>0</v>
      </c>
    </row>
    <row r="460" spans="1:1" x14ac:dyDescent="0.35">
      <c r="A460" s="7">
        <f t="shared" si="7"/>
        <v>0</v>
      </c>
    </row>
    <row r="461" spans="1:1" x14ac:dyDescent="0.35">
      <c r="A461" s="7">
        <f t="shared" si="7"/>
        <v>0</v>
      </c>
    </row>
    <row r="462" spans="1:1" x14ac:dyDescent="0.35">
      <c r="A462" s="7">
        <f t="shared" si="7"/>
        <v>0</v>
      </c>
    </row>
    <row r="463" spans="1:1" x14ac:dyDescent="0.35">
      <c r="A463" s="7">
        <f t="shared" si="7"/>
        <v>0</v>
      </c>
    </row>
    <row r="464" spans="1:1" x14ac:dyDescent="0.35">
      <c r="A464" s="7">
        <f t="shared" si="7"/>
        <v>0</v>
      </c>
    </row>
    <row r="465" spans="1:1" x14ac:dyDescent="0.35">
      <c r="A465" s="7">
        <f t="shared" si="7"/>
        <v>0</v>
      </c>
    </row>
    <row r="466" spans="1:1" x14ac:dyDescent="0.35">
      <c r="A466" s="7">
        <f t="shared" si="7"/>
        <v>0</v>
      </c>
    </row>
    <row r="467" spans="1:1" x14ac:dyDescent="0.35">
      <c r="A467" s="7">
        <f t="shared" si="7"/>
        <v>0</v>
      </c>
    </row>
    <row r="468" spans="1:1" x14ac:dyDescent="0.35">
      <c r="A468" s="7">
        <f t="shared" si="7"/>
        <v>0</v>
      </c>
    </row>
    <row r="469" spans="1:1" x14ac:dyDescent="0.35">
      <c r="A469" s="7">
        <f t="shared" si="7"/>
        <v>0</v>
      </c>
    </row>
    <row r="470" spans="1:1" x14ac:dyDescent="0.35">
      <c r="A470" s="7">
        <f t="shared" si="7"/>
        <v>0</v>
      </c>
    </row>
    <row r="471" spans="1:1" x14ac:dyDescent="0.35">
      <c r="A471" s="7">
        <f t="shared" si="7"/>
        <v>0</v>
      </c>
    </row>
    <row r="472" spans="1:1" x14ac:dyDescent="0.35">
      <c r="A472" s="7">
        <f t="shared" si="7"/>
        <v>0</v>
      </c>
    </row>
    <row r="473" spans="1:1" x14ac:dyDescent="0.35">
      <c r="A473" s="7">
        <f t="shared" si="7"/>
        <v>0</v>
      </c>
    </row>
    <row r="474" spans="1:1" x14ac:dyDescent="0.35">
      <c r="A474" s="7">
        <f t="shared" si="7"/>
        <v>0</v>
      </c>
    </row>
    <row r="475" spans="1:1" x14ac:dyDescent="0.35">
      <c r="A475" s="7">
        <f t="shared" si="7"/>
        <v>0</v>
      </c>
    </row>
    <row r="476" spans="1:1" x14ac:dyDescent="0.35">
      <c r="A476" s="7">
        <f t="shared" si="7"/>
        <v>0</v>
      </c>
    </row>
    <row r="477" spans="1:1" x14ac:dyDescent="0.35">
      <c r="A477" s="7">
        <f t="shared" si="7"/>
        <v>0</v>
      </c>
    </row>
    <row r="478" spans="1:1" x14ac:dyDescent="0.35">
      <c r="A478" s="7">
        <f t="shared" si="7"/>
        <v>0</v>
      </c>
    </row>
    <row r="479" spans="1:1" x14ac:dyDescent="0.35">
      <c r="A479" s="7">
        <f t="shared" si="7"/>
        <v>0</v>
      </c>
    </row>
    <row r="480" spans="1:1" x14ac:dyDescent="0.35">
      <c r="A480" s="7">
        <f t="shared" si="7"/>
        <v>0</v>
      </c>
    </row>
    <row r="481" spans="1:1" x14ac:dyDescent="0.35">
      <c r="A481" s="7">
        <f t="shared" si="7"/>
        <v>0</v>
      </c>
    </row>
    <row r="482" spans="1:1" x14ac:dyDescent="0.35">
      <c r="A482" s="7">
        <f t="shared" si="7"/>
        <v>0</v>
      </c>
    </row>
    <row r="483" spans="1:1" x14ac:dyDescent="0.35">
      <c r="A483" s="7">
        <f t="shared" si="7"/>
        <v>0</v>
      </c>
    </row>
    <row r="484" spans="1:1" x14ac:dyDescent="0.35">
      <c r="A484" s="7">
        <f t="shared" si="7"/>
        <v>0</v>
      </c>
    </row>
    <row r="485" spans="1:1" x14ac:dyDescent="0.35">
      <c r="A485" s="7">
        <f t="shared" si="7"/>
        <v>0</v>
      </c>
    </row>
    <row r="486" spans="1:1" x14ac:dyDescent="0.35">
      <c r="A486" s="7">
        <f t="shared" si="7"/>
        <v>0</v>
      </c>
    </row>
    <row r="487" spans="1:1" x14ac:dyDescent="0.35">
      <c r="A487" s="7">
        <f t="shared" si="7"/>
        <v>0</v>
      </c>
    </row>
    <row r="488" spans="1:1" x14ac:dyDescent="0.35">
      <c r="A488" s="7">
        <f t="shared" si="7"/>
        <v>0</v>
      </c>
    </row>
    <row r="489" spans="1:1" x14ac:dyDescent="0.35">
      <c r="A489" s="7">
        <f t="shared" si="7"/>
        <v>0</v>
      </c>
    </row>
    <row r="490" spans="1:1" x14ac:dyDescent="0.35">
      <c r="A490" s="7">
        <f t="shared" si="7"/>
        <v>0</v>
      </c>
    </row>
    <row r="491" spans="1:1" x14ac:dyDescent="0.35">
      <c r="A491" s="7">
        <f t="shared" si="7"/>
        <v>0</v>
      </c>
    </row>
    <row r="492" spans="1:1" x14ac:dyDescent="0.35">
      <c r="A492" s="7">
        <f t="shared" si="7"/>
        <v>0</v>
      </c>
    </row>
    <row r="493" spans="1:1" x14ac:dyDescent="0.35">
      <c r="A493" s="7">
        <f t="shared" si="7"/>
        <v>0</v>
      </c>
    </row>
    <row r="494" spans="1:1" x14ac:dyDescent="0.35">
      <c r="A494" s="7">
        <f t="shared" si="7"/>
        <v>0</v>
      </c>
    </row>
    <row r="495" spans="1:1" x14ac:dyDescent="0.35">
      <c r="A495" s="7">
        <f t="shared" si="7"/>
        <v>0</v>
      </c>
    </row>
    <row r="496" spans="1:1" x14ac:dyDescent="0.35">
      <c r="A496" s="7">
        <f t="shared" si="7"/>
        <v>0</v>
      </c>
    </row>
    <row r="497" spans="1:1" x14ac:dyDescent="0.35">
      <c r="A497" s="7">
        <f t="shared" si="7"/>
        <v>0</v>
      </c>
    </row>
    <row r="498" spans="1:1" x14ac:dyDescent="0.35">
      <c r="A498" s="7">
        <f t="shared" si="7"/>
        <v>0</v>
      </c>
    </row>
    <row r="499" spans="1:1" x14ac:dyDescent="0.35">
      <c r="A499" s="7">
        <f t="shared" si="7"/>
        <v>0</v>
      </c>
    </row>
    <row r="500" spans="1:1" x14ac:dyDescent="0.35">
      <c r="A500" s="7">
        <f t="shared" si="7"/>
        <v>0</v>
      </c>
    </row>
    <row r="501" spans="1:1" x14ac:dyDescent="0.35">
      <c r="A501" s="7">
        <f t="shared" si="7"/>
        <v>0</v>
      </c>
    </row>
    <row r="502" spans="1:1" x14ac:dyDescent="0.35">
      <c r="A502" s="7">
        <f t="shared" si="7"/>
        <v>0</v>
      </c>
    </row>
    <row r="503" spans="1:1" x14ac:dyDescent="0.35">
      <c r="A503" s="7">
        <f t="shared" si="7"/>
        <v>0</v>
      </c>
    </row>
    <row r="504" spans="1:1" x14ac:dyDescent="0.35">
      <c r="A504" s="7">
        <f t="shared" si="7"/>
        <v>0</v>
      </c>
    </row>
    <row r="505" spans="1:1" x14ac:dyDescent="0.35">
      <c r="A505" s="7">
        <f t="shared" si="7"/>
        <v>0</v>
      </c>
    </row>
    <row r="506" spans="1:1" x14ac:dyDescent="0.35">
      <c r="A506" s="7">
        <f t="shared" si="7"/>
        <v>0</v>
      </c>
    </row>
    <row r="507" spans="1:1" x14ac:dyDescent="0.35">
      <c r="A507" s="7">
        <f t="shared" si="7"/>
        <v>0</v>
      </c>
    </row>
    <row r="508" spans="1:1" x14ac:dyDescent="0.35">
      <c r="A508" s="7">
        <f t="shared" si="7"/>
        <v>0</v>
      </c>
    </row>
    <row r="509" spans="1:1" x14ac:dyDescent="0.35">
      <c r="A509" s="7">
        <f t="shared" si="7"/>
        <v>0</v>
      </c>
    </row>
    <row r="510" spans="1:1" x14ac:dyDescent="0.35">
      <c r="A510" s="7">
        <f t="shared" si="7"/>
        <v>0</v>
      </c>
    </row>
    <row r="511" spans="1:1" x14ac:dyDescent="0.35">
      <c r="A511" s="7">
        <f t="shared" si="7"/>
        <v>0</v>
      </c>
    </row>
    <row r="512" spans="1:1" x14ac:dyDescent="0.35">
      <c r="A512" s="7">
        <f t="shared" si="7"/>
        <v>0</v>
      </c>
    </row>
    <row r="513" spans="1:1" x14ac:dyDescent="0.35">
      <c r="A513" s="7">
        <f t="shared" si="7"/>
        <v>0</v>
      </c>
    </row>
    <row r="514" spans="1:1" x14ac:dyDescent="0.35">
      <c r="A514" s="7">
        <f t="shared" ref="A514:A577" si="8">M514</f>
        <v>0</v>
      </c>
    </row>
    <row r="515" spans="1:1" x14ac:dyDescent="0.35">
      <c r="A515" s="7">
        <f t="shared" si="8"/>
        <v>0</v>
      </c>
    </row>
    <row r="516" spans="1:1" x14ac:dyDescent="0.35">
      <c r="A516" s="7">
        <f t="shared" si="8"/>
        <v>0</v>
      </c>
    </row>
    <row r="517" spans="1:1" x14ac:dyDescent="0.35">
      <c r="A517" s="7">
        <f t="shared" si="8"/>
        <v>0</v>
      </c>
    </row>
    <row r="518" spans="1:1" x14ac:dyDescent="0.35">
      <c r="A518" s="7">
        <f t="shared" si="8"/>
        <v>0</v>
      </c>
    </row>
    <row r="519" spans="1:1" x14ac:dyDescent="0.35">
      <c r="A519" s="7">
        <f t="shared" si="8"/>
        <v>0</v>
      </c>
    </row>
    <row r="520" spans="1:1" x14ac:dyDescent="0.35">
      <c r="A520" s="7">
        <f t="shared" si="8"/>
        <v>0</v>
      </c>
    </row>
    <row r="521" spans="1:1" x14ac:dyDescent="0.35">
      <c r="A521" s="7">
        <f t="shared" si="8"/>
        <v>0</v>
      </c>
    </row>
    <row r="522" spans="1:1" x14ac:dyDescent="0.35">
      <c r="A522" s="7">
        <f t="shared" si="8"/>
        <v>0</v>
      </c>
    </row>
    <row r="523" spans="1:1" x14ac:dyDescent="0.35">
      <c r="A523" s="7">
        <f t="shared" si="8"/>
        <v>0</v>
      </c>
    </row>
    <row r="524" spans="1:1" x14ac:dyDescent="0.35">
      <c r="A524" s="7">
        <f t="shared" si="8"/>
        <v>0</v>
      </c>
    </row>
    <row r="525" spans="1:1" x14ac:dyDescent="0.35">
      <c r="A525" s="7">
        <f t="shared" si="8"/>
        <v>0</v>
      </c>
    </row>
    <row r="526" spans="1:1" x14ac:dyDescent="0.35">
      <c r="A526" s="7">
        <f t="shared" si="8"/>
        <v>0</v>
      </c>
    </row>
    <row r="527" spans="1:1" x14ac:dyDescent="0.35">
      <c r="A527" s="7">
        <f t="shared" si="8"/>
        <v>0</v>
      </c>
    </row>
    <row r="528" spans="1:1" x14ac:dyDescent="0.35">
      <c r="A528" s="7">
        <f t="shared" si="8"/>
        <v>0</v>
      </c>
    </row>
    <row r="529" spans="1:1" x14ac:dyDescent="0.35">
      <c r="A529" s="7">
        <f t="shared" si="8"/>
        <v>0</v>
      </c>
    </row>
    <row r="530" spans="1:1" x14ac:dyDescent="0.35">
      <c r="A530" s="7">
        <f t="shared" si="8"/>
        <v>0</v>
      </c>
    </row>
    <row r="531" spans="1:1" x14ac:dyDescent="0.35">
      <c r="A531" s="7">
        <f t="shared" si="8"/>
        <v>0</v>
      </c>
    </row>
    <row r="532" spans="1:1" x14ac:dyDescent="0.35">
      <c r="A532" s="7">
        <f t="shared" si="8"/>
        <v>0</v>
      </c>
    </row>
    <row r="533" spans="1:1" x14ac:dyDescent="0.35">
      <c r="A533" s="7">
        <f t="shared" si="8"/>
        <v>0</v>
      </c>
    </row>
    <row r="534" spans="1:1" x14ac:dyDescent="0.35">
      <c r="A534" s="7">
        <f t="shared" si="8"/>
        <v>0</v>
      </c>
    </row>
    <row r="535" spans="1:1" x14ac:dyDescent="0.35">
      <c r="A535" s="7">
        <f t="shared" si="8"/>
        <v>0</v>
      </c>
    </row>
    <row r="536" spans="1:1" x14ac:dyDescent="0.35">
      <c r="A536" s="7">
        <f t="shared" si="8"/>
        <v>0</v>
      </c>
    </row>
    <row r="537" spans="1:1" x14ac:dyDescent="0.35">
      <c r="A537" s="7">
        <f t="shared" si="8"/>
        <v>0</v>
      </c>
    </row>
    <row r="538" spans="1:1" x14ac:dyDescent="0.35">
      <c r="A538" s="7">
        <f t="shared" si="8"/>
        <v>0</v>
      </c>
    </row>
    <row r="539" spans="1:1" x14ac:dyDescent="0.35">
      <c r="A539" s="7">
        <f t="shared" si="8"/>
        <v>0</v>
      </c>
    </row>
    <row r="540" spans="1:1" x14ac:dyDescent="0.35">
      <c r="A540" s="7">
        <f t="shared" si="8"/>
        <v>0</v>
      </c>
    </row>
    <row r="541" spans="1:1" x14ac:dyDescent="0.35">
      <c r="A541" s="7">
        <f t="shared" si="8"/>
        <v>0</v>
      </c>
    </row>
    <row r="542" spans="1:1" x14ac:dyDescent="0.35">
      <c r="A542" s="7">
        <f t="shared" si="8"/>
        <v>0</v>
      </c>
    </row>
    <row r="543" spans="1:1" x14ac:dyDescent="0.35">
      <c r="A543" s="7">
        <f t="shared" si="8"/>
        <v>0</v>
      </c>
    </row>
    <row r="544" spans="1:1" x14ac:dyDescent="0.35">
      <c r="A544" s="7">
        <f t="shared" si="8"/>
        <v>0</v>
      </c>
    </row>
    <row r="545" spans="1:1" x14ac:dyDescent="0.35">
      <c r="A545" s="7">
        <f t="shared" si="8"/>
        <v>0</v>
      </c>
    </row>
    <row r="546" spans="1:1" x14ac:dyDescent="0.35">
      <c r="A546" s="7">
        <f t="shared" si="8"/>
        <v>0</v>
      </c>
    </row>
    <row r="547" spans="1:1" x14ac:dyDescent="0.35">
      <c r="A547" s="7">
        <f t="shared" si="8"/>
        <v>0</v>
      </c>
    </row>
    <row r="548" spans="1:1" x14ac:dyDescent="0.35">
      <c r="A548" s="7">
        <f t="shared" si="8"/>
        <v>0</v>
      </c>
    </row>
    <row r="549" spans="1:1" x14ac:dyDescent="0.35">
      <c r="A549" s="7">
        <f t="shared" si="8"/>
        <v>0</v>
      </c>
    </row>
    <row r="550" spans="1:1" x14ac:dyDescent="0.35">
      <c r="A550" s="7">
        <f t="shared" si="8"/>
        <v>0</v>
      </c>
    </row>
    <row r="551" spans="1:1" x14ac:dyDescent="0.35">
      <c r="A551" s="7">
        <f t="shared" si="8"/>
        <v>0</v>
      </c>
    </row>
    <row r="552" spans="1:1" x14ac:dyDescent="0.35">
      <c r="A552" s="7">
        <f t="shared" si="8"/>
        <v>0</v>
      </c>
    </row>
    <row r="553" spans="1:1" x14ac:dyDescent="0.35">
      <c r="A553" s="7">
        <f t="shared" si="8"/>
        <v>0</v>
      </c>
    </row>
    <row r="554" spans="1:1" x14ac:dyDescent="0.35">
      <c r="A554" s="7">
        <f t="shared" si="8"/>
        <v>0</v>
      </c>
    </row>
    <row r="555" spans="1:1" x14ac:dyDescent="0.35">
      <c r="A555" s="7">
        <f t="shared" si="8"/>
        <v>0</v>
      </c>
    </row>
    <row r="556" spans="1:1" x14ac:dyDescent="0.35">
      <c r="A556" s="7">
        <f t="shared" si="8"/>
        <v>0</v>
      </c>
    </row>
    <row r="557" spans="1:1" x14ac:dyDescent="0.35">
      <c r="A557" s="7">
        <f t="shared" si="8"/>
        <v>0</v>
      </c>
    </row>
    <row r="558" spans="1:1" x14ac:dyDescent="0.35">
      <c r="A558" s="7">
        <f t="shared" si="8"/>
        <v>0</v>
      </c>
    </row>
    <row r="559" spans="1:1" x14ac:dyDescent="0.35">
      <c r="A559" s="7">
        <f t="shared" si="8"/>
        <v>0</v>
      </c>
    </row>
    <row r="560" spans="1:1" x14ac:dyDescent="0.35">
      <c r="A560" s="7">
        <f t="shared" si="8"/>
        <v>0</v>
      </c>
    </row>
    <row r="561" spans="1:1" x14ac:dyDescent="0.35">
      <c r="A561" s="7">
        <f t="shared" si="8"/>
        <v>0</v>
      </c>
    </row>
    <row r="562" spans="1:1" x14ac:dyDescent="0.35">
      <c r="A562" s="7">
        <f t="shared" si="8"/>
        <v>0</v>
      </c>
    </row>
    <row r="563" spans="1:1" x14ac:dyDescent="0.35">
      <c r="A563" s="7">
        <f t="shared" si="8"/>
        <v>0</v>
      </c>
    </row>
    <row r="564" spans="1:1" x14ac:dyDescent="0.35">
      <c r="A564" s="7">
        <f t="shared" si="8"/>
        <v>0</v>
      </c>
    </row>
    <row r="565" spans="1:1" x14ac:dyDescent="0.35">
      <c r="A565" s="7">
        <f t="shared" si="8"/>
        <v>0</v>
      </c>
    </row>
    <row r="566" spans="1:1" x14ac:dyDescent="0.35">
      <c r="A566" s="7">
        <f t="shared" si="8"/>
        <v>0</v>
      </c>
    </row>
    <row r="567" spans="1:1" x14ac:dyDescent="0.35">
      <c r="A567" s="7">
        <f t="shared" si="8"/>
        <v>0</v>
      </c>
    </row>
    <row r="568" spans="1:1" x14ac:dyDescent="0.35">
      <c r="A568" s="7">
        <f t="shared" si="8"/>
        <v>0</v>
      </c>
    </row>
    <row r="569" spans="1:1" x14ac:dyDescent="0.35">
      <c r="A569" s="7">
        <f t="shared" si="8"/>
        <v>0</v>
      </c>
    </row>
    <row r="570" spans="1:1" x14ac:dyDescent="0.35">
      <c r="A570" s="7">
        <f t="shared" si="8"/>
        <v>0</v>
      </c>
    </row>
    <row r="571" spans="1:1" x14ac:dyDescent="0.35">
      <c r="A571" s="7">
        <f t="shared" si="8"/>
        <v>0</v>
      </c>
    </row>
    <row r="572" spans="1:1" x14ac:dyDescent="0.35">
      <c r="A572" s="7">
        <f t="shared" si="8"/>
        <v>0</v>
      </c>
    </row>
    <row r="573" spans="1:1" x14ac:dyDescent="0.35">
      <c r="A573" s="7">
        <f t="shared" si="8"/>
        <v>0</v>
      </c>
    </row>
    <row r="574" spans="1:1" x14ac:dyDescent="0.35">
      <c r="A574" s="7">
        <f t="shared" si="8"/>
        <v>0</v>
      </c>
    </row>
    <row r="575" spans="1:1" x14ac:dyDescent="0.35">
      <c r="A575" s="7">
        <f t="shared" si="8"/>
        <v>0</v>
      </c>
    </row>
    <row r="576" spans="1:1" x14ac:dyDescent="0.35">
      <c r="A576" s="7">
        <f t="shared" si="8"/>
        <v>0</v>
      </c>
    </row>
    <row r="577" spans="1:1" x14ac:dyDescent="0.35">
      <c r="A577" s="7">
        <f t="shared" si="8"/>
        <v>0</v>
      </c>
    </row>
    <row r="578" spans="1:1" x14ac:dyDescent="0.35">
      <c r="A578" s="7">
        <f t="shared" ref="A578:A641" si="9">M578</f>
        <v>0</v>
      </c>
    </row>
    <row r="579" spans="1:1" x14ac:dyDescent="0.35">
      <c r="A579" s="7">
        <f t="shared" si="9"/>
        <v>0</v>
      </c>
    </row>
    <row r="580" spans="1:1" x14ac:dyDescent="0.35">
      <c r="A580" s="7">
        <f t="shared" si="9"/>
        <v>0</v>
      </c>
    </row>
    <row r="581" spans="1:1" x14ac:dyDescent="0.35">
      <c r="A581" s="7">
        <f t="shared" si="9"/>
        <v>0</v>
      </c>
    </row>
    <row r="582" spans="1:1" x14ac:dyDescent="0.35">
      <c r="A582" s="7">
        <f t="shared" si="9"/>
        <v>0</v>
      </c>
    </row>
    <row r="583" spans="1:1" x14ac:dyDescent="0.35">
      <c r="A583" s="7">
        <f t="shared" si="9"/>
        <v>0</v>
      </c>
    </row>
    <row r="584" spans="1:1" x14ac:dyDescent="0.35">
      <c r="A584" s="7">
        <f t="shared" si="9"/>
        <v>0</v>
      </c>
    </row>
    <row r="585" spans="1:1" x14ac:dyDescent="0.35">
      <c r="A585" s="7">
        <f t="shared" si="9"/>
        <v>0</v>
      </c>
    </row>
    <row r="586" spans="1:1" x14ac:dyDescent="0.35">
      <c r="A586" s="7">
        <f t="shared" si="9"/>
        <v>0</v>
      </c>
    </row>
    <row r="587" spans="1:1" x14ac:dyDescent="0.35">
      <c r="A587" s="7">
        <f t="shared" si="9"/>
        <v>0</v>
      </c>
    </row>
    <row r="588" spans="1:1" x14ac:dyDescent="0.35">
      <c r="A588" s="7">
        <f t="shared" si="9"/>
        <v>0</v>
      </c>
    </row>
    <row r="589" spans="1:1" x14ac:dyDescent="0.35">
      <c r="A589" s="7">
        <f t="shared" si="9"/>
        <v>0</v>
      </c>
    </row>
    <row r="590" spans="1:1" x14ac:dyDescent="0.35">
      <c r="A590" s="7">
        <f t="shared" si="9"/>
        <v>0</v>
      </c>
    </row>
    <row r="591" spans="1:1" x14ac:dyDescent="0.35">
      <c r="A591" s="7">
        <f t="shared" si="9"/>
        <v>0</v>
      </c>
    </row>
    <row r="592" spans="1:1" x14ac:dyDescent="0.35">
      <c r="A592" s="7">
        <f t="shared" si="9"/>
        <v>0</v>
      </c>
    </row>
    <row r="593" spans="1:1" x14ac:dyDescent="0.35">
      <c r="A593" s="7">
        <f t="shared" si="9"/>
        <v>0</v>
      </c>
    </row>
    <row r="594" spans="1:1" x14ac:dyDescent="0.35">
      <c r="A594" s="7">
        <f t="shared" si="9"/>
        <v>0</v>
      </c>
    </row>
    <row r="595" spans="1:1" x14ac:dyDescent="0.35">
      <c r="A595" s="7">
        <f t="shared" si="9"/>
        <v>0</v>
      </c>
    </row>
    <row r="596" spans="1:1" x14ac:dyDescent="0.35">
      <c r="A596" s="7">
        <f t="shared" si="9"/>
        <v>0</v>
      </c>
    </row>
    <row r="597" spans="1:1" x14ac:dyDescent="0.35">
      <c r="A597" s="7">
        <f t="shared" si="9"/>
        <v>0</v>
      </c>
    </row>
    <row r="598" spans="1:1" x14ac:dyDescent="0.35">
      <c r="A598" s="7">
        <f t="shared" si="9"/>
        <v>0</v>
      </c>
    </row>
    <row r="599" spans="1:1" x14ac:dyDescent="0.35">
      <c r="A599" s="7">
        <f t="shared" si="9"/>
        <v>0</v>
      </c>
    </row>
    <row r="600" spans="1:1" x14ac:dyDescent="0.35">
      <c r="A600" s="7">
        <f t="shared" si="9"/>
        <v>0</v>
      </c>
    </row>
    <row r="601" spans="1:1" x14ac:dyDescent="0.35">
      <c r="A601" s="7">
        <f t="shared" si="9"/>
        <v>0</v>
      </c>
    </row>
    <row r="602" spans="1:1" x14ac:dyDescent="0.35">
      <c r="A602" s="7">
        <f t="shared" si="9"/>
        <v>0</v>
      </c>
    </row>
    <row r="603" spans="1:1" x14ac:dyDescent="0.35">
      <c r="A603" s="7">
        <f t="shared" si="9"/>
        <v>0</v>
      </c>
    </row>
    <row r="604" spans="1:1" x14ac:dyDescent="0.35">
      <c r="A604" s="7">
        <f t="shared" si="9"/>
        <v>0</v>
      </c>
    </row>
    <row r="605" spans="1:1" x14ac:dyDescent="0.35">
      <c r="A605" s="7">
        <f t="shared" si="9"/>
        <v>0</v>
      </c>
    </row>
    <row r="606" spans="1:1" x14ac:dyDescent="0.35">
      <c r="A606" s="7">
        <f t="shared" si="9"/>
        <v>0</v>
      </c>
    </row>
    <row r="607" spans="1:1" x14ac:dyDescent="0.35">
      <c r="A607" s="7">
        <f t="shared" si="9"/>
        <v>0</v>
      </c>
    </row>
    <row r="608" spans="1:1" x14ac:dyDescent="0.35">
      <c r="A608" s="7">
        <f t="shared" si="9"/>
        <v>0</v>
      </c>
    </row>
    <row r="609" spans="1:1" x14ac:dyDescent="0.35">
      <c r="A609" s="7">
        <f t="shared" si="9"/>
        <v>0</v>
      </c>
    </row>
    <row r="610" spans="1:1" x14ac:dyDescent="0.35">
      <c r="A610" s="7">
        <f t="shared" si="9"/>
        <v>0</v>
      </c>
    </row>
    <row r="611" spans="1:1" x14ac:dyDescent="0.35">
      <c r="A611" s="7">
        <f t="shared" si="9"/>
        <v>0</v>
      </c>
    </row>
    <row r="612" spans="1:1" x14ac:dyDescent="0.35">
      <c r="A612" s="7">
        <f t="shared" si="9"/>
        <v>0</v>
      </c>
    </row>
    <row r="613" spans="1:1" x14ac:dyDescent="0.35">
      <c r="A613" s="7">
        <f t="shared" si="9"/>
        <v>0</v>
      </c>
    </row>
    <row r="614" spans="1:1" x14ac:dyDescent="0.35">
      <c r="A614" s="7">
        <f t="shared" si="9"/>
        <v>0</v>
      </c>
    </row>
    <row r="615" spans="1:1" x14ac:dyDescent="0.35">
      <c r="A615" s="7">
        <f t="shared" si="9"/>
        <v>0</v>
      </c>
    </row>
    <row r="616" spans="1:1" x14ac:dyDescent="0.35">
      <c r="A616" s="7">
        <f t="shared" si="9"/>
        <v>0</v>
      </c>
    </row>
    <row r="617" spans="1:1" x14ac:dyDescent="0.35">
      <c r="A617" s="7">
        <f t="shared" si="9"/>
        <v>0</v>
      </c>
    </row>
    <row r="618" spans="1:1" x14ac:dyDescent="0.35">
      <c r="A618" s="7">
        <f t="shared" si="9"/>
        <v>0</v>
      </c>
    </row>
    <row r="619" spans="1:1" x14ac:dyDescent="0.35">
      <c r="A619" s="7">
        <f t="shared" si="9"/>
        <v>0</v>
      </c>
    </row>
    <row r="620" spans="1:1" x14ac:dyDescent="0.35">
      <c r="A620" s="7">
        <f t="shared" si="9"/>
        <v>0</v>
      </c>
    </row>
    <row r="621" spans="1:1" x14ac:dyDescent="0.35">
      <c r="A621" s="7">
        <f t="shared" si="9"/>
        <v>0</v>
      </c>
    </row>
    <row r="622" spans="1:1" x14ac:dyDescent="0.35">
      <c r="A622" s="7">
        <f t="shared" si="9"/>
        <v>0</v>
      </c>
    </row>
    <row r="623" spans="1:1" x14ac:dyDescent="0.35">
      <c r="A623" s="7">
        <f t="shared" si="9"/>
        <v>0</v>
      </c>
    </row>
    <row r="624" spans="1:1" x14ac:dyDescent="0.35">
      <c r="A624" s="7">
        <f t="shared" si="9"/>
        <v>0</v>
      </c>
    </row>
    <row r="625" spans="1:1" x14ac:dyDescent="0.35">
      <c r="A625" s="7">
        <f t="shared" si="9"/>
        <v>0</v>
      </c>
    </row>
    <row r="626" spans="1:1" x14ac:dyDescent="0.35">
      <c r="A626" s="7">
        <f t="shared" si="9"/>
        <v>0</v>
      </c>
    </row>
    <row r="627" spans="1:1" x14ac:dyDescent="0.35">
      <c r="A627" s="7">
        <f t="shared" si="9"/>
        <v>0</v>
      </c>
    </row>
    <row r="628" spans="1:1" x14ac:dyDescent="0.35">
      <c r="A628" s="7">
        <f t="shared" si="9"/>
        <v>0</v>
      </c>
    </row>
    <row r="629" spans="1:1" x14ac:dyDescent="0.35">
      <c r="A629" s="7">
        <f t="shared" si="9"/>
        <v>0</v>
      </c>
    </row>
    <row r="630" spans="1:1" x14ac:dyDescent="0.35">
      <c r="A630" s="7">
        <f t="shared" si="9"/>
        <v>0</v>
      </c>
    </row>
    <row r="631" spans="1:1" x14ac:dyDescent="0.35">
      <c r="A631" s="7">
        <f t="shared" si="9"/>
        <v>0</v>
      </c>
    </row>
    <row r="632" spans="1:1" x14ac:dyDescent="0.35">
      <c r="A632" s="7">
        <f t="shared" si="9"/>
        <v>0</v>
      </c>
    </row>
    <row r="633" spans="1:1" x14ac:dyDescent="0.35">
      <c r="A633" s="7">
        <f t="shared" si="9"/>
        <v>0</v>
      </c>
    </row>
    <row r="634" spans="1:1" x14ac:dyDescent="0.35">
      <c r="A634" s="7">
        <f t="shared" si="9"/>
        <v>0</v>
      </c>
    </row>
    <row r="635" spans="1:1" x14ac:dyDescent="0.35">
      <c r="A635" s="7">
        <f t="shared" si="9"/>
        <v>0</v>
      </c>
    </row>
    <row r="636" spans="1:1" x14ac:dyDescent="0.35">
      <c r="A636" s="7">
        <f t="shared" si="9"/>
        <v>0</v>
      </c>
    </row>
    <row r="637" spans="1:1" x14ac:dyDescent="0.35">
      <c r="A637" s="7">
        <f t="shared" si="9"/>
        <v>0</v>
      </c>
    </row>
    <row r="638" spans="1:1" x14ac:dyDescent="0.35">
      <c r="A638" s="7">
        <f t="shared" si="9"/>
        <v>0</v>
      </c>
    </row>
    <row r="639" spans="1:1" x14ac:dyDescent="0.35">
      <c r="A639" s="7">
        <f t="shared" si="9"/>
        <v>0</v>
      </c>
    </row>
    <row r="640" spans="1:1" x14ac:dyDescent="0.35">
      <c r="A640" s="7">
        <f t="shared" si="9"/>
        <v>0</v>
      </c>
    </row>
    <row r="641" spans="1:1" x14ac:dyDescent="0.35">
      <c r="A641" s="7">
        <f t="shared" si="9"/>
        <v>0</v>
      </c>
    </row>
    <row r="642" spans="1:1" x14ac:dyDescent="0.35">
      <c r="A642" s="7">
        <f t="shared" ref="A642:A697" si="10">M642</f>
        <v>0</v>
      </c>
    </row>
    <row r="643" spans="1:1" x14ac:dyDescent="0.35">
      <c r="A643" s="7">
        <f t="shared" si="10"/>
        <v>0</v>
      </c>
    </row>
    <row r="644" spans="1:1" x14ac:dyDescent="0.35">
      <c r="A644" s="7">
        <f t="shared" si="10"/>
        <v>0</v>
      </c>
    </row>
    <row r="645" spans="1:1" x14ac:dyDescent="0.35">
      <c r="A645" s="7">
        <f t="shared" si="10"/>
        <v>0</v>
      </c>
    </row>
    <row r="646" spans="1:1" x14ac:dyDescent="0.35">
      <c r="A646" s="7">
        <f t="shared" si="10"/>
        <v>0</v>
      </c>
    </row>
    <row r="647" spans="1:1" x14ac:dyDescent="0.35">
      <c r="A647" s="7">
        <f t="shared" si="10"/>
        <v>0</v>
      </c>
    </row>
    <row r="648" spans="1:1" x14ac:dyDescent="0.35">
      <c r="A648" s="7">
        <f t="shared" si="10"/>
        <v>0</v>
      </c>
    </row>
    <row r="649" spans="1:1" x14ac:dyDescent="0.35">
      <c r="A649" s="7">
        <f t="shared" si="10"/>
        <v>0</v>
      </c>
    </row>
    <row r="650" spans="1:1" x14ac:dyDescent="0.35">
      <c r="A650" s="7">
        <f t="shared" si="10"/>
        <v>0</v>
      </c>
    </row>
    <row r="651" spans="1:1" x14ac:dyDescent="0.35">
      <c r="A651" s="7">
        <f t="shared" si="10"/>
        <v>0</v>
      </c>
    </row>
    <row r="652" spans="1:1" x14ac:dyDescent="0.35">
      <c r="A652" s="7">
        <f t="shared" si="10"/>
        <v>0</v>
      </c>
    </row>
    <row r="653" spans="1:1" x14ac:dyDescent="0.35">
      <c r="A653" s="7">
        <f t="shared" si="10"/>
        <v>0</v>
      </c>
    </row>
    <row r="654" spans="1:1" x14ac:dyDescent="0.35">
      <c r="A654" s="7">
        <f t="shared" si="10"/>
        <v>0</v>
      </c>
    </row>
    <row r="655" spans="1:1" x14ac:dyDescent="0.35">
      <c r="A655" s="7">
        <f t="shared" si="10"/>
        <v>0</v>
      </c>
    </row>
    <row r="656" spans="1:1" x14ac:dyDescent="0.35">
      <c r="A656" s="7">
        <f t="shared" si="10"/>
        <v>0</v>
      </c>
    </row>
    <row r="657" spans="1:1" x14ac:dyDescent="0.35">
      <c r="A657" s="7">
        <f t="shared" si="10"/>
        <v>0</v>
      </c>
    </row>
    <row r="658" spans="1:1" x14ac:dyDescent="0.35">
      <c r="A658" s="7">
        <f t="shared" si="10"/>
        <v>0</v>
      </c>
    </row>
    <row r="659" spans="1:1" x14ac:dyDescent="0.35">
      <c r="A659" s="7">
        <f t="shared" si="10"/>
        <v>0</v>
      </c>
    </row>
    <row r="660" spans="1:1" x14ac:dyDescent="0.35">
      <c r="A660" s="7">
        <f t="shared" si="10"/>
        <v>0</v>
      </c>
    </row>
    <row r="661" spans="1:1" x14ac:dyDescent="0.35">
      <c r="A661" s="7">
        <f t="shared" si="10"/>
        <v>0</v>
      </c>
    </row>
    <row r="662" spans="1:1" x14ac:dyDescent="0.35">
      <c r="A662" s="7">
        <f t="shared" si="10"/>
        <v>0</v>
      </c>
    </row>
    <row r="663" spans="1:1" x14ac:dyDescent="0.35">
      <c r="A663" s="7">
        <f t="shared" si="10"/>
        <v>0</v>
      </c>
    </row>
    <row r="664" spans="1:1" x14ac:dyDescent="0.35">
      <c r="A664" s="7">
        <f t="shared" si="10"/>
        <v>0</v>
      </c>
    </row>
    <row r="665" spans="1:1" x14ac:dyDescent="0.35">
      <c r="A665" s="7">
        <f t="shared" si="10"/>
        <v>0</v>
      </c>
    </row>
    <row r="666" spans="1:1" x14ac:dyDescent="0.35">
      <c r="A666" s="7">
        <f t="shared" si="10"/>
        <v>0</v>
      </c>
    </row>
    <row r="667" spans="1:1" x14ac:dyDescent="0.35">
      <c r="A667" s="7">
        <f t="shared" si="10"/>
        <v>0</v>
      </c>
    </row>
    <row r="668" spans="1:1" x14ac:dyDescent="0.35">
      <c r="A668" s="7">
        <f t="shared" si="10"/>
        <v>0</v>
      </c>
    </row>
    <row r="669" spans="1:1" x14ac:dyDescent="0.35">
      <c r="A669" s="7">
        <f t="shared" si="10"/>
        <v>0</v>
      </c>
    </row>
    <row r="670" spans="1:1" x14ac:dyDescent="0.35">
      <c r="A670" s="7">
        <f t="shared" si="10"/>
        <v>0</v>
      </c>
    </row>
    <row r="671" spans="1:1" x14ac:dyDescent="0.35">
      <c r="A671" s="7">
        <f t="shared" si="10"/>
        <v>0</v>
      </c>
    </row>
    <row r="672" spans="1:1" x14ac:dyDescent="0.35">
      <c r="A672" s="7">
        <f t="shared" si="10"/>
        <v>0</v>
      </c>
    </row>
    <row r="673" spans="1:1" x14ac:dyDescent="0.35">
      <c r="A673" s="7">
        <f t="shared" si="10"/>
        <v>0</v>
      </c>
    </row>
    <row r="674" spans="1:1" x14ac:dyDescent="0.35">
      <c r="A674" s="7">
        <f t="shared" si="10"/>
        <v>0</v>
      </c>
    </row>
    <row r="675" spans="1:1" x14ac:dyDescent="0.35">
      <c r="A675" s="7">
        <f t="shared" si="10"/>
        <v>0</v>
      </c>
    </row>
    <row r="676" spans="1:1" x14ac:dyDescent="0.35">
      <c r="A676" s="7">
        <f t="shared" si="10"/>
        <v>0</v>
      </c>
    </row>
    <row r="677" spans="1:1" x14ac:dyDescent="0.35">
      <c r="A677" s="7">
        <f t="shared" si="10"/>
        <v>0</v>
      </c>
    </row>
    <row r="678" spans="1:1" x14ac:dyDescent="0.35">
      <c r="A678" s="7">
        <f t="shared" si="10"/>
        <v>0</v>
      </c>
    </row>
    <row r="679" spans="1:1" x14ac:dyDescent="0.35">
      <c r="A679" s="7">
        <f t="shared" si="10"/>
        <v>0</v>
      </c>
    </row>
    <row r="680" spans="1:1" x14ac:dyDescent="0.35">
      <c r="A680" s="7">
        <f t="shared" si="10"/>
        <v>0</v>
      </c>
    </row>
    <row r="681" spans="1:1" x14ac:dyDescent="0.35">
      <c r="A681" s="7">
        <f t="shared" si="10"/>
        <v>0</v>
      </c>
    </row>
    <row r="682" spans="1:1" x14ac:dyDescent="0.35">
      <c r="A682" s="7">
        <f t="shared" si="10"/>
        <v>0</v>
      </c>
    </row>
    <row r="683" spans="1:1" x14ac:dyDescent="0.35">
      <c r="A683" s="7">
        <f t="shared" si="10"/>
        <v>0</v>
      </c>
    </row>
    <row r="684" spans="1:1" x14ac:dyDescent="0.35">
      <c r="A684" s="7">
        <f t="shared" si="10"/>
        <v>0</v>
      </c>
    </row>
    <row r="685" spans="1:1" x14ac:dyDescent="0.35">
      <c r="A685" s="7">
        <f t="shared" si="10"/>
        <v>0</v>
      </c>
    </row>
    <row r="686" spans="1:1" x14ac:dyDescent="0.35">
      <c r="A686" s="7">
        <f t="shared" si="10"/>
        <v>0</v>
      </c>
    </row>
    <row r="687" spans="1:1" x14ac:dyDescent="0.35">
      <c r="A687" s="7">
        <f t="shared" si="10"/>
        <v>0</v>
      </c>
    </row>
    <row r="688" spans="1:1" x14ac:dyDescent="0.35">
      <c r="A688" s="7">
        <f t="shared" si="10"/>
        <v>0</v>
      </c>
    </row>
    <row r="689" spans="1:1" x14ac:dyDescent="0.35">
      <c r="A689" s="7">
        <f t="shared" si="10"/>
        <v>0</v>
      </c>
    </row>
    <row r="690" spans="1:1" x14ac:dyDescent="0.35">
      <c r="A690" s="7">
        <f t="shared" si="10"/>
        <v>0</v>
      </c>
    </row>
    <row r="691" spans="1:1" x14ac:dyDescent="0.35">
      <c r="A691" s="7">
        <f t="shared" si="10"/>
        <v>0</v>
      </c>
    </row>
    <row r="692" spans="1:1" x14ac:dyDescent="0.35">
      <c r="A692" s="7">
        <f t="shared" si="10"/>
        <v>0</v>
      </c>
    </row>
    <row r="693" spans="1:1" x14ac:dyDescent="0.35">
      <c r="A693" s="7">
        <f t="shared" si="10"/>
        <v>0</v>
      </c>
    </row>
    <row r="694" spans="1:1" x14ac:dyDescent="0.35">
      <c r="A694" s="7">
        <f t="shared" si="10"/>
        <v>0</v>
      </c>
    </row>
    <row r="695" spans="1:1" x14ac:dyDescent="0.35">
      <c r="A695" s="7">
        <f t="shared" si="10"/>
        <v>0</v>
      </c>
    </row>
    <row r="696" spans="1:1" x14ac:dyDescent="0.35">
      <c r="A696" s="7">
        <f t="shared" si="10"/>
        <v>0</v>
      </c>
    </row>
    <row r="697" spans="1:1" x14ac:dyDescent="0.35">
      <c r="A697" s="7">
        <f t="shared" si="10"/>
        <v>0</v>
      </c>
    </row>
  </sheetData>
  <sortState ref="A2:O697">
    <sortCondition ref="M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5229"/>
  <sheetViews>
    <sheetView workbookViewId="0">
      <selection activeCell="A30" sqref="A30"/>
    </sheetView>
  </sheetViews>
  <sheetFormatPr defaultRowHeight="14.5" x14ac:dyDescent="0.35"/>
  <cols>
    <col min="1" max="1" width="21.81640625" style="7" bestFit="1" customWidth="1"/>
    <col min="2" max="2" width="12.7265625" bestFit="1" customWidth="1"/>
    <col min="5" max="5" width="13.7265625" bestFit="1" customWidth="1"/>
  </cols>
  <sheetData>
    <row r="1" spans="1:8" x14ac:dyDescent="0.35">
      <c r="A1" s="7" t="s">
        <v>1359</v>
      </c>
      <c r="B1" t="str">
        <f>'client info1'!B1</f>
        <v>Client ID</v>
      </c>
      <c r="C1" t="s">
        <v>1356</v>
      </c>
      <c r="D1" t="s">
        <v>1357</v>
      </c>
      <c r="E1" t="s">
        <v>787</v>
      </c>
      <c r="F1" t="s">
        <v>1358</v>
      </c>
      <c r="G1" t="s">
        <v>5973</v>
      </c>
    </row>
    <row r="2" spans="1:8" x14ac:dyDescent="0.35">
      <c r="A2" s="7" t="str">
        <f>VLOOKUP(B2,'Client Info'!$A:$B,2, FALSE)</f>
        <v>Melissa Moreno</v>
      </c>
      <c r="B2" s="19" t="str">
        <f>'Client Info'!A2</f>
        <v>EDC1198</v>
      </c>
      <c r="C2">
        <f ca="1">(IF('Client Info'!M2="","",(IF(YEARFRAC('Client Info'!M2,Reference!$C$4)&lt;1,0,IF(AND(YEARFRAC('Client Info'!M2,Reference!$C$4)&gt;=1,YEARFRAC('Client Info'!M2,Reference!$C$4)&lt;=3),5,IF(AND(YEARFRAC('Client Info'!M2,Reference!$C$4)&gt;=4,YEARFRAC('Client Info'!M2,Reference!$C$4)&lt;=7),15,IF(YEARFRAC('Client Info'!M2,Reference!$C$4)&gt;=8,25,IF(YEARFRAC('Client Info'!M2,Reference!$C$4)=YEARFRAC('Client Info'!M2,Reference!$C$4),0,0))))))))</f>
        <v>15</v>
      </c>
      <c r="D2">
        <f>IF(OR('Client Info'!J2=Reference!$A$7),0,IF(OR(Reference!$A$5='Client Info'!J2, 'Client Info'!J2=Reference!$A$19,'Client Info'!J2=Reference!$A$23,'Client Info'!J2=Reference!$A$12),25, IF(OR('Client Info'!J2=Reference!$A$6, 'Client Info'!J2=Reference!$A$16),15, IF(OR('Client Info'!J2=Reference!$A$4,'Client Info'!J2=Reference!$A$13,'Client Info'!J2=Reference!$A$17,),5,0))))</f>
        <v>25</v>
      </c>
      <c r="E2">
        <f>IF('Client Info'!O2&lt;Reference!$E$5,0,IF(AND('Client Info'!O2&gt;=Reference!$E$5,'Client Info'!O2&lt;Reference!$E$6),5,IF(AND('Client Info'!O2&gt;=Reference!$E$6,'Client Info'!O2&lt;Reference!$E$7),15,IF(Reference!$E$7&lt;='Client Info'!O2,25))))</f>
        <v>0</v>
      </c>
      <c r="F2">
        <f>IF(OR('Client Info'!R2=Reference!$B$4,'Client Info'!R2=Reference!$B$5,'Client Info'!R2=Reference!$B$6),25,0)</f>
        <v>0</v>
      </c>
      <c r="G2">
        <f ca="1">SUM(C2:F2)</f>
        <v>40</v>
      </c>
      <c r="H2" t="s">
        <v>1601</v>
      </c>
    </row>
    <row r="3" spans="1:8" x14ac:dyDescent="0.35">
      <c r="A3" s="7" t="str">
        <f>VLOOKUP(B3,'Client Info'!$A:$B,2, FALSE)</f>
        <v>Patricia V  Schmucker</v>
      </c>
      <c r="B3" s="19" t="str">
        <f>'Client Info'!A3</f>
        <v>LEAD000204</v>
      </c>
      <c r="C3">
        <f ca="1">(IF('Client Info'!M3="","",(IF(YEARFRAC('Client Info'!M3,Reference!$C$4)&lt;1,0,IF(AND(YEARFRAC('Client Info'!M3,Reference!$C$4)&gt;=1,YEARFRAC('Client Info'!M3,Reference!$C$4)&lt;=3),5,IF(AND(YEARFRAC('Client Info'!M3,Reference!$C$4)&gt;=4,YEARFRAC('Client Info'!M3,Reference!$C$4)&lt;=7),15,IF(YEARFRAC('Client Info'!M3,Reference!$C$4)&gt;=8,25,IF(YEARFRAC('Client Info'!M3,Reference!$C$4)=YEARFRAC('Client Info'!M3,Reference!$C$4),0,0))))))))</f>
        <v>25</v>
      </c>
      <c r="D3">
        <f>IF(OR('Client Info'!J3=Reference!$A$7),0,IF(OR(Reference!$A$5='Client Info'!J3, 'Client Info'!J3=Reference!$A$19,'Client Info'!J3=Reference!$A$23,'Client Info'!J3=Reference!$A$12),25, IF(OR('Client Info'!J3=Reference!$A$6, 'Client Info'!J3=Reference!$A$16),15, IF(OR('Client Info'!J3=Reference!$A$4,'Client Info'!J3=Reference!$A$13,'Client Info'!J3=Reference!$A$17,),5,0))))</f>
        <v>25</v>
      </c>
      <c r="E3">
        <f>IF('Client Info'!O3&lt;Reference!$E$5,0,IF(AND('Client Info'!O3&gt;=Reference!$E$5,'Client Info'!O3&lt;Reference!$E$6),5,IF(AND('Client Info'!O3&gt;=Reference!$E$6,'Client Info'!O3&lt;Reference!$E$7),15,IF(Reference!$E$7&lt;='Client Info'!O3,25))))</f>
        <v>0</v>
      </c>
      <c r="F3">
        <f>IF(OR('Client Info'!R3=Reference!$B$4,'Client Info'!R3=Reference!$B$5,'Client Info'!R3=Reference!$B$6),25,0)</f>
        <v>0</v>
      </c>
      <c r="G3">
        <f t="shared" ref="G3:G66" ca="1" si="0">SUM(C3:F3)</f>
        <v>50</v>
      </c>
      <c r="H3" s="19" t="s">
        <v>1605</v>
      </c>
    </row>
    <row r="4" spans="1:8" x14ac:dyDescent="0.35">
      <c r="A4" s="7" t="str">
        <f>VLOOKUP(B4,'Client Info'!$A:$B,2, FALSE)</f>
        <v>Anthony C. Elliott</v>
      </c>
      <c r="B4" s="19" t="str">
        <f>'Client Info'!A4</f>
        <v>EDC1663g</v>
      </c>
      <c r="C4">
        <f ca="1">(IF('Client Info'!M4="","",(IF(YEARFRAC('Client Info'!M4,Reference!$C$4)&lt;1,0,IF(AND(YEARFRAC('Client Info'!M4,Reference!$C$4)&gt;=1,YEARFRAC('Client Info'!M4,Reference!$C$4)&lt;=3),5,IF(AND(YEARFRAC('Client Info'!M4,Reference!$C$4)&gt;=4,YEARFRAC('Client Info'!M4,Reference!$C$4)&lt;=7),15,IF(YEARFRAC('Client Info'!M4,Reference!$C$4)&gt;=8,25,IF(YEARFRAC('Client Info'!M4,Reference!$C$4)=YEARFRAC('Client Info'!M4,Reference!$C$4),0,0))))))))</f>
        <v>25</v>
      </c>
      <c r="D4">
        <f>IF(OR('Client Info'!J4=Reference!$A$7),0,IF(OR(Reference!$A$5='Client Info'!J4, 'Client Info'!J4=Reference!$A$19,'Client Info'!J4=Reference!$A$23,'Client Info'!J4=Reference!$A$12),25, IF(OR('Client Info'!J4=Reference!$A$6, 'Client Info'!J4=Reference!$A$16),15, IF(OR('Client Info'!J4=Reference!$A$4,'Client Info'!J4=Reference!$A$13,'Client Info'!J4=Reference!$A$17,),5,0))))</f>
        <v>25</v>
      </c>
      <c r="E4">
        <f>IF('Client Info'!O4&lt;Reference!$E$5,0,IF(AND('Client Info'!O4&gt;=Reference!$E$5,'Client Info'!O4&lt;Reference!$E$6),5,IF(AND('Client Info'!O4&gt;=Reference!$E$6,'Client Info'!O4&lt;Reference!$E$7),15,IF(Reference!$E$7&lt;='Client Info'!O4,25))))</f>
        <v>15</v>
      </c>
      <c r="F4">
        <f>IF(OR('Client Info'!R4=Reference!$B$4,'Client Info'!R4=Reference!$B$5,'Client Info'!R4=Reference!$B$6),25,0)</f>
        <v>0</v>
      </c>
      <c r="G4">
        <f t="shared" ca="1" si="0"/>
        <v>65</v>
      </c>
      <c r="H4" s="19" t="s">
        <v>1365</v>
      </c>
    </row>
    <row r="5" spans="1:8" x14ac:dyDescent="0.35">
      <c r="A5" s="7" t="str">
        <f>VLOOKUP(B5,'Client Info'!$A:$B,2, FALSE)</f>
        <v>Ray Bowman</v>
      </c>
      <c r="B5" s="19" t="str">
        <f>'Client Info'!A5</f>
        <v>EDC2387</v>
      </c>
      <c r="C5">
        <f ca="1">(IF('Client Info'!M5="","",(IF(YEARFRAC('Client Info'!M5,Reference!$C$4)&lt;1,0,IF(AND(YEARFRAC('Client Info'!M5,Reference!$C$4)&gt;=1,YEARFRAC('Client Info'!M5,Reference!$C$4)&lt;=3),5,IF(AND(YEARFRAC('Client Info'!M5,Reference!$C$4)&gt;=4,YEARFRAC('Client Info'!M5,Reference!$C$4)&lt;=7),15,IF(YEARFRAC('Client Info'!M5,Reference!$C$4)&gt;=8,25,IF(YEARFRAC('Client Info'!M5,Reference!$C$4)=YEARFRAC('Client Info'!M5,Reference!$C$4),0,0))))))))</f>
        <v>5</v>
      </c>
      <c r="D5">
        <f>IF(OR('Client Info'!J5=Reference!$A$7),0,IF(OR(Reference!$A$5='Client Info'!J5, 'Client Info'!J5=Reference!$A$19,'Client Info'!J5=Reference!$A$23,'Client Info'!J5=Reference!$A$12),25, IF(OR('Client Info'!J5=Reference!$A$6, 'Client Info'!J5=Reference!$A$16),15, IF(OR('Client Info'!J5=Reference!$A$4,'Client Info'!J5=Reference!$A$13,'Client Info'!J5=Reference!$A$17,),5,0))))</f>
        <v>5</v>
      </c>
      <c r="E5">
        <f>IF('Client Info'!O5&lt;Reference!$E$5,0,IF(AND('Client Info'!O5&gt;=Reference!$E$5,'Client Info'!O5&lt;Reference!$E$6),5,IF(AND('Client Info'!O5&gt;=Reference!$E$6,'Client Info'!O5&lt;Reference!$E$7),15,IF(Reference!$E$7&lt;='Client Info'!O5,25))))</f>
        <v>0</v>
      </c>
      <c r="F5">
        <f>IF(OR('Client Info'!R5=Reference!$B$4,'Client Info'!R5=Reference!$B$5,'Client Info'!R5=Reference!$B$6),25,0)</f>
        <v>0</v>
      </c>
      <c r="G5">
        <f t="shared" ca="1" si="0"/>
        <v>10</v>
      </c>
      <c r="H5" s="19" t="s">
        <v>912</v>
      </c>
    </row>
    <row r="6" spans="1:8" x14ac:dyDescent="0.35">
      <c r="A6" s="7" t="str">
        <f>VLOOKUP(B6,'Client Info'!$A:$B,2, FALSE)</f>
        <v>Anthony C. Elliott</v>
      </c>
      <c r="B6" s="19" t="str">
        <f>'Client Info'!A6</f>
        <v>EDC2306DRR</v>
      </c>
      <c r="C6">
        <f ca="1">(IF('Client Info'!M6="","",(IF(YEARFRAC('Client Info'!M6,Reference!$C$4)&lt;1,0,IF(AND(YEARFRAC('Client Info'!M6,Reference!$C$4)&gt;=1,YEARFRAC('Client Info'!M6,Reference!$C$4)&lt;=3),5,IF(AND(YEARFRAC('Client Info'!M6,Reference!$C$4)&gt;=4,YEARFRAC('Client Info'!M6,Reference!$C$4)&lt;=7),15,IF(YEARFRAC('Client Info'!M6,Reference!$C$4)&gt;=8,25,IF(YEARFRAC('Client Info'!M6,Reference!$C$4)=YEARFRAC('Client Info'!M6,Reference!$C$4),0,0))))))))</f>
        <v>25</v>
      </c>
      <c r="D6">
        <f>IF(OR('Client Info'!J6=Reference!$A$7),0,IF(OR(Reference!$A$5='Client Info'!J6, 'Client Info'!J6=Reference!$A$19,'Client Info'!J6=Reference!$A$23,'Client Info'!J6=Reference!$A$12),25, IF(OR('Client Info'!J6=Reference!$A$6, 'Client Info'!J6=Reference!$A$16),15, IF(OR('Client Info'!J6=Reference!$A$4,'Client Info'!J6=Reference!$A$13,'Client Info'!J6=Reference!$A$17,),5,0))))</f>
        <v>15</v>
      </c>
      <c r="E6">
        <f>IF('Client Info'!O6&lt;Reference!$E$5,0,IF(AND('Client Info'!O6&gt;=Reference!$E$5,'Client Info'!O6&lt;Reference!$E$6),5,IF(AND('Client Info'!O6&gt;=Reference!$E$6,'Client Info'!O6&lt;Reference!$E$7),15,IF(Reference!$E$7&lt;='Client Info'!O6,25))))</f>
        <v>15</v>
      </c>
      <c r="F6">
        <f>IF(OR('Client Info'!R6=Reference!$B$4,'Client Info'!R6=Reference!$B$5,'Client Info'!R6=Reference!$B$6),25,0)</f>
        <v>0</v>
      </c>
      <c r="G6">
        <f t="shared" ca="1" si="0"/>
        <v>55</v>
      </c>
      <c r="H6" s="19" t="s">
        <v>1365</v>
      </c>
    </row>
    <row r="7" spans="1:8" x14ac:dyDescent="0.35">
      <c r="A7" s="7" t="str">
        <f>VLOOKUP(B7,'Client Info'!$A:$B,2, FALSE)</f>
        <v>Jason Ham</v>
      </c>
      <c r="B7" s="19" t="str">
        <f>'Client Info'!A7</f>
        <v>EDC1428T</v>
      </c>
      <c r="C7">
        <f ca="1">(IF('Client Info'!M7="","",(IF(YEARFRAC('Client Info'!M7,Reference!$C$4)&lt;1,0,IF(AND(YEARFRAC('Client Info'!M7,Reference!$C$4)&gt;=1,YEARFRAC('Client Info'!M7,Reference!$C$4)&lt;=3),5,IF(AND(YEARFRAC('Client Info'!M7,Reference!$C$4)&gt;=4,YEARFRAC('Client Info'!M7,Reference!$C$4)&lt;=7),15,IF(YEARFRAC('Client Info'!M7,Reference!$C$4)&gt;=8,25,IF(YEARFRAC('Client Info'!M7,Reference!$C$4)=YEARFRAC('Client Info'!M7,Reference!$C$4),0,0))))))))</f>
        <v>25</v>
      </c>
      <c r="D7">
        <f>IF(OR('Client Info'!J7=Reference!$A$7),0,IF(OR(Reference!$A$5='Client Info'!J7, 'Client Info'!J7=Reference!$A$19,'Client Info'!J7=Reference!$A$23,'Client Info'!J7=Reference!$A$12),25, IF(OR('Client Info'!J7=Reference!$A$6, 'Client Info'!J7=Reference!$A$16),15, IF(OR('Client Info'!J7=Reference!$A$4,'Client Info'!J7=Reference!$A$13,'Client Info'!J7=Reference!$A$17,),5,0))))</f>
        <v>25</v>
      </c>
      <c r="E7">
        <f>IF('Client Info'!O7&lt;Reference!$E$5,0,IF(AND('Client Info'!O7&gt;=Reference!$E$5,'Client Info'!O7&lt;Reference!$E$6),5,IF(AND('Client Info'!O7&gt;=Reference!$E$6,'Client Info'!O7&lt;Reference!$E$7),15,IF(Reference!$E$7&lt;='Client Info'!O7,25))))</f>
        <v>5</v>
      </c>
      <c r="F7">
        <f>IF(OR('Client Info'!R7=Reference!$B$4,'Client Info'!R7=Reference!$B$5,'Client Info'!R7=Reference!$B$6),25,0)</f>
        <v>0</v>
      </c>
      <c r="G7">
        <f t="shared" ca="1" si="0"/>
        <v>55</v>
      </c>
      <c r="H7" s="19" t="s">
        <v>1613</v>
      </c>
    </row>
    <row r="8" spans="1:8" x14ac:dyDescent="0.35">
      <c r="A8" s="7" t="str">
        <f>VLOOKUP(B8,'Client Info'!$A:$B,2, FALSE)</f>
        <v>Matthew T. McConville</v>
      </c>
      <c r="B8" s="19" t="str">
        <f>'Client Info'!A8</f>
        <v>EDC2339</v>
      </c>
      <c r="C8">
        <f ca="1">(IF('Client Info'!M8="","",(IF(YEARFRAC('Client Info'!M8,Reference!$C$4)&lt;1,0,IF(AND(YEARFRAC('Client Info'!M8,Reference!$C$4)&gt;=1,YEARFRAC('Client Info'!M8,Reference!$C$4)&lt;=3),5,IF(AND(YEARFRAC('Client Info'!M8,Reference!$C$4)&gt;=4,YEARFRAC('Client Info'!M8,Reference!$C$4)&lt;=7),15,IF(YEARFRAC('Client Info'!M8,Reference!$C$4)&gt;=8,25,IF(YEARFRAC('Client Info'!M8,Reference!$C$4)=YEARFRAC('Client Info'!M8,Reference!$C$4),0,0))))))))</f>
        <v>5</v>
      </c>
      <c r="D8">
        <f>IF(OR('Client Info'!J8=Reference!$A$7),0,IF(OR(Reference!$A$5='Client Info'!J8, 'Client Info'!J8=Reference!$A$19,'Client Info'!J8=Reference!$A$23,'Client Info'!J8=Reference!$A$12),25, IF(OR('Client Info'!J8=Reference!$A$6, 'Client Info'!J8=Reference!$A$16),15, IF(OR('Client Info'!J8=Reference!$A$4,'Client Info'!J8=Reference!$A$13,'Client Info'!J8=Reference!$A$17,),5,0))))</f>
        <v>5</v>
      </c>
      <c r="E8">
        <f>IF('Client Info'!O8&lt;Reference!$E$5,0,IF(AND('Client Info'!O8&gt;=Reference!$E$5,'Client Info'!O8&lt;Reference!$E$6),5,IF(AND('Client Info'!O8&gt;=Reference!$E$6,'Client Info'!O8&lt;Reference!$E$7),15,IF(Reference!$E$7&lt;='Client Info'!O8,25))))</f>
        <v>0</v>
      </c>
      <c r="F8">
        <f>IF(OR('Client Info'!R8=Reference!$B$4,'Client Info'!R8=Reference!$B$5,'Client Info'!R8=Reference!$B$6),25,0)</f>
        <v>25</v>
      </c>
      <c r="G8">
        <f t="shared" ca="1" si="0"/>
        <v>35</v>
      </c>
      <c r="H8" s="19" t="s">
        <v>1368</v>
      </c>
    </row>
    <row r="9" spans="1:8" x14ac:dyDescent="0.35">
      <c r="A9" s="7" t="str">
        <f>VLOOKUP(B9,'Client Info'!$A:$B,2, FALSE)</f>
        <v>Ray Bowman</v>
      </c>
      <c r="B9" s="19" t="str">
        <f>'Client Info'!A9</f>
        <v>EDC2330</v>
      </c>
      <c r="C9">
        <f ca="1">(IF('Client Info'!M9="","",(IF(YEARFRAC('Client Info'!M9,Reference!$C$4)&lt;1,0,IF(AND(YEARFRAC('Client Info'!M9,Reference!$C$4)&gt;=1,YEARFRAC('Client Info'!M9,Reference!$C$4)&lt;=3),5,IF(AND(YEARFRAC('Client Info'!M9,Reference!$C$4)&gt;=4,YEARFRAC('Client Info'!M9,Reference!$C$4)&lt;=7),15,IF(YEARFRAC('Client Info'!M9,Reference!$C$4)&gt;=8,25,IF(YEARFRAC('Client Info'!M9,Reference!$C$4)=YEARFRAC('Client Info'!M9,Reference!$C$4),0,0))))))))</f>
        <v>5</v>
      </c>
      <c r="D9">
        <f>IF(OR('Client Info'!J9=Reference!$A$7),0,IF(OR(Reference!$A$5='Client Info'!J9, 'Client Info'!J9=Reference!$A$19,'Client Info'!J9=Reference!$A$23,'Client Info'!J9=Reference!$A$12),25, IF(OR('Client Info'!J9=Reference!$A$6, 'Client Info'!J9=Reference!$A$16),15, IF(OR('Client Info'!J9=Reference!$A$4,'Client Info'!J9=Reference!$A$13,'Client Info'!J9=Reference!$A$17,),5,0))))</f>
        <v>0</v>
      </c>
      <c r="E9">
        <f>IF('Client Info'!O9&lt;Reference!$E$5,0,IF(AND('Client Info'!O9&gt;=Reference!$E$5,'Client Info'!O9&lt;Reference!$E$6),5,IF(AND('Client Info'!O9&gt;=Reference!$E$6,'Client Info'!O9&lt;Reference!$E$7),15,IF(Reference!$E$7&lt;='Client Info'!O9,25))))</f>
        <v>0</v>
      </c>
      <c r="F9">
        <f>IF(OR('Client Info'!R9=Reference!$B$4,'Client Info'!R9=Reference!$B$5,'Client Info'!R9=Reference!$B$6),25,0)</f>
        <v>0</v>
      </c>
      <c r="G9">
        <f t="shared" ca="1" si="0"/>
        <v>5</v>
      </c>
      <c r="H9" s="19" t="s">
        <v>912</v>
      </c>
    </row>
    <row r="10" spans="1:8" x14ac:dyDescent="0.35">
      <c r="A10" s="7" t="str">
        <f>VLOOKUP(B10,'Client Info'!$A:$B,2, FALSE)</f>
        <v>Sylvia Martini</v>
      </c>
      <c r="B10" s="19" t="str">
        <f>'Client Info'!A10</f>
        <v>EDC1233</v>
      </c>
      <c r="C10">
        <f ca="1">(IF('Client Info'!M10="","",(IF(YEARFRAC('Client Info'!M10,Reference!$C$4)&lt;1,0,IF(AND(YEARFRAC('Client Info'!M10,Reference!$C$4)&gt;=1,YEARFRAC('Client Info'!M10,Reference!$C$4)&lt;=3),5,IF(AND(YEARFRAC('Client Info'!M10,Reference!$C$4)&gt;=4,YEARFRAC('Client Info'!M10,Reference!$C$4)&lt;=7),15,IF(YEARFRAC('Client Info'!M10,Reference!$C$4)&gt;=8,25,IF(YEARFRAC('Client Info'!M10,Reference!$C$4)=YEARFRAC('Client Info'!M10,Reference!$C$4),0,0))))))))</f>
        <v>15</v>
      </c>
      <c r="D10">
        <f>IF(OR('Client Info'!J10=Reference!$A$7),0,IF(OR(Reference!$A$5='Client Info'!J10, 'Client Info'!J10=Reference!$A$19,'Client Info'!J10=Reference!$A$23,'Client Info'!J10=Reference!$A$12),25, IF(OR('Client Info'!J10=Reference!$A$6, 'Client Info'!J10=Reference!$A$16),15, IF(OR('Client Info'!J10=Reference!$A$4,'Client Info'!J10=Reference!$A$13,'Client Info'!J10=Reference!$A$17,),5,0))))</f>
        <v>25</v>
      </c>
      <c r="E10">
        <f>IF('Client Info'!O10&lt;Reference!$E$5,0,IF(AND('Client Info'!O10&gt;=Reference!$E$5,'Client Info'!O10&lt;Reference!$E$6),5,IF(AND('Client Info'!O10&gt;=Reference!$E$6,'Client Info'!O10&lt;Reference!$E$7),15,IF(Reference!$E$7&lt;='Client Info'!O10,25))))</f>
        <v>0</v>
      </c>
      <c r="F10">
        <f>IF(OR('Client Info'!R10=Reference!$B$4,'Client Info'!R10=Reference!$B$5,'Client Info'!R10=Reference!$B$6),25,0)</f>
        <v>0</v>
      </c>
      <c r="G10">
        <f t="shared" ca="1" si="0"/>
        <v>40</v>
      </c>
      <c r="H10" s="19" t="s">
        <v>822</v>
      </c>
    </row>
    <row r="11" spans="1:8" x14ac:dyDescent="0.35">
      <c r="A11" s="7" t="str">
        <f>VLOOKUP(B11,'Client Info'!$A:$B,2, FALSE)</f>
        <v>Karen Scuncio</v>
      </c>
      <c r="B11" s="19" t="str">
        <f>'Client Info'!A11</f>
        <v>EDC2834T</v>
      </c>
      <c r="C11">
        <f ca="1">(IF('Client Info'!M11="","",(IF(YEARFRAC('Client Info'!M11,Reference!$C$4)&lt;1,0,IF(AND(YEARFRAC('Client Info'!M11,Reference!$C$4)&gt;=1,YEARFRAC('Client Info'!M11,Reference!$C$4)&lt;=3),5,IF(AND(YEARFRAC('Client Info'!M11,Reference!$C$4)&gt;=4,YEARFRAC('Client Info'!M11,Reference!$C$4)&lt;=7),15,IF(YEARFRAC('Client Info'!M11,Reference!$C$4)&gt;=8,25,IF(YEARFRAC('Client Info'!M11,Reference!$C$4)=YEARFRAC('Client Info'!M11,Reference!$C$4),0,0))))))))</f>
        <v>0</v>
      </c>
      <c r="D11">
        <f>IF(OR('Client Info'!J11=Reference!$A$7),0,IF(OR(Reference!$A$5='Client Info'!J11, 'Client Info'!J11=Reference!$A$19,'Client Info'!J11=Reference!$A$23,'Client Info'!J11=Reference!$A$12),25, IF(OR('Client Info'!J11=Reference!$A$6, 'Client Info'!J11=Reference!$A$16),15, IF(OR('Client Info'!J11=Reference!$A$4,'Client Info'!J11=Reference!$A$13,'Client Info'!J11=Reference!$A$17,),5,0))))</f>
        <v>0</v>
      </c>
      <c r="E11">
        <f>IF('Client Info'!O11&lt;Reference!$E$5,0,IF(AND('Client Info'!O11&gt;=Reference!$E$5,'Client Info'!O11&lt;Reference!$E$6),5,IF(AND('Client Info'!O11&gt;=Reference!$E$6,'Client Info'!O11&lt;Reference!$E$7),15,IF(Reference!$E$7&lt;='Client Info'!O11,25))))</f>
        <v>15</v>
      </c>
      <c r="F11">
        <f>IF(OR('Client Info'!R11=Reference!$B$4,'Client Info'!R11=Reference!$B$5,'Client Info'!R11=Reference!$B$6),25,0)</f>
        <v>0</v>
      </c>
      <c r="G11">
        <f t="shared" ca="1" si="0"/>
        <v>15</v>
      </c>
      <c r="H11" s="19" t="s">
        <v>804</v>
      </c>
    </row>
    <row r="12" spans="1:8" x14ac:dyDescent="0.35">
      <c r="A12" s="7" t="str">
        <f>VLOOKUP(B12,'Client Info'!$A:$B,2, FALSE)</f>
        <v>Clare Briglio</v>
      </c>
      <c r="B12" s="19" t="str">
        <f>'Client Info'!A12</f>
        <v>EDC1860</v>
      </c>
      <c r="C12">
        <f ca="1">(IF('Client Info'!M12="","",(IF(YEARFRAC('Client Info'!M12,Reference!$C$4)&lt;1,0,IF(AND(YEARFRAC('Client Info'!M12,Reference!$C$4)&gt;=1,YEARFRAC('Client Info'!M12,Reference!$C$4)&lt;=3),5,IF(AND(YEARFRAC('Client Info'!M12,Reference!$C$4)&gt;=4,YEARFRAC('Client Info'!M12,Reference!$C$4)&lt;=7),15,IF(YEARFRAC('Client Info'!M12,Reference!$C$4)&gt;=8,25,IF(YEARFRAC('Client Info'!M12,Reference!$C$4)=YEARFRAC('Client Info'!M12,Reference!$C$4),0,0))))))))</f>
        <v>5</v>
      </c>
      <c r="D12">
        <f>IF(OR('Client Info'!J12=Reference!$A$7),0,IF(OR(Reference!$A$5='Client Info'!J12, 'Client Info'!J12=Reference!$A$19,'Client Info'!J12=Reference!$A$23,'Client Info'!J12=Reference!$A$12),25, IF(OR('Client Info'!J12=Reference!$A$6, 'Client Info'!J12=Reference!$A$16),15, IF(OR('Client Info'!J12=Reference!$A$4,'Client Info'!J12=Reference!$A$13,'Client Info'!J12=Reference!$A$17,),5,0))))</f>
        <v>5</v>
      </c>
      <c r="E12">
        <f>IF('Client Info'!O12&lt;Reference!$E$5,0,IF(AND('Client Info'!O12&gt;=Reference!$E$5,'Client Info'!O12&lt;Reference!$E$6),5,IF(AND('Client Info'!O12&gt;=Reference!$E$6,'Client Info'!O12&lt;Reference!$E$7),15,IF(Reference!$E$7&lt;='Client Info'!O12,25))))</f>
        <v>15</v>
      </c>
      <c r="F12">
        <f>IF(OR('Client Info'!R12=Reference!$B$4,'Client Info'!R12=Reference!$B$5,'Client Info'!R12=Reference!$B$6),25,0)</f>
        <v>25</v>
      </c>
      <c r="G12">
        <f t="shared" ca="1" si="0"/>
        <v>50</v>
      </c>
      <c r="H12" s="19" t="s">
        <v>809</v>
      </c>
    </row>
    <row r="13" spans="1:8" x14ac:dyDescent="0.35">
      <c r="A13" s="7" t="str">
        <f>VLOOKUP(B13,'Client Info'!$A:$B,2, FALSE)</f>
        <v>Sylvia Martini</v>
      </c>
      <c r="B13" s="19" t="str">
        <f>'Client Info'!A13</f>
        <v>EDC2434</v>
      </c>
      <c r="C13">
        <f ca="1">(IF('Client Info'!M13="","",(IF(YEARFRAC('Client Info'!M13,Reference!$C$4)&lt;1,0,IF(AND(YEARFRAC('Client Info'!M13,Reference!$C$4)&gt;=1,YEARFRAC('Client Info'!M13,Reference!$C$4)&lt;=3),5,IF(AND(YEARFRAC('Client Info'!M13,Reference!$C$4)&gt;=4,YEARFRAC('Client Info'!M13,Reference!$C$4)&lt;=7),15,IF(YEARFRAC('Client Info'!M13,Reference!$C$4)&gt;=8,25,IF(YEARFRAC('Client Info'!M13,Reference!$C$4)=YEARFRAC('Client Info'!M13,Reference!$C$4),0,0))))))))</f>
        <v>5</v>
      </c>
      <c r="D13">
        <f>IF(OR('Client Info'!J13=Reference!$A$7),0,IF(OR(Reference!$A$5='Client Info'!J13, 'Client Info'!J13=Reference!$A$19,'Client Info'!J13=Reference!$A$23,'Client Info'!J13=Reference!$A$12),25, IF(OR('Client Info'!J13=Reference!$A$6, 'Client Info'!J13=Reference!$A$16),15, IF(OR('Client Info'!J13=Reference!$A$4,'Client Info'!J13=Reference!$A$13,'Client Info'!J13=Reference!$A$17,),5,0))))</f>
        <v>0</v>
      </c>
      <c r="E13">
        <f>IF('Client Info'!O13&lt;Reference!$E$5,0,IF(AND('Client Info'!O13&gt;=Reference!$E$5,'Client Info'!O13&lt;Reference!$E$6),5,IF(AND('Client Info'!O13&gt;=Reference!$E$6,'Client Info'!O13&lt;Reference!$E$7),15,IF(Reference!$E$7&lt;='Client Info'!O13,25))))</f>
        <v>0</v>
      </c>
      <c r="F13">
        <f>IF(OR('Client Info'!R13=Reference!$B$4,'Client Info'!R13=Reference!$B$5,'Client Info'!R13=Reference!$B$6),25,0)</f>
        <v>0</v>
      </c>
      <c r="G13">
        <f t="shared" ca="1" si="0"/>
        <v>5</v>
      </c>
      <c r="H13" s="19" t="s">
        <v>822</v>
      </c>
    </row>
    <row r="14" spans="1:8" x14ac:dyDescent="0.35">
      <c r="A14" s="7" t="str">
        <f>VLOOKUP(B14,'Client Info'!$A:$B,2, FALSE)</f>
        <v>Bill Bartels</v>
      </c>
      <c r="B14" s="19" t="str">
        <f>'Client Info'!A14</f>
        <v>EDC2549</v>
      </c>
      <c r="C14">
        <f ca="1">(IF('Client Info'!M14="","",(IF(YEARFRAC('Client Info'!M14,Reference!$C$4)&lt;1,0,IF(AND(YEARFRAC('Client Info'!M14,Reference!$C$4)&gt;=1,YEARFRAC('Client Info'!M14,Reference!$C$4)&lt;=3),5,IF(AND(YEARFRAC('Client Info'!M14,Reference!$C$4)&gt;=4,YEARFRAC('Client Info'!M14,Reference!$C$4)&lt;=7),15,IF(YEARFRAC('Client Info'!M14,Reference!$C$4)&gt;=8,25,IF(YEARFRAC('Client Info'!M14,Reference!$C$4)=YEARFRAC('Client Info'!M14,Reference!$C$4),0,0))))))))</f>
        <v>15</v>
      </c>
      <c r="D14">
        <f>IF(OR('Client Info'!J14=Reference!$A$7),0,IF(OR(Reference!$A$5='Client Info'!J14, 'Client Info'!J14=Reference!$A$19,'Client Info'!J14=Reference!$A$23,'Client Info'!J14=Reference!$A$12),25, IF(OR('Client Info'!J14=Reference!$A$6, 'Client Info'!J14=Reference!$A$16),15, IF(OR('Client Info'!J14=Reference!$A$4,'Client Info'!J14=Reference!$A$13,'Client Info'!J14=Reference!$A$17,),5,0))))</f>
        <v>25</v>
      </c>
      <c r="E14">
        <f>IF('Client Info'!O14&lt;Reference!$E$5,0,IF(AND('Client Info'!O14&gt;=Reference!$E$5,'Client Info'!O14&lt;Reference!$E$6),5,IF(AND('Client Info'!O14&gt;=Reference!$E$6,'Client Info'!O14&lt;Reference!$E$7),15,IF(Reference!$E$7&lt;='Client Info'!O14,25))))</f>
        <v>15</v>
      </c>
      <c r="F14">
        <f>IF(OR('Client Info'!R14=Reference!$B$4,'Client Info'!R14=Reference!$B$5,'Client Info'!R14=Reference!$B$6),25,0)</f>
        <v>0</v>
      </c>
      <c r="G14">
        <f t="shared" ca="1" si="0"/>
        <v>55</v>
      </c>
      <c r="H14" s="19" t="s">
        <v>812</v>
      </c>
    </row>
    <row r="15" spans="1:8" x14ac:dyDescent="0.35">
      <c r="A15" s="7" t="str">
        <f>VLOOKUP(B15,'Client Info'!$A:$B,2, FALSE)</f>
        <v>Pat Sweeney</v>
      </c>
      <c r="B15" s="19" t="str">
        <f>'Client Info'!A15</f>
        <v>EDC1342</v>
      </c>
      <c r="C15">
        <f ca="1">(IF('Client Info'!M15="","",(IF(YEARFRAC('Client Info'!M15,Reference!$C$4)&lt;1,0,IF(AND(YEARFRAC('Client Info'!M15,Reference!$C$4)&gt;=1,YEARFRAC('Client Info'!M15,Reference!$C$4)&lt;=3),5,IF(AND(YEARFRAC('Client Info'!M15,Reference!$C$4)&gt;=4,YEARFRAC('Client Info'!M15,Reference!$C$4)&lt;=7),15,IF(YEARFRAC('Client Info'!M15,Reference!$C$4)&gt;=8,25,IF(YEARFRAC('Client Info'!M15,Reference!$C$4)=YEARFRAC('Client Info'!M15,Reference!$C$4),0,0))))))))</f>
        <v>15</v>
      </c>
      <c r="D15">
        <f>IF(OR('Client Info'!J15=Reference!$A$7),0,IF(OR(Reference!$A$5='Client Info'!J15, 'Client Info'!J15=Reference!$A$19,'Client Info'!J15=Reference!$A$23,'Client Info'!J15=Reference!$A$12),25, IF(OR('Client Info'!J15=Reference!$A$6, 'Client Info'!J15=Reference!$A$16),15, IF(OR('Client Info'!J15=Reference!$A$4,'Client Info'!J15=Reference!$A$13,'Client Info'!J15=Reference!$A$17,),5,0))))</f>
        <v>15</v>
      </c>
      <c r="E15">
        <f>IF('Client Info'!O15&lt;Reference!$E$5,0,IF(AND('Client Info'!O15&gt;=Reference!$E$5,'Client Info'!O15&lt;Reference!$E$6),5,IF(AND('Client Info'!O15&gt;=Reference!$E$6,'Client Info'!O15&lt;Reference!$E$7),15,IF(Reference!$E$7&lt;='Client Info'!O15,25))))</f>
        <v>5</v>
      </c>
      <c r="F15">
        <f>IF(OR('Client Info'!R15=Reference!$B$4,'Client Info'!R15=Reference!$B$5,'Client Info'!R15=Reference!$B$6),25,0)</f>
        <v>0</v>
      </c>
      <c r="G15">
        <f t="shared" ca="1" si="0"/>
        <v>35</v>
      </c>
      <c r="H15" s="19" t="s">
        <v>796</v>
      </c>
    </row>
    <row r="16" spans="1:8" x14ac:dyDescent="0.35">
      <c r="A16" s="7" t="str">
        <f>VLOOKUP(B16,'Client Info'!$A:$B,2, FALSE)</f>
        <v>Alondra Gaytan</v>
      </c>
      <c r="B16" s="19" t="str">
        <f>'Client Info'!A16</f>
        <v>EDC2275</v>
      </c>
      <c r="C16">
        <f ca="1">(IF('Client Info'!M16="","",(IF(YEARFRAC('Client Info'!M16,Reference!$C$4)&lt;1,0,IF(AND(YEARFRAC('Client Info'!M16,Reference!$C$4)&gt;=1,YEARFRAC('Client Info'!M16,Reference!$C$4)&lt;=3),5,IF(AND(YEARFRAC('Client Info'!M16,Reference!$C$4)&gt;=4,YEARFRAC('Client Info'!M16,Reference!$C$4)&lt;=7),15,IF(YEARFRAC('Client Info'!M16,Reference!$C$4)&gt;=8,25,IF(YEARFRAC('Client Info'!M16,Reference!$C$4)=YEARFRAC('Client Info'!M16,Reference!$C$4),0,0))))))))</f>
        <v>5</v>
      </c>
      <c r="D16">
        <f>IF(OR('Client Info'!J16=Reference!$A$7),0,IF(OR(Reference!$A$5='Client Info'!J16, 'Client Info'!J16=Reference!$A$19,'Client Info'!J16=Reference!$A$23,'Client Info'!J16=Reference!$A$12),25, IF(OR('Client Info'!J16=Reference!$A$6, 'Client Info'!J16=Reference!$A$16),15, IF(OR('Client Info'!J16=Reference!$A$4,'Client Info'!J16=Reference!$A$13,'Client Info'!J16=Reference!$A$17,),5,0))))</f>
        <v>0</v>
      </c>
      <c r="E16">
        <f>IF('Client Info'!O16&lt;Reference!$E$5,0,IF(AND('Client Info'!O16&gt;=Reference!$E$5,'Client Info'!O16&lt;Reference!$E$6),5,IF(AND('Client Info'!O16&gt;=Reference!$E$6,'Client Info'!O16&lt;Reference!$E$7),15,IF(Reference!$E$7&lt;='Client Info'!O16,25))))</f>
        <v>0</v>
      </c>
      <c r="F16">
        <f>IF(OR('Client Info'!R16=Reference!$B$4,'Client Info'!R16=Reference!$B$5,'Client Info'!R16=Reference!$B$6),25,0)</f>
        <v>0</v>
      </c>
      <c r="G16">
        <f t="shared" ca="1" si="0"/>
        <v>5</v>
      </c>
      <c r="H16" s="19" t="s">
        <v>885</v>
      </c>
    </row>
    <row r="17" spans="1:8" x14ac:dyDescent="0.35">
      <c r="A17" s="7" t="str">
        <f>VLOOKUP(B17,'Client Info'!$A:$B,2, FALSE)</f>
        <v>Bill Bartels</v>
      </c>
      <c r="B17" s="19" t="str">
        <f>'Client Info'!A17</f>
        <v>EDC2706</v>
      </c>
      <c r="C17" t="str">
        <f>(IF('Client Info'!M17="","",(IF(YEARFRAC('Client Info'!M17,Reference!$C$4)&lt;1,0,IF(AND(YEARFRAC('Client Info'!M17,Reference!$C$4)&gt;=1,YEARFRAC('Client Info'!M17,Reference!$C$4)&lt;=3),5,IF(AND(YEARFRAC('Client Info'!M17,Reference!$C$4)&gt;=4,YEARFRAC('Client Info'!M17,Reference!$C$4)&lt;=7),15,IF(YEARFRAC('Client Info'!M17,Reference!$C$4)&gt;=8,25,IF(YEARFRAC('Client Info'!M17,Reference!$C$4)=YEARFRAC('Client Info'!M17,Reference!$C$4),0,0))))))))</f>
        <v/>
      </c>
      <c r="D17">
        <f>IF(OR('Client Info'!J17=Reference!$A$7),0,IF(OR(Reference!$A$5='Client Info'!J17, 'Client Info'!J17=Reference!$A$19,'Client Info'!J17=Reference!$A$23,'Client Info'!J17=Reference!$A$12),25, IF(OR('Client Info'!J17=Reference!$A$6, 'Client Info'!J17=Reference!$A$16),15, IF(OR('Client Info'!J17=Reference!$A$4,'Client Info'!J17=Reference!$A$13,'Client Info'!J17=Reference!$A$17,),5,0))))</f>
        <v>5</v>
      </c>
      <c r="E17">
        <f>IF('Client Info'!O17&lt;Reference!$E$5,0,IF(AND('Client Info'!O17&gt;=Reference!$E$5,'Client Info'!O17&lt;Reference!$E$6),5,IF(AND('Client Info'!O17&gt;=Reference!$E$6,'Client Info'!O17&lt;Reference!$E$7),15,IF(Reference!$E$7&lt;='Client Info'!O17,25))))</f>
        <v>0</v>
      </c>
      <c r="F17">
        <f>IF(OR('Client Info'!R17=Reference!$B$4,'Client Info'!R17=Reference!$B$5,'Client Info'!R17=Reference!$B$6),25,0)</f>
        <v>25</v>
      </c>
      <c r="G17">
        <f t="shared" si="0"/>
        <v>30</v>
      </c>
      <c r="H17" s="19" t="s">
        <v>812</v>
      </c>
    </row>
    <row r="18" spans="1:8" x14ac:dyDescent="0.35">
      <c r="A18" s="7" t="str">
        <f>VLOOKUP(B18,'Client Info'!$A:$B,2, FALSE)</f>
        <v>Sylvia Martini</v>
      </c>
      <c r="B18" s="19" t="str">
        <f>'Client Info'!A18</f>
        <v>EDC1343</v>
      </c>
      <c r="C18">
        <f ca="1">(IF('Client Info'!M18="","",(IF(YEARFRAC('Client Info'!M18,Reference!$C$4)&lt;1,0,IF(AND(YEARFRAC('Client Info'!M18,Reference!$C$4)&gt;=1,YEARFRAC('Client Info'!M18,Reference!$C$4)&lt;=3),5,IF(AND(YEARFRAC('Client Info'!M18,Reference!$C$4)&gt;=4,YEARFRAC('Client Info'!M18,Reference!$C$4)&lt;=7),15,IF(YEARFRAC('Client Info'!M18,Reference!$C$4)&gt;=8,25,IF(YEARFRAC('Client Info'!M18,Reference!$C$4)=YEARFRAC('Client Info'!M18,Reference!$C$4),0,0))))))))</f>
        <v>15</v>
      </c>
      <c r="D18">
        <f>IF(OR('Client Info'!J18=Reference!$A$7),0,IF(OR(Reference!$A$5='Client Info'!J18, 'Client Info'!J18=Reference!$A$19,'Client Info'!J18=Reference!$A$23,'Client Info'!J18=Reference!$A$12),25, IF(OR('Client Info'!J18=Reference!$A$6, 'Client Info'!J18=Reference!$A$16),15, IF(OR('Client Info'!J18=Reference!$A$4,'Client Info'!J18=Reference!$A$13,'Client Info'!J18=Reference!$A$17,),5,0))))</f>
        <v>25</v>
      </c>
      <c r="E18">
        <f>IF('Client Info'!O18&lt;Reference!$E$5,0,IF(AND('Client Info'!O18&gt;=Reference!$E$5,'Client Info'!O18&lt;Reference!$E$6),5,IF(AND('Client Info'!O18&gt;=Reference!$E$6,'Client Info'!O18&lt;Reference!$E$7),15,IF(Reference!$E$7&lt;='Client Info'!O18,25))))</f>
        <v>0</v>
      </c>
      <c r="F18">
        <f>IF(OR('Client Info'!R18=Reference!$B$4,'Client Info'!R18=Reference!$B$5,'Client Info'!R18=Reference!$B$6),25,0)</f>
        <v>25</v>
      </c>
      <c r="G18">
        <f t="shared" ca="1" si="0"/>
        <v>65</v>
      </c>
      <c r="H18" s="19" t="s">
        <v>822</v>
      </c>
    </row>
    <row r="19" spans="1:8" x14ac:dyDescent="0.35">
      <c r="A19" s="7" t="str">
        <f>VLOOKUP(B19,'Client Info'!$A:$B,2, FALSE)</f>
        <v>Clare Briglio</v>
      </c>
      <c r="B19" s="19" t="str">
        <f>'Client Info'!A19</f>
        <v>EDC1287</v>
      </c>
      <c r="C19">
        <f ca="1">(IF('Client Info'!M19="","",(IF(YEARFRAC('Client Info'!M19,Reference!$C$4)&lt;1,0,IF(AND(YEARFRAC('Client Info'!M19,Reference!$C$4)&gt;=1,YEARFRAC('Client Info'!M19,Reference!$C$4)&lt;=3),5,IF(AND(YEARFRAC('Client Info'!M19,Reference!$C$4)&gt;=4,YEARFRAC('Client Info'!M19,Reference!$C$4)&lt;=7),15,IF(YEARFRAC('Client Info'!M19,Reference!$C$4)&gt;=8,25,IF(YEARFRAC('Client Info'!M19,Reference!$C$4)=YEARFRAC('Client Info'!M19,Reference!$C$4),0,0))))))))</f>
        <v>15</v>
      </c>
      <c r="D19">
        <f>IF(OR('Client Info'!J19=Reference!$A$7),0,IF(OR(Reference!$A$5='Client Info'!J19, 'Client Info'!J19=Reference!$A$19,'Client Info'!J19=Reference!$A$23,'Client Info'!J19=Reference!$A$12),25, IF(OR('Client Info'!J19=Reference!$A$6, 'Client Info'!J19=Reference!$A$16),15, IF(OR('Client Info'!J19=Reference!$A$4,'Client Info'!J19=Reference!$A$13,'Client Info'!J19=Reference!$A$17,),5,0))))</f>
        <v>25</v>
      </c>
      <c r="E19">
        <f>IF('Client Info'!O19&lt;Reference!$E$5,0,IF(AND('Client Info'!O19&gt;=Reference!$E$5,'Client Info'!O19&lt;Reference!$E$6),5,IF(AND('Client Info'!O19&gt;=Reference!$E$6,'Client Info'!O19&lt;Reference!$E$7),15,IF(Reference!$E$7&lt;='Client Info'!O19,25))))</f>
        <v>5</v>
      </c>
      <c r="F19">
        <f>IF(OR('Client Info'!R19=Reference!$B$4,'Client Info'!R19=Reference!$B$5,'Client Info'!R19=Reference!$B$6),25,0)</f>
        <v>0</v>
      </c>
      <c r="G19">
        <f t="shared" ca="1" si="0"/>
        <v>45</v>
      </c>
      <c r="H19" s="19" t="s">
        <v>809</v>
      </c>
    </row>
    <row r="20" spans="1:8" x14ac:dyDescent="0.35">
      <c r="A20" s="7" t="str">
        <f>VLOOKUP(B20,'Client Info'!$A:$B,2, FALSE)</f>
        <v>Bill Bartels</v>
      </c>
      <c r="B20" s="19" t="str">
        <f>'Client Info'!A20</f>
        <v>EDC0677</v>
      </c>
      <c r="C20">
        <f ca="1">(IF('Client Info'!M20="","",(IF(YEARFRAC('Client Info'!M20,Reference!$C$4)&lt;1,0,IF(AND(YEARFRAC('Client Info'!M20,Reference!$C$4)&gt;=1,YEARFRAC('Client Info'!M20,Reference!$C$4)&lt;=3),5,IF(AND(YEARFRAC('Client Info'!M20,Reference!$C$4)&gt;=4,YEARFRAC('Client Info'!M20,Reference!$C$4)&lt;=7),15,IF(YEARFRAC('Client Info'!M20,Reference!$C$4)&gt;=8,25,IF(YEARFRAC('Client Info'!M20,Reference!$C$4)=YEARFRAC('Client Info'!M20,Reference!$C$4),0,0))))))))</f>
        <v>25</v>
      </c>
      <c r="D20">
        <f>IF(OR('Client Info'!J20=Reference!$A$7),0,IF(OR(Reference!$A$5='Client Info'!J20, 'Client Info'!J20=Reference!$A$19,'Client Info'!J20=Reference!$A$23,'Client Info'!J20=Reference!$A$12),25, IF(OR('Client Info'!J20=Reference!$A$6, 'Client Info'!J20=Reference!$A$16),15, IF(OR('Client Info'!J20=Reference!$A$4,'Client Info'!J20=Reference!$A$13,'Client Info'!J20=Reference!$A$17,),5,0))))</f>
        <v>0</v>
      </c>
      <c r="E20">
        <f>IF('Client Info'!O20&lt;Reference!$E$5,0,IF(AND('Client Info'!O20&gt;=Reference!$E$5,'Client Info'!O20&lt;Reference!$E$6),5,IF(AND('Client Info'!O20&gt;=Reference!$E$6,'Client Info'!O20&lt;Reference!$E$7),15,IF(Reference!$E$7&lt;='Client Info'!O20,25))))</f>
        <v>0</v>
      </c>
      <c r="F20">
        <f>IF(OR('Client Info'!R20=Reference!$B$4,'Client Info'!R20=Reference!$B$5,'Client Info'!R20=Reference!$B$6),25,0)</f>
        <v>0</v>
      </c>
      <c r="G20">
        <f t="shared" ca="1" si="0"/>
        <v>25</v>
      </c>
      <c r="H20" s="19" t="s">
        <v>812</v>
      </c>
    </row>
    <row r="21" spans="1:8" x14ac:dyDescent="0.35">
      <c r="A21" s="7" t="str">
        <f>VLOOKUP(B21,'Client Info'!$A:$B,2, FALSE)</f>
        <v>Anthony C. Elliott</v>
      </c>
      <c r="B21" s="19" t="str">
        <f>'Client Info'!A21</f>
        <v>EDC2987DR</v>
      </c>
      <c r="C21">
        <f ca="1">(IF('Client Info'!M21="","",(IF(YEARFRAC('Client Info'!M21,Reference!$C$4)&lt;1,0,IF(AND(YEARFRAC('Client Info'!M21,Reference!$C$4)&gt;=1,YEARFRAC('Client Info'!M21,Reference!$C$4)&lt;=3),5,IF(AND(YEARFRAC('Client Info'!M21,Reference!$C$4)&gt;=4,YEARFRAC('Client Info'!M21,Reference!$C$4)&lt;=7),15,IF(YEARFRAC('Client Info'!M21,Reference!$C$4)&gt;=8,25,IF(YEARFRAC('Client Info'!M21,Reference!$C$4)=YEARFRAC('Client Info'!M21,Reference!$C$4),0,0))))))))</f>
        <v>25</v>
      </c>
      <c r="D21">
        <f>IF(OR('Client Info'!J21=Reference!$A$7),0,IF(OR(Reference!$A$5='Client Info'!J21, 'Client Info'!J21=Reference!$A$19,'Client Info'!J21=Reference!$A$23,'Client Info'!J21=Reference!$A$12),25, IF(OR('Client Info'!J21=Reference!$A$6, 'Client Info'!J21=Reference!$A$16),15, IF(OR('Client Info'!J21=Reference!$A$4,'Client Info'!J21=Reference!$A$13,'Client Info'!J21=Reference!$A$17,),5,0))))</f>
        <v>5</v>
      </c>
      <c r="E21">
        <f>IF('Client Info'!O21&lt;Reference!$E$5,0,IF(AND('Client Info'!O21&gt;=Reference!$E$5,'Client Info'!O21&lt;Reference!$E$6),5,IF(AND('Client Info'!O21&gt;=Reference!$E$6,'Client Info'!O21&lt;Reference!$E$7),15,IF(Reference!$E$7&lt;='Client Info'!O21,25))))</f>
        <v>5</v>
      </c>
      <c r="F21">
        <f>IF(OR('Client Info'!R21=Reference!$B$4,'Client Info'!R21=Reference!$B$5,'Client Info'!R21=Reference!$B$6),25,0)</f>
        <v>25</v>
      </c>
      <c r="G21">
        <f t="shared" ca="1" si="0"/>
        <v>60</v>
      </c>
      <c r="H21" s="19" t="s">
        <v>1365</v>
      </c>
    </row>
    <row r="22" spans="1:8" x14ac:dyDescent="0.35">
      <c r="A22" s="7" t="str">
        <f>VLOOKUP(B22,'Client Info'!$A:$B,2, FALSE)</f>
        <v>Sylvia Martini</v>
      </c>
      <c r="B22" s="19" t="str">
        <f>'Client Info'!A22</f>
        <v>EDC2814RR</v>
      </c>
      <c r="C22">
        <f ca="1">(IF('Client Info'!M22="","",(IF(YEARFRAC('Client Info'!M22,Reference!$C$4)&lt;1,0,IF(AND(YEARFRAC('Client Info'!M22,Reference!$C$4)&gt;=1,YEARFRAC('Client Info'!M22,Reference!$C$4)&lt;=3),5,IF(AND(YEARFRAC('Client Info'!M22,Reference!$C$4)&gt;=4,YEARFRAC('Client Info'!M22,Reference!$C$4)&lt;=7),15,IF(YEARFRAC('Client Info'!M22,Reference!$C$4)&gt;=8,25,IF(YEARFRAC('Client Info'!M22,Reference!$C$4)=YEARFRAC('Client Info'!M22,Reference!$C$4),0,0))))))))</f>
        <v>0</v>
      </c>
      <c r="D22">
        <f>IF(OR('Client Info'!J22=Reference!$A$7),0,IF(OR(Reference!$A$5='Client Info'!J22, 'Client Info'!J22=Reference!$A$19,'Client Info'!J22=Reference!$A$23,'Client Info'!J22=Reference!$A$12),25, IF(OR('Client Info'!J22=Reference!$A$6, 'Client Info'!J22=Reference!$A$16),15, IF(OR('Client Info'!J22=Reference!$A$4,'Client Info'!J22=Reference!$A$13,'Client Info'!J22=Reference!$A$17,),5,0))))</f>
        <v>0</v>
      </c>
      <c r="E22">
        <f>IF('Client Info'!O22&lt;Reference!$E$5,0,IF(AND('Client Info'!O22&gt;=Reference!$E$5,'Client Info'!O22&lt;Reference!$E$6),5,IF(AND('Client Info'!O22&gt;=Reference!$E$6,'Client Info'!O22&lt;Reference!$E$7),15,IF(Reference!$E$7&lt;='Client Info'!O22,25))))</f>
        <v>0</v>
      </c>
      <c r="F22">
        <f>IF(OR('Client Info'!R22=Reference!$B$4,'Client Info'!R22=Reference!$B$5,'Client Info'!R22=Reference!$B$6),25,0)</f>
        <v>25</v>
      </c>
      <c r="G22">
        <f t="shared" ca="1" si="0"/>
        <v>25</v>
      </c>
      <c r="H22" s="19" t="s">
        <v>822</v>
      </c>
    </row>
    <row r="23" spans="1:8" x14ac:dyDescent="0.35">
      <c r="A23" s="7" t="str">
        <f>VLOOKUP(B23,'Client Info'!$A:$B,2, FALSE)</f>
        <v>Sylvia Martini</v>
      </c>
      <c r="B23" s="19" t="str">
        <f>'Client Info'!A23</f>
        <v>EDC0447</v>
      </c>
      <c r="C23">
        <f ca="1">(IF('Client Info'!M23="","",(IF(YEARFRAC('Client Info'!M23,Reference!$C$4)&lt;1,0,IF(AND(YEARFRAC('Client Info'!M23,Reference!$C$4)&gt;=1,YEARFRAC('Client Info'!M23,Reference!$C$4)&lt;=3),5,IF(AND(YEARFRAC('Client Info'!M23,Reference!$C$4)&gt;=4,YEARFRAC('Client Info'!M23,Reference!$C$4)&lt;=7),15,IF(YEARFRAC('Client Info'!M23,Reference!$C$4)&gt;=8,25,IF(YEARFRAC('Client Info'!M23,Reference!$C$4)=YEARFRAC('Client Info'!M23,Reference!$C$4),0,0))))))))</f>
        <v>25</v>
      </c>
      <c r="D23">
        <f>IF(OR('Client Info'!J23=Reference!$A$7),0,IF(OR(Reference!$A$5='Client Info'!J23, 'Client Info'!J23=Reference!$A$19,'Client Info'!J23=Reference!$A$23,'Client Info'!J23=Reference!$A$12),25, IF(OR('Client Info'!J23=Reference!$A$6, 'Client Info'!J23=Reference!$A$16),15, IF(OR('Client Info'!J23=Reference!$A$4,'Client Info'!J23=Reference!$A$13,'Client Info'!J23=Reference!$A$17,),5,0))))</f>
        <v>15</v>
      </c>
      <c r="E23">
        <f>IF('Client Info'!O23&lt;Reference!$E$5,0,IF(AND('Client Info'!O23&gt;=Reference!$E$5,'Client Info'!O23&lt;Reference!$E$6),5,IF(AND('Client Info'!O23&gt;=Reference!$E$6,'Client Info'!O23&lt;Reference!$E$7),15,IF(Reference!$E$7&lt;='Client Info'!O23,25))))</f>
        <v>0</v>
      </c>
      <c r="F23">
        <f>IF(OR('Client Info'!R23=Reference!$B$4,'Client Info'!R23=Reference!$B$5,'Client Info'!R23=Reference!$B$6),25,0)</f>
        <v>25</v>
      </c>
      <c r="G23">
        <f t="shared" ca="1" si="0"/>
        <v>65</v>
      </c>
      <c r="H23" s="19" t="s">
        <v>822</v>
      </c>
    </row>
    <row r="24" spans="1:8" x14ac:dyDescent="0.35">
      <c r="A24" s="7" t="str">
        <f>VLOOKUP(B24,'Client Info'!$A:$B,2, FALSE)</f>
        <v>Anthony C. Elliott</v>
      </c>
      <c r="B24" s="19" t="str">
        <f>'Client Info'!A24</f>
        <v>EDC2530DRR</v>
      </c>
      <c r="C24">
        <f ca="1">(IF('Client Info'!M24="","",(IF(YEARFRAC('Client Info'!M24,Reference!$C$4)&lt;1,0,IF(AND(YEARFRAC('Client Info'!M24,Reference!$C$4)&gt;=1,YEARFRAC('Client Info'!M24,Reference!$C$4)&lt;=3),5,IF(AND(YEARFRAC('Client Info'!M24,Reference!$C$4)&gt;=4,YEARFRAC('Client Info'!M24,Reference!$C$4)&lt;=7),15,IF(YEARFRAC('Client Info'!M24,Reference!$C$4)&gt;=8,25,IF(YEARFRAC('Client Info'!M24,Reference!$C$4)=YEARFRAC('Client Info'!M24,Reference!$C$4),0,0))))))))</f>
        <v>5</v>
      </c>
      <c r="D24">
        <f>IF(OR('Client Info'!J24=Reference!$A$7),0,IF(OR(Reference!$A$5='Client Info'!J24, 'Client Info'!J24=Reference!$A$19,'Client Info'!J24=Reference!$A$23,'Client Info'!J24=Reference!$A$12),25, IF(OR('Client Info'!J24=Reference!$A$6, 'Client Info'!J24=Reference!$A$16),15, IF(OR('Client Info'!J24=Reference!$A$4,'Client Info'!J24=Reference!$A$13,'Client Info'!J24=Reference!$A$17,),5,0))))</f>
        <v>15</v>
      </c>
      <c r="E24">
        <f>IF('Client Info'!O24&lt;Reference!$E$5,0,IF(AND('Client Info'!O24&gt;=Reference!$E$5,'Client Info'!O24&lt;Reference!$E$6),5,IF(AND('Client Info'!O24&gt;=Reference!$E$6,'Client Info'!O24&lt;Reference!$E$7),15,IF(Reference!$E$7&lt;='Client Info'!O24,25))))</f>
        <v>0</v>
      </c>
      <c r="F24">
        <f>IF(OR('Client Info'!R24=Reference!$B$4,'Client Info'!R24=Reference!$B$5,'Client Info'!R24=Reference!$B$6),25,0)</f>
        <v>0</v>
      </c>
      <c r="G24">
        <f t="shared" ca="1" si="0"/>
        <v>20</v>
      </c>
      <c r="H24" s="19" t="s">
        <v>1365</v>
      </c>
    </row>
    <row r="25" spans="1:8" x14ac:dyDescent="0.35">
      <c r="A25" s="7" t="str">
        <f>VLOOKUP(B25,'Client Info'!$A:$B,2, FALSE)</f>
        <v>Rose Obetz</v>
      </c>
      <c r="B25" s="19" t="str">
        <f>'Client Info'!A25</f>
        <v>EDC2151g</v>
      </c>
      <c r="C25">
        <f ca="1">(IF('Client Info'!M25="","",(IF(YEARFRAC('Client Info'!M25,Reference!$C$4)&lt;1,0,IF(AND(YEARFRAC('Client Info'!M25,Reference!$C$4)&gt;=1,YEARFRAC('Client Info'!M25,Reference!$C$4)&lt;=3),5,IF(AND(YEARFRAC('Client Info'!M25,Reference!$C$4)&gt;=4,YEARFRAC('Client Info'!M25,Reference!$C$4)&lt;=7),15,IF(YEARFRAC('Client Info'!M25,Reference!$C$4)&gt;=8,25,IF(YEARFRAC('Client Info'!M25,Reference!$C$4)=YEARFRAC('Client Info'!M25,Reference!$C$4),0,0))))))))</f>
        <v>15</v>
      </c>
      <c r="D25">
        <f>IF(OR('Client Info'!J25=Reference!$A$7),0,IF(OR(Reference!$A$5='Client Info'!J25, 'Client Info'!J25=Reference!$A$19,'Client Info'!J25=Reference!$A$23,'Client Info'!J25=Reference!$A$12),25, IF(OR('Client Info'!J25=Reference!$A$6, 'Client Info'!J25=Reference!$A$16),15, IF(OR('Client Info'!J25=Reference!$A$4,'Client Info'!J25=Reference!$A$13,'Client Info'!J25=Reference!$A$17,),5,0))))</f>
        <v>5</v>
      </c>
      <c r="E25">
        <f>IF('Client Info'!O25&lt;Reference!$E$5,0,IF(AND('Client Info'!O25&gt;=Reference!$E$5,'Client Info'!O25&lt;Reference!$E$6),5,IF(AND('Client Info'!O25&gt;=Reference!$E$6,'Client Info'!O25&lt;Reference!$E$7),15,IF(Reference!$E$7&lt;='Client Info'!O25,25))))</f>
        <v>0</v>
      </c>
      <c r="F25">
        <f>IF(OR('Client Info'!R25=Reference!$B$4,'Client Info'!R25=Reference!$B$5,'Client Info'!R25=Reference!$B$6),25,0)</f>
        <v>0</v>
      </c>
      <c r="G25">
        <f t="shared" ca="1" si="0"/>
        <v>20</v>
      </c>
      <c r="H25" s="19" t="s">
        <v>874</v>
      </c>
    </row>
    <row r="26" spans="1:8" x14ac:dyDescent="0.35">
      <c r="A26" s="7" t="str">
        <f>VLOOKUP(B26,'Client Info'!$A:$B,2, FALSE)</f>
        <v>David Standen</v>
      </c>
      <c r="B26" s="19" t="str">
        <f>'Client Info'!A26</f>
        <v>EDC1828gT</v>
      </c>
      <c r="C26">
        <f ca="1">(IF('Client Info'!M26="","",(IF(YEARFRAC('Client Info'!M26,Reference!$C$4)&lt;1,0,IF(AND(YEARFRAC('Client Info'!M26,Reference!$C$4)&gt;=1,YEARFRAC('Client Info'!M26,Reference!$C$4)&lt;=3),5,IF(AND(YEARFRAC('Client Info'!M26,Reference!$C$4)&gt;=4,YEARFRAC('Client Info'!M26,Reference!$C$4)&lt;=7),15,IF(YEARFRAC('Client Info'!M26,Reference!$C$4)&gt;=8,25,IF(YEARFRAC('Client Info'!M26,Reference!$C$4)=YEARFRAC('Client Info'!M26,Reference!$C$4),0,0))))))))</f>
        <v>15</v>
      </c>
      <c r="D26">
        <f>IF(OR('Client Info'!J26=Reference!$A$7),0,IF(OR(Reference!$A$5='Client Info'!J26, 'Client Info'!J26=Reference!$A$19,'Client Info'!J26=Reference!$A$23,'Client Info'!J26=Reference!$A$12),25, IF(OR('Client Info'!J26=Reference!$A$6, 'Client Info'!J26=Reference!$A$16),15, IF(OR('Client Info'!J26=Reference!$A$4,'Client Info'!J26=Reference!$A$13,'Client Info'!J26=Reference!$A$17,),5,0))))</f>
        <v>25</v>
      </c>
      <c r="E26">
        <f>IF('Client Info'!O26&lt;Reference!$E$5,0,IF(AND('Client Info'!O26&gt;=Reference!$E$5,'Client Info'!O26&lt;Reference!$E$6),5,IF(AND('Client Info'!O26&gt;=Reference!$E$6,'Client Info'!O26&lt;Reference!$E$7),15,IF(Reference!$E$7&lt;='Client Info'!O26,25))))</f>
        <v>0</v>
      </c>
      <c r="F26">
        <f>IF(OR('Client Info'!R26=Reference!$B$4,'Client Info'!R26=Reference!$B$5,'Client Info'!R26=Reference!$B$6),25,0)</f>
        <v>0</v>
      </c>
      <c r="G26">
        <f t="shared" ca="1" si="0"/>
        <v>40</v>
      </c>
      <c r="H26" s="19" t="s">
        <v>1652</v>
      </c>
    </row>
    <row r="27" spans="1:8" x14ac:dyDescent="0.35">
      <c r="A27" s="7" t="str">
        <f>VLOOKUP(B27,'Client Info'!$A:$B,2, FALSE)</f>
        <v>Bill Bartels</v>
      </c>
      <c r="B27" s="19" t="str">
        <f>'Client Info'!A27</f>
        <v>EDC2923</v>
      </c>
      <c r="C27">
        <f ca="1">(IF('Client Info'!M27="","",(IF(YEARFRAC('Client Info'!M27,Reference!$C$4)&lt;1,0,IF(AND(YEARFRAC('Client Info'!M27,Reference!$C$4)&gt;=1,YEARFRAC('Client Info'!M27,Reference!$C$4)&lt;=3),5,IF(AND(YEARFRAC('Client Info'!M27,Reference!$C$4)&gt;=4,YEARFRAC('Client Info'!M27,Reference!$C$4)&lt;=7),15,IF(YEARFRAC('Client Info'!M27,Reference!$C$4)&gt;=8,25,IF(YEARFRAC('Client Info'!M27,Reference!$C$4)=YEARFRAC('Client Info'!M27,Reference!$C$4),0,0))))))))</f>
        <v>15</v>
      </c>
      <c r="D27">
        <f>IF(OR('Client Info'!J27=Reference!$A$7),0,IF(OR(Reference!$A$5='Client Info'!J27, 'Client Info'!J27=Reference!$A$19,'Client Info'!J27=Reference!$A$23,'Client Info'!J27=Reference!$A$12),25, IF(OR('Client Info'!J27=Reference!$A$6, 'Client Info'!J27=Reference!$A$16),15, IF(OR('Client Info'!J27=Reference!$A$4,'Client Info'!J27=Reference!$A$13,'Client Info'!J27=Reference!$A$17,),5,0))))</f>
        <v>0</v>
      </c>
      <c r="E27">
        <f>IF('Client Info'!O27&lt;Reference!$E$5,0,IF(AND('Client Info'!O27&gt;=Reference!$E$5,'Client Info'!O27&lt;Reference!$E$6),5,IF(AND('Client Info'!O27&gt;=Reference!$E$6,'Client Info'!O27&lt;Reference!$E$7),15,IF(Reference!$E$7&lt;='Client Info'!O27,25))))</f>
        <v>0</v>
      </c>
      <c r="F27">
        <f>IF(OR('Client Info'!R27=Reference!$B$4,'Client Info'!R27=Reference!$B$5,'Client Info'!R27=Reference!$B$6),25,0)</f>
        <v>25</v>
      </c>
      <c r="G27">
        <f t="shared" ca="1" si="0"/>
        <v>40</v>
      </c>
      <c r="H27" s="19" t="s">
        <v>812</v>
      </c>
    </row>
    <row r="28" spans="1:8" x14ac:dyDescent="0.35">
      <c r="A28" s="7" t="str">
        <f>VLOOKUP(B28,'Client Info'!$A:$B,2, FALSE)</f>
        <v>Anthony C. Elliott</v>
      </c>
      <c r="B28" s="19" t="str">
        <f>'Client Info'!A28</f>
        <v>EDC2845DR</v>
      </c>
      <c r="C28">
        <f ca="1">(IF('Client Info'!M28="","",(IF(YEARFRAC('Client Info'!M28,Reference!$C$4)&lt;1,0,IF(AND(YEARFRAC('Client Info'!M28,Reference!$C$4)&gt;=1,YEARFRAC('Client Info'!M28,Reference!$C$4)&lt;=3),5,IF(AND(YEARFRAC('Client Info'!M28,Reference!$C$4)&gt;=4,YEARFRAC('Client Info'!M28,Reference!$C$4)&lt;=7),15,IF(YEARFRAC('Client Info'!M28,Reference!$C$4)&gt;=8,25,IF(YEARFRAC('Client Info'!M28,Reference!$C$4)=YEARFRAC('Client Info'!M28,Reference!$C$4),0,0))))))))</f>
        <v>25</v>
      </c>
      <c r="D28">
        <f>IF(OR('Client Info'!J28=Reference!$A$7),0,IF(OR(Reference!$A$5='Client Info'!J28, 'Client Info'!J28=Reference!$A$19,'Client Info'!J28=Reference!$A$23,'Client Info'!J28=Reference!$A$12),25, IF(OR('Client Info'!J28=Reference!$A$6, 'Client Info'!J28=Reference!$A$16),15, IF(OR('Client Info'!J28=Reference!$A$4,'Client Info'!J28=Reference!$A$13,'Client Info'!J28=Reference!$A$17,),5,0))))</f>
        <v>5</v>
      </c>
      <c r="E28">
        <f>IF('Client Info'!O28&lt;Reference!$E$5,0,IF(AND('Client Info'!O28&gt;=Reference!$E$5,'Client Info'!O28&lt;Reference!$E$6),5,IF(AND('Client Info'!O28&gt;=Reference!$E$6,'Client Info'!O28&lt;Reference!$E$7),15,IF(Reference!$E$7&lt;='Client Info'!O28,25))))</f>
        <v>15</v>
      </c>
      <c r="F28">
        <f>IF(OR('Client Info'!R28=Reference!$B$4,'Client Info'!R28=Reference!$B$5,'Client Info'!R28=Reference!$B$6),25,0)</f>
        <v>0</v>
      </c>
      <c r="G28">
        <f t="shared" ca="1" si="0"/>
        <v>45</v>
      </c>
      <c r="H28" s="19" t="s">
        <v>1365</v>
      </c>
    </row>
    <row r="29" spans="1:8" x14ac:dyDescent="0.35">
      <c r="A29" s="7" t="str">
        <f>VLOOKUP(B29,'Client Info'!$A:$B,2, FALSE)</f>
        <v>Shalene Hayman</v>
      </c>
      <c r="B29" s="19" t="str">
        <f>'Client Info'!A29</f>
        <v>EDC1854T</v>
      </c>
      <c r="C29">
        <f ca="1">(IF('Client Info'!M29="","",(IF(YEARFRAC('Client Info'!M29,Reference!$C$4)&lt;1,0,IF(AND(YEARFRAC('Client Info'!M29,Reference!$C$4)&gt;=1,YEARFRAC('Client Info'!M29,Reference!$C$4)&lt;=3),5,IF(AND(YEARFRAC('Client Info'!M29,Reference!$C$4)&gt;=4,YEARFRAC('Client Info'!M29,Reference!$C$4)&lt;=7),15,IF(YEARFRAC('Client Info'!M29,Reference!$C$4)&gt;=8,25,IF(YEARFRAC('Client Info'!M29,Reference!$C$4)=YEARFRAC('Client Info'!M29,Reference!$C$4),0,0))))))))</f>
        <v>15</v>
      </c>
      <c r="D29">
        <f>IF(OR('Client Info'!J29=Reference!$A$7),0,IF(OR(Reference!$A$5='Client Info'!J29, 'Client Info'!J29=Reference!$A$19,'Client Info'!J29=Reference!$A$23,'Client Info'!J29=Reference!$A$12),25, IF(OR('Client Info'!J29=Reference!$A$6, 'Client Info'!J29=Reference!$A$16),15, IF(OR('Client Info'!J29=Reference!$A$4,'Client Info'!J29=Reference!$A$13,'Client Info'!J29=Reference!$A$17,),5,0))))</f>
        <v>15</v>
      </c>
      <c r="E29">
        <f>IF('Client Info'!O29&lt;Reference!$E$5,0,IF(AND('Client Info'!O29&gt;=Reference!$E$5,'Client Info'!O29&lt;Reference!$E$6),5,IF(AND('Client Info'!O29&gt;=Reference!$E$6,'Client Info'!O29&lt;Reference!$E$7),15,IF(Reference!$E$7&lt;='Client Info'!O29,25))))</f>
        <v>0</v>
      </c>
      <c r="F29">
        <f>IF(OR('Client Info'!R29=Reference!$B$4,'Client Info'!R29=Reference!$B$5,'Client Info'!R29=Reference!$B$6),25,0)</f>
        <v>0</v>
      </c>
      <c r="G29">
        <f t="shared" ca="1" si="0"/>
        <v>30</v>
      </c>
      <c r="H29" s="19" t="s">
        <v>909</v>
      </c>
    </row>
    <row r="30" spans="1:8" x14ac:dyDescent="0.35">
      <c r="A30" s="7" t="str">
        <f>VLOOKUP(B30,'Client Info'!$A:$B,2, FALSE)</f>
        <v>Mary Anne Rooney</v>
      </c>
      <c r="B30" s="19" t="str">
        <f>'Client Info'!A30</f>
        <v>EDC0282</v>
      </c>
      <c r="C30">
        <f ca="1">(IF('Client Info'!M30="","",(IF(YEARFRAC('Client Info'!M30,Reference!$C$4)&lt;1,0,IF(AND(YEARFRAC('Client Info'!M30,Reference!$C$4)&gt;=1,YEARFRAC('Client Info'!M30,Reference!$C$4)&lt;=3),5,IF(AND(YEARFRAC('Client Info'!M30,Reference!$C$4)&gt;=4,YEARFRAC('Client Info'!M30,Reference!$C$4)&lt;=7),15,IF(YEARFRAC('Client Info'!M30,Reference!$C$4)&gt;=8,25,IF(YEARFRAC('Client Info'!M30,Reference!$C$4)=YEARFRAC('Client Info'!M30,Reference!$C$4),0,0))))))))</f>
        <v>25</v>
      </c>
      <c r="D30">
        <f>IF(OR('Client Info'!J30=Reference!$A$7),0,IF(OR(Reference!$A$5='Client Info'!J30, 'Client Info'!J30=Reference!$A$19,'Client Info'!J30=Reference!$A$23,'Client Info'!J30=Reference!$A$12),25, IF(OR('Client Info'!J30=Reference!$A$6, 'Client Info'!J30=Reference!$A$16),15, IF(OR('Client Info'!J30=Reference!$A$4,'Client Info'!J30=Reference!$A$13,'Client Info'!J30=Reference!$A$17,),5,0))))</f>
        <v>25</v>
      </c>
      <c r="E30">
        <f>IF('Client Info'!O30&lt;Reference!$E$5,0,IF(AND('Client Info'!O30&gt;=Reference!$E$5,'Client Info'!O30&lt;Reference!$E$6),5,IF(AND('Client Info'!O30&gt;=Reference!$E$6,'Client Info'!O30&lt;Reference!$E$7),15,IF(Reference!$E$7&lt;='Client Info'!O30,25))))</f>
        <v>0</v>
      </c>
      <c r="F30">
        <f>IF(OR('Client Info'!R30=Reference!$B$4,'Client Info'!R30=Reference!$B$5,'Client Info'!R30=Reference!$B$6),25,0)</f>
        <v>0</v>
      </c>
      <c r="G30">
        <f t="shared" ca="1" si="0"/>
        <v>50</v>
      </c>
      <c r="H30" s="19" t="s">
        <v>1659</v>
      </c>
    </row>
    <row r="31" spans="1:8" x14ac:dyDescent="0.35">
      <c r="A31" s="7" t="str">
        <f>VLOOKUP(B31,'Client Info'!$A:$B,2, FALSE)</f>
        <v>Anthony C. Elliott</v>
      </c>
      <c r="B31" s="19" t="str">
        <f>'Client Info'!A31</f>
        <v>EDC2658</v>
      </c>
      <c r="C31" t="str">
        <f>(IF('Client Info'!M31="","",(IF(YEARFRAC('Client Info'!M31,Reference!$C$4)&lt;1,0,IF(AND(YEARFRAC('Client Info'!M31,Reference!$C$4)&gt;=1,YEARFRAC('Client Info'!M31,Reference!$C$4)&lt;=3),5,IF(AND(YEARFRAC('Client Info'!M31,Reference!$C$4)&gt;=4,YEARFRAC('Client Info'!M31,Reference!$C$4)&lt;=7),15,IF(YEARFRAC('Client Info'!M31,Reference!$C$4)&gt;=8,25,IF(YEARFRAC('Client Info'!M31,Reference!$C$4)=YEARFRAC('Client Info'!M31,Reference!$C$4),0,0))))))))</f>
        <v/>
      </c>
      <c r="D31">
        <f>IF(OR('Client Info'!J31=Reference!$A$7),0,IF(OR(Reference!$A$5='Client Info'!J31, 'Client Info'!J31=Reference!$A$19,'Client Info'!J31=Reference!$A$23,'Client Info'!J31=Reference!$A$12),25, IF(OR('Client Info'!J31=Reference!$A$6, 'Client Info'!J31=Reference!$A$16),15, IF(OR('Client Info'!J31=Reference!$A$4,'Client Info'!J31=Reference!$A$13,'Client Info'!J31=Reference!$A$17,),5,0))))</f>
        <v>15</v>
      </c>
      <c r="E31">
        <f>IF('Client Info'!O31&lt;Reference!$E$5,0,IF(AND('Client Info'!O31&gt;=Reference!$E$5,'Client Info'!O31&lt;Reference!$E$6),5,IF(AND('Client Info'!O31&gt;=Reference!$E$6,'Client Info'!O31&lt;Reference!$E$7),15,IF(Reference!$E$7&lt;='Client Info'!O31,25))))</f>
        <v>0</v>
      </c>
      <c r="F31">
        <f>IF(OR('Client Info'!R31=Reference!$B$4,'Client Info'!R31=Reference!$B$5,'Client Info'!R31=Reference!$B$6),25,0)</f>
        <v>0</v>
      </c>
      <c r="G31">
        <f t="shared" si="0"/>
        <v>15</v>
      </c>
      <c r="H31" s="19" t="s">
        <v>1365</v>
      </c>
    </row>
    <row r="32" spans="1:8" x14ac:dyDescent="0.35">
      <c r="A32" s="7" t="str">
        <f>VLOOKUP(B32,'Client Info'!$A:$B,2, FALSE)</f>
        <v>Alondra Gaytan</v>
      </c>
      <c r="B32" s="19" t="str">
        <f>'Client Info'!A32</f>
        <v>EDC1855</v>
      </c>
      <c r="C32" t="str">
        <f>(IF('Client Info'!M32="","",(IF(YEARFRAC('Client Info'!M32,Reference!$C$4)&lt;1,0,IF(AND(YEARFRAC('Client Info'!M32,Reference!$C$4)&gt;=1,YEARFRAC('Client Info'!M32,Reference!$C$4)&lt;=3),5,IF(AND(YEARFRAC('Client Info'!M32,Reference!$C$4)&gt;=4,YEARFRAC('Client Info'!M32,Reference!$C$4)&lt;=7),15,IF(YEARFRAC('Client Info'!M32,Reference!$C$4)&gt;=8,25,IF(YEARFRAC('Client Info'!M32,Reference!$C$4)=YEARFRAC('Client Info'!M32,Reference!$C$4),0,0))))))))</f>
        <v/>
      </c>
      <c r="D32">
        <f>IF(OR('Client Info'!J32=Reference!$A$7),0,IF(OR(Reference!$A$5='Client Info'!J32, 'Client Info'!J32=Reference!$A$19,'Client Info'!J32=Reference!$A$23,'Client Info'!J32=Reference!$A$12),25, IF(OR('Client Info'!J32=Reference!$A$6, 'Client Info'!J32=Reference!$A$16),15, IF(OR('Client Info'!J32=Reference!$A$4,'Client Info'!J32=Reference!$A$13,'Client Info'!J32=Reference!$A$17,),5,0))))</f>
        <v>0</v>
      </c>
      <c r="E32">
        <f>IF('Client Info'!O32&lt;Reference!$E$5,0,IF(AND('Client Info'!O32&gt;=Reference!$E$5,'Client Info'!O32&lt;Reference!$E$6),5,IF(AND('Client Info'!O32&gt;=Reference!$E$6,'Client Info'!O32&lt;Reference!$E$7),15,IF(Reference!$E$7&lt;='Client Info'!O32,25))))</f>
        <v>0</v>
      </c>
      <c r="F32">
        <f>IF(OR('Client Info'!R32=Reference!$B$4,'Client Info'!R32=Reference!$B$5,'Client Info'!R32=Reference!$B$6),25,0)</f>
        <v>0</v>
      </c>
      <c r="G32">
        <f t="shared" si="0"/>
        <v>0</v>
      </c>
      <c r="H32" s="19" t="s">
        <v>885</v>
      </c>
    </row>
    <row r="33" spans="1:8" x14ac:dyDescent="0.35">
      <c r="A33" s="7" t="str">
        <f>VLOOKUP(B33,'Client Info'!$A:$B,2, FALSE)</f>
        <v>Sylvia Martini</v>
      </c>
      <c r="B33" s="19" t="str">
        <f>'Client Info'!A33</f>
        <v>EDC2230</v>
      </c>
      <c r="C33" t="str">
        <f>(IF('Client Info'!M33="","",(IF(YEARFRAC('Client Info'!M33,Reference!$C$4)&lt;1,0,IF(AND(YEARFRAC('Client Info'!M33,Reference!$C$4)&gt;=1,YEARFRAC('Client Info'!M33,Reference!$C$4)&lt;=3),5,IF(AND(YEARFRAC('Client Info'!M33,Reference!$C$4)&gt;=4,YEARFRAC('Client Info'!M33,Reference!$C$4)&lt;=7),15,IF(YEARFRAC('Client Info'!M33,Reference!$C$4)&gt;=8,25,IF(YEARFRAC('Client Info'!M33,Reference!$C$4)=YEARFRAC('Client Info'!M33,Reference!$C$4),0,0))))))))</f>
        <v/>
      </c>
      <c r="D33">
        <f>IF(OR('Client Info'!J33=Reference!$A$7),0,IF(OR(Reference!$A$5='Client Info'!J33, 'Client Info'!J33=Reference!$A$19,'Client Info'!J33=Reference!$A$23,'Client Info'!J33=Reference!$A$12),25, IF(OR('Client Info'!J33=Reference!$A$6, 'Client Info'!J33=Reference!$A$16),15, IF(OR('Client Info'!J33=Reference!$A$4,'Client Info'!J33=Reference!$A$13,'Client Info'!J33=Reference!$A$17,),5,0))))</f>
        <v>0</v>
      </c>
      <c r="E33">
        <f>IF('Client Info'!O33&lt;Reference!$E$5,0,IF(AND('Client Info'!O33&gt;=Reference!$E$5,'Client Info'!O33&lt;Reference!$E$6),5,IF(AND('Client Info'!O33&gt;=Reference!$E$6,'Client Info'!O33&lt;Reference!$E$7),15,IF(Reference!$E$7&lt;='Client Info'!O33,25))))</f>
        <v>0</v>
      </c>
      <c r="F33">
        <f>IF(OR('Client Info'!R33=Reference!$B$4,'Client Info'!R33=Reference!$B$5,'Client Info'!R33=Reference!$B$6),25,0)</f>
        <v>25</v>
      </c>
      <c r="G33">
        <f t="shared" si="0"/>
        <v>25</v>
      </c>
      <c r="H33" s="19" t="s">
        <v>822</v>
      </c>
    </row>
    <row r="34" spans="1:8" x14ac:dyDescent="0.35">
      <c r="A34" s="7" t="str">
        <f>VLOOKUP(B34,'Client Info'!$A:$B,2, FALSE)</f>
        <v>Pat Sweeney</v>
      </c>
      <c r="B34" s="19" t="str">
        <f>'Client Info'!A34</f>
        <v>EDC1662</v>
      </c>
      <c r="C34">
        <f ca="1">(IF('Client Info'!M34="","",(IF(YEARFRAC('Client Info'!M34,Reference!$C$4)&lt;1,0,IF(AND(YEARFRAC('Client Info'!M34,Reference!$C$4)&gt;=1,YEARFRAC('Client Info'!M34,Reference!$C$4)&lt;=3),5,IF(AND(YEARFRAC('Client Info'!M34,Reference!$C$4)&gt;=4,YEARFRAC('Client Info'!M34,Reference!$C$4)&lt;=7),15,IF(YEARFRAC('Client Info'!M34,Reference!$C$4)&gt;=8,25,IF(YEARFRAC('Client Info'!M34,Reference!$C$4)=YEARFRAC('Client Info'!M34,Reference!$C$4),0,0))))))))</f>
        <v>15</v>
      </c>
      <c r="D34">
        <f>IF(OR('Client Info'!J34=Reference!$A$7),0,IF(OR(Reference!$A$5='Client Info'!J34, 'Client Info'!J34=Reference!$A$19,'Client Info'!J34=Reference!$A$23,'Client Info'!J34=Reference!$A$12),25, IF(OR('Client Info'!J34=Reference!$A$6, 'Client Info'!J34=Reference!$A$16),15, IF(OR('Client Info'!J34=Reference!$A$4,'Client Info'!J34=Reference!$A$13,'Client Info'!J34=Reference!$A$17,),5,0))))</f>
        <v>5</v>
      </c>
      <c r="E34">
        <f>IF('Client Info'!O34&lt;Reference!$E$5,0,IF(AND('Client Info'!O34&gt;=Reference!$E$5,'Client Info'!O34&lt;Reference!$E$6),5,IF(AND('Client Info'!O34&gt;=Reference!$E$6,'Client Info'!O34&lt;Reference!$E$7),15,IF(Reference!$E$7&lt;='Client Info'!O34,25))))</f>
        <v>0</v>
      </c>
      <c r="F34">
        <f>IF(OR('Client Info'!R34=Reference!$B$4,'Client Info'!R34=Reference!$B$5,'Client Info'!R34=Reference!$B$6),25,0)</f>
        <v>0</v>
      </c>
      <c r="G34">
        <f t="shared" ca="1" si="0"/>
        <v>20</v>
      </c>
      <c r="H34" s="19" t="s">
        <v>796</v>
      </c>
    </row>
    <row r="35" spans="1:8" x14ac:dyDescent="0.35">
      <c r="A35" s="7" t="str">
        <f>VLOOKUP(B35,'Client Info'!$A:$B,2, FALSE)</f>
        <v>Pat Sweeney</v>
      </c>
      <c r="B35" s="19" t="str">
        <f>'Client Info'!A35</f>
        <v>EDC0089RR</v>
      </c>
      <c r="C35">
        <f ca="1">(IF('Client Info'!M35="","",(IF(YEARFRAC('Client Info'!M35,Reference!$C$4)&lt;1,0,IF(AND(YEARFRAC('Client Info'!M35,Reference!$C$4)&gt;=1,YEARFRAC('Client Info'!M35,Reference!$C$4)&lt;=3),5,IF(AND(YEARFRAC('Client Info'!M35,Reference!$C$4)&gt;=4,YEARFRAC('Client Info'!M35,Reference!$C$4)&lt;=7),15,IF(YEARFRAC('Client Info'!M35,Reference!$C$4)&gt;=8,25,IF(YEARFRAC('Client Info'!M35,Reference!$C$4)=YEARFRAC('Client Info'!M35,Reference!$C$4),0,0))))))))</f>
        <v>25</v>
      </c>
      <c r="D35">
        <f>IF(OR('Client Info'!J35=Reference!$A$7),0,IF(OR(Reference!$A$5='Client Info'!J35, 'Client Info'!J35=Reference!$A$19,'Client Info'!J35=Reference!$A$23,'Client Info'!J35=Reference!$A$12),25, IF(OR('Client Info'!J35=Reference!$A$6, 'Client Info'!J35=Reference!$A$16),15, IF(OR('Client Info'!J35=Reference!$A$4,'Client Info'!J35=Reference!$A$13,'Client Info'!J35=Reference!$A$17,),5,0))))</f>
        <v>0</v>
      </c>
      <c r="E35">
        <f>IF('Client Info'!O35&lt;Reference!$E$5,0,IF(AND('Client Info'!O35&gt;=Reference!$E$5,'Client Info'!O35&lt;Reference!$E$6),5,IF(AND('Client Info'!O35&gt;=Reference!$E$6,'Client Info'!O35&lt;Reference!$E$7),15,IF(Reference!$E$7&lt;='Client Info'!O35,25))))</f>
        <v>15</v>
      </c>
      <c r="F35">
        <f>IF(OR('Client Info'!R35=Reference!$B$4,'Client Info'!R35=Reference!$B$5,'Client Info'!R35=Reference!$B$6),25,0)</f>
        <v>0</v>
      </c>
      <c r="G35">
        <f t="shared" ca="1" si="0"/>
        <v>40</v>
      </c>
      <c r="H35" s="19" t="s">
        <v>796</v>
      </c>
    </row>
    <row r="36" spans="1:8" x14ac:dyDescent="0.35">
      <c r="A36" s="7" t="str">
        <f>VLOOKUP(B36,'Client Info'!$A:$B,2, FALSE)</f>
        <v>Ray Bowman</v>
      </c>
      <c r="B36" s="19" t="str">
        <f>'Client Info'!A36</f>
        <v>EDC2105</v>
      </c>
      <c r="C36" t="str">
        <f>(IF('Client Info'!M36="","",(IF(YEARFRAC('Client Info'!M36,Reference!$C$4)&lt;1,0,IF(AND(YEARFRAC('Client Info'!M36,Reference!$C$4)&gt;=1,YEARFRAC('Client Info'!M36,Reference!$C$4)&lt;=3),5,IF(AND(YEARFRAC('Client Info'!M36,Reference!$C$4)&gt;=4,YEARFRAC('Client Info'!M36,Reference!$C$4)&lt;=7),15,IF(YEARFRAC('Client Info'!M36,Reference!$C$4)&gt;=8,25,IF(YEARFRAC('Client Info'!M36,Reference!$C$4)=YEARFRAC('Client Info'!M36,Reference!$C$4),0,0))))))))</f>
        <v/>
      </c>
      <c r="D36">
        <f>IF(OR('Client Info'!J36=Reference!$A$7),0,IF(OR(Reference!$A$5='Client Info'!J36, 'Client Info'!J36=Reference!$A$19,'Client Info'!J36=Reference!$A$23,'Client Info'!J36=Reference!$A$12),25, IF(OR('Client Info'!J36=Reference!$A$6, 'Client Info'!J36=Reference!$A$16),15, IF(OR('Client Info'!J36=Reference!$A$4,'Client Info'!J36=Reference!$A$13,'Client Info'!J36=Reference!$A$17,),5,0))))</f>
        <v>0</v>
      </c>
      <c r="E36">
        <f>IF('Client Info'!O36&lt;Reference!$E$5,0,IF(AND('Client Info'!O36&gt;=Reference!$E$5,'Client Info'!O36&lt;Reference!$E$6),5,IF(AND('Client Info'!O36&gt;=Reference!$E$6,'Client Info'!O36&lt;Reference!$E$7),15,IF(Reference!$E$7&lt;='Client Info'!O36,25))))</f>
        <v>0</v>
      </c>
      <c r="F36">
        <f>IF(OR('Client Info'!R36=Reference!$B$4,'Client Info'!R36=Reference!$B$5,'Client Info'!R36=Reference!$B$6),25,0)</f>
        <v>0</v>
      </c>
      <c r="G36">
        <f t="shared" si="0"/>
        <v>0</v>
      </c>
      <c r="H36" s="19" t="s">
        <v>912</v>
      </c>
    </row>
    <row r="37" spans="1:8" x14ac:dyDescent="0.35">
      <c r="A37" s="7" t="str">
        <f>VLOOKUP(B37,'Client Info'!$A:$B,2, FALSE)</f>
        <v>Clare Briglio</v>
      </c>
      <c r="B37" s="19" t="str">
        <f>'Client Info'!A37</f>
        <v>EDC2185</v>
      </c>
      <c r="C37" t="str">
        <f>(IF('Client Info'!M37="","",(IF(YEARFRAC('Client Info'!M37,Reference!$C$4)&lt;1,0,IF(AND(YEARFRAC('Client Info'!M37,Reference!$C$4)&gt;=1,YEARFRAC('Client Info'!M37,Reference!$C$4)&lt;=3),5,IF(AND(YEARFRAC('Client Info'!M37,Reference!$C$4)&gt;=4,YEARFRAC('Client Info'!M37,Reference!$C$4)&lt;=7),15,IF(YEARFRAC('Client Info'!M37,Reference!$C$4)&gt;=8,25,IF(YEARFRAC('Client Info'!M37,Reference!$C$4)=YEARFRAC('Client Info'!M37,Reference!$C$4),0,0))))))))</f>
        <v/>
      </c>
      <c r="D37">
        <f>IF(OR('Client Info'!J37=Reference!$A$7),0,IF(OR(Reference!$A$5='Client Info'!J37, 'Client Info'!J37=Reference!$A$19,'Client Info'!J37=Reference!$A$23,'Client Info'!J37=Reference!$A$12),25, IF(OR('Client Info'!J37=Reference!$A$6, 'Client Info'!J37=Reference!$A$16),15, IF(OR('Client Info'!J37=Reference!$A$4,'Client Info'!J37=Reference!$A$13,'Client Info'!J37=Reference!$A$17,),5,0))))</f>
        <v>0</v>
      </c>
      <c r="E37">
        <f>IF('Client Info'!O37&lt;Reference!$E$5,0,IF(AND('Client Info'!O37&gt;=Reference!$E$5,'Client Info'!O37&lt;Reference!$E$6),5,IF(AND('Client Info'!O37&gt;=Reference!$E$6,'Client Info'!O37&lt;Reference!$E$7),15,IF(Reference!$E$7&lt;='Client Info'!O37,25))))</f>
        <v>0</v>
      </c>
      <c r="F37">
        <f>IF(OR('Client Info'!R37=Reference!$B$4,'Client Info'!R37=Reference!$B$5,'Client Info'!R37=Reference!$B$6),25,0)</f>
        <v>0</v>
      </c>
      <c r="G37">
        <f t="shared" si="0"/>
        <v>0</v>
      </c>
      <c r="H37" s="19" t="s">
        <v>809</v>
      </c>
    </row>
    <row r="38" spans="1:8" x14ac:dyDescent="0.35">
      <c r="A38" s="7" t="str">
        <f>VLOOKUP(B38,'Client Info'!$A:$B,2, FALSE)</f>
        <v>Mary Anne Rooney</v>
      </c>
      <c r="B38" s="19" t="str">
        <f>'Client Info'!A38</f>
        <v>EDC1524</v>
      </c>
      <c r="C38">
        <f ca="1">(IF('Client Info'!M38="","",(IF(YEARFRAC('Client Info'!M38,Reference!$C$4)&lt;1,0,IF(AND(YEARFRAC('Client Info'!M38,Reference!$C$4)&gt;=1,YEARFRAC('Client Info'!M38,Reference!$C$4)&lt;=3),5,IF(AND(YEARFRAC('Client Info'!M38,Reference!$C$4)&gt;=4,YEARFRAC('Client Info'!M38,Reference!$C$4)&lt;=7),15,IF(YEARFRAC('Client Info'!M38,Reference!$C$4)&gt;=8,25,IF(YEARFRAC('Client Info'!M38,Reference!$C$4)=YEARFRAC('Client Info'!M38,Reference!$C$4),0,0))))))))</f>
        <v>25</v>
      </c>
      <c r="D38">
        <f>IF(OR('Client Info'!J38=Reference!$A$7),0,IF(OR(Reference!$A$5='Client Info'!J38, 'Client Info'!J38=Reference!$A$19,'Client Info'!J38=Reference!$A$23,'Client Info'!J38=Reference!$A$12),25, IF(OR('Client Info'!J38=Reference!$A$6, 'Client Info'!J38=Reference!$A$16),15, IF(OR('Client Info'!J38=Reference!$A$4,'Client Info'!J38=Reference!$A$13,'Client Info'!J38=Reference!$A$17,),5,0))))</f>
        <v>25</v>
      </c>
      <c r="E38">
        <f>IF('Client Info'!O38&lt;Reference!$E$5,0,IF(AND('Client Info'!O38&gt;=Reference!$E$5,'Client Info'!O38&lt;Reference!$E$6),5,IF(AND('Client Info'!O38&gt;=Reference!$E$6,'Client Info'!O38&lt;Reference!$E$7),15,IF(Reference!$E$7&lt;='Client Info'!O38,25))))</f>
        <v>0</v>
      </c>
      <c r="F38">
        <f>IF(OR('Client Info'!R38=Reference!$B$4,'Client Info'!R38=Reference!$B$5,'Client Info'!R38=Reference!$B$6),25,0)</f>
        <v>0</v>
      </c>
      <c r="G38">
        <f t="shared" ca="1" si="0"/>
        <v>50</v>
      </c>
      <c r="H38" s="19" t="s">
        <v>1659</v>
      </c>
    </row>
    <row r="39" spans="1:8" x14ac:dyDescent="0.35">
      <c r="A39" s="7" t="str">
        <f>VLOOKUP(B39,'Client Info'!$A:$B,2, FALSE)</f>
        <v>Alondra Gaytan</v>
      </c>
      <c r="B39" s="19" t="str">
        <f>'Client Info'!A39</f>
        <v>EDC3004</v>
      </c>
      <c r="C39" t="str">
        <f>(IF('Client Info'!M39="","",(IF(YEARFRAC('Client Info'!M39,Reference!$C$4)&lt;1,0,IF(AND(YEARFRAC('Client Info'!M39,Reference!$C$4)&gt;=1,YEARFRAC('Client Info'!M39,Reference!$C$4)&lt;=3),5,IF(AND(YEARFRAC('Client Info'!M39,Reference!$C$4)&gt;=4,YEARFRAC('Client Info'!M39,Reference!$C$4)&lt;=7),15,IF(YEARFRAC('Client Info'!M39,Reference!$C$4)&gt;=8,25,IF(YEARFRAC('Client Info'!M39,Reference!$C$4)=YEARFRAC('Client Info'!M39,Reference!$C$4),0,0))))))))</f>
        <v/>
      </c>
      <c r="D39">
        <f>IF(OR('Client Info'!J39=Reference!$A$7),0,IF(OR(Reference!$A$5='Client Info'!J39, 'Client Info'!J39=Reference!$A$19,'Client Info'!J39=Reference!$A$23,'Client Info'!J39=Reference!$A$12),25, IF(OR('Client Info'!J39=Reference!$A$6, 'Client Info'!J39=Reference!$A$16),15, IF(OR('Client Info'!J39=Reference!$A$4,'Client Info'!J39=Reference!$A$13,'Client Info'!J39=Reference!$A$17,),5,0))))</f>
        <v>0</v>
      </c>
      <c r="E39">
        <f>IF('Client Info'!O39&lt;Reference!$E$5,0,IF(AND('Client Info'!O39&gt;=Reference!$E$5,'Client Info'!O39&lt;Reference!$E$6),5,IF(AND('Client Info'!O39&gt;=Reference!$E$6,'Client Info'!O39&lt;Reference!$E$7),15,IF(Reference!$E$7&lt;='Client Info'!O39,25))))</f>
        <v>0</v>
      </c>
      <c r="F39">
        <f>IF(OR('Client Info'!R39=Reference!$B$4,'Client Info'!R39=Reference!$B$5,'Client Info'!R39=Reference!$B$6),25,0)</f>
        <v>25</v>
      </c>
      <c r="G39">
        <f t="shared" si="0"/>
        <v>25</v>
      </c>
      <c r="H39" s="19" t="s">
        <v>885</v>
      </c>
    </row>
    <row r="40" spans="1:8" x14ac:dyDescent="0.35">
      <c r="A40" s="7" t="str">
        <f>VLOOKUP(B40,'Client Info'!$A:$B,2, FALSE)</f>
        <v>Pat Sweeney</v>
      </c>
      <c r="B40" s="19" t="str">
        <f>'Client Info'!A40</f>
        <v>EDC0866</v>
      </c>
      <c r="C40">
        <f ca="1">(IF('Client Info'!M40="","",(IF(YEARFRAC('Client Info'!M40,Reference!$C$4)&lt;1,0,IF(AND(YEARFRAC('Client Info'!M40,Reference!$C$4)&gt;=1,YEARFRAC('Client Info'!M40,Reference!$C$4)&lt;=3),5,IF(AND(YEARFRAC('Client Info'!M40,Reference!$C$4)&gt;=4,YEARFRAC('Client Info'!M40,Reference!$C$4)&lt;=7),15,IF(YEARFRAC('Client Info'!M40,Reference!$C$4)&gt;=8,25,IF(YEARFRAC('Client Info'!M40,Reference!$C$4)=YEARFRAC('Client Info'!M40,Reference!$C$4),0,0))))))))</f>
        <v>25</v>
      </c>
      <c r="D40">
        <f>IF(OR('Client Info'!J40=Reference!$A$7),0,IF(OR(Reference!$A$5='Client Info'!J40, 'Client Info'!J40=Reference!$A$19,'Client Info'!J40=Reference!$A$23,'Client Info'!J40=Reference!$A$12),25, IF(OR('Client Info'!J40=Reference!$A$6, 'Client Info'!J40=Reference!$A$16),15, IF(OR('Client Info'!J40=Reference!$A$4,'Client Info'!J40=Reference!$A$13,'Client Info'!J40=Reference!$A$17,),5,0))))</f>
        <v>25</v>
      </c>
      <c r="E40">
        <f>IF('Client Info'!O40&lt;Reference!$E$5,0,IF(AND('Client Info'!O40&gt;=Reference!$E$5,'Client Info'!O40&lt;Reference!$E$6),5,IF(AND('Client Info'!O40&gt;=Reference!$E$6,'Client Info'!O40&lt;Reference!$E$7),15,IF(Reference!$E$7&lt;='Client Info'!O40,25))))</f>
        <v>25</v>
      </c>
      <c r="F40">
        <f>IF(OR('Client Info'!R40=Reference!$B$4,'Client Info'!R40=Reference!$B$5,'Client Info'!R40=Reference!$B$6),25,0)</f>
        <v>0</v>
      </c>
      <c r="G40">
        <f t="shared" ca="1" si="0"/>
        <v>75</v>
      </c>
      <c r="H40" s="19" t="s">
        <v>796</v>
      </c>
    </row>
    <row r="41" spans="1:8" x14ac:dyDescent="0.35">
      <c r="A41" s="7" t="str">
        <f>VLOOKUP(B41,'Client Info'!$A:$B,2, FALSE)</f>
        <v>Alondra Gaytan</v>
      </c>
      <c r="B41" s="19" t="str">
        <f>'Client Info'!A41</f>
        <v>EDC2071g</v>
      </c>
      <c r="C41">
        <f ca="1">(IF('Client Info'!M41="","",(IF(YEARFRAC('Client Info'!M41,Reference!$C$4)&lt;1,0,IF(AND(YEARFRAC('Client Info'!M41,Reference!$C$4)&gt;=1,YEARFRAC('Client Info'!M41,Reference!$C$4)&lt;=3),5,IF(AND(YEARFRAC('Client Info'!M41,Reference!$C$4)&gt;=4,YEARFRAC('Client Info'!M41,Reference!$C$4)&lt;=7),15,IF(YEARFRAC('Client Info'!M41,Reference!$C$4)&gt;=8,25,IF(YEARFRAC('Client Info'!M41,Reference!$C$4)=YEARFRAC('Client Info'!M41,Reference!$C$4),0,0))))))))</f>
        <v>15</v>
      </c>
      <c r="D41">
        <f>IF(OR('Client Info'!J41=Reference!$A$7),0,IF(OR(Reference!$A$5='Client Info'!J41, 'Client Info'!J41=Reference!$A$19,'Client Info'!J41=Reference!$A$23,'Client Info'!J41=Reference!$A$12),25, IF(OR('Client Info'!J41=Reference!$A$6, 'Client Info'!J41=Reference!$A$16),15, IF(OR('Client Info'!J41=Reference!$A$4,'Client Info'!J41=Reference!$A$13,'Client Info'!J41=Reference!$A$17,),5,0))))</f>
        <v>25</v>
      </c>
      <c r="E41">
        <f>IF('Client Info'!O41&lt;Reference!$E$5,0,IF(AND('Client Info'!O41&gt;=Reference!$E$5,'Client Info'!O41&lt;Reference!$E$6),5,IF(AND('Client Info'!O41&gt;=Reference!$E$6,'Client Info'!O41&lt;Reference!$E$7),15,IF(Reference!$E$7&lt;='Client Info'!O41,25))))</f>
        <v>0</v>
      </c>
      <c r="F41">
        <f>IF(OR('Client Info'!R41=Reference!$B$4,'Client Info'!R41=Reference!$B$5,'Client Info'!R41=Reference!$B$6),25,0)</f>
        <v>0</v>
      </c>
      <c r="G41">
        <f t="shared" ca="1" si="0"/>
        <v>40</v>
      </c>
      <c r="H41" s="19" t="s">
        <v>885</v>
      </c>
    </row>
    <row r="42" spans="1:8" x14ac:dyDescent="0.35">
      <c r="A42" s="7" t="str">
        <f>VLOOKUP(B42,'Client Info'!$A:$B,2, FALSE)</f>
        <v>Rose Obetz</v>
      </c>
      <c r="B42" s="19" t="str">
        <f>'Client Info'!A42</f>
        <v>VCCX0701</v>
      </c>
      <c r="C42">
        <f ca="1">(IF('Client Info'!M42="","",(IF(YEARFRAC('Client Info'!M42,Reference!$C$4)&lt;1,0,IF(AND(YEARFRAC('Client Info'!M42,Reference!$C$4)&gt;=1,YEARFRAC('Client Info'!M42,Reference!$C$4)&lt;=3),5,IF(AND(YEARFRAC('Client Info'!M42,Reference!$C$4)&gt;=4,YEARFRAC('Client Info'!M42,Reference!$C$4)&lt;=7),15,IF(YEARFRAC('Client Info'!M42,Reference!$C$4)&gt;=8,25,IF(YEARFRAC('Client Info'!M42,Reference!$C$4)=YEARFRAC('Client Info'!M42,Reference!$C$4),0,0))))))))</f>
        <v>25</v>
      </c>
      <c r="D42">
        <f>IF(OR('Client Info'!J42=Reference!$A$7),0,IF(OR(Reference!$A$5='Client Info'!J42, 'Client Info'!J42=Reference!$A$19,'Client Info'!J42=Reference!$A$23,'Client Info'!J42=Reference!$A$12),25, IF(OR('Client Info'!J42=Reference!$A$6, 'Client Info'!J42=Reference!$A$16),15, IF(OR('Client Info'!J42=Reference!$A$4,'Client Info'!J42=Reference!$A$13,'Client Info'!J42=Reference!$A$17,),5,0))))</f>
        <v>15</v>
      </c>
      <c r="E42">
        <f>IF('Client Info'!O42&lt;Reference!$E$5,0,IF(AND('Client Info'!O42&gt;=Reference!$E$5,'Client Info'!O42&lt;Reference!$E$6),5,IF(AND('Client Info'!O42&gt;=Reference!$E$6,'Client Info'!O42&lt;Reference!$E$7),15,IF(Reference!$E$7&lt;='Client Info'!O42,25))))</f>
        <v>15</v>
      </c>
      <c r="F42">
        <f>IF(OR('Client Info'!R42=Reference!$B$4,'Client Info'!R42=Reference!$B$5,'Client Info'!R42=Reference!$B$6),25,0)</f>
        <v>25</v>
      </c>
      <c r="G42">
        <f t="shared" ca="1" si="0"/>
        <v>80</v>
      </c>
      <c r="H42" s="19" t="s">
        <v>874</v>
      </c>
    </row>
    <row r="43" spans="1:8" x14ac:dyDescent="0.35">
      <c r="A43" s="7" t="str">
        <f>VLOOKUP(B43,'Client Info'!$A:$B,2, FALSE)</f>
        <v>Julie Samson</v>
      </c>
      <c r="B43" s="19" t="str">
        <f>'Client Info'!A43</f>
        <v>EDC2457</v>
      </c>
      <c r="C43">
        <f ca="1">(IF('Client Info'!M43="","",(IF(YEARFRAC('Client Info'!M43,Reference!$C$4)&lt;1,0,IF(AND(YEARFRAC('Client Info'!M43,Reference!$C$4)&gt;=1,YEARFRAC('Client Info'!M43,Reference!$C$4)&lt;=3),5,IF(AND(YEARFRAC('Client Info'!M43,Reference!$C$4)&gt;=4,YEARFRAC('Client Info'!M43,Reference!$C$4)&lt;=7),15,IF(YEARFRAC('Client Info'!M43,Reference!$C$4)&gt;=8,25,IF(YEARFRAC('Client Info'!M43,Reference!$C$4)=YEARFRAC('Client Info'!M43,Reference!$C$4),0,0))))))))</f>
        <v>5</v>
      </c>
      <c r="D43">
        <f>IF(OR('Client Info'!J43=Reference!$A$7),0,IF(OR(Reference!$A$5='Client Info'!J43, 'Client Info'!J43=Reference!$A$19,'Client Info'!J43=Reference!$A$23,'Client Info'!J43=Reference!$A$12),25, IF(OR('Client Info'!J43=Reference!$A$6, 'Client Info'!J43=Reference!$A$16),15, IF(OR('Client Info'!J43=Reference!$A$4,'Client Info'!J43=Reference!$A$13,'Client Info'!J43=Reference!$A$17,),5,0))))</f>
        <v>15</v>
      </c>
      <c r="E43">
        <f>IF('Client Info'!O43&lt;Reference!$E$5,0,IF(AND('Client Info'!O43&gt;=Reference!$E$5,'Client Info'!O43&lt;Reference!$E$6),5,IF(AND('Client Info'!O43&gt;=Reference!$E$6,'Client Info'!O43&lt;Reference!$E$7),15,IF(Reference!$E$7&lt;='Client Info'!O43,25))))</f>
        <v>0</v>
      </c>
      <c r="F43">
        <f>IF(OR('Client Info'!R43=Reference!$B$4,'Client Info'!R43=Reference!$B$5,'Client Info'!R43=Reference!$B$6),25,0)</f>
        <v>0</v>
      </c>
      <c r="G43">
        <f t="shared" ca="1" si="0"/>
        <v>20</v>
      </c>
      <c r="H43" s="19" t="s">
        <v>835</v>
      </c>
    </row>
    <row r="44" spans="1:8" x14ac:dyDescent="0.35">
      <c r="A44" s="7" t="str">
        <f>VLOOKUP(B44,'Client Info'!$A:$B,2, FALSE)</f>
        <v>Mary Anne Rooney</v>
      </c>
      <c r="B44" s="19" t="str">
        <f>'Client Info'!A44</f>
        <v>EDC1264</v>
      </c>
      <c r="C44">
        <f ca="1">(IF('Client Info'!M44="","",(IF(YEARFRAC('Client Info'!M44,Reference!$C$4)&lt;1,0,IF(AND(YEARFRAC('Client Info'!M44,Reference!$C$4)&gt;=1,YEARFRAC('Client Info'!M44,Reference!$C$4)&lt;=3),5,IF(AND(YEARFRAC('Client Info'!M44,Reference!$C$4)&gt;=4,YEARFRAC('Client Info'!M44,Reference!$C$4)&lt;=7),15,IF(YEARFRAC('Client Info'!M44,Reference!$C$4)&gt;=8,25,IF(YEARFRAC('Client Info'!M44,Reference!$C$4)=YEARFRAC('Client Info'!M44,Reference!$C$4),0,0))))))))</f>
        <v>25</v>
      </c>
      <c r="D44">
        <f>IF(OR('Client Info'!J44=Reference!$A$7),0,IF(OR(Reference!$A$5='Client Info'!J44, 'Client Info'!J44=Reference!$A$19,'Client Info'!J44=Reference!$A$23,'Client Info'!J44=Reference!$A$12),25, IF(OR('Client Info'!J44=Reference!$A$6, 'Client Info'!J44=Reference!$A$16),15, IF(OR('Client Info'!J44=Reference!$A$4,'Client Info'!J44=Reference!$A$13,'Client Info'!J44=Reference!$A$17,),5,0))))</f>
        <v>0</v>
      </c>
      <c r="E44">
        <f>IF('Client Info'!O44&lt;Reference!$E$5,0,IF(AND('Client Info'!O44&gt;=Reference!$E$5,'Client Info'!O44&lt;Reference!$E$6),5,IF(AND('Client Info'!O44&gt;=Reference!$E$6,'Client Info'!O44&lt;Reference!$E$7),15,IF(Reference!$E$7&lt;='Client Info'!O44,25))))</f>
        <v>15</v>
      </c>
      <c r="F44">
        <f>IF(OR('Client Info'!R44=Reference!$B$4,'Client Info'!R44=Reference!$B$5,'Client Info'!R44=Reference!$B$6),25,0)</f>
        <v>0</v>
      </c>
      <c r="G44">
        <f t="shared" ca="1" si="0"/>
        <v>40</v>
      </c>
      <c r="H44" s="19" t="s">
        <v>1659</v>
      </c>
    </row>
    <row r="45" spans="1:8" x14ac:dyDescent="0.35">
      <c r="A45" s="7" t="str">
        <f>VLOOKUP(B45,'Client Info'!$A:$B,2, FALSE)</f>
        <v>Marvin Boateng</v>
      </c>
      <c r="B45" s="19" t="str">
        <f>'Client Info'!A45</f>
        <v>EDC2000</v>
      </c>
      <c r="C45">
        <f ca="1">(IF('Client Info'!M45="","",(IF(YEARFRAC('Client Info'!M45,Reference!$C$4)&lt;1,0,IF(AND(YEARFRAC('Client Info'!M45,Reference!$C$4)&gt;=1,YEARFRAC('Client Info'!M45,Reference!$C$4)&lt;=3),5,IF(AND(YEARFRAC('Client Info'!M45,Reference!$C$4)&gt;=4,YEARFRAC('Client Info'!M45,Reference!$C$4)&lt;=7),15,IF(YEARFRAC('Client Info'!M45,Reference!$C$4)&gt;=8,25,IF(YEARFRAC('Client Info'!M45,Reference!$C$4)=YEARFRAC('Client Info'!M45,Reference!$C$4),0,0))))))))</f>
        <v>25</v>
      </c>
      <c r="D45">
        <f>IF(OR('Client Info'!J45=Reference!$A$7),0,IF(OR(Reference!$A$5='Client Info'!J45, 'Client Info'!J45=Reference!$A$19,'Client Info'!J45=Reference!$A$23,'Client Info'!J45=Reference!$A$12),25, IF(OR('Client Info'!J45=Reference!$A$6, 'Client Info'!J45=Reference!$A$16),15, IF(OR('Client Info'!J45=Reference!$A$4,'Client Info'!J45=Reference!$A$13,'Client Info'!J45=Reference!$A$17,),5,0))))</f>
        <v>5</v>
      </c>
      <c r="E45">
        <f>IF('Client Info'!O45&lt;Reference!$E$5,0,IF(AND('Client Info'!O45&gt;=Reference!$E$5,'Client Info'!O45&lt;Reference!$E$6),5,IF(AND('Client Info'!O45&gt;=Reference!$E$6,'Client Info'!O45&lt;Reference!$E$7),15,IF(Reference!$E$7&lt;='Client Info'!O45,25))))</f>
        <v>0</v>
      </c>
      <c r="F45">
        <f>IF(OR('Client Info'!R45=Reference!$B$4,'Client Info'!R45=Reference!$B$5,'Client Info'!R45=Reference!$B$6),25,0)</f>
        <v>0</v>
      </c>
      <c r="G45">
        <f t="shared" ca="1" si="0"/>
        <v>30</v>
      </c>
      <c r="H45" s="19" t="s">
        <v>921</v>
      </c>
    </row>
    <row r="46" spans="1:8" x14ac:dyDescent="0.35">
      <c r="A46" s="7" t="str">
        <f>VLOOKUP(B46,'Client Info'!$A:$B,2, FALSE)</f>
        <v>Michael Kauffman</v>
      </c>
      <c r="B46" s="19" t="str">
        <f>'Client Info'!A46</f>
        <v>HCCX0147</v>
      </c>
      <c r="C46">
        <f ca="1">(IF('Client Info'!M46="","",(IF(YEARFRAC('Client Info'!M46,Reference!$C$4)&lt;1,0,IF(AND(YEARFRAC('Client Info'!M46,Reference!$C$4)&gt;=1,YEARFRAC('Client Info'!M46,Reference!$C$4)&lt;=3),5,IF(AND(YEARFRAC('Client Info'!M46,Reference!$C$4)&gt;=4,YEARFRAC('Client Info'!M46,Reference!$C$4)&lt;=7),15,IF(YEARFRAC('Client Info'!M46,Reference!$C$4)&gt;=8,25,IF(YEARFRAC('Client Info'!M46,Reference!$C$4)=YEARFRAC('Client Info'!M46,Reference!$C$4),0,0))))))))</f>
        <v>25</v>
      </c>
      <c r="D46">
        <f>IF(OR('Client Info'!J46=Reference!$A$7),0,IF(OR(Reference!$A$5='Client Info'!J46, 'Client Info'!J46=Reference!$A$19,'Client Info'!J46=Reference!$A$23,'Client Info'!J46=Reference!$A$12),25, IF(OR('Client Info'!J46=Reference!$A$6, 'Client Info'!J46=Reference!$A$16),15, IF(OR('Client Info'!J46=Reference!$A$4,'Client Info'!J46=Reference!$A$13,'Client Info'!J46=Reference!$A$17,),5,0))))</f>
        <v>15</v>
      </c>
      <c r="E46">
        <f>IF('Client Info'!O46&lt;Reference!$E$5,0,IF(AND('Client Info'!O46&gt;=Reference!$E$5,'Client Info'!O46&lt;Reference!$E$6),5,IF(AND('Client Info'!O46&gt;=Reference!$E$6,'Client Info'!O46&lt;Reference!$E$7),15,IF(Reference!$E$7&lt;='Client Info'!O46,25))))</f>
        <v>0</v>
      </c>
      <c r="F46">
        <f>IF(OR('Client Info'!R46=Reference!$B$4,'Client Info'!R46=Reference!$B$5,'Client Info'!R46=Reference!$B$6),25,0)</f>
        <v>25</v>
      </c>
      <c r="G46">
        <f t="shared" ca="1" si="0"/>
        <v>65</v>
      </c>
      <c r="H46" s="19" t="s">
        <v>882</v>
      </c>
    </row>
    <row r="47" spans="1:8" x14ac:dyDescent="0.35">
      <c r="A47" s="7" t="str">
        <f>VLOOKUP(B47,'Client Info'!$A:$B,2, FALSE)</f>
        <v>Rose Obetz</v>
      </c>
      <c r="B47" s="19" t="str">
        <f>'Client Info'!A47</f>
        <v>EDC1075</v>
      </c>
      <c r="C47">
        <f ca="1">(IF('Client Info'!M47="","",(IF(YEARFRAC('Client Info'!M47,Reference!$C$4)&lt;1,0,IF(AND(YEARFRAC('Client Info'!M47,Reference!$C$4)&gt;=1,YEARFRAC('Client Info'!M47,Reference!$C$4)&lt;=3),5,IF(AND(YEARFRAC('Client Info'!M47,Reference!$C$4)&gt;=4,YEARFRAC('Client Info'!M47,Reference!$C$4)&lt;=7),15,IF(YEARFRAC('Client Info'!M47,Reference!$C$4)&gt;=8,25,IF(YEARFRAC('Client Info'!M47,Reference!$C$4)=YEARFRAC('Client Info'!M47,Reference!$C$4),0,0))))))))</f>
        <v>15</v>
      </c>
      <c r="D47">
        <f>IF(OR('Client Info'!J47=Reference!$A$7),0,IF(OR(Reference!$A$5='Client Info'!J47, 'Client Info'!J47=Reference!$A$19,'Client Info'!J47=Reference!$A$23,'Client Info'!J47=Reference!$A$12),25, IF(OR('Client Info'!J47=Reference!$A$6, 'Client Info'!J47=Reference!$A$16),15, IF(OR('Client Info'!J47=Reference!$A$4,'Client Info'!J47=Reference!$A$13,'Client Info'!J47=Reference!$A$17,),5,0))))</f>
        <v>0</v>
      </c>
      <c r="E47">
        <f>IF('Client Info'!O47&lt;Reference!$E$5,0,IF(AND('Client Info'!O47&gt;=Reference!$E$5,'Client Info'!O47&lt;Reference!$E$6),5,IF(AND('Client Info'!O47&gt;=Reference!$E$6,'Client Info'!O47&lt;Reference!$E$7),15,IF(Reference!$E$7&lt;='Client Info'!O47,25))))</f>
        <v>0</v>
      </c>
      <c r="F47">
        <f>IF(OR('Client Info'!R47=Reference!$B$4,'Client Info'!R47=Reference!$B$5,'Client Info'!R47=Reference!$B$6),25,0)</f>
        <v>25</v>
      </c>
      <c r="G47">
        <f t="shared" ca="1" si="0"/>
        <v>40</v>
      </c>
      <c r="H47" s="19" t="s">
        <v>874</v>
      </c>
    </row>
    <row r="48" spans="1:8" x14ac:dyDescent="0.35">
      <c r="A48" s="7" t="str">
        <f>VLOOKUP(B48,'Client Info'!$A:$B,2, FALSE)</f>
        <v>Ray Bowman</v>
      </c>
      <c r="B48" s="19" t="str">
        <f>'Client Info'!A48</f>
        <v>EDC0018</v>
      </c>
      <c r="C48">
        <f ca="1">(IF('Client Info'!M48="","",(IF(YEARFRAC('Client Info'!M48,Reference!$C$4)&lt;1,0,IF(AND(YEARFRAC('Client Info'!M48,Reference!$C$4)&gt;=1,YEARFRAC('Client Info'!M48,Reference!$C$4)&lt;=3),5,IF(AND(YEARFRAC('Client Info'!M48,Reference!$C$4)&gt;=4,YEARFRAC('Client Info'!M48,Reference!$C$4)&lt;=7),15,IF(YEARFRAC('Client Info'!M48,Reference!$C$4)&gt;=8,25,IF(YEARFRAC('Client Info'!M48,Reference!$C$4)=YEARFRAC('Client Info'!M48,Reference!$C$4),0,0))))))))</f>
        <v>25</v>
      </c>
      <c r="D48">
        <f>IF(OR('Client Info'!J48=Reference!$A$7),0,IF(OR(Reference!$A$5='Client Info'!J48, 'Client Info'!J48=Reference!$A$19,'Client Info'!J48=Reference!$A$23,'Client Info'!J48=Reference!$A$12),25, IF(OR('Client Info'!J48=Reference!$A$6, 'Client Info'!J48=Reference!$A$16),15, IF(OR('Client Info'!J48=Reference!$A$4,'Client Info'!J48=Reference!$A$13,'Client Info'!J48=Reference!$A$17,),5,0))))</f>
        <v>0</v>
      </c>
      <c r="E48">
        <f>IF('Client Info'!O48&lt;Reference!$E$5,0,IF(AND('Client Info'!O48&gt;=Reference!$E$5,'Client Info'!O48&lt;Reference!$E$6),5,IF(AND('Client Info'!O48&gt;=Reference!$E$6,'Client Info'!O48&lt;Reference!$E$7),15,IF(Reference!$E$7&lt;='Client Info'!O48,25))))</f>
        <v>0</v>
      </c>
      <c r="F48">
        <f>IF(OR('Client Info'!R48=Reference!$B$4,'Client Info'!R48=Reference!$B$5,'Client Info'!R48=Reference!$B$6),25,0)</f>
        <v>25</v>
      </c>
      <c r="G48">
        <f t="shared" ca="1" si="0"/>
        <v>50</v>
      </c>
      <c r="H48" s="19" t="s">
        <v>912</v>
      </c>
    </row>
    <row r="49" spans="1:8" x14ac:dyDescent="0.35">
      <c r="A49" s="7" t="str">
        <f>VLOOKUP(B49,'Client Info'!$A:$B,2, FALSE)</f>
        <v>Alondra Gaytan</v>
      </c>
      <c r="B49" s="19" t="str">
        <f>'Client Info'!A49</f>
        <v>EDC2168g</v>
      </c>
      <c r="C49" t="str">
        <f>(IF('Client Info'!M49="","",(IF(YEARFRAC('Client Info'!M49,Reference!$C$4)&lt;1,0,IF(AND(YEARFRAC('Client Info'!M49,Reference!$C$4)&gt;=1,YEARFRAC('Client Info'!M49,Reference!$C$4)&lt;=3),5,IF(AND(YEARFRAC('Client Info'!M49,Reference!$C$4)&gt;=4,YEARFRAC('Client Info'!M49,Reference!$C$4)&lt;=7),15,IF(YEARFRAC('Client Info'!M49,Reference!$C$4)&gt;=8,25,IF(YEARFRAC('Client Info'!M49,Reference!$C$4)=YEARFRAC('Client Info'!M49,Reference!$C$4),0,0))))))))</f>
        <v/>
      </c>
      <c r="D49">
        <f>IF(OR('Client Info'!J49=Reference!$A$7),0,IF(OR(Reference!$A$5='Client Info'!J49, 'Client Info'!J49=Reference!$A$19,'Client Info'!J49=Reference!$A$23,'Client Info'!J49=Reference!$A$12),25, IF(OR('Client Info'!J49=Reference!$A$6, 'Client Info'!J49=Reference!$A$16),15, IF(OR('Client Info'!J49=Reference!$A$4,'Client Info'!J49=Reference!$A$13,'Client Info'!J49=Reference!$A$17,),5,0))))</f>
        <v>5</v>
      </c>
      <c r="E49">
        <f>IF('Client Info'!O49&lt;Reference!$E$5,0,IF(AND('Client Info'!O49&gt;=Reference!$E$5,'Client Info'!O49&lt;Reference!$E$6),5,IF(AND('Client Info'!O49&gt;=Reference!$E$6,'Client Info'!O49&lt;Reference!$E$7),15,IF(Reference!$E$7&lt;='Client Info'!O49,25))))</f>
        <v>0</v>
      </c>
      <c r="F49">
        <f>IF(OR('Client Info'!R49=Reference!$B$4,'Client Info'!R49=Reference!$B$5,'Client Info'!R49=Reference!$B$6),25,0)</f>
        <v>0</v>
      </c>
      <c r="G49">
        <f t="shared" si="0"/>
        <v>5</v>
      </c>
      <c r="H49" s="19" t="s">
        <v>885</v>
      </c>
    </row>
    <row r="50" spans="1:8" x14ac:dyDescent="0.35">
      <c r="A50" s="7" t="str">
        <f>VLOOKUP(B50,'Client Info'!$A:$B,2, FALSE)</f>
        <v>Bill Bartels</v>
      </c>
      <c r="B50" s="19" t="str">
        <f>'Client Info'!A50</f>
        <v>EDC2964</v>
      </c>
      <c r="C50" t="str">
        <f>(IF('Client Info'!M50="","",(IF(YEARFRAC('Client Info'!M50,Reference!$C$4)&lt;1,0,IF(AND(YEARFRAC('Client Info'!M50,Reference!$C$4)&gt;=1,YEARFRAC('Client Info'!M50,Reference!$C$4)&lt;=3),5,IF(AND(YEARFRAC('Client Info'!M50,Reference!$C$4)&gt;=4,YEARFRAC('Client Info'!M50,Reference!$C$4)&lt;=7),15,IF(YEARFRAC('Client Info'!M50,Reference!$C$4)&gt;=8,25,IF(YEARFRAC('Client Info'!M50,Reference!$C$4)=YEARFRAC('Client Info'!M50,Reference!$C$4),0,0))))))))</f>
        <v/>
      </c>
      <c r="D50">
        <f>IF(OR('Client Info'!J50=Reference!$A$7),0,IF(OR(Reference!$A$5='Client Info'!J50, 'Client Info'!J50=Reference!$A$19,'Client Info'!J50=Reference!$A$23,'Client Info'!J50=Reference!$A$12),25, IF(OR('Client Info'!J50=Reference!$A$6, 'Client Info'!J50=Reference!$A$16),15, IF(OR('Client Info'!J50=Reference!$A$4,'Client Info'!J50=Reference!$A$13,'Client Info'!J50=Reference!$A$17,),5,0))))</f>
        <v>25</v>
      </c>
      <c r="E50">
        <f>IF('Client Info'!O50&lt;Reference!$E$5,0,IF(AND('Client Info'!O50&gt;=Reference!$E$5,'Client Info'!O50&lt;Reference!$E$6),5,IF(AND('Client Info'!O50&gt;=Reference!$E$6,'Client Info'!O50&lt;Reference!$E$7),15,IF(Reference!$E$7&lt;='Client Info'!O50,25))))</f>
        <v>0</v>
      </c>
      <c r="F50">
        <f>IF(OR('Client Info'!R50=Reference!$B$4,'Client Info'!R50=Reference!$B$5,'Client Info'!R50=Reference!$B$6),25,0)</f>
        <v>25</v>
      </c>
      <c r="G50">
        <f t="shared" si="0"/>
        <v>50</v>
      </c>
      <c r="H50" s="19" t="s">
        <v>812</v>
      </c>
    </row>
    <row r="51" spans="1:8" x14ac:dyDescent="0.35">
      <c r="A51" s="7" t="str">
        <f>VLOOKUP(B51,'Client Info'!$A:$B,2, FALSE)</f>
        <v>Michael Kauffman</v>
      </c>
      <c r="B51" s="19" t="str">
        <f>'Client Info'!A51</f>
        <v>EDC0967</v>
      </c>
      <c r="C51">
        <f ca="1">(IF('Client Info'!M51="","",(IF(YEARFRAC('Client Info'!M51,Reference!$C$4)&lt;1,0,IF(AND(YEARFRAC('Client Info'!M51,Reference!$C$4)&gt;=1,YEARFRAC('Client Info'!M51,Reference!$C$4)&lt;=3),5,IF(AND(YEARFRAC('Client Info'!M51,Reference!$C$4)&gt;=4,YEARFRAC('Client Info'!M51,Reference!$C$4)&lt;=7),15,IF(YEARFRAC('Client Info'!M51,Reference!$C$4)&gt;=8,25,IF(YEARFRAC('Client Info'!M51,Reference!$C$4)=YEARFRAC('Client Info'!M51,Reference!$C$4),0,0))))))))</f>
        <v>15</v>
      </c>
      <c r="D51">
        <f>IF(OR('Client Info'!J51=Reference!$A$7),0,IF(OR(Reference!$A$5='Client Info'!J51, 'Client Info'!J51=Reference!$A$19,'Client Info'!J51=Reference!$A$23,'Client Info'!J51=Reference!$A$12),25, IF(OR('Client Info'!J51=Reference!$A$6, 'Client Info'!J51=Reference!$A$16),15, IF(OR('Client Info'!J51=Reference!$A$4,'Client Info'!J51=Reference!$A$13,'Client Info'!J51=Reference!$A$17,),5,0))))</f>
        <v>5</v>
      </c>
      <c r="E51">
        <f>IF('Client Info'!O51&lt;Reference!$E$5,0,IF(AND('Client Info'!O51&gt;=Reference!$E$5,'Client Info'!O51&lt;Reference!$E$6),5,IF(AND('Client Info'!O51&gt;=Reference!$E$6,'Client Info'!O51&lt;Reference!$E$7),15,IF(Reference!$E$7&lt;='Client Info'!O51,25))))</f>
        <v>15</v>
      </c>
      <c r="F51">
        <f>IF(OR('Client Info'!R51=Reference!$B$4,'Client Info'!R51=Reference!$B$5,'Client Info'!R51=Reference!$B$6),25,0)</f>
        <v>25</v>
      </c>
      <c r="G51">
        <f t="shared" ca="1" si="0"/>
        <v>60</v>
      </c>
      <c r="H51" s="19" t="s">
        <v>882</v>
      </c>
    </row>
    <row r="52" spans="1:8" x14ac:dyDescent="0.35">
      <c r="A52" s="7" t="str">
        <f>VLOOKUP(B52,'Client Info'!$A:$B,2, FALSE)</f>
        <v>Mary Anne Rooney</v>
      </c>
      <c r="B52" s="19" t="str">
        <f>'Client Info'!A52</f>
        <v>EDC1205</v>
      </c>
      <c r="C52">
        <f ca="1">(IF('Client Info'!M52="","",(IF(YEARFRAC('Client Info'!M52,Reference!$C$4)&lt;1,0,IF(AND(YEARFRAC('Client Info'!M52,Reference!$C$4)&gt;=1,YEARFRAC('Client Info'!M52,Reference!$C$4)&lt;=3),5,IF(AND(YEARFRAC('Client Info'!M52,Reference!$C$4)&gt;=4,YEARFRAC('Client Info'!M52,Reference!$C$4)&lt;=7),15,IF(YEARFRAC('Client Info'!M52,Reference!$C$4)&gt;=8,25,IF(YEARFRAC('Client Info'!M52,Reference!$C$4)=YEARFRAC('Client Info'!M52,Reference!$C$4),0,0))))))))</f>
        <v>25</v>
      </c>
      <c r="D52">
        <f>IF(OR('Client Info'!J52=Reference!$A$7),0,IF(OR(Reference!$A$5='Client Info'!J52, 'Client Info'!J52=Reference!$A$19,'Client Info'!J52=Reference!$A$23,'Client Info'!J52=Reference!$A$12),25, IF(OR('Client Info'!J52=Reference!$A$6, 'Client Info'!J52=Reference!$A$16),15, IF(OR('Client Info'!J52=Reference!$A$4,'Client Info'!J52=Reference!$A$13,'Client Info'!J52=Reference!$A$17,),5,0))))</f>
        <v>5</v>
      </c>
      <c r="E52">
        <f>IF('Client Info'!O52&lt;Reference!$E$5,0,IF(AND('Client Info'!O52&gt;=Reference!$E$5,'Client Info'!O52&lt;Reference!$E$6),5,IF(AND('Client Info'!O52&gt;=Reference!$E$6,'Client Info'!O52&lt;Reference!$E$7),15,IF(Reference!$E$7&lt;='Client Info'!O52,25))))</f>
        <v>0</v>
      </c>
      <c r="F52">
        <f>IF(OR('Client Info'!R52=Reference!$B$4,'Client Info'!R52=Reference!$B$5,'Client Info'!R52=Reference!$B$6),25,0)</f>
        <v>0</v>
      </c>
      <c r="G52">
        <f t="shared" ca="1" si="0"/>
        <v>30</v>
      </c>
      <c r="H52" s="19" t="s">
        <v>1659</v>
      </c>
    </row>
    <row r="53" spans="1:8" x14ac:dyDescent="0.35">
      <c r="A53" s="7" t="str">
        <f>VLOOKUP(B53,'Client Info'!$A:$B,2, FALSE)</f>
        <v>Alondra Gaytan</v>
      </c>
      <c r="B53" s="19" t="str">
        <f>'Client Info'!A53</f>
        <v>EDC2171</v>
      </c>
      <c r="C53">
        <f ca="1">(IF('Client Info'!M53="","",(IF(YEARFRAC('Client Info'!M53,Reference!$C$4)&lt;1,0,IF(AND(YEARFRAC('Client Info'!M53,Reference!$C$4)&gt;=1,YEARFRAC('Client Info'!M53,Reference!$C$4)&lt;=3),5,IF(AND(YEARFRAC('Client Info'!M53,Reference!$C$4)&gt;=4,YEARFRAC('Client Info'!M53,Reference!$C$4)&lt;=7),15,IF(YEARFRAC('Client Info'!M53,Reference!$C$4)&gt;=8,25,IF(YEARFRAC('Client Info'!M53,Reference!$C$4)=YEARFRAC('Client Info'!M53,Reference!$C$4),0,0))))))))</f>
        <v>25</v>
      </c>
      <c r="D53">
        <f>IF(OR('Client Info'!J53=Reference!$A$7),0,IF(OR(Reference!$A$5='Client Info'!J53, 'Client Info'!J53=Reference!$A$19,'Client Info'!J53=Reference!$A$23,'Client Info'!J53=Reference!$A$12),25, IF(OR('Client Info'!J53=Reference!$A$6, 'Client Info'!J53=Reference!$A$16),15, IF(OR('Client Info'!J53=Reference!$A$4,'Client Info'!J53=Reference!$A$13,'Client Info'!J53=Reference!$A$17,),5,0))))</f>
        <v>5</v>
      </c>
      <c r="E53">
        <f>IF('Client Info'!O53&lt;Reference!$E$5,0,IF(AND('Client Info'!O53&gt;=Reference!$E$5,'Client Info'!O53&lt;Reference!$E$6),5,IF(AND('Client Info'!O53&gt;=Reference!$E$6,'Client Info'!O53&lt;Reference!$E$7),15,IF(Reference!$E$7&lt;='Client Info'!O53,25))))</f>
        <v>25</v>
      </c>
      <c r="F53">
        <f>IF(OR('Client Info'!R53=Reference!$B$4,'Client Info'!R53=Reference!$B$5,'Client Info'!R53=Reference!$B$6),25,0)</f>
        <v>25</v>
      </c>
      <c r="G53">
        <f t="shared" ca="1" si="0"/>
        <v>80</v>
      </c>
      <c r="H53" s="19" t="s">
        <v>885</v>
      </c>
    </row>
    <row r="54" spans="1:8" x14ac:dyDescent="0.35">
      <c r="A54" s="7" t="str">
        <f>VLOOKUP(B54,'Client Info'!$A:$B,2, FALSE)</f>
        <v>Bruce Hazuka</v>
      </c>
      <c r="B54" s="19" t="str">
        <f>'Client Info'!A54</f>
        <v>EDC1958g</v>
      </c>
      <c r="C54" t="str">
        <f>(IF('Client Info'!M54="","",(IF(YEARFRAC('Client Info'!M54,Reference!$C$4)&lt;1,0,IF(AND(YEARFRAC('Client Info'!M54,Reference!$C$4)&gt;=1,YEARFRAC('Client Info'!M54,Reference!$C$4)&lt;=3),5,IF(AND(YEARFRAC('Client Info'!M54,Reference!$C$4)&gt;=4,YEARFRAC('Client Info'!M54,Reference!$C$4)&lt;=7),15,IF(YEARFRAC('Client Info'!M54,Reference!$C$4)&gt;=8,25,IF(YEARFRAC('Client Info'!M54,Reference!$C$4)=YEARFRAC('Client Info'!M54,Reference!$C$4),0,0))))))))</f>
        <v/>
      </c>
      <c r="D54">
        <f>IF(OR('Client Info'!J54=Reference!$A$7),0,IF(OR(Reference!$A$5='Client Info'!J54, 'Client Info'!J54=Reference!$A$19,'Client Info'!J54=Reference!$A$23,'Client Info'!J54=Reference!$A$12),25, IF(OR('Client Info'!J54=Reference!$A$6, 'Client Info'!J54=Reference!$A$16),15, IF(OR('Client Info'!J54=Reference!$A$4,'Client Info'!J54=Reference!$A$13,'Client Info'!J54=Reference!$A$17,),5,0))))</f>
        <v>0</v>
      </c>
      <c r="E54">
        <f>IF('Client Info'!O54&lt;Reference!$E$5,0,IF(AND('Client Info'!O54&gt;=Reference!$E$5,'Client Info'!O54&lt;Reference!$E$6),5,IF(AND('Client Info'!O54&gt;=Reference!$E$6,'Client Info'!O54&lt;Reference!$E$7),15,IF(Reference!$E$7&lt;='Client Info'!O54,25))))</f>
        <v>0</v>
      </c>
      <c r="F54">
        <f>IF(OR('Client Info'!R54=Reference!$B$4,'Client Info'!R54=Reference!$B$5,'Client Info'!R54=Reference!$B$6),25,0)</f>
        <v>25</v>
      </c>
      <c r="G54">
        <f t="shared" si="0"/>
        <v>25</v>
      </c>
      <c r="H54" s="19" t="s">
        <v>935</v>
      </c>
    </row>
    <row r="55" spans="1:8" x14ac:dyDescent="0.35">
      <c r="A55" s="7" t="str">
        <f>VLOOKUP(B55,'Client Info'!$A:$B,2, FALSE)</f>
        <v>Julie Samson</v>
      </c>
      <c r="B55" s="19" t="str">
        <f>'Client Info'!A55</f>
        <v>EDC1994</v>
      </c>
      <c r="C55" t="str">
        <f>(IF('Client Info'!M55="","",(IF(YEARFRAC('Client Info'!M55,Reference!$C$4)&lt;1,0,IF(AND(YEARFRAC('Client Info'!M55,Reference!$C$4)&gt;=1,YEARFRAC('Client Info'!M55,Reference!$C$4)&lt;=3),5,IF(AND(YEARFRAC('Client Info'!M55,Reference!$C$4)&gt;=4,YEARFRAC('Client Info'!M55,Reference!$C$4)&lt;=7),15,IF(YEARFRAC('Client Info'!M55,Reference!$C$4)&gt;=8,25,IF(YEARFRAC('Client Info'!M55,Reference!$C$4)=YEARFRAC('Client Info'!M55,Reference!$C$4),0,0))))))))</f>
        <v/>
      </c>
      <c r="D55">
        <f>IF(OR('Client Info'!J55=Reference!$A$7),0,IF(OR(Reference!$A$5='Client Info'!J55, 'Client Info'!J55=Reference!$A$19,'Client Info'!J55=Reference!$A$23,'Client Info'!J55=Reference!$A$12),25, IF(OR('Client Info'!J55=Reference!$A$6, 'Client Info'!J55=Reference!$A$16),15, IF(OR('Client Info'!J55=Reference!$A$4,'Client Info'!J55=Reference!$A$13,'Client Info'!J55=Reference!$A$17,),5,0))))</f>
        <v>0</v>
      </c>
      <c r="E55">
        <f>IF('Client Info'!O55&lt;Reference!$E$5,0,IF(AND('Client Info'!O55&gt;=Reference!$E$5,'Client Info'!O55&lt;Reference!$E$6),5,IF(AND('Client Info'!O55&gt;=Reference!$E$6,'Client Info'!O55&lt;Reference!$E$7),15,IF(Reference!$E$7&lt;='Client Info'!O55,25))))</f>
        <v>0</v>
      </c>
      <c r="F55">
        <f>IF(OR('Client Info'!R55=Reference!$B$4,'Client Info'!R55=Reference!$B$5,'Client Info'!R55=Reference!$B$6),25,0)</f>
        <v>0</v>
      </c>
      <c r="G55">
        <f t="shared" si="0"/>
        <v>0</v>
      </c>
      <c r="H55" s="19" t="s">
        <v>835</v>
      </c>
    </row>
    <row r="56" spans="1:8" x14ac:dyDescent="0.35">
      <c r="A56" s="7" t="str">
        <f>VLOOKUP(B56,'Client Info'!$A:$B,2, FALSE)</f>
        <v>Catherine Grooms</v>
      </c>
      <c r="B56" s="19" t="str">
        <f>'Client Info'!A56</f>
        <v>COCX1976</v>
      </c>
      <c r="C56" t="str">
        <f>(IF('Client Info'!M56="","",(IF(YEARFRAC('Client Info'!M56,Reference!$C$4)&lt;1,0,IF(AND(YEARFRAC('Client Info'!M56,Reference!$C$4)&gt;=1,YEARFRAC('Client Info'!M56,Reference!$C$4)&lt;=3),5,IF(AND(YEARFRAC('Client Info'!M56,Reference!$C$4)&gt;=4,YEARFRAC('Client Info'!M56,Reference!$C$4)&lt;=7),15,IF(YEARFRAC('Client Info'!M56,Reference!$C$4)&gt;=8,25,IF(YEARFRAC('Client Info'!M56,Reference!$C$4)=YEARFRAC('Client Info'!M56,Reference!$C$4),0,0))))))))</f>
        <v/>
      </c>
      <c r="D56">
        <f>IF(OR('Client Info'!J56=Reference!$A$7),0,IF(OR(Reference!$A$5='Client Info'!J56, 'Client Info'!J56=Reference!$A$19,'Client Info'!J56=Reference!$A$23,'Client Info'!J56=Reference!$A$12),25, IF(OR('Client Info'!J56=Reference!$A$6, 'Client Info'!J56=Reference!$A$16),15, IF(OR('Client Info'!J56=Reference!$A$4,'Client Info'!J56=Reference!$A$13,'Client Info'!J56=Reference!$A$17,),5,0))))</f>
        <v>5</v>
      </c>
      <c r="E56">
        <f>IF('Client Info'!O56&lt;Reference!$E$5,0,IF(AND('Client Info'!O56&gt;=Reference!$E$5,'Client Info'!O56&lt;Reference!$E$6),5,IF(AND('Client Info'!O56&gt;=Reference!$E$6,'Client Info'!O56&lt;Reference!$E$7),15,IF(Reference!$E$7&lt;='Client Info'!O56,25))))</f>
        <v>0</v>
      </c>
      <c r="F56">
        <f>IF(OR('Client Info'!R56=Reference!$B$4,'Client Info'!R56=Reference!$B$5,'Client Info'!R56=Reference!$B$6),25,0)</f>
        <v>0</v>
      </c>
      <c r="G56">
        <f t="shared" si="0"/>
        <v>5</v>
      </c>
      <c r="H56" s="19" t="s">
        <v>838</v>
      </c>
    </row>
    <row r="57" spans="1:8" x14ac:dyDescent="0.35">
      <c r="A57" s="7" t="str">
        <f>VLOOKUP(B57,'Client Info'!$A:$B,2, FALSE)</f>
        <v>Bruce Hazuka</v>
      </c>
      <c r="B57" s="19" t="str">
        <f>'Client Info'!A57</f>
        <v>EDC3035</v>
      </c>
      <c r="C57" t="str">
        <f>(IF('Client Info'!M57="","",(IF(YEARFRAC('Client Info'!M57,Reference!$C$4)&lt;1,0,IF(AND(YEARFRAC('Client Info'!M57,Reference!$C$4)&gt;=1,YEARFRAC('Client Info'!M57,Reference!$C$4)&lt;=3),5,IF(AND(YEARFRAC('Client Info'!M57,Reference!$C$4)&gt;=4,YEARFRAC('Client Info'!M57,Reference!$C$4)&lt;=7),15,IF(YEARFRAC('Client Info'!M57,Reference!$C$4)&gt;=8,25,IF(YEARFRAC('Client Info'!M57,Reference!$C$4)=YEARFRAC('Client Info'!M57,Reference!$C$4),0,0))))))))</f>
        <v/>
      </c>
      <c r="D57">
        <f>IF(OR('Client Info'!J57=Reference!$A$7),0,IF(OR(Reference!$A$5='Client Info'!J57, 'Client Info'!J57=Reference!$A$19,'Client Info'!J57=Reference!$A$23,'Client Info'!J57=Reference!$A$12),25, IF(OR('Client Info'!J57=Reference!$A$6, 'Client Info'!J57=Reference!$A$16),15, IF(OR('Client Info'!J57=Reference!$A$4,'Client Info'!J57=Reference!$A$13,'Client Info'!J57=Reference!$A$17,),5,0))))</f>
        <v>0</v>
      </c>
      <c r="E57">
        <f>IF('Client Info'!O57&lt;Reference!$E$5,0,IF(AND('Client Info'!O57&gt;=Reference!$E$5,'Client Info'!O57&lt;Reference!$E$6),5,IF(AND('Client Info'!O57&gt;=Reference!$E$6,'Client Info'!O57&lt;Reference!$E$7),15,IF(Reference!$E$7&lt;='Client Info'!O57,25))))</f>
        <v>0</v>
      </c>
      <c r="F57">
        <f>IF(OR('Client Info'!R57=Reference!$B$4,'Client Info'!R57=Reference!$B$5,'Client Info'!R57=Reference!$B$6),25,0)</f>
        <v>25</v>
      </c>
      <c r="G57">
        <f t="shared" si="0"/>
        <v>25</v>
      </c>
      <c r="H57" s="19" t="s">
        <v>935</v>
      </c>
    </row>
    <row r="58" spans="1:8" x14ac:dyDescent="0.35">
      <c r="A58" s="7" t="str">
        <f>VLOOKUP(B58,'Client Info'!$A:$B,2, FALSE)</f>
        <v>Andy Crist</v>
      </c>
      <c r="B58" s="19" t="str">
        <f>'Client Info'!A58</f>
        <v>LAC00040T</v>
      </c>
      <c r="C58">
        <f ca="1">(IF('Client Info'!M58="","",(IF(YEARFRAC('Client Info'!M58,Reference!$C$4)&lt;1,0,IF(AND(YEARFRAC('Client Info'!M58,Reference!$C$4)&gt;=1,YEARFRAC('Client Info'!M58,Reference!$C$4)&lt;=3),5,IF(AND(YEARFRAC('Client Info'!M58,Reference!$C$4)&gt;=4,YEARFRAC('Client Info'!M58,Reference!$C$4)&lt;=7),15,IF(YEARFRAC('Client Info'!M58,Reference!$C$4)&gt;=8,25,IF(YEARFRAC('Client Info'!M58,Reference!$C$4)=YEARFRAC('Client Info'!M58,Reference!$C$4),0,0))))))))</f>
        <v>15</v>
      </c>
      <c r="D58">
        <f>IF(OR('Client Info'!J58=Reference!$A$7),0,IF(OR(Reference!$A$5='Client Info'!J58, 'Client Info'!J58=Reference!$A$19,'Client Info'!J58=Reference!$A$23,'Client Info'!J58=Reference!$A$12),25, IF(OR('Client Info'!J58=Reference!$A$6, 'Client Info'!J58=Reference!$A$16),15, IF(OR('Client Info'!J58=Reference!$A$4,'Client Info'!J58=Reference!$A$13,'Client Info'!J58=Reference!$A$17,),5,0))))</f>
        <v>5</v>
      </c>
      <c r="E58">
        <f>IF('Client Info'!O58&lt;Reference!$E$5,0,IF(AND('Client Info'!O58&gt;=Reference!$E$5,'Client Info'!O58&lt;Reference!$E$6),5,IF(AND('Client Info'!O58&gt;=Reference!$E$6,'Client Info'!O58&lt;Reference!$E$7),15,IF(Reference!$E$7&lt;='Client Info'!O58,25))))</f>
        <v>0</v>
      </c>
      <c r="F58">
        <f>IF(OR('Client Info'!R58=Reference!$B$4,'Client Info'!R58=Reference!$B$5,'Client Info'!R58=Reference!$B$6),25,0)</f>
        <v>25</v>
      </c>
      <c r="G58">
        <f t="shared" ca="1" si="0"/>
        <v>45</v>
      </c>
      <c r="H58" s="19" t="s">
        <v>1739</v>
      </c>
    </row>
    <row r="59" spans="1:8" x14ac:dyDescent="0.35">
      <c r="A59" s="7" t="str">
        <f>VLOOKUP(B59,'Client Info'!$A:$B,2, FALSE)</f>
        <v>Ray Bowman</v>
      </c>
      <c r="B59" s="19" t="str">
        <f>'Client Info'!A59</f>
        <v>EDC2589RR</v>
      </c>
      <c r="C59">
        <f ca="1">(IF('Client Info'!M59="","",(IF(YEARFRAC('Client Info'!M59,Reference!$C$4)&lt;1,0,IF(AND(YEARFRAC('Client Info'!M59,Reference!$C$4)&gt;=1,YEARFRAC('Client Info'!M59,Reference!$C$4)&lt;=3),5,IF(AND(YEARFRAC('Client Info'!M59,Reference!$C$4)&gt;=4,YEARFRAC('Client Info'!M59,Reference!$C$4)&lt;=7),15,IF(YEARFRAC('Client Info'!M59,Reference!$C$4)&gt;=8,25,IF(YEARFRAC('Client Info'!M59,Reference!$C$4)=YEARFRAC('Client Info'!M59,Reference!$C$4),0,0))))))))</f>
        <v>0</v>
      </c>
      <c r="D59">
        <f>IF(OR('Client Info'!J59=Reference!$A$7),0,IF(OR(Reference!$A$5='Client Info'!J59, 'Client Info'!J59=Reference!$A$19,'Client Info'!J59=Reference!$A$23,'Client Info'!J59=Reference!$A$12),25, IF(OR('Client Info'!J59=Reference!$A$6, 'Client Info'!J59=Reference!$A$16),15, IF(OR('Client Info'!J59=Reference!$A$4,'Client Info'!J59=Reference!$A$13,'Client Info'!J59=Reference!$A$17,),5,0))))</f>
        <v>0</v>
      </c>
      <c r="E59">
        <f>IF('Client Info'!O59&lt;Reference!$E$5,0,IF(AND('Client Info'!O59&gt;=Reference!$E$5,'Client Info'!O59&lt;Reference!$E$6),5,IF(AND('Client Info'!O59&gt;=Reference!$E$6,'Client Info'!O59&lt;Reference!$E$7),15,IF(Reference!$E$7&lt;='Client Info'!O59,25))))</f>
        <v>0</v>
      </c>
      <c r="F59">
        <f>IF(OR('Client Info'!R59=Reference!$B$4,'Client Info'!R59=Reference!$B$5,'Client Info'!R59=Reference!$B$6),25,0)</f>
        <v>25</v>
      </c>
      <c r="G59">
        <f t="shared" ca="1" si="0"/>
        <v>25</v>
      </c>
      <c r="H59" s="19" t="s">
        <v>912</v>
      </c>
    </row>
    <row r="60" spans="1:8" x14ac:dyDescent="0.35">
      <c r="A60" s="7" t="str">
        <f>VLOOKUP(B60,'Client Info'!$A:$B,2, FALSE)</f>
        <v>Julie Samson</v>
      </c>
      <c r="B60" s="19" t="str">
        <f>'Client Info'!A60</f>
        <v>EDC2759</v>
      </c>
      <c r="C60">
        <f ca="1">(IF('Client Info'!M60="","",(IF(YEARFRAC('Client Info'!M60,Reference!$C$4)&lt;1,0,IF(AND(YEARFRAC('Client Info'!M60,Reference!$C$4)&gt;=1,YEARFRAC('Client Info'!M60,Reference!$C$4)&lt;=3),5,IF(AND(YEARFRAC('Client Info'!M60,Reference!$C$4)&gt;=4,YEARFRAC('Client Info'!M60,Reference!$C$4)&lt;=7),15,IF(YEARFRAC('Client Info'!M60,Reference!$C$4)&gt;=8,25,IF(YEARFRAC('Client Info'!M60,Reference!$C$4)=YEARFRAC('Client Info'!M60,Reference!$C$4),0,0))))))))</f>
        <v>0</v>
      </c>
      <c r="D60">
        <f>IF(OR('Client Info'!J60=Reference!$A$7),0,IF(OR(Reference!$A$5='Client Info'!J60, 'Client Info'!J60=Reference!$A$19,'Client Info'!J60=Reference!$A$23,'Client Info'!J60=Reference!$A$12),25, IF(OR('Client Info'!J60=Reference!$A$6, 'Client Info'!J60=Reference!$A$16),15, IF(OR('Client Info'!J60=Reference!$A$4,'Client Info'!J60=Reference!$A$13,'Client Info'!J60=Reference!$A$17,),5,0))))</f>
        <v>25</v>
      </c>
      <c r="E60">
        <f>IF('Client Info'!O60&lt;Reference!$E$5,0,IF(AND('Client Info'!O60&gt;=Reference!$E$5,'Client Info'!O60&lt;Reference!$E$6),5,IF(AND('Client Info'!O60&gt;=Reference!$E$6,'Client Info'!O60&lt;Reference!$E$7),15,IF(Reference!$E$7&lt;='Client Info'!O60,25))))</f>
        <v>0</v>
      </c>
      <c r="F60">
        <f>IF(OR('Client Info'!R60=Reference!$B$4,'Client Info'!R60=Reference!$B$5,'Client Info'!R60=Reference!$B$6),25,0)</f>
        <v>0</v>
      </c>
      <c r="G60">
        <f t="shared" ca="1" si="0"/>
        <v>25</v>
      </c>
      <c r="H60" s="19" t="s">
        <v>835</v>
      </c>
    </row>
    <row r="61" spans="1:8" x14ac:dyDescent="0.35">
      <c r="A61" s="7" t="str">
        <f>VLOOKUP(B61,'Client Info'!$A:$B,2, FALSE)</f>
        <v>Catherine Grooms</v>
      </c>
      <c r="B61" s="19" t="str">
        <f>'Client Info'!A61</f>
        <v>EDC3031</v>
      </c>
      <c r="C61">
        <f ca="1">(IF('Client Info'!M61="","",(IF(YEARFRAC('Client Info'!M61,Reference!$C$4)&lt;1,0,IF(AND(YEARFRAC('Client Info'!M61,Reference!$C$4)&gt;=1,YEARFRAC('Client Info'!M61,Reference!$C$4)&lt;=3),5,IF(AND(YEARFRAC('Client Info'!M61,Reference!$C$4)&gt;=4,YEARFRAC('Client Info'!M61,Reference!$C$4)&lt;=7),15,IF(YEARFRAC('Client Info'!M61,Reference!$C$4)&gt;=8,25,IF(YEARFRAC('Client Info'!M61,Reference!$C$4)=YEARFRAC('Client Info'!M61,Reference!$C$4),0,0))))))))</f>
        <v>25</v>
      </c>
      <c r="D61">
        <f>IF(OR('Client Info'!J61=Reference!$A$7),0,IF(OR(Reference!$A$5='Client Info'!J61, 'Client Info'!J61=Reference!$A$19,'Client Info'!J61=Reference!$A$23,'Client Info'!J61=Reference!$A$12),25, IF(OR('Client Info'!J61=Reference!$A$6, 'Client Info'!J61=Reference!$A$16),15, IF(OR('Client Info'!J61=Reference!$A$4,'Client Info'!J61=Reference!$A$13,'Client Info'!J61=Reference!$A$17,),5,0))))</f>
        <v>25</v>
      </c>
      <c r="E61">
        <f>IF('Client Info'!O61&lt;Reference!$E$5,0,IF(AND('Client Info'!O61&gt;=Reference!$E$5,'Client Info'!O61&lt;Reference!$E$6),5,IF(AND('Client Info'!O61&gt;=Reference!$E$6,'Client Info'!O61&lt;Reference!$E$7),15,IF(Reference!$E$7&lt;='Client Info'!O61,25))))</f>
        <v>25</v>
      </c>
      <c r="F61">
        <f>IF(OR('Client Info'!R61=Reference!$B$4,'Client Info'!R61=Reference!$B$5,'Client Info'!R61=Reference!$B$6),25,0)</f>
        <v>25</v>
      </c>
      <c r="G61">
        <f t="shared" ca="1" si="0"/>
        <v>100</v>
      </c>
      <c r="H61" s="19" t="s">
        <v>838</v>
      </c>
    </row>
    <row r="62" spans="1:8" x14ac:dyDescent="0.35">
      <c r="A62" s="7" t="str">
        <f>VLOOKUP(B62,'Client Info'!$A:$B,2, FALSE)</f>
        <v>Ray Bowman</v>
      </c>
      <c r="B62" s="19" t="str">
        <f>'Client Info'!A62</f>
        <v>EDC1682RRT</v>
      </c>
      <c r="C62">
        <f ca="1">(IF('Client Info'!M62="","",(IF(YEARFRAC('Client Info'!M62,Reference!$C$4)&lt;1,0,IF(AND(YEARFRAC('Client Info'!M62,Reference!$C$4)&gt;=1,YEARFRAC('Client Info'!M62,Reference!$C$4)&lt;=3),5,IF(AND(YEARFRAC('Client Info'!M62,Reference!$C$4)&gt;=4,YEARFRAC('Client Info'!M62,Reference!$C$4)&lt;=7),15,IF(YEARFRAC('Client Info'!M62,Reference!$C$4)&gt;=8,25,IF(YEARFRAC('Client Info'!M62,Reference!$C$4)=YEARFRAC('Client Info'!M62,Reference!$C$4),0,0))))))))</f>
        <v>25</v>
      </c>
      <c r="D62">
        <f>IF(OR('Client Info'!J62=Reference!$A$7),0,IF(OR(Reference!$A$5='Client Info'!J62, 'Client Info'!J62=Reference!$A$19,'Client Info'!J62=Reference!$A$23,'Client Info'!J62=Reference!$A$12),25, IF(OR('Client Info'!J62=Reference!$A$6, 'Client Info'!J62=Reference!$A$16),15, IF(OR('Client Info'!J62=Reference!$A$4,'Client Info'!J62=Reference!$A$13,'Client Info'!J62=Reference!$A$17,),5,0))))</f>
        <v>25</v>
      </c>
      <c r="E62">
        <f>IF('Client Info'!O62&lt;Reference!$E$5,0,IF(AND('Client Info'!O62&gt;=Reference!$E$5,'Client Info'!O62&lt;Reference!$E$6),5,IF(AND('Client Info'!O62&gt;=Reference!$E$6,'Client Info'!O62&lt;Reference!$E$7),15,IF(Reference!$E$7&lt;='Client Info'!O62,25))))</f>
        <v>0</v>
      </c>
      <c r="F62">
        <f>IF(OR('Client Info'!R62=Reference!$B$4,'Client Info'!R62=Reference!$B$5,'Client Info'!R62=Reference!$B$6),25,0)</f>
        <v>0</v>
      </c>
      <c r="G62">
        <f t="shared" ca="1" si="0"/>
        <v>50</v>
      </c>
      <c r="H62" s="19" t="s">
        <v>912</v>
      </c>
    </row>
    <row r="63" spans="1:8" x14ac:dyDescent="0.35">
      <c r="A63" s="7" t="str">
        <f>VLOOKUP(B63,'Client Info'!$A:$B,2, FALSE)</f>
        <v>Pat Sweeney</v>
      </c>
      <c r="B63" s="19" t="str">
        <f>'Client Info'!A63</f>
        <v>EDC0704</v>
      </c>
      <c r="C63">
        <f ca="1">(IF('Client Info'!M63="","",(IF(YEARFRAC('Client Info'!M63,Reference!$C$4)&lt;1,0,IF(AND(YEARFRAC('Client Info'!M63,Reference!$C$4)&gt;=1,YEARFRAC('Client Info'!M63,Reference!$C$4)&lt;=3),5,IF(AND(YEARFRAC('Client Info'!M63,Reference!$C$4)&gt;=4,YEARFRAC('Client Info'!M63,Reference!$C$4)&lt;=7),15,IF(YEARFRAC('Client Info'!M63,Reference!$C$4)&gt;=8,25,IF(YEARFRAC('Client Info'!M63,Reference!$C$4)=YEARFRAC('Client Info'!M63,Reference!$C$4),0,0))))))))</f>
        <v>0</v>
      </c>
      <c r="D63">
        <f>IF(OR('Client Info'!J63=Reference!$A$7),0,IF(OR(Reference!$A$5='Client Info'!J63, 'Client Info'!J63=Reference!$A$19,'Client Info'!J63=Reference!$A$23,'Client Info'!J63=Reference!$A$12),25, IF(OR('Client Info'!J63=Reference!$A$6, 'Client Info'!J63=Reference!$A$16),15, IF(OR('Client Info'!J63=Reference!$A$4,'Client Info'!J63=Reference!$A$13,'Client Info'!J63=Reference!$A$17,),5,0))))</f>
        <v>15</v>
      </c>
      <c r="E63">
        <f>IF('Client Info'!O63&lt;Reference!$E$5,0,IF(AND('Client Info'!O63&gt;=Reference!$E$5,'Client Info'!O63&lt;Reference!$E$6),5,IF(AND('Client Info'!O63&gt;=Reference!$E$6,'Client Info'!O63&lt;Reference!$E$7),15,IF(Reference!$E$7&lt;='Client Info'!O63,25))))</f>
        <v>0</v>
      </c>
      <c r="F63">
        <f>IF(OR('Client Info'!R63=Reference!$B$4,'Client Info'!R63=Reference!$B$5,'Client Info'!R63=Reference!$B$6),25,0)</f>
        <v>0</v>
      </c>
      <c r="G63">
        <f t="shared" ca="1" si="0"/>
        <v>15</v>
      </c>
      <c r="H63" s="19" t="s">
        <v>796</v>
      </c>
    </row>
    <row r="64" spans="1:8" x14ac:dyDescent="0.35">
      <c r="A64" s="7" t="str">
        <f>VLOOKUP(B64,'Client Info'!$A:$B,2, FALSE)</f>
        <v>David Pollock</v>
      </c>
      <c r="B64" s="19" t="str">
        <f>'Client Info'!A64</f>
        <v>EDC1559</v>
      </c>
      <c r="C64">
        <f ca="1">(IF('Client Info'!M64="","",(IF(YEARFRAC('Client Info'!M64,Reference!$C$4)&lt;1,0,IF(AND(YEARFRAC('Client Info'!M64,Reference!$C$4)&gt;=1,YEARFRAC('Client Info'!M64,Reference!$C$4)&lt;=3),5,IF(AND(YEARFRAC('Client Info'!M64,Reference!$C$4)&gt;=4,YEARFRAC('Client Info'!M64,Reference!$C$4)&lt;=7),15,IF(YEARFRAC('Client Info'!M64,Reference!$C$4)&gt;=8,25,IF(YEARFRAC('Client Info'!M64,Reference!$C$4)=YEARFRAC('Client Info'!M64,Reference!$C$4),0,0))))))))</f>
        <v>15</v>
      </c>
      <c r="D64">
        <f>IF(OR('Client Info'!J64=Reference!$A$7),0,IF(OR(Reference!$A$5='Client Info'!J64, 'Client Info'!J64=Reference!$A$19,'Client Info'!J64=Reference!$A$23,'Client Info'!J64=Reference!$A$12),25, IF(OR('Client Info'!J64=Reference!$A$6, 'Client Info'!J64=Reference!$A$16),15, IF(OR('Client Info'!J64=Reference!$A$4,'Client Info'!J64=Reference!$A$13,'Client Info'!J64=Reference!$A$17,),5,0))))</f>
        <v>15</v>
      </c>
      <c r="E64">
        <f>IF('Client Info'!O64&lt;Reference!$E$5,0,IF(AND('Client Info'!O64&gt;=Reference!$E$5,'Client Info'!O64&lt;Reference!$E$6),5,IF(AND('Client Info'!O64&gt;=Reference!$E$6,'Client Info'!O64&lt;Reference!$E$7),15,IF(Reference!$E$7&lt;='Client Info'!O64,25))))</f>
        <v>0</v>
      </c>
      <c r="F64">
        <f>IF(OR('Client Info'!R64=Reference!$B$4,'Client Info'!R64=Reference!$B$5,'Client Info'!R64=Reference!$B$6),25,0)</f>
        <v>0</v>
      </c>
      <c r="G64">
        <f t="shared" ca="1" si="0"/>
        <v>30</v>
      </c>
      <c r="H64" s="19" t="s">
        <v>1750</v>
      </c>
    </row>
    <row r="65" spans="1:8" x14ac:dyDescent="0.35">
      <c r="A65" s="7" t="str">
        <f>VLOOKUP(B65,'Client Info'!$A:$B,2, FALSE)</f>
        <v>Carlos Conejo</v>
      </c>
      <c r="B65" s="19" t="str">
        <f>'Client Info'!A65</f>
        <v>EDC0127T</v>
      </c>
      <c r="C65">
        <f ca="1">(IF('Client Info'!M65="","",(IF(YEARFRAC('Client Info'!M65,Reference!$C$4)&lt;1,0,IF(AND(YEARFRAC('Client Info'!M65,Reference!$C$4)&gt;=1,YEARFRAC('Client Info'!M65,Reference!$C$4)&lt;=3),5,IF(AND(YEARFRAC('Client Info'!M65,Reference!$C$4)&gt;=4,YEARFRAC('Client Info'!M65,Reference!$C$4)&lt;=7),15,IF(YEARFRAC('Client Info'!M65,Reference!$C$4)&gt;=8,25,IF(YEARFRAC('Client Info'!M65,Reference!$C$4)=YEARFRAC('Client Info'!M65,Reference!$C$4),0,0))))))))</f>
        <v>25</v>
      </c>
      <c r="D65">
        <f>IF(OR('Client Info'!J65=Reference!$A$7),0,IF(OR(Reference!$A$5='Client Info'!J65, 'Client Info'!J65=Reference!$A$19,'Client Info'!J65=Reference!$A$23,'Client Info'!J65=Reference!$A$12),25, IF(OR('Client Info'!J65=Reference!$A$6, 'Client Info'!J65=Reference!$A$16),15, IF(OR('Client Info'!J65=Reference!$A$4,'Client Info'!J65=Reference!$A$13,'Client Info'!J65=Reference!$A$17,),5,0))))</f>
        <v>25</v>
      </c>
      <c r="E65">
        <f>IF('Client Info'!O65&lt;Reference!$E$5,0,IF(AND('Client Info'!O65&gt;=Reference!$E$5,'Client Info'!O65&lt;Reference!$E$6),5,IF(AND('Client Info'!O65&gt;=Reference!$E$6,'Client Info'!O65&lt;Reference!$E$7),15,IF(Reference!$E$7&lt;='Client Info'!O65,25))))</f>
        <v>25</v>
      </c>
      <c r="F65">
        <f>IF(OR('Client Info'!R65=Reference!$B$4,'Client Info'!R65=Reference!$B$5,'Client Info'!R65=Reference!$B$6),25,0)</f>
        <v>0</v>
      </c>
      <c r="G65">
        <f t="shared" ca="1" si="0"/>
        <v>75</v>
      </c>
      <c r="H65" s="19" t="s">
        <v>1261</v>
      </c>
    </row>
    <row r="66" spans="1:8" x14ac:dyDescent="0.35">
      <c r="A66" s="7" t="str">
        <f>VLOOKUP(B66,'Client Info'!$A:$B,2, FALSE)</f>
        <v>Ray Bowman</v>
      </c>
      <c r="B66" s="19" t="str">
        <f>'Client Info'!A66</f>
        <v>EDC0686</v>
      </c>
      <c r="C66">
        <f ca="1">(IF('Client Info'!M66="","",(IF(YEARFRAC('Client Info'!M66,Reference!$C$4)&lt;1,0,IF(AND(YEARFRAC('Client Info'!M66,Reference!$C$4)&gt;=1,YEARFRAC('Client Info'!M66,Reference!$C$4)&lt;=3),5,IF(AND(YEARFRAC('Client Info'!M66,Reference!$C$4)&gt;=4,YEARFRAC('Client Info'!M66,Reference!$C$4)&lt;=7),15,IF(YEARFRAC('Client Info'!M66,Reference!$C$4)&gt;=8,25,IF(YEARFRAC('Client Info'!M66,Reference!$C$4)=YEARFRAC('Client Info'!M66,Reference!$C$4),0,0))))))))</f>
        <v>15</v>
      </c>
      <c r="D66">
        <f>IF(OR('Client Info'!J66=Reference!$A$7),0,IF(OR(Reference!$A$5='Client Info'!J66, 'Client Info'!J66=Reference!$A$19,'Client Info'!J66=Reference!$A$23,'Client Info'!J66=Reference!$A$12),25, IF(OR('Client Info'!J66=Reference!$A$6, 'Client Info'!J66=Reference!$A$16),15, IF(OR('Client Info'!J66=Reference!$A$4,'Client Info'!J66=Reference!$A$13,'Client Info'!J66=Reference!$A$17,),5,0))))</f>
        <v>0</v>
      </c>
      <c r="E66">
        <f>IF('Client Info'!O66&lt;Reference!$E$5,0,IF(AND('Client Info'!O66&gt;=Reference!$E$5,'Client Info'!O66&lt;Reference!$E$6),5,IF(AND('Client Info'!O66&gt;=Reference!$E$6,'Client Info'!O66&lt;Reference!$E$7),15,IF(Reference!$E$7&lt;='Client Info'!O66,25))))</f>
        <v>0</v>
      </c>
      <c r="F66">
        <f>IF(OR('Client Info'!R66=Reference!$B$4,'Client Info'!R66=Reference!$B$5,'Client Info'!R66=Reference!$B$6),25,0)</f>
        <v>0</v>
      </c>
      <c r="G66">
        <f t="shared" ca="1" si="0"/>
        <v>15</v>
      </c>
      <c r="H66" s="19" t="s">
        <v>912</v>
      </c>
    </row>
    <row r="67" spans="1:8" x14ac:dyDescent="0.35">
      <c r="A67" s="7" t="str">
        <f>VLOOKUP(B67,'Client Info'!$A:$B,2, FALSE)</f>
        <v>Virginia Fuentes</v>
      </c>
      <c r="B67" s="19" t="str">
        <f>'Client Info'!A67</f>
        <v>EDC1540</v>
      </c>
      <c r="C67">
        <f ca="1">(IF('Client Info'!M67="","",(IF(YEARFRAC('Client Info'!M67,Reference!$C$4)&lt;1,0,IF(AND(YEARFRAC('Client Info'!M67,Reference!$C$4)&gt;=1,YEARFRAC('Client Info'!M67,Reference!$C$4)&lt;=3),5,IF(AND(YEARFRAC('Client Info'!M67,Reference!$C$4)&gt;=4,YEARFRAC('Client Info'!M67,Reference!$C$4)&lt;=7),15,IF(YEARFRAC('Client Info'!M67,Reference!$C$4)&gt;=8,25,IF(YEARFRAC('Client Info'!M67,Reference!$C$4)=YEARFRAC('Client Info'!M67,Reference!$C$4),0,0))))))))</f>
        <v>25</v>
      </c>
      <c r="D67">
        <f>IF(OR('Client Info'!J67=Reference!$A$7),0,IF(OR(Reference!$A$5='Client Info'!J67, 'Client Info'!J67=Reference!$A$19,'Client Info'!J67=Reference!$A$23,'Client Info'!J67=Reference!$A$12),25, IF(OR('Client Info'!J67=Reference!$A$6, 'Client Info'!J67=Reference!$A$16),15, IF(OR('Client Info'!J67=Reference!$A$4,'Client Info'!J67=Reference!$A$13,'Client Info'!J67=Reference!$A$17,),5,0))))</f>
        <v>5</v>
      </c>
      <c r="E67">
        <f>IF('Client Info'!O67&lt;Reference!$E$5,0,IF(AND('Client Info'!O67&gt;=Reference!$E$5,'Client Info'!O67&lt;Reference!$E$6),5,IF(AND('Client Info'!O67&gt;=Reference!$E$6,'Client Info'!O67&lt;Reference!$E$7),15,IF(Reference!$E$7&lt;='Client Info'!O67,25))))</f>
        <v>25</v>
      </c>
      <c r="F67">
        <f>IF(OR('Client Info'!R67=Reference!$B$4,'Client Info'!R67=Reference!$B$5,'Client Info'!R67=Reference!$B$6),25,0)</f>
        <v>0</v>
      </c>
      <c r="G67">
        <f t="shared" ref="G67:G130" ca="1" si="1">SUM(C67:F67)</f>
        <v>55</v>
      </c>
      <c r="H67" s="19" t="s">
        <v>841</v>
      </c>
    </row>
    <row r="68" spans="1:8" x14ac:dyDescent="0.35">
      <c r="A68" s="7" t="str">
        <f>VLOOKUP(B68,'Client Info'!$A:$B,2, FALSE)</f>
        <v>Anthony C. Elliott</v>
      </c>
      <c r="B68" s="19" t="str">
        <f>'Client Info'!A68</f>
        <v>EDC2809DRR</v>
      </c>
      <c r="C68">
        <f ca="1">(IF('Client Info'!M68="","",(IF(YEARFRAC('Client Info'!M68,Reference!$C$4)&lt;1,0,IF(AND(YEARFRAC('Client Info'!M68,Reference!$C$4)&gt;=1,YEARFRAC('Client Info'!M68,Reference!$C$4)&lt;=3),5,IF(AND(YEARFRAC('Client Info'!M68,Reference!$C$4)&gt;=4,YEARFRAC('Client Info'!M68,Reference!$C$4)&lt;=7),15,IF(YEARFRAC('Client Info'!M68,Reference!$C$4)&gt;=8,25,IF(YEARFRAC('Client Info'!M68,Reference!$C$4)=YEARFRAC('Client Info'!M68,Reference!$C$4),0,0))))))))</f>
        <v>25</v>
      </c>
      <c r="D68">
        <f>IF(OR('Client Info'!J68=Reference!$A$7),0,IF(OR(Reference!$A$5='Client Info'!J68, 'Client Info'!J68=Reference!$A$19,'Client Info'!J68=Reference!$A$23,'Client Info'!J68=Reference!$A$12),25, IF(OR('Client Info'!J68=Reference!$A$6, 'Client Info'!J68=Reference!$A$16),15, IF(OR('Client Info'!J68=Reference!$A$4,'Client Info'!J68=Reference!$A$13,'Client Info'!J68=Reference!$A$17,),5,0))))</f>
        <v>25</v>
      </c>
      <c r="E68">
        <f>IF('Client Info'!O68&lt;Reference!$E$5,0,IF(AND('Client Info'!O68&gt;=Reference!$E$5,'Client Info'!O68&lt;Reference!$E$6),5,IF(AND('Client Info'!O68&gt;=Reference!$E$6,'Client Info'!O68&lt;Reference!$E$7),15,IF(Reference!$E$7&lt;='Client Info'!O68,25))))</f>
        <v>15</v>
      </c>
      <c r="F68">
        <f>IF(OR('Client Info'!R68=Reference!$B$4,'Client Info'!R68=Reference!$B$5,'Client Info'!R68=Reference!$B$6),25,0)</f>
        <v>25</v>
      </c>
      <c r="G68">
        <f t="shared" ca="1" si="1"/>
        <v>90</v>
      </c>
      <c r="H68" s="19" t="s">
        <v>1365</v>
      </c>
    </row>
    <row r="69" spans="1:8" x14ac:dyDescent="0.35">
      <c r="A69" s="7" t="str">
        <f>VLOOKUP(B69,'Client Info'!$A:$B,2, FALSE)</f>
        <v>Gonzalo Fernandez</v>
      </c>
      <c r="B69" s="19" t="str">
        <f>'Client Info'!A69</f>
        <v>EDC2576</v>
      </c>
      <c r="C69">
        <f ca="1">(IF('Client Info'!M69="","",(IF(YEARFRAC('Client Info'!M69,Reference!$C$4)&lt;1,0,IF(AND(YEARFRAC('Client Info'!M69,Reference!$C$4)&gt;=1,YEARFRAC('Client Info'!M69,Reference!$C$4)&lt;=3),5,IF(AND(YEARFRAC('Client Info'!M69,Reference!$C$4)&gt;=4,YEARFRAC('Client Info'!M69,Reference!$C$4)&lt;=7),15,IF(YEARFRAC('Client Info'!M69,Reference!$C$4)&gt;=8,25,IF(YEARFRAC('Client Info'!M69,Reference!$C$4)=YEARFRAC('Client Info'!M69,Reference!$C$4),0,0))))))))</f>
        <v>25</v>
      </c>
      <c r="D69">
        <f>IF(OR('Client Info'!J69=Reference!$A$7),0,IF(OR(Reference!$A$5='Client Info'!J69, 'Client Info'!J69=Reference!$A$19,'Client Info'!J69=Reference!$A$23,'Client Info'!J69=Reference!$A$12),25, IF(OR('Client Info'!J69=Reference!$A$6, 'Client Info'!J69=Reference!$A$16),15, IF(OR('Client Info'!J69=Reference!$A$4,'Client Info'!J69=Reference!$A$13,'Client Info'!J69=Reference!$A$17,),5,0))))</f>
        <v>0</v>
      </c>
      <c r="E69">
        <f>IF('Client Info'!O69&lt;Reference!$E$5,0,IF(AND('Client Info'!O69&gt;=Reference!$E$5,'Client Info'!O69&lt;Reference!$E$6),5,IF(AND('Client Info'!O69&gt;=Reference!$E$6,'Client Info'!O69&lt;Reference!$E$7),15,IF(Reference!$E$7&lt;='Client Info'!O69,25))))</f>
        <v>25</v>
      </c>
      <c r="F69">
        <f>IF(OR('Client Info'!R69=Reference!$B$4,'Client Info'!R69=Reference!$B$5,'Client Info'!R69=Reference!$B$6),25,0)</f>
        <v>0</v>
      </c>
      <c r="G69">
        <f t="shared" ca="1" si="1"/>
        <v>50</v>
      </c>
      <c r="H69" s="19" t="s">
        <v>848</v>
      </c>
    </row>
    <row r="70" spans="1:8" x14ac:dyDescent="0.35">
      <c r="A70" s="7" t="str">
        <f>VLOOKUP(B70,'Client Info'!$A:$B,2, FALSE)</f>
        <v>Gonzalo Fernandez</v>
      </c>
      <c r="B70" s="19" t="str">
        <f>'Client Info'!A70</f>
        <v>EDC2928</v>
      </c>
      <c r="C70" t="str">
        <f>(IF('Client Info'!M70="","",(IF(YEARFRAC('Client Info'!M70,Reference!$C$4)&lt;1,0,IF(AND(YEARFRAC('Client Info'!M70,Reference!$C$4)&gt;=1,YEARFRAC('Client Info'!M70,Reference!$C$4)&lt;=3),5,IF(AND(YEARFRAC('Client Info'!M70,Reference!$C$4)&gt;=4,YEARFRAC('Client Info'!M70,Reference!$C$4)&lt;=7),15,IF(YEARFRAC('Client Info'!M70,Reference!$C$4)&gt;=8,25,IF(YEARFRAC('Client Info'!M70,Reference!$C$4)=YEARFRAC('Client Info'!M70,Reference!$C$4),0,0))))))))</f>
        <v/>
      </c>
      <c r="D70">
        <f>IF(OR('Client Info'!J70=Reference!$A$7),0,IF(OR(Reference!$A$5='Client Info'!J70, 'Client Info'!J70=Reference!$A$19,'Client Info'!J70=Reference!$A$23,'Client Info'!J70=Reference!$A$12),25, IF(OR('Client Info'!J70=Reference!$A$6, 'Client Info'!J70=Reference!$A$16),15, IF(OR('Client Info'!J70=Reference!$A$4,'Client Info'!J70=Reference!$A$13,'Client Info'!J70=Reference!$A$17,),5,0))))</f>
        <v>25</v>
      </c>
      <c r="E70">
        <f>IF('Client Info'!O70&lt;Reference!$E$5,0,IF(AND('Client Info'!O70&gt;=Reference!$E$5,'Client Info'!O70&lt;Reference!$E$6),5,IF(AND('Client Info'!O70&gt;=Reference!$E$6,'Client Info'!O70&lt;Reference!$E$7),15,IF(Reference!$E$7&lt;='Client Info'!O70,25))))</f>
        <v>0</v>
      </c>
      <c r="F70">
        <f>IF(OR('Client Info'!R70=Reference!$B$4,'Client Info'!R70=Reference!$B$5,'Client Info'!R70=Reference!$B$6),25,0)</f>
        <v>25</v>
      </c>
      <c r="G70">
        <f t="shared" si="1"/>
        <v>50</v>
      </c>
      <c r="H70" s="19" t="s">
        <v>848</v>
      </c>
    </row>
    <row r="71" spans="1:8" x14ac:dyDescent="0.35">
      <c r="A71" s="7" t="str">
        <f>VLOOKUP(B71,'Client Info'!$A:$B,2, FALSE)</f>
        <v>Catherine Grooms</v>
      </c>
      <c r="B71" s="19" t="str">
        <f>'Client Info'!A71</f>
        <v>COCX5622T</v>
      </c>
      <c r="C71" t="str">
        <f>(IF('Client Info'!M71="","",(IF(YEARFRAC('Client Info'!M71,Reference!$C$4)&lt;1,0,IF(AND(YEARFRAC('Client Info'!M71,Reference!$C$4)&gt;=1,YEARFRAC('Client Info'!M71,Reference!$C$4)&lt;=3),5,IF(AND(YEARFRAC('Client Info'!M71,Reference!$C$4)&gt;=4,YEARFRAC('Client Info'!M71,Reference!$C$4)&lt;=7),15,IF(YEARFRAC('Client Info'!M71,Reference!$C$4)&gt;=8,25,IF(YEARFRAC('Client Info'!M71,Reference!$C$4)=YEARFRAC('Client Info'!M71,Reference!$C$4),0,0))))))))</f>
        <v/>
      </c>
      <c r="D71">
        <f>IF(OR('Client Info'!J71=Reference!$A$7),0,IF(OR(Reference!$A$5='Client Info'!J71, 'Client Info'!J71=Reference!$A$19,'Client Info'!J71=Reference!$A$23,'Client Info'!J71=Reference!$A$12),25, IF(OR('Client Info'!J71=Reference!$A$6, 'Client Info'!J71=Reference!$A$16),15, IF(OR('Client Info'!J71=Reference!$A$4,'Client Info'!J71=Reference!$A$13,'Client Info'!J71=Reference!$A$17,),5,0))))</f>
        <v>15</v>
      </c>
      <c r="E71">
        <f>IF('Client Info'!O71&lt;Reference!$E$5,0,IF(AND('Client Info'!O71&gt;=Reference!$E$5,'Client Info'!O71&lt;Reference!$E$6),5,IF(AND('Client Info'!O71&gt;=Reference!$E$6,'Client Info'!O71&lt;Reference!$E$7),15,IF(Reference!$E$7&lt;='Client Info'!O71,25))))</f>
        <v>0</v>
      </c>
      <c r="F71">
        <f>IF(OR('Client Info'!R71=Reference!$B$4,'Client Info'!R71=Reference!$B$5,'Client Info'!R71=Reference!$B$6),25,0)</f>
        <v>25</v>
      </c>
      <c r="G71">
        <f t="shared" si="1"/>
        <v>40</v>
      </c>
      <c r="H71" s="19" t="s">
        <v>838</v>
      </c>
    </row>
    <row r="72" spans="1:8" x14ac:dyDescent="0.35">
      <c r="A72" s="7" t="str">
        <f>VLOOKUP(B72,'Client Info'!$A:$B,2, FALSE)</f>
        <v>Alondra Gaytan</v>
      </c>
      <c r="B72" s="19" t="str">
        <f>'Client Info'!A72</f>
        <v>EDC2177</v>
      </c>
      <c r="C72">
        <f ca="1">(IF('Client Info'!M72="","",(IF(YEARFRAC('Client Info'!M72,Reference!$C$4)&lt;1,0,IF(AND(YEARFRAC('Client Info'!M72,Reference!$C$4)&gt;=1,YEARFRAC('Client Info'!M72,Reference!$C$4)&lt;=3),5,IF(AND(YEARFRAC('Client Info'!M72,Reference!$C$4)&gt;=4,YEARFRAC('Client Info'!M72,Reference!$C$4)&lt;=7),15,IF(YEARFRAC('Client Info'!M72,Reference!$C$4)&gt;=8,25,IF(YEARFRAC('Client Info'!M72,Reference!$C$4)=YEARFRAC('Client Info'!M72,Reference!$C$4),0,0))))))))</f>
        <v>0</v>
      </c>
      <c r="D72">
        <f>IF(OR('Client Info'!J72=Reference!$A$7),0,IF(OR(Reference!$A$5='Client Info'!J72, 'Client Info'!J72=Reference!$A$19,'Client Info'!J72=Reference!$A$23,'Client Info'!J72=Reference!$A$12),25, IF(OR('Client Info'!J72=Reference!$A$6, 'Client Info'!J72=Reference!$A$16),15, IF(OR('Client Info'!J72=Reference!$A$4,'Client Info'!J72=Reference!$A$13,'Client Info'!J72=Reference!$A$17,),5,0))))</f>
        <v>15</v>
      </c>
      <c r="E72">
        <f>IF('Client Info'!O72&lt;Reference!$E$5,0,IF(AND('Client Info'!O72&gt;=Reference!$E$5,'Client Info'!O72&lt;Reference!$E$6),5,IF(AND('Client Info'!O72&gt;=Reference!$E$6,'Client Info'!O72&lt;Reference!$E$7),15,IF(Reference!$E$7&lt;='Client Info'!O72,25))))</f>
        <v>0</v>
      </c>
      <c r="F72">
        <f>IF(OR('Client Info'!R72=Reference!$B$4,'Client Info'!R72=Reference!$B$5,'Client Info'!R72=Reference!$B$6),25,0)</f>
        <v>0</v>
      </c>
      <c r="G72">
        <f t="shared" ca="1" si="1"/>
        <v>15</v>
      </c>
      <c r="H72" s="19" t="s">
        <v>885</v>
      </c>
    </row>
    <row r="73" spans="1:8" x14ac:dyDescent="0.35">
      <c r="A73" s="7" t="str">
        <f>VLOOKUP(B73,'Client Info'!$A:$B,2, FALSE)</f>
        <v>Gonzalo Fernandez</v>
      </c>
      <c r="B73" s="19" t="str">
        <f>'Client Info'!A73</f>
        <v>EDC2016g</v>
      </c>
      <c r="C73">
        <f ca="1">(IF('Client Info'!M73="","",(IF(YEARFRAC('Client Info'!M73,Reference!$C$4)&lt;1,0,IF(AND(YEARFRAC('Client Info'!M73,Reference!$C$4)&gt;=1,YEARFRAC('Client Info'!M73,Reference!$C$4)&lt;=3),5,IF(AND(YEARFRAC('Client Info'!M73,Reference!$C$4)&gt;=4,YEARFRAC('Client Info'!M73,Reference!$C$4)&lt;=7),15,IF(YEARFRAC('Client Info'!M73,Reference!$C$4)&gt;=8,25,IF(YEARFRAC('Client Info'!M73,Reference!$C$4)=YEARFRAC('Client Info'!M73,Reference!$C$4),0,0))))))))</f>
        <v>25</v>
      </c>
      <c r="D73">
        <f>IF(OR('Client Info'!J73=Reference!$A$7),0,IF(OR(Reference!$A$5='Client Info'!J73, 'Client Info'!J73=Reference!$A$19,'Client Info'!J73=Reference!$A$23,'Client Info'!J73=Reference!$A$12),25, IF(OR('Client Info'!J73=Reference!$A$6, 'Client Info'!J73=Reference!$A$16),15, IF(OR('Client Info'!J73=Reference!$A$4,'Client Info'!J73=Reference!$A$13,'Client Info'!J73=Reference!$A$17,),5,0))))</f>
        <v>0</v>
      </c>
      <c r="E73">
        <f>IF('Client Info'!O73&lt;Reference!$E$5,0,IF(AND('Client Info'!O73&gt;=Reference!$E$5,'Client Info'!O73&lt;Reference!$E$6),5,IF(AND('Client Info'!O73&gt;=Reference!$E$6,'Client Info'!O73&lt;Reference!$E$7),15,IF(Reference!$E$7&lt;='Client Info'!O73,25))))</f>
        <v>15</v>
      </c>
      <c r="F73">
        <f>IF(OR('Client Info'!R73=Reference!$B$4,'Client Info'!R73=Reference!$B$5,'Client Info'!R73=Reference!$B$6),25,0)</f>
        <v>25</v>
      </c>
      <c r="G73">
        <f t="shared" ca="1" si="1"/>
        <v>65</v>
      </c>
      <c r="H73" s="19" t="s">
        <v>848</v>
      </c>
    </row>
    <row r="74" spans="1:8" x14ac:dyDescent="0.35">
      <c r="A74" s="7" t="str">
        <f>VLOOKUP(B74,'Client Info'!$A:$B,2, FALSE)</f>
        <v>Pat Sweeney</v>
      </c>
      <c r="B74" s="19" t="str">
        <f>'Client Info'!A74</f>
        <v>EDC2023g</v>
      </c>
      <c r="C74">
        <f ca="1">(IF('Client Info'!M74="","",(IF(YEARFRAC('Client Info'!M74,Reference!$C$4)&lt;1,0,IF(AND(YEARFRAC('Client Info'!M74,Reference!$C$4)&gt;=1,YEARFRAC('Client Info'!M74,Reference!$C$4)&lt;=3),5,IF(AND(YEARFRAC('Client Info'!M74,Reference!$C$4)&gt;=4,YEARFRAC('Client Info'!M74,Reference!$C$4)&lt;=7),15,IF(YEARFRAC('Client Info'!M74,Reference!$C$4)&gt;=8,25,IF(YEARFRAC('Client Info'!M74,Reference!$C$4)=YEARFRAC('Client Info'!M74,Reference!$C$4),0,0))))))))</f>
        <v>25</v>
      </c>
      <c r="D74">
        <f>IF(OR('Client Info'!J74=Reference!$A$7),0,IF(OR(Reference!$A$5='Client Info'!J74, 'Client Info'!J74=Reference!$A$19,'Client Info'!J74=Reference!$A$23,'Client Info'!J74=Reference!$A$12),25, IF(OR('Client Info'!J74=Reference!$A$6, 'Client Info'!J74=Reference!$A$16),15, IF(OR('Client Info'!J74=Reference!$A$4,'Client Info'!J74=Reference!$A$13,'Client Info'!J74=Reference!$A$17,),5,0))))</f>
        <v>0</v>
      </c>
      <c r="E74">
        <f>IF('Client Info'!O74&lt;Reference!$E$5,0,IF(AND('Client Info'!O74&gt;=Reference!$E$5,'Client Info'!O74&lt;Reference!$E$6),5,IF(AND('Client Info'!O74&gt;=Reference!$E$6,'Client Info'!O74&lt;Reference!$E$7),15,IF(Reference!$E$7&lt;='Client Info'!O74,25))))</f>
        <v>0</v>
      </c>
      <c r="F74">
        <f>IF(OR('Client Info'!R74=Reference!$B$4,'Client Info'!R74=Reference!$B$5,'Client Info'!R74=Reference!$B$6),25,0)</f>
        <v>25</v>
      </c>
      <c r="G74">
        <f t="shared" ca="1" si="1"/>
        <v>50</v>
      </c>
      <c r="H74" s="19" t="s">
        <v>796</v>
      </c>
    </row>
    <row r="75" spans="1:8" x14ac:dyDescent="0.35">
      <c r="A75" s="7" t="str">
        <f>VLOOKUP(B75,'Client Info'!$A:$B,2, FALSE)</f>
        <v>Mary Anne Rooney</v>
      </c>
      <c r="B75" s="19" t="str">
        <f>'Client Info'!A75</f>
        <v>EDC0892</v>
      </c>
      <c r="C75">
        <f ca="1">(IF('Client Info'!M75="","",(IF(YEARFRAC('Client Info'!M75,Reference!$C$4)&lt;1,0,IF(AND(YEARFRAC('Client Info'!M75,Reference!$C$4)&gt;=1,YEARFRAC('Client Info'!M75,Reference!$C$4)&lt;=3),5,IF(AND(YEARFRAC('Client Info'!M75,Reference!$C$4)&gt;=4,YEARFRAC('Client Info'!M75,Reference!$C$4)&lt;=7),15,IF(YEARFRAC('Client Info'!M75,Reference!$C$4)&gt;=8,25,IF(YEARFRAC('Client Info'!M75,Reference!$C$4)=YEARFRAC('Client Info'!M75,Reference!$C$4),0,0))))))))</f>
        <v>25</v>
      </c>
      <c r="D75">
        <f>IF(OR('Client Info'!J75=Reference!$A$7),0,IF(OR(Reference!$A$5='Client Info'!J75, 'Client Info'!J75=Reference!$A$19,'Client Info'!J75=Reference!$A$23,'Client Info'!J75=Reference!$A$12),25, IF(OR('Client Info'!J75=Reference!$A$6, 'Client Info'!J75=Reference!$A$16),15, IF(OR('Client Info'!J75=Reference!$A$4,'Client Info'!J75=Reference!$A$13,'Client Info'!J75=Reference!$A$17,),5,0))))</f>
        <v>0</v>
      </c>
      <c r="E75">
        <f>IF('Client Info'!O75&lt;Reference!$E$5,0,IF(AND('Client Info'!O75&gt;=Reference!$E$5,'Client Info'!O75&lt;Reference!$E$6),5,IF(AND('Client Info'!O75&gt;=Reference!$E$6,'Client Info'!O75&lt;Reference!$E$7),15,IF(Reference!$E$7&lt;='Client Info'!O75,25))))</f>
        <v>0</v>
      </c>
      <c r="F75">
        <f>IF(OR('Client Info'!R75=Reference!$B$4,'Client Info'!R75=Reference!$B$5,'Client Info'!R75=Reference!$B$6),25,0)</f>
        <v>25</v>
      </c>
      <c r="G75">
        <f t="shared" ca="1" si="1"/>
        <v>50</v>
      </c>
      <c r="H75" s="19" t="s">
        <v>1659</v>
      </c>
    </row>
    <row r="76" spans="1:8" x14ac:dyDescent="0.35">
      <c r="A76" s="7" t="str">
        <f>VLOOKUP(B76,'Client Info'!$A:$B,2, FALSE)</f>
        <v>Pat Sweeney</v>
      </c>
      <c r="B76" s="19" t="str">
        <f>'Client Info'!A76</f>
        <v>EDC0480</v>
      </c>
      <c r="C76">
        <f ca="1">(IF('Client Info'!M76="","",(IF(YEARFRAC('Client Info'!M76,Reference!$C$4)&lt;1,0,IF(AND(YEARFRAC('Client Info'!M76,Reference!$C$4)&gt;=1,YEARFRAC('Client Info'!M76,Reference!$C$4)&lt;=3),5,IF(AND(YEARFRAC('Client Info'!M76,Reference!$C$4)&gt;=4,YEARFRAC('Client Info'!M76,Reference!$C$4)&lt;=7),15,IF(YEARFRAC('Client Info'!M76,Reference!$C$4)&gt;=8,25,IF(YEARFRAC('Client Info'!M76,Reference!$C$4)=YEARFRAC('Client Info'!M76,Reference!$C$4),0,0))))))))</f>
        <v>25</v>
      </c>
      <c r="D76">
        <f>IF(OR('Client Info'!J76=Reference!$A$7),0,IF(OR(Reference!$A$5='Client Info'!J76, 'Client Info'!J76=Reference!$A$19,'Client Info'!J76=Reference!$A$23,'Client Info'!J76=Reference!$A$12),25, IF(OR('Client Info'!J76=Reference!$A$6, 'Client Info'!J76=Reference!$A$16),15, IF(OR('Client Info'!J76=Reference!$A$4,'Client Info'!J76=Reference!$A$13,'Client Info'!J76=Reference!$A$17,),5,0))))</f>
        <v>25</v>
      </c>
      <c r="E76">
        <f>IF('Client Info'!O76&lt;Reference!$E$5,0,IF(AND('Client Info'!O76&gt;=Reference!$E$5,'Client Info'!O76&lt;Reference!$E$6),5,IF(AND('Client Info'!O76&gt;=Reference!$E$6,'Client Info'!O76&lt;Reference!$E$7),15,IF(Reference!$E$7&lt;='Client Info'!O76,25))))</f>
        <v>0</v>
      </c>
      <c r="F76">
        <f>IF(OR('Client Info'!R76=Reference!$B$4,'Client Info'!R76=Reference!$B$5,'Client Info'!R76=Reference!$B$6),25,0)</f>
        <v>0</v>
      </c>
      <c r="G76">
        <f t="shared" ca="1" si="1"/>
        <v>50</v>
      </c>
      <c r="H76" s="19" t="s">
        <v>796</v>
      </c>
    </row>
    <row r="77" spans="1:8" x14ac:dyDescent="0.35">
      <c r="A77" s="7" t="str">
        <f>VLOOKUP(B77,'Client Info'!$A:$B,2, FALSE)</f>
        <v>Anthony C. Elliott</v>
      </c>
      <c r="B77" s="19" t="str">
        <f>'Client Info'!A77</f>
        <v>EDC2892</v>
      </c>
      <c r="C77">
        <f ca="1">(IF('Client Info'!M77="","",(IF(YEARFRAC('Client Info'!M77,Reference!$C$4)&lt;1,0,IF(AND(YEARFRAC('Client Info'!M77,Reference!$C$4)&gt;=1,YEARFRAC('Client Info'!M77,Reference!$C$4)&lt;=3),5,IF(AND(YEARFRAC('Client Info'!M77,Reference!$C$4)&gt;=4,YEARFRAC('Client Info'!M77,Reference!$C$4)&lt;=7),15,IF(YEARFRAC('Client Info'!M77,Reference!$C$4)&gt;=8,25,IF(YEARFRAC('Client Info'!M77,Reference!$C$4)=YEARFRAC('Client Info'!M77,Reference!$C$4),0,0))))))))</f>
        <v>0</v>
      </c>
      <c r="D77">
        <f>IF(OR('Client Info'!J77=Reference!$A$7),0,IF(OR(Reference!$A$5='Client Info'!J77, 'Client Info'!J77=Reference!$A$19,'Client Info'!J77=Reference!$A$23,'Client Info'!J77=Reference!$A$12),25, IF(OR('Client Info'!J77=Reference!$A$6, 'Client Info'!J77=Reference!$A$16),15, IF(OR('Client Info'!J77=Reference!$A$4,'Client Info'!J77=Reference!$A$13,'Client Info'!J77=Reference!$A$17,),5,0))))</f>
        <v>5</v>
      </c>
      <c r="E77">
        <f>IF('Client Info'!O77&lt;Reference!$E$5,0,IF(AND('Client Info'!O77&gt;=Reference!$E$5,'Client Info'!O77&lt;Reference!$E$6),5,IF(AND('Client Info'!O77&gt;=Reference!$E$6,'Client Info'!O77&lt;Reference!$E$7),15,IF(Reference!$E$7&lt;='Client Info'!O77,25))))</f>
        <v>0</v>
      </c>
      <c r="F77">
        <f>IF(OR('Client Info'!R77=Reference!$B$4,'Client Info'!R77=Reference!$B$5,'Client Info'!R77=Reference!$B$6),25,0)</f>
        <v>25</v>
      </c>
      <c r="G77">
        <f t="shared" ca="1" si="1"/>
        <v>30</v>
      </c>
      <c r="H77" s="19" t="s">
        <v>1365</v>
      </c>
    </row>
    <row r="78" spans="1:8" x14ac:dyDescent="0.35">
      <c r="A78" s="7" t="str">
        <f>VLOOKUP(B78,'Client Info'!$A:$B,2, FALSE)</f>
        <v>Gonzalo Fernandez</v>
      </c>
      <c r="B78" s="19" t="str">
        <f>'Client Info'!A78</f>
        <v>EDC2918</v>
      </c>
      <c r="C78">
        <f ca="1">(IF('Client Info'!M78="","",(IF(YEARFRAC('Client Info'!M78,Reference!$C$4)&lt;1,0,IF(AND(YEARFRAC('Client Info'!M78,Reference!$C$4)&gt;=1,YEARFRAC('Client Info'!M78,Reference!$C$4)&lt;=3),5,IF(AND(YEARFRAC('Client Info'!M78,Reference!$C$4)&gt;=4,YEARFRAC('Client Info'!M78,Reference!$C$4)&lt;=7),15,IF(YEARFRAC('Client Info'!M78,Reference!$C$4)&gt;=8,25,IF(YEARFRAC('Client Info'!M78,Reference!$C$4)=YEARFRAC('Client Info'!M78,Reference!$C$4),0,0))))))))</f>
        <v>15</v>
      </c>
      <c r="D78">
        <f>IF(OR('Client Info'!J78=Reference!$A$7),0,IF(OR(Reference!$A$5='Client Info'!J78, 'Client Info'!J78=Reference!$A$19,'Client Info'!J78=Reference!$A$23,'Client Info'!J78=Reference!$A$12),25, IF(OR('Client Info'!J78=Reference!$A$6, 'Client Info'!J78=Reference!$A$16),15, IF(OR('Client Info'!J78=Reference!$A$4,'Client Info'!J78=Reference!$A$13,'Client Info'!J78=Reference!$A$17,),5,0))))</f>
        <v>5</v>
      </c>
      <c r="E78">
        <f>IF('Client Info'!O78&lt;Reference!$E$5,0,IF(AND('Client Info'!O78&gt;=Reference!$E$5,'Client Info'!O78&lt;Reference!$E$6),5,IF(AND('Client Info'!O78&gt;=Reference!$E$6,'Client Info'!O78&lt;Reference!$E$7),15,IF(Reference!$E$7&lt;='Client Info'!O78,25))))</f>
        <v>5</v>
      </c>
      <c r="F78">
        <f>IF(OR('Client Info'!R78=Reference!$B$4,'Client Info'!R78=Reference!$B$5,'Client Info'!R78=Reference!$B$6),25,0)</f>
        <v>0</v>
      </c>
      <c r="G78">
        <f t="shared" ca="1" si="1"/>
        <v>25</v>
      </c>
      <c r="H78" s="19" t="s">
        <v>848</v>
      </c>
    </row>
    <row r="79" spans="1:8" x14ac:dyDescent="0.35">
      <c r="A79" s="7" t="str">
        <f>VLOOKUP(B79,'Client Info'!$A:$B,2, FALSE)</f>
        <v>Ray Bowman</v>
      </c>
      <c r="B79" s="19" t="str">
        <f>'Client Info'!A79</f>
        <v>EDC2107</v>
      </c>
      <c r="C79" t="str">
        <f>(IF('Client Info'!M79="","",(IF(YEARFRAC('Client Info'!M79,Reference!$C$4)&lt;1,0,IF(AND(YEARFRAC('Client Info'!M79,Reference!$C$4)&gt;=1,YEARFRAC('Client Info'!M79,Reference!$C$4)&lt;=3),5,IF(AND(YEARFRAC('Client Info'!M79,Reference!$C$4)&gt;=4,YEARFRAC('Client Info'!M79,Reference!$C$4)&lt;=7),15,IF(YEARFRAC('Client Info'!M79,Reference!$C$4)&gt;=8,25,IF(YEARFRAC('Client Info'!M79,Reference!$C$4)=YEARFRAC('Client Info'!M79,Reference!$C$4),0,0))))))))</f>
        <v/>
      </c>
      <c r="D79">
        <f>IF(OR('Client Info'!J79=Reference!$A$7),0,IF(OR(Reference!$A$5='Client Info'!J79, 'Client Info'!J79=Reference!$A$19,'Client Info'!J79=Reference!$A$23,'Client Info'!J79=Reference!$A$12),25, IF(OR('Client Info'!J79=Reference!$A$6, 'Client Info'!J79=Reference!$A$16),15, IF(OR('Client Info'!J79=Reference!$A$4,'Client Info'!J79=Reference!$A$13,'Client Info'!J79=Reference!$A$17,),5,0))))</f>
        <v>0</v>
      </c>
      <c r="E79">
        <f>IF('Client Info'!O79&lt;Reference!$E$5,0,IF(AND('Client Info'!O79&gt;=Reference!$E$5,'Client Info'!O79&lt;Reference!$E$6),5,IF(AND('Client Info'!O79&gt;=Reference!$E$6,'Client Info'!O79&lt;Reference!$E$7),15,IF(Reference!$E$7&lt;='Client Info'!O79,25))))</f>
        <v>0</v>
      </c>
      <c r="F79">
        <f>IF(OR('Client Info'!R79=Reference!$B$4,'Client Info'!R79=Reference!$B$5,'Client Info'!R79=Reference!$B$6),25,0)</f>
        <v>0</v>
      </c>
      <c r="G79">
        <f t="shared" si="1"/>
        <v>0</v>
      </c>
      <c r="H79" s="19" t="s">
        <v>912</v>
      </c>
    </row>
    <row r="80" spans="1:8" x14ac:dyDescent="0.35">
      <c r="A80" s="7" t="str">
        <f>VLOOKUP(B80,'Client Info'!$A:$B,2, FALSE)</f>
        <v>David Standen</v>
      </c>
      <c r="B80" s="19" t="str">
        <f>'Client Info'!A80</f>
        <v>EDC1792g</v>
      </c>
      <c r="C80">
        <f ca="1">(IF('Client Info'!M80="","",(IF(YEARFRAC('Client Info'!M80,Reference!$C$4)&lt;1,0,IF(AND(YEARFRAC('Client Info'!M80,Reference!$C$4)&gt;=1,YEARFRAC('Client Info'!M80,Reference!$C$4)&lt;=3),5,IF(AND(YEARFRAC('Client Info'!M80,Reference!$C$4)&gt;=4,YEARFRAC('Client Info'!M80,Reference!$C$4)&lt;=7),15,IF(YEARFRAC('Client Info'!M80,Reference!$C$4)&gt;=8,25,IF(YEARFRAC('Client Info'!M80,Reference!$C$4)=YEARFRAC('Client Info'!M80,Reference!$C$4),0,0))))))))</f>
        <v>25</v>
      </c>
      <c r="D80">
        <f>IF(OR('Client Info'!J80=Reference!$A$7),0,IF(OR(Reference!$A$5='Client Info'!J80, 'Client Info'!J80=Reference!$A$19,'Client Info'!J80=Reference!$A$23,'Client Info'!J80=Reference!$A$12),25, IF(OR('Client Info'!J80=Reference!$A$6, 'Client Info'!J80=Reference!$A$16),15, IF(OR('Client Info'!J80=Reference!$A$4,'Client Info'!J80=Reference!$A$13,'Client Info'!J80=Reference!$A$17,),5,0))))</f>
        <v>25</v>
      </c>
      <c r="E80">
        <f>IF('Client Info'!O80&lt;Reference!$E$5,0,IF(AND('Client Info'!O80&gt;=Reference!$E$5,'Client Info'!O80&lt;Reference!$E$6),5,IF(AND('Client Info'!O80&gt;=Reference!$E$6,'Client Info'!O80&lt;Reference!$E$7),15,IF(Reference!$E$7&lt;='Client Info'!O80,25))))</f>
        <v>5</v>
      </c>
      <c r="F80">
        <f>IF(OR('Client Info'!R80=Reference!$B$4,'Client Info'!R80=Reference!$B$5,'Client Info'!R80=Reference!$B$6),25,0)</f>
        <v>0</v>
      </c>
      <c r="G80">
        <f t="shared" ca="1" si="1"/>
        <v>55</v>
      </c>
      <c r="H80" s="19" t="s">
        <v>1652</v>
      </c>
    </row>
    <row r="81" spans="1:8" x14ac:dyDescent="0.35">
      <c r="A81" s="7" t="str">
        <f>VLOOKUP(B81,'Client Info'!$A:$B,2, FALSE)</f>
        <v>Ray Bowman</v>
      </c>
      <c r="B81" s="19" t="str">
        <f>'Client Info'!A81</f>
        <v>EDC2362</v>
      </c>
      <c r="C81" t="str">
        <f>(IF('Client Info'!M81="","",(IF(YEARFRAC('Client Info'!M81,Reference!$C$4)&lt;1,0,IF(AND(YEARFRAC('Client Info'!M81,Reference!$C$4)&gt;=1,YEARFRAC('Client Info'!M81,Reference!$C$4)&lt;=3),5,IF(AND(YEARFRAC('Client Info'!M81,Reference!$C$4)&gt;=4,YEARFRAC('Client Info'!M81,Reference!$C$4)&lt;=7),15,IF(YEARFRAC('Client Info'!M81,Reference!$C$4)&gt;=8,25,IF(YEARFRAC('Client Info'!M81,Reference!$C$4)=YEARFRAC('Client Info'!M81,Reference!$C$4),0,0))))))))</f>
        <v/>
      </c>
      <c r="D81">
        <f>IF(OR('Client Info'!J81=Reference!$A$7),0,IF(OR(Reference!$A$5='Client Info'!J81, 'Client Info'!J81=Reference!$A$19,'Client Info'!J81=Reference!$A$23,'Client Info'!J81=Reference!$A$12),25, IF(OR('Client Info'!J81=Reference!$A$6, 'Client Info'!J81=Reference!$A$16),15, IF(OR('Client Info'!J81=Reference!$A$4,'Client Info'!J81=Reference!$A$13,'Client Info'!J81=Reference!$A$17,),5,0))))</f>
        <v>15</v>
      </c>
      <c r="E81">
        <f>IF('Client Info'!O81&lt;Reference!$E$5,0,IF(AND('Client Info'!O81&gt;=Reference!$E$5,'Client Info'!O81&lt;Reference!$E$6),5,IF(AND('Client Info'!O81&gt;=Reference!$E$6,'Client Info'!O81&lt;Reference!$E$7),15,IF(Reference!$E$7&lt;='Client Info'!O81,25))))</f>
        <v>0</v>
      </c>
      <c r="F81">
        <f>IF(OR('Client Info'!R81=Reference!$B$4,'Client Info'!R81=Reference!$B$5,'Client Info'!R81=Reference!$B$6),25,0)</f>
        <v>0</v>
      </c>
      <c r="G81">
        <f t="shared" si="1"/>
        <v>15</v>
      </c>
      <c r="H81" s="19" t="s">
        <v>912</v>
      </c>
    </row>
    <row r="82" spans="1:8" x14ac:dyDescent="0.35">
      <c r="A82" s="7" t="str">
        <f>VLOOKUP(B82,'Client Info'!$A:$B,2, FALSE)</f>
        <v>Mary Anne Rooney</v>
      </c>
      <c r="B82" s="19" t="str">
        <f>'Client Info'!A82</f>
        <v>EDC0134</v>
      </c>
      <c r="C82">
        <f ca="1">(IF('Client Info'!M82="","",(IF(YEARFRAC('Client Info'!M82,Reference!$C$4)&lt;1,0,IF(AND(YEARFRAC('Client Info'!M82,Reference!$C$4)&gt;=1,YEARFRAC('Client Info'!M82,Reference!$C$4)&lt;=3),5,IF(AND(YEARFRAC('Client Info'!M82,Reference!$C$4)&gt;=4,YEARFRAC('Client Info'!M82,Reference!$C$4)&lt;=7),15,IF(YEARFRAC('Client Info'!M82,Reference!$C$4)&gt;=8,25,IF(YEARFRAC('Client Info'!M82,Reference!$C$4)=YEARFRAC('Client Info'!M82,Reference!$C$4),0,0))))))))</f>
        <v>25</v>
      </c>
      <c r="D82">
        <f>IF(OR('Client Info'!J82=Reference!$A$7),0,IF(OR(Reference!$A$5='Client Info'!J82, 'Client Info'!J82=Reference!$A$19,'Client Info'!J82=Reference!$A$23,'Client Info'!J82=Reference!$A$12),25, IF(OR('Client Info'!J82=Reference!$A$6, 'Client Info'!J82=Reference!$A$16),15, IF(OR('Client Info'!J82=Reference!$A$4,'Client Info'!J82=Reference!$A$13,'Client Info'!J82=Reference!$A$17,),5,0))))</f>
        <v>5</v>
      </c>
      <c r="E82">
        <f>IF('Client Info'!O82&lt;Reference!$E$5,0,IF(AND('Client Info'!O82&gt;=Reference!$E$5,'Client Info'!O82&lt;Reference!$E$6),5,IF(AND('Client Info'!O82&gt;=Reference!$E$6,'Client Info'!O82&lt;Reference!$E$7),15,IF(Reference!$E$7&lt;='Client Info'!O82,25))))</f>
        <v>0</v>
      </c>
      <c r="F82">
        <f>IF(OR('Client Info'!R82=Reference!$B$4,'Client Info'!R82=Reference!$B$5,'Client Info'!R82=Reference!$B$6),25,0)</f>
        <v>0</v>
      </c>
      <c r="G82">
        <f t="shared" ca="1" si="1"/>
        <v>30</v>
      </c>
      <c r="H82" s="19" t="s">
        <v>1659</v>
      </c>
    </row>
    <row r="83" spans="1:8" x14ac:dyDescent="0.35">
      <c r="A83" s="7" t="str">
        <f>VLOOKUP(B83,'Client Info'!$A:$B,2, FALSE)</f>
        <v>Gonzalo Fernandez</v>
      </c>
      <c r="B83" s="19" t="str">
        <f>'Client Info'!A83</f>
        <v>EDC2654</v>
      </c>
      <c r="C83" t="str">
        <f>(IF('Client Info'!M83="","",(IF(YEARFRAC('Client Info'!M83,Reference!$C$4)&lt;1,0,IF(AND(YEARFRAC('Client Info'!M83,Reference!$C$4)&gt;=1,YEARFRAC('Client Info'!M83,Reference!$C$4)&lt;=3),5,IF(AND(YEARFRAC('Client Info'!M83,Reference!$C$4)&gt;=4,YEARFRAC('Client Info'!M83,Reference!$C$4)&lt;=7),15,IF(YEARFRAC('Client Info'!M83,Reference!$C$4)&gt;=8,25,IF(YEARFRAC('Client Info'!M83,Reference!$C$4)=YEARFRAC('Client Info'!M83,Reference!$C$4),0,0))))))))</f>
        <v/>
      </c>
      <c r="D83">
        <f>IF(OR('Client Info'!J83=Reference!$A$7),0,IF(OR(Reference!$A$5='Client Info'!J83, 'Client Info'!J83=Reference!$A$19,'Client Info'!J83=Reference!$A$23,'Client Info'!J83=Reference!$A$12),25, IF(OR('Client Info'!J83=Reference!$A$6, 'Client Info'!J83=Reference!$A$16),15, IF(OR('Client Info'!J83=Reference!$A$4,'Client Info'!J83=Reference!$A$13,'Client Info'!J83=Reference!$A$17,),5,0))))</f>
        <v>5</v>
      </c>
      <c r="E83">
        <f>IF('Client Info'!O83&lt;Reference!$E$5,0,IF(AND('Client Info'!O83&gt;=Reference!$E$5,'Client Info'!O83&lt;Reference!$E$6),5,IF(AND('Client Info'!O83&gt;=Reference!$E$6,'Client Info'!O83&lt;Reference!$E$7),15,IF(Reference!$E$7&lt;='Client Info'!O83,25))))</f>
        <v>0</v>
      </c>
      <c r="F83">
        <f>IF(OR('Client Info'!R83=Reference!$B$4,'Client Info'!R83=Reference!$B$5,'Client Info'!R83=Reference!$B$6),25,0)</f>
        <v>0</v>
      </c>
      <c r="G83">
        <f t="shared" si="1"/>
        <v>5</v>
      </c>
      <c r="H83" s="19" t="s">
        <v>848</v>
      </c>
    </row>
    <row r="84" spans="1:8" x14ac:dyDescent="0.35">
      <c r="A84" s="7" t="str">
        <f>VLOOKUP(B84,'Client Info'!$A:$B,2, FALSE)</f>
        <v>Jason Ham</v>
      </c>
      <c r="B84" s="19" t="str">
        <f>'Client Info'!A84</f>
        <v>EDC1522</v>
      </c>
      <c r="C84">
        <f ca="1">(IF('Client Info'!M84="","",(IF(YEARFRAC('Client Info'!M84,Reference!$C$4)&lt;1,0,IF(AND(YEARFRAC('Client Info'!M84,Reference!$C$4)&gt;=1,YEARFRAC('Client Info'!M84,Reference!$C$4)&lt;=3),5,IF(AND(YEARFRAC('Client Info'!M84,Reference!$C$4)&gt;=4,YEARFRAC('Client Info'!M84,Reference!$C$4)&lt;=7),15,IF(YEARFRAC('Client Info'!M84,Reference!$C$4)&gt;=8,25,IF(YEARFRAC('Client Info'!M84,Reference!$C$4)=YEARFRAC('Client Info'!M84,Reference!$C$4),0,0))))))))</f>
        <v>15</v>
      </c>
      <c r="D84">
        <f>IF(OR('Client Info'!J84=Reference!$A$7),0,IF(OR(Reference!$A$5='Client Info'!J84, 'Client Info'!J84=Reference!$A$19,'Client Info'!J84=Reference!$A$23,'Client Info'!J84=Reference!$A$12),25, IF(OR('Client Info'!J84=Reference!$A$6, 'Client Info'!J84=Reference!$A$16),15, IF(OR('Client Info'!J84=Reference!$A$4,'Client Info'!J84=Reference!$A$13,'Client Info'!J84=Reference!$A$17,),5,0))))</f>
        <v>15</v>
      </c>
      <c r="E84">
        <f>IF('Client Info'!O84&lt;Reference!$E$5,0,IF(AND('Client Info'!O84&gt;=Reference!$E$5,'Client Info'!O84&lt;Reference!$E$6),5,IF(AND('Client Info'!O84&gt;=Reference!$E$6,'Client Info'!O84&lt;Reference!$E$7),15,IF(Reference!$E$7&lt;='Client Info'!O84,25))))</f>
        <v>0</v>
      </c>
      <c r="F84">
        <f>IF(OR('Client Info'!R84=Reference!$B$4,'Client Info'!R84=Reference!$B$5,'Client Info'!R84=Reference!$B$6),25,0)</f>
        <v>0</v>
      </c>
      <c r="G84">
        <f t="shared" ca="1" si="1"/>
        <v>30</v>
      </c>
      <c r="H84" s="19" t="s">
        <v>1613</v>
      </c>
    </row>
    <row r="85" spans="1:8" x14ac:dyDescent="0.35">
      <c r="A85" s="7" t="str">
        <f>VLOOKUP(B85,'Client Info'!$A:$B,2, FALSE)</f>
        <v>Ray Bowman</v>
      </c>
      <c r="B85" s="19" t="str">
        <f>'Client Info'!A85</f>
        <v>EDC2109</v>
      </c>
      <c r="C85" t="str">
        <f>(IF('Client Info'!M85="","",(IF(YEARFRAC('Client Info'!M85,Reference!$C$4)&lt;1,0,IF(AND(YEARFRAC('Client Info'!M85,Reference!$C$4)&gt;=1,YEARFRAC('Client Info'!M85,Reference!$C$4)&lt;=3),5,IF(AND(YEARFRAC('Client Info'!M85,Reference!$C$4)&gt;=4,YEARFRAC('Client Info'!M85,Reference!$C$4)&lt;=7),15,IF(YEARFRAC('Client Info'!M85,Reference!$C$4)&gt;=8,25,IF(YEARFRAC('Client Info'!M85,Reference!$C$4)=YEARFRAC('Client Info'!M85,Reference!$C$4),0,0))))))))</f>
        <v/>
      </c>
      <c r="D85">
        <f>IF(OR('Client Info'!J85=Reference!$A$7),0,IF(OR(Reference!$A$5='Client Info'!J85, 'Client Info'!J85=Reference!$A$19,'Client Info'!J85=Reference!$A$23,'Client Info'!J85=Reference!$A$12),25, IF(OR('Client Info'!J85=Reference!$A$6, 'Client Info'!J85=Reference!$A$16),15, IF(OR('Client Info'!J85=Reference!$A$4,'Client Info'!J85=Reference!$A$13,'Client Info'!J85=Reference!$A$17,),5,0))))</f>
        <v>15</v>
      </c>
      <c r="E85">
        <f>IF('Client Info'!O85&lt;Reference!$E$5,0,IF(AND('Client Info'!O85&gt;=Reference!$E$5,'Client Info'!O85&lt;Reference!$E$6),5,IF(AND('Client Info'!O85&gt;=Reference!$E$6,'Client Info'!O85&lt;Reference!$E$7),15,IF(Reference!$E$7&lt;='Client Info'!O85,25))))</f>
        <v>0</v>
      </c>
      <c r="F85">
        <f>IF(OR('Client Info'!R85=Reference!$B$4,'Client Info'!R85=Reference!$B$5,'Client Info'!R85=Reference!$B$6),25,0)</f>
        <v>25</v>
      </c>
      <c r="G85">
        <f t="shared" si="1"/>
        <v>40</v>
      </c>
      <c r="H85" s="19" t="s">
        <v>912</v>
      </c>
    </row>
    <row r="86" spans="1:8" x14ac:dyDescent="0.35">
      <c r="A86" s="7" t="str">
        <f>VLOOKUP(B86,'Client Info'!$A:$B,2, FALSE)</f>
        <v>Jason Ham</v>
      </c>
      <c r="B86" s="19" t="str">
        <f>'Client Info'!A86</f>
        <v>EDC1616g</v>
      </c>
      <c r="C86">
        <f ca="1">(IF('Client Info'!M86="","",(IF(YEARFRAC('Client Info'!M86,Reference!$C$4)&lt;1,0,IF(AND(YEARFRAC('Client Info'!M86,Reference!$C$4)&gt;=1,YEARFRAC('Client Info'!M86,Reference!$C$4)&lt;=3),5,IF(AND(YEARFRAC('Client Info'!M86,Reference!$C$4)&gt;=4,YEARFRAC('Client Info'!M86,Reference!$C$4)&lt;=7),15,IF(YEARFRAC('Client Info'!M86,Reference!$C$4)&gt;=8,25,IF(YEARFRAC('Client Info'!M86,Reference!$C$4)=YEARFRAC('Client Info'!M86,Reference!$C$4),0,0))))))))</f>
        <v>25</v>
      </c>
      <c r="D86">
        <f>IF(OR('Client Info'!J86=Reference!$A$7),0,IF(OR(Reference!$A$5='Client Info'!J86, 'Client Info'!J86=Reference!$A$19,'Client Info'!J86=Reference!$A$23,'Client Info'!J86=Reference!$A$12),25, IF(OR('Client Info'!J86=Reference!$A$6, 'Client Info'!J86=Reference!$A$16),15, IF(OR('Client Info'!J86=Reference!$A$4,'Client Info'!J86=Reference!$A$13,'Client Info'!J86=Reference!$A$17,),5,0))))</f>
        <v>25</v>
      </c>
      <c r="E86">
        <f>IF('Client Info'!O86&lt;Reference!$E$5,0,IF(AND('Client Info'!O86&gt;=Reference!$E$5,'Client Info'!O86&lt;Reference!$E$6),5,IF(AND('Client Info'!O86&gt;=Reference!$E$6,'Client Info'!O86&lt;Reference!$E$7),15,IF(Reference!$E$7&lt;='Client Info'!O86,25))))</f>
        <v>0</v>
      </c>
      <c r="F86">
        <f>IF(OR('Client Info'!R86=Reference!$B$4,'Client Info'!R86=Reference!$B$5,'Client Info'!R86=Reference!$B$6),25,0)</f>
        <v>0</v>
      </c>
      <c r="G86">
        <f t="shared" ca="1" si="1"/>
        <v>50</v>
      </c>
      <c r="H86" s="19" t="s">
        <v>1613</v>
      </c>
    </row>
    <row r="87" spans="1:8" x14ac:dyDescent="0.35">
      <c r="A87" s="7" t="str">
        <f>VLOOKUP(B87,'Client Info'!$A:$B,2, FALSE)</f>
        <v>Louis Izzo</v>
      </c>
      <c r="B87" s="19" t="str">
        <f>'Client Info'!A87</f>
        <v>EDC2779</v>
      </c>
      <c r="C87">
        <f ca="1">(IF('Client Info'!M87="","",(IF(YEARFRAC('Client Info'!M87,Reference!$C$4)&lt;1,0,IF(AND(YEARFRAC('Client Info'!M87,Reference!$C$4)&gt;=1,YEARFRAC('Client Info'!M87,Reference!$C$4)&lt;=3),5,IF(AND(YEARFRAC('Client Info'!M87,Reference!$C$4)&gt;=4,YEARFRAC('Client Info'!M87,Reference!$C$4)&lt;=7),15,IF(YEARFRAC('Client Info'!M87,Reference!$C$4)&gt;=8,25,IF(YEARFRAC('Client Info'!M87,Reference!$C$4)=YEARFRAC('Client Info'!M87,Reference!$C$4),0,0))))))))</f>
        <v>5</v>
      </c>
      <c r="D87">
        <f>IF(OR('Client Info'!J87=Reference!$A$7),0,IF(OR(Reference!$A$5='Client Info'!J87, 'Client Info'!J87=Reference!$A$19,'Client Info'!J87=Reference!$A$23,'Client Info'!J87=Reference!$A$12),25, IF(OR('Client Info'!J87=Reference!$A$6, 'Client Info'!J87=Reference!$A$16),15, IF(OR('Client Info'!J87=Reference!$A$4,'Client Info'!J87=Reference!$A$13,'Client Info'!J87=Reference!$A$17,),5,0))))</f>
        <v>5</v>
      </c>
      <c r="E87">
        <f>IF('Client Info'!O87&lt;Reference!$E$5,0,IF(AND('Client Info'!O87&gt;=Reference!$E$5,'Client Info'!O87&lt;Reference!$E$6),5,IF(AND('Client Info'!O87&gt;=Reference!$E$6,'Client Info'!O87&lt;Reference!$E$7),15,IF(Reference!$E$7&lt;='Client Info'!O87,25))))</f>
        <v>0</v>
      </c>
      <c r="F87">
        <f>IF(OR('Client Info'!R87=Reference!$B$4,'Client Info'!R87=Reference!$B$5,'Client Info'!R87=Reference!$B$6),25,0)</f>
        <v>25</v>
      </c>
      <c r="G87">
        <f t="shared" ca="1" si="1"/>
        <v>35</v>
      </c>
      <c r="H87" s="19" t="s">
        <v>855</v>
      </c>
    </row>
    <row r="88" spans="1:8" x14ac:dyDescent="0.35">
      <c r="A88" s="7" t="str">
        <f>VLOOKUP(B88,'Client Info'!$A:$B,2, FALSE)</f>
        <v>Alondra Gaytan</v>
      </c>
      <c r="B88" s="19" t="str">
        <f>'Client Info'!A88</f>
        <v>EDC2596</v>
      </c>
      <c r="C88">
        <f ca="1">(IF('Client Info'!M88="","",(IF(YEARFRAC('Client Info'!M88,Reference!$C$4)&lt;1,0,IF(AND(YEARFRAC('Client Info'!M88,Reference!$C$4)&gt;=1,YEARFRAC('Client Info'!M88,Reference!$C$4)&lt;=3),5,IF(AND(YEARFRAC('Client Info'!M88,Reference!$C$4)&gt;=4,YEARFRAC('Client Info'!M88,Reference!$C$4)&lt;=7),15,IF(YEARFRAC('Client Info'!M88,Reference!$C$4)&gt;=8,25,IF(YEARFRAC('Client Info'!M88,Reference!$C$4)=YEARFRAC('Client Info'!M88,Reference!$C$4),0,0))))))))</f>
        <v>5</v>
      </c>
      <c r="D88">
        <f>IF(OR('Client Info'!J88=Reference!$A$7),0,IF(OR(Reference!$A$5='Client Info'!J88, 'Client Info'!J88=Reference!$A$19,'Client Info'!J88=Reference!$A$23,'Client Info'!J88=Reference!$A$12),25, IF(OR('Client Info'!J88=Reference!$A$6, 'Client Info'!J88=Reference!$A$16),15, IF(OR('Client Info'!J88=Reference!$A$4,'Client Info'!J88=Reference!$A$13,'Client Info'!J88=Reference!$A$17,),5,0))))</f>
        <v>5</v>
      </c>
      <c r="E88">
        <f>IF('Client Info'!O88&lt;Reference!$E$5,0,IF(AND('Client Info'!O88&gt;=Reference!$E$5,'Client Info'!O88&lt;Reference!$E$6),5,IF(AND('Client Info'!O88&gt;=Reference!$E$6,'Client Info'!O88&lt;Reference!$E$7),15,IF(Reference!$E$7&lt;='Client Info'!O88,25))))</f>
        <v>0</v>
      </c>
      <c r="F88">
        <f>IF(OR('Client Info'!R88=Reference!$B$4,'Client Info'!R88=Reference!$B$5,'Client Info'!R88=Reference!$B$6),25,0)</f>
        <v>0</v>
      </c>
      <c r="G88">
        <f t="shared" ca="1" si="1"/>
        <v>10</v>
      </c>
      <c r="H88" s="19" t="s">
        <v>885</v>
      </c>
    </row>
    <row r="89" spans="1:8" x14ac:dyDescent="0.35">
      <c r="A89" s="7" t="str">
        <f>VLOOKUP(B89,'Client Info'!$A:$B,2, FALSE)</f>
        <v>Alondra Gaytan</v>
      </c>
      <c r="B89" s="19" t="str">
        <f>'Client Info'!A89</f>
        <v>EDC3040</v>
      </c>
      <c r="C89" t="str">
        <f>(IF('Client Info'!M89="","",(IF(YEARFRAC('Client Info'!M89,Reference!$C$4)&lt;1,0,IF(AND(YEARFRAC('Client Info'!M89,Reference!$C$4)&gt;=1,YEARFRAC('Client Info'!M89,Reference!$C$4)&lt;=3),5,IF(AND(YEARFRAC('Client Info'!M89,Reference!$C$4)&gt;=4,YEARFRAC('Client Info'!M89,Reference!$C$4)&lt;=7),15,IF(YEARFRAC('Client Info'!M89,Reference!$C$4)&gt;=8,25,IF(YEARFRAC('Client Info'!M89,Reference!$C$4)=YEARFRAC('Client Info'!M89,Reference!$C$4),0,0))))))))</f>
        <v/>
      </c>
      <c r="D89">
        <f>IF(OR('Client Info'!J89=Reference!$A$7),0,IF(OR(Reference!$A$5='Client Info'!J89, 'Client Info'!J89=Reference!$A$19,'Client Info'!J89=Reference!$A$23,'Client Info'!J89=Reference!$A$12),25, IF(OR('Client Info'!J89=Reference!$A$6, 'Client Info'!J89=Reference!$A$16),15, IF(OR('Client Info'!J89=Reference!$A$4,'Client Info'!J89=Reference!$A$13,'Client Info'!J89=Reference!$A$17,),5,0))))</f>
        <v>0</v>
      </c>
      <c r="E89">
        <f>IF('Client Info'!O89&lt;Reference!$E$5,0,IF(AND('Client Info'!O89&gt;=Reference!$E$5,'Client Info'!O89&lt;Reference!$E$6),5,IF(AND('Client Info'!O89&gt;=Reference!$E$6,'Client Info'!O89&lt;Reference!$E$7),15,IF(Reference!$E$7&lt;='Client Info'!O89,25))))</f>
        <v>0</v>
      </c>
      <c r="F89">
        <f>IF(OR('Client Info'!R89=Reference!$B$4,'Client Info'!R89=Reference!$B$5,'Client Info'!R89=Reference!$B$6),25,0)</f>
        <v>0</v>
      </c>
      <c r="G89">
        <f t="shared" si="1"/>
        <v>0</v>
      </c>
      <c r="H89" s="19" t="s">
        <v>885</v>
      </c>
    </row>
    <row r="90" spans="1:8" x14ac:dyDescent="0.35">
      <c r="A90" s="7" t="str">
        <f>VLOOKUP(B90,'Client Info'!$A:$B,2, FALSE)</f>
        <v>Mary Anne Rooney</v>
      </c>
      <c r="B90" s="19" t="str">
        <f>'Client Info'!A90</f>
        <v>EDC1252T</v>
      </c>
      <c r="C90">
        <f ca="1">(IF('Client Info'!M90="","",(IF(YEARFRAC('Client Info'!M90,Reference!$C$4)&lt;1,0,IF(AND(YEARFRAC('Client Info'!M90,Reference!$C$4)&gt;=1,YEARFRAC('Client Info'!M90,Reference!$C$4)&lt;=3),5,IF(AND(YEARFRAC('Client Info'!M90,Reference!$C$4)&gt;=4,YEARFRAC('Client Info'!M90,Reference!$C$4)&lt;=7),15,IF(YEARFRAC('Client Info'!M90,Reference!$C$4)&gt;=8,25,IF(YEARFRAC('Client Info'!M90,Reference!$C$4)=YEARFRAC('Client Info'!M90,Reference!$C$4),0,0))))))))</f>
        <v>25</v>
      </c>
      <c r="D90">
        <f>IF(OR('Client Info'!J90=Reference!$A$7),0,IF(OR(Reference!$A$5='Client Info'!J90, 'Client Info'!J90=Reference!$A$19,'Client Info'!J90=Reference!$A$23,'Client Info'!J90=Reference!$A$12),25, IF(OR('Client Info'!J90=Reference!$A$6, 'Client Info'!J90=Reference!$A$16),15, IF(OR('Client Info'!J90=Reference!$A$4,'Client Info'!J90=Reference!$A$13,'Client Info'!J90=Reference!$A$17,),5,0))))</f>
        <v>25</v>
      </c>
      <c r="E90">
        <f>IF('Client Info'!O90&lt;Reference!$E$5,0,IF(AND('Client Info'!O90&gt;=Reference!$E$5,'Client Info'!O90&lt;Reference!$E$6),5,IF(AND('Client Info'!O90&gt;=Reference!$E$6,'Client Info'!O90&lt;Reference!$E$7),15,IF(Reference!$E$7&lt;='Client Info'!O90,25))))</f>
        <v>15</v>
      </c>
      <c r="F90">
        <f>IF(OR('Client Info'!R90=Reference!$B$4,'Client Info'!R90=Reference!$B$5,'Client Info'!R90=Reference!$B$6),25,0)</f>
        <v>0</v>
      </c>
      <c r="G90">
        <f t="shared" ca="1" si="1"/>
        <v>65</v>
      </c>
      <c r="H90" s="19" t="s">
        <v>1659</v>
      </c>
    </row>
    <row r="91" spans="1:8" x14ac:dyDescent="0.35">
      <c r="A91" s="7" t="str">
        <f>VLOOKUP(B91,'Client Info'!$A:$B,2, FALSE)</f>
        <v>Darren Elliott</v>
      </c>
      <c r="B91" s="19" t="str">
        <f>'Client Info'!A91</f>
        <v>EDC2559</v>
      </c>
      <c r="C91">
        <f ca="1">(IF('Client Info'!M91="","",(IF(YEARFRAC('Client Info'!M91,Reference!$C$4)&lt;1,0,IF(AND(YEARFRAC('Client Info'!M91,Reference!$C$4)&gt;=1,YEARFRAC('Client Info'!M91,Reference!$C$4)&lt;=3),5,IF(AND(YEARFRAC('Client Info'!M91,Reference!$C$4)&gt;=4,YEARFRAC('Client Info'!M91,Reference!$C$4)&lt;=7),15,IF(YEARFRAC('Client Info'!M91,Reference!$C$4)&gt;=8,25,IF(YEARFRAC('Client Info'!M91,Reference!$C$4)=YEARFRAC('Client Info'!M91,Reference!$C$4),0,0))))))))</f>
        <v>5</v>
      </c>
      <c r="D91">
        <f>IF(OR('Client Info'!J91=Reference!$A$7),0,IF(OR(Reference!$A$5='Client Info'!J91, 'Client Info'!J91=Reference!$A$19,'Client Info'!J91=Reference!$A$23,'Client Info'!J91=Reference!$A$12),25, IF(OR('Client Info'!J91=Reference!$A$6, 'Client Info'!J91=Reference!$A$16),15, IF(OR('Client Info'!J91=Reference!$A$4,'Client Info'!J91=Reference!$A$13,'Client Info'!J91=Reference!$A$17,),5,0))))</f>
        <v>15</v>
      </c>
      <c r="E91">
        <f>IF('Client Info'!O91&lt;Reference!$E$5,0,IF(AND('Client Info'!O91&gt;=Reference!$E$5,'Client Info'!O91&lt;Reference!$E$6),5,IF(AND('Client Info'!O91&gt;=Reference!$E$6,'Client Info'!O91&lt;Reference!$E$7),15,IF(Reference!$E$7&lt;='Client Info'!O91,25))))</f>
        <v>0</v>
      </c>
      <c r="F91">
        <f>IF(OR('Client Info'!R91=Reference!$B$4,'Client Info'!R91=Reference!$B$5,'Client Info'!R91=Reference!$B$6),25,0)</f>
        <v>0</v>
      </c>
      <c r="G91">
        <f t="shared" ca="1" si="1"/>
        <v>20</v>
      </c>
      <c r="H91" s="19" t="s">
        <v>1820</v>
      </c>
    </row>
    <row r="92" spans="1:8" x14ac:dyDescent="0.35">
      <c r="A92" s="7" t="str">
        <f>VLOOKUP(B92,'Client Info'!$A:$B,2, FALSE)</f>
        <v>Rose Obetz</v>
      </c>
      <c r="B92" s="19" t="str">
        <f>'Client Info'!A92</f>
        <v>EDC1895g</v>
      </c>
      <c r="C92">
        <f ca="1">(IF('Client Info'!M92="","",(IF(YEARFRAC('Client Info'!M92,Reference!$C$4)&lt;1,0,IF(AND(YEARFRAC('Client Info'!M92,Reference!$C$4)&gt;=1,YEARFRAC('Client Info'!M92,Reference!$C$4)&lt;=3),5,IF(AND(YEARFRAC('Client Info'!M92,Reference!$C$4)&gt;=4,YEARFRAC('Client Info'!M92,Reference!$C$4)&lt;=7),15,IF(YEARFRAC('Client Info'!M92,Reference!$C$4)&gt;=8,25,IF(YEARFRAC('Client Info'!M92,Reference!$C$4)=YEARFRAC('Client Info'!M92,Reference!$C$4),0,0))))))))</f>
        <v>25</v>
      </c>
      <c r="D92">
        <f>IF(OR('Client Info'!J92=Reference!$A$7),0,IF(OR(Reference!$A$5='Client Info'!J92, 'Client Info'!J92=Reference!$A$19,'Client Info'!J92=Reference!$A$23,'Client Info'!J92=Reference!$A$12),25, IF(OR('Client Info'!J92=Reference!$A$6, 'Client Info'!J92=Reference!$A$16),15, IF(OR('Client Info'!J92=Reference!$A$4,'Client Info'!J92=Reference!$A$13,'Client Info'!J92=Reference!$A$17,),5,0))))</f>
        <v>5</v>
      </c>
      <c r="E92">
        <f>IF('Client Info'!O92&lt;Reference!$E$5,0,IF(AND('Client Info'!O92&gt;=Reference!$E$5,'Client Info'!O92&lt;Reference!$E$6),5,IF(AND('Client Info'!O92&gt;=Reference!$E$6,'Client Info'!O92&lt;Reference!$E$7),15,IF(Reference!$E$7&lt;='Client Info'!O92,25))))</f>
        <v>5</v>
      </c>
      <c r="F92">
        <f>IF(OR('Client Info'!R92=Reference!$B$4,'Client Info'!R92=Reference!$B$5,'Client Info'!R92=Reference!$B$6),25,0)</f>
        <v>0</v>
      </c>
      <c r="G92">
        <f t="shared" ca="1" si="1"/>
        <v>35</v>
      </c>
      <c r="H92" s="19" t="s">
        <v>874</v>
      </c>
    </row>
    <row r="93" spans="1:8" x14ac:dyDescent="0.35">
      <c r="A93" s="7" t="str">
        <f>VLOOKUP(B93,'Client Info'!$A:$B,2, FALSE)</f>
        <v>Eric J. Zackrison</v>
      </c>
      <c r="B93" s="19" t="str">
        <f>'Client Info'!A93</f>
        <v>EDC2386</v>
      </c>
      <c r="C93" t="str">
        <f>(IF('Client Info'!M93="","",(IF(YEARFRAC('Client Info'!M93,Reference!$C$4)&lt;1,0,IF(AND(YEARFRAC('Client Info'!M93,Reference!$C$4)&gt;=1,YEARFRAC('Client Info'!M93,Reference!$C$4)&lt;=3),5,IF(AND(YEARFRAC('Client Info'!M93,Reference!$C$4)&gt;=4,YEARFRAC('Client Info'!M93,Reference!$C$4)&lt;=7),15,IF(YEARFRAC('Client Info'!M93,Reference!$C$4)&gt;=8,25,IF(YEARFRAC('Client Info'!M93,Reference!$C$4)=YEARFRAC('Client Info'!M93,Reference!$C$4),0,0))))))))</f>
        <v/>
      </c>
      <c r="D93">
        <f>IF(OR('Client Info'!J93=Reference!$A$7),0,IF(OR(Reference!$A$5='Client Info'!J93, 'Client Info'!J93=Reference!$A$19,'Client Info'!J93=Reference!$A$23,'Client Info'!J93=Reference!$A$12),25, IF(OR('Client Info'!J93=Reference!$A$6, 'Client Info'!J93=Reference!$A$16),15, IF(OR('Client Info'!J93=Reference!$A$4,'Client Info'!J93=Reference!$A$13,'Client Info'!J93=Reference!$A$17,),5,0))))</f>
        <v>5</v>
      </c>
      <c r="E93">
        <f>IF('Client Info'!O93&lt;Reference!$E$5,0,IF(AND('Client Info'!O93&gt;=Reference!$E$5,'Client Info'!O93&lt;Reference!$E$6),5,IF(AND('Client Info'!O93&gt;=Reference!$E$6,'Client Info'!O93&lt;Reference!$E$7),15,IF(Reference!$E$7&lt;='Client Info'!O93,25))))</f>
        <v>0</v>
      </c>
      <c r="F93">
        <f>IF(OR('Client Info'!R93=Reference!$B$4,'Client Info'!R93=Reference!$B$5,'Client Info'!R93=Reference!$B$6),25,0)</f>
        <v>0</v>
      </c>
      <c r="G93">
        <f t="shared" si="1"/>
        <v>5</v>
      </c>
      <c r="H93" s="19" t="s">
        <v>1367</v>
      </c>
    </row>
    <row r="94" spans="1:8" x14ac:dyDescent="0.35">
      <c r="A94" s="7" t="str">
        <f>VLOOKUP(B94,'Client Info'!$A:$B,2, FALSE)</f>
        <v>Jason Ham</v>
      </c>
      <c r="B94" s="19" t="str">
        <f>'Client Info'!A94</f>
        <v>EDC1336</v>
      </c>
      <c r="C94">
        <f ca="1">(IF('Client Info'!M94="","",(IF(YEARFRAC('Client Info'!M94,Reference!$C$4)&lt;1,0,IF(AND(YEARFRAC('Client Info'!M94,Reference!$C$4)&gt;=1,YEARFRAC('Client Info'!M94,Reference!$C$4)&lt;=3),5,IF(AND(YEARFRAC('Client Info'!M94,Reference!$C$4)&gt;=4,YEARFRAC('Client Info'!M94,Reference!$C$4)&lt;=7),15,IF(YEARFRAC('Client Info'!M94,Reference!$C$4)&gt;=8,25,IF(YEARFRAC('Client Info'!M94,Reference!$C$4)=YEARFRAC('Client Info'!M94,Reference!$C$4),0,0))))))))</f>
        <v>25</v>
      </c>
      <c r="D94">
        <f>IF(OR('Client Info'!J94=Reference!$A$7),0,IF(OR(Reference!$A$5='Client Info'!J94, 'Client Info'!J94=Reference!$A$19,'Client Info'!J94=Reference!$A$23,'Client Info'!J94=Reference!$A$12),25, IF(OR('Client Info'!J94=Reference!$A$6, 'Client Info'!J94=Reference!$A$16),15, IF(OR('Client Info'!J94=Reference!$A$4,'Client Info'!J94=Reference!$A$13,'Client Info'!J94=Reference!$A$17,),5,0))))</f>
        <v>0</v>
      </c>
      <c r="E94">
        <f>IF('Client Info'!O94&lt;Reference!$E$5,0,IF(AND('Client Info'!O94&gt;=Reference!$E$5,'Client Info'!O94&lt;Reference!$E$6),5,IF(AND('Client Info'!O94&gt;=Reference!$E$6,'Client Info'!O94&lt;Reference!$E$7),15,IF(Reference!$E$7&lt;='Client Info'!O94,25))))</f>
        <v>15</v>
      </c>
      <c r="F94">
        <f>IF(OR('Client Info'!R94=Reference!$B$4,'Client Info'!R94=Reference!$B$5,'Client Info'!R94=Reference!$B$6),25,0)</f>
        <v>0</v>
      </c>
      <c r="G94">
        <f t="shared" ca="1" si="1"/>
        <v>40</v>
      </c>
      <c r="H94" s="19" t="s">
        <v>1613</v>
      </c>
    </row>
    <row r="95" spans="1:8" x14ac:dyDescent="0.35">
      <c r="A95" s="7" t="str">
        <f>VLOOKUP(B95,'Client Info'!$A:$B,2, FALSE)</f>
        <v>Mary Anne Rooney</v>
      </c>
      <c r="B95" s="19" t="str">
        <f>'Client Info'!A95</f>
        <v>EDC1253</v>
      </c>
      <c r="C95">
        <f ca="1">(IF('Client Info'!M95="","",(IF(YEARFRAC('Client Info'!M95,Reference!$C$4)&lt;1,0,IF(AND(YEARFRAC('Client Info'!M95,Reference!$C$4)&gt;=1,YEARFRAC('Client Info'!M95,Reference!$C$4)&lt;=3),5,IF(AND(YEARFRAC('Client Info'!M95,Reference!$C$4)&gt;=4,YEARFRAC('Client Info'!M95,Reference!$C$4)&lt;=7),15,IF(YEARFRAC('Client Info'!M95,Reference!$C$4)&gt;=8,25,IF(YEARFRAC('Client Info'!M95,Reference!$C$4)=YEARFRAC('Client Info'!M95,Reference!$C$4),0,0))))))))</f>
        <v>25</v>
      </c>
      <c r="D95">
        <f>IF(OR('Client Info'!J95=Reference!$A$7),0,IF(OR(Reference!$A$5='Client Info'!J95, 'Client Info'!J95=Reference!$A$19,'Client Info'!J95=Reference!$A$23,'Client Info'!J95=Reference!$A$12),25, IF(OR('Client Info'!J95=Reference!$A$6, 'Client Info'!J95=Reference!$A$16),15, IF(OR('Client Info'!J95=Reference!$A$4,'Client Info'!J95=Reference!$A$13,'Client Info'!J95=Reference!$A$17,),5,0))))</f>
        <v>5</v>
      </c>
      <c r="E95">
        <f>IF('Client Info'!O95&lt;Reference!$E$5,0,IF(AND('Client Info'!O95&gt;=Reference!$E$5,'Client Info'!O95&lt;Reference!$E$6),5,IF(AND('Client Info'!O95&gt;=Reference!$E$6,'Client Info'!O95&lt;Reference!$E$7),15,IF(Reference!$E$7&lt;='Client Info'!O95,25))))</f>
        <v>0</v>
      </c>
      <c r="F95">
        <f>IF(OR('Client Info'!R95=Reference!$B$4,'Client Info'!R95=Reference!$B$5,'Client Info'!R95=Reference!$B$6),25,0)</f>
        <v>25</v>
      </c>
      <c r="G95">
        <f t="shared" ca="1" si="1"/>
        <v>55</v>
      </c>
      <c r="H95" s="19" t="s">
        <v>1659</v>
      </c>
    </row>
    <row r="96" spans="1:8" x14ac:dyDescent="0.35">
      <c r="A96" s="7" t="str">
        <f>VLOOKUP(B96,'Client Info'!$A:$B,2, FALSE)</f>
        <v>Clare Briglio</v>
      </c>
      <c r="B96" s="19" t="str">
        <f>'Client Info'!A96</f>
        <v>EDC1657g</v>
      </c>
      <c r="C96">
        <f ca="1">(IF('Client Info'!M96="","",(IF(YEARFRAC('Client Info'!M96,Reference!$C$4)&lt;1,0,IF(AND(YEARFRAC('Client Info'!M96,Reference!$C$4)&gt;=1,YEARFRAC('Client Info'!M96,Reference!$C$4)&lt;=3),5,IF(AND(YEARFRAC('Client Info'!M96,Reference!$C$4)&gt;=4,YEARFRAC('Client Info'!M96,Reference!$C$4)&lt;=7),15,IF(YEARFRAC('Client Info'!M96,Reference!$C$4)&gt;=8,25,IF(YEARFRAC('Client Info'!M96,Reference!$C$4)=YEARFRAC('Client Info'!M96,Reference!$C$4),0,0))))))))</f>
        <v>15</v>
      </c>
      <c r="D96">
        <f>IF(OR('Client Info'!J96=Reference!$A$7),0,IF(OR(Reference!$A$5='Client Info'!J96, 'Client Info'!J96=Reference!$A$19,'Client Info'!J96=Reference!$A$23,'Client Info'!J96=Reference!$A$12),25, IF(OR('Client Info'!J96=Reference!$A$6, 'Client Info'!J96=Reference!$A$16),15, IF(OR('Client Info'!J96=Reference!$A$4,'Client Info'!J96=Reference!$A$13,'Client Info'!J96=Reference!$A$17,),5,0))))</f>
        <v>25</v>
      </c>
      <c r="E96">
        <f>IF('Client Info'!O96&lt;Reference!$E$5,0,IF(AND('Client Info'!O96&gt;=Reference!$E$5,'Client Info'!O96&lt;Reference!$E$6),5,IF(AND('Client Info'!O96&gt;=Reference!$E$6,'Client Info'!O96&lt;Reference!$E$7),15,IF(Reference!$E$7&lt;='Client Info'!O96,25))))</f>
        <v>0</v>
      </c>
      <c r="F96">
        <f>IF(OR('Client Info'!R96=Reference!$B$4,'Client Info'!R96=Reference!$B$5,'Client Info'!R96=Reference!$B$6),25,0)</f>
        <v>0</v>
      </c>
      <c r="G96">
        <f t="shared" ca="1" si="1"/>
        <v>40</v>
      </c>
      <c r="H96" s="19" t="s">
        <v>809</v>
      </c>
    </row>
    <row r="97" spans="1:8" x14ac:dyDescent="0.35">
      <c r="A97" s="7" t="str">
        <f>VLOOKUP(B97,'Client Info'!$A:$B,2, FALSE)</f>
        <v>Timothy Harrington</v>
      </c>
      <c r="B97" s="19" t="str">
        <f>'Client Info'!A97</f>
        <v>EDC1729g</v>
      </c>
      <c r="C97" t="str">
        <f>(IF('Client Info'!M97="","",(IF(YEARFRAC('Client Info'!M97,Reference!$C$4)&lt;1,0,IF(AND(YEARFRAC('Client Info'!M97,Reference!$C$4)&gt;=1,YEARFRAC('Client Info'!M97,Reference!$C$4)&lt;=3),5,IF(AND(YEARFRAC('Client Info'!M97,Reference!$C$4)&gt;=4,YEARFRAC('Client Info'!M97,Reference!$C$4)&lt;=7),15,IF(YEARFRAC('Client Info'!M97,Reference!$C$4)&gt;=8,25,IF(YEARFRAC('Client Info'!M97,Reference!$C$4)=YEARFRAC('Client Info'!M97,Reference!$C$4),0,0))))))))</f>
        <v/>
      </c>
      <c r="D97">
        <f>IF(OR('Client Info'!J97=Reference!$A$7),0,IF(OR(Reference!$A$5='Client Info'!J97, 'Client Info'!J97=Reference!$A$19,'Client Info'!J97=Reference!$A$23,'Client Info'!J97=Reference!$A$12),25, IF(OR('Client Info'!J97=Reference!$A$6, 'Client Info'!J97=Reference!$A$16),15, IF(OR('Client Info'!J97=Reference!$A$4,'Client Info'!J97=Reference!$A$13,'Client Info'!J97=Reference!$A$17,),5,0))))</f>
        <v>0</v>
      </c>
      <c r="E97">
        <f>IF('Client Info'!O97&lt;Reference!$E$5,0,IF(AND('Client Info'!O97&gt;=Reference!$E$5,'Client Info'!O97&lt;Reference!$E$6),5,IF(AND('Client Info'!O97&gt;=Reference!$E$6,'Client Info'!O97&lt;Reference!$E$7),15,IF(Reference!$E$7&lt;='Client Info'!O97,25))))</f>
        <v>0</v>
      </c>
      <c r="F97">
        <f>IF(OR('Client Info'!R97=Reference!$B$4,'Client Info'!R97=Reference!$B$5,'Client Info'!R97=Reference!$B$6),25,0)</f>
        <v>0</v>
      </c>
      <c r="G97">
        <f t="shared" si="1"/>
        <v>0</v>
      </c>
      <c r="H97" s="19" t="s">
        <v>1840</v>
      </c>
    </row>
    <row r="98" spans="1:8" x14ac:dyDescent="0.35">
      <c r="A98" s="7" t="str">
        <f>VLOOKUP(B98,'Client Info'!$A:$B,2, FALSE)</f>
        <v>Gonzalo Fernandez</v>
      </c>
      <c r="B98" s="19" t="str">
        <f>'Client Info'!A98</f>
        <v>EDC2812</v>
      </c>
      <c r="C98">
        <f ca="1">(IF('Client Info'!M98="","",(IF(YEARFRAC('Client Info'!M98,Reference!$C$4)&lt;1,0,IF(AND(YEARFRAC('Client Info'!M98,Reference!$C$4)&gt;=1,YEARFRAC('Client Info'!M98,Reference!$C$4)&lt;=3),5,IF(AND(YEARFRAC('Client Info'!M98,Reference!$C$4)&gt;=4,YEARFRAC('Client Info'!M98,Reference!$C$4)&lt;=7),15,IF(YEARFRAC('Client Info'!M98,Reference!$C$4)&gt;=8,25,IF(YEARFRAC('Client Info'!M98,Reference!$C$4)=YEARFRAC('Client Info'!M98,Reference!$C$4),0,0))))))))</f>
        <v>5</v>
      </c>
      <c r="D98">
        <f>IF(OR('Client Info'!J98=Reference!$A$7),0,IF(OR(Reference!$A$5='Client Info'!J98, 'Client Info'!J98=Reference!$A$19,'Client Info'!J98=Reference!$A$23,'Client Info'!J98=Reference!$A$12),25, IF(OR('Client Info'!J98=Reference!$A$6, 'Client Info'!J98=Reference!$A$16),15, IF(OR('Client Info'!J98=Reference!$A$4,'Client Info'!J98=Reference!$A$13,'Client Info'!J98=Reference!$A$17,),5,0))))</f>
        <v>0</v>
      </c>
      <c r="E98">
        <f>IF('Client Info'!O98&lt;Reference!$E$5,0,IF(AND('Client Info'!O98&gt;=Reference!$E$5,'Client Info'!O98&lt;Reference!$E$6),5,IF(AND('Client Info'!O98&gt;=Reference!$E$6,'Client Info'!O98&lt;Reference!$E$7),15,IF(Reference!$E$7&lt;='Client Info'!O98,25))))</f>
        <v>15</v>
      </c>
      <c r="F98">
        <f>IF(OR('Client Info'!R98=Reference!$B$4,'Client Info'!R98=Reference!$B$5,'Client Info'!R98=Reference!$B$6),25,0)</f>
        <v>25</v>
      </c>
      <c r="G98">
        <f t="shared" ca="1" si="1"/>
        <v>45</v>
      </c>
      <c r="H98" s="19" t="s">
        <v>848</v>
      </c>
    </row>
    <row r="99" spans="1:8" x14ac:dyDescent="0.35">
      <c r="A99" s="7" t="str">
        <f>VLOOKUP(B99,'Client Info'!$A:$B,2, FALSE)</f>
        <v>Ray Bowman</v>
      </c>
      <c r="B99" s="19" t="str">
        <f>'Client Info'!A99</f>
        <v>EDC2527</v>
      </c>
      <c r="C99">
        <f ca="1">(IF('Client Info'!M99="","",(IF(YEARFRAC('Client Info'!M99,Reference!$C$4)&lt;1,0,IF(AND(YEARFRAC('Client Info'!M99,Reference!$C$4)&gt;=1,YEARFRAC('Client Info'!M99,Reference!$C$4)&lt;=3),5,IF(AND(YEARFRAC('Client Info'!M99,Reference!$C$4)&gt;=4,YEARFRAC('Client Info'!M99,Reference!$C$4)&lt;=7),15,IF(YEARFRAC('Client Info'!M99,Reference!$C$4)&gt;=8,25,IF(YEARFRAC('Client Info'!M99,Reference!$C$4)=YEARFRAC('Client Info'!M99,Reference!$C$4),0,0))))))))</f>
        <v>25</v>
      </c>
      <c r="D99">
        <f>IF(OR('Client Info'!J99=Reference!$A$7),0,IF(OR(Reference!$A$5='Client Info'!J99, 'Client Info'!J99=Reference!$A$19,'Client Info'!J99=Reference!$A$23,'Client Info'!J99=Reference!$A$12),25, IF(OR('Client Info'!J99=Reference!$A$6, 'Client Info'!J99=Reference!$A$16),15, IF(OR('Client Info'!J99=Reference!$A$4,'Client Info'!J99=Reference!$A$13,'Client Info'!J99=Reference!$A$17,),5,0))))</f>
        <v>5</v>
      </c>
      <c r="E99">
        <f>IF('Client Info'!O99&lt;Reference!$E$5,0,IF(AND('Client Info'!O99&gt;=Reference!$E$5,'Client Info'!O99&lt;Reference!$E$6),5,IF(AND('Client Info'!O99&gt;=Reference!$E$6,'Client Info'!O99&lt;Reference!$E$7),15,IF(Reference!$E$7&lt;='Client Info'!O99,25))))</f>
        <v>25</v>
      </c>
      <c r="F99">
        <f>IF(OR('Client Info'!R99=Reference!$B$4,'Client Info'!R99=Reference!$B$5,'Client Info'!R99=Reference!$B$6),25,0)</f>
        <v>0</v>
      </c>
      <c r="G99">
        <f t="shared" ca="1" si="1"/>
        <v>55</v>
      </c>
      <c r="H99" s="19" t="s">
        <v>912</v>
      </c>
    </row>
    <row r="100" spans="1:8" x14ac:dyDescent="0.35">
      <c r="A100" s="7" t="str">
        <f>VLOOKUP(B100,'Client Info'!$A:$B,2, FALSE)</f>
        <v>Ray Bowman</v>
      </c>
      <c r="B100" s="19" t="str">
        <f>'Client Info'!A100</f>
        <v>EDC0606</v>
      </c>
      <c r="C100">
        <f ca="1">(IF('Client Info'!M100="","",(IF(YEARFRAC('Client Info'!M100,Reference!$C$4)&lt;1,0,IF(AND(YEARFRAC('Client Info'!M100,Reference!$C$4)&gt;=1,YEARFRAC('Client Info'!M100,Reference!$C$4)&lt;=3),5,IF(AND(YEARFRAC('Client Info'!M100,Reference!$C$4)&gt;=4,YEARFRAC('Client Info'!M100,Reference!$C$4)&lt;=7),15,IF(YEARFRAC('Client Info'!M100,Reference!$C$4)&gt;=8,25,IF(YEARFRAC('Client Info'!M100,Reference!$C$4)=YEARFRAC('Client Info'!M100,Reference!$C$4),0,0))))))))</f>
        <v>25</v>
      </c>
      <c r="D100">
        <f>IF(OR('Client Info'!J100=Reference!$A$7),0,IF(OR(Reference!$A$5='Client Info'!J100, 'Client Info'!J100=Reference!$A$19,'Client Info'!J100=Reference!$A$23,'Client Info'!J100=Reference!$A$12),25, IF(OR('Client Info'!J100=Reference!$A$6, 'Client Info'!J100=Reference!$A$16),15, IF(OR('Client Info'!J100=Reference!$A$4,'Client Info'!J100=Reference!$A$13,'Client Info'!J100=Reference!$A$17,),5,0))))</f>
        <v>15</v>
      </c>
      <c r="E100">
        <f>IF('Client Info'!O100&lt;Reference!$E$5,0,IF(AND('Client Info'!O100&gt;=Reference!$E$5,'Client Info'!O100&lt;Reference!$E$6),5,IF(AND('Client Info'!O100&gt;=Reference!$E$6,'Client Info'!O100&lt;Reference!$E$7),15,IF(Reference!$E$7&lt;='Client Info'!O100,25))))</f>
        <v>25</v>
      </c>
      <c r="F100">
        <f>IF(OR('Client Info'!R100=Reference!$B$4,'Client Info'!R100=Reference!$B$5,'Client Info'!R100=Reference!$B$6),25,0)</f>
        <v>0</v>
      </c>
      <c r="G100">
        <f t="shared" ca="1" si="1"/>
        <v>65</v>
      </c>
      <c r="H100" s="19" t="s">
        <v>912</v>
      </c>
    </row>
    <row r="101" spans="1:8" x14ac:dyDescent="0.35">
      <c r="A101" s="7" t="str">
        <f>VLOOKUP(B101,'Client Info'!$A:$B,2, FALSE)</f>
        <v>David Standen</v>
      </c>
      <c r="B101" s="19" t="str">
        <f>'Client Info'!A101</f>
        <v>EDC2070g</v>
      </c>
      <c r="C101">
        <f ca="1">(IF('Client Info'!M101="","",(IF(YEARFRAC('Client Info'!M101,Reference!$C$4)&lt;1,0,IF(AND(YEARFRAC('Client Info'!M101,Reference!$C$4)&gt;=1,YEARFRAC('Client Info'!M101,Reference!$C$4)&lt;=3),5,IF(AND(YEARFRAC('Client Info'!M101,Reference!$C$4)&gt;=4,YEARFRAC('Client Info'!M101,Reference!$C$4)&lt;=7),15,IF(YEARFRAC('Client Info'!M101,Reference!$C$4)&gt;=8,25,IF(YEARFRAC('Client Info'!M101,Reference!$C$4)=YEARFRAC('Client Info'!M101,Reference!$C$4),0,0))))))))</f>
        <v>25</v>
      </c>
      <c r="D101">
        <f>IF(OR('Client Info'!J101=Reference!$A$7),0,IF(OR(Reference!$A$5='Client Info'!J101, 'Client Info'!J101=Reference!$A$19,'Client Info'!J101=Reference!$A$23,'Client Info'!J101=Reference!$A$12),25, IF(OR('Client Info'!J101=Reference!$A$6, 'Client Info'!J101=Reference!$A$16),15, IF(OR('Client Info'!J101=Reference!$A$4,'Client Info'!J101=Reference!$A$13,'Client Info'!J101=Reference!$A$17,),5,0))))</f>
        <v>5</v>
      </c>
      <c r="E101">
        <f>IF('Client Info'!O101&lt;Reference!$E$5,0,IF(AND('Client Info'!O101&gt;=Reference!$E$5,'Client Info'!O101&lt;Reference!$E$6),5,IF(AND('Client Info'!O101&gt;=Reference!$E$6,'Client Info'!O101&lt;Reference!$E$7),15,IF(Reference!$E$7&lt;='Client Info'!O101,25))))</f>
        <v>15</v>
      </c>
      <c r="F101">
        <f>IF(OR('Client Info'!R101=Reference!$B$4,'Client Info'!R101=Reference!$B$5,'Client Info'!R101=Reference!$B$6),25,0)</f>
        <v>0</v>
      </c>
      <c r="G101">
        <f t="shared" ca="1" si="1"/>
        <v>45</v>
      </c>
      <c r="H101" s="19" t="s">
        <v>1652</v>
      </c>
    </row>
    <row r="102" spans="1:8" x14ac:dyDescent="0.35">
      <c r="A102" s="7" t="str">
        <f>VLOOKUP(B102,'Client Info'!$A:$B,2, FALSE)</f>
        <v>Gonzalo Fernandez</v>
      </c>
      <c r="B102" s="19" t="str">
        <f>'Client Info'!A102</f>
        <v>EDC2743</v>
      </c>
      <c r="C102" t="str">
        <f>(IF('Client Info'!M102="","",(IF(YEARFRAC('Client Info'!M102,Reference!$C$4)&lt;1,0,IF(AND(YEARFRAC('Client Info'!M102,Reference!$C$4)&gt;=1,YEARFRAC('Client Info'!M102,Reference!$C$4)&lt;=3),5,IF(AND(YEARFRAC('Client Info'!M102,Reference!$C$4)&gt;=4,YEARFRAC('Client Info'!M102,Reference!$C$4)&lt;=7),15,IF(YEARFRAC('Client Info'!M102,Reference!$C$4)&gt;=8,25,IF(YEARFRAC('Client Info'!M102,Reference!$C$4)=YEARFRAC('Client Info'!M102,Reference!$C$4),0,0))))))))</f>
        <v/>
      </c>
      <c r="D102">
        <f>IF(OR('Client Info'!J102=Reference!$A$7),0,IF(OR(Reference!$A$5='Client Info'!J102, 'Client Info'!J102=Reference!$A$19,'Client Info'!J102=Reference!$A$23,'Client Info'!J102=Reference!$A$12),25, IF(OR('Client Info'!J102=Reference!$A$6, 'Client Info'!J102=Reference!$A$16),15, IF(OR('Client Info'!J102=Reference!$A$4,'Client Info'!J102=Reference!$A$13,'Client Info'!J102=Reference!$A$17,),5,0))))</f>
        <v>0</v>
      </c>
      <c r="E102">
        <f>IF('Client Info'!O102&lt;Reference!$E$5,0,IF(AND('Client Info'!O102&gt;=Reference!$E$5,'Client Info'!O102&lt;Reference!$E$6),5,IF(AND('Client Info'!O102&gt;=Reference!$E$6,'Client Info'!O102&lt;Reference!$E$7),15,IF(Reference!$E$7&lt;='Client Info'!O102,25))))</f>
        <v>0</v>
      </c>
      <c r="F102">
        <f>IF(OR('Client Info'!R102=Reference!$B$4,'Client Info'!R102=Reference!$B$5,'Client Info'!R102=Reference!$B$6),25,0)</f>
        <v>25</v>
      </c>
      <c r="G102">
        <f t="shared" si="1"/>
        <v>25</v>
      </c>
      <c r="H102" s="19" t="s">
        <v>848</v>
      </c>
    </row>
    <row r="103" spans="1:8" x14ac:dyDescent="0.35">
      <c r="A103" s="7" t="str">
        <f>VLOOKUP(B103,'Client Info'!$A:$B,2, FALSE)</f>
        <v>David Pollock</v>
      </c>
      <c r="B103" s="19" t="str">
        <f>'Client Info'!A103</f>
        <v>EDC1677</v>
      </c>
      <c r="C103" t="str">
        <f>(IF('Client Info'!M103="","",(IF(YEARFRAC('Client Info'!M103,Reference!$C$4)&lt;1,0,IF(AND(YEARFRAC('Client Info'!M103,Reference!$C$4)&gt;=1,YEARFRAC('Client Info'!M103,Reference!$C$4)&lt;=3),5,IF(AND(YEARFRAC('Client Info'!M103,Reference!$C$4)&gt;=4,YEARFRAC('Client Info'!M103,Reference!$C$4)&lt;=7),15,IF(YEARFRAC('Client Info'!M103,Reference!$C$4)&gt;=8,25,IF(YEARFRAC('Client Info'!M103,Reference!$C$4)=YEARFRAC('Client Info'!M103,Reference!$C$4),0,0))))))))</f>
        <v/>
      </c>
      <c r="D103">
        <f>IF(OR('Client Info'!J103=Reference!$A$7),0,IF(OR(Reference!$A$5='Client Info'!J103, 'Client Info'!J103=Reference!$A$19,'Client Info'!J103=Reference!$A$23,'Client Info'!J103=Reference!$A$12),25, IF(OR('Client Info'!J103=Reference!$A$6, 'Client Info'!J103=Reference!$A$16),15, IF(OR('Client Info'!J103=Reference!$A$4,'Client Info'!J103=Reference!$A$13,'Client Info'!J103=Reference!$A$17,),5,0))))</f>
        <v>0</v>
      </c>
      <c r="E103">
        <f>IF('Client Info'!O103&lt;Reference!$E$5,0,IF(AND('Client Info'!O103&gt;=Reference!$E$5,'Client Info'!O103&lt;Reference!$E$6),5,IF(AND('Client Info'!O103&gt;=Reference!$E$6,'Client Info'!O103&lt;Reference!$E$7),15,IF(Reference!$E$7&lt;='Client Info'!O103,25))))</f>
        <v>0</v>
      </c>
      <c r="F103">
        <f>IF(OR('Client Info'!R103=Reference!$B$4,'Client Info'!R103=Reference!$B$5,'Client Info'!R103=Reference!$B$6),25,0)</f>
        <v>0</v>
      </c>
      <c r="G103">
        <f t="shared" si="1"/>
        <v>0</v>
      </c>
      <c r="H103" s="19" t="s">
        <v>1750</v>
      </c>
    </row>
    <row r="104" spans="1:8" x14ac:dyDescent="0.35">
      <c r="A104" s="7" t="str">
        <f>VLOOKUP(B104,'Client Info'!$A:$B,2, FALSE)</f>
        <v>Pat Sweeney</v>
      </c>
      <c r="B104" s="19" t="str">
        <f>'Client Info'!A104</f>
        <v>EDC1931g</v>
      </c>
      <c r="C104" t="str">
        <f>(IF('Client Info'!M104="","",(IF(YEARFRAC('Client Info'!M104,Reference!$C$4)&lt;1,0,IF(AND(YEARFRAC('Client Info'!M104,Reference!$C$4)&gt;=1,YEARFRAC('Client Info'!M104,Reference!$C$4)&lt;=3),5,IF(AND(YEARFRAC('Client Info'!M104,Reference!$C$4)&gt;=4,YEARFRAC('Client Info'!M104,Reference!$C$4)&lt;=7),15,IF(YEARFRAC('Client Info'!M104,Reference!$C$4)&gt;=8,25,IF(YEARFRAC('Client Info'!M104,Reference!$C$4)=YEARFRAC('Client Info'!M104,Reference!$C$4),0,0))))))))</f>
        <v/>
      </c>
      <c r="D104">
        <f>IF(OR('Client Info'!J104=Reference!$A$7),0,IF(OR(Reference!$A$5='Client Info'!J104, 'Client Info'!J104=Reference!$A$19,'Client Info'!J104=Reference!$A$23,'Client Info'!J104=Reference!$A$12),25, IF(OR('Client Info'!J104=Reference!$A$6, 'Client Info'!J104=Reference!$A$16),15, IF(OR('Client Info'!J104=Reference!$A$4,'Client Info'!J104=Reference!$A$13,'Client Info'!J104=Reference!$A$17,),5,0))))</f>
        <v>15</v>
      </c>
      <c r="E104">
        <f>IF('Client Info'!O104&lt;Reference!$E$5,0,IF(AND('Client Info'!O104&gt;=Reference!$E$5,'Client Info'!O104&lt;Reference!$E$6),5,IF(AND('Client Info'!O104&gt;=Reference!$E$6,'Client Info'!O104&lt;Reference!$E$7),15,IF(Reference!$E$7&lt;='Client Info'!O104,25))))</f>
        <v>0</v>
      </c>
      <c r="F104">
        <f>IF(OR('Client Info'!R104=Reference!$B$4,'Client Info'!R104=Reference!$B$5,'Client Info'!R104=Reference!$B$6),25,0)</f>
        <v>25</v>
      </c>
      <c r="G104">
        <f t="shared" si="1"/>
        <v>40</v>
      </c>
      <c r="H104" s="19" t="s">
        <v>796</v>
      </c>
    </row>
    <row r="105" spans="1:8" x14ac:dyDescent="0.35">
      <c r="A105" s="7" t="str">
        <f>VLOOKUP(B105,'Client Info'!$A:$B,2, FALSE)</f>
        <v>Anthony C. Elliott</v>
      </c>
      <c r="B105" s="19" t="str">
        <f>'Client Info'!A105</f>
        <v>EDC2224</v>
      </c>
      <c r="C105" t="str">
        <f>(IF('Client Info'!M105="","",(IF(YEARFRAC('Client Info'!M105,Reference!$C$4)&lt;1,0,IF(AND(YEARFRAC('Client Info'!M105,Reference!$C$4)&gt;=1,YEARFRAC('Client Info'!M105,Reference!$C$4)&lt;=3),5,IF(AND(YEARFRAC('Client Info'!M105,Reference!$C$4)&gt;=4,YEARFRAC('Client Info'!M105,Reference!$C$4)&lt;=7),15,IF(YEARFRAC('Client Info'!M105,Reference!$C$4)&gt;=8,25,IF(YEARFRAC('Client Info'!M105,Reference!$C$4)=YEARFRAC('Client Info'!M105,Reference!$C$4),0,0))))))))</f>
        <v/>
      </c>
      <c r="D105">
        <f>IF(OR('Client Info'!J105=Reference!$A$7),0,IF(OR(Reference!$A$5='Client Info'!J105, 'Client Info'!J105=Reference!$A$19,'Client Info'!J105=Reference!$A$23,'Client Info'!J105=Reference!$A$12),25, IF(OR('Client Info'!J105=Reference!$A$6, 'Client Info'!J105=Reference!$A$16),15, IF(OR('Client Info'!J105=Reference!$A$4,'Client Info'!J105=Reference!$A$13,'Client Info'!J105=Reference!$A$17,),5,0))))</f>
        <v>0</v>
      </c>
      <c r="E105">
        <f>IF('Client Info'!O105&lt;Reference!$E$5,0,IF(AND('Client Info'!O105&gt;=Reference!$E$5,'Client Info'!O105&lt;Reference!$E$6),5,IF(AND('Client Info'!O105&gt;=Reference!$E$6,'Client Info'!O105&lt;Reference!$E$7),15,IF(Reference!$E$7&lt;='Client Info'!O105,25))))</f>
        <v>0</v>
      </c>
      <c r="F105">
        <f>IF(OR('Client Info'!R105=Reference!$B$4,'Client Info'!R105=Reference!$B$5,'Client Info'!R105=Reference!$B$6),25,0)</f>
        <v>0</v>
      </c>
      <c r="G105">
        <f t="shared" si="1"/>
        <v>0</v>
      </c>
      <c r="H105" s="19" t="s">
        <v>1365</v>
      </c>
    </row>
    <row r="106" spans="1:8" x14ac:dyDescent="0.35">
      <c r="A106" s="7" t="str">
        <f>VLOOKUP(B106,'Client Info'!$A:$B,2, FALSE)</f>
        <v>Ray Bowman</v>
      </c>
      <c r="B106" s="19" t="str">
        <f>'Client Info'!A106</f>
        <v>EDC2110</v>
      </c>
      <c r="C106" t="str">
        <f>(IF('Client Info'!M106="","",(IF(YEARFRAC('Client Info'!M106,Reference!$C$4)&lt;1,0,IF(AND(YEARFRAC('Client Info'!M106,Reference!$C$4)&gt;=1,YEARFRAC('Client Info'!M106,Reference!$C$4)&lt;=3),5,IF(AND(YEARFRAC('Client Info'!M106,Reference!$C$4)&gt;=4,YEARFRAC('Client Info'!M106,Reference!$C$4)&lt;=7),15,IF(YEARFRAC('Client Info'!M106,Reference!$C$4)&gt;=8,25,IF(YEARFRAC('Client Info'!M106,Reference!$C$4)=YEARFRAC('Client Info'!M106,Reference!$C$4),0,0))))))))</f>
        <v/>
      </c>
      <c r="D106">
        <f>IF(OR('Client Info'!J106=Reference!$A$7),0,IF(OR(Reference!$A$5='Client Info'!J106, 'Client Info'!J106=Reference!$A$19,'Client Info'!J106=Reference!$A$23,'Client Info'!J106=Reference!$A$12),25, IF(OR('Client Info'!J106=Reference!$A$6, 'Client Info'!J106=Reference!$A$16),15, IF(OR('Client Info'!J106=Reference!$A$4,'Client Info'!J106=Reference!$A$13,'Client Info'!J106=Reference!$A$17,),5,0))))</f>
        <v>15</v>
      </c>
      <c r="E106">
        <f>IF('Client Info'!O106&lt;Reference!$E$5,0,IF(AND('Client Info'!O106&gt;=Reference!$E$5,'Client Info'!O106&lt;Reference!$E$6),5,IF(AND('Client Info'!O106&gt;=Reference!$E$6,'Client Info'!O106&lt;Reference!$E$7),15,IF(Reference!$E$7&lt;='Client Info'!O106,25))))</f>
        <v>0</v>
      </c>
      <c r="F106">
        <f>IF(OR('Client Info'!R106=Reference!$B$4,'Client Info'!R106=Reference!$B$5,'Client Info'!R106=Reference!$B$6),25,0)</f>
        <v>0</v>
      </c>
      <c r="G106">
        <f t="shared" si="1"/>
        <v>15</v>
      </c>
      <c r="H106" s="19" t="s">
        <v>912</v>
      </c>
    </row>
    <row r="107" spans="1:8" x14ac:dyDescent="0.35">
      <c r="A107" s="7" t="str">
        <f>VLOOKUP(B107,'Client Info'!$A:$B,2, FALSE)</f>
        <v>Alondra Gaytan</v>
      </c>
      <c r="B107" s="19" t="str">
        <f>'Client Info'!A107</f>
        <v>EDC2126</v>
      </c>
      <c r="C107">
        <f ca="1">(IF('Client Info'!M107="","",(IF(YEARFRAC('Client Info'!M107,Reference!$C$4)&lt;1,0,IF(AND(YEARFRAC('Client Info'!M107,Reference!$C$4)&gt;=1,YEARFRAC('Client Info'!M107,Reference!$C$4)&lt;=3),5,IF(AND(YEARFRAC('Client Info'!M107,Reference!$C$4)&gt;=4,YEARFRAC('Client Info'!M107,Reference!$C$4)&lt;=7),15,IF(YEARFRAC('Client Info'!M107,Reference!$C$4)&gt;=8,25,IF(YEARFRAC('Client Info'!M107,Reference!$C$4)=YEARFRAC('Client Info'!M107,Reference!$C$4),0,0))))))))</f>
        <v>0</v>
      </c>
      <c r="D107">
        <f>IF(OR('Client Info'!J107=Reference!$A$7),0,IF(OR(Reference!$A$5='Client Info'!J107, 'Client Info'!J107=Reference!$A$19,'Client Info'!J107=Reference!$A$23,'Client Info'!J107=Reference!$A$12),25, IF(OR('Client Info'!J107=Reference!$A$6, 'Client Info'!J107=Reference!$A$16),15, IF(OR('Client Info'!J107=Reference!$A$4,'Client Info'!J107=Reference!$A$13,'Client Info'!J107=Reference!$A$17,),5,0))))</f>
        <v>15</v>
      </c>
      <c r="E107">
        <f>IF('Client Info'!O107&lt;Reference!$E$5,0,IF(AND('Client Info'!O107&gt;=Reference!$E$5,'Client Info'!O107&lt;Reference!$E$6),5,IF(AND('Client Info'!O107&gt;=Reference!$E$6,'Client Info'!O107&lt;Reference!$E$7),15,IF(Reference!$E$7&lt;='Client Info'!O107,25))))</f>
        <v>0</v>
      </c>
      <c r="F107">
        <f>IF(OR('Client Info'!R107=Reference!$B$4,'Client Info'!R107=Reference!$B$5,'Client Info'!R107=Reference!$B$6),25,0)</f>
        <v>0</v>
      </c>
      <c r="G107">
        <f t="shared" ca="1" si="1"/>
        <v>15</v>
      </c>
      <c r="H107" s="19" t="s">
        <v>885</v>
      </c>
    </row>
    <row r="108" spans="1:8" x14ac:dyDescent="0.35">
      <c r="A108" s="7" t="str">
        <f>VLOOKUP(B108,'Client Info'!$A:$B,2, FALSE)</f>
        <v>Julie Samson</v>
      </c>
      <c r="B108" s="19" t="str">
        <f>'Client Info'!A108</f>
        <v>EDC2607</v>
      </c>
      <c r="C108">
        <f ca="1">(IF('Client Info'!M108="","",(IF(YEARFRAC('Client Info'!M108,Reference!$C$4)&lt;1,0,IF(AND(YEARFRAC('Client Info'!M108,Reference!$C$4)&gt;=1,YEARFRAC('Client Info'!M108,Reference!$C$4)&lt;=3),5,IF(AND(YEARFRAC('Client Info'!M108,Reference!$C$4)&gt;=4,YEARFRAC('Client Info'!M108,Reference!$C$4)&lt;=7),15,IF(YEARFRAC('Client Info'!M108,Reference!$C$4)&gt;=8,25,IF(YEARFRAC('Client Info'!M108,Reference!$C$4)=YEARFRAC('Client Info'!M108,Reference!$C$4),0,0))))))))</f>
        <v>5</v>
      </c>
      <c r="D108">
        <f>IF(OR('Client Info'!J108=Reference!$A$7),0,IF(OR(Reference!$A$5='Client Info'!J108, 'Client Info'!J108=Reference!$A$19,'Client Info'!J108=Reference!$A$23,'Client Info'!J108=Reference!$A$12),25, IF(OR('Client Info'!J108=Reference!$A$6, 'Client Info'!J108=Reference!$A$16),15, IF(OR('Client Info'!J108=Reference!$A$4,'Client Info'!J108=Reference!$A$13,'Client Info'!J108=Reference!$A$17,),5,0))))</f>
        <v>15</v>
      </c>
      <c r="E108">
        <f>IF('Client Info'!O108&lt;Reference!$E$5,0,IF(AND('Client Info'!O108&gt;=Reference!$E$5,'Client Info'!O108&lt;Reference!$E$6),5,IF(AND('Client Info'!O108&gt;=Reference!$E$6,'Client Info'!O108&lt;Reference!$E$7),15,IF(Reference!$E$7&lt;='Client Info'!O108,25))))</f>
        <v>0</v>
      </c>
      <c r="F108">
        <f>IF(OR('Client Info'!R108=Reference!$B$4,'Client Info'!R108=Reference!$B$5,'Client Info'!R108=Reference!$B$6),25,0)</f>
        <v>0</v>
      </c>
      <c r="G108">
        <f t="shared" ca="1" si="1"/>
        <v>20</v>
      </c>
      <c r="H108" s="19" t="s">
        <v>835</v>
      </c>
    </row>
    <row r="109" spans="1:8" x14ac:dyDescent="0.35">
      <c r="A109" s="7" t="str">
        <f>VLOOKUP(B109,'Client Info'!$A:$B,2, FALSE)</f>
        <v>Clare Briglio</v>
      </c>
      <c r="B109" s="19" t="str">
        <f>'Client Info'!A109</f>
        <v>EDC2371</v>
      </c>
      <c r="C109">
        <f ca="1">(IF('Client Info'!M109="","",(IF(YEARFRAC('Client Info'!M109,Reference!$C$4)&lt;1,0,IF(AND(YEARFRAC('Client Info'!M109,Reference!$C$4)&gt;=1,YEARFRAC('Client Info'!M109,Reference!$C$4)&lt;=3),5,IF(AND(YEARFRAC('Client Info'!M109,Reference!$C$4)&gt;=4,YEARFRAC('Client Info'!M109,Reference!$C$4)&lt;=7),15,IF(YEARFRAC('Client Info'!M109,Reference!$C$4)&gt;=8,25,IF(YEARFRAC('Client Info'!M109,Reference!$C$4)=YEARFRAC('Client Info'!M109,Reference!$C$4),0,0))))))))</f>
        <v>5</v>
      </c>
      <c r="D109">
        <f>IF(OR('Client Info'!J109=Reference!$A$7),0,IF(OR(Reference!$A$5='Client Info'!J109, 'Client Info'!J109=Reference!$A$19,'Client Info'!J109=Reference!$A$23,'Client Info'!J109=Reference!$A$12),25, IF(OR('Client Info'!J109=Reference!$A$6, 'Client Info'!J109=Reference!$A$16),15, IF(OR('Client Info'!J109=Reference!$A$4,'Client Info'!J109=Reference!$A$13,'Client Info'!J109=Reference!$A$17,),5,0))))</f>
        <v>15</v>
      </c>
      <c r="E109">
        <f>IF('Client Info'!O109&lt;Reference!$E$5,0,IF(AND('Client Info'!O109&gt;=Reference!$E$5,'Client Info'!O109&lt;Reference!$E$6),5,IF(AND('Client Info'!O109&gt;=Reference!$E$6,'Client Info'!O109&lt;Reference!$E$7),15,IF(Reference!$E$7&lt;='Client Info'!O109,25))))</f>
        <v>0</v>
      </c>
      <c r="F109">
        <f>IF(OR('Client Info'!R109=Reference!$B$4,'Client Info'!R109=Reference!$B$5,'Client Info'!R109=Reference!$B$6),25,0)</f>
        <v>0</v>
      </c>
      <c r="G109">
        <f t="shared" ca="1" si="1"/>
        <v>20</v>
      </c>
      <c r="H109" s="19" t="s">
        <v>809</v>
      </c>
    </row>
    <row r="110" spans="1:8" x14ac:dyDescent="0.35">
      <c r="A110" s="7" t="str">
        <f>VLOOKUP(B110,'Client Info'!$A:$B,2, FALSE)</f>
        <v>Clare Briglio</v>
      </c>
      <c r="B110" s="19" t="str">
        <f>'Client Info'!A110</f>
        <v>EDC2175</v>
      </c>
      <c r="C110">
        <f ca="1">(IF('Client Info'!M110="","",(IF(YEARFRAC('Client Info'!M110,Reference!$C$4)&lt;1,0,IF(AND(YEARFRAC('Client Info'!M110,Reference!$C$4)&gt;=1,YEARFRAC('Client Info'!M110,Reference!$C$4)&lt;=3),5,IF(AND(YEARFRAC('Client Info'!M110,Reference!$C$4)&gt;=4,YEARFRAC('Client Info'!M110,Reference!$C$4)&lt;=7),15,IF(YEARFRAC('Client Info'!M110,Reference!$C$4)&gt;=8,25,IF(YEARFRAC('Client Info'!M110,Reference!$C$4)=YEARFRAC('Client Info'!M110,Reference!$C$4),0,0))))))))</f>
        <v>5</v>
      </c>
      <c r="D110">
        <f>IF(OR('Client Info'!J110=Reference!$A$7),0,IF(OR(Reference!$A$5='Client Info'!J110, 'Client Info'!J110=Reference!$A$19,'Client Info'!J110=Reference!$A$23,'Client Info'!J110=Reference!$A$12),25, IF(OR('Client Info'!J110=Reference!$A$6, 'Client Info'!J110=Reference!$A$16),15, IF(OR('Client Info'!J110=Reference!$A$4,'Client Info'!J110=Reference!$A$13,'Client Info'!J110=Reference!$A$17,),5,0))))</f>
        <v>15</v>
      </c>
      <c r="E110">
        <f>IF('Client Info'!O110&lt;Reference!$E$5,0,IF(AND('Client Info'!O110&gt;=Reference!$E$5,'Client Info'!O110&lt;Reference!$E$6),5,IF(AND('Client Info'!O110&gt;=Reference!$E$6,'Client Info'!O110&lt;Reference!$E$7),15,IF(Reference!$E$7&lt;='Client Info'!O110,25))))</f>
        <v>0</v>
      </c>
      <c r="F110">
        <f>IF(OR('Client Info'!R110=Reference!$B$4,'Client Info'!R110=Reference!$B$5,'Client Info'!R110=Reference!$B$6),25,0)</f>
        <v>0</v>
      </c>
      <c r="G110">
        <f t="shared" ca="1" si="1"/>
        <v>20</v>
      </c>
      <c r="H110" s="19" t="s">
        <v>809</v>
      </c>
    </row>
    <row r="111" spans="1:8" x14ac:dyDescent="0.35">
      <c r="A111" s="7" t="str">
        <f>VLOOKUP(B111,'Client Info'!$A:$B,2, FALSE)</f>
        <v>Ray Bowman</v>
      </c>
      <c r="B111" s="19" t="str">
        <f>'Client Info'!A111</f>
        <v>EDC2106</v>
      </c>
      <c r="C111" t="str">
        <f>(IF('Client Info'!M111="","",(IF(YEARFRAC('Client Info'!M111,Reference!$C$4)&lt;1,0,IF(AND(YEARFRAC('Client Info'!M111,Reference!$C$4)&gt;=1,YEARFRAC('Client Info'!M111,Reference!$C$4)&lt;=3),5,IF(AND(YEARFRAC('Client Info'!M111,Reference!$C$4)&gt;=4,YEARFRAC('Client Info'!M111,Reference!$C$4)&lt;=7),15,IF(YEARFRAC('Client Info'!M111,Reference!$C$4)&gt;=8,25,IF(YEARFRAC('Client Info'!M111,Reference!$C$4)=YEARFRAC('Client Info'!M111,Reference!$C$4),0,0))))))))</f>
        <v/>
      </c>
      <c r="D111">
        <f>IF(OR('Client Info'!J111=Reference!$A$7),0,IF(OR(Reference!$A$5='Client Info'!J111, 'Client Info'!J111=Reference!$A$19,'Client Info'!J111=Reference!$A$23,'Client Info'!J111=Reference!$A$12),25, IF(OR('Client Info'!J111=Reference!$A$6, 'Client Info'!J111=Reference!$A$16),15, IF(OR('Client Info'!J111=Reference!$A$4,'Client Info'!J111=Reference!$A$13,'Client Info'!J111=Reference!$A$17,),5,0))))</f>
        <v>0</v>
      </c>
      <c r="E111">
        <f>IF('Client Info'!O111&lt;Reference!$E$5,0,IF(AND('Client Info'!O111&gt;=Reference!$E$5,'Client Info'!O111&lt;Reference!$E$6),5,IF(AND('Client Info'!O111&gt;=Reference!$E$6,'Client Info'!O111&lt;Reference!$E$7),15,IF(Reference!$E$7&lt;='Client Info'!O111,25))))</f>
        <v>0</v>
      </c>
      <c r="F111">
        <f>IF(OR('Client Info'!R111=Reference!$B$4,'Client Info'!R111=Reference!$B$5,'Client Info'!R111=Reference!$B$6),25,0)</f>
        <v>0</v>
      </c>
      <c r="G111">
        <f t="shared" si="1"/>
        <v>0</v>
      </c>
      <c r="H111" s="19" t="s">
        <v>912</v>
      </c>
    </row>
    <row r="112" spans="1:8" x14ac:dyDescent="0.35">
      <c r="A112" s="7" t="str">
        <f>VLOOKUP(B112,'Client Info'!$A:$B,2, FALSE)</f>
        <v>Bill Bartels</v>
      </c>
      <c r="B112" s="19" t="str">
        <f>'Client Info'!A112</f>
        <v>EDC2917</v>
      </c>
      <c r="C112">
        <f ca="1">(IF('Client Info'!M112="","",(IF(YEARFRAC('Client Info'!M112,Reference!$C$4)&lt;1,0,IF(AND(YEARFRAC('Client Info'!M112,Reference!$C$4)&gt;=1,YEARFRAC('Client Info'!M112,Reference!$C$4)&lt;=3),5,IF(AND(YEARFRAC('Client Info'!M112,Reference!$C$4)&gt;=4,YEARFRAC('Client Info'!M112,Reference!$C$4)&lt;=7),15,IF(YEARFRAC('Client Info'!M112,Reference!$C$4)&gt;=8,25,IF(YEARFRAC('Client Info'!M112,Reference!$C$4)=YEARFRAC('Client Info'!M112,Reference!$C$4),0,0))))))))</f>
        <v>0</v>
      </c>
      <c r="D112">
        <f>IF(OR('Client Info'!J112=Reference!$A$7),0,IF(OR(Reference!$A$5='Client Info'!J112, 'Client Info'!J112=Reference!$A$19,'Client Info'!J112=Reference!$A$23,'Client Info'!J112=Reference!$A$12),25, IF(OR('Client Info'!J112=Reference!$A$6, 'Client Info'!J112=Reference!$A$16),15, IF(OR('Client Info'!J112=Reference!$A$4,'Client Info'!J112=Reference!$A$13,'Client Info'!J112=Reference!$A$17,),5,0))))</f>
        <v>25</v>
      </c>
      <c r="E112">
        <f>IF('Client Info'!O112&lt;Reference!$E$5,0,IF(AND('Client Info'!O112&gt;=Reference!$E$5,'Client Info'!O112&lt;Reference!$E$6),5,IF(AND('Client Info'!O112&gt;=Reference!$E$6,'Client Info'!O112&lt;Reference!$E$7),15,IF(Reference!$E$7&lt;='Client Info'!O112,25))))</f>
        <v>0</v>
      </c>
      <c r="F112">
        <f>IF(OR('Client Info'!R112=Reference!$B$4,'Client Info'!R112=Reference!$B$5,'Client Info'!R112=Reference!$B$6),25,0)</f>
        <v>0</v>
      </c>
      <c r="G112">
        <f t="shared" ca="1" si="1"/>
        <v>25</v>
      </c>
      <c r="H112" s="19" t="s">
        <v>812</v>
      </c>
    </row>
    <row r="113" spans="1:8" x14ac:dyDescent="0.35">
      <c r="A113" s="7" t="str">
        <f>VLOOKUP(B113,'Client Info'!$A:$B,2, FALSE)</f>
        <v>Clare Briglio</v>
      </c>
      <c r="B113" s="19" t="str">
        <f>'Client Info'!A113</f>
        <v>EDC2508</v>
      </c>
      <c r="C113">
        <f ca="1">(IF('Client Info'!M113="","",(IF(YEARFRAC('Client Info'!M113,Reference!$C$4)&lt;1,0,IF(AND(YEARFRAC('Client Info'!M113,Reference!$C$4)&gt;=1,YEARFRAC('Client Info'!M113,Reference!$C$4)&lt;=3),5,IF(AND(YEARFRAC('Client Info'!M113,Reference!$C$4)&gt;=4,YEARFRAC('Client Info'!M113,Reference!$C$4)&lt;=7),15,IF(YEARFRAC('Client Info'!M113,Reference!$C$4)&gt;=8,25,IF(YEARFRAC('Client Info'!M113,Reference!$C$4)=YEARFRAC('Client Info'!M113,Reference!$C$4),0,0))))))))</f>
        <v>5</v>
      </c>
      <c r="D113">
        <f>IF(OR('Client Info'!J113=Reference!$A$7),0,IF(OR(Reference!$A$5='Client Info'!J113, 'Client Info'!J113=Reference!$A$19,'Client Info'!J113=Reference!$A$23,'Client Info'!J113=Reference!$A$12),25, IF(OR('Client Info'!J113=Reference!$A$6, 'Client Info'!J113=Reference!$A$16),15, IF(OR('Client Info'!J113=Reference!$A$4,'Client Info'!J113=Reference!$A$13,'Client Info'!J113=Reference!$A$17,),5,0))))</f>
        <v>15</v>
      </c>
      <c r="E113">
        <f>IF('Client Info'!O113&lt;Reference!$E$5,0,IF(AND('Client Info'!O113&gt;=Reference!$E$5,'Client Info'!O113&lt;Reference!$E$6),5,IF(AND('Client Info'!O113&gt;=Reference!$E$6,'Client Info'!O113&lt;Reference!$E$7),15,IF(Reference!$E$7&lt;='Client Info'!O113,25))))</f>
        <v>0</v>
      </c>
      <c r="F113">
        <f>IF(OR('Client Info'!R113=Reference!$B$4,'Client Info'!R113=Reference!$B$5,'Client Info'!R113=Reference!$B$6),25,0)</f>
        <v>25</v>
      </c>
      <c r="G113">
        <f t="shared" ca="1" si="1"/>
        <v>45</v>
      </c>
      <c r="H113" s="19" t="s">
        <v>809</v>
      </c>
    </row>
    <row r="114" spans="1:8" x14ac:dyDescent="0.35">
      <c r="A114" s="7" t="str">
        <f>VLOOKUP(B114,'Client Info'!$A:$B,2, FALSE)</f>
        <v>Bill Bartels</v>
      </c>
      <c r="B114" s="19" t="str">
        <f>'Client Info'!A114</f>
        <v>EDC2451</v>
      </c>
      <c r="C114">
        <f ca="1">(IF('Client Info'!M114="","",(IF(YEARFRAC('Client Info'!M114,Reference!$C$4)&lt;1,0,IF(AND(YEARFRAC('Client Info'!M114,Reference!$C$4)&gt;=1,YEARFRAC('Client Info'!M114,Reference!$C$4)&lt;=3),5,IF(AND(YEARFRAC('Client Info'!M114,Reference!$C$4)&gt;=4,YEARFRAC('Client Info'!M114,Reference!$C$4)&lt;=7),15,IF(YEARFRAC('Client Info'!M114,Reference!$C$4)&gt;=8,25,IF(YEARFRAC('Client Info'!M114,Reference!$C$4)=YEARFRAC('Client Info'!M114,Reference!$C$4),0,0))))))))</f>
        <v>0</v>
      </c>
      <c r="D114">
        <f>IF(OR('Client Info'!J114=Reference!$A$7),0,IF(OR(Reference!$A$5='Client Info'!J114, 'Client Info'!J114=Reference!$A$19,'Client Info'!J114=Reference!$A$23,'Client Info'!J114=Reference!$A$12),25, IF(OR('Client Info'!J114=Reference!$A$6, 'Client Info'!J114=Reference!$A$16),15, IF(OR('Client Info'!J114=Reference!$A$4,'Client Info'!J114=Reference!$A$13,'Client Info'!J114=Reference!$A$17,),5,0))))</f>
        <v>0</v>
      </c>
      <c r="E114">
        <f>IF('Client Info'!O114&lt;Reference!$E$5,0,IF(AND('Client Info'!O114&gt;=Reference!$E$5,'Client Info'!O114&lt;Reference!$E$6),5,IF(AND('Client Info'!O114&gt;=Reference!$E$6,'Client Info'!O114&lt;Reference!$E$7),15,IF(Reference!$E$7&lt;='Client Info'!O114,25))))</f>
        <v>0</v>
      </c>
      <c r="F114">
        <f>IF(OR('Client Info'!R114=Reference!$B$4,'Client Info'!R114=Reference!$B$5,'Client Info'!R114=Reference!$B$6),25,0)</f>
        <v>0</v>
      </c>
      <c r="G114">
        <f t="shared" ca="1" si="1"/>
        <v>0</v>
      </c>
      <c r="H114" s="19" t="s">
        <v>812</v>
      </c>
    </row>
    <row r="115" spans="1:8" x14ac:dyDescent="0.35">
      <c r="A115" s="7" t="str">
        <f>VLOOKUP(B115,'Client Info'!$A:$B,2, FALSE)</f>
        <v>Gonzalo Fernandez</v>
      </c>
      <c r="B115" s="19" t="str">
        <f>'Client Info'!A115</f>
        <v>EDC2976</v>
      </c>
      <c r="C115">
        <f ca="1">(IF('Client Info'!M115="","",(IF(YEARFRAC('Client Info'!M115,Reference!$C$4)&lt;1,0,IF(AND(YEARFRAC('Client Info'!M115,Reference!$C$4)&gt;=1,YEARFRAC('Client Info'!M115,Reference!$C$4)&lt;=3),5,IF(AND(YEARFRAC('Client Info'!M115,Reference!$C$4)&gt;=4,YEARFRAC('Client Info'!M115,Reference!$C$4)&lt;=7),15,IF(YEARFRAC('Client Info'!M115,Reference!$C$4)&gt;=8,25,IF(YEARFRAC('Client Info'!M115,Reference!$C$4)=YEARFRAC('Client Info'!M115,Reference!$C$4),0,0))))))))</f>
        <v>25</v>
      </c>
      <c r="D115">
        <f>IF(OR('Client Info'!J115=Reference!$A$7),0,IF(OR(Reference!$A$5='Client Info'!J115, 'Client Info'!J115=Reference!$A$19,'Client Info'!J115=Reference!$A$23,'Client Info'!J115=Reference!$A$12),25, IF(OR('Client Info'!J115=Reference!$A$6, 'Client Info'!J115=Reference!$A$16),15, IF(OR('Client Info'!J115=Reference!$A$4,'Client Info'!J115=Reference!$A$13,'Client Info'!J115=Reference!$A$17,),5,0))))</f>
        <v>25</v>
      </c>
      <c r="E115">
        <f>IF('Client Info'!O115&lt;Reference!$E$5,0,IF(AND('Client Info'!O115&gt;=Reference!$E$5,'Client Info'!O115&lt;Reference!$E$6),5,IF(AND('Client Info'!O115&gt;=Reference!$E$6,'Client Info'!O115&lt;Reference!$E$7),15,IF(Reference!$E$7&lt;='Client Info'!O115,25))))</f>
        <v>25</v>
      </c>
      <c r="F115">
        <f>IF(OR('Client Info'!R115=Reference!$B$4,'Client Info'!R115=Reference!$B$5,'Client Info'!R115=Reference!$B$6),25,0)</f>
        <v>0</v>
      </c>
      <c r="G115">
        <f t="shared" ca="1" si="1"/>
        <v>75</v>
      </c>
      <c r="H115" s="19" t="s">
        <v>848</v>
      </c>
    </row>
    <row r="116" spans="1:8" x14ac:dyDescent="0.35">
      <c r="A116" s="7" t="str">
        <f>VLOOKUP(B116,'Client Info'!$A:$B,2, FALSE)</f>
        <v>Mary Anne Rooney</v>
      </c>
      <c r="B116" s="19" t="str">
        <f>'Client Info'!A116</f>
        <v>EDC1369</v>
      </c>
      <c r="C116">
        <f ca="1">(IF('Client Info'!M116="","",(IF(YEARFRAC('Client Info'!M116,Reference!$C$4)&lt;1,0,IF(AND(YEARFRAC('Client Info'!M116,Reference!$C$4)&gt;=1,YEARFRAC('Client Info'!M116,Reference!$C$4)&lt;=3),5,IF(AND(YEARFRAC('Client Info'!M116,Reference!$C$4)&gt;=4,YEARFRAC('Client Info'!M116,Reference!$C$4)&lt;=7),15,IF(YEARFRAC('Client Info'!M116,Reference!$C$4)&gt;=8,25,IF(YEARFRAC('Client Info'!M116,Reference!$C$4)=YEARFRAC('Client Info'!M116,Reference!$C$4),0,0))))))))</f>
        <v>15</v>
      </c>
      <c r="D116">
        <f>IF(OR('Client Info'!J116=Reference!$A$7),0,IF(OR(Reference!$A$5='Client Info'!J116, 'Client Info'!J116=Reference!$A$19,'Client Info'!J116=Reference!$A$23,'Client Info'!J116=Reference!$A$12),25, IF(OR('Client Info'!J116=Reference!$A$6, 'Client Info'!J116=Reference!$A$16),15, IF(OR('Client Info'!J116=Reference!$A$4,'Client Info'!J116=Reference!$A$13,'Client Info'!J116=Reference!$A$17,),5,0))))</f>
        <v>0</v>
      </c>
      <c r="E116">
        <f>IF('Client Info'!O116&lt;Reference!$E$5,0,IF(AND('Client Info'!O116&gt;=Reference!$E$5,'Client Info'!O116&lt;Reference!$E$6),5,IF(AND('Client Info'!O116&gt;=Reference!$E$6,'Client Info'!O116&lt;Reference!$E$7),15,IF(Reference!$E$7&lt;='Client Info'!O116,25))))</f>
        <v>0</v>
      </c>
      <c r="F116">
        <f>IF(OR('Client Info'!R116=Reference!$B$4,'Client Info'!R116=Reference!$B$5,'Client Info'!R116=Reference!$B$6),25,0)</f>
        <v>25</v>
      </c>
      <c r="G116">
        <f t="shared" ca="1" si="1"/>
        <v>40</v>
      </c>
      <c r="H116" s="19" t="s">
        <v>1659</v>
      </c>
    </row>
    <row r="117" spans="1:8" x14ac:dyDescent="0.35">
      <c r="A117" s="7" t="str">
        <f>VLOOKUP(B117,'Client Info'!$A:$B,2, FALSE)</f>
        <v>Anthony C. Elliott</v>
      </c>
      <c r="B117" s="19" t="str">
        <f>'Client Info'!A117</f>
        <v>EDC2345</v>
      </c>
      <c r="C117">
        <f ca="1">(IF('Client Info'!M117="","",(IF(YEARFRAC('Client Info'!M117,Reference!$C$4)&lt;1,0,IF(AND(YEARFRAC('Client Info'!M117,Reference!$C$4)&gt;=1,YEARFRAC('Client Info'!M117,Reference!$C$4)&lt;=3),5,IF(AND(YEARFRAC('Client Info'!M117,Reference!$C$4)&gt;=4,YEARFRAC('Client Info'!M117,Reference!$C$4)&lt;=7),15,IF(YEARFRAC('Client Info'!M117,Reference!$C$4)&gt;=8,25,IF(YEARFRAC('Client Info'!M117,Reference!$C$4)=YEARFRAC('Client Info'!M117,Reference!$C$4),0,0))))))))</f>
        <v>5</v>
      </c>
      <c r="D117">
        <f>IF(OR('Client Info'!J117=Reference!$A$7),0,IF(OR(Reference!$A$5='Client Info'!J117, 'Client Info'!J117=Reference!$A$19,'Client Info'!J117=Reference!$A$23,'Client Info'!J117=Reference!$A$12),25, IF(OR('Client Info'!J117=Reference!$A$6, 'Client Info'!J117=Reference!$A$16),15, IF(OR('Client Info'!J117=Reference!$A$4,'Client Info'!J117=Reference!$A$13,'Client Info'!J117=Reference!$A$17,),5,0))))</f>
        <v>5</v>
      </c>
      <c r="E117">
        <f>IF('Client Info'!O117&lt;Reference!$E$5,0,IF(AND('Client Info'!O117&gt;=Reference!$E$5,'Client Info'!O117&lt;Reference!$E$6),5,IF(AND('Client Info'!O117&gt;=Reference!$E$6,'Client Info'!O117&lt;Reference!$E$7),15,IF(Reference!$E$7&lt;='Client Info'!O117,25))))</f>
        <v>0</v>
      </c>
      <c r="F117">
        <f>IF(OR('Client Info'!R117=Reference!$B$4,'Client Info'!R117=Reference!$B$5,'Client Info'!R117=Reference!$B$6),25,0)</f>
        <v>0</v>
      </c>
      <c r="G117">
        <f t="shared" ca="1" si="1"/>
        <v>10</v>
      </c>
      <c r="H117" s="19" t="s">
        <v>1365</v>
      </c>
    </row>
    <row r="118" spans="1:8" x14ac:dyDescent="0.35">
      <c r="A118" s="7" t="str">
        <f>VLOOKUP(B118,'Client Info'!$A:$B,2, FALSE)</f>
        <v>Alondra Gaytan</v>
      </c>
      <c r="B118" s="19" t="str">
        <f>'Client Info'!A118</f>
        <v>EDC2184</v>
      </c>
      <c r="C118">
        <f ca="1">(IF('Client Info'!M118="","",(IF(YEARFRAC('Client Info'!M118,Reference!$C$4)&lt;1,0,IF(AND(YEARFRAC('Client Info'!M118,Reference!$C$4)&gt;=1,YEARFRAC('Client Info'!M118,Reference!$C$4)&lt;=3),5,IF(AND(YEARFRAC('Client Info'!M118,Reference!$C$4)&gt;=4,YEARFRAC('Client Info'!M118,Reference!$C$4)&lt;=7),15,IF(YEARFRAC('Client Info'!M118,Reference!$C$4)&gt;=8,25,IF(YEARFRAC('Client Info'!M118,Reference!$C$4)=YEARFRAC('Client Info'!M118,Reference!$C$4),0,0))))))))</f>
        <v>0</v>
      </c>
      <c r="D118">
        <f>IF(OR('Client Info'!J118=Reference!$A$7),0,IF(OR(Reference!$A$5='Client Info'!J118, 'Client Info'!J118=Reference!$A$19,'Client Info'!J118=Reference!$A$23,'Client Info'!J118=Reference!$A$12),25, IF(OR('Client Info'!J118=Reference!$A$6, 'Client Info'!J118=Reference!$A$16),15, IF(OR('Client Info'!J118=Reference!$A$4,'Client Info'!J118=Reference!$A$13,'Client Info'!J118=Reference!$A$17,),5,0))))</f>
        <v>0</v>
      </c>
      <c r="E118">
        <f>IF('Client Info'!O118&lt;Reference!$E$5,0,IF(AND('Client Info'!O118&gt;=Reference!$E$5,'Client Info'!O118&lt;Reference!$E$6),5,IF(AND('Client Info'!O118&gt;=Reference!$E$6,'Client Info'!O118&lt;Reference!$E$7),15,IF(Reference!$E$7&lt;='Client Info'!O118,25))))</f>
        <v>0</v>
      </c>
      <c r="F118">
        <f>IF(OR('Client Info'!R118=Reference!$B$4,'Client Info'!R118=Reference!$B$5,'Client Info'!R118=Reference!$B$6),25,0)</f>
        <v>0</v>
      </c>
      <c r="G118">
        <f t="shared" ca="1" si="1"/>
        <v>0</v>
      </c>
      <c r="H118" s="19" t="s">
        <v>885</v>
      </c>
    </row>
    <row r="119" spans="1:8" x14ac:dyDescent="0.35">
      <c r="A119" s="7" t="str">
        <f>VLOOKUP(B119,'Client Info'!$A:$B,2, FALSE)</f>
        <v>David Pollock</v>
      </c>
      <c r="B119" s="19" t="str">
        <f>'Client Info'!A119</f>
        <v>EDC1561</v>
      </c>
      <c r="C119">
        <f ca="1">(IF('Client Info'!M119="","",(IF(YEARFRAC('Client Info'!M119,Reference!$C$4)&lt;1,0,IF(AND(YEARFRAC('Client Info'!M119,Reference!$C$4)&gt;=1,YEARFRAC('Client Info'!M119,Reference!$C$4)&lt;=3),5,IF(AND(YEARFRAC('Client Info'!M119,Reference!$C$4)&gt;=4,YEARFRAC('Client Info'!M119,Reference!$C$4)&lt;=7),15,IF(YEARFRAC('Client Info'!M119,Reference!$C$4)&gt;=8,25,IF(YEARFRAC('Client Info'!M119,Reference!$C$4)=YEARFRAC('Client Info'!M119,Reference!$C$4),0,0))))))))</f>
        <v>15</v>
      </c>
      <c r="D119">
        <f>IF(OR('Client Info'!J119=Reference!$A$7),0,IF(OR(Reference!$A$5='Client Info'!J119, 'Client Info'!J119=Reference!$A$19,'Client Info'!J119=Reference!$A$23,'Client Info'!J119=Reference!$A$12),25, IF(OR('Client Info'!J119=Reference!$A$6, 'Client Info'!J119=Reference!$A$16),15, IF(OR('Client Info'!J119=Reference!$A$4,'Client Info'!J119=Reference!$A$13,'Client Info'!J119=Reference!$A$17,),5,0))))</f>
        <v>0</v>
      </c>
      <c r="E119">
        <f>IF('Client Info'!O119&lt;Reference!$E$5,0,IF(AND('Client Info'!O119&gt;=Reference!$E$5,'Client Info'!O119&lt;Reference!$E$6),5,IF(AND('Client Info'!O119&gt;=Reference!$E$6,'Client Info'!O119&lt;Reference!$E$7),15,IF(Reference!$E$7&lt;='Client Info'!O119,25))))</f>
        <v>0</v>
      </c>
      <c r="F119">
        <f>IF(OR('Client Info'!R119=Reference!$B$4,'Client Info'!R119=Reference!$B$5,'Client Info'!R119=Reference!$B$6),25,0)</f>
        <v>0</v>
      </c>
      <c r="G119">
        <f t="shared" ca="1" si="1"/>
        <v>15</v>
      </c>
      <c r="H119" s="19" t="s">
        <v>1750</v>
      </c>
    </row>
    <row r="120" spans="1:8" x14ac:dyDescent="0.35">
      <c r="A120" s="7" t="str">
        <f>VLOOKUP(B120,'Client Info'!$A:$B,2, FALSE)</f>
        <v>Anthony C. Elliott</v>
      </c>
      <c r="B120" s="19" t="str">
        <f>'Client Info'!A120</f>
        <v>EDC2321</v>
      </c>
      <c r="C120">
        <f ca="1">(IF('Client Info'!M120="","",(IF(YEARFRAC('Client Info'!M120,Reference!$C$4)&lt;1,0,IF(AND(YEARFRAC('Client Info'!M120,Reference!$C$4)&gt;=1,YEARFRAC('Client Info'!M120,Reference!$C$4)&lt;=3),5,IF(AND(YEARFRAC('Client Info'!M120,Reference!$C$4)&gt;=4,YEARFRAC('Client Info'!M120,Reference!$C$4)&lt;=7),15,IF(YEARFRAC('Client Info'!M120,Reference!$C$4)&gt;=8,25,IF(YEARFRAC('Client Info'!M120,Reference!$C$4)=YEARFRAC('Client Info'!M120,Reference!$C$4),0,0))))))))</f>
        <v>0</v>
      </c>
      <c r="D120">
        <f>IF(OR('Client Info'!J120=Reference!$A$7),0,IF(OR(Reference!$A$5='Client Info'!J120, 'Client Info'!J120=Reference!$A$19,'Client Info'!J120=Reference!$A$23,'Client Info'!J120=Reference!$A$12),25, IF(OR('Client Info'!J120=Reference!$A$6, 'Client Info'!J120=Reference!$A$16),15, IF(OR('Client Info'!J120=Reference!$A$4,'Client Info'!J120=Reference!$A$13,'Client Info'!J120=Reference!$A$17,),5,0))))</f>
        <v>5</v>
      </c>
      <c r="E120">
        <f>IF('Client Info'!O120&lt;Reference!$E$5,0,IF(AND('Client Info'!O120&gt;=Reference!$E$5,'Client Info'!O120&lt;Reference!$E$6),5,IF(AND('Client Info'!O120&gt;=Reference!$E$6,'Client Info'!O120&lt;Reference!$E$7),15,IF(Reference!$E$7&lt;='Client Info'!O120,25))))</f>
        <v>5</v>
      </c>
      <c r="F120">
        <f>IF(OR('Client Info'!R120=Reference!$B$4,'Client Info'!R120=Reference!$B$5,'Client Info'!R120=Reference!$B$6),25,0)</f>
        <v>0</v>
      </c>
      <c r="G120">
        <f t="shared" ca="1" si="1"/>
        <v>10</v>
      </c>
      <c r="H120" s="19" t="s">
        <v>1365</v>
      </c>
    </row>
    <row r="121" spans="1:8" x14ac:dyDescent="0.35">
      <c r="A121" s="7" t="str">
        <f>VLOOKUP(B121,'Client Info'!$A:$B,2, FALSE)</f>
        <v>Alondra Gaytan</v>
      </c>
      <c r="B121" s="19" t="str">
        <f>'Client Info'!A121</f>
        <v>EDC2056g</v>
      </c>
      <c r="C121" t="str">
        <f>(IF('Client Info'!M121="","",(IF(YEARFRAC('Client Info'!M121,Reference!$C$4)&lt;1,0,IF(AND(YEARFRAC('Client Info'!M121,Reference!$C$4)&gt;=1,YEARFRAC('Client Info'!M121,Reference!$C$4)&lt;=3),5,IF(AND(YEARFRAC('Client Info'!M121,Reference!$C$4)&gt;=4,YEARFRAC('Client Info'!M121,Reference!$C$4)&lt;=7),15,IF(YEARFRAC('Client Info'!M121,Reference!$C$4)&gt;=8,25,IF(YEARFRAC('Client Info'!M121,Reference!$C$4)=YEARFRAC('Client Info'!M121,Reference!$C$4),0,0))))))))</f>
        <v/>
      </c>
      <c r="D121">
        <f>IF(OR('Client Info'!J121=Reference!$A$7),0,IF(OR(Reference!$A$5='Client Info'!J121, 'Client Info'!J121=Reference!$A$19,'Client Info'!J121=Reference!$A$23,'Client Info'!J121=Reference!$A$12),25, IF(OR('Client Info'!J121=Reference!$A$6, 'Client Info'!J121=Reference!$A$16),15, IF(OR('Client Info'!J121=Reference!$A$4,'Client Info'!J121=Reference!$A$13,'Client Info'!J121=Reference!$A$17,),5,0))))</f>
        <v>0</v>
      </c>
      <c r="E121">
        <f>IF('Client Info'!O121&lt;Reference!$E$5,0,IF(AND('Client Info'!O121&gt;=Reference!$E$5,'Client Info'!O121&lt;Reference!$E$6),5,IF(AND('Client Info'!O121&gt;=Reference!$E$6,'Client Info'!O121&lt;Reference!$E$7),15,IF(Reference!$E$7&lt;='Client Info'!O121,25))))</f>
        <v>0</v>
      </c>
      <c r="F121">
        <f>IF(OR('Client Info'!R121=Reference!$B$4,'Client Info'!R121=Reference!$B$5,'Client Info'!R121=Reference!$B$6),25,0)</f>
        <v>0</v>
      </c>
      <c r="G121">
        <f t="shared" si="1"/>
        <v>0</v>
      </c>
      <c r="H121" s="19" t="s">
        <v>885</v>
      </c>
    </row>
    <row r="122" spans="1:8" x14ac:dyDescent="0.35">
      <c r="A122" s="7" t="str">
        <f>VLOOKUP(B122,'Client Info'!$A:$B,2, FALSE)</f>
        <v>Ray Bowman</v>
      </c>
      <c r="B122" s="19" t="str">
        <f>'Client Info'!A122</f>
        <v>EDC2100</v>
      </c>
      <c r="C122" t="str">
        <f>(IF('Client Info'!M122="","",(IF(YEARFRAC('Client Info'!M122,Reference!$C$4)&lt;1,0,IF(AND(YEARFRAC('Client Info'!M122,Reference!$C$4)&gt;=1,YEARFRAC('Client Info'!M122,Reference!$C$4)&lt;=3),5,IF(AND(YEARFRAC('Client Info'!M122,Reference!$C$4)&gt;=4,YEARFRAC('Client Info'!M122,Reference!$C$4)&lt;=7),15,IF(YEARFRAC('Client Info'!M122,Reference!$C$4)&gt;=8,25,IF(YEARFRAC('Client Info'!M122,Reference!$C$4)=YEARFRAC('Client Info'!M122,Reference!$C$4),0,0))))))))</f>
        <v/>
      </c>
      <c r="D122">
        <f>IF(OR('Client Info'!J122=Reference!$A$7),0,IF(OR(Reference!$A$5='Client Info'!J122, 'Client Info'!J122=Reference!$A$19,'Client Info'!J122=Reference!$A$23,'Client Info'!J122=Reference!$A$12),25, IF(OR('Client Info'!J122=Reference!$A$6, 'Client Info'!J122=Reference!$A$16),15, IF(OR('Client Info'!J122=Reference!$A$4,'Client Info'!J122=Reference!$A$13,'Client Info'!J122=Reference!$A$17,),5,0))))</f>
        <v>25</v>
      </c>
      <c r="E122">
        <f>IF('Client Info'!O122&lt;Reference!$E$5,0,IF(AND('Client Info'!O122&gt;=Reference!$E$5,'Client Info'!O122&lt;Reference!$E$6),5,IF(AND('Client Info'!O122&gt;=Reference!$E$6,'Client Info'!O122&lt;Reference!$E$7),15,IF(Reference!$E$7&lt;='Client Info'!O122,25))))</f>
        <v>0</v>
      </c>
      <c r="F122">
        <f>IF(OR('Client Info'!R122=Reference!$B$4,'Client Info'!R122=Reference!$B$5,'Client Info'!R122=Reference!$B$6),25,0)</f>
        <v>0</v>
      </c>
      <c r="G122">
        <f t="shared" si="1"/>
        <v>25</v>
      </c>
      <c r="H122" s="19" t="s">
        <v>912</v>
      </c>
    </row>
    <row r="123" spans="1:8" x14ac:dyDescent="0.35">
      <c r="A123" s="7" t="str">
        <f>VLOOKUP(B123,'Client Info'!$A:$B,2, FALSE)</f>
        <v>Clare Briglio</v>
      </c>
      <c r="B123" s="19" t="str">
        <f>'Client Info'!A123</f>
        <v>EDC1942g</v>
      </c>
      <c r="C123">
        <f ca="1">(IF('Client Info'!M123="","",(IF(YEARFRAC('Client Info'!M123,Reference!$C$4)&lt;1,0,IF(AND(YEARFRAC('Client Info'!M123,Reference!$C$4)&gt;=1,YEARFRAC('Client Info'!M123,Reference!$C$4)&lt;=3),5,IF(AND(YEARFRAC('Client Info'!M123,Reference!$C$4)&gt;=4,YEARFRAC('Client Info'!M123,Reference!$C$4)&lt;=7),15,IF(YEARFRAC('Client Info'!M123,Reference!$C$4)&gt;=8,25,IF(YEARFRAC('Client Info'!M123,Reference!$C$4)=YEARFRAC('Client Info'!M123,Reference!$C$4),0,0))))))))</f>
        <v>0</v>
      </c>
      <c r="D123">
        <f>IF(OR('Client Info'!J123=Reference!$A$7),0,IF(OR(Reference!$A$5='Client Info'!J123, 'Client Info'!J123=Reference!$A$19,'Client Info'!J123=Reference!$A$23,'Client Info'!J123=Reference!$A$12),25, IF(OR('Client Info'!J123=Reference!$A$6, 'Client Info'!J123=Reference!$A$16),15, IF(OR('Client Info'!J123=Reference!$A$4,'Client Info'!J123=Reference!$A$13,'Client Info'!J123=Reference!$A$17,),5,0))))</f>
        <v>15</v>
      </c>
      <c r="E123">
        <f>IF('Client Info'!O123&lt;Reference!$E$5,0,IF(AND('Client Info'!O123&gt;=Reference!$E$5,'Client Info'!O123&lt;Reference!$E$6),5,IF(AND('Client Info'!O123&gt;=Reference!$E$6,'Client Info'!O123&lt;Reference!$E$7),15,IF(Reference!$E$7&lt;='Client Info'!O123,25))))</f>
        <v>0</v>
      </c>
      <c r="F123">
        <f>IF(OR('Client Info'!R123=Reference!$B$4,'Client Info'!R123=Reference!$B$5,'Client Info'!R123=Reference!$B$6),25,0)</f>
        <v>25</v>
      </c>
      <c r="G123">
        <f t="shared" ca="1" si="1"/>
        <v>40</v>
      </c>
      <c r="H123" s="19" t="s">
        <v>809</v>
      </c>
    </row>
    <row r="124" spans="1:8" x14ac:dyDescent="0.35">
      <c r="A124" s="7" t="str">
        <f>VLOOKUP(B124,'Client Info'!$A:$B,2, FALSE)</f>
        <v>Clare Briglio</v>
      </c>
      <c r="B124" s="19" t="str">
        <f>'Client Info'!A124</f>
        <v>EDC2454</v>
      </c>
      <c r="C124" t="str">
        <f>(IF('Client Info'!M124="","",(IF(YEARFRAC('Client Info'!M124,Reference!$C$4)&lt;1,0,IF(AND(YEARFRAC('Client Info'!M124,Reference!$C$4)&gt;=1,YEARFRAC('Client Info'!M124,Reference!$C$4)&lt;=3),5,IF(AND(YEARFRAC('Client Info'!M124,Reference!$C$4)&gt;=4,YEARFRAC('Client Info'!M124,Reference!$C$4)&lt;=7),15,IF(YEARFRAC('Client Info'!M124,Reference!$C$4)&gt;=8,25,IF(YEARFRAC('Client Info'!M124,Reference!$C$4)=YEARFRAC('Client Info'!M124,Reference!$C$4),0,0))))))))</f>
        <v/>
      </c>
      <c r="D124">
        <f>IF(OR('Client Info'!J124=Reference!$A$7),0,IF(OR(Reference!$A$5='Client Info'!J124, 'Client Info'!J124=Reference!$A$19,'Client Info'!J124=Reference!$A$23,'Client Info'!J124=Reference!$A$12),25, IF(OR('Client Info'!J124=Reference!$A$6, 'Client Info'!J124=Reference!$A$16),15, IF(OR('Client Info'!J124=Reference!$A$4,'Client Info'!J124=Reference!$A$13,'Client Info'!J124=Reference!$A$17,),5,0))))</f>
        <v>5</v>
      </c>
      <c r="E124">
        <f>IF('Client Info'!O124&lt;Reference!$E$5,0,IF(AND('Client Info'!O124&gt;=Reference!$E$5,'Client Info'!O124&lt;Reference!$E$6),5,IF(AND('Client Info'!O124&gt;=Reference!$E$6,'Client Info'!O124&lt;Reference!$E$7),15,IF(Reference!$E$7&lt;='Client Info'!O124,25))))</f>
        <v>0</v>
      </c>
      <c r="F124">
        <f>IF(OR('Client Info'!R124=Reference!$B$4,'Client Info'!R124=Reference!$B$5,'Client Info'!R124=Reference!$B$6),25,0)</f>
        <v>0</v>
      </c>
      <c r="G124">
        <f t="shared" si="1"/>
        <v>5</v>
      </c>
      <c r="H124" s="19" t="s">
        <v>809</v>
      </c>
    </row>
    <row r="125" spans="1:8" x14ac:dyDescent="0.35">
      <c r="A125" s="7" t="str">
        <f>VLOOKUP(B125,'Client Info'!$A:$B,2, FALSE)</f>
        <v>Mary Anne Rooney</v>
      </c>
      <c r="B125" s="19" t="str">
        <f>'Client Info'!A125</f>
        <v>EDC0382</v>
      </c>
      <c r="C125">
        <f ca="1">(IF('Client Info'!M125="","",(IF(YEARFRAC('Client Info'!M125,Reference!$C$4)&lt;1,0,IF(AND(YEARFRAC('Client Info'!M125,Reference!$C$4)&gt;=1,YEARFRAC('Client Info'!M125,Reference!$C$4)&lt;=3),5,IF(AND(YEARFRAC('Client Info'!M125,Reference!$C$4)&gt;=4,YEARFRAC('Client Info'!M125,Reference!$C$4)&lt;=7),15,IF(YEARFRAC('Client Info'!M125,Reference!$C$4)&gt;=8,25,IF(YEARFRAC('Client Info'!M125,Reference!$C$4)=YEARFRAC('Client Info'!M125,Reference!$C$4),0,0))))))))</f>
        <v>25</v>
      </c>
      <c r="D125">
        <f>IF(OR('Client Info'!J125=Reference!$A$7),0,IF(OR(Reference!$A$5='Client Info'!J125, 'Client Info'!J125=Reference!$A$19,'Client Info'!J125=Reference!$A$23,'Client Info'!J125=Reference!$A$12),25, IF(OR('Client Info'!J125=Reference!$A$6, 'Client Info'!J125=Reference!$A$16),15, IF(OR('Client Info'!J125=Reference!$A$4,'Client Info'!J125=Reference!$A$13,'Client Info'!J125=Reference!$A$17,),5,0))))</f>
        <v>25</v>
      </c>
      <c r="E125">
        <f>IF('Client Info'!O125&lt;Reference!$E$5,0,IF(AND('Client Info'!O125&gt;=Reference!$E$5,'Client Info'!O125&lt;Reference!$E$6),5,IF(AND('Client Info'!O125&gt;=Reference!$E$6,'Client Info'!O125&lt;Reference!$E$7),15,IF(Reference!$E$7&lt;='Client Info'!O125,25))))</f>
        <v>15</v>
      </c>
      <c r="F125">
        <f>IF(OR('Client Info'!R125=Reference!$B$4,'Client Info'!R125=Reference!$B$5,'Client Info'!R125=Reference!$B$6),25,0)</f>
        <v>25</v>
      </c>
      <c r="G125">
        <f t="shared" ca="1" si="1"/>
        <v>90</v>
      </c>
      <c r="H125" s="19" t="s">
        <v>1659</v>
      </c>
    </row>
    <row r="126" spans="1:8" x14ac:dyDescent="0.35">
      <c r="A126" s="7" t="str">
        <f>VLOOKUP(B126,'Client Info'!$A:$B,2, FALSE)</f>
        <v>Gonzalo Fernandez</v>
      </c>
      <c r="B126" s="19" t="str">
        <f>'Client Info'!A126</f>
        <v>EDC2416</v>
      </c>
      <c r="C126">
        <f ca="1">(IF('Client Info'!M126="","",(IF(YEARFRAC('Client Info'!M126,Reference!$C$4)&lt;1,0,IF(AND(YEARFRAC('Client Info'!M126,Reference!$C$4)&gt;=1,YEARFRAC('Client Info'!M126,Reference!$C$4)&lt;=3),5,IF(AND(YEARFRAC('Client Info'!M126,Reference!$C$4)&gt;=4,YEARFRAC('Client Info'!M126,Reference!$C$4)&lt;=7),15,IF(YEARFRAC('Client Info'!M126,Reference!$C$4)&gt;=8,25,IF(YEARFRAC('Client Info'!M126,Reference!$C$4)=YEARFRAC('Client Info'!M126,Reference!$C$4),0,0))))))))</f>
        <v>5</v>
      </c>
      <c r="D126">
        <f>IF(OR('Client Info'!J126=Reference!$A$7),0,IF(OR(Reference!$A$5='Client Info'!J126, 'Client Info'!J126=Reference!$A$19,'Client Info'!J126=Reference!$A$23,'Client Info'!J126=Reference!$A$12),25, IF(OR('Client Info'!J126=Reference!$A$6, 'Client Info'!J126=Reference!$A$16),15, IF(OR('Client Info'!J126=Reference!$A$4,'Client Info'!J126=Reference!$A$13,'Client Info'!J126=Reference!$A$17,),5,0))))</f>
        <v>15</v>
      </c>
      <c r="E126">
        <f>IF('Client Info'!O126&lt;Reference!$E$5,0,IF(AND('Client Info'!O126&gt;=Reference!$E$5,'Client Info'!O126&lt;Reference!$E$6),5,IF(AND('Client Info'!O126&gt;=Reference!$E$6,'Client Info'!O126&lt;Reference!$E$7),15,IF(Reference!$E$7&lt;='Client Info'!O126,25))))</f>
        <v>0</v>
      </c>
      <c r="F126">
        <f>IF(OR('Client Info'!R126=Reference!$B$4,'Client Info'!R126=Reference!$B$5,'Client Info'!R126=Reference!$B$6),25,0)</f>
        <v>25</v>
      </c>
      <c r="G126">
        <f t="shared" ca="1" si="1"/>
        <v>45</v>
      </c>
      <c r="H126" s="19" t="s">
        <v>848</v>
      </c>
    </row>
    <row r="127" spans="1:8" x14ac:dyDescent="0.35">
      <c r="A127" s="7" t="str">
        <f>VLOOKUP(B127,'Client Info'!$A:$B,2, FALSE)</f>
        <v>Alondra Gaytan</v>
      </c>
      <c r="B127" s="19" t="str">
        <f>'Client Info'!A127</f>
        <v>EDC2006g</v>
      </c>
      <c r="C127">
        <f ca="1">(IF('Client Info'!M127="","",(IF(YEARFRAC('Client Info'!M127,Reference!$C$4)&lt;1,0,IF(AND(YEARFRAC('Client Info'!M127,Reference!$C$4)&gt;=1,YEARFRAC('Client Info'!M127,Reference!$C$4)&lt;=3),5,IF(AND(YEARFRAC('Client Info'!M127,Reference!$C$4)&gt;=4,YEARFRAC('Client Info'!M127,Reference!$C$4)&lt;=7),15,IF(YEARFRAC('Client Info'!M127,Reference!$C$4)&gt;=8,25,IF(YEARFRAC('Client Info'!M127,Reference!$C$4)=YEARFRAC('Client Info'!M127,Reference!$C$4),0,0))))))))</f>
        <v>15</v>
      </c>
      <c r="D127">
        <f>IF(OR('Client Info'!J127=Reference!$A$7),0,IF(OR(Reference!$A$5='Client Info'!J127, 'Client Info'!J127=Reference!$A$19,'Client Info'!J127=Reference!$A$23,'Client Info'!J127=Reference!$A$12),25, IF(OR('Client Info'!J127=Reference!$A$6, 'Client Info'!J127=Reference!$A$16),15, IF(OR('Client Info'!J127=Reference!$A$4,'Client Info'!J127=Reference!$A$13,'Client Info'!J127=Reference!$A$17,),5,0))))</f>
        <v>0</v>
      </c>
      <c r="E127">
        <f>IF('Client Info'!O127&lt;Reference!$E$5,0,IF(AND('Client Info'!O127&gt;=Reference!$E$5,'Client Info'!O127&lt;Reference!$E$6),5,IF(AND('Client Info'!O127&gt;=Reference!$E$6,'Client Info'!O127&lt;Reference!$E$7),15,IF(Reference!$E$7&lt;='Client Info'!O127,25))))</f>
        <v>0</v>
      </c>
      <c r="F127">
        <f>IF(OR('Client Info'!R127=Reference!$B$4,'Client Info'!R127=Reference!$B$5,'Client Info'!R127=Reference!$B$6),25,0)</f>
        <v>0</v>
      </c>
      <c r="G127">
        <f t="shared" ca="1" si="1"/>
        <v>15</v>
      </c>
      <c r="H127" s="19" t="s">
        <v>885</v>
      </c>
    </row>
    <row r="128" spans="1:8" x14ac:dyDescent="0.35">
      <c r="A128" s="7" t="str">
        <f>VLOOKUP(B128,'Client Info'!$A:$B,2, FALSE)</f>
        <v>Alondra Gaytan</v>
      </c>
      <c r="B128" s="19" t="str">
        <f>'Client Info'!A128</f>
        <v>EDC2123</v>
      </c>
      <c r="C128" t="str">
        <f>(IF('Client Info'!M128="","",(IF(YEARFRAC('Client Info'!M128,Reference!$C$4)&lt;1,0,IF(AND(YEARFRAC('Client Info'!M128,Reference!$C$4)&gt;=1,YEARFRAC('Client Info'!M128,Reference!$C$4)&lt;=3),5,IF(AND(YEARFRAC('Client Info'!M128,Reference!$C$4)&gt;=4,YEARFRAC('Client Info'!M128,Reference!$C$4)&lt;=7),15,IF(YEARFRAC('Client Info'!M128,Reference!$C$4)&gt;=8,25,IF(YEARFRAC('Client Info'!M128,Reference!$C$4)=YEARFRAC('Client Info'!M128,Reference!$C$4),0,0))))))))</f>
        <v/>
      </c>
      <c r="D128">
        <f>IF(OR('Client Info'!J128=Reference!$A$7),0,IF(OR(Reference!$A$5='Client Info'!J128, 'Client Info'!J128=Reference!$A$19,'Client Info'!J128=Reference!$A$23,'Client Info'!J128=Reference!$A$12),25, IF(OR('Client Info'!J128=Reference!$A$6, 'Client Info'!J128=Reference!$A$16),15, IF(OR('Client Info'!J128=Reference!$A$4,'Client Info'!J128=Reference!$A$13,'Client Info'!J128=Reference!$A$17,),5,0))))</f>
        <v>15</v>
      </c>
      <c r="E128">
        <f>IF('Client Info'!O128&lt;Reference!$E$5,0,IF(AND('Client Info'!O128&gt;=Reference!$E$5,'Client Info'!O128&lt;Reference!$E$6),5,IF(AND('Client Info'!O128&gt;=Reference!$E$6,'Client Info'!O128&lt;Reference!$E$7),15,IF(Reference!$E$7&lt;='Client Info'!O128,25))))</f>
        <v>0</v>
      </c>
      <c r="F128">
        <f>IF(OR('Client Info'!R128=Reference!$B$4,'Client Info'!R128=Reference!$B$5,'Client Info'!R128=Reference!$B$6),25,0)</f>
        <v>25</v>
      </c>
      <c r="G128">
        <f t="shared" si="1"/>
        <v>40</v>
      </c>
      <c r="H128" s="19" t="s">
        <v>885</v>
      </c>
    </row>
    <row r="129" spans="1:8" x14ac:dyDescent="0.35">
      <c r="A129" s="7" t="str">
        <f>VLOOKUP(B129,'Client Info'!$A:$B,2, FALSE)</f>
        <v>David Standen</v>
      </c>
      <c r="B129" s="19" t="str">
        <f>'Client Info'!A129</f>
        <v>EDC1793</v>
      </c>
      <c r="C129" t="str">
        <f>(IF('Client Info'!M129="","",(IF(YEARFRAC('Client Info'!M129,Reference!$C$4)&lt;1,0,IF(AND(YEARFRAC('Client Info'!M129,Reference!$C$4)&gt;=1,YEARFRAC('Client Info'!M129,Reference!$C$4)&lt;=3),5,IF(AND(YEARFRAC('Client Info'!M129,Reference!$C$4)&gt;=4,YEARFRAC('Client Info'!M129,Reference!$C$4)&lt;=7),15,IF(YEARFRAC('Client Info'!M129,Reference!$C$4)&gt;=8,25,IF(YEARFRAC('Client Info'!M129,Reference!$C$4)=YEARFRAC('Client Info'!M129,Reference!$C$4),0,0))))))))</f>
        <v/>
      </c>
      <c r="D129">
        <f>IF(OR('Client Info'!J129=Reference!$A$7),0,IF(OR(Reference!$A$5='Client Info'!J129, 'Client Info'!J129=Reference!$A$19,'Client Info'!J129=Reference!$A$23,'Client Info'!J129=Reference!$A$12),25, IF(OR('Client Info'!J129=Reference!$A$6, 'Client Info'!J129=Reference!$A$16),15, IF(OR('Client Info'!J129=Reference!$A$4,'Client Info'!J129=Reference!$A$13,'Client Info'!J129=Reference!$A$17,),5,0))))</f>
        <v>5</v>
      </c>
      <c r="E129">
        <f>IF('Client Info'!O129&lt;Reference!$E$5,0,IF(AND('Client Info'!O129&gt;=Reference!$E$5,'Client Info'!O129&lt;Reference!$E$6),5,IF(AND('Client Info'!O129&gt;=Reference!$E$6,'Client Info'!O129&lt;Reference!$E$7),15,IF(Reference!$E$7&lt;='Client Info'!O129,25))))</f>
        <v>0</v>
      </c>
      <c r="F129">
        <f>IF(OR('Client Info'!R129=Reference!$B$4,'Client Info'!R129=Reference!$B$5,'Client Info'!R129=Reference!$B$6),25,0)</f>
        <v>25</v>
      </c>
      <c r="G129">
        <f t="shared" si="1"/>
        <v>30</v>
      </c>
      <c r="H129" s="19" t="s">
        <v>1652</v>
      </c>
    </row>
    <row r="130" spans="1:8" x14ac:dyDescent="0.35">
      <c r="A130" s="7" t="str">
        <f>VLOOKUP(B130,'Client Info'!$A:$B,2, FALSE)</f>
        <v>Clare Briglio</v>
      </c>
      <c r="B130" s="19" t="str">
        <f>'Client Info'!A130</f>
        <v>EDC1634g</v>
      </c>
      <c r="C130">
        <f ca="1">(IF('Client Info'!M130="","",(IF(YEARFRAC('Client Info'!M130,Reference!$C$4)&lt;1,0,IF(AND(YEARFRAC('Client Info'!M130,Reference!$C$4)&gt;=1,YEARFRAC('Client Info'!M130,Reference!$C$4)&lt;=3),5,IF(AND(YEARFRAC('Client Info'!M130,Reference!$C$4)&gt;=4,YEARFRAC('Client Info'!M130,Reference!$C$4)&lt;=7),15,IF(YEARFRAC('Client Info'!M130,Reference!$C$4)&gt;=8,25,IF(YEARFRAC('Client Info'!M130,Reference!$C$4)=YEARFRAC('Client Info'!M130,Reference!$C$4),0,0))))))))</f>
        <v>15</v>
      </c>
      <c r="D130">
        <f>IF(OR('Client Info'!J130=Reference!$A$7),0,IF(OR(Reference!$A$5='Client Info'!J130, 'Client Info'!J130=Reference!$A$19,'Client Info'!J130=Reference!$A$23,'Client Info'!J130=Reference!$A$12),25, IF(OR('Client Info'!J130=Reference!$A$6, 'Client Info'!J130=Reference!$A$16),15, IF(OR('Client Info'!J130=Reference!$A$4,'Client Info'!J130=Reference!$A$13,'Client Info'!J130=Reference!$A$17,),5,0))))</f>
        <v>15</v>
      </c>
      <c r="E130">
        <f>IF('Client Info'!O130&lt;Reference!$E$5,0,IF(AND('Client Info'!O130&gt;=Reference!$E$5,'Client Info'!O130&lt;Reference!$E$6),5,IF(AND('Client Info'!O130&gt;=Reference!$E$6,'Client Info'!O130&lt;Reference!$E$7),15,IF(Reference!$E$7&lt;='Client Info'!O130,25))))</f>
        <v>0</v>
      </c>
      <c r="F130">
        <f>IF(OR('Client Info'!R130=Reference!$B$4,'Client Info'!R130=Reference!$B$5,'Client Info'!R130=Reference!$B$6),25,0)</f>
        <v>0</v>
      </c>
      <c r="G130">
        <f t="shared" ca="1" si="1"/>
        <v>30</v>
      </c>
      <c r="H130" s="19" t="s">
        <v>809</v>
      </c>
    </row>
    <row r="131" spans="1:8" x14ac:dyDescent="0.35">
      <c r="A131" s="7" t="str">
        <f>VLOOKUP(B131,'Client Info'!$A:$B,2, FALSE)</f>
        <v>Joseph Jackson</v>
      </c>
      <c r="B131" s="19" t="str">
        <f>'Client Info'!A131</f>
        <v>LBCX5569T</v>
      </c>
      <c r="C131" t="str">
        <f>(IF('Client Info'!M131="","",(IF(YEARFRAC('Client Info'!M131,Reference!$C$4)&lt;1,0,IF(AND(YEARFRAC('Client Info'!M131,Reference!$C$4)&gt;=1,YEARFRAC('Client Info'!M131,Reference!$C$4)&lt;=3),5,IF(AND(YEARFRAC('Client Info'!M131,Reference!$C$4)&gt;=4,YEARFRAC('Client Info'!M131,Reference!$C$4)&lt;=7),15,IF(YEARFRAC('Client Info'!M131,Reference!$C$4)&gt;=8,25,IF(YEARFRAC('Client Info'!M131,Reference!$C$4)=YEARFRAC('Client Info'!M131,Reference!$C$4),0,0))))))))</f>
        <v/>
      </c>
      <c r="D131">
        <f>IF(OR('Client Info'!J131=Reference!$A$7),0,IF(OR(Reference!$A$5='Client Info'!J131, 'Client Info'!J131=Reference!$A$19,'Client Info'!J131=Reference!$A$23,'Client Info'!J131=Reference!$A$12),25, IF(OR('Client Info'!J131=Reference!$A$6, 'Client Info'!J131=Reference!$A$16),15, IF(OR('Client Info'!J131=Reference!$A$4,'Client Info'!J131=Reference!$A$13,'Client Info'!J131=Reference!$A$17,),5,0))))</f>
        <v>15</v>
      </c>
      <c r="E131">
        <f>IF('Client Info'!O131&lt;Reference!$E$5,0,IF(AND('Client Info'!O131&gt;=Reference!$E$5,'Client Info'!O131&lt;Reference!$E$6),5,IF(AND('Client Info'!O131&gt;=Reference!$E$6,'Client Info'!O131&lt;Reference!$E$7),15,IF(Reference!$E$7&lt;='Client Info'!O131,25))))</f>
        <v>0</v>
      </c>
      <c r="F131">
        <f>IF(OR('Client Info'!R131=Reference!$B$4,'Client Info'!R131=Reference!$B$5,'Client Info'!R131=Reference!$B$6),25,0)</f>
        <v>0</v>
      </c>
      <c r="G131">
        <f t="shared" ref="G131:G194" si="2">SUM(C131:F131)</f>
        <v>15</v>
      </c>
      <c r="H131" s="19" t="s">
        <v>1932</v>
      </c>
    </row>
    <row r="132" spans="1:8" x14ac:dyDescent="0.35">
      <c r="A132" s="7" t="str">
        <f>VLOOKUP(B132,'Client Info'!$A:$B,2, FALSE)</f>
        <v>Jason Ham</v>
      </c>
      <c r="B132" s="19" t="str">
        <f>'Client Info'!A132</f>
        <v>EDC1110</v>
      </c>
      <c r="C132" t="str">
        <f>(IF('Client Info'!M132="","",(IF(YEARFRAC('Client Info'!M132,Reference!$C$4)&lt;1,0,IF(AND(YEARFRAC('Client Info'!M132,Reference!$C$4)&gt;=1,YEARFRAC('Client Info'!M132,Reference!$C$4)&lt;=3),5,IF(AND(YEARFRAC('Client Info'!M132,Reference!$C$4)&gt;=4,YEARFRAC('Client Info'!M132,Reference!$C$4)&lt;=7),15,IF(YEARFRAC('Client Info'!M132,Reference!$C$4)&gt;=8,25,IF(YEARFRAC('Client Info'!M132,Reference!$C$4)=YEARFRAC('Client Info'!M132,Reference!$C$4),0,0))))))))</f>
        <v/>
      </c>
      <c r="D132">
        <f>IF(OR('Client Info'!J132=Reference!$A$7),0,IF(OR(Reference!$A$5='Client Info'!J132, 'Client Info'!J132=Reference!$A$19,'Client Info'!J132=Reference!$A$23,'Client Info'!J132=Reference!$A$12),25, IF(OR('Client Info'!J132=Reference!$A$6, 'Client Info'!J132=Reference!$A$16),15, IF(OR('Client Info'!J132=Reference!$A$4,'Client Info'!J132=Reference!$A$13,'Client Info'!J132=Reference!$A$17,),5,0))))</f>
        <v>0</v>
      </c>
      <c r="E132">
        <f>IF('Client Info'!O132&lt;Reference!$E$5,0,IF(AND('Client Info'!O132&gt;=Reference!$E$5,'Client Info'!O132&lt;Reference!$E$6),5,IF(AND('Client Info'!O132&gt;=Reference!$E$6,'Client Info'!O132&lt;Reference!$E$7),15,IF(Reference!$E$7&lt;='Client Info'!O132,25))))</f>
        <v>0</v>
      </c>
      <c r="F132">
        <f>IF(OR('Client Info'!R132=Reference!$B$4,'Client Info'!R132=Reference!$B$5,'Client Info'!R132=Reference!$B$6),25,0)</f>
        <v>0</v>
      </c>
      <c r="G132">
        <f t="shared" si="2"/>
        <v>0</v>
      </c>
      <c r="H132" s="19" t="s">
        <v>1613</v>
      </c>
    </row>
    <row r="133" spans="1:8" x14ac:dyDescent="0.35">
      <c r="A133" s="7" t="str">
        <f>VLOOKUP(B133,'Client Info'!$A:$B,2, FALSE)</f>
        <v>Gonzalo Fernandez</v>
      </c>
      <c r="B133" s="19" t="str">
        <f>'Client Info'!A133</f>
        <v>EDC2297</v>
      </c>
      <c r="C133" t="str">
        <f>(IF('Client Info'!M133="","",(IF(YEARFRAC('Client Info'!M133,Reference!$C$4)&lt;1,0,IF(AND(YEARFRAC('Client Info'!M133,Reference!$C$4)&gt;=1,YEARFRAC('Client Info'!M133,Reference!$C$4)&lt;=3),5,IF(AND(YEARFRAC('Client Info'!M133,Reference!$C$4)&gt;=4,YEARFRAC('Client Info'!M133,Reference!$C$4)&lt;=7),15,IF(YEARFRAC('Client Info'!M133,Reference!$C$4)&gt;=8,25,IF(YEARFRAC('Client Info'!M133,Reference!$C$4)=YEARFRAC('Client Info'!M133,Reference!$C$4),0,0))))))))</f>
        <v/>
      </c>
      <c r="D133">
        <f>IF(OR('Client Info'!J133=Reference!$A$7),0,IF(OR(Reference!$A$5='Client Info'!J133, 'Client Info'!J133=Reference!$A$19,'Client Info'!J133=Reference!$A$23,'Client Info'!J133=Reference!$A$12),25, IF(OR('Client Info'!J133=Reference!$A$6, 'Client Info'!J133=Reference!$A$16),15, IF(OR('Client Info'!J133=Reference!$A$4,'Client Info'!J133=Reference!$A$13,'Client Info'!J133=Reference!$A$17,),5,0))))</f>
        <v>0</v>
      </c>
      <c r="E133">
        <f>IF('Client Info'!O133&lt;Reference!$E$5,0,IF(AND('Client Info'!O133&gt;=Reference!$E$5,'Client Info'!O133&lt;Reference!$E$6),5,IF(AND('Client Info'!O133&gt;=Reference!$E$6,'Client Info'!O133&lt;Reference!$E$7),15,IF(Reference!$E$7&lt;='Client Info'!O133,25))))</f>
        <v>0</v>
      </c>
      <c r="F133">
        <f>IF(OR('Client Info'!R133=Reference!$B$4,'Client Info'!R133=Reference!$B$5,'Client Info'!R133=Reference!$B$6),25,0)</f>
        <v>25</v>
      </c>
      <c r="G133">
        <f t="shared" si="2"/>
        <v>25</v>
      </c>
      <c r="H133" s="19" t="s">
        <v>848</v>
      </c>
    </row>
    <row r="134" spans="1:8" x14ac:dyDescent="0.35">
      <c r="A134" s="7" t="str">
        <f>VLOOKUP(B134,'Client Info'!$A:$B,2, FALSE)</f>
        <v>Bill Bartels</v>
      </c>
      <c r="B134" s="19" t="str">
        <f>'Client Info'!A134</f>
        <v>EDC1838</v>
      </c>
      <c r="C134" t="str">
        <f>(IF('Client Info'!M134="","",(IF(YEARFRAC('Client Info'!M134,Reference!$C$4)&lt;1,0,IF(AND(YEARFRAC('Client Info'!M134,Reference!$C$4)&gt;=1,YEARFRAC('Client Info'!M134,Reference!$C$4)&lt;=3),5,IF(AND(YEARFRAC('Client Info'!M134,Reference!$C$4)&gt;=4,YEARFRAC('Client Info'!M134,Reference!$C$4)&lt;=7),15,IF(YEARFRAC('Client Info'!M134,Reference!$C$4)&gt;=8,25,IF(YEARFRAC('Client Info'!M134,Reference!$C$4)=YEARFRAC('Client Info'!M134,Reference!$C$4),0,0))))))))</f>
        <v/>
      </c>
      <c r="D134">
        <f>IF(OR('Client Info'!J134=Reference!$A$7),0,IF(OR(Reference!$A$5='Client Info'!J134, 'Client Info'!J134=Reference!$A$19,'Client Info'!J134=Reference!$A$23,'Client Info'!J134=Reference!$A$12),25, IF(OR('Client Info'!J134=Reference!$A$6, 'Client Info'!J134=Reference!$A$16),15, IF(OR('Client Info'!J134=Reference!$A$4,'Client Info'!J134=Reference!$A$13,'Client Info'!J134=Reference!$A$17,),5,0))))</f>
        <v>25</v>
      </c>
      <c r="E134">
        <f>IF('Client Info'!O134&lt;Reference!$E$5,0,IF(AND('Client Info'!O134&gt;=Reference!$E$5,'Client Info'!O134&lt;Reference!$E$6),5,IF(AND('Client Info'!O134&gt;=Reference!$E$6,'Client Info'!O134&lt;Reference!$E$7),15,IF(Reference!$E$7&lt;='Client Info'!O134,25))))</f>
        <v>0</v>
      </c>
      <c r="F134">
        <f>IF(OR('Client Info'!R134=Reference!$B$4,'Client Info'!R134=Reference!$B$5,'Client Info'!R134=Reference!$B$6),25,0)</f>
        <v>25</v>
      </c>
      <c r="G134">
        <f t="shared" si="2"/>
        <v>50</v>
      </c>
      <c r="H134" s="19" t="s">
        <v>812</v>
      </c>
    </row>
    <row r="135" spans="1:8" x14ac:dyDescent="0.35">
      <c r="A135" s="7" t="str">
        <f>VLOOKUP(B135,'Client Info'!$A:$B,2, FALSE)</f>
        <v>Clare Briglio</v>
      </c>
      <c r="B135" s="19" t="str">
        <f>'Client Info'!A135</f>
        <v>EDC2484</v>
      </c>
      <c r="C135">
        <f ca="1">(IF('Client Info'!M135="","",(IF(YEARFRAC('Client Info'!M135,Reference!$C$4)&lt;1,0,IF(AND(YEARFRAC('Client Info'!M135,Reference!$C$4)&gt;=1,YEARFRAC('Client Info'!M135,Reference!$C$4)&lt;=3),5,IF(AND(YEARFRAC('Client Info'!M135,Reference!$C$4)&gt;=4,YEARFRAC('Client Info'!M135,Reference!$C$4)&lt;=7),15,IF(YEARFRAC('Client Info'!M135,Reference!$C$4)&gt;=8,25,IF(YEARFRAC('Client Info'!M135,Reference!$C$4)=YEARFRAC('Client Info'!M135,Reference!$C$4),0,0))))))))</f>
        <v>0</v>
      </c>
      <c r="D135">
        <f>IF(OR('Client Info'!J135=Reference!$A$7),0,IF(OR(Reference!$A$5='Client Info'!J135, 'Client Info'!J135=Reference!$A$19,'Client Info'!J135=Reference!$A$23,'Client Info'!J135=Reference!$A$12),25, IF(OR('Client Info'!J135=Reference!$A$6, 'Client Info'!J135=Reference!$A$16),15, IF(OR('Client Info'!J135=Reference!$A$4,'Client Info'!J135=Reference!$A$13,'Client Info'!J135=Reference!$A$17,),5,0))))</f>
        <v>15</v>
      </c>
      <c r="E135">
        <f>IF('Client Info'!O135&lt;Reference!$E$5,0,IF(AND('Client Info'!O135&gt;=Reference!$E$5,'Client Info'!O135&lt;Reference!$E$6),5,IF(AND('Client Info'!O135&gt;=Reference!$E$6,'Client Info'!O135&lt;Reference!$E$7),15,IF(Reference!$E$7&lt;='Client Info'!O135,25))))</f>
        <v>0</v>
      </c>
      <c r="F135">
        <f>IF(OR('Client Info'!R135=Reference!$B$4,'Client Info'!R135=Reference!$B$5,'Client Info'!R135=Reference!$B$6),25,0)</f>
        <v>0</v>
      </c>
      <c r="G135">
        <f t="shared" ca="1" si="2"/>
        <v>15</v>
      </c>
      <c r="H135" s="19" t="s">
        <v>809</v>
      </c>
    </row>
    <row r="136" spans="1:8" x14ac:dyDescent="0.35">
      <c r="A136" s="7" t="str">
        <f>VLOOKUP(B136,'Client Info'!$A:$B,2, FALSE)</f>
        <v>Georg Winkler</v>
      </c>
      <c r="B136" s="19" t="str">
        <f>'Client Info'!A136</f>
        <v>EDC1723g</v>
      </c>
      <c r="C136">
        <f ca="1">(IF('Client Info'!M136="","",(IF(YEARFRAC('Client Info'!M136,Reference!$C$4)&lt;1,0,IF(AND(YEARFRAC('Client Info'!M136,Reference!$C$4)&gt;=1,YEARFRAC('Client Info'!M136,Reference!$C$4)&lt;=3),5,IF(AND(YEARFRAC('Client Info'!M136,Reference!$C$4)&gt;=4,YEARFRAC('Client Info'!M136,Reference!$C$4)&lt;=7),15,IF(YEARFRAC('Client Info'!M136,Reference!$C$4)&gt;=8,25,IF(YEARFRAC('Client Info'!M136,Reference!$C$4)=YEARFRAC('Client Info'!M136,Reference!$C$4),0,0))))))))</f>
        <v>0</v>
      </c>
      <c r="D136">
        <f>IF(OR('Client Info'!J136=Reference!$A$7),0,IF(OR(Reference!$A$5='Client Info'!J136, 'Client Info'!J136=Reference!$A$19,'Client Info'!J136=Reference!$A$23,'Client Info'!J136=Reference!$A$12),25, IF(OR('Client Info'!J136=Reference!$A$6, 'Client Info'!J136=Reference!$A$16),15, IF(OR('Client Info'!J136=Reference!$A$4,'Client Info'!J136=Reference!$A$13,'Client Info'!J136=Reference!$A$17,),5,0))))</f>
        <v>15</v>
      </c>
      <c r="E136">
        <f>IF('Client Info'!O136&lt;Reference!$E$5,0,IF(AND('Client Info'!O136&gt;=Reference!$E$5,'Client Info'!O136&lt;Reference!$E$6),5,IF(AND('Client Info'!O136&gt;=Reference!$E$6,'Client Info'!O136&lt;Reference!$E$7),15,IF(Reference!$E$7&lt;='Client Info'!O136,25))))</f>
        <v>0</v>
      </c>
      <c r="F136">
        <f>IF(OR('Client Info'!R136=Reference!$B$4,'Client Info'!R136=Reference!$B$5,'Client Info'!R136=Reference!$B$6),25,0)</f>
        <v>25</v>
      </c>
      <c r="G136">
        <f t="shared" ca="1" si="2"/>
        <v>40</v>
      </c>
      <c r="H136" s="19" t="s">
        <v>1063</v>
      </c>
    </row>
    <row r="137" spans="1:8" x14ac:dyDescent="0.35">
      <c r="A137" s="7" t="str">
        <f>VLOOKUP(B137,'Client Info'!$A:$B,2, FALSE)</f>
        <v>Bill Bartels</v>
      </c>
      <c r="B137" s="19" t="str">
        <f>'Client Info'!A137</f>
        <v>EDC2821DR</v>
      </c>
      <c r="C137">
        <f ca="1">(IF('Client Info'!M137="","",(IF(YEARFRAC('Client Info'!M137,Reference!$C$4)&lt;1,0,IF(AND(YEARFRAC('Client Info'!M137,Reference!$C$4)&gt;=1,YEARFRAC('Client Info'!M137,Reference!$C$4)&lt;=3),5,IF(AND(YEARFRAC('Client Info'!M137,Reference!$C$4)&gt;=4,YEARFRAC('Client Info'!M137,Reference!$C$4)&lt;=7),15,IF(YEARFRAC('Client Info'!M137,Reference!$C$4)&gt;=8,25,IF(YEARFRAC('Client Info'!M137,Reference!$C$4)=YEARFRAC('Client Info'!M137,Reference!$C$4),0,0))))))))</f>
        <v>0</v>
      </c>
      <c r="D137">
        <f>IF(OR('Client Info'!J137=Reference!$A$7),0,IF(OR(Reference!$A$5='Client Info'!J137, 'Client Info'!J137=Reference!$A$19,'Client Info'!J137=Reference!$A$23,'Client Info'!J137=Reference!$A$12),25, IF(OR('Client Info'!J137=Reference!$A$6, 'Client Info'!J137=Reference!$A$16),15, IF(OR('Client Info'!J137=Reference!$A$4,'Client Info'!J137=Reference!$A$13,'Client Info'!J137=Reference!$A$17,),5,0))))</f>
        <v>25</v>
      </c>
      <c r="E137">
        <f>IF('Client Info'!O137&lt;Reference!$E$5,0,IF(AND('Client Info'!O137&gt;=Reference!$E$5,'Client Info'!O137&lt;Reference!$E$6),5,IF(AND('Client Info'!O137&gt;=Reference!$E$6,'Client Info'!O137&lt;Reference!$E$7),15,IF(Reference!$E$7&lt;='Client Info'!O137,25))))</f>
        <v>0</v>
      </c>
      <c r="F137">
        <f>IF(OR('Client Info'!R137=Reference!$B$4,'Client Info'!R137=Reference!$B$5,'Client Info'!R137=Reference!$B$6),25,0)</f>
        <v>25</v>
      </c>
      <c r="G137">
        <f t="shared" ca="1" si="2"/>
        <v>50</v>
      </c>
      <c r="H137" s="19" t="s">
        <v>812</v>
      </c>
    </row>
    <row r="138" spans="1:8" x14ac:dyDescent="0.35">
      <c r="A138" s="7" t="str">
        <f>VLOOKUP(B138,'Client Info'!$A:$B,2, FALSE)</f>
        <v>Pat Sweeney</v>
      </c>
      <c r="B138" s="19" t="str">
        <f>'Client Info'!A138</f>
        <v>EDC1936g</v>
      </c>
      <c r="C138" t="str">
        <f>(IF('Client Info'!M138="","",(IF(YEARFRAC('Client Info'!M138,Reference!$C$4)&lt;1,0,IF(AND(YEARFRAC('Client Info'!M138,Reference!$C$4)&gt;=1,YEARFRAC('Client Info'!M138,Reference!$C$4)&lt;=3),5,IF(AND(YEARFRAC('Client Info'!M138,Reference!$C$4)&gt;=4,YEARFRAC('Client Info'!M138,Reference!$C$4)&lt;=7),15,IF(YEARFRAC('Client Info'!M138,Reference!$C$4)&gt;=8,25,IF(YEARFRAC('Client Info'!M138,Reference!$C$4)=YEARFRAC('Client Info'!M138,Reference!$C$4),0,0))))))))</f>
        <v/>
      </c>
      <c r="D138">
        <f>IF(OR('Client Info'!J138=Reference!$A$7),0,IF(OR(Reference!$A$5='Client Info'!J138, 'Client Info'!J138=Reference!$A$19,'Client Info'!J138=Reference!$A$23,'Client Info'!J138=Reference!$A$12),25, IF(OR('Client Info'!J138=Reference!$A$6, 'Client Info'!J138=Reference!$A$16),15, IF(OR('Client Info'!J138=Reference!$A$4,'Client Info'!J138=Reference!$A$13,'Client Info'!J138=Reference!$A$17,),5,0))))</f>
        <v>5</v>
      </c>
      <c r="E138">
        <f>IF('Client Info'!O138&lt;Reference!$E$5,0,IF(AND('Client Info'!O138&gt;=Reference!$E$5,'Client Info'!O138&lt;Reference!$E$6),5,IF(AND('Client Info'!O138&gt;=Reference!$E$6,'Client Info'!O138&lt;Reference!$E$7),15,IF(Reference!$E$7&lt;='Client Info'!O138,25))))</f>
        <v>0</v>
      </c>
      <c r="F138">
        <f>IF(OR('Client Info'!R138=Reference!$B$4,'Client Info'!R138=Reference!$B$5,'Client Info'!R138=Reference!$B$6),25,0)</f>
        <v>25</v>
      </c>
      <c r="G138">
        <f t="shared" si="2"/>
        <v>30</v>
      </c>
      <c r="H138" s="19" t="s">
        <v>796</v>
      </c>
    </row>
    <row r="139" spans="1:8" x14ac:dyDescent="0.35">
      <c r="A139" s="7" t="str">
        <f>VLOOKUP(B139,'Client Info'!$A:$B,2, FALSE)</f>
        <v>Melissa Moreno</v>
      </c>
      <c r="B139" s="19" t="str">
        <f>'Client Info'!A139</f>
        <v>SBEDC0193</v>
      </c>
      <c r="C139">
        <f ca="1">(IF('Client Info'!M139="","",(IF(YEARFRAC('Client Info'!M139,Reference!$C$4)&lt;1,0,IF(AND(YEARFRAC('Client Info'!M139,Reference!$C$4)&gt;=1,YEARFRAC('Client Info'!M139,Reference!$C$4)&lt;=3),5,IF(AND(YEARFRAC('Client Info'!M139,Reference!$C$4)&gt;=4,YEARFRAC('Client Info'!M139,Reference!$C$4)&lt;=7),15,IF(YEARFRAC('Client Info'!M139,Reference!$C$4)&gt;=8,25,IF(YEARFRAC('Client Info'!M139,Reference!$C$4)=YEARFRAC('Client Info'!M139,Reference!$C$4),0,0))))))))</f>
        <v>25</v>
      </c>
      <c r="D139">
        <f>IF(OR('Client Info'!J139=Reference!$A$7),0,IF(OR(Reference!$A$5='Client Info'!J139, 'Client Info'!J139=Reference!$A$19,'Client Info'!J139=Reference!$A$23,'Client Info'!J139=Reference!$A$12),25, IF(OR('Client Info'!J139=Reference!$A$6, 'Client Info'!J139=Reference!$A$16),15, IF(OR('Client Info'!J139=Reference!$A$4,'Client Info'!J139=Reference!$A$13,'Client Info'!J139=Reference!$A$17,),5,0))))</f>
        <v>25</v>
      </c>
      <c r="E139">
        <f>IF('Client Info'!O139&lt;Reference!$E$5,0,IF(AND('Client Info'!O139&gt;=Reference!$E$5,'Client Info'!O139&lt;Reference!$E$6),5,IF(AND('Client Info'!O139&gt;=Reference!$E$6,'Client Info'!O139&lt;Reference!$E$7),15,IF(Reference!$E$7&lt;='Client Info'!O139,25))))</f>
        <v>0</v>
      </c>
      <c r="F139">
        <f>IF(OR('Client Info'!R139=Reference!$B$4,'Client Info'!R139=Reference!$B$5,'Client Info'!R139=Reference!$B$6),25,0)</f>
        <v>0</v>
      </c>
      <c r="G139">
        <f t="shared" ca="1" si="2"/>
        <v>50</v>
      </c>
      <c r="H139" s="19" t="s">
        <v>1601</v>
      </c>
    </row>
    <row r="140" spans="1:8" x14ac:dyDescent="0.35">
      <c r="A140" s="7" t="str">
        <f>VLOOKUP(B140,'Client Info'!$A:$B,2, FALSE)</f>
        <v>Alondra Gaytan</v>
      </c>
      <c r="B140" s="19" t="str">
        <f>'Client Info'!A140</f>
        <v>EDC2152</v>
      </c>
      <c r="C140" t="str">
        <f>(IF('Client Info'!M140="","",(IF(YEARFRAC('Client Info'!M140,Reference!$C$4)&lt;1,0,IF(AND(YEARFRAC('Client Info'!M140,Reference!$C$4)&gt;=1,YEARFRAC('Client Info'!M140,Reference!$C$4)&lt;=3),5,IF(AND(YEARFRAC('Client Info'!M140,Reference!$C$4)&gt;=4,YEARFRAC('Client Info'!M140,Reference!$C$4)&lt;=7),15,IF(YEARFRAC('Client Info'!M140,Reference!$C$4)&gt;=8,25,IF(YEARFRAC('Client Info'!M140,Reference!$C$4)=YEARFRAC('Client Info'!M140,Reference!$C$4),0,0))))))))</f>
        <v/>
      </c>
      <c r="D140">
        <f>IF(OR('Client Info'!J140=Reference!$A$7),0,IF(OR(Reference!$A$5='Client Info'!J140, 'Client Info'!J140=Reference!$A$19,'Client Info'!J140=Reference!$A$23,'Client Info'!J140=Reference!$A$12),25, IF(OR('Client Info'!J140=Reference!$A$6, 'Client Info'!J140=Reference!$A$16),15, IF(OR('Client Info'!J140=Reference!$A$4,'Client Info'!J140=Reference!$A$13,'Client Info'!J140=Reference!$A$17,),5,0))))</f>
        <v>25</v>
      </c>
      <c r="E140">
        <f>IF('Client Info'!O140&lt;Reference!$E$5,0,IF(AND('Client Info'!O140&gt;=Reference!$E$5,'Client Info'!O140&lt;Reference!$E$6),5,IF(AND('Client Info'!O140&gt;=Reference!$E$6,'Client Info'!O140&lt;Reference!$E$7),15,IF(Reference!$E$7&lt;='Client Info'!O140,25))))</f>
        <v>0</v>
      </c>
      <c r="F140">
        <f>IF(OR('Client Info'!R140=Reference!$B$4,'Client Info'!R140=Reference!$B$5,'Client Info'!R140=Reference!$B$6),25,0)</f>
        <v>0</v>
      </c>
      <c r="G140">
        <f t="shared" si="2"/>
        <v>25</v>
      </c>
      <c r="H140" s="19" t="s">
        <v>885</v>
      </c>
    </row>
    <row r="141" spans="1:8" x14ac:dyDescent="0.35">
      <c r="A141" s="7" t="str">
        <f>VLOOKUP(B141,'Client Info'!$A:$B,2, FALSE)</f>
        <v>Bill Bartels</v>
      </c>
      <c r="B141" s="19" t="str">
        <f>'Client Info'!A141</f>
        <v>EDC2494</v>
      </c>
      <c r="C141" t="str">
        <f>(IF('Client Info'!M141="","",(IF(YEARFRAC('Client Info'!M141,Reference!$C$4)&lt;1,0,IF(AND(YEARFRAC('Client Info'!M141,Reference!$C$4)&gt;=1,YEARFRAC('Client Info'!M141,Reference!$C$4)&lt;=3),5,IF(AND(YEARFRAC('Client Info'!M141,Reference!$C$4)&gt;=4,YEARFRAC('Client Info'!M141,Reference!$C$4)&lt;=7),15,IF(YEARFRAC('Client Info'!M141,Reference!$C$4)&gt;=8,25,IF(YEARFRAC('Client Info'!M141,Reference!$C$4)=YEARFRAC('Client Info'!M141,Reference!$C$4),0,0))))))))</f>
        <v/>
      </c>
      <c r="D141">
        <f>IF(OR('Client Info'!J141=Reference!$A$7),0,IF(OR(Reference!$A$5='Client Info'!J141, 'Client Info'!J141=Reference!$A$19,'Client Info'!J141=Reference!$A$23,'Client Info'!J141=Reference!$A$12),25, IF(OR('Client Info'!J141=Reference!$A$6, 'Client Info'!J141=Reference!$A$16),15, IF(OR('Client Info'!J141=Reference!$A$4,'Client Info'!J141=Reference!$A$13,'Client Info'!J141=Reference!$A$17,),5,0))))</f>
        <v>25</v>
      </c>
      <c r="E141">
        <f>IF('Client Info'!O141&lt;Reference!$E$5,0,IF(AND('Client Info'!O141&gt;=Reference!$E$5,'Client Info'!O141&lt;Reference!$E$6),5,IF(AND('Client Info'!O141&gt;=Reference!$E$6,'Client Info'!O141&lt;Reference!$E$7),15,IF(Reference!$E$7&lt;='Client Info'!O141,25))))</f>
        <v>0</v>
      </c>
      <c r="F141">
        <f>IF(OR('Client Info'!R141=Reference!$B$4,'Client Info'!R141=Reference!$B$5,'Client Info'!R141=Reference!$B$6),25,0)</f>
        <v>0</v>
      </c>
      <c r="G141">
        <f t="shared" si="2"/>
        <v>25</v>
      </c>
      <c r="H141" s="19" t="s">
        <v>812</v>
      </c>
    </row>
    <row r="142" spans="1:8" x14ac:dyDescent="0.35">
      <c r="A142" s="7" t="str">
        <f>VLOOKUP(B142,'Client Info'!$A:$B,2, FALSE)</f>
        <v>Anthony C. Elliott</v>
      </c>
      <c r="B142" s="19" t="str">
        <f>'Client Info'!A142</f>
        <v>EDC2785</v>
      </c>
      <c r="C142">
        <f ca="1">(IF('Client Info'!M142="","",(IF(YEARFRAC('Client Info'!M142,Reference!$C$4)&lt;1,0,IF(AND(YEARFRAC('Client Info'!M142,Reference!$C$4)&gt;=1,YEARFRAC('Client Info'!M142,Reference!$C$4)&lt;=3),5,IF(AND(YEARFRAC('Client Info'!M142,Reference!$C$4)&gt;=4,YEARFRAC('Client Info'!M142,Reference!$C$4)&lt;=7),15,IF(YEARFRAC('Client Info'!M142,Reference!$C$4)&gt;=8,25,IF(YEARFRAC('Client Info'!M142,Reference!$C$4)=YEARFRAC('Client Info'!M142,Reference!$C$4),0,0))))))))</f>
        <v>0</v>
      </c>
      <c r="D142">
        <f>IF(OR('Client Info'!J142=Reference!$A$7),0,IF(OR(Reference!$A$5='Client Info'!J142, 'Client Info'!J142=Reference!$A$19,'Client Info'!J142=Reference!$A$23,'Client Info'!J142=Reference!$A$12),25, IF(OR('Client Info'!J142=Reference!$A$6, 'Client Info'!J142=Reference!$A$16),15, IF(OR('Client Info'!J142=Reference!$A$4,'Client Info'!J142=Reference!$A$13,'Client Info'!J142=Reference!$A$17,),5,0))))</f>
        <v>15</v>
      </c>
      <c r="E142">
        <f>IF('Client Info'!O142&lt;Reference!$E$5,0,IF(AND('Client Info'!O142&gt;=Reference!$E$5,'Client Info'!O142&lt;Reference!$E$6),5,IF(AND('Client Info'!O142&gt;=Reference!$E$6,'Client Info'!O142&lt;Reference!$E$7),15,IF(Reference!$E$7&lt;='Client Info'!O142,25))))</f>
        <v>15</v>
      </c>
      <c r="F142">
        <f>IF(OR('Client Info'!R142=Reference!$B$4,'Client Info'!R142=Reference!$B$5,'Client Info'!R142=Reference!$B$6),25,0)</f>
        <v>0</v>
      </c>
      <c r="G142">
        <f t="shared" ca="1" si="2"/>
        <v>30</v>
      </c>
      <c r="H142" s="19" t="s">
        <v>1365</v>
      </c>
    </row>
    <row r="143" spans="1:8" x14ac:dyDescent="0.35">
      <c r="A143" s="7" t="str">
        <f>VLOOKUP(B143,'Client Info'!$A:$B,2, FALSE)</f>
        <v>Clare Briglio</v>
      </c>
      <c r="B143" s="19" t="str">
        <f>'Client Info'!A143</f>
        <v>EDC1926g</v>
      </c>
      <c r="C143">
        <f ca="1">(IF('Client Info'!M143="","",(IF(YEARFRAC('Client Info'!M143,Reference!$C$4)&lt;1,0,IF(AND(YEARFRAC('Client Info'!M143,Reference!$C$4)&gt;=1,YEARFRAC('Client Info'!M143,Reference!$C$4)&lt;=3),5,IF(AND(YEARFRAC('Client Info'!M143,Reference!$C$4)&gt;=4,YEARFRAC('Client Info'!M143,Reference!$C$4)&lt;=7),15,IF(YEARFRAC('Client Info'!M143,Reference!$C$4)&gt;=8,25,IF(YEARFRAC('Client Info'!M143,Reference!$C$4)=YEARFRAC('Client Info'!M143,Reference!$C$4),0,0))))))))</f>
        <v>15</v>
      </c>
      <c r="D143">
        <f>IF(OR('Client Info'!J143=Reference!$A$7),0,IF(OR(Reference!$A$5='Client Info'!J143, 'Client Info'!J143=Reference!$A$19,'Client Info'!J143=Reference!$A$23,'Client Info'!J143=Reference!$A$12),25, IF(OR('Client Info'!J143=Reference!$A$6, 'Client Info'!J143=Reference!$A$16),15, IF(OR('Client Info'!J143=Reference!$A$4,'Client Info'!J143=Reference!$A$13,'Client Info'!J143=Reference!$A$17,),5,0))))</f>
        <v>15</v>
      </c>
      <c r="E143">
        <f>IF('Client Info'!O143&lt;Reference!$E$5,0,IF(AND('Client Info'!O143&gt;=Reference!$E$5,'Client Info'!O143&lt;Reference!$E$6),5,IF(AND('Client Info'!O143&gt;=Reference!$E$6,'Client Info'!O143&lt;Reference!$E$7),15,IF(Reference!$E$7&lt;='Client Info'!O143,25))))</f>
        <v>0</v>
      </c>
      <c r="F143">
        <f>IF(OR('Client Info'!R143=Reference!$B$4,'Client Info'!R143=Reference!$B$5,'Client Info'!R143=Reference!$B$6),25,0)</f>
        <v>0</v>
      </c>
      <c r="G143">
        <f t="shared" ca="1" si="2"/>
        <v>30</v>
      </c>
      <c r="H143" s="19" t="s">
        <v>809</v>
      </c>
    </row>
    <row r="144" spans="1:8" x14ac:dyDescent="0.35">
      <c r="A144" s="7" t="str">
        <f>VLOOKUP(B144,'Client Info'!$A:$B,2, FALSE)</f>
        <v>Gonzalo Fernandez</v>
      </c>
      <c r="B144" s="19" t="str">
        <f>'Client Info'!A144</f>
        <v>EDC2363</v>
      </c>
      <c r="C144" t="str">
        <f>(IF('Client Info'!M144="","",(IF(YEARFRAC('Client Info'!M144,Reference!$C$4)&lt;1,0,IF(AND(YEARFRAC('Client Info'!M144,Reference!$C$4)&gt;=1,YEARFRAC('Client Info'!M144,Reference!$C$4)&lt;=3),5,IF(AND(YEARFRAC('Client Info'!M144,Reference!$C$4)&gt;=4,YEARFRAC('Client Info'!M144,Reference!$C$4)&lt;=7),15,IF(YEARFRAC('Client Info'!M144,Reference!$C$4)&gt;=8,25,IF(YEARFRAC('Client Info'!M144,Reference!$C$4)=YEARFRAC('Client Info'!M144,Reference!$C$4),0,0))))))))</f>
        <v/>
      </c>
      <c r="D144">
        <f>IF(OR('Client Info'!J144=Reference!$A$7),0,IF(OR(Reference!$A$5='Client Info'!J144, 'Client Info'!J144=Reference!$A$19,'Client Info'!J144=Reference!$A$23,'Client Info'!J144=Reference!$A$12),25, IF(OR('Client Info'!J144=Reference!$A$6, 'Client Info'!J144=Reference!$A$16),15, IF(OR('Client Info'!J144=Reference!$A$4,'Client Info'!J144=Reference!$A$13,'Client Info'!J144=Reference!$A$17,),5,0))))</f>
        <v>0</v>
      </c>
      <c r="E144">
        <f>IF('Client Info'!O144&lt;Reference!$E$5,0,IF(AND('Client Info'!O144&gt;=Reference!$E$5,'Client Info'!O144&lt;Reference!$E$6),5,IF(AND('Client Info'!O144&gt;=Reference!$E$6,'Client Info'!O144&lt;Reference!$E$7),15,IF(Reference!$E$7&lt;='Client Info'!O144,25))))</f>
        <v>0</v>
      </c>
      <c r="F144">
        <f>IF(OR('Client Info'!R144=Reference!$B$4,'Client Info'!R144=Reference!$B$5,'Client Info'!R144=Reference!$B$6),25,0)</f>
        <v>0</v>
      </c>
      <c r="G144">
        <f t="shared" si="2"/>
        <v>0</v>
      </c>
      <c r="H144" s="19" t="s">
        <v>848</v>
      </c>
    </row>
    <row r="145" spans="1:8" x14ac:dyDescent="0.35">
      <c r="A145" s="7" t="str">
        <f>VLOOKUP(B145,'Client Info'!$A:$B,2, FALSE)</f>
        <v>Rose Obetz</v>
      </c>
      <c r="B145" s="19" t="str">
        <f>'Client Info'!A145</f>
        <v>EDC2882</v>
      </c>
      <c r="C145" t="str">
        <f>(IF('Client Info'!M145="","",(IF(YEARFRAC('Client Info'!M145,Reference!$C$4)&lt;1,0,IF(AND(YEARFRAC('Client Info'!M145,Reference!$C$4)&gt;=1,YEARFRAC('Client Info'!M145,Reference!$C$4)&lt;=3),5,IF(AND(YEARFRAC('Client Info'!M145,Reference!$C$4)&gt;=4,YEARFRAC('Client Info'!M145,Reference!$C$4)&lt;=7),15,IF(YEARFRAC('Client Info'!M145,Reference!$C$4)&gt;=8,25,IF(YEARFRAC('Client Info'!M145,Reference!$C$4)=YEARFRAC('Client Info'!M145,Reference!$C$4),0,0))))))))</f>
        <v/>
      </c>
      <c r="D145">
        <f>IF(OR('Client Info'!J145=Reference!$A$7),0,IF(OR(Reference!$A$5='Client Info'!J145, 'Client Info'!J145=Reference!$A$19,'Client Info'!J145=Reference!$A$23,'Client Info'!J145=Reference!$A$12),25, IF(OR('Client Info'!J145=Reference!$A$6, 'Client Info'!J145=Reference!$A$16),15, IF(OR('Client Info'!J145=Reference!$A$4,'Client Info'!J145=Reference!$A$13,'Client Info'!J145=Reference!$A$17,),5,0))))</f>
        <v>5</v>
      </c>
      <c r="E145">
        <f>IF('Client Info'!O145&lt;Reference!$E$5,0,IF(AND('Client Info'!O145&gt;=Reference!$E$5,'Client Info'!O145&lt;Reference!$E$6),5,IF(AND('Client Info'!O145&gt;=Reference!$E$6,'Client Info'!O145&lt;Reference!$E$7),15,IF(Reference!$E$7&lt;='Client Info'!O145,25))))</f>
        <v>0</v>
      </c>
      <c r="F145">
        <f>IF(OR('Client Info'!R145=Reference!$B$4,'Client Info'!R145=Reference!$B$5,'Client Info'!R145=Reference!$B$6),25,0)</f>
        <v>0</v>
      </c>
      <c r="G145">
        <f t="shared" si="2"/>
        <v>5</v>
      </c>
      <c r="H145" s="19" t="s">
        <v>874</v>
      </c>
    </row>
    <row r="146" spans="1:8" x14ac:dyDescent="0.35">
      <c r="A146" s="7" t="str">
        <f>VLOOKUP(B146,'Client Info'!$A:$B,2, FALSE)</f>
        <v>Alondra Gaytan</v>
      </c>
      <c r="B146" s="19" t="str">
        <f>'Client Info'!A146</f>
        <v>EDC2377</v>
      </c>
      <c r="C146" t="str">
        <f>(IF('Client Info'!M146="","",(IF(YEARFRAC('Client Info'!M146,Reference!$C$4)&lt;1,0,IF(AND(YEARFRAC('Client Info'!M146,Reference!$C$4)&gt;=1,YEARFRAC('Client Info'!M146,Reference!$C$4)&lt;=3),5,IF(AND(YEARFRAC('Client Info'!M146,Reference!$C$4)&gt;=4,YEARFRAC('Client Info'!M146,Reference!$C$4)&lt;=7),15,IF(YEARFRAC('Client Info'!M146,Reference!$C$4)&gt;=8,25,IF(YEARFRAC('Client Info'!M146,Reference!$C$4)=YEARFRAC('Client Info'!M146,Reference!$C$4),0,0))))))))</f>
        <v/>
      </c>
      <c r="D146">
        <f>IF(OR('Client Info'!J146=Reference!$A$7),0,IF(OR(Reference!$A$5='Client Info'!J146, 'Client Info'!J146=Reference!$A$19,'Client Info'!J146=Reference!$A$23,'Client Info'!J146=Reference!$A$12),25, IF(OR('Client Info'!J146=Reference!$A$6, 'Client Info'!J146=Reference!$A$16),15, IF(OR('Client Info'!J146=Reference!$A$4,'Client Info'!J146=Reference!$A$13,'Client Info'!J146=Reference!$A$17,),5,0))))</f>
        <v>5</v>
      </c>
      <c r="E146">
        <f>IF('Client Info'!O146&lt;Reference!$E$5,0,IF(AND('Client Info'!O146&gt;=Reference!$E$5,'Client Info'!O146&lt;Reference!$E$6),5,IF(AND('Client Info'!O146&gt;=Reference!$E$6,'Client Info'!O146&lt;Reference!$E$7),15,IF(Reference!$E$7&lt;='Client Info'!O146,25))))</f>
        <v>0</v>
      </c>
      <c r="F146">
        <f>IF(OR('Client Info'!R146=Reference!$B$4,'Client Info'!R146=Reference!$B$5,'Client Info'!R146=Reference!$B$6),25,0)</f>
        <v>25</v>
      </c>
      <c r="G146">
        <f t="shared" si="2"/>
        <v>30</v>
      </c>
      <c r="H146" s="19" t="s">
        <v>885</v>
      </c>
    </row>
    <row r="147" spans="1:8" x14ac:dyDescent="0.35">
      <c r="A147" s="7" t="str">
        <f>VLOOKUP(B147,'Client Info'!$A:$B,2, FALSE)</f>
        <v>Martha G  Castro</v>
      </c>
      <c r="B147" s="19" t="str">
        <f>'Client Info'!A147</f>
        <v>PCR1831</v>
      </c>
      <c r="C147">
        <f ca="1">(IF('Client Info'!M147="","",(IF(YEARFRAC('Client Info'!M147,Reference!$C$4)&lt;1,0,IF(AND(YEARFRAC('Client Info'!M147,Reference!$C$4)&gt;=1,YEARFRAC('Client Info'!M147,Reference!$C$4)&lt;=3),5,IF(AND(YEARFRAC('Client Info'!M147,Reference!$C$4)&gt;=4,YEARFRAC('Client Info'!M147,Reference!$C$4)&lt;=7),15,IF(YEARFRAC('Client Info'!M147,Reference!$C$4)&gt;=8,25,IF(YEARFRAC('Client Info'!M147,Reference!$C$4)=YEARFRAC('Client Info'!M147,Reference!$C$4),0,0))))))))</f>
        <v>5</v>
      </c>
      <c r="D147">
        <f>IF(OR('Client Info'!J147=Reference!$A$7),0,IF(OR(Reference!$A$5='Client Info'!J147, 'Client Info'!J147=Reference!$A$19,'Client Info'!J147=Reference!$A$23,'Client Info'!J147=Reference!$A$12),25, IF(OR('Client Info'!J147=Reference!$A$6, 'Client Info'!J147=Reference!$A$16),15, IF(OR('Client Info'!J147=Reference!$A$4,'Client Info'!J147=Reference!$A$13,'Client Info'!J147=Reference!$A$17,),5,0))))</f>
        <v>5</v>
      </c>
      <c r="E147">
        <f>IF('Client Info'!O147&lt;Reference!$E$5,0,IF(AND('Client Info'!O147&gt;=Reference!$E$5,'Client Info'!O147&lt;Reference!$E$6),5,IF(AND('Client Info'!O147&gt;=Reference!$E$6,'Client Info'!O147&lt;Reference!$E$7),15,IF(Reference!$E$7&lt;='Client Info'!O147,25))))</f>
        <v>5</v>
      </c>
      <c r="F147">
        <f>IF(OR('Client Info'!R147=Reference!$B$4,'Client Info'!R147=Reference!$B$5,'Client Info'!R147=Reference!$B$6),25,0)</f>
        <v>25</v>
      </c>
      <c r="G147">
        <f t="shared" ca="1" si="2"/>
        <v>40</v>
      </c>
      <c r="H147" s="19" t="s">
        <v>1971</v>
      </c>
    </row>
    <row r="148" spans="1:8" x14ac:dyDescent="0.35">
      <c r="A148" s="7" t="str">
        <f>VLOOKUP(B148,'Client Info'!$A:$B,2, FALSE)</f>
        <v>Karen Scuncio</v>
      </c>
      <c r="B148" s="19" t="str">
        <f>'Client Info'!A148</f>
        <v>EDC2129T</v>
      </c>
      <c r="C148">
        <f ca="1">(IF('Client Info'!M148="","",(IF(YEARFRAC('Client Info'!M148,Reference!$C$4)&lt;1,0,IF(AND(YEARFRAC('Client Info'!M148,Reference!$C$4)&gt;=1,YEARFRAC('Client Info'!M148,Reference!$C$4)&lt;=3),5,IF(AND(YEARFRAC('Client Info'!M148,Reference!$C$4)&gt;=4,YEARFRAC('Client Info'!M148,Reference!$C$4)&lt;=7),15,IF(YEARFRAC('Client Info'!M148,Reference!$C$4)&gt;=8,25,IF(YEARFRAC('Client Info'!M148,Reference!$C$4)=YEARFRAC('Client Info'!M148,Reference!$C$4),0,0))))))))</f>
        <v>5</v>
      </c>
      <c r="D148">
        <f>IF(OR('Client Info'!J148=Reference!$A$7),0,IF(OR(Reference!$A$5='Client Info'!J148, 'Client Info'!J148=Reference!$A$19,'Client Info'!J148=Reference!$A$23,'Client Info'!J148=Reference!$A$12),25, IF(OR('Client Info'!J148=Reference!$A$6, 'Client Info'!J148=Reference!$A$16),15, IF(OR('Client Info'!J148=Reference!$A$4,'Client Info'!J148=Reference!$A$13,'Client Info'!J148=Reference!$A$17,),5,0))))</f>
        <v>0</v>
      </c>
      <c r="E148">
        <f>IF('Client Info'!O148&lt;Reference!$E$5,0,IF(AND('Client Info'!O148&gt;=Reference!$E$5,'Client Info'!O148&lt;Reference!$E$6),5,IF(AND('Client Info'!O148&gt;=Reference!$E$6,'Client Info'!O148&lt;Reference!$E$7),15,IF(Reference!$E$7&lt;='Client Info'!O148,25))))</f>
        <v>0</v>
      </c>
      <c r="F148">
        <f>IF(OR('Client Info'!R148=Reference!$B$4,'Client Info'!R148=Reference!$B$5,'Client Info'!R148=Reference!$B$6),25,0)</f>
        <v>0</v>
      </c>
      <c r="G148">
        <f t="shared" ca="1" si="2"/>
        <v>5</v>
      </c>
      <c r="H148" s="19" t="s">
        <v>804</v>
      </c>
    </row>
    <row r="149" spans="1:8" x14ac:dyDescent="0.35">
      <c r="A149" s="7" t="str">
        <f>VLOOKUP(B149,'Client Info'!$A:$B,2, FALSE)</f>
        <v>Gonzalo Fernandez</v>
      </c>
      <c r="B149" s="19" t="str">
        <f>'Client Info'!A149</f>
        <v>EDC2787</v>
      </c>
      <c r="C149" t="str">
        <f>(IF('Client Info'!M149="","",(IF(YEARFRAC('Client Info'!M149,Reference!$C$4)&lt;1,0,IF(AND(YEARFRAC('Client Info'!M149,Reference!$C$4)&gt;=1,YEARFRAC('Client Info'!M149,Reference!$C$4)&lt;=3),5,IF(AND(YEARFRAC('Client Info'!M149,Reference!$C$4)&gt;=4,YEARFRAC('Client Info'!M149,Reference!$C$4)&lt;=7),15,IF(YEARFRAC('Client Info'!M149,Reference!$C$4)&gt;=8,25,IF(YEARFRAC('Client Info'!M149,Reference!$C$4)=YEARFRAC('Client Info'!M149,Reference!$C$4),0,0))))))))</f>
        <v/>
      </c>
      <c r="D149">
        <f>IF(OR('Client Info'!J149=Reference!$A$7),0,IF(OR(Reference!$A$5='Client Info'!J149, 'Client Info'!J149=Reference!$A$19,'Client Info'!J149=Reference!$A$23,'Client Info'!J149=Reference!$A$12),25, IF(OR('Client Info'!J149=Reference!$A$6, 'Client Info'!J149=Reference!$A$16),15, IF(OR('Client Info'!J149=Reference!$A$4,'Client Info'!J149=Reference!$A$13,'Client Info'!J149=Reference!$A$17,),5,0))))</f>
        <v>0</v>
      </c>
      <c r="E149">
        <f>IF('Client Info'!O149&lt;Reference!$E$5,0,IF(AND('Client Info'!O149&gt;=Reference!$E$5,'Client Info'!O149&lt;Reference!$E$6),5,IF(AND('Client Info'!O149&gt;=Reference!$E$6,'Client Info'!O149&lt;Reference!$E$7),15,IF(Reference!$E$7&lt;='Client Info'!O149,25))))</f>
        <v>0</v>
      </c>
      <c r="F149">
        <f>IF(OR('Client Info'!R149=Reference!$B$4,'Client Info'!R149=Reference!$B$5,'Client Info'!R149=Reference!$B$6),25,0)</f>
        <v>0</v>
      </c>
      <c r="G149">
        <f t="shared" si="2"/>
        <v>0</v>
      </c>
      <c r="H149" s="19" t="s">
        <v>848</v>
      </c>
    </row>
    <row r="150" spans="1:8" x14ac:dyDescent="0.35">
      <c r="A150" s="7" t="str">
        <f>VLOOKUP(B150,'Client Info'!$A:$B,2, FALSE)</f>
        <v>Carlos Conejo</v>
      </c>
      <c r="B150" s="19" t="str">
        <f>'Client Info'!A150</f>
        <v>EDC0701</v>
      </c>
      <c r="C150" t="str">
        <f>(IF('Client Info'!M150="","",(IF(YEARFRAC('Client Info'!M150,Reference!$C$4)&lt;1,0,IF(AND(YEARFRAC('Client Info'!M150,Reference!$C$4)&gt;=1,YEARFRAC('Client Info'!M150,Reference!$C$4)&lt;=3),5,IF(AND(YEARFRAC('Client Info'!M150,Reference!$C$4)&gt;=4,YEARFRAC('Client Info'!M150,Reference!$C$4)&lt;=7),15,IF(YEARFRAC('Client Info'!M150,Reference!$C$4)&gt;=8,25,IF(YEARFRAC('Client Info'!M150,Reference!$C$4)=YEARFRAC('Client Info'!M150,Reference!$C$4),0,0))))))))</f>
        <v/>
      </c>
      <c r="D150">
        <f>IF(OR('Client Info'!J150=Reference!$A$7),0,IF(OR(Reference!$A$5='Client Info'!J150, 'Client Info'!J150=Reference!$A$19,'Client Info'!J150=Reference!$A$23,'Client Info'!J150=Reference!$A$12),25, IF(OR('Client Info'!J150=Reference!$A$6, 'Client Info'!J150=Reference!$A$16),15, IF(OR('Client Info'!J150=Reference!$A$4,'Client Info'!J150=Reference!$A$13,'Client Info'!J150=Reference!$A$17,),5,0))))</f>
        <v>25</v>
      </c>
      <c r="E150">
        <f>IF('Client Info'!O150&lt;Reference!$E$5,0,IF(AND('Client Info'!O150&gt;=Reference!$E$5,'Client Info'!O150&lt;Reference!$E$6),5,IF(AND('Client Info'!O150&gt;=Reference!$E$6,'Client Info'!O150&lt;Reference!$E$7),15,IF(Reference!$E$7&lt;='Client Info'!O150,25))))</f>
        <v>25</v>
      </c>
      <c r="F150">
        <f>IF(OR('Client Info'!R150=Reference!$B$4,'Client Info'!R150=Reference!$B$5,'Client Info'!R150=Reference!$B$6),25,0)</f>
        <v>0</v>
      </c>
      <c r="G150">
        <f t="shared" si="2"/>
        <v>50</v>
      </c>
      <c r="H150" s="19" t="s">
        <v>1261</v>
      </c>
    </row>
    <row r="151" spans="1:8" x14ac:dyDescent="0.35">
      <c r="A151" s="7" t="str">
        <f>VLOOKUP(B151,'Client Info'!$A:$B,2, FALSE)</f>
        <v>Mike Daniel</v>
      </c>
      <c r="B151" s="19" t="str">
        <f>'Client Info'!A151</f>
        <v>LBCX0518</v>
      </c>
      <c r="C151" t="str">
        <f>(IF('Client Info'!M151="","",(IF(YEARFRAC('Client Info'!M151,Reference!$C$4)&lt;1,0,IF(AND(YEARFRAC('Client Info'!M151,Reference!$C$4)&gt;=1,YEARFRAC('Client Info'!M151,Reference!$C$4)&lt;=3),5,IF(AND(YEARFRAC('Client Info'!M151,Reference!$C$4)&gt;=4,YEARFRAC('Client Info'!M151,Reference!$C$4)&lt;=7),15,IF(YEARFRAC('Client Info'!M151,Reference!$C$4)&gt;=8,25,IF(YEARFRAC('Client Info'!M151,Reference!$C$4)=YEARFRAC('Client Info'!M151,Reference!$C$4),0,0))))))))</f>
        <v/>
      </c>
      <c r="D151">
        <f>IF(OR('Client Info'!J151=Reference!$A$7),0,IF(OR(Reference!$A$5='Client Info'!J151, 'Client Info'!J151=Reference!$A$19,'Client Info'!J151=Reference!$A$23,'Client Info'!J151=Reference!$A$12),25, IF(OR('Client Info'!J151=Reference!$A$6, 'Client Info'!J151=Reference!$A$16),15, IF(OR('Client Info'!J151=Reference!$A$4,'Client Info'!J151=Reference!$A$13,'Client Info'!J151=Reference!$A$17,),5,0))))</f>
        <v>25</v>
      </c>
      <c r="E151">
        <f>IF('Client Info'!O151&lt;Reference!$E$5,0,IF(AND('Client Info'!O151&gt;=Reference!$E$5,'Client Info'!O151&lt;Reference!$E$6),5,IF(AND('Client Info'!O151&gt;=Reference!$E$6,'Client Info'!O151&lt;Reference!$E$7),15,IF(Reference!$E$7&lt;='Client Info'!O151,25))))</f>
        <v>0</v>
      </c>
      <c r="F151">
        <f>IF(OR('Client Info'!R151=Reference!$B$4,'Client Info'!R151=Reference!$B$5,'Client Info'!R151=Reference!$B$6),25,0)</f>
        <v>25</v>
      </c>
      <c r="G151">
        <f t="shared" si="2"/>
        <v>50</v>
      </c>
      <c r="H151" s="19" t="s">
        <v>1981</v>
      </c>
    </row>
    <row r="152" spans="1:8" x14ac:dyDescent="0.35">
      <c r="A152" s="7" t="str">
        <f>VLOOKUP(B152,'Client Info'!$A:$B,2, FALSE)</f>
        <v>Mary Anne Rooney</v>
      </c>
      <c r="B152" s="19" t="str">
        <f>'Client Info'!A152</f>
        <v>EDC0428</v>
      </c>
      <c r="C152">
        <f ca="1">(IF('Client Info'!M152="","",(IF(YEARFRAC('Client Info'!M152,Reference!$C$4)&lt;1,0,IF(AND(YEARFRAC('Client Info'!M152,Reference!$C$4)&gt;=1,YEARFRAC('Client Info'!M152,Reference!$C$4)&lt;=3),5,IF(AND(YEARFRAC('Client Info'!M152,Reference!$C$4)&gt;=4,YEARFRAC('Client Info'!M152,Reference!$C$4)&lt;=7),15,IF(YEARFRAC('Client Info'!M152,Reference!$C$4)&gt;=8,25,IF(YEARFRAC('Client Info'!M152,Reference!$C$4)=YEARFRAC('Client Info'!M152,Reference!$C$4),0,0))))))))</f>
        <v>25</v>
      </c>
      <c r="D152">
        <f>IF(OR('Client Info'!J152=Reference!$A$7),0,IF(OR(Reference!$A$5='Client Info'!J152, 'Client Info'!J152=Reference!$A$19,'Client Info'!J152=Reference!$A$23,'Client Info'!J152=Reference!$A$12),25, IF(OR('Client Info'!J152=Reference!$A$6, 'Client Info'!J152=Reference!$A$16),15, IF(OR('Client Info'!J152=Reference!$A$4,'Client Info'!J152=Reference!$A$13,'Client Info'!J152=Reference!$A$17,),5,0))))</f>
        <v>25</v>
      </c>
      <c r="E152">
        <f>IF('Client Info'!O152&lt;Reference!$E$5,0,IF(AND('Client Info'!O152&gt;=Reference!$E$5,'Client Info'!O152&lt;Reference!$E$6),5,IF(AND('Client Info'!O152&gt;=Reference!$E$6,'Client Info'!O152&lt;Reference!$E$7),15,IF(Reference!$E$7&lt;='Client Info'!O152,25))))</f>
        <v>0</v>
      </c>
      <c r="F152">
        <f>IF(OR('Client Info'!R152=Reference!$B$4,'Client Info'!R152=Reference!$B$5,'Client Info'!R152=Reference!$B$6),25,0)</f>
        <v>0</v>
      </c>
      <c r="G152">
        <f t="shared" ca="1" si="2"/>
        <v>50</v>
      </c>
      <c r="H152" s="19" t="s">
        <v>1659</v>
      </c>
    </row>
    <row r="153" spans="1:8" x14ac:dyDescent="0.35">
      <c r="A153" s="7" t="str">
        <f>VLOOKUP(B153,'Client Info'!$A:$B,2, FALSE)</f>
        <v>Eric J. Zackrison</v>
      </c>
      <c r="B153" s="19" t="str">
        <f>'Client Info'!A153</f>
        <v>EDC2682T</v>
      </c>
      <c r="C153">
        <f ca="1">(IF('Client Info'!M153="","",(IF(YEARFRAC('Client Info'!M153,Reference!$C$4)&lt;1,0,IF(AND(YEARFRAC('Client Info'!M153,Reference!$C$4)&gt;=1,YEARFRAC('Client Info'!M153,Reference!$C$4)&lt;=3),5,IF(AND(YEARFRAC('Client Info'!M153,Reference!$C$4)&gt;=4,YEARFRAC('Client Info'!M153,Reference!$C$4)&lt;=7),15,IF(YEARFRAC('Client Info'!M153,Reference!$C$4)&gt;=8,25,IF(YEARFRAC('Client Info'!M153,Reference!$C$4)=YEARFRAC('Client Info'!M153,Reference!$C$4),0,0))))))))</f>
        <v>0</v>
      </c>
      <c r="D153">
        <f>IF(OR('Client Info'!J153=Reference!$A$7),0,IF(OR(Reference!$A$5='Client Info'!J153, 'Client Info'!J153=Reference!$A$19,'Client Info'!J153=Reference!$A$23,'Client Info'!J153=Reference!$A$12),25, IF(OR('Client Info'!J153=Reference!$A$6, 'Client Info'!J153=Reference!$A$16),15, IF(OR('Client Info'!J153=Reference!$A$4,'Client Info'!J153=Reference!$A$13,'Client Info'!J153=Reference!$A$17,),5,0))))</f>
        <v>0</v>
      </c>
      <c r="E153">
        <f>IF('Client Info'!O153&lt;Reference!$E$5,0,IF(AND('Client Info'!O153&gt;=Reference!$E$5,'Client Info'!O153&lt;Reference!$E$6),5,IF(AND('Client Info'!O153&gt;=Reference!$E$6,'Client Info'!O153&lt;Reference!$E$7),15,IF(Reference!$E$7&lt;='Client Info'!O153,25))))</f>
        <v>5</v>
      </c>
      <c r="F153">
        <f>IF(OR('Client Info'!R153=Reference!$B$4,'Client Info'!R153=Reference!$B$5,'Client Info'!R153=Reference!$B$6),25,0)</f>
        <v>25</v>
      </c>
      <c r="G153">
        <f t="shared" ca="1" si="2"/>
        <v>30</v>
      </c>
      <c r="H153" s="19" t="s">
        <v>1367</v>
      </c>
    </row>
    <row r="154" spans="1:8" x14ac:dyDescent="0.35">
      <c r="A154" s="7" t="str">
        <f>VLOOKUP(B154,'Client Info'!$A:$B,2, FALSE)</f>
        <v>Mary Anne Rooney</v>
      </c>
      <c r="B154" s="19" t="str">
        <f>'Client Info'!A154</f>
        <v>EDC1292</v>
      </c>
      <c r="C154">
        <f ca="1">(IF('Client Info'!M154="","",(IF(YEARFRAC('Client Info'!M154,Reference!$C$4)&lt;1,0,IF(AND(YEARFRAC('Client Info'!M154,Reference!$C$4)&gt;=1,YEARFRAC('Client Info'!M154,Reference!$C$4)&lt;=3),5,IF(AND(YEARFRAC('Client Info'!M154,Reference!$C$4)&gt;=4,YEARFRAC('Client Info'!M154,Reference!$C$4)&lt;=7),15,IF(YEARFRAC('Client Info'!M154,Reference!$C$4)&gt;=8,25,IF(YEARFRAC('Client Info'!M154,Reference!$C$4)=YEARFRAC('Client Info'!M154,Reference!$C$4),0,0))))))))</f>
        <v>25</v>
      </c>
      <c r="D154">
        <f>IF(OR('Client Info'!J154=Reference!$A$7),0,IF(OR(Reference!$A$5='Client Info'!J154, 'Client Info'!J154=Reference!$A$19,'Client Info'!J154=Reference!$A$23,'Client Info'!J154=Reference!$A$12),25, IF(OR('Client Info'!J154=Reference!$A$6, 'Client Info'!J154=Reference!$A$16),15, IF(OR('Client Info'!J154=Reference!$A$4,'Client Info'!J154=Reference!$A$13,'Client Info'!J154=Reference!$A$17,),5,0))))</f>
        <v>25</v>
      </c>
      <c r="E154">
        <f>IF('Client Info'!O154&lt;Reference!$E$5,0,IF(AND('Client Info'!O154&gt;=Reference!$E$5,'Client Info'!O154&lt;Reference!$E$6),5,IF(AND('Client Info'!O154&gt;=Reference!$E$6,'Client Info'!O154&lt;Reference!$E$7),15,IF(Reference!$E$7&lt;='Client Info'!O154,25))))</f>
        <v>0</v>
      </c>
      <c r="F154">
        <f>IF(OR('Client Info'!R154=Reference!$B$4,'Client Info'!R154=Reference!$B$5,'Client Info'!R154=Reference!$B$6),25,0)</f>
        <v>0</v>
      </c>
      <c r="G154">
        <f t="shared" ca="1" si="2"/>
        <v>50</v>
      </c>
      <c r="H154" s="19" t="s">
        <v>1659</v>
      </c>
    </row>
    <row r="155" spans="1:8" x14ac:dyDescent="0.35">
      <c r="A155" s="7" t="str">
        <f>VLOOKUP(B155,'Client Info'!$A:$B,2, FALSE)</f>
        <v>Mary Anne Rooney</v>
      </c>
      <c r="B155" s="19" t="str">
        <f>'Client Info'!A155</f>
        <v>EDC0825</v>
      </c>
      <c r="C155">
        <f ca="1">(IF('Client Info'!M155="","",(IF(YEARFRAC('Client Info'!M155,Reference!$C$4)&lt;1,0,IF(AND(YEARFRAC('Client Info'!M155,Reference!$C$4)&gt;=1,YEARFRAC('Client Info'!M155,Reference!$C$4)&lt;=3),5,IF(AND(YEARFRAC('Client Info'!M155,Reference!$C$4)&gt;=4,YEARFRAC('Client Info'!M155,Reference!$C$4)&lt;=7),15,IF(YEARFRAC('Client Info'!M155,Reference!$C$4)&gt;=8,25,IF(YEARFRAC('Client Info'!M155,Reference!$C$4)=YEARFRAC('Client Info'!M155,Reference!$C$4),0,0))))))))</f>
        <v>15</v>
      </c>
      <c r="D155">
        <f>IF(OR('Client Info'!J155=Reference!$A$7),0,IF(OR(Reference!$A$5='Client Info'!J155, 'Client Info'!J155=Reference!$A$19,'Client Info'!J155=Reference!$A$23,'Client Info'!J155=Reference!$A$12),25, IF(OR('Client Info'!J155=Reference!$A$6, 'Client Info'!J155=Reference!$A$16),15, IF(OR('Client Info'!J155=Reference!$A$4,'Client Info'!J155=Reference!$A$13,'Client Info'!J155=Reference!$A$17,),5,0))))</f>
        <v>5</v>
      </c>
      <c r="E155">
        <f>IF('Client Info'!O155&lt;Reference!$E$5,0,IF(AND('Client Info'!O155&gt;=Reference!$E$5,'Client Info'!O155&lt;Reference!$E$6),5,IF(AND('Client Info'!O155&gt;=Reference!$E$6,'Client Info'!O155&lt;Reference!$E$7),15,IF(Reference!$E$7&lt;='Client Info'!O155,25))))</f>
        <v>0</v>
      </c>
      <c r="F155">
        <f>IF(OR('Client Info'!R155=Reference!$B$4,'Client Info'!R155=Reference!$B$5,'Client Info'!R155=Reference!$B$6),25,0)</f>
        <v>25</v>
      </c>
      <c r="G155">
        <f t="shared" ca="1" si="2"/>
        <v>45</v>
      </c>
      <c r="H155" s="19" t="s">
        <v>1659</v>
      </c>
    </row>
    <row r="156" spans="1:8" x14ac:dyDescent="0.35">
      <c r="A156" s="7" t="str">
        <f>VLOOKUP(B156,'Client Info'!$A:$B,2, FALSE)</f>
        <v>Gonzalo Fernandez</v>
      </c>
      <c r="B156" s="19" t="str">
        <f>'Client Info'!A156</f>
        <v>EDC1919g</v>
      </c>
      <c r="C156">
        <f ca="1">(IF('Client Info'!M156="","",(IF(YEARFRAC('Client Info'!M156,Reference!$C$4)&lt;1,0,IF(AND(YEARFRAC('Client Info'!M156,Reference!$C$4)&gt;=1,YEARFRAC('Client Info'!M156,Reference!$C$4)&lt;=3),5,IF(AND(YEARFRAC('Client Info'!M156,Reference!$C$4)&gt;=4,YEARFRAC('Client Info'!M156,Reference!$C$4)&lt;=7),15,IF(YEARFRAC('Client Info'!M156,Reference!$C$4)&gt;=8,25,IF(YEARFRAC('Client Info'!M156,Reference!$C$4)=YEARFRAC('Client Info'!M156,Reference!$C$4),0,0))))))))</f>
        <v>25</v>
      </c>
      <c r="D156">
        <f>IF(OR('Client Info'!J156=Reference!$A$7),0,IF(OR(Reference!$A$5='Client Info'!J156, 'Client Info'!J156=Reference!$A$19,'Client Info'!J156=Reference!$A$23,'Client Info'!J156=Reference!$A$12),25, IF(OR('Client Info'!J156=Reference!$A$6, 'Client Info'!J156=Reference!$A$16),15, IF(OR('Client Info'!J156=Reference!$A$4,'Client Info'!J156=Reference!$A$13,'Client Info'!J156=Reference!$A$17,),5,0))))</f>
        <v>5</v>
      </c>
      <c r="E156">
        <f>IF('Client Info'!O156&lt;Reference!$E$5,0,IF(AND('Client Info'!O156&gt;=Reference!$E$5,'Client Info'!O156&lt;Reference!$E$6),5,IF(AND('Client Info'!O156&gt;=Reference!$E$6,'Client Info'!O156&lt;Reference!$E$7),15,IF(Reference!$E$7&lt;='Client Info'!O156,25))))</f>
        <v>0</v>
      </c>
      <c r="F156">
        <f>IF(OR('Client Info'!R156=Reference!$B$4,'Client Info'!R156=Reference!$B$5,'Client Info'!R156=Reference!$B$6),25,0)</f>
        <v>0</v>
      </c>
      <c r="G156">
        <f t="shared" ca="1" si="2"/>
        <v>30</v>
      </c>
      <c r="H156" s="19" t="s">
        <v>848</v>
      </c>
    </row>
    <row r="157" spans="1:8" x14ac:dyDescent="0.35">
      <c r="A157" s="7" t="str">
        <f>VLOOKUP(B157,'Client Info'!$A:$B,2, FALSE)</f>
        <v>Lawrence R. Johnson</v>
      </c>
      <c r="B157" s="19" t="str">
        <f>'Client Info'!A157</f>
        <v>ECCX5770T</v>
      </c>
      <c r="C157">
        <f ca="1">(IF('Client Info'!M157="","",(IF(YEARFRAC('Client Info'!M157,Reference!$C$4)&lt;1,0,IF(AND(YEARFRAC('Client Info'!M157,Reference!$C$4)&gt;=1,YEARFRAC('Client Info'!M157,Reference!$C$4)&lt;=3),5,IF(AND(YEARFRAC('Client Info'!M157,Reference!$C$4)&gt;=4,YEARFRAC('Client Info'!M157,Reference!$C$4)&lt;=7),15,IF(YEARFRAC('Client Info'!M157,Reference!$C$4)&gt;=8,25,IF(YEARFRAC('Client Info'!M157,Reference!$C$4)=YEARFRAC('Client Info'!M157,Reference!$C$4),0,0))))))))</f>
        <v>15</v>
      </c>
      <c r="D157">
        <f>IF(OR('Client Info'!J157=Reference!$A$7),0,IF(OR(Reference!$A$5='Client Info'!J157, 'Client Info'!J157=Reference!$A$19,'Client Info'!J157=Reference!$A$23,'Client Info'!J157=Reference!$A$12),25, IF(OR('Client Info'!J157=Reference!$A$6, 'Client Info'!J157=Reference!$A$16),15, IF(OR('Client Info'!J157=Reference!$A$4,'Client Info'!J157=Reference!$A$13,'Client Info'!J157=Reference!$A$17,),5,0))))</f>
        <v>25</v>
      </c>
      <c r="E157">
        <f>IF('Client Info'!O157&lt;Reference!$E$5,0,IF(AND('Client Info'!O157&gt;=Reference!$E$5,'Client Info'!O157&lt;Reference!$E$6),5,IF(AND('Client Info'!O157&gt;=Reference!$E$6,'Client Info'!O157&lt;Reference!$E$7),15,IF(Reference!$E$7&lt;='Client Info'!O157,25))))</f>
        <v>0</v>
      </c>
      <c r="F157">
        <f>IF(OR('Client Info'!R157=Reference!$B$4,'Client Info'!R157=Reference!$B$5,'Client Info'!R157=Reference!$B$6),25,0)</f>
        <v>0</v>
      </c>
      <c r="G157">
        <f t="shared" ca="1" si="2"/>
        <v>40</v>
      </c>
      <c r="H157" s="19" t="s">
        <v>1541</v>
      </c>
    </row>
    <row r="158" spans="1:8" x14ac:dyDescent="0.35">
      <c r="A158" s="7" t="str">
        <f>VLOOKUP(B158,'Client Info'!$A:$B,2, FALSE)</f>
        <v>Clare Briglio</v>
      </c>
      <c r="B158" s="19" t="str">
        <f>'Client Info'!A158</f>
        <v>EDC1826</v>
      </c>
      <c r="C158">
        <f ca="1">(IF('Client Info'!M158="","",(IF(YEARFRAC('Client Info'!M158,Reference!$C$4)&lt;1,0,IF(AND(YEARFRAC('Client Info'!M158,Reference!$C$4)&gt;=1,YEARFRAC('Client Info'!M158,Reference!$C$4)&lt;=3),5,IF(AND(YEARFRAC('Client Info'!M158,Reference!$C$4)&gt;=4,YEARFRAC('Client Info'!M158,Reference!$C$4)&lt;=7),15,IF(YEARFRAC('Client Info'!M158,Reference!$C$4)&gt;=8,25,IF(YEARFRAC('Client Info'!M158,Reference!$C$4)=YEARFRAC('Client Info'!M158,Reference!$C$4),0,0))))))))</f>
        <v>15</v>
      </c>
      <c r="D158">
        <f>IF(OR('Client Info'!J158=Reference!$A$7),0,IF(OR(Reference!$A$5='Client Info'!J158, 'Client Info'!J158=Reference!$A$19,'Client Info'!J158=Reference!$A$23,'Client Info'!J158=Reference!$A$12),25, IF(OR('Client Info'!J158=Reference!$A$6, 'Client Info'!J158=Reference!$A$16),15, IF(OR('Client Info'!J158=Reference!$A$4,'Client Info'!J158=Reference!$A$13,'Client Info'!J158=Reference!$A$17,),5,0))))</f>
        <v>15</v>
      </c>
      <c r="E158">
        <f>IF('Client Info'!O158&lt;Reference!$E$5,0,IF(AND('Client Info'!O158&gt;=Reference!$E$5,'Client Info'!O158&lt;Reference!$E$6),5,IF(AND('Client Info'!O158&gt;=Reference!$E$6,'Client Info'!O158&lt;Reference!$E$7),15,IF(Reference!$E$7&lt;='Client Info'!O158,25))))</f>
        <v>0</v>
      </c>
      <c r="F158">
        <f>IF(OR('Client Info'!R158=Reference!$B$4,'Client Info'!R158=Reference!$B$5,'Client Info'!R158=Reference!$B$6),25,0)</f>
        <v>0</v>
      </c>
      <c r="G158">
        <f t="shared" ca="1" si="2"/>
        <v>30</v>
      </c>
      <c r="H158" s="19" t="s">
        <v>809</v>
      </c>
    </row>
    <row r="159" spans="1:8" x14ac:dyDescent="0.35">
      <c r="A159" s="7" t="str">
        <f>VLOOKUP(B159,'Client Info'!$A:$B,2, FALSE)</f>
        <v>Louis Izzo</v>
      </c>
      <c r="B159" s="19" t="str">
        <f>'Client Info'!A159</f>
        <v>EDC2536</v>
      </c>
      <c r="C159" t="str">
        <f>(IF('Client Info'!M159="","",(IF(YEARFRAC('Client Info'!M159,Reference!$C$4)&lt;1,0,IF(AND(YEARFRAC('Client Info'!M159,Reference!$C$4)&gt;=1,YEARFRAC('Client Info'!M159,Reference!$C$4)&lt;=3),5,IF(AND(YEARFRAC('Client Info'!M159,Reference!$C$4)&gt;=4,YEARFRAC('Client Info'!M159,Reference!$C$4)&lt;=7),15,IF(YEARFRAC('Client Info'!M159,Reference!$C$4)&gt;=8,25,IF(YEARFRAC('Client Info'!M159,Reference!$C$4)=YEARFRAC('Client Info'!M159,Reference!$C$4),0,0))))))))</f>
        <v/>
      </c>
      <c r="D159">
        <f>IF(OR('Client Info'!J159=Reference!$A$7),0,IF(OR(Reference!$A$5='Client Info'!J159, 'Client Info'!J159=Reference!$A$19,'Client Info'!J159=Reference!$A$23,'Client Info'!J159=Reference!$A$12),25, IF(OR('Client Info'!J159=Reference!$A$6, 'Client Info'!J159=Reference!$A$16),15, IF(OR('Client Info'!J159=Reference!$A$4,'Client Info'!J159=Reference!$A$13,'Client Info'!J159=Reference!$A$17,),5,0))))</f>
        <v>5</v>
      </c>
      <c r="E159">
        <f>IF('Client Info'!O159&lt;Reference!$E$5,0,IF(AND('Client Info'!O159&gt;=Reference!$E$5,'Client Info'!O159&lt;Reference!$E$6),5,IF(AND('Client Info'!O159&gt;=Reference!$E$6,'Client Info'!O159&lt;Reference!$E$7),15,IF(Reference!$E$7&lt;='Client Info'!O159,25))))</f>
        <v>0</v>
      </c>
      <c r="F159">
        <f>IF(OR('Client Info'!R159=Reference!$B$4,'Client Info'!R159=Reference!$B$5,'Client Info'!R159=Reference!$B$6),25,0)</f>
        <v>0</v>
      </c>
      <c r="G159">
        <f t="shared" si="2"/>
        <v>5</v>
      </c>
      <c r="H159" s="19" t="s">
        <v>855</v>
      </c>
    </row>
    <row r="160" spans="1:8" x14ac:dyDescent="0.35">
      <c r="A160" s="7" t="str">
        <f>VLOOKUP(B160,'Client Info'!$A:$B,2, FALSE)</f>
        <v>Anthony C. Elliott</v>
      </c>
      <c r="B160" s="19" t="str">
        <f>'Client Info'!A160</f>
        <v>EDC2411</v>
      </c>
      <c r="C160">
        <f ca="1">(IF('Client Info'!M160="","",(IF(YEARFRAC('Client Info'!M160,Reference!$C$4)&lt;1,0,IF(AND(YEARFRAC('Client Info'!M160,Reference!$C$4)&gt;=1,YEARFRAC('Client Info'!M160,Reference!$C$4)&lt;=3),5,IF(AND(YEARFRAC('Client Info'!M160,Reference!$C$4)&gt;=4,YEARFRAC('Client Info'!M160,Reference!$C$4)&lt;=7),15,IF(YEARFRAC('Client Info'!M160,Reference!$C$4)&gt;=8,25,IF(YEARFRAC('Client Info'!M160,Reference!$C$4)=YEARFRAC('Client Info'!M160,Reference!$C$4),0,0))))))))</f>
        <v>5</v>
      </c>
      <c r="D160">
        <f>IF(OR('Client Info'!J160=Reference!$A$7),0,IF(OR(Reference!$A$5='Client Info'!J160, 'Client Info'!J160=Reference!$A$19,'Client Info'!J160=Reference!$A$23,'Client Info'!J160=Reference!$A$12),25, IF(OR('Client Info'!J160=Reference!$A$6, 'Client Info'!J160=Reference!$A$16),15, IF(OR('Client Info'!J160=Reference!$A$4,'Client Info'!J160=Reference!$A$13,'Client Info'!J160=Reference!$A$17,),5,0))))</f>
        <v>25</v>
      </c>
      <c r="E160">
        <f>IF('Client Info'!O160&lt;Reference!$E$5,0,IF(AND('Client Info'!O160&gt;=Reference!$E$5,'Client Info'!O160&lt;Reference!$E$6),5,IF(AND('Client Info'!O160&gt;=Reference!$E$6,'Client Info'!O160&lt;Reference!$E$7),15,IF(Reference!$E$7&lt;='Client Info'!O160,25))))</f>
        <v>0</v>
      </c>
      <c r="F160">
        <f>IF(OR('Client Info'!R160=Reference!$B$4,'Client Info'!R160=Reference!$B$5,'Client Info'!R160=Reference!$B$6),25,0)</f>
        <v>0</v>
      </c>
      <c r="G160">
        <f t="shared" ca="1" si="2"/>
        <v>30</v>
      </c>
      <c r="H160" s="19" t="s">
        <v>1365</v>
      </c>
    </row>
    <row r="161" spans="1:8" x14ac:dyDescent="0.35">
      <c r="A161" s="7" t="str">
        <f>VLOOKUP(B161,'Client Info'!$A:$B,2, FALSE)</f>
        <v>Rose Obetz</v>
      </c>
      <c r="B161" s="19" t="str">
        <f>'Client Info'!A161</f>
        <v>EDC0340</v>
      </c>
      <c r="C161">
        <f ca="1">(IF('Client Info'!M161="","",(IF(YEARFRAC('Client Info'!M161,Reference!$C$4)&lt;1,0,IF(AND(YEARFRAC('Client Info'!M161,Reference!$C$4)&gt;=1,YEARFRAC('Client Info'!M161,Reference!$C$4)&lt;=3),5,IF(AND(YEARFRAC('Client Info'!M161,Reference!$C$4)&gt;=4,YEARFRAC('Client Info'!M161,Reference!$C$4)&lt;=7),15,IF(YEARFRAC('Client Info'!M161,Reference!$C$4)&gt;=8,25,IF(YEARFRAC('Client Info'!M161,Reference!$C$4)=YEARFRAC('Client Info'!M161,Reference!$C$4),0,0))))))))</f>
        <v>25</v>
      </c>
      <c r="D161">
        <f>IF(OR('Client Info'!J161=Reference!$A$7),0,IF(OR(Reference!$A$5='Client Info'!J161, 'Client Info'!J161=Reference!$A$19,'Client Info'!J161=Reference!$A$23,'Client Info'!J161=Reference!$A$12),25, IF(OR('Client Info'!J161=Reference!$A$6, 'Client Info'!J161=Reference!$A$16),15, IF(OR('Client Info'!J161=Reference!$A$4,'Client Info'!J161=Reference!$A$13,'Client Info'!J161=Reference!$A$17,),5,0))))</f>
        <v>15</v>
      </c>
      <c r="E161">
        <f>IF('Client Info'!O161&lt;Reference!$E$5,0,IF(AND('Client Info'!O161&gt;=Reference!$E$5,'Client Info'!O161&lt;Reference!$E$6),5,IF(AND('Client Info'!O161&gt;=Reference!$E$6,'Client Info'!O161&lt;Reference!$E$7),15,IF(Reference!$E$7&lt;='Client Info'!O161,25))))</f>
        <v>5</v>
      </c>
      <c r="F161">
        <f>IF(OR('Client Info'!R161=Reference!$B$4,'Client Info'!R161=Reference!$B$5,'Client Info'!R161=Reference!$B$6),25,0)</f>
        <v>25</v>
      </c>
      <c r="G161">
        <f t="shared" ca="1" si="2"/>
        <v>70</v>
      </c>
      <c r="H161" s="19" t="s">
        <v>874</v>
      </c>
    </row>
    <row r="162" spans="1:8" x14ac:dyDescent="0.35">
      <c r="A162" s="7" t="str">
        <f>VLOOKUP(B162,'Client Info'!$A:$B,2, FALSE)</f>
        <v>Gonzalo Fernandez</v>
      </c>
      <c r="B162" s="19" t="str">
        <f>'Client Info'!A162</f>
        <v>EDC2677T</v>
      </c>
      <c r="C162">
        <f ca="1">(IF('Client Info'!M162="","",(IF(YEARFRAC('Client Info'!M162,Reference!$C$4)&lt;1,0,IF(AND(YEARFRAC('Client Info'!M162,Reference!$C$4)&gt;=1,YEARFRAC('Client Info'!M162,Reference!$C$4)&lt;=3),5,IF(AND(YEARFRAC('Client Info'!M162,Reference!$C$4)&gt;=4,YEARFRAC('Client Info'!M162,Reference!$C$4)&lt;=7),15,IF(YEARFRAC('Client Info'!M162,Reference!$C$4)&gt;=8,25,IF(YEARFRAC('Client Info'!M162,Reference!$C$4)=YEARFRAC('Client Info'!M162,Reference!$C$4),0,0))))))))</f>
        <v>25</v>
      </c>
      <c r="D162">
        <f>IF(OR('Client Info'!J162=Reference!$A$7),0,IF(OR(Reference!$A$5='Client Info'!J162, 'Client Info'!J162=Reference!$A$19,'Client Info'!J162=Reference!$A$23,'Client Info'!J162=Reference!$A$12),25, IF(OR('Client Info'!J162=Reference!$A$6, 'Client Info'!J162=Reference!$A$16),15, IF(OR('Client Info'!J162=Reference!$A$4,'Client Info'!J162=Reference!$A$13,'Client Info'!J162=Reference!$A$17,),5,0))))</f>
        <v>25</v>
      </c>
      <c r="E162">
        <f>IF('Client Info'!O162&lt;Reference!$E$5,0,IF(AND('Client Info'!O162&gt;=Reference!$E$5,'Client Info'!O162&lt;Reference!$E$6),5,IF(AND('Client Info'!O162&gt;=Reference!$E$6,'Client Info'!O162&lt;Reference!$E$7),15,IF(Reference!$E$7&lt;='Client Info'!O162,25))))</f>
        <v>25</v>
      </c>
      <c r="F162">
        <f>IF(OR('Client Info'!R162=Reference!$B$4,'Client Info'!R162=Reference!$B$5,'Client Info'!R162=Reference!$B$6),25,0)</f>
        <v>25</v>
      </c>
      <c r="G162">
        <f t="shared" ca="1" si="2"/>
        <v>100</v>
      </c>
      <c r="H162" s="19" t="s">
        <v>848</v>
      </c>
    </row>
    <row r="163" spans="1:8" x14ac:dyDescent="0.35">
      <c r="A163" s="7" t="str">
        <f>VLOOKUP(B163,'Client Info'!$A:$B,2, FALSE)</f>
        <v>Rose Obetz</v>
      </c>
      <c r="B163" s="19" t="str">
        <f>'Client Info'!A163</f>
        <v>EDC1114</v>
      </c>
      <c r="C163">
        <f ca="1">(IF('Client Info'!M163="","",(IF(YEARFRAC('Client Info'!M163,Reference!$C$4)&lt;1,0,IF(AND(YEARFRAC('Client Info'!M163,Reference!$C$4)&gt;=1,YEARFRAC('Client Info'!M163,Reference!$C$4)&lt;=3),5,IF(AND(YEARFRAC('Client Info'!M163,Reference!$C$4)&gt;=4,YEARFRAC('Client Info'!M163,Reference!$C$4)&lt;=7),15,IF(YEARFRAC('Client Info'!M163,Reference!$C$4)&gt;=8,25,IF(YEARFRAC('Client Info'!M163,Reference!$C$4)=YEARFRAC('Client Info'!M163,Reference!$C$4),0,0))))))))</f>
        <v>15</v>
      </c>
      <c r="D163">
        <f>IF(OR('Client Info'!J163=Reference!$A$7),0,IF(OR(Reference!$A$5='Client Info'!J163, 'Client Info'!J163=Reference!$A$19,'Client Info'!J163=Reference!$A$23,'Client Info'!J163=Reference!$A$12),25, IF(OR('Client Info'!J163=Reference!$A$6, 'Client Info'!J163=Reference!$A$16),15, IF(OR('Client Info'!J163=Reference!$A$4,'Client Info'!J163=Reference!$A$13,'Client Info'!J163=Reference!$A$17,),5,0))))</f>
        <v>15</v>
      </c>
      <c r="E163">
        <f>IF('Client Info'!O163&lt;Reference!$E$5,0,IF(AND('Client Info'!O163&gt;=Reference!$E$5,'Client Info'!O163&lt;Reference!$E$6),5,IF(AND('Client Info'!O163&gt;=Reference!$E$6,'Client Info'!O163&lt;Reference!$E$7),15,IF(Reference!$E$7&lt;='Client Info'!O163,25))))</f>
        <v>0</v>
      </c>
      <c r="F163">
        <f>IF(OR('Client Info'!R163=Reference!$B$4,'Client Info'!R163=Reference!$B$5,'Client Info'!R163=Reference!$B$6),25,0)</f>
        <v>25</v>
      </c>
      <c r="G163">
        <f t="shared" ca="1" si="2"/>
        <v>55</v>
      </c>
      <c r="H163" s="19" t="s">
        <v>874</v>
      </c>
    </row>
    <row r="164" spans="1:8" x14ac:dyDescent="0.35">
      <c r="A164" s="7" t="str">
        <f>VLOOKUP(B164,'Client Info'!$A:$B,2, FALSE)</f>
        <v>Anthony C. Elliott</v>
      </c>
      <c r="B164" s="19" t="str">
        <f>'Client Info'!A164</f>
        <v>EDC2409</v>
      </c>
      <c r="C164" t="str">
        <f>(IF('Client Info'!M164="","",(IF(YEARFRAC('Client Info'!M164,Reference!$C$4)&lt;1,0,IF(AND(YEARFRAC('Client Info'!M164,Reference!$C$4)&gt;=1,YEARFRAC('Client Info'!M164,Reference!$C$4)&lt;=3),5,IF(AND(YEARFRAC('Client Info'!M164,Reference!$C$4)&gt;=4,YEARFRAC('Client Info'!M164,Reference!$C$4)&lt;=7),15,IF(YEARFRAC('Client Info'!M164,Reference!$C$4)&gt;=8,25,IF(YEARFRAC('Client Info'!M164,Reference!$C$4)=YEARFRAC('Client Info'!M164,Reference!$C$4),0,0))))))))</f>
        <v/>
      </c>
      <c r="D164">
        <f>IF(OR('Client Info'!J164=Reference!$A$7),0,IF(OR(Reference!$A$5='Client Info'!J164, 'Client Info'!J164=Reference!$A$19,'Client Info'!J164=Reference!$A$23,'Client Info'!J164=Reference!$A$12),25, IF(OR('Client Info'!J164=Reference!$A$6, 'Client Info'!J164=Reference!$A$16),15, IF(OR('Client Info'!J164=Reference!$A$4,'Client Info'!J164=Reference!$A$13,'Client Info'!J164=Reference!$A$17,),5,0))))</f>
        <v>15</v>
      </c>
      <c r="E164">
        <f>IF('Client Info'!O164&lt;Reference!$E$5,0,IF(AND('Client Info'!O164&gt;=Reference!$E$5,'Client Info'!O164&lt;Reference!$E$6),5,IF(AND('Client Info'!O164&gt;=Reference!$E$6,'Client Info'!O164&lt;Reference!$E$7),15,IF(Reference!$E$7&lt;='Client Info'!O164,25))))</f>
        <v>0</v>
      </c>
      <c r="F164">
        <f>IF(OR('Client Info'!R164=Reference!$B$4,'Client Info'!R164=Reference!$B$5,'Client Info'!R164=Reference!$B$6),25,0)</f>
        <v>0</v>
      </c>
      <c r="G164">
        <f t="shared" si="2"/>
        <v>15</v>
      </c>
      <c r="H164" s="19" t="s">
        <v>1365</v>
      </c>
    </row>
    <row r="165" spans="1:8" x14ac:dyDescent="0.35">
      <c r="A165" s="7" t="str">
        <f>VLOOKUP(B165,'Client Info'!$A:$B,2, FALSE)</f>
        <v>Charles Lowe</v>
      </c>
      <c r="B165" s="19" t="str">
        <f>'Client Info'!A165</f>
        <v>ECCX7263T</v>
      </c>
      <c r="C165">
        <f ca="1">(IF('Client Info'!M165="","",(IF(YEARFRAC('Client Info'!M165,Reference!$C$4)&lt;1,0,IF(AND(YEARFRAC('Client Info'!M165,Reference!$C$4)&gt;=1,YEARFRAC('Client Info'!M165,Reference!$C$4)&lt;=3),5,IF(AND(YEARFRAC('Client Info'!M165,Reference!$C$4)&gt;=4,YEARFRAC('Client Info'!M165,Reference!$C$4)&lt;=7),15,IF(YEARFRAC('Client Info'!M165,Reference!$C$4)&gt;=8,25,IF(YEARFRAC('Client Info'!M165,Reference!$C$4)=YEARFRAC('Client Info'!M165,Reference!$C$4),0,0))))))))</f>
        <v>5</v>
      </c>
      <c r="D165">
        <f>IF(OR('Client Info'!J165=Reference!$A$7),0,IF(OR(Reference!$A$5='Client Info'!J165, 'Client Info'!J165=Reference!$A$19,'Client Info'!J165=Reference!$A$23,'Client Info'!J165=Reference!$A$12),25, IF(OR('Client Info'!J165=Reference!$A$6, 'Client Info'!J165=Reference!$A$16),15, IF(OR('Client Info'!J165=Reference!$A$4,'Client Info'!J165=Reference!$A$13,'Client Info'!J165=Reference!$A$17,),5,0))))</f>
        <v>25</v>
      </c>
      <c r="E165">
        <f>IF('Client Info'!O165&lt;Reference!$E$5,0,IF(AND('Client Info'!O165&gt;=Reference!$E$5,'Client Info'!O165&lt;Reference!$E$6),5,IF(AND('Client Info'!O165&gt;=Reference!$E$6,'Client Info'!O165&lt;Reference!$E$7),15,IF(Reference!$E$7&lt;='Client Info'!O165,25))))</f>
        <v>0</v>
      </c>
      <c r="F165">
        <f>IF(OR('Client Info'!R165=Reference!$B$4,'Client Info'!R165=Reference!$B$5,'Client Info'!R165=Reference!$B$6),25,0)</f>
        <v>0</v>
      </c>
      <c r="G165">
        <f t="shared" ca="1" si="2"/>
        <v>30</v>
      </c>
      <c r="H165" s="19" t="s">
        <v>878</v>
      </c>
    </row>
    <row r="166" spans="1:8" x14ac:dyDescent="0.35">
      <c r="A166" s="7" t="str">
        <f>VLOOKUP(B166,'Client Info'!$A:$B,2, FALSE)</f>
        <v>Pat Sweeney</v>
      </c>
      <c r="B166" s="19" t="str">
        <f>'Client Info'!A166</f>
        <v>EDC1953g</v>
      </c>
      <c r="C166" t="str">
        <f>(IF('Client Info'!M166="","",(IF(YEARFRAC('Client Info'!M166,Reference!$C$4)&lt;1,0,IF(AND(YEARFRAC('Client Info'!M166,Reference!$C$4)&gt;=1,YEARFRAC('Client Info'!M166,Reference!$C$4)&lt;=3),5,IF(AND(YEARFRAC('Client Info'!M166,Reference!$C$4)&gt;=4,YEARFRAC('Client Info'!M166,Reference!$C$4)&lt;=7),15,IF(YEARFRAC('Client Info'!M166,Reference!$C$4)&gt;=8,25,IF(YEARFRAC('Client Info'!M166,Reference!$C$4)=YEARFRAC('Client Info'!M166,Reference!$C$4),0,0))))))))</f>
        <v/>
      </c>
      <c r="D166">
        <f>IF(OR('Client Info'!J166=Reference!$A$7),0,IF(OR(Reference!$A$5='Client Info'!J166, 'Client Info'!J166=Reference!$A$19,'Client Info'!J166=Reference!$A$23,'Client Info'!J166=Reference!$A$12),25, IF(OR('Client Info'!J166=Reference!$A$6, 'Client Info'!J166=Reference!$A$16),15, IF(OR('Client Info'!J166=Reference!$A$4,'Client Info'!J166=Reference!$A$13,'Client Info'!J166=Reference!$A$17,),5,0))))</f>
        <v>0</v>
      </c>
      <c r="E166">
        <f>IF('Client Info'!O166&lt;Reference!$E$5,0,IF(AND('Client Info'!O166&gt;=Reference!$E$5,'Client Info'!O166&lt;Reference!$E$6),5,IF(AND('Client Info'!O166&gt;=Reference!$E$6,'Client Info'!O166&lt;Reference!$E$7),15,IF(Reference!$E$7&lt;='Client Info'!O166,25))))</f>
        <v>0</v>
      </c>
      <c r="F166">
        <f>IF(OR('Client Info'!R166=Reference!$B$4,'Client Info'!R166=Reference!$B$5,'Client Info'!R166=Reference!$B$6),25,0)</f>
        <v>0</v>
      </c>
      <c r="G166">
        <f t="shared" si="2"/>
        <v>0</v>
      </c>
      <c r="H166" s="19" t="s">
        <v>796</v>
      </c>
    </row>
    <row r="167" spans="1:8" x14ac:dyDescent="0.35">
      <c r="A167" s="7" t="str">
        <f>VLOOKUP(B167,'Client Info'!$A:$B,2, FALSE)</f>
        <v>Sylvia Martini</v>
      </c>
      <c r="B167" s="19" t="str">
        <f>'Client Info'!A167</f>
        <v>EDC1215</v>
      </c>
      <c r="C167">
        <f ca="1">(IF('Client Info'!M167="","",(IF(YEARFRAC('Client Info'!M167,Reference!$C$4)&lt;1,0,IF(AND(YEARFRAC('Client Info'!M167,Reference!$C$4)&gt;=1,YEARFRAC('Client Info'!M167,Reference!$C$4)&lt;=3),5,IF(AND(YEARFRAC('Client Info'!M167,Reference!$C$4)&gt;=4,YEARFRAC('Client Info'!M167,Reference!$C$4)&lt;=7),15,IF(YEARFRAC('Client Info'!M167,Reference!$C$4)&gt;=8,25,IF(YEARFRAC('Client Info'!M167,Reference!$C$4)=YEARFRAC('Client Info'!M167,Reference!$C$4),0,0))))))))</f>
        <v>0</v>
      </c>
      <c r="D167">
        <f>IF(OR('Client Info'!J167=Reference!$A$7),0,IF(OR(Reference!$A$5='Client Info'!J167, 'Client Info'!J167=Reference!$A$19,'Client Info'!J167=Reference!$A$23,'Client Info'!J167=Reference!$A$12),25, IF(OR('Client Info'!J167=Reference!$A$6, 'Client Info'!J167=Reference!$A$16),15, IF(OR('Client Info'!J167=Reference!$A$4,'Client Info'!J167=Reference!$A$13,'Client Info'!J167=Reference!$A$17,),5,0))))</f>
        <v>0</v>
      </c>
      <c r="E167">
        <f>IF('Client Info'!O167&lt;Reference!$E$5,0,IF(AND('Client Info'!O167&gt;=Reference!$E$5,'Client Info'!O167&lt;Reference!$E$6),5,IF(AND('Client Info'!O167&gt;=Reference!$E$6,'Client Info'!O167&lt;Reference!$E$7),15,IF(Reference!$E$7&lt;='Client Info'!O167,25))))</f>
        <v>0</v>
      </c>
      <c r="F167">
        <f>IF(OR('Client Info'!R167=Reference!$B$4,'Client Info'!R167=Reference!$B$5,'Client Info'!R167=Reference!$B$6),25,0)</f>
        <v>25</v>
      </c>
      <c r="G167">
        <f t="shared" ca="1" si="2"/>
        <v>25</v>
      </c>
      <c r="H167" s="19" t="s">
        <v>822</v>
      </c>
    </row>
    <row r="168" spans="1:8" x14ac:dyDescent="0.35">
      <c r="A168" s="7" t="str">
        <f>VLOOKUP(B168,'Client Info'!$A:$B,2, FALSE)</f>
        <v>Mary Anne Rooney</v>
      </c>
      <c r="B168" s="19" t="str">
        <f>'Client Info'!A168</f>
        <v>EDC0361</v>
      </c>
      <c r="C168">
        <f ca="1">(IF('Client Info'!M168="","",(IF(YEARFRAC('Client Info'!M168,Reference!$C$4)&lt;1,0,IF(AND(YEARFRAC('Client Info'!M168,Reference!$C$4)&gt;=1,YEARFRAC('Client Info'!M168,Reference!$C$4)&lt;=3),5,IF(AND(YEARFRAC('Client Info'!M168,Reference!$C$4)&gt;=4,YEARFRAC('Client Info'!M168,Reference!$C$4)&lt;=7),15,IF(YEARFRAC('Client Info'!M168,Reference!$C$4)&gt;=8,25,IF(YEARFRAC('Client Info'!M168,Reference!$C$4)=YEARFRAC('Client Info'!M168,Reference!$C$4),0,0))))))))</f>
        <v>25</v>
      </c>
      <c r="D168">
        <f>IF(OR('Client Info'!J168=Reference!$A$7),0,IF(OR(Reference!$A$5='Client Info'!J168, 'Client Info'!J168=Reference!$A$19,'Client Info'!J168=Reference!$A$23,'Client Info'!J168=Reference!$A$12),25, IF(OR('Client Info'!J168=Reference!$A$6, 'Client Info'!J168=Reference!$A$16),15, IF(OR('Client Info'!J168=Reference!$A$4,'Client Info'!J168=Reference!$A$13,'Client Info'!J168=Reference!$A$17,),5,0))))</f>
        <v>15</v>
      </c>
      <c r="E168">
        <f>IF('Client Info'!O168&lt;Reference!$E$5,0,IF(AND('Client Info'!O168&gt;=Reference!$E$5,'Client Info'!O168&lt;Reference!$E$6),5,IF(AND('Client Info'!O168&gt;=Reference!$E$6,'Client Info'!O168&lt;Reference!$E$7),15,IF(Reference!$E$7&lt;='Client Info'!O168,25))))</f>
        <v>0</v>
      </c>
      <c r="F168">
        <f>IF(OR('Client Info'!R168=Reference!$B$4,'Client Info'!R168=Reference!$B$5,'Client Info'!R168=Reference!$B$6),25,0)</f>
        <v>25</v>
      </c>
      <c r="G168">
        <f t="shared" ca="1" si="2"/>
        <v>65</v>
      </c>
      <c r="H168" s="19" t="s">
        <v>1659</v>
      </c>
    </row>
    <row r="169" spans="1:8" x14ac:dyDescent="0.35">
      <c r="A169" s="7" t="str">
        <f>VLOOKUP(B169,'Client Info'!$A:$B,2, FALSE)</f>
        <v>Catherine Grooms</v>
      </c>
      <c r="B169" s="19" t="str">
        <f>'Client Info'!A169</f>
        <v>COCX5236</v>
      </c>
      <c r="C169">
        <f ca="1">(IF('Client Info'!M169="","",(IF(YEARFRAC('Client Info'!M169,Reference!$C$4)&lt;1,0,IF(AND(YEARFRAC('Client Info'!M169,Reference!$C$4)&gt;=1,YEARFRAC('Client Info'!M169,Reference!$C$4)&lt;=3),5,IF(AND(YEARFRAC('Client Info'!M169,Reference!$C$4)&gt;=4,YEARFRAC('Client Info'!M169,Reference!$C$4)&lt;=7),15,IF(YEARFRAC('Client Info'!M169,Reference!$C$4)&gt;=8,25,IF(YEARFRAC('Client Info'!M169,Reference!$C$4)=YEARFRAC('Client Info'!M169,Reference!$C$4),0,0))))))))</f>
        <v>25</v>
      </c>
      <c r="D169">
        <f>IF(OR('Client Info'!J169=Reference!$A$7),0,IF(OR(Reference!$A$5='Client Info'!J169, 'Client Info'!J169=Reference!$A$19,'Client Info'!J169=Reference!$A$23,'Client Info'!J169=Reference!$A$12),25, IF(OR('Client Info'!J169=Reference!$A$6, 'Client Info'!J169=Reference!$A$16),15, IF(OR('Client Info'!J169=Reference!$A$4,'Client Info'!J169=Reference!$A$13,'Client Info'!J169=Reference!$A$17,),5,0))))</f>
        <v>5</v>
      </c>
      <c r="E169">
        <f>IF('Client Info'!O169&lt;Reference!$E$5,0,IF(AND('Client Info'!O169&gt;=Reference!$E$5,'Client Info'!O169&lt;Reference!$E$6),5,IF(AND('Client Info'!O169&gt;=Reference!$E$6,'Client Info'!O169&lt;Reference!$E$7),15,IF(Reference!$E$7&lt;='Client Info'!O169,25))))</f>
        <v>15</v>
      </c>
      <c r="F169">
        <f>IF(OR('Client Info'!R169=Reference!$B$4,'Client Info'!R169=Reference!$B$5,'Client Info'!R169=Reference!$B$6),25,0)</f>
        <v>0</v>
      </c>
      <c r="G169">
        <f t="shared" ca="1" si="2"/>
        <v>45</v>
      </c>
      <c r="H169" s="19" t="s">
        <v>838</v>
      </c>
    </row>
    <row r="170" spans="1:8" x14ac:dyDescent="0.35">
      <c r="A170" s="7" t="str">
        <f>VLOOKUP(B170,'Client Info'!$A:$B,2, FALSE)</f>
        <v>Paul Mazbanian</v>
      </c>
      <c r="B170" s="19" t="str">
        <f>'Client Info'!A170</f>
        <v>COCX7360</v>
      </c>
      <c r="C170" t="str">
        <f>(IF('Client Info'!M170="","",(IF(YEARFRAC('Client Info'!M170,Reference!$C$4)&lt;1,0,IF(AND(YEARFRAC('Client Info'!M170,Reference!$C$4)&gt;=1,YEARFRAC('Client Info'!M170,Reference!$C$4)&lt;=3),5,IF(AND(YEARFRAC('Client Info'!M170,Reference!$C$4)&gt;=4,YEARFRAC('Client Info'!M170,Reference!$C$4)&lt;=7),15,IF(YEARFRAC('Client Info'!M170,Reference!$C$4)&gt;=8,25,IF(YEARFRAC('Client Info'!M170,Reference!$C$4)=YEARFRAC('Client Info'!M170,Reference!$C$4),0,0))))))))</f>
        <v/>
      </c>
      <c r="D170">
        <f>IF(OR('Client Info'!J170=Reference!$A$7),0,IF(OR(Reference!$A$5='Client Info'!J170, 'Client Info'!J170=Reference!$A$19,'Client Info'!J170=Reference!$A$23,'Client Info'!J170=Reference!$A$12),25, IF(OR('Client Info'!J170=Reference!$A$6, 'Client Info'!J170=Reference!$A$16),15, IF(OR('Client Info'!J170=Reference!$A$4,'Client Info'!J170=Reference!$A$13,'Client Info'!J170=Reference!$A$17,),5,0))))</f>
        <v>0</v>
      </c>
      <c r="E170">
        <f>IF('Client Info'!O170&lt;Reference!$E$5,0,IF(AND('Client Info'!O170&gt;=Reference!$E$5,'Client Info'!O170&lt;Reference!$E$6),5,IF(AND('Client Info'!O170&gt;=Reference!$E$6,'Client Info'!O170&lt;Reference!$E$7),15,IF(Reference!$E$7&lt;='Client Info'!O170,25))))</f>
        <v>0</v>
      </c>
      <c r="F170">
        <f>IF(OR('Client Info'!R170=Reference!$B$4,'Client Info'!R170=Reference!$B$5,'Client Info'!R170=Reference!$B$6),25,0)</f>
        <v>0</v>
      </c>
      <c r="G170">
        <f t="shared" si="2"/>
        <v>0</v>
      </c>
      <c r="H170" s="19" t="s">
        <v>1174</v>
      </c>
    </row>
    <row r="171" spans="1:8" x14ac:dyDescent="0.35">
      <c r="A171" s="7" t="str">
        <f>VLOOKUP(B171,'Client Info'!$A:$B,2, FALSE)</f>
        <v>Bill Bartels</v>
      </c>
      <c r="B171" s="19" t="str">
        <f>'Client Info'!A171</f>
        <v>EDC2021g</v>
      </c>
      <c r="C171" t="str">
        <f>(IF('Client Info'!M171="","",(IF(YEARFRAC('Client Info'!M171,Reference!$C$4)&lt;1,0,IF(AND(YEARFRAC('Client Info'!M171,Reference!$C$4)&gt;=1,YEARFRAC('Client Info'!M171,Reference!$C$4)&lt;=3),5,IF(AND(YEARFRAC('Client Info'!M171,Reference!$C$4)&gt;=4,YEARFRAC('Client Info'!M171,Reference!$C$4)&lt;=7),15,IF(YEARFRAC('Client Info'!M171,Reference!$C$4)&gt;=8,25,IF(YEARFRAC('Client Info'!M171,Reference!$C$4)=YEARFRAC('Client Info'!M171,Reference!$C$4),0,0))))))))</f>
        <v/>
      </c>
      <c r="D171">
        <f>IF(OR('Client Info'!J171=Reference!$A$7),0,IF(OR(Reference!$A$5='Client Info'!J171, 'Client Info'!J171=Reference!$A$19,'Client Info'!J171=Reference!$A$23,'Client Info'!J171=Reference!$A$12),25, IF(OR('Client Info'!J171=Reference!$A$6, 'Client Info'!J171=Reference!$A$16),15, IF(OR('Client Info'!J171=Reference!$A$4,'Client Info'!J171=Reference!$A$13,'Client Info'!J171=Reference!$A$17,),5,0))))</f>
        <v>5</v>
      </c>
      <c r="E171">
        <f>IF('Client Info'!O171&lt;Reference!$E$5,0,IF(AND('Client Info'!O171&gt;=Reference!$E$5,'Client Info'!O171&lt;Reference!$E$6),5,IF(AND('Client Info'!O171&gt;=Reference!$E$6,'Client Info'!O171&lt;Reference!$E$7),15,IF(Reference!$E$7&lt;='Client Info'!O171,25))))</f>
        <v>0</v>
      </c>
      <c r="F171">
        <f>IF(OR('Client Info'!R171=Reference!$B$4,'Client Info'!R171=Reference!$B$5,'Client Info'!R171=Reference!$B$6),25,0)</f>
        <v>25</v>
      </c>
      <c r="G171">
        <f t="shared" si="2"/>
        <v>30</v>
      </c>
      <c r="H171" s="19" t="s">
        <v>812</v>
      </c>
    </row>
    <row r="172" spans="1:8" x14ac:dyDescent="0.35">
      <c r="A172" s="7" t="str">
        <f>VLOOKUP(B172,'Client Info'!$A:$B,2, FALSE)</f>
        <v>Michael Kauffman</v>
      </c>
      <c r="B172" s="19" t="str">
        <f>'Client Info'!A172</f>
        <v>EDC2514DR</v>
      </c>
      <c r="C172">
        <f ca="1">(IF('Client Info'!M172="","",(IF(YEARFRAC('Client Info'!M172,Reference!$C$4)&lt;1,0,IF(AND(YEARFRAC('Client Info'!M172,Reference!$C$4)&gt;=1,YEARFRAC('Client Info'!M172,Reference!$C$4)&lt;=3),5,IF(AND(YEARFRAC('Client Info'!M172,Reference!$C$4)&gt;=4,YEARFRAC('Client Info'!M172,Reference!$C$4)&lt;=7),15,IF(YEARFRAC('Client Info'!M172,Reference!$C$4)&gt;=8,25,IF(YEARFRAC('Client Info'!M172,Reference!$C$4)=YEARFRAC('Client Info'!M172,Reference!$C$4),0,0))))))))</f>
        <v>25</v>
      </c>
      <c r="D172">
        <f>IF(OR('Client Info'!J172=Reference!$A$7),0,IF(OR(Reference!$A$5='Client Info'!J172, 'Client Info'!J172=Reference!$A$19,'Client Info'!J172=Reference!$A$23,'Client Info'!J172=Reference!$A$12),25, IF(OR('Client Info'!J172=Reference!$A$6, 'Client Info'!J172=Reference!$A$16),15, IF(OR('Client Info'!J172=Reference!$A$4,'Client Info'!J172=Reference!$A$13,'Client Info'!J172=Reference!$A$17,),5,0))))</f>
        <v>0</v>
      </c>
      <c r="E172">
        <f>IF('Client Info'!O172&lt;Reference!$E$5,0,IF(AND('Client Info'!O172&gt;=Reference!$E$5,'Client Info'!O172&lt;Reference!$E$6),5,IF(AND('Client Info'!O172&gt;=Reference!$E$6,'Client Info'!O172&lt;Reference!$E$7),15,IF(Reference!$E$7&lt;='Client Info'!O172,25))))</f>
        <v>0</v>
      </c>
      <c r="F172">
        <f>IF(OR('Client Info'!R172=Reference!$B$4,'Client Info'!R172=Reference!$B$5,'Client Info'!R172=Reference!$B$6),25,0)</f>
        <v>0</v>
      </c>
      <c r="G172">
        <f t="shared" ca="1" si="2"/>
        <v>25</v>
      </c>
      <c r="H172" s="19" t="s">
        <v>882</v>
      </c>
    </row>
    <row r="173" spans="1:8" x14ac:dyDescent="0.35">
      <c r="A173" s="7" t="str">
        <f>VLOOKUP(B173,'Client Info'!$A:$B,2, FALSE)</f>
        <v>Eric J. Zackrison</v>
      </c>
      <c r="B173" s="19" t="str">
        <f>'Client Info'!A173</f>
        <v>EDC2020</v>
      </c>
      <c r="C173">
        <f ca="1">(IF('Client Info'!M173="","",(IF(YEARFRAC('Client Info'!M173,Reference!$C$4)&lt;1,0,IF(AND(YEARFRAC('Client Info'!M173,Reference!$C$4)&gt;=1,YEARFRAC('Client Info'!M173,Reference!$C$4)&lt;=3),5,IF(AND(YEARFRAC('Client Info'!M173,Reference!$C$4)&gt;=4,YEARFRAC('Client Info'!M173,Reference!$C$4)&lt;=7),15,IF(YEARFRAC('Client Info'!M173,Reference!$C$4)&gt;=8,25,IF(YEARFRAC('Client Info'!M173,Reference!$C$4)=YEARFRAC('Client Info'!M173,Reference!$C$4),0,0))))))))</f>
        <v>0</v>
      </c>
      <c r="D173">
        <f>IF(OR('Client Info'!J173=Reference!$A$7),0,IF(OR(Reference!$A$5='Client Info'!J173, 'Client Info'!J173=Reference!$A$19,'Client Info'!J173=Reference!$A$23,'Client Info'!J173=Reference!$A$12),25, IF(OR('Client Info'!J173=Reference!$A$6, 'Client Info'!J173=Reference!$A$16),15, IF(OR('Client Info'!J173=Reference!$A$4,'Client Info'!J173=Reference!$A$13,'Client Info'!J173=Reference!$A$17,),5,0))))</f>
        <v>5</v>
      </c>
      <c r="E173">
        <f>IF('Client Info'!O173&lt;Reference!$E$5,0,IF(AND('Client Info'!O173&gt;=Reference!$E$5,'Client Info'!O173&lt;Reference!$E$6),5,IF(AND('Client Info'!O173&gt;=Reference!$E$6,'Client Info'!O173&lt;Reference!$E$7),15,IF(Reference!$E$7&lt;='Client Info'!O173,25))))</f>
        <v>0</v>
      </c>
      <c r="F173">
        <f>IF(OR('Client Info'!R173=Reference!$B$4,'Client Info'!R173=Reference!$B$5,'Client Info'!R173=Reference!$B$6),25,0)</f>
        <v>0</v>
      </c>
      <c r="G173">
        <f t="shared" ca="1" si="2"/>
        <v>5</v>
      </c>
      <c r="H173" s="19" t="s">
        <v>1367</v>
      </c>
    </row>
    <row r="174" spans="1:8" x14ac:dyDescent="0.35">
      <c r="A174" s="7" t="str">
        <f>VLOOKUP(B174,'Client Info'!$A:$B,2, FALSE)</f>
        <v>Alondra Gaytan</v>
      </c>
      <c r="B174" s="19" t="str">
        <f>'Client Info'!A174</f>
        <v>EDC2342</v>
      </c>
      <c r="C174" t="str">
        <f>(IF('Client Info'!M174="","",(IF(YEARFRAC('Client Info'!M174,Reference!$C$4)&lt;1,0,IF(AND(YEARFRAC('Client Info'!M174,Reference!$C$4)&gt;=1,YEARFRAC('Client Info'!M174,Reference!$C$4)&lt;=3),5,IF(AND(YEARFRAC('Client Info'!M174,Reference!$C$4)&gt;=4,YEARFRAC('Client Info'!M174,Reference!$C$4)&lt;=7),15,IF(YEARFRAC('Client Info'!M174,Reference!$C$4)&gt;=8,25,IF(YEARFRAC('Client Info'!M174,Reference!$C$4)=YEARFRAC('Client Info'!M174,Reference!$C$4),0,0))))))))</f>
        <v/>
      </c>
      <c r="D174">
        <f>IF(OR('Client Info'!J174=Reference!$A$7),0,IF(OR(Reference!$A$5='Client Info'!J174, 'Client Info'!J174=Reference!$A$19,'Client Info'!J174=Reference!$A$23,'Client Info'!J174=Reference!$A$12),25, IF(OR('Client Info'!J174=Reference!$A$6, 'Client Info'!J174=Reference!$A$16),15, IF(OR('Client Info'!J174=Reference!$A$4,'Client Info'!J174=Reference!$A$13,'Client Info'!J174=Reference!$A$17,),5,0))))</f>
        <v>5</v>
      </c>
      <c r="E174">
        <f>IF('Client Info'!O174&lt;Reference!$E$5,0,IF(AND('Client Info'!O174&gt;=Reference!$E$5,'Client Info'!O174&lt;Reference!$E$6),5,IF(AND('Client Info'!O174&gt;=Reference!$E$6,'Client Info'!O174&lt;Reference!$E$7),15,IF(Reference!$E$7&lt;='Client Info'!O174,25))))</f>
        <v>0</v>
      </c>
      <c r="F174">
        <f>IF(OR('Client Info'!R174=Reference!$B$4,'Client Info'!R174=Reference!$B$5,'Client Info'!R174=Reference!$B$6),25,0)</f>
        <v>0</v>
      </c>
      <c r="G174">
        <f t="shared" si="2"/>
        <v>5</v>
      </c>
      <c r="H174" s="19" t="s">
        <v>885</v>
      </c>
    </row>
    <row r="175" spans="1:8" x14ac:dyDescent="0.35">
      <c r="A175" s="7" t="str">
        <f>VLOOKUP(B175,'Client Info'!$A:$B,2, FALSE)</f>
        <v>Mary Anne Rooney</v>
      </c>
      <c r="B175" s="19" t="str">
        <f>'Client Info'!A175</f>
        <v>EDC0270</v>
      </c>
      <c r="C175">
        <f ca="1">(IF('Client Info'!M175="","",(IF(YEARFRAC('Client Info'!M175,Reference!$C$4)&lt;1,0,IF(AND(YEARFRAC('Client Info'!M175,Reference!$C$4)&gt;=1,YEARFRAC('Client Info'!M175,Reference!$C$4)&lt;=3),5,IF(AND(YEARFRAC('Client Info'!M175,Reference!$C$4)&gt;=4,YEARFRAC('Client Info'!M175,Reference!$C$4)&lt;=7),15,IF(YEARFRAC('Client Info'!M175,Reference!$C$4)&gt;=8,25,IF(YEARFRAC('Client Info'!M175,Reference!$C$4)=YEARFRAC('Client Info'!M175,Reference!$C$4),0,0))))))))</f>
        <v>25</v>
      </c>
      <c r="D175">
        <f>IF(OR('Client Info'!J175=Reference!$A$7),0,IF(OR(Reference!$A$5='Client Info'!J175, 'Client Info'!J175=Reference!$A$19,'Client Info'!J175=Reference!$A$23,'Client Info'!J175=Reference!$A$12),25, IF(OR('Client Info'!J175=Reference!$A$6, 'Client Info'!J175=Reference!$A$16),15, IF(OR('Client Info'!J175=Reference!$A$4,'Client Info'!J175=Reference!$A$13,'Client Info'!J175=Reference!$A$17,),5,0))))</f>
        <v>15</v>
      </c>
      <c r="E175">
        <f>IF('Client Info'!O175&lt;Reference!$E$5,0,IF(AND('Client Info'!O175&gt;=Reference!$E$5,'Client Info'!O175&lt;Reference!$E$6),5,IF(AND('Client Info'!O175&gt;=Reference!$E$6,'Client Info'!O175&lt;Reference!$E$7),15,IF(Reference!$E$7&lt;='Client Info'!O175,25))))</f>
        <v>15</v>
      </c>
      <c r="F175">
        <f>IF(OR('Client Info'!R175=Reference!$B$4,'Client Info'!R175=Reference!$B$5,'Client Info'!R175=Reference!$B$6),25,0)</f>
        <v>25</v>
      </c>
      <c r="G175">
        <f t="shared" ca="1" si="2"/>
        <v>80</v>
      </c>
      <c r="H175" s="19" t="s">
        <v>1659</v>
      </c>
    </row>
    <row r="176" spans="1:8" x14ac:dyDescent="0.35">
      <c r="A176" s="7" t="str">
        <f>VLOOKUP(B176,'Client Info'!$A:$B,2, FALSE)</f>
        <v>Alondra Gaytan</v>
      </c>
      <c r="B176" s="19" t="str">
        <f>'Client Info'!A176</f>
        <v>EDC2218\</v>
      </c>
      <c r="C176">
        <f ca="1">(IF('Client Info'!M176="","",(IF(YEARFRAC('Client Info'!M176,Reference!$C$4)&lt;1,0,IF(AND(YEARFRAC('Client Info'!M176,Reference!$C$4)&gt;=1,YEARFRAC('Client Info'!M176,Reference!$C$4)&lt;=3),5,IF(AND(YEARFRAC('Client Info'!M176,Reference!$C$4)&gt;=4,YEARFRAC('Client Info'!M176,Reference!$C$4)&lt;=7),15,IF(YEARFRAC('Client Info'!M176,Reference!$C$4)&gt;=8,25,IF(YEARFRAC('Client Info'!M176,Reference!$C$4)=YEARFRAC('Client Info'!M176,Reference!$C$4),0,0))))))))</f>
        <v>5</v>
      </c>
      <c r="D176">
        <f>IF(OR('Client Info'!J176=Reference!$A$7),0,IF(OR(Reference!$A$5='Client Info'!J176, 'Client Info'!J176=Reference!$A$19,'Client Info'!J176=Reference!$A$23,'Client Info'!J176=Reference!$A$12),25, IF(OR('Client Info'!J176=Reference!$A$6, 'Client Info'!J176=Reference!$A$16),15, IF(OR('Client Info'!J176=Reference!$A$4,'Client Info'!J176=Reference!$A$13,'Client Info'!J176=Reference!$A$17,),5,0))))</f>
        <v>15</v>
      </c>
      <c r="E176">
        <f>IF('Client Info'!O176&lt;Reference!$E$5,0,IF(AND('Client Info'!O176&gt;=Reference!$E$5,'Client Info'!O176&lt;Reference!$E$6),5,IF(AND('Client Info'!O176&gt;=Reference!$E$6,'Client Info'!O176&lt;Reference!$E$7),15,IF(Reference!$E$7&lt;='Client Info'!O176,25))))</f>
        <v>15</v>
      </c>
      <c r="F176">
        <f>IF(OR('Client Info'!R176=Reference!$B$4,'Client Info'!R176=Reference!$B$5,'Client Info'!R176=Reference!$B$6),25,0)</f>
        <v>0</v>
      </c>
      <c r="G176">
        <f t="shared" ca="1" si="2"/>
        <v>35</v>
      </c>
      <c r="H176" s="19" t="s">
        <v>885</v>
      </c>
    </row>
    <row r="177" spans="1:8" x14ac:dyDescent="0.35">
      <c r="A177" s="7" t="str">
        <f>VLOOKUP(B177,'Client Info'!$A:$B,2, FALSE)</f>
        <v>Ray Bowman</v>
      </c>
      <c r="B177" s="19" t="str">
        <f>'Client Info'!A177</f>
        <v>HCCX0229</v>
      </c>
      <c r="C177">
        <f ca="1">(IF('Client Info'!M177="","",(IF(YEARFRAC('Client Info'!M177,Reference!$C$4)&lt;1,0,IF(AND(YEARFRAC('Client Info'!M177,Reference!$C$4)&gt;=1,YEARFRAC('Client Info'!M177,Reference!$C$4)&lt;=3),5,IF(AND(YEARFRAC('Client Info'!M177,Reference!$C$4)&gt;=4,YEARFRAC('Client Info'!M177,Reference!$C$4)&lt;=7),15,IF(YEARFRAC('Client Info'!M177,Reference!$C$4)&gt;=8,25,IF(YEARFRAC('Client Info'!M177,Reference!$C$4)=YEARFRAC('Client Info'!M177,Reference!$C$4),0,0))))))))</f>
        <v>25</v>
      </c>
      <c r="D177">
        <f>IF(OR('Client Info'!J177=Reference!$A$7),0,IF(OR(Reference!$A$5='Client Info'!J177, 'Client Info'!J177=Reference!$A$19,'Client Info'!J177=Reference!$A$23,'Client Info'!J177=Reference!$A$12),25, IF(OR('Client Info'!J177=Reference!$A$6, 'Client Info'!J177=Reference!$A$16),15, IF(OR('Client Info'!J177=Reference!$A$4,'Client Info'!J177=Reference!$A$13,'Client Info'!J177=Reference!$A$17,),5,0))))</f>
        <v>15</v>
      </c>
      <c r="E177">
        <f>IF('Client Info'!O177&lt;Reference!$E$5,0,IF(AND('Client Info'!O177&gt;=Reference!$E$5,'Client Info'!O177&lt;Reference!$E$6),5,IF(AND('Client Info'!O177&gt;=Reference!$E$6,'Client Info'!O177&lt;Reference!$E$7),15,IF(Reference!$E$7&lt;='Client Info'!O177,25))))</f>
        <v>15</v>
      </c>
      <c r="F177">
        <f>IF(OR('Client Info'!R177=Reference!$B$4,'Client Info'!R177=Reference!$B$5,'Client Info'!R177=Reference!$B$6),25,0)</f>
        <v>0</v>
      </c>
      <c r="G177">
        <f t="shared" ca="1" si="2"/>
        <v>55</v>
      </c>
      <c r="H177" s="19" t="s">
        <v>912</v>
      </c>
    </row>
    <row r="178" spans="1:8" x14ac:dyDescent="0.35">
      <c r="A178" s="7" t="str">
        <f>VLOOKUP(B178,'Client Info'!$A:$B,2, FALSE)</f>
        <v>Pat Sweeney</v>
      </c>
      <c r="B178" s="19" t="str">
        <f>'Client Info'!A178</f>
        <v>EDC0873</v>
      </c>
      <c r="C178">
        <f ca="1">(IF('Client Info'!M178="","",(IF(YEARFRAC('Client Info'!M178,Reference!$C$4)&lt;1,0,IF(AND(YEARFRAC('Client Info'!M178,Reference!$C$4)&gt;=1,YEARFRAC('Client Info'!M178,Reference!$C$4)&lt;=3),5,IF(AND(YEARFRAC('Client Info'!M178,Reference!$C$4)&gt;=4,YEARFRAC('Client Info'!M178,Reference!$C$4)&lt;=7),15,IF(YEARFRAC('Client Info'!M178,Reference!$C$4)&gt;=8,25,IF(YEARFRAC('Client Info'!M178,Reference!$C$4)=YEARFRAC('Client Info'!M178,Reference!$C$4),0,0))))))))</f>
        <v>0</v>
      </c>
      <c r="D178">
        <f>IF(OR('Client Info'!J178=Reference!$A$7),0,IF(OR(Reference!$A$5='Client Info'!J178, 'Client Info'!J178=Reference!$A$19,'Client Info'!J178=Reference!$A$23,'Client Info'!J178=Reference!$A$12),25, IF(OR('Client Info'!J178=Reference!$A$6, 'Client Info'!J178=Reference!$A$16),15, IF(OR('Client Info'!J178=Reference!$A$4,'Client Info'!J178=Reference!$A$13,'Client Info'!J178=Reference!$A$17,),5,0))))</f>
        <v>25</v>
      </c>
      <c r="E178">
        <f>IF('Client Info'!O178&lt;Reference!$E$5,0,IF(AND('Client Info'!O178&gt;=Reference!$E$5,'Client Info'!O178&lt;Reference!$E$6),5,IF(AND('Client Info'!O178&gt;=Reference!$E$6,'Client Info'!O178&lt;Reference!$E$7),15,IF(Reference!$E$7&lt;='Client Info'!O178,25))))</f>
        <v>0</v>
      </c>
      <c r="F178">
        <f>IF(OR('Client Info'!R178=Reference!$B$4,'Client Info'!R178=Reference!$B$5,'Client Info'!R178=Reference!$B$6),25,0)</f>
        <v>0</v>
      </c>
      <c r="G178">
        <f t="shared" ca="1" si="2"/>
        <v>25</v>
      </c>
      <c r="H178" s="19" t="s">
        <v>796</v>
      </c>
    </row>
    <row r="179" spans="1:8" x14ac:dyDescent="0.35">
      <c r="A179" s="7" t="str">
        <f>VLOOKUP(B179,'Client Info'!$A:$B,2, FALSE)</f>
        <v>Mary Anne Rooney</v>
      </c>
      <c r="B179" s="19" t="str">
        <f>'Client Info'!A179</f>
        <v>EDC0386</v>
      </c>
      <c r="C179" t="str">
        <f>(IF('Client Info'!M179="","",(IF(YEARFRAC('Client Info'!M179,Reference!$C$4)&lt;1,0,IF(AND(YEARFRAC('Client Info'!M179,Reference!$C$4)&gt;=1,YEARFRAC('Client Info'!M179,Reference!$C$4)&lt;=3),5,IF(AND(YEARFRAC('Client Info'!M179,Reference!$C$4)&gt;=4,YEARFRAC('Client Info'!M179,Reference!$C$4)&lt;=7),15,IF(YEARFRAC('Client Info'!M179,Reference!$C$4)&gt;=8,25,IF(YEARFRAC('Client Info'!M179,Reference!$C$4)=YEARFRAC('Client Info'!M179,Reference!$C$4),0,0))))))))</f>
        <v/>
      </c>
      <c r="D179">
        <f>IF(OR('Client Info'!J179=Reference!$A$7),0,IF(OR(Reference!$A$5='Client Info'!J179, 'Client Info'!J179=Reference!$A$19,'Client Info'!J179=Reference!$A$23,'Client Info'!J179=Reference!$A$12),25, IF(OR('Client Info'!J179=Reference!$A$6, 'Client Info'!J179=Reference!$A$16),15, IF(OR('Client Info'!J179=Reference!$A$4,'Client Info'!J179=Reference!$A$13,'Client Info'!J179=Reference!$A$17,),5,0))))</f>
        <v>0</v>
      </c>
      <c r="E179">
        <f>IF('Client Info'!O179&lt;Reference!$E$5,0,IF(AND('Client Info'!O179&gt;=Reference!$E$5,'Client Info'!O179&lt;Reference!$E$6),5,IF(AND('Client Info'!O179&gt;=Reference!$E$6,'Client Info'!O179&lt;Reference!$E$7),15,IF(Reference!$E$7&lt;='Client Info'!O179,25))))</f>
        <v>0</v>
      </c>
      <c r="F179">
        <f>IF(OR('Client Info'!R179=Reference!$B$4,'Client Info'!R179=Reference!$B$5,'Client Info'!R179=Reference!$B$6),25,0)</f>
        <v>0</v>
      </c>
      <c r="G179">
        <f t="shared" si="2"/>
        <v>0</v>
      </c>
      <c r="H179" s="19" t="s">
        <v>1659</v>
      </c>
    </row>
    <row r="180" spans="1:8" x14ac:dyDescent="0.35">
      <c r="A180" s="7" t="str">
        <f>VLOOKUP(B180,'Client Info'!$A:$B,2, FALSE)</f>
        <v>Alondra Gaytan</v>
      </c>
      <c r="B180" s="19" t="str">
        <f>'Client Info'!A180</f>
        <v>EDC3036</v>
      </c>
      <c r="C180">
        <f ca="1">(IF('Client Info'!M180="","",(IF(YEARFRAC('Client Info'!M180,Reference!$C$4)&lt;1,0,IF(AND(YEARFRAC('Client Info'!M180,Reference!$C$4)&gt;=1,YEARFRAC('Client Info'!M180,Reference!$C$4)&lt;=3),5,IF(AND(YEARFRAC('Client Info'!M180,Reference!$C$4)&gt;=4,YEARFRAC('Client Info'!M180,Reference!$C$4)&lt;=7),15,IF(YEARFRAC('Client Info'!M180,Reference!$C$4)&gt;=8,25,IF(YEARFRAC('Client Info'!M180,Reference!$C$4)=YEARFRAC('Client Info'!M180,Reference!$C$4),0,0))))))))</f>
        <v>0</v>
      </c>
      <c r="D180">
        <f>IF(OR('Client Info'!J180=Reference!$A$7),0,IF(OR(Reference!$A$5='Client Info'!J180, 'Client Info'!J180=Reference!$A$19,'Client Info'!J180=Reference!$A$23,'Client Info'!J180=Reference!$A$12),25, IF(OR('Client Info'!J180=Reference!$A$6, 'Client Info'!J180=Reference!$A$16),15, IF(OR('Client Info'!J180=Reference!$A$4,'Client Info'!J180=Reference!$A$13,'Client Info'!J180=Reference!$A$17,),5,0))))</f>
        <v>15</v>
      </c>
      <c r="E180">
        <f>IF('Client Info'!O180&lt;Reference!$E$5,0,IF(AND('Client Info'!O180&gt;=Reference!$E$5,'Client Info'!O180&lt;Reference!$E$6),5,IF(AND('Client Info'!O180&gt;=Reference!$E$6,'Client Info'!O180&lt;Reference!$E$7),15,IF(Reference!$E$7&lt;='Client Info'!O180,25))))</f>
        <v>5</v>
      </c>
      <c r="F180">
        <f>IF(OR('Client Info'!R180=Reference!$B$4,'Client Info'!R180=Reference!$B$5,'Client Info'!R180=Reference!$B$6),25,0)</f>
        <v>0</v>
      </c>
      <c r="G180">
        <f t="shared" ca="1" si="2"/>
        <v>20</v>
      </c>
      <c r="H180" s="19" t="s">
        <v>885</v>
      </c>
    </row>
    <row r="181" spans="1:8" x14ac:dyDescent="0.35">
      <c r="A181" s="7" t="str">
        <f>VLOOKUP(B181,'Client Info'!$A:$B,2, FALSE)</f>
        <v>Gonzalo Fernandez</v>
      </c>
      <c r="B181" s="19" t="str">
        <f>'Client Info'!A181</f>
        <v>EDC2061g</v>
      </c>
      <c r="C181">
        <f ca="1">(IF('Client Info'!M181="","",(IF(YEARFRAC('Client Info'!M181,Reference!$C$4)&lt;1,0,IF(AND(YEARFRAC('Client Info'!M181,Reference!$C$4)&gt;=1,YEARFRAC('Client Info'!M181,Reference!$C$4)&lt;=3),5,IF(AND(YEARFRAC('Client Info'!M181,Reference!$C$4)&gt;=4,YEARFRAC('Client Info'!M181,Reference!$C$4)&lt;=7),15,IF(YEARFRAC('Client Info'!M181,Reference!$C$4)&gt;=8,25,IF(YEARFRAC('Client Info'!M181,Reference!$C$4)=YEARFRAC('Client Info'!M181,Reference!$C$4),0,0))))))))</f>
        <v>0</v>
      </c>
      <c r="D181">
        <f>IF(OR('Client Info'!J181=Reference!$A$7),0,IF(OR(Reference!$A$5='Client Info'!J181, 'Client Info'!J181=Reference!$A$19,'Client Info'!J181=Reference!$A$23,'Client Info'!J181=Reference!$A$12),25, IF(OR('Client Info'!J181=Reference!$A$6, 'Client Info'!J181=Reference!$A$16),15, IF(OR('Client Info'!J181=Reference!$A$4,'Client Info'!J181=Reference!$A$13,'Client Info'!J181=Reference!$A$17,),5,0))))</f>
        <v>0</v>
      </c>
      <c r="E181">
        <f>IF('Client Info'!O181&lt;Reference!$E$5,0,IF(AND('Client Info'!O181&gt;=Reference!$E$5,'Client Info'!O181&lt;Reference!$E$6),5,IF(AND('Client Info'!O181&gt;=Reference!$E$6,'Client Info'!O181&lt;Reference!$E$7),15,IF(Reference!$E$7&lt;='Client Info'!O181,25))))</f>
        <v>0</v>
      </c>
      <c r="F181">
        <f>IF(OR('Client Info'!R181=Reference!$B$4,'Client Info'!R181=Reference!$B$5,'Client Info'!R181=Reference!$B$6),25,0)</f>
        <v>0</v>
      </c>
      <c r="G181">
        <f t="shared" ca="1" si="2"/>
        <v>0</v>
      </c>
      <c r="H181" s="19" t="s">
        <v>848</v>
      </c>
    </row>
    <row r="182" spans="1:8" x14ac:dyDescent="0.35">
      <c r="A182" s="7" t="str">
        <f>VLOOKUP(B182,'Client Info'!$A:$B,2, FALSE)</f>
        <v>Bill Bartels</v>
      </c>
      <c r="B182" s="19" t="str">
        <f>'Client Info'!A182</f>
        <v>EDC2899</v>
      </c>
      <c r="C182" t="str">
        <f>(IF('Client Info'!M182="","",(IF(YEARFRAC('Client Info'!M182,Reference!$C$4)&lt;1,0,IF(AND(YEARFRAC('Client Info'!M182,Reference!$C$4)&gt;=1,YEARFRAC('Client Info'!M182,Reference!$C$4)&lt;=3),5,IF(AND(YEARFRAC('Client Info'!M182,Reference!$C$4)&gt;=4,YEARFRAC('Client Info'!M182,Reference!$C$4)&lt;=7),15,IF(YEARFRAC('Client Info'!M182,Reference!$C$4)&gt;=8,25,IF(YEARFRAC('Client Info'!M182,Reference!$C$4)=YEARFRAC('Client Info'!M182,Reference!$C$4),0,0))))))))</f>
        <v/>
      </c>
      <c r="D182">
        <f>IF(OR('Client Info'!J182=Reference!$A$7),0,IF(OR(Reference!$A$5='Client Info'!J182, 'Client Info'!J182=Reference!$A$19,'Client Info'!J182=Reference!$A$23,'Client Info'!J182=Reference!$A$12),25, IF(OR('Client Info'!J182=Reference!$A$6, 'Client Info'!J182=Reference!$A$16),15, IF(OR('Client Info'!J182=Reference!$A$4,'Client Info'!J182=Reference!$A$13,'Client Info'!J182=Reference!$A$17,),5,0))))</f>
        <v>15</v>
      </c>
      <c r="E182">
        <f>IF('Client Info'!O182&lt;Reference!$E$5,0,IF(AND('Client Info'!O182&gt;=Reference!$E$5,'Client Info'!O182&lt;Reference!$E$6),5,IF(AND('Client Info'!O182&gt;=Reference!$E$6,'Client Info'!O182&lt;Reference!$E$7),15,IF(Reference!$E$7&lt;='Client Info'!O182,25))))</f>
        <v>0</v>
      </c>
      <c r="F182">
        <f>IF(OR('Client Info'!R182=Reference!$B$4,'Client Info'!R182=Reference!$B$5,'Client Info'!R182=Reference!$B$6),25,0)</f>
        <v>0</v>
      </c>
      <c r="G182">
        <f t="shared" si="2"/>
        <v>15</v>
      </c>
      <c r="H182" s="19" t="s">
        <v>812</v>
      </c>
    </row>
    <row r="183" spans="1:8" x14ac:dyDescent="0.35">
      <c r="A183" s="7" t="str">
        <f>VLOOKUP(B183,'Client Info'!$A:$B,2, FALSE)</f>
        <v>Mary Anne Rooney</v>
      </c>
      <c r="B183" s="19" t="str">
        <f>'Client Info'!A183</f>
        <v>EDC0299</v>
      </c>
      <c r="C183">
        <f ca="1">(IF('Client Info'!M183="","",(IF(YEARFRAC('Client Info'!M183,Reference!$C$4)&lt;1,0,IF(AND(YEARFRAC('Client Info'!M183,Reference!$C$4)&gt;=1,YEARFRAC('Client Info'!M183,Reference!$C$4)&lt;=3),5,IF(AND(YEARFRAC('Client Info'!M183,Reference!$C$4)&gt;=4,YEARFRAC('Client Info'!M183,Reference!$C$4)&lt;=7),15,IF(YEARFRAC('Client Info'!M183,Reference!$C$4)&gt;=8,25,IF(YEARFRAC('Client Info'!M183,Reference!$C$4)=YEARFRAC('Client Info'!M183,Reference!$C$4),0,0))))))))</f>
        <v>25</v>
      </c>
      <c r="D183">
        <f>IF(OR('Client Info'!J183=Reference!$A$7),0,IF(OR(Reference!$A$5='Client Info'!J183, 'Client Info'!J183=Reference!$A$19,'Client Info'!J183=Reference!$A$23,'Client Info'!J183=Reference!$A$12),25, IF(OR('Client Info'!J183=Reference!$A$6, 'Client Info'!J183=Reference!$A$16),15, IF(OR('Client Info'!J183=Reference!$A$4,'Client Info'!J183=Reference!$A$13,'Client Info'!J183=Reference!$A$17,),5,0))))</f>
        <v>25</v>
      </c>
      <c r="E183">
        <f>IF('Client Info'!O183&lt;Reference!$E$5,0,IF(AND('Client Info'!O183&gt;=Reference!$E$5,'Client Info'!O183&lt;Reference!$E$6),5,IF(AND('Client Info'!O183&gt;=Reference!$E$6,'Client Info'!O183&lt;Reference!$E$7),15,IF(Reference!$E$7&lt;='Client Info'!O183,25))))</f>
        <v>5</v>
      </c>
      <c r="F183">
        <f>IF(OR('Client Info'!R183=Reference!$B$4,'Client Info'!R183=Reference!$B$5,'Client Info'!R183=Reference!$B$6),25,0)</f>
        <v>0</v>
      </c>
      <c r="G183">
        <f t="shared" ca="1" si="2"/>
        <v>55</v>
      </c>
      <c r="H183" s="19" t="s">
        <v>1659</v>
      </c>
    </row>
    <row r="184" spans="1:8" x14ac:dyDescent="0.35">
      <c r="A184" s="7" t="str">
        <f>VLOOKUP(B184,'Client Info'!$A:$B,2, FALSE)</f>
        <v>Alondra Gaytan</v>
      </c>
      <c r="B184" s="19" t="str">
        <f>'Client Info'!A184</f>
        <v>EDC2055g</v>
      </c>
      <c r="C184" t="str">
        <f>(IF('Client Info'!M184="","",(IF(YEARFRAC('Client Info'!M184,Reference!$C$4)&lt;1,0,IF(AND(YEARFRAC('Client Info'!M184,Reference!$C$4)&gt;=1,YEARFRAC('Client Info'!M184,Reference!$C$4)&lt;=3),5,IF(AND(YEARFRAC('Client Info'!M184,Reference!$C$4)&gt;=4,YEARFRAC('Client Info'!M184,Reference!$C$4)&lt;=7),15,IF(YEARFRAC('Client Info'!M184,Reference!$C$4)&gt;=8,25,IF(YEARFRAC('Client Info'!M184,Reference!$C$4)=YEARFRAC('Client Info'!M184,Reference!$C$4),0,0))))))))</f>
        <v/>
      </c>
      <c r="D184">
        <f>IF(OR('Client Info'!J184=Reference!$A$7),0,IF(OR(Reference!$A$5='Client Info'!J184, 'Client Info'!J184=Reference!$A$19,'Client Info'!J184=Reference!$A$23,'Client Info'!J184=Reference!$A$12),25, IF(OR('Client Info'!J184=Reference!$A$6, 'Client Info'!J184=Reference!$A$16),15, IF(OR('Client Info'!J184=Reference!$A$4,'Client Info'!J184=Reference!$A$13,'Client Info'!J184=Reference!$A$17,),5,0))))</f>
        <v>0</v>
      </c>
      <c r="E184">
        <f>IF('Client Info'!O184&lt;Reference!$E$5,0,IF(AND('Client Info'!O184&gt;=Reference!$E$5,'Client Info'!O184&lt;Reference!$E$6),5,IF(AND('Client Info'!O184&gt;=Reference!$E$6,'Client Info'!O184&lt;Reference!$E$7),15,IF(Reference!$E$7&lt;='Client Info'!O184,25))))</f>
        <v>0</v>
      </c>
      <c r="F184">
        <f>IF(OR('Client Info'!R184=Reference!$B$4,'Client Info'!R184=Reference!$B$5,'Client Info'!R184=Reference!$B$6),25,0)</f>
        <v>0</v>
      </c>
      <c r="G184">
        <f t="shared" si="2"/>
        <v>0</v>
      </c>
      <c r="H184" s="19" t="s">
        <v>885</v>
      </c>
    </row>
    <row r="185" spans="1:8" x14ac:dyDescent="0.35">
      <c r="A185" s="7" t="str">
        <f>VLOOKUP(B185,'Client Info'!$A:$B,2, FALSE)</f>
        <v>Pat Sweeney</v>
      </c>
      <c r="B185" s="19" t="str">
        <f>'Client Info'!A185</f>
        <v>EDC1577g</v>
      </c>
      <c r="C185" t="str">
        <f>(IF('Client Info'!M185="","",(IF(YEARFRAC('Client Info'!M185,Reference!$C$4)&lt;1,0,IF(AND(YEARFRAC('Client Info'!M185,Reference!$C$4)&gt;=1,YEARFRAC('Client Info'!M185,Reference!$C$4)&lt;=3),5,IF(AND(YEARFRAC('Client Info'!M185,Reference!$C$4)&gt;=4,YEARFRAC('Client Info'!M185,Reference!$C$4)&lt;=7),15,IF(YEARFRAC('Client Info'!M185,Reference!$C$4)&gt;=8,25,IF(YEARFRAC('Client Info'!M185,Reference!$C$4)=YEARFRAC('Client Info'!M185,Reference!$C$4),0,0))))))))</f>
        <v/>
      </c>
      <c r="D185">
        <f>IF(OR('Client Info'!J185=Reference!$A$7),0,IF(OR(Reference!$A$5='Client Info'!J185, 'Client Info'!J185=Reference!$A$19,'Client Info'!J185=Reference!$A$23,'Client Info'!J185=Reference!$A$12),25, IF(OR('Client Info'!J185=Reference!$A$6, 'Client Info'!J185=Reference!$A$16),15, IF(OR('Client Info'!J185=Reference!$A$4,'Client Info'!J185=Reference!$A$13,'Client Info'!J185=Reference!$A$17,),5,0))))</f>
        <v>0</v>
      </c>
      <c r="E185">
        <f>IF('Client Info'!O185&lt;Reference!$E$5,0,IF(AND('Client Info'!O185&gt;=Reference!$E$5,'Client Info'!O185&lt;Reference!$E$6),5,IF(AND('Client Info'!O185&gt;=Reference!$E$6,'Client Info'!O185&lt;Reference!$E$7),15,IF(Reference!$E$7&lt;='Client Info'!O185,25))))</f>
        <v>0</v>
      </c>
      <c r="F185">
        <f>IF(OR('Client Info'!R185=Reference!$B$4,'Client Info'!R185=Reference!$B$5,'Client Info'!R185=Reference!$B$6),25,0)</f>
        <v>0</v>
      </c>
      <c r="G185">
        <f t="shared" si="2"/>
        <v>0</v>
      </c>
      <c r="H185" s="19" t="s">
        <v>796</v>
      </c>
    </row>
    <row r="186" spans="1:8" x14ac:dyDescent="0.35">
      <c r="A186" s="7" t="str">
        <f>VLOOKUP(B186,'Client Info'!$A:$B,2, FALSE)</f>
        <v>Anthony C. Elliott</v>
      </c>
      <c r="B186" s="19" t="str">
        <f>'Client Info'!A186</f>
        <v>EDC2748DRR</v>
      </c>
      <c r="C186">
        <f ca="1">(IF('Client Info'!M186="","",(IF(YEARFRAC('Client Info'!M186,Reference!$C$4)&lt;1,0,IF(AND(YEARFRAC('Client Info'!M186,Reference!$C$4)&gt;=1,YEARFRAC('Client Info'!M186,Reference!$C$4)&lt;=3),5,IF(AND(YEARFRAC('Client Info'!M186,Reference!$C$4)&gt;=4,YEARFRAC('Client Info'!M186,Reference!$C$4)&lt;=7),15,IF(YEARFRAC('Client Info'!M186,Reference!$C$4)&gt;=8,25,IF(YEARFRAC('Client Info'!M186,Reference!$C$4)=YEARFRAC('Client Info'!M186,Reference!$C$4),0,0))))))))</f>
        <v>25</v>
      </c>
      <c r="D186">
        <f>IF(OR('Client Info'!J186=Reference!$A$7),0,IF(OR(Reference!$A$5='Client Info'!J186, 'Client Info'!J186=Reference!$A$19,'Client Info'!J186=Reference!$A$23,'Client Info'!J186=Reference!$A$12),25, IF(OR('Client Info'!J186=Reference!$A$6, 'Client Info'!J186=Reference!$A$16),15, IF(OR('Client Info'!J186=Reference!$A$4,'Client Info'!J186=Reference!$A$13,'Client Info'!J186=Reference!$A$17,),5,0))))</f>
        <v>5</v>
      </c>
      <c r="E186">
        <f>IF('Client Info'!O186&lt;Reference!$E$5,0,IF(AND('Client Info'!O186&gt;=Reference!$E$5,'Client Info'!O186&lt;Reference!$E$6),5,IF(AND('Client Info'!O186&gt;=Reference!$E$6,'Client Info'!O186&lt;Reference!$E$7),15,IF(Reference!$E$7&lt;='Client Info'!O186,25))))</f>
        <v>25</v>
      </c>
      <c r="F186">
        <f>IF(OR('Client Info'!R186=Reference!$B$4,'Client Info'!R186=Reference!$B$5,'Client Info'!R186=Reference!$B$6),25,0)</f>
        <v>25</v>
      </c>
      <c r="G186">
        <f t="shared" ca="1" si="2"/>
        <v>80</v>
      </c>
      <c r="H186" s="19" t="s">
        <v>1365</v>
      </c>
    </row>
    <row r="187" spans="1:8" x14ac:dyDescent="0.35">
      <c r="A187" s="7" t="str">
        <f>VLOOKUP(B187,'Client Info'!$A:$B,2, FALSE)</f>
        <v>Anthony C. Elliott</v>
      </c>
      <c r="B187" s="19" t="str">
        <f>'Client Info'!A187</f>
        <v>EDC2694</v>
      </c>
      <c r="C187">
        <f ca="1">(IF('Client Info'!M187="","",(IF(YEARFRAC('Client Info'!M187,Reference!$C$4)&lt;1,0,IF(AND(YEARFRAC('Client Info'!M187,Reference!$C$4)&gt;=1,YEARFRAC('Client Info'!M187,Reference!$C$4)&lt;=3),5,IF(AND(YEARFRAC('Client Info'!M187,Reference!$C$4)&gt;=4,YEARFRAC('Client Info'!M187,Reference!$C$4)&lt;=7),15,IF(YEARFRAC('Client Info'!M187,Reference!$C$4)&gt;=8,25,IF(YEARFRAC('Client Info'!M187,Reference!$C$4)=YEARFRAC('Client Info'!M187,Reference!$C$4),0,0))))))))</f>
        <v>0</v>
      </c>
      <c r="D187">
        <f>IF(OR('Client Info'!J187=Reference!$A$7),0,IF(OR(Reference!$A$5='Client Info'!J187, 'Client Info'!J187=Reference!$A$19,'Client Info'!J187=Reference!$A$23,'Client Info'!J187=Reference!$A$12),25, IF(OR('Client Info'!J187=Reference!$A$6, 'Client Info'!J187=Reference!$A$16),15, IF(OR('Client Info'!J187=Reference!$A$4,'Client Info'!J187=Reference!$A$13,'Client Info'!J187=Reference!$A$17,),5,0))))</f>
        <v>5</v>
      </c>
      <c r="E187">
        <f>IF('Client Info'!O187&lt;Reference!$E$5,0,IF(AND('Client Info'!O187&gt;=Reference!$E$5,'Client Info'!O187&lt;Reference!$E$6),5,IF(AND('Client Info'!O187&gt;=Reference!$E$6,'Client Info'!O187&lt;Reference!$E$7),15,IF(Reference!$E$7&lt;='Client Info'!O187,25))))</f>
        <v>0</v>
      </c>
      <c r="F187">
        <f>IF(OR('Client Info'!R187=Reference!$B$4,'Client Info'!R187=Reference!$B$5,'Client Info'!R187=Reference!$B$6),25,0)</f>
        <v>25</v>
      </c>
      <c r="G187">
        <f t="shared" ca="1" si="2"/>
        <v>30</v>
      </c>
      <c r="H187" s="19" t="s">
        <v>1365</v>
      </c>
    </row>
    <row r="188" spans="1:8" x14ac:dyDescent="0.35">
      <c r="A188" s="7" t="str">
        <f>VLOOKUP(B188,'Client Info'!$A:$B,2, FALSE)</f>
        <v>Jason Ham</v>
      </c>
      <c r="B188" s="19" t="str">
        <f>'Client Info'!A188</f>
        <v>EDC1112T</v>
      </c>
      <c r="C188">
        <f ca="1">(IF('Client Info'!M188="","",(IF(YEARFRAC('Client Info'!M188,Reference!$C$4)&lt;1,0,IF(AND(YEARFRAC('Client Info'!M188,Reference!$C$4)&gt;=1,YEARFRAC('Client Info'!M188,Reference!$C$4)&lt;=3),5,IF(AND(YEARFRAC('Client Info'!M188,Reference!$C$4)&gt;=4,YEARFRAC('Client Info'!M188,Reference!$C$4)&lt;=7),15,IF(YEARFRAC('Client Info'!M188,Reference!$C$4)&gt;=8,25,IF(YEARFRAC('Client Info'!M188,Reference!$C$4)=YEARFRAC('Client Info'!M188,Reference!$C$4),0,0))))))))</f>
        <v>25</v>
      </c>
      <c r="D188">
        <f>IF(OR('Client Info'!J188=Reference!$A$7),0,IF(OR(Reference!$A$5='Client Info'!J188, 'Client Info'!J188=Reference!$A$19,'Client Info'!J188=Reference!$A$23,'Client Info'!J188=Reference!$A$12),25, IF(OR('Client Info'!J188=Reference!$A$6, 'Client Info'!J188=Reference!$A$16),15, IF(OR('Client Info'!J188=Reference!$A$4,'Client Info'!J188=Reference!$A$13,'Client Info'!J188=Reference!$A$17,),5,0))))</f>
        <v>25</v>
      </c>
      <c r="E188">
        <f>IF('Client Info'!O188&lt;Reference!$E$5,0,IF(AND('Client Info'!O188&gt;=Reference!$E$5,'Client Info'!O188&lt;Reference!$E$6),5,IF(AND('Client Info'!O188&gt;=Reference!$E$6,'Client Info'!O188&lt;Reference!$E$7),15,IF(Reference!$E$7&lt;='Client Info'!O188,25))))</f>
        <v>15</v>
      </c>
      <c r="F188">
        <f>IF(OR('Client Info'!R188=Reference!$B$4,'Client Info'!R188=Reference!$B$5,'Client Info'!R188=Reference!$B$6),25,0)</f>
        <v>0</v>
      </c>
      <c r="G188">
        <f t="shared" ca="1" si="2"/>
        <v>65</v>
      </c>
      <c r="H188" s="19" t="s">
        <v>1613</v>
      </c>
    </row>
    <row r="189" spans="1:8" x14ac:dyDescent="0.35">
      <c r="A189" s="7" t="str">
        <f>VLOOKUP(B189,'Client Info'!$A:$B,2, FALSE)</f>
        <v>Bill Bartels</v>
      </c>
      <c r="B189" s="19" t="str">
        <f>'Client Info'!A189</f>
        <v>EDC2735</v>
      </c>
      <c r="C189">
        <f ca="1">(IF('Client Info'!M189="","",(IF(YEARFRAC('Client Info'!M189,Reference!$C$4)&lt;1,0,IF(AND(YEARFRAC('Client Info'!M189,Reference!$C$4)&gt;=1,YEARFRAC('Client Info'!M189,Reference!$C$4)&lt;=3),5,IF(AND(YEARFRAC('Client Info'!M189,Reference!$C$4)&gt;=4,YEARFRAC('Client Info'!M189,Reference!$C$4)&lt;=7),15,IF(YEARFRAC('Client Info'!M189,Reference!$C$4)&gt;=8,25,IF(YEARFRAC('Client Info'!M189,Reference!$C$4)=YEARFRAC('Client Info'!M189,Reference!$C$4),0,0))))))))</f>
        <v>5</v>
      </c>
      <c r="D189">
        <f>IF(OR('Client Info'!J189=Reference!$A$7),0,IF(OR(Reference!$A$5='Client Info'!J189, 'Client Info'!J189=Reference!$A$19,'Client Info'!J189=Reference!$A$23,'Client Info'!J189=Reference!$A$12),25, IF(OR('Client Info'!J189=Reference!$A$6, 'Client Info'!J189=Reference!$A$16),15, IF(OR('Client Info'!J189=Reference!$A$4,'Client Info'!J189=Reference!$A$13,'Client Info'!J189=Reference!$A$17,),5,0))))</f>
        <v>25</v>
      </c>
      <c r="E189">
        <f>IF('Client Info'!O189&lt;Reference!$E$5,0,IF(AND('Client Info'!O189&gt;=Reference!$E$5,'Client Info'!O189&lt;Reference!$E$6),5,IF(AND('Client Info'!O189&gt;=Reference!$E$6,'Client Info'!O189&lt;Reference!$E$7),15,IF(Reference!$E$7&lt;='Client Info'!O189,25))))</f>
        <v>0</v>
      </c>
      <c r="F189">
        <f>IF(OR('Client Info'!R189=Reference!$B$4,'Client Info'!R189=Reference!$B$5,'Client Info'!R189=Reference!$B$6),25,0)</f>
        <v>0</v>
      </c>
      <c r="G189">
        <f t="shared" ca="1" si="2"/>
        <v>30</v>
      </c>
      <c r="H189" s="19" t="s">
        <v>812</v>
      </c>
    </row>
    <row r="190" spans="1:8" x14ac:dyDescent="0.35">
      <c r="A190" s="7" t="str">
        <f>VLOOKUP(B190,'Client Info'!$A:$B,2, FALSE)</f>
        <v>Clare Briglio</v>
      </c>
      <c r="B190" s="19" t="str">
        <f>'Client Info'!A190</f>
        <v>EDC1755g</v>
      </c>
      <c r="C190">
        <f ca="1">(IF('Client Info'!M190="","",(IF(YEARFRAC('Client Info'!M190,Reference!$C$4)&lt;1,0,IF(AND(YEARFRAC('Client Info'!M190,Reference!$C$4)&gt;=1,YEARFRAC('Client Info'!M190,Reference!$C$4)&lt;=3),5,IF(AND(YEARFRAC('Client Info'!M190,Reference!$C$4)&gt;=4,YEARFRAC('Client Info'!M190,Reference!$C$4)&lt;=7),15,IF(YEARFRAC('Client Info'!M190,Reference!$C$4)&gt;=8,25,IF(YEARFRAC('Client Info'!M190,Reference!$C$4)=YEARFRAC('Client Info'!M190,Reference!$C$4),0,0))))))))</f>
        <v>0</v>
      </c>
      <c r="D190">
        <f>IF(OR('Client Info'!J190=Reference!$A$7),0,IF(OR(Reference!$A$5='Client Info'!J190, 'Client Info'!J190=Reference!$A$19,'Client Info'!J190=Reference!$A$23,'Client Info'!J190=Reference!$A$12),25, IF(OR('Client Info'!J190=Reference!$A$6, 'Client Info'!J190=Reference!$A$16),15, IF(OR('Client Info'!J190=Reference!$A$4,'Client Info'!J190=Reference!$A$13,'Client Info'!J190=Reference!$A$17,),5,0))))</f>
        <v>5</v>
      </c>
      <c r="E190">
        <f>IF('Client Info'!O190&lt;Reference!$E$5,0,IF(AND('Client Info'!O190&gt;=Reference!$E$5,'Client Info'!O190&lt;Reference!$E$6),5,IF(AND('Client Info'!O190&gt;=Reference!$E$6,'Client Info'!O190&lt;Reference!$E$7),15,IF(Reference!$E$7&lt;='Client Info'!O190,25))))</f>
        <v>0</v>
      </c>
      <c r="F190">
        <f>IF(OR('Client Info'!R190=Reference!$B$4,'Client Info'!R190=Reference!$B$5,'Client Info'!R190=Reference!$B$6),25,0)</f>
        <v>25</v>
      </c>
      <c r="G190">
        <f t="shared" ca="1" si="2"/>
        <v>30</v>
      </c>
      <c r="H190" s="19" t="s">
        <v>809</v>
      </c>
    </row>
    <row r="191" spans="1:8" x14ac:dyDescent="0.35">
      <c r="A191" s="7" t="str">
        <f>VLOOKUP(B191,'Client Info'!$A:$B,2, FALSE)</f>
        <v>Abel Magana-Vent</v>
      </c>
      <c r="B191" s="19" t="str">
        <f>'Client Info'!A191</f>
        <v>03642</v>
      </c>
      <c r="C191">
        <f ca="1">(IF('Client Info'!M191="","",(IF(YEARFRAC('Client Info'!M191,Reference!$C$4)&lt;1,0,IF(AND(YEARFRAC('Client Info'!M191,Reference!$C$4)&gt;=1,YEARFRAC('Client Info'!M191,Reference!$C$4)&lt;=3),5,IF(AND(YEARFRAC('Client Info'!M191,Reference!$C$4)&gt;=4,YEARFRAC('Client Info'!M191,Reference!$C$4)&lt;=7),15,IF(YEARFRAC('Client Info'!M191,Reference!$C$4)&gt;=8,25,IF(YEARFRAC('Client Info'!M191,Reference!$C$4)=YEARFRAC('Client Info'!M191,Reference!$C$4),0,0))))))))</f>
        <v>25</v>
      </c>
      <c r="D191">
        <f>IF(OR('Client Info'!J191=Reference!$A$7),0,IF(OR(Reference!$A$5='Client Info'!J191, 'Client Info'!J191=Reference!$A$19,'Client Info'!J191=Reference!$A$23,'Client Info'!J191=Reference!$A$12),25, IF(OR('Client Info'!J191=Reference!$A$6, 'Client Info'!J191=Reference!$A$16),15, IF(OR('Client Info'!J191=Reference!$A$4,'Client Info'!J191=Reference!$A$13,'Client Info'!J191=Reference!$A$17,),5,0))))</f>
        <v>15</v>
      </c>
      <c r="E191">
        <f>IF('Client Info'!O191&lt;Reference!$E$5,0,IF(AND('Client Info'!O191&gt;=Reference!$E$5,'Client Info'!O191&lt;Reference!$E$6),5,IF(AND('Client Info'!O191&gt;=Reference!$E$6,'Client Info'!O191&lt;Reference!$E$7),15,IF(Reference!$E$7&lt;='Client Info'!O191,25))))</f>
        <v>0</v>
      </c>
      <c r="F191">
        <f>IF(OR('Client Info'!R191=Reference!$B$4,'Client Info'!R191=Reference!$B$5,'Client Info'!R191=Reference!$B$6),25,0)</f>
        <v>25</v>
      </c>
      <c r="G191">
        <f t="shared" ca="1" si="2"/>
        <v>65</v>
      </c>
      <c r="H191" s="19" t="s">
        <v>2083</v>
      </c>
    </row>
    <row r="192" spans="1:8" x14ac:dyDescent="0.35">
      <c r="A192" s="7" t="str">
        <f>VLOOKUP(B192,'Client Info'!$A:$B,2, FALSE)</f>
        <v>Eric J. Zackrison</v>
      </c>
      <c r="B192" s="19" t="str">
        <f>'Client Info'!A192</f>
        <v>EDC2580T</v>
      </c>
      <c r="C192">
        <f ca="1">(IF('Client Info'!M192="","",(IF(YEARFRAC('Client Info'!M192,Reference!$C$4)&lt;1,0,IF(AND(YEARFRAC('Client Info'!M192,Reference!$C$4)&gt;=1,YEARFRAC('Client Info'!M192,Reference!$C$4)&lt;=3),5,IF(AND(YEARFRAC('Client Info'!M192,Reference!$C$4)&gt;=4,YEARFRAC('Client Info'!M192,Reference!$C$4)&lt;=7),15,IF(YEARFRAC('Client Info'!M192,Reference!$C$4)&gt;=8,25,IF(YEARFRAC('Client Info'!M192,Reference!$C$4)=YEARFRAC('Client Info'!M192,Reference!$C$4),0,0))))))))</f>
        <v>5</v>
      </c>
      <c r="D192">
        <f>IF(OR('Client Info'!J192=Reference!$A$7),0,IF(OR(Reference!$A$5='Client Info'!J192, 'Client Info'!J192=Reference!$A$19,'Client Info'!J192=Reference!$A$23,'Client Info'!J192=Reference!$A$12),25, IF(OR('Client Info'!J192=Reference!$A$6, 'Client Info'!J192=Reference!$A$16),15, IF(OR('Client Info'!J192=Reference!$A$4,'Client Info'!J192=Reference!$A$13,'Client Info'!J192=Reference!$A$17,),5,0))))</f>
        <v>15</v>
      </c>
      <c r="E192">
        <f>IF('Client Info'!O192&lt;Reference!$E$5,0,IF(AND('Client Info'!O192&gt;=Reference!$E$5,'Client Info'!O192&lt;Reference!$E$6),5,IF(AND('Client Info'!O192&gt;=Reference!$E$6,'Client Info'!O192&lt;Reference!$E$7),15,IF(Reference!$E$7&lt;='Client Info'!O192,25))))</f>
        <v>0</v>
      </c>
      <c r="F192">
        <f>IF(OR('Client Info'!R192=Reference!$B$4,'Client Info'!R192=Reference!$B$5,'Client Info'!R192=Reference!$B$6),25,0)</f>
        <v>0</v>
      </c>
      <c r="G192">
        <f t="shared" ca="1" si="2"/>
        <v>20</v>
      </c>
      <c r="H192" s="19" t="s">
        <v>1367</v>
      </c>
    </row>
    <row r="193" spans="1:8" x14ac:dyDescent="0.35">
      <c r="A193" s="7" t="str">
        <f>VLOOKUP(B193,'Client Info'!$A:$B,2, FALSE)</f>
        <v>Ray Bowman</v>
      </c>
      <c r="B193" s="19" t="str">
        <f>'Client Info'!A193</f>
        <v>EDC2285</v>
      </c>
      <c r="C193" t="str">
        <f>(IF('Client Info'!M193="","",(IF(YEARFRAC('Client Info'!M193,Reference!$C$4)&lt;1,0,IF(AND(YEARFRAC('Client Info'!M193,Reference!$C$4)&gt;=1,YEARFRAC('Client Info'!M193,Reference!$C$4)&lt;=3),5,IF(AND(YEARFRAC('Client Info'!M193,Reference!$C$4)&gt;=4,YEARFRAC('Client Info'!M193,Reference!$C$4)&lt;=7),15,IF(YEARFRAC('Client Info'!M193,Reference!$C$4)&gt;=8,25,IF(YEARFRAC('Client Info'!M193,Reference!$C$4)=YEARFRAC('Client Info'!M193,Reference!$C$4),0,0))))))))</f>
        <v/>
      </c>
      <c r="D193">
        <f>IF(OR('Client Info'!J193=Reference!$A$7),0,IF(OR(Reference!$A$5='Client Info'!J193, 'Client Info'!J193=Reference!$A$19,'Client Info'!J193=Reference!$A$23,'Client Info'!J193=Reference!$A$12),25, IF(OR('Client Info'!J193=Reference!$A$6, 'Client Info'!J193=Reference!$A$16),15, IF(OR('Client Info'!J193=Reference!$A$4,'Client Info'!J193=Reference!$A$13,'Client Info'!J193=Reference!$A$17,),5,0))))</f>
        <v>15</v>
      </c>
      <c r="E193">
        <f>IF('Client Info'!O193&lt;Reference!$E$5,0,IF(AND('Client Info'!O193&gt;=Reference!$E$5,'Client Info'!O193&lt;Reference!$E$6),5,IF(AND('Client Info'!O193&gt;=Reference!$E$6,'Client Info'!O193&lt;Reference!$E$7),15,IF(Reference!$E$7&lt;='Client Info'!O193,25))))</f>
        <v>0</v>
      </c>
      <c r="F193">
        <f>IF(OR('Client Info'!R193=Reference!$B$4,'Client Info'!R193=Reference!$B$5,'Client Info'!R193=Reference!$B$6),25,0)</f>
        <v>0</v>
      </c>
      <c r="G193">
        <f t="shared" si="2"/>
        <v>15</v>
      </c>
      <c r="H193" s="19" t="s">
        <v>912</v>
      </c>
    </row>
    <row r="194" spans="1:8" x14ac:dyDescent="0.35">
      <c r="A194" s="7" t="str">
        <f>VLOOKUP(B194,'Client Info'!$A:$B,2, FALSE)</f>
        <v>Rose Obetz</v>
      </c>
      <c r="B194" s="19" t="str">
        <f>'Client Info'!A194</f>
        <v>EDC1872g</v>
      </c>
      <c r="C194" t="str">
        <f>(IF('Client Info'!M194="","",(IF(YEARFRAC('Client Info'!M194,Reference!$C$4)&lt;1,0,IF(AND(YEARFRAC('Client Info'!M194,Reference!$C$4)&gt;=1,YEARFRAC('Client Info'!M194,Reference!$C$4)&lt;=3),5,IF(AND(YEARFRAC('Client Info'!M194,Reference!$C$4)&gt;=4,YEARFRAC('Client Info'!M194,Reference!$C$4)&lt;=7),15,IF(YEARFRAC('Client Info'!M194,Reference!$C$4)&gt;=8,25,IF(YEARFRAC('Client Info'!M194,Reference!$C$4)=YEARFRAC('Client Info'!M194,Reference!$C$4),0,0))))))))</f>
        <v/>
      </c>
      <c r="D194">
        <f>IF(OR('Client Info'!J194=Reference!$A$7),0,IF(OR(Reference!$A$5='Client Info'!J194, 'Client Info'!J194=Reference!$A$19,'Client Info'!J194=Reference!$A$23,'Client Info'!J194=Reference!$A$12),25, IF(OR('Client Info'!J194=Reference!$A$6, 'Client Info'!J194=Reference!$A$16),15, IF(OR('Client Info'!J194=Reference!$A$4,'Client Info'!J194=Reference!$A$13,'Client Info'!J194=Reference!$A$17,),5,0))))</f>
        <v>0</v>
      </c>
      <c r="E194">
        <f>IF('Client Info'!O194&lt;Reference!$E$5,0,IF(AND('Client Info'!O194&gt;=Reference!$E$5,'Client Info'!O194&lt;Reference!$E$6),5,IF(AND('Client Info'!O194&gt;=Reference!$E$6,'Client Info'!O194&lt;Reference!$E$7),15,IF(Reference!$E$7&lt;='Client Info'!O194,25))))</f>
        <v>0</v>
      </c>
      <c r="F194">
        <f>IF(OR('Client Info'!R194=Reference!$B$4,'Client Info'!R194=Reference!$B$5,'Client Info'!R194=Reference!$B$6),25,0)</f>
        <v>0</v>
      </c>
      <c r="G194">
        <f t="shared" si="2"/>
        <v>0</v>
      </c>
      <c r="H194" s="19" t="s">
        <v>874</v>
      </c>
    </row>
    <row r="195" spans="1:8" x14ac:dyDescent="0.35">
      <c r="A195" s="7" t="str">
        <f>VLOOKUP(B195,'Client Info'!$A:$B,2, FALSE)</f>
        <v>Paul Daniel</v>
      </c>
      <c r="B195" s="19" t="str">
        <f>'Client Info'!A195</f>
        <v>EDC1985g</v>
      </c>
      <c r="C195" t="str">
        <f>(IF('Client Info'!M195="","",(IF(YEARFRAC('Client Info'!M195,Reference!$C$4)&lt;1,0,IF(AND(YEARFRAC('Client Info'!M195,Reference!$C$4)&gt;=1,YEARFRAC('Client Info'!M195,Reference!$C$4)&lt;=3),5,IF(AND(YEARFRAC('Client Info'!M195,Reference!$C$4)&gt;=4,YEARFRAC('Client Info'!M195,Reference!$C$4)&lt;=7),15,IF(YEARFRAC('Client Info'!M195,Reference!$C$4)&gt;=8,25,IF(YEARFRAC('Client Info'!M195,Reference!$C$4)=YEARFRAC('Client Info'!M195,Reference!$C$4),0,0))))))))</f>
        <v/>
      </c>
      <c r="D195">
        <f>IF(OR('Client Info'!J195=Reference!$A$7),0,IF(OR(Reference!$A$5='Client Info'!J195, 'Client Info'!J195=Reference!$A$19,'Client Info'!J195=Reference!$A$23,'Client Info'!J195=Reference!$A$12),25, IF(OR('Client Info'!J195=Reference!$A$6, 'Client Info'!J195=Reference!$A$16),15, IF(OR('Client Info'!J195=Reference!$A$4,'Client Info'!J195=Reference!$A$13,'Client Info'!J195=Reference!$A$17,),5,0))))</f>
        <v>0</v>
      </c>
      <c r="E195">
        <f>IF('Client Info'!O195&lt;Reference!$E$5,0,IF(AND('Client Info'!O195&gt;=Reference!$E$5,'Client Info'!O195&lt;Reference!$E$6),5,IF(AND('Client Info'!O195&gt;=Reference!$E$6,'Client Info'!O195&lt;Reference!$E$7),15,IF(Reference!$E$7&lt;='Client Info'!O195,25))))</f>
        <v>0</v>
      </c>
      <c r="F195">
        <f>IF(OR('Client Info'!R195=Reference!$B$4,'Client Info'!R195=Reference!$B$5,'Client Info'!R195=Reference!$B$6),25,0)</f>
        <v>0</v>
      </c>
      <c r="G195">
        <f t="shared" ref="G195:G258" si="3">SUM(C195:F195)</f>
        <v>0</v>
      </c>
      <c r="H195" s="19" t="s">
        <v>2096</v>
      </c>
    </row>
    <row r="196" spans="1:8" x14ac:dyDescent="0.35">
      <c r="A196" s="7" t="str">
        <f>VLOOKUP(B196,'Client Info'!$A:$B,2, FALSE)</f>
        <v>Bill Bartels</v>
      </c>
      <c r="B196" s="19" t="str">
        <f>'Client Info'!A196</f>
        <v>EDC2855</v>
      </c>
      <c r="C196">
        <f ca="1">(IF('Client Info'!M196="","",(IF(YEARFRAC('Client Info'!M196,Reference!$C$4)&lt;1,0,IF(AND(YEARFRAC('Client Info'!M196,Reference!$C$4)&gt;=1,YEARFRAC('Client Info'!M196,Reference!$C$4)&lt;=3),5,IF(AND(YEARFRAC('Client Info'!M196,Reference!$C$4)&gt;=4,YEARFRAC('Client Info'!M196,Reference!$C$4)&lt;=7),15,IF(YEARFRAC('Client Info'!M196,Reference!$C$4)&gt;=8,25,IF(YEARFRAC('Client Info'!M196,Reference!$C$4)=YEARFRAC('Client Info'!M196,Reference!$C$4),0,0))))))))</f>
        <v>25</v>
      </c>
      <c r="D196">
        <f>IF(OR('Client Info'!J196=Reference!$A$7),0,IF(OR(Reference!$A$5='Client Info'!J196, 'Client Info'!J196=Reference!$A$19,'Client Info'!J196=Reference!$A$23,'Client Info'!J196=Reference!$A$12),25, IF(OR('Client Info'!J196=Reference!$A$6, 'Client Info'!J196=Reference!$A$16),15, IF(OR('Client Info'!J196=Reference!$A$4,'Client Info'!J196=Reference!$A$13,'Client Info'!J196=Reference!$A$17,),5,0))))</f>
        <v>0</v>
      </c>
      <c r="E196">
        <f>IF('Client Info'!O196&lt;Reference!$E$5,0,IF(AND('Client Info'!O196&gt;=Reference!$E$5,'Client Info'!O196&lt;Reference!$E$6),5,IF(AND('Client Info'!O196&gt;=Reference!$E$6,'Client Info'!O196&lt;Reference!$E$7),15,IF(Reference!$E$7&lt;='Client Info'!O196,25))))</f>
        <v>0</v>
      </c>
      <c r="F196">
        <f>IF(OR('Client Info'!R196=Reference!$B$4,'Client Info'!R196=Reference!$B$5,'Client Info'!R196=Reference!$B$6),25,0)</f>
        <v>25</v>
      </c>
      <c r="G196">
        <f t="shared" ca="1" si="3"/>
        <v>50</v>
      </c>
      <c r="H196" s="19" t="s">
        <v>812</v>
      </c>
    </row>
    <row r="197" spans="1:8" x14ac:dyDescent="0.35">
      <c r="A197" s="7" t="str">
        <f>VLOOKUP(B197,'Client Info'!$A:$B,2, FALSE)</f>
        <v>Alondra Gaytan</v>
      </c>
      <c r="B197" s="19" t="str">
        <f>'Client Info'!A197</f>
        <v>EDC1870g</v>
      </c>
      <c r="C197">
        <f ca="1">(IF('Client Info'!M197="","",(IF(YEARFRAC('Client Info'!M197,Reference!$C$4)&lt;1,0,IF(AND(YEARFRAC('Client Info'!M197,Reference!$C$4)&gt;=1,YEARFRAC('Client Info'!M197,Reference!$C$4)&lt;=3),5,IF(AND(YEARFRAC('Client Info'!M197,Reference!$C$4)&gt;=4,YEARFRAC('Client Info'!M197,Reference!$C$4)&lt;=7),15,IF(YEARFRAC('Client Info'!M197,Reference!$C$4)&gt;=8,25,IF(YEARFRAC('Client Info'!M197,Reference!$C$4)=YEARFRAC('Client Info'!M197,Reference!$C$4),0,0))))))))</f>
        <v>25</v>
      </c>
      <c r="D197">
        <f>IF(OR('Client Info'!J197=Reference!$A$7),0,IF(OR(Reference!$A$5='Client Info'!J197, 'Client Info'!J197=Reference!$A$19,'Client Info'!J197=Reference!$A$23,'Client Info'!J197=Reference!$A$12),25, IF(OR('Client Info'!J197=Reference!$A$6, 'Client Info'!J197=Reference!$A$16),15, IF(OR('Client Info'!J197=Reference!$A$4,'Client Info'!J197=Reference!$A$13,'Client Info'!J197=Reference!$A$17,),5,0))))</f>
        <v>15</v>
      </c>
      <c r="E197">
        <f>IF('Client Info'!O197&lt;Reference!$E$5,0,IF(AND('Client Info'!O197&gt;=Reference!$E$5,'Client Info'!O197&lt;Reference!$E$6),5,IF(AND('Client Info'!O197&gt;=Reference!$E$6,'Client Info'!O197&lt;Reference!$E$7),15,IF(Reference!$E$7&lt;='Client Info'!O197,25))))</f>
        <v>5</v>
      </c>
      <c r="F197">
        <f>IF(OR('Client Info'!R197=Reference!$B$4,'Client Info'!R197=Reference!$B$5,'Client Info'!R197=Reference!$B$6),25,0)</f>
        <v>0</v>
      </c>
      <c r="G197">
        <f t="shared" ca="1" si="3"/>
        <v>45</v>
      </c>
      <c r="H197" s="19" t="s">
        <v>885</v>
      </c>
    </row>
    <row r="198" spans="1:8" x14ac:dyDescent="0.35">
      <c r="A198" s="7" t="str">
        <f>VLOOKUP(B198,'Client Info'!$A:$B,2, FALSE)</f>
        <v>Sylvia Martini</v>
      </c>
      <c r="B198" s="19" t="str">
        <f>'Client Info'!A198</f>
        <v>EDC1360</v>
      </c>
      <c r="C198">
        <f ca="1">(IF('Client Info'!M198="","",(IF(YEARFRAC('Client Info'!M198,Reference!$C$4)&lt;1,0,IF(AND(YEARFRAC('Client Info'!M198,Reference!$C$4)&gt;=1,YEARFRAC('Client Info'!M198,Reference!$C$4)&lt;=3),5,IF(AND(YEARFRAC('Client Info'!M198,Reference!$C$4)&gt;=4,YEARFRAC('Client Info'!M198,Reference!$C$4)&lt;=7),15,IF(YEARFRAC('Client Info'!M198,Reference!$C$4)&gt;=8,25,IF(YEARFRAC('Client Info'!M198,Reference!$C$4)=YEARFRAC('Client Info'!M198,Reference!$C$4),0,0))))))))</f>
        <v>0</v>
      </c>
      <c r="D198">
        <f>IF(OR('Client Info'!J198=Reference!$A$7),0,IF(OR(Reference!$A$5='Client Info'!J198, 'Client Info'!J198=Reference!$A$19,'Client Info'!J198=Reference!$A$23,'Client Info'!J198=Reference!$A$12),25, IF(OR('Client Info'!J198=Reference!$A$6, 'Client Info'!J198=Reference!$A$16),15, IF(OR('Client Info'!J198=Reference!$A$4,'Client Info'!J198=Reference!$A$13,'Client Info'!J198=Reference!$A$17,),5,0))))</f>
        <v>15</v>
      </c>
      <c r="E198">
        <f>IF('Client Info'!O198&lt;Reference!$E$5,0,IF(AND('Client Info'!O198&gt;=Reference!$E$5,'Client Info'!O198&lt;Reference!$E$6),5,IF(AND('Client Info'!O198&gt;=Reference!$E$6,'Client Info'!O198&lt;Reference!$E$7),15,IF(Reference!$E$7&lt;='Client Info'!O198,25))))</f>
        <v>0</v>
      </c>
      <c r="F198">
        <f>IF(OR('Client Info'!R198=Reference!$B$4,'Client Info'!R198=Reference!$B$5,'Client Info'!R198=Reference!$B$6),25,0)</f>
        <v>0</v>
      </c>
      <c r="G198">
        <f t="shared" ca="1" si="3"/>
        <v>15</v>
      </c>
      <c r="H198" s="19" t="s">
        <v>822</v>
      </c>
    </row>
    <row r="199" spans="1:8" x14ac:dyDescent="0.35">
      <c r="A199" s="7" t="str">
        <f>VLOOKUP(B199,'Client Info'!$A:$B,2, FALSE)</f>
        <v>Timothy Harrington</v>
      </c>
      <c r="B199" s="19" t="str">
        <f>'Client Info'!A199</f>
        <v>EDC1730g</v>
      </c>
      <c r="C199" t="str">
        <f>(IF('Client Info'!M199="","",(IF(YEARFRAC('Client Info'!M199,Reference!$C$4)&lt;1,0,IF(AND(YEARFRAC('Client Info'!M199,Reference!$C$4)&gt;=1,YEARFRAC('Client Info'!M199,Reference!$C$4)&lt;=3),5,IF(AND(YEARFRAC('Client Info'!M199,Reference!$C$4)&gt;=4,YEARFRAC('Client Info'!M199,Reference!$C$4)&lt;=7),15,IF(YEARFRAC('Client Info'!M199,Reference!$C$4)&gt;=8,25,IF(YEARFRAC('Client Info'!M199,Reference!$C$4)=YEARFRAC('Client Info'!M199,Reference!$C$4),0,0))))))))</f>
        <v/>
      </c>
      <c r="D199">
        <f>IF(OR('Client Info'!J199=Reference!$A$7),0,IF(OR(Reference!$A$5='Client Info'!J199, 'Client Info'!J199=Reference!$A$19,'Client Info'!J199=Reference!$A$23,'Client Info'!J199=Reference!$A$12),25, IF(OR('Client Info'!J199=Reference!$A$6, 'Client Info'!J199=Reference!$A$16),15, IF(OR('Client Info'!J199=Reference!$A$4,'Client Info'!J199=Reference!$A$13,'Client Info'!J199=Reference!$A$17,),5,0))))</f>
        <v>0</v>
      </c>
      <c r="E199">
        <f>IF('Client Info'!O199&lt;Reference!$E$5,0,IF(AND('Client Info'!O199&gt;=Reference!$E$5,'Client Info'!O199&lt;Reference!$E$6),5,IF(AND('Client Info'!O199&gt;=Reference!$E$6,'Client Info'!O199&lt;Reference!$E$7),15,IF(Reference!$E$7&lt;='Client Info'!O199,25))))</f>
        <v>0</v>
      </c>
      <c r="F199">
        <f>IF(OR('Client Info'!R199=Reference!$B$4,'Client Info'!R199=Reference!$B$5,'Client Info'!R199=Reference!$B$6),25,0)</f>
        <v>25</v>
      </c>
      <c r="G199">
        <f t="shared" si="3"/>
        <v>25</v>
      </c>
      <c r="H199" s="19" t="s">
        <v>1840</v>
      </c>
    </row>
    <row r="200" spans="1:8" x14ac:dyDescent="0.35">
      <c r="A200" s="7" t="str">
        <f>VLOOKUP(B200,'Client Info'!$A:$B,2, FALSE)</f>
        <v>Bruce Sparks</v>
      </c>
      <c r="B200" s="19" t="str">
        <f>'Client Info'!A200</f>
        <v>03118</v>
      </c>
      <c r="C200">
        <f ca="1">(IF('Client Info'!M200="","",(IF(YEARFRAC('Client Info'!M200,Reference!$C$4)&lt;1,0,IF(AND(YEARFRAC('Client Info'!M200,Reference!$C$4)&gt;=1,YEARFRAC('Client Info'!M200,Reference!$C$4)&lt;=3),5,IF(AND(YEARFRAC('Client Info'!M200,Reference!$C$4)&gt;=4,YEARFRAC('Client Info'!M200,Reference!$C$4)&lt;=7),15,IF(YEARFRAC('Client Info'!M200,Reference!$C$4)&gt;=8,25,IF(YEARFRAC('Client Info'!M200,Reference!$C$4)=YEARFRAC('Client Info'!M200,Reference!$C$4),0,0))))))))</f>
        <v>5</v>
      </c>
      <c r="D200">
        <f>IF(OR('Client Info'!J200=Reference!$A$7),0,IF(OR(Reference!$A$5='Client Info'!J200, 'Client Info'!J200=Reference!$A$19,'Client Info'!J200=Reference!$A$23,'Client Info'!J200=Reference!$A$12),25, IF(OR('Client Info'!J200=Reference!$A$6, 'Client Info'!J200=Reference!$A$16),15, IF(OR('Client Info'!J200=Reference!$A$4,'Client Info'!J200=Reference!$A$13,'Client Info'!J200=Reference!$A$17,),5,0))))</f>
        <v>25</v>
      </c>
      <c r="E200">
        <f>IF('Client Info'!O200&lt;Reference!$E$5,0,IF(AND('Client Info'!O200&gt;=Reference!$E$5,'Client Info'!O200&lt;Reference!$E$6),5,IF(AND('Client Info'!O200&gt;=Reference!$E$6,'Client Info'!O200&lt;Reference!$E$7),15,IF(Reference!$E$7&lt;='Client Info'!O200,25))))</f>
        <v>5</v>
      </c>
      <c r="F200">
        <f>IF(OR('Client Info'!R200=Reference!$B$4,'Client Info'!R200=Reference!$B$5,'Client Info'!R200=Reference!$B$6),25,0)</f>
        <v>0</v>
      </c>
      <c r="G200">
        <f t="shared" ca="1" si="3"/>
        <v>35</v>
      </c>
      <c r="H200" s="19" t="s">
        <v>1524</v>
      </c>
    </row>
    <row r="201" spans="1:8" x14ac:dyDescent="0.35">
      <c r="A201" s="7" t="str">
        <f>VLOOKUP(B201,'Client Info'!$A:$B,2, FALSE)</f>
        <v>Pat Sweeney</v>
      </c>
      <c r="B201" s="19" t="str">
        <f>'Client Info'!A201</f>
        <v>EDC2144</v>
      </c>
      <c r="C201">
        <f ca="1">(IF('Client Info'!M201="","",(IF(YEARFRAC('Client Info'!M201,Reference!$C$4)&lt;1,0,IF(AND(YEARFRAC('Client Info'!M201,Reference!$C$4)&gt;=1,YEARFRAC('Client Info'!M201,Reference!$C$4)&lt;=3),5,IF(AND(YEARFRAC('Client Info'!M201,Reference!$C$4)&gt;=4,YEARFRAC('Client Info'!M201,Reference!$C$4)&lt;=7),15,IF(YEARFRAC('Client Info'!M201,Reference!$C$4)&gt;=8,25,IF(YEARFRAC('Client Info'!M201,Reference!$C$4)=YEARFRAC('Client Info'!M201,Reference!$C$4),0,0))))))))</f>
        <v>25</v>
      </c>
      <c r="D201">
        <f>IF(OR('Client Info'!J201=Reference!$A$7),0,IF(OR(Reference!$A$5='Client Info'!J201, 'Client Info'!J201=Reference!$A$19,'Client Info'!J201=Reference!$A$23,'Client Info'!J201=Reference!$A$12),25, IF(OR('Client Info'!J201=Reference!$A$6, 'Client Info'!J201=Reference!$A$16),15, IF(OR('Client Info'!J201=Reference!$A$4,'Client Info'!J201=Reference!$A$13,'Client Info'!J201=Reference!$A$17,),5,0))))</f>
        <v>25</v>
      </c>
      <c r="E201">
        <f>IF('Client Info'!O201&lt;Reference!$E$5,0,IF(AND('Client Info'!O201&gt;=Reference!$E$5,'Client Info'!O201&lt;Reference!$E$6),5,IF(AND('Client Info'!O201&gt;=Reference!$E$6,'Client Info'!O201&lt;Reference!$E$7),15,IF(Reference!$E$7&lt;='Client Info'!O201,25))))</f>
        <v>0</v>
      </c>
      <c r="F201">
        <f>IF(OR('Client Info'!R201=Reference!$B$4,'Client Info'!R201=Reference!$B$5,'Client Info'!R201=Reference!$B$6),25,0)</f>
        <v>0</v>
      </c>
      <c r="G201">
        <f t="shared" ca="1" si="3"/>
        <v>50</v>
      </c>
      <c r="H201" s="19" t="s">
        <v>796</v>
      </c>
    </row>
    <row r="202" spans="1:8" x14ac:dyDescent="0.35">
      <c r="A202" s="7" t="str">
        <f>VLOOKUP(B202,'Client Info'!$A:$B,2, FALSE)</f>
        <v>Mary Anne Rooney</v>
      </c>
      <c r="B202" s="19" t="str">
        <f>'Client Info'!A202</f>
        <v>EDC1247</v>
      </c>
      <c r="C202">
        <f ca="1">(IF('Client Info'!M202="","",(IF(YEARFRAC('Client Info'!M202,Reference!$C$4)&lt;1,0,IF(AND(YEARFRAC('Client Info'!M202,Reference!$C$4)&gt;=1,YEARFRAC('Client Info'!M202,Reference!$C$4)&lt;=3),5,IF(AND(YEARFRAC('Client Info'!M202,Reference!$C$4)&gt;=4,YEARFRAC('Client Info'!M202,Reference!$C$4)&lt;=7),15,IF(YEARFRAC('Client Info'!M202,Reference!$C$4)&gt;=8,25,IF(YEARFRAC('Client Info'!M202,Reference!$C$4)=YEARFRAC('Client Info'!M202,Reference!$C$4),0,0))))))))</f>
        <v>15</v>
      </c>
      <c r="D202">
        <f>IF(OR('Client Info'!J202=Reference!$A$7),0,IF(OR(Reference!$A$5='Client Info'!J202, 'Client Info'!J202=Reference!$A$19,'Client Info'!J202=Reference!$A$23,'Client Info'!J202=Reference!$A$12),25, IF(OR('Client Info'!J202=Reference!$A$6, 'Client Info'!J202=Reference!$A$16),15, IF(OR('Client Info'!J202=Reference!$A$4,'Client Info'!J202=Reference!$A$13,'Client Info'!J202=Reference!$A$17,),5,0))))</f>
        <v>5</v>
      </c>
      <c r="E202">
        <f>IF('Client Info'!O202&lt;Reference!$E$5,0,IF(AND('Client Info'!O202&gt;=Reference!$E$5,'Client Info'!O202&lt;Reference!$E$6),5,IF(AND('Client Info'!O202&gt;=Reference!$E$6,'Client Info'!O202&lt;Reference!$E$7),15,IF(Reference!$E$7&lt;='Client Info'!O202,25))))</f>
        <v>0</v>
      </c>
      <c r="F202">
        <f>IF(OR('Client Info'!R202=Reference!$B$4,'Client Info'!R202=Reference!$B$5,'Client Info'!R202=Reference!$B$6),25,0)</f>
        <v>0</v>
      </c>
      <c r="G202">
        <f t="shared" ca="1" si="3"/>
        <v>20</v>
      </c>
      <c r="H202" s="19" t="s">
        <v>1659</v>
      </c>
    </row>
    <row r="203" spans="1:8" x14ac:dyDescent="0.35">
      <c r="A203" s="7" t="str">
        <f>VLOOKUP(B203,'Client Info'!$A:$B,2, FALSE)</f>
        <v>Bill Bartels</v>
      </c>
      <c r="B203" s="19" t="str">
        <f>'Client Info'!A203</f>
        <v>EDC2485</v>
      </c>
      <c r="C203" t="str">
        <f>(IF('Client Info'!M203="","",(IF(YEARFRAC('Client Info'!M203,Reference!$C$4)&lt;1,0,IF(AND(YEARFRAC('Client Info'!M203,Reference!$C$4)&gt;=1,YEARFRAC('Client Info'!M203,Reference!$C$4)&lt;=3),5,IF(AND(YEARFRAC('Client Info'!M203,Reference!$C$4)&gt;=4,YEARFRAC('Client Info'!M203,Reference!$C$4)&lt;=7),15,IF(YEARFRAC('Client Info'!M203,Reference!$C$4)&gt;=8,25,IF(YEARFRAC('Client Info'!M203,Reference!$C$4)=YEARFRAC('Client Info'!M203,Reference!$C$4),0,0))))))))</f>
        <v/>
      </c>
      <c r="D203">
        <f>IF(OR('Client Info'!J203=Reference!$A$7),0,IF(OR(Reference!$A$5='Client Info'!J203, 'Client Info'!J203=Reference!$A$19,'Client Info'!J203=Reference!$A$23,'Client Info'!J203=Reference!$A$12),25, IF(OR('Client Info'!J203=Reference!$A$6, 'Client Info'!J203=Reference!$A$16),15, IF(OR('Client Info'!J203=Reference!$A$4,'Client Info'!J203=Reference!$A$13,'Client Info'!J203=Reference!$A$17,),5,0))))</f>
        <v>25</v>
      </c>
      <c r="E203">
        <f>IF('Client Info'!O203&lt;Reference!$E$5,0,IF(AND('Client Info'!O203&gt;=Reference!$E$5,'Client Info'!O203&lt;Reference!$E$6),5,IF(AND('Client Info'!O203&gt;=Reference!$E$6,'Client Info'!O203&lt;Reference!$E$7),15,IF(Reference!$E$7&lt;='Client Info'!O203,25))))</f>
        <v>0</v>
      </c>
      <c r="F203">
        <f>IF(OR('Client Info'!R203=Reference!$B$4,'Client Info'!R203=Reference!$B$5,'Client Info'!R203=Reference!$B$6),25,0)</f>
        <v>0</v>
      </c>
      <c r="G203">
        <f t="shared" si="3"/>
        <v>25</v>
      </c>
      <c r="H203" s="19" t="s">
        <v>812</v>
      </c>
    </row>
    <row r="204" spans="1:8" x14ac:dyDescent="0.35">
      <c r="A204" s="7" t="str">
        <f>VLOOKUP(B204,'Client Info'!$A:$B,2, FALSE)</f>
        <v>Pat Sweeney</v>
      </c>
      <c r="B204" s="19" t="str">
        <f>'Client Info'!A204</f>
        <v>EDC0917</v>
      </c>
      <c r="C204">
        <f ca="1">(IF('Client Info'!M204="","",(IF(YEARFRAC('Client Info'!M204,Reference!$C$4)&lt;1,0,IF(AND(YEARFRAC('Client Info'!M204,Reference!$C$4)&gt;=1,YEARFRAC('Client Info'!M204,Reference!$C$4)&lt;=3),5,IF(AND(YEARFRAC('Client Info'!M204,Reference!$C$4)&gt;=4,YEARFRAC('Client Info'!M204,Reference!$C$4)&lt;=7),15,IF(YEARFRAC('Client Info'!M204,Reference!$C$4)&gt;=8,25,IF(YEARFRAC('Client Info'!M204,Reference!$C$4)=YEARFRAC('Client Info'!M204,Reference!$C$4),0,0))))))))</f>
        <v>25</v>
      </c>
      <c r="D204">
        <f>IF(OR('Client Info'!J204=Reference!$A$7),0,IF(OR(Reference!$A$5='Client Info'!J204, 'Client Info'!J204=Reference!$A$19,'Client Info'!J204=Reference!$A$23,'Client Info'!J204=Reference!$A$12),25, IF(OR('Client Info'!J204=Reference!$A$6, 'Client Info'!J204=Reference!$A$16),15, IF(OR('Client Info'!J204=Reference!$A$4,'Client Info'!J204=Reference!$A$13,'Client Info'!J204=Reference!$A$17,),5,0))))</f>
        <v>25</v>
      </c>
      <c r="E204">
        <f>IF('Client Info'!O204&lt;Reference!$E$5,0,IF(AND('Client Info'!O204&gt;=Reference!$E$5,'Client Info'!O204&lt;Reference!$E$6),5,IF(AND('Client Info'!O204&gt;=Reference!$E$6,'Client Info'!O204&lt;Reference!$E$7),15,IF(Reference!$E$7&lt;='Client Info'!O204,25))))</f>
        <v>15</v>
      </c>
      <c r="F204">
        <f>IF(OR('Client Info'!R204=Reference!$B$4,'Client Info'!R204=Reference!$B$5,'Client Info'!R204=Reference!$B$6),25,0)</f>
        <v>25</v>
      </c>
      <c r="G204">
        <f t="shared" ca="1" si="3"/>
        <v>90</v>
      </c>
      <c r="H204" s="19" t="s">
        <v>796</v>
      </c>
    </row>
    <row r="205" spans="1:8" x14ac:dyDescent="0.35">
      <c r="A205" s="7" t="str">
        <f>VLOOKUP(B205,'Client Info'!$A:$B,2, FALSE)</f>
        <v>Jason Ham</v>
      </c>
      <c r="B205" s="19" t="str">
        <f>'Client Info'!A205</f>
        <v>EDC1549</v>
      </c>
      <c r="C205">
        <f ca="1">(IF('Client Info'!M205="","",(IF(YEARFRAC('Client Info'!M205,Reference!$C$4)&lt;1,0,IF(AND(YEARFRAC('Client Info'!M205,Reference!$C$4)&gt;=1,YEARFRAC('Client Info'!M205,Reference!$C$4)&lt;=3),5,IF(AND(YEARFRAC('Client Info'!M205,Reference!$C$4)&gt;=4,YEARFRAC('Client Info'!M205,Reference!$C$4)&lt;=7),15,IF(YEARFRAC('Client Info'!M205,Reference!$C$4)&gt;=8,25,IF(YEARFRAC('Client Info'!M205,Reference!$C$4)=YEARFRAC('Client Info'!M205,Reference!$C$4),0,0))))))))</f>
        <v>0</v>
      </c>
      <c r="D205">
        <f>IF(OR('Client Info'!J205=Reference!$A$7),0,IF(OR(Reference!$A$5='Client Info'!J205, 'Client Info'!J205=Reference!$A$19,'Client Info'!J205=Reference!$A$23,'Client Info'!J205=Reference!$A$12),25, IF(OR('Client Info'!J205=Reference!$A$6, 'Client Info'!J205=Reference!$A$16),15, IF(OR('Client Info'!J205=Reference!$A$4,'Client Info'!J205=Reference!$A$13,'Client Info'!J205=Reference!$A$17,),5,0))))</f>
        <v>15</v>
      </c>
      <c r="E205">
        <f>IF('Client Info'!O205&lt;Reference!$E$5,0,IF(AND('Client Info'!O205&gt;=Reference!$E$5,'Client Info'!O205&lt;Reference!$E$6),5,IF(AND('Client Info'!O205&gt;=Reference!$E$6,'Client Info'!O205&lt;Reference!$E$7),15,IF(Reference!$E$7&lt;='Client Info'!O205,25))))</f>
        <v>5</v>
      </c>
      <c r="F205">
        <f>IF(OR('Client Info'!R205=Reference!$B$4,'Client Info'!R205=Reference!$B$5,'Client Info'!R205=Reference!$B$6),25,0)</f>
        <v>0</v>
      </c>
      <c r="G205">
        <f t="shared" ca="1" si="3"/>
        <v>20</v>
      </c>
      <c r="H205" s="19" t="s">
        <v>1613</v>
      </c>
    </row>
    <row r="206" spans="1:8" x14ac:dyDescent="0.35">
      <c r="A206" s="7" t="str">
        <f>VLOOKUP(B206,'Client Info'!$A:$B,2, FALSE)</f>
        <v>Anthony C. Elliott</v>
      </c>
      <c r="B206" s="19" t="str">
        <f>'Client Info'!A206</f>
        <v>EDC2842DR</v>
      </c>
      <c r="C206">
        <f ca="1">(IF('Client Info'!M206="","",(IF(YEARFRAC('Client Info'!M206,Reference!$C$4)&lt;1,0,IF(AND(YEARFRAC('Client Info'!M206,Reference!$C$4)&gt;=1,YEARFRAC('Client Info'!M206,Reference!$C$4)&lt;=3),5,IF(AND(YEARFRAC('Client Info'!M206,Reference!$C$4)&gt;=4,YEARFRAC('Client Info'!M206,Reference!$C$4)&lt;=7),15,IF(YEARFRAC('Client Info'!M206,Reference!$C$4)&gt;=8,25,IF(YEARFRAC('Client Info'!M206,Reference!$C$4)=YEARFRAC('Client Info'!M206,Reference!$C$4),0,0))))))))</f>
        <v>25</v>
      </c>
      <c r="D206">
        <f>IF(OR('Client Info'!J206=Reference!$A$7),0,IF(OR(Reference!$A$5='Client Info'!J206, 'Client Info'!J206=Reference!$A$19,'Client Info'!J206=Reference!$A$23,'Client Info'!J206=Reference!$A$12),25, IF(OR('Client Info'!J206=Reference!$A$6, 'Client Info'!J206=Reference!$A$16),15, IF(OR('Client Info'!J206=Reference!$A$4,'Client Info'!J206=Reference!$A$13,'Client Info'!J206=Reference!$A$17,),5,0))))</f>
        <v>5</v>
      </c>
      <c r="E206">
        <f>IF('Client Info'!O206&lt;Reference!$E$5,0,IF(AND('Client Info'!O206&gt;=Reference!$E$5,'Client Info'!O206&lt;Reference!$E$6),5,IF(AND('Client Info'!O206&gt;=Reference!$E$6,'Client Info'!O206&lt;Reference!$E$7),15,IF(Reference!$E$7&lt;='Client Info'!O206,25))))</f>
        <v>5</v>
      </c>
      <c r="F206">
        <f>IF(OR('Client Info'!R206=Reference!$B$4,'Client Info'!R206=Reference!$B$5,'Client Info'!R206=Reference!$B$6),25,0)</f>
        <v>0</v>
      </c>
      <c r="G206">
        <f t="shared" ca="1" si="3"/>
        <v>35</v>
      </c>
      <c r="H206" s="19" t="s">
        <v>1365</v>
      </c>
    </row>
    <row r="207" spans="1:8" x14ac:dyDescent="0.35">
      <c r="A207" s="7" t="str">
        <f>VLOOKUP(B207,'Client Info'!$A:$B,2, FALSE)</f>
        <v>Sylvia Martini</v>
      </c>
      <c r="B207" s="19" t="str">
        <f>'Client Info'!A207</f>
        <v>EDC1613g</v>
      </c>
      <c r="C207">
        <f ca="1">(IF('Client Info'!M207="","",(IF(YEARFRAC('Client Info'!M207,Reference!$C$4)&lt;1,0,IF(AND(YEARFRAC('Client Info'!M207,Reference!$C$4)&gt;=1,YEARFRAC('Client Info'!M207,Reference!$C$4)&lt;=3),5,IF(AND(YEARFRAC('Client Info'!M207,Reference!$C$4)&gt;=4,YEARFRAC('Client Info'!M207,Reference!$C$4)&lt;=7),15,IF(YEARFRAC('Client Info'!M207,Reference!$C$4)&gt;=8,25,IF(YEARFRAC('Client Info'!M207,Reference!$C$4)=YEARFRAC('Client Info'!M207,Reference!$C$4),0,0))))))))</f>
        <v>15</v>
      </c>
      <c r="D207">
        <f>IF(OR('Client Info'!J207=Reference!$A$7),0,IF(OR(Reference!$A$5='Client Info'!J207, 'Client Info'!J207=Reference!$A$19,'Client Info'!J207=Reference!$A$23,'Client Info'!J207=Reference!$A$12),25, IF(OR('Client Info'!J207=Reference!$A$6, 'Client Info'!J207=Reference!$A$16),15, IF(OR('Client Info'!J207=Reference!$A$4,'Client Info'!J207=Reference!$A$13,'Client Info'!J207=Reference!$A$17,),5,0))))</f>
        <v>5</v>
      </c>
      <c r="E207">
        <f>IF('Client Info'!O207&lt;Reference!$E$5,0,IF(AND('Client Info'!O207&gt;=Reference!$E$5,'Client Info'!O207&lt;Reference!$E$6),5,IF(AND('Client Info'!O207&gt;=Reference!$E$6,'Client Info'!O207&lt;Reference!$E$7),15,IF(Reference!$E$7&lt;='Client Info'!O207,25))))</f>
        <v>0</v>
      </c>
      <c r="F207">
        <f>IF(OR('Client Info'!R207=Reference!$B$4,'Client Info'!R207=Reference!$B$5,'Client Info'!R207=Reference!$B$6),25,0)</f>
        <v>0</v>
      </c>
      <c r="G207">
        <f t="shared" ca="1" si="3"/>
        <v>20</v>
      </c>
      <c r="H207" s="19" t="s">
        <v>822</v>
      </c>
    </row>
    <row r="208" spans="1:8" x14ac:dyDescent="0.35">
      <c r="A208" s="7" t="str">
        <f>VLOOKUP(B208,'Client Info'!$A:$B,2, FALSE)</f>
        <v>Kay Wallace</v>
      </c>
      <c r="B208" s="19" t="str">
        <f>'Client Info'!A208</f>
        <v>EDC2368</v>
      </c>
      <c r="C208">
        <f ca="1">(IF('Client Info'!M208="","",(IF(YEARFRAC('Client Info'!M208,Reference!$C$4)&lt;1,0,IF(AND(YEARFRAC('Client Info'!M208,Reference!$C$4)&gt;=1,YEARFRAC('Client Info'!M208,Reference!$C$4)&lt;=3),5,IF(AND(YEARFRAC('Client Info'!M208,Reference!$C$4)&gt;=4,YEARFRAC('Client Info'!M208,Reference!$C$4)&lt;=7),15,IF(YEARFRAC('Client Info'!M208,Reference!$C$4)&gt;=8,25,IF(YEARFRAC('Client Info'!M208,Reference!$C$4)=YEARFRAC('Client Info'!M208,Reference!$C$4),0,0))))))))</f>
        <v>5</v>
      </c>
      <c r="D208">
        <f>IF(OR('Client Info'!J208=Reference!$A$7),0,IF(OR(Reference!$A$5='Client Info'!J208, 'Client Info'!J208=Reference!$A$19,'Client Info'!J208=Reference!$A$23,'Client Info'!J208=Reference!$A$12),25, IF(OR('Client Info'!J208=Reference!$A$6, 'Client Info'!J208=Reference!$A$16),15, IF(OR('Client Info'!J208=Reference!$A$4,'Client Info'!J208=Reference!$A$13,'Client Info'!J208=Reference!$A$17,),5,0))))</f>
        <v>5</v>
      </c>
      <c r="E208">
        <f>IF('Client Info'!O208&lt;Reference!$E$5,0,IF(AND('Client Info'!O208&gt;=Reference!$E$5,'Client Info'!O208&lt;Reference!$E$6),5,IF(AND('Client Info'!O208&gt;=Reference!$E$6,'Client Info'!O208&lt;Reference!$E$7),15,IF(Reference!$E$7&lt;='Client Info'!O208,25))))</f>
        <v>0</v>
      </c>
      <c r="F208">
        <f>IF(OR('Client Info'!R208=Reference!$B$4,'Client Info'!R208=Reference!$B$5,'Client Info'!R208=Reference!$B$6),25,0)</f>
        <v>25</v>
      </c>
      <c r="G208">
        <f t="shared" ca="1" si="3"/>
        <v>35</v>
      </c>
      <c r="H208" s="19" t="s">
        <v>2125</v>
      </c>
    </row>
    <row r="209" spans="1:8" x14ac:dyDescent="0.35">
      <c r="A209" s="7" t="str">
        <f>VLOOKUP(B209,'Client Info'!$A:$B,2, FALSE)</f>
        <v>Sylvia Martini</v>
      </c>
      <c r="B209" s="19" t="str">
        <f>'Client Info'!A209</f>
        <v>EDC2992</v>
      </c>
      <c r="C209" t="str">
        <f>(IF('Client Info'!M209="","",(IF(YEARFRAC('Client Info'!M209,Reference!$C$4)&lt;1,0,IF(AND(YEARFRAC('Client Info'!M209,Reference!$C$4)&gt;=1,YEARFRAC('Client Info'!M209,Reference!$C$4)&lt;=3),5,IF(AND(YEARFRAC('Client Info'!M209,Reference!$C$4)&gt;=4,YEARFRAC('Client Info'!M209,Reference!$C$4)&lt;=7),15,IF(YEARFRAC('Client Info'!M209,Reference!$C$4)&gt;=8,25,IF(YEARFRAC('Client Info'!M209,Reference!$C$4)=YEARFRAC('Client Info'!M209,Reference!$C$4),0,0))))))))</f>
        <v/>
      </c>
      <c r="D209">
        <f>IF(OR('Client Info'!J209=Reference!$A$7),0,IF(OR(Reference!$A$5='Client Info'!J209, 'Client Info'!J209=Reference!$A$19,'Client Info'!J209=Reference!$A$23,'Client Info'!J209=Reference!$A$12),25, IF(OR('Client Info'!J209=Reference!$A$6, 'Client Info'!J209=Reference!$A$16),15, IF(OR('Client Info'!J209=Reference!$A$4,'Client Info'!J209=Reference!$A$13,'Client Info'!J209=Reference!$A$17,),5,0))))</f>
        <v>15</v>
      </c>
      <c r="E209">
        <f>IF('Client Info'!O209&lt;Reference!$E$5,0,IF(AND('Client Info'!O209&gt;=Reference!$E$5,'Client Info'!O209&lt;Reference!$E$6),5,IF(AND('Client Info'!O209&gt;=Reference!$E$6,'Client Info'!O209&lt;Reference!$E$7),15,IF(Reference!$E$7&lt;='Client Info'!O209,25))))</f>
        <v>0</v>
      </c>
      <c r="F209">
        <f>IF(OR('Client Info'!R209=Reference!$B$4,'Client Info'!R209=Reference!$B$5,'Client Info'!R209=Reference!$B$6),25,0)</f>
        <v>25</v>
      </c>
      <c r="G209">
        <f t="shared" si="3"/>
        <v>40</v>
      </c>
      <c r="H209" s="19" t="s">
        <v>822</v>
      </c>
    </row>
    <row r="210" spans="1:8" x14ac:dyDescent="0.35">
      <c r="A210" s="7" t="str">
        <f>VLOOKUP(B210,'Client Info'!$A:$B,2, FALSE)</f>
        <v>Gonzalo Fernandez</v>
      </c>
      <c r="B210" s="19" t="str">
        <f>'Client Info'!A210</f>
        <v>EDC1911g</v>
      </c>
      <c r="C210" t="str">
        <f>(IF('Client Info'!M210="","",(IF(YEARFRAC('Client Info'!M210,Reference!$C$4)&lt;1,0,IF(AND(YEARFRAC('Client Info'!M210,Reference!$C$4)&gt;=1,YEARFRAC('Client Info'!M210,Reference!$C$4)&lt;=3),5,IF(AND(YEARFRAC('Client Info'!M210,Reference!$C$4)&gt;=4,YEARFRAC('Client Info'!M210,Reference!$C$4)&lt;=7),15,IF(YEARFRAC('Client Info'!M210,Reference!$C$4)&gt;=8,25,IF(YEARFRAC('Client Info'!M210,Reference!$C$4)=YEARFRAC('Client Info'!M210,Reference!$C$4),0,0))))))))</f>
        <v/>
      </c>
      <c r="D210">
        <f>IF(OR('Client Info'!J210=Reference!$A$7),0,IF(OR(Reference!$A$5='Client Info'!J210, 'Client Info'!J210=Reference!$A$19,'Client Info'!J210=Reference!$A$23,'Client Info'!J210=Reference!$A$12),25, IF(OR('Client Info'!J210=Reference!$A$6, 'Client Info'!J210=Reference!$A$16),15, IF(OR('Client Info'!J210=Reference!$A$4,'Client Info'!J210=Reference!$A$13,'Client Info'!J210=Reference!$A$17,),5,0))))</f>
        <v>0</v>
      </c>
      <c r="E210">
        <f>IF('Client Info'!O210&lt;Reference!$E$5,0,IF(AND('Client Info'!O210&gt;=Reference!$E$5,'Client Info'!O210&lt;Reference!$E$6),5,IF(AND('Client Info'!O210&gt;=Reference!$E$6,'Client Info'!O210&lt;Reference!$E$7),15,IF(Reference!$E$7&lt;='Client Info'!O210,25))))</f>
        <v>0</v>
      </c>
      <c r="F210">
        <f>IF(OR('Client Info'!R210=Reference!$B$4,'Client Info'!R210=Reference!$B$5,'Client Info'!R210=Reference!$B$6),25,0)</f>
        <v>0</v>
      </c>
      <c r="G210">
        <f t="shared" si="3"/>
        <v>0</v>
      </c>
      <c r="H210" s="19" t="s">
        <v>848</v>
      </c>
    </row>
    <row r="211" spans="1:8" x14ac:dyDescent="0.35">
      <c r="A211" s="7" t="str">
        <f>VLOOKUP(B211,'Client Info'!$A:$B,2, FALSE)</f>
        <v>Pat Sweeney</v>
      </c>
      <c r="B211" s="19" t="str">
        <f>'Client Info'!A211</f>
        <v>VCCA0047</v>
      </c>
      <c r="C211">
        <f ca="1">(IF('Client Info'!M211="","",(IF(YEARFRAC('Client Info'!M211,Reference!$C$4)&lt;1,0,IF(AND(YEARFRAC('Client Info'!M211,Reference!$C$4)&gt;=1,YEARFRAC('Client Info'!M211,Reference!$C$4)&lt;=3),5,IF(AND(YEARFRAC('Client Info'!M211,Reference!$C$4)&gt;=4,YEARFRAC('Client Info'!M211,Reference!$C$4)&lt;=7),15,IF(YEARFRAC('Client Info'!M211,Reference!$C$4)&gt;=8,25,IF(YEARFRAC('Client Info'!M211,Reference!$C$4)=YEARFRAC('Client Info'!M211,Reference!$C$4),0,0))))))))</f>
        <v>25</v>
      </c>
      <c r="D211">
        <f>IF(OR('Client Info'!J211=Reference!$A$7),0,IF(OR(Reference!$A$5='Client Info'!J211, 'Client Info'!J211=Reference!$A$19,'Client Info'!J211=Reference!$A$23,'Client Info'!J211=Reference!$A$12),25, IF(OR('Client Info'!J211=Reference!$A$6, 'Client Info'!J211=Reference!$A$16),15, IF(OR('Client Info'!J211=Reference!$A$4,'Client Info'!J211=Reference!$A$13,'Client Info'!J211=Reference!$A$17,),5,0))))</f>
        <v>0</v>
      </c>
      <c r="E211">
        <f>IF('Client Info'!O211&lt;Reference!$E$5,0,IF(AND('Client Info'!O211&gt;=Reference!$E$5,'Client Info'!O211&lt;Reference!$E$6),5,IF(AND('Client Info'!O211&gt;=Reference!$E$6,'Client Info'!O211&lt;Reference!$E$7),15,IF(Reference!$E$7&lt;='Client Info'!O211,25))))</f>
        <v>15</v>
      </c>
      <c r="F211">
        <f>IF(OR('Client Info'!R211=Reference!$B$4,'Client Info'!R211=Reference!$B$5,'Client Info'!R211=Reference!$B$6),25,0)</f>
        <v>0</v>
      </c>
      <c r="G211">
        <f t="shared" ca="1" si="3"/>
        <v>40</v>
      </c>
      <c r="H211" s="19" t="s">
        <v>796</v>
      </c>
    </row>
    <row r="212" spans="1:8" x14ac:dyDescent="0.35">
      <c r="A212" s="7" t="str">
        <f>VLOOKUP(B212,'Client Info'!$A:$B,2, FALSE)</f>
        <v>Sylvia Martini</v>
      </c>
      <c r="B212" s="19" t="str">
        <f>'Client Info'!A212</f>
        <v>EDC2455</v>
      </c>
      <c r="C212">
        <f ca="1">(IF('Client Info'!M212="","",(IF(YEARFRAC('Client Info'!M212,Reference!$C$4)&lt;1,0,IF(AND(YEARFRAC('Client Info'!M212,Reference!$C$4)&gt;=1,YEARFRAC('Client Info'!M212,Reference!$C$4)&lt;=3),5,IF(AND(YEARFRAC('Client Info'!M212,Reference!$C$4)&gt;=4,YEARFRAC('Client Info'!M212,Reference!$C$4)&lt;=7),15,IF(YEARFRAC('Client Info'!M212,Reference!$C$4)&gt;=8,25,IF(YEARFRAC('Client Info'!M212,Reference!$C$4)=YEARFRAC('Client Info'!M212,Reference!$C$4),0,0))))))))</f>
        <v>25</v>
      </c>
      <c r="D212">
        <f>IF(OR('Client Info'!J212=Reference!$A$7),0,IF(OR(Reference!$A$5='Client Info'!J212, 'Client Info'!J212=Reference!$A$19,'Client Info'!J212=Reference!$A$23,'Client Info'!J212=Reference!$A$12),25, IF(OR('Client Info'!J212=Reference!$A$6, 'Client Info'!J212=Reference!$A$16),15, IF(OR('Client Info'!J212=Reference!$A$4,'Client Info'!J212=Reference!$A$13,'Client Info'!J212=Reference!$A$17,),5,0))))</f>
        <v>15</v>
      </c>
      <c r="E212">
        <f>IF('Client Info'!O212&lt;Reference!$E$5,0,IF(AND('Client Info'!O212&gt;=Reference!$E$5,'Client Info'!O212&lt;Reference!$E$6),5,IF(AND('Client Info'!O212&gt;=Reference!$E$6,'Client Info'!O212&lt;Reference!$E$7),15,IF(Reference!$E$7&lt;='Client Info'!O212,25))))</f>
        <v>0</v>
      </c>
      <c r="F212">
        <f>IF(OR('Client Info'!R212=Reference!$B$4,'Client Info'!R212=Reference!$B$5,'Client Info'!R212=Reference!$B$6),25,0)</f>
        <v>0</v>
      </c>
      <c r="G212">
        <f t="shared" ca="1" si="3"/>
        <v>40</v>
      </c>
      <c r="H212" s="19" t="s">
        <v>822</v>
      </c>
    </row>
    <row r="213" spans="1:8" x14ac:dyDescent="0.35">
      <c r="A213" s="7" t="str">
        <f>VLOOKUP(B213,'Client Info'!$A:$B,2, FALSE)</f>
        <v>Mary Anne Rooney</v>
      </c>
      <c r="B213" s="19" t="str">
        <f>'Client Info'!A213</f>
        <v>EDC0946</v>
      </c>
      <c r="C213">
        <f ca="1">(IF('Client Info'!M213="","",(IF(YEARFRAC('Client Info'!M213,Reference!$C$4)&lt;1,0,IF(AND(YEARFRAC('Client Info'!M213,Reference!$C$4)&gt;=1,YEARFRAC('Client Info'!M213,Reference!$C$4)&lt;=3),5,IF(AND(YEARFRAC('Client Info'!M213,Reference!$C$4)&gt;=4,YEARFRAC('Client Info'!M213,Reference!$C$4)&lt;=7),15,IF(YEARFRAC('Client Info'!M213,Reference!$C$4)&gt;=8,25,IF(YEARFRAC('Client Info'!M213,Reference!$C$4)=YEARFRAC('Client Info'!M213,Reference!$C$4),0,0))))))))</f>
        <v>25</v>
      </c>
      <c r="D213">
        <f>IF(OR('Client Info'!J213=Reference!$A$7),0,IF(OR(Reference!$A$5='Client Info'!J213, 'Client Info'!J213=Reference!$A$19,'Client Info'!J213=Reference!$A$23,'Client Info'!J213=Reference!$A$12),25, IF(OR('Client Info'!J213=Reference!$A$6, 'Client Info'!J213=Reference!$A$16),15, IF(OR('Client Info'!J213=Reference!$A$4,'Client Info'!J213=Reference!$A$13,'Client Info'!J213=Reference!$A$17,),5,0))))</f>
        <v>5</v>
      </c>
      <c r="E213">
        <f>IF('Client Info'!O213&lt;Reference!$E$5,0,IF(AND('Client Info'!O213&gt;=Reference!$E$5,'Client Info'!O213&lt;Reference!$E$6),5,IF(AND('Client Info'!O213&gt;=Reference!$E$6,'Client Info'!O213&lt;Reference!$E$7),15,IF(Reference!$E$7&lt;='Client Info'!O213,25))))</f>
        <v>0</v>
      </c>
      <c r="F213">
        <f>IF(OR('Client Info'!R213=Reference!$B$4,'Client Info'!R213=Reference!$B$5,'Client Info'!R213=Reference!$B$6),25,0)</f>
        <v>25</v>
      </c>
      <c r="G213">
        <f t="shared" ca="1" si="3"/>
        <v>55</v>
      </c>
      <c r="H213" s="19" t="s">
        <v>1659</v>
      </c>
    </row>
    <row r="214" spans="1:8" x14ac:dyDescent="0.35">
      <c r="A214" s="7" t="str">
        <f>VLOOKUP(B214,'Client Info'!$A:$B,2, FALSE)</f>
        <v>Pat Sweeney</v>
      </c>
      <c r="B214" s="19" t="str">
        <f>'Client Info'!A214</f>
        <v>EDC0548</v>
      </c>
      <c r="C214">
        <f ca="1">(IF('Client Info'!M214="","",(IF(YEARFRAC('Client Info'!M214,Reference!$C$4)&lt;1,0,IF(AND(YEARFRAC('Client Info'!M214,Reference!$C$4)&gt;=1,YEARFRAC('Client Info'!M214,Reference!$C$4)&lt;=3),5,IF(AND(YEARFRAC('Client Info'!M214,Reference!$C$4)&gt;=4,YEARFRAC('Client Info'!M214,Reference!$C$4)&lt;=7),15,IF(YEARFRAC('Client Info'!M214,Reference!$C$4)&gt;=8,25,IF(YEARFRAC('Client Info'!M214,Reference!$C$4)=YEARFRAC('Client Info'!M214,Reference!$C$4),0,0))))))))</f>
        <v>0</v>
      </c>
      <c r="D214">
        <f>IF(OR('Client Info'!J214=Reference!$A$7),0,IF(OR(Reference!$A$5='Client Info'!J214, 'Client Info'!J214=Reference!$A$19,'Client Info'!J214=Reference!$A$23,'Client Info'!J214=Reference!$A$12),25, IF(OR('Client Info'!J214=Reference!$A$6, 'Client Info'!J214=Reference!$A$16),15, IF(OR('Client Info'!J214=Reference!$A$4,'Client Info'!J214=Reference!$A$13,'Client Info'!J214=Reference!$A$17,),5,0))))</f>
        <v>25</v>
      </c>
      <c r="E214">
        <f>IF('Client Info'!O214&lt;Reference!$E$5,0,IF(AND('Client Info'!O214&gt;=Reference!$E$5,'Client Info'!O214&lt;Reference!$E$6),5,IF(AND('Client Info'!O214&gt;=Reference!$E$6,'Client Info'!O214&lt;Reference!$E$7),15,IF(Reference!$E$7&lt;='Client Info'!O214,25))))</f>
        <v>0</v>
      </c>
      <c r="F214">
        <f>IF(OR('Client Info'!R214=Reference!$B$4,'Client Info'!R214=Reference!$B$5,'Client Info'!R214=Reference!$B$6),25,0)</f>
        <v>25</v>
      </c>
      <c r="G214">
        <f t="shared" ca="1" si="3"/>
        <v>50</v>
      </c>
      <c r="H214" s="19" t="s">
        <v>796</v>
      </c>
    </row>
    <row r="215" spans="1:8" x14ac:dyDescent="0.35">
      <c r="A215" s="7" t="str">
        <f>VLOOKUP(B215,'Client Info'!$A:$B,2, FALSE)</f>
        <v>Ray Bowman</v>
      </c>
      <c r="B215" s="19" t="str">
        <f>'Client Info'!A215</f>
        <v>EDC2382</v>
      </c>
      <c r="C215" t="str">
        <f>(IF('Client Info'!M215="","",(IF(YEARFRAC('Client Info'!M215,Reference!$C$4)&lt;1,0,IF(AND(YEARFRAC('Client Info'!M215,Reference!$C$4)&gt;=1,YEARFRAC('Client Info'!M215,Reference!$C$4)&lt;=3),5,IF(AND(YEARFRAC('Client Info'!M215,Reference!$C$4)&gt;=4,YEARFRAC('Client Info'!M215,Reference!$C$4)&lt;=7),15,IF(YEARFRAC('Client Info'!M215,Reference!$C$4)&gt;=8,25,IF(YEARFRAC('Client Info'!M215,Reference!$C$4)=YEARFRAC('Client Info'!M215,Reference!$C$4),0,0))))))))</f>
        <v/>
      </c>
      <c r="D215">
        <f>IF(OR('Client Info'!J215=Reference!$A$7),0,IF(OR(Reference!$A$5='Client Info'!J215, 'Client Info'!J215=Reference!$A$19,'Client Info'!J215=Reference!$A$23,'Client Info'!J215=Reference!$A$12),25, IF(OR('Client Info'!J215=Reference!$A$6, 'Client Info'!J215=Reference!$A$16),15, IF(OR('Client Info'!J215=Reference!$A$4,'Client Info'!J215=Reference!$A$13,'Client Info'!J215=Reference!$A$17,),5,0))))</f>
        <v>0</v>
      </c>
      <c r="E215">
        <f>IF('Client Info'!O215&lt;Reference!$E$5,0,IF(AND('Client Info'!O215&gt;=Reference!$E$5,'Client Info'!O215&lt;Reference!$E$6),5,IF(AND('Client Info'!O215&gt;=Reference!$E$6,'Client Info'!O215&lt;Reference!$E$7),15,IF(Reference!$E$7&lt;='Client Info'!O215,25))))</f>
        <v>0</v>
      </c>
      <c r="F215">
        <f>IF(OR('Client Info'!R215=Reference!$B$4,'Client Info'!R215=Reference!$B$5,'Client Info'!R215=Reference!$B$6),25,0)</f>
        <v>25</v>
      </c>
      <c r="G215">
        <f t="shared" si="3"/>
        <v>25</v>
      </c>
      <c r="H215" s="19" t="s">
        <v>912</v>
      </c>
    </row>
    <row r="216" spans="1:8" x14ac:dyDescent="0.35">
      <c r="A216" s="7" t="str">
        <f>VLOOKUP(B216,'Client Info'!$A:$B,2, FALSE)</f>
        <v>David Pollock</v>
      </c>
      <c r="B216" s="19" t="str">
        <f>'Client Info'!A216</f>
        <v>EDC1564</v>
      </c>
      <c r="C216">
        <f ca="1">(IF('Client Info'!M216="","",(IF(YEARFRAC('Client Info'!M216,Reference!$C$4)&lt;1,0,IF(AND(YEARFRAC('Client Info'!M216,Reference!$C$4)&gt;=1,YEARFRAC('Client Info'!M216,Reference!$C$4)&lt;=3),5,IF(AND(YEARFRAC('Client Info'!M216,Reference!$C$4)&gt;=4,YEARFRAC('Client Info'!M216,Reference!$C$4)&lt;=7),15,IF(YEARFRAC('Client Info'!M216,Reference!$C$4)&gt;=8,25,IF(YEARFRAC('Client Info'!M216,Reference!$C$4)=YEARFRAC('Client Info'!M216,Reference!$C$4),0,0))))))))</f>
        <v>15</v>
      </c>
      <c r="D216">
        <f>IF(OR('Client Info'!J216=Reference!$A$7),0,IF(OR(Reference!$A$5='Client Info'!J216, 'Client Info'!J216=Reference!$A$19,'Client Info'!J216=Reference!$A$23,'Client Info'!J216=Reference!$A$12),25, IF(OR('Client Info'!J216=Reference!$A$6, 'Client Info'!J216=Reference!$A$16),15, IF(OR('Client Info'!J216=Reference!$A$4,'Client Info'!J216=Reference!$A$13,'Client Info'!J216=Reference!$A$17,),5,0))))</f>
        <v>0</v>
      </c>
      <c r="E216">
        <f>IF('Client Info'!O216&lt;Reference!$E$5,0,IF(AND('Client Info'!O216&gt;=Reference!$E$5,'Client Info'!O216&lt;Reference!$E$6),5,IF(AND('Client Info'!O216&gt;=Reference!$E$6,'Client Info'!O216&lt;Reference!$E$7),15,IF(Reference!$E$7&lt;='Client Info'!O216,25))))</f>
        <v>0</v>
      </c>
      <c r="F216">
        <f>IF(OR('Client Info'!R216=Reference!$B$4,'Client Info'!R216=Reference!$B$5,'Client Info'!R216=Reference!$B$6),25,0)</f>
        <v>0</v>
      </c>
      <c r="G216">
        <f t="shared" ca="1" si="3"/>
        <v>15</v>
      </c>
      <c r="H216" s="19" t="s">
        <v>1750</v>
      </c>
    </row>
    <row r="217" spans="1:8" x14ac:dyDescent="0.35">
      <c r="A217" s="7" t="str">
        <f>VLOOKUP(B217,'Client Info'!$A:$B,2, FALSE)</f>
        <v>Clare Briglio</v>
      </c>
      <c r="B217" s="19" t="str">
        <f>'Client Info'!A217</f>
        <v>EDC2905DR</v>
      </c>
      <c r="C217">
        <f ca="1">(IF('Client Info'!M217="","",(IF(YEARFRAC('Client Info'!M217,Reference!$C$4)&lt;1,0,IF(AND(YEARFRAC('Client Info'!M217,Reference!$C$4)&gt;=1,YEARFRAC('Client Info'!M217,Reference!$C$4)&lt;=3),5,IF(AND(YEARFRAC('Client Info'!M217,Reference!$C$4)&gt;=4,YEARFRAC('Client Info'!M217,Reference!$C$4)&lt;=7),15,IF(YEARFRAC('Client Info'!M217,Reference!$C$4)&gt;=8,25,IF(YEARFRAC('Client Info'!M217,Reference!$C$4)=YEARFRAC('Client Info'!M217,Reference!$C$4),0,0))))))))</f>
        <v>25</v>
      </c>
      <c r="D217">
        <f>IF(OR('Client Info'!J217=Reference!$A$7),0,IF(OR(Reference!$A$5='Client Info'!J217, 'Client Info'!J217=Reference!$A$19,'Client Info'!J217=Reference!$A$23,'Client Info'!J217=Reference!$A$12),25, IF(OR('Client Info'!J217=Reference!$A$6, 'Client Info'!J217=Reference!$A$16),15, IF(OR('Client Info'!J217=Reference!$A$4,'Client Info'!J217=Reference!$A$13,'Client Info'!J217=Reference!$A$17,),5,0))))</f>
        <v>0</v>
      </c>
      <c r="E217">
        <f>IF('Client Info'!O217&lt;Reference!$E$5,0,IF(AND('Client Info'!O217&gt;=Reference!$E$5,'Client Info'!O217&lt;Reference!$E$6),5,IF(AND('Client Info'!O217&gt;=Reference!$E$6,'Client Info'!O217&lt;Reference!$E$7),15,IF(Reference!$E$7&lt;='Client Info'!O217,25))))</f>
        <v>0</v>
      </c>
      <c r="F217">
        <f>IF(OR('Client Info'!R217=Reference!$B$4,'Client Info'!R217=Reference!$B$5,'Client Info'!R217=Reference!$B$6),25,0)</f>
        <v>25</v>
      </c>
      <c r="G217">
        <f t="shared" ca="1" si="3"/>
        <v>50</v>
      </c>
      <c r="H217" s="19" t="s">
        <v>809</v>
      </c>
    </row>
    <row r="218" spans="1:8" x14ac:dyDescent="0.35">
      <c r="A218" s="7" t="str">
        <f>VLOOKUP(B218,'Client Info'!$A:$B,2, FALSE)</f>
        <v>Mary Anne Rooney</v>
      </c>
      <c r="B218" s="19" t="str">
        <f>'Client Info'!A218</f>
        <v>EDC0185</v>
      </c>
      <c r="C218">
        <f ca="1">(IF('Client Info'!M218="","",(IF(YEARFRAC('Client Info'!M218,Reference!$C$4)&lt;1,0,IF(AND(YEARFRAC('Client Info'!M218,Reference!$C$4)&gt;=1,YEARFRAC('Client Info'!M218,Reference!$C$4)&lt;=3),5,IF(AND(YEARFRAC('Client Info'!M218,Reference!$C$4)&gt;=4,YEARFRAC('Client Info'!M218,Reference!$C$4)&lt;=7),15,IF(YEARFRAC('Client Info'!M218,Reference!$C$4)&gt;=8,25,IF(YEARFRAC('Client Info'!M218,Reference!$C$4)=YEARFRAC('Client Info'!M218,Reference!$C$4),0,0))))))))</f>
        <v>25</v>
      </c>
      <c r="D218">
        <f>IF(OR('Client Info'!J218=Reference!$A$7),0,IF(OR(Reference!$A$5='Client Info'!J218, 'Client Info'!J218=Reference!$A$19,'Client Info'!J218=Reference!$A$23,'Client Info'!J218=Reference!$A$12),25, IF(OR('Client Info'!J218=Reference!$A$6, 'Client Info'!J218=Reference!$A$16),15, IF(OR('Client Info'!J218=Reference!$A$4,'Client Info'!J218=Reference!$A$13,'Client Info'!J218=Reference!$A$17,),5,0))))</f>
        <v>25</v>
      </c>
      <c r="E218">
        <f>IF('Client Info'!O218&lt;Reference!$E$5,0,IF(AND('Client Info'!O218&gt;=Reference!$E$5,'Client Info'!O218&lt;Reference!$E$6),5,IF(AND('Client Info'!O218&gt;=Reference!$E$6,'Client Info'!O218&lt;Reference!$E$7),15,IF(Reference!$E$7&lt;='Client Info'!O218,25))))</f>
        <v>0</v>
      </c>
      <c r="F218">
        <f>IF(OR('Client Info'!R218=Reference!$B$4,'Client Info'!R218=Reference!$B$5,'Client Info'!R218=Reference!$B$6),25,0)</f>
        <v>25</v>
      </c>
      <c r="G218">
        <f t="shared" ca="1" si="3"/>
        <v>75</v>
      </c>
      <c r="H218" s="19" t="s">
        <v>1659</v>
      </c>
    </row>
    <row r="219" spans="1:8" x14ac:dyDescent="0.35">
      <c r="A219" s="7" t="str">
        <f>VLOOKUP(B219,'Client Info'!$A:$B,2, FALSE)</f>
        <v>Alondra Gaytan</v>
      </c>
      <c r="B219" s="19" t="str">
        <f>'Client Info'!A219</f>
        <v>EDC2543</v>
      </c>
      <c r="C219">
        <f ca="1">(IF('Client Info'!M219="","",(IF(YEARFRAC('Client Info'!M219,Reference!$C$4)&lt;1,0,IF(AND(YEARFRAC('Client Info'!M219,Reference!$C$4)&gt;=1,YEARFRAC('Client Info'!M219,Reference!$C$4)&lt;=3),5,IF(AND(YEARFRAC('Client Info'!M219,Reference!$C$4)&gt;=4,YEARFRAC('Client Info'!M219,Reference!$C$4)&lt;=7),15,IF(YEARFRAC('Client Info'!M219,Reference!$C$4)&gt;=8,25,IF(YEARFRAC('Client Info'!M219,Reference!$C$4)=YEARFRAC('Client Info'!M219,Reference!$C$4),0,0))))))))</f>
        <v>5</v>
      </c>
      <c r="D219">
        <f>IF(OR('Client Info'!J219=Reference!$A$7),0,IF(OR(Reference!$A$5='Client Info'!J219, 'Client Info'!J219=Reference!$A$19,'Client Info'!J219=Reference!$A$23,'Client Info'!J219=Reference!$A$12),25, IF(OR('Client Info'!J219=Reference!$A$6, 'Client Info'!J219=Reference!$A$16),15, IF(OR('Client Info'!J219=Reference!$A$4,'Client Info'!J219=Reference!$A$13,'Client Info'!J219=Reference!$A$17,),5,0))))</f>
        <v>25</v>
      </c>
      <c r="E219">
        <f>IF('Client Info'!O219&lt;Reference!$E$5,0,IF(AND('Client Info'!O219&gt;=Reference!$E$5,'Client Info'!O219&lt;Reference!$E$6),5,IF(AND('Client Info'!O219&gt;=Reference!$E$6,'Client Info'!O219&lt;Reference!$E$7),15,IF(Reference!$E$7&lt;='Client Info'!O219,25))))</f>
        <v>0</v>
      </c>
      <c r="F219">
        <f>IF(OR('Client Info'!R219=Reference!$B$4,'Client Info'!R219=Reference!$B$5,'Client Info'!R219=Reference!$B$6),25,0)</f>
        <v>0</v>
      </c>
      <c r="G219">
        <f t="shared" ca="1" si="3"/>
        <v>30</v>
      </c>
      <c r="H219" s="19" t="s">
        <v>885</v>
      </c>
    </row>
    <row r="220" spans="1:8" x14ac:dyDescent="0.35">
      <c r="A220" s="7" t="str">
        <f>VLOOKUP(B220,'Client Info'!$A:$B,2, FALSE)</f>
        <v>Ray Bowman</v>
      </c>
      <c r="B220" s="19" t="str">
        <f>'Client Info'!A220</f>
        <v>EDC2287</v>
      </c>
      <c r="C220" t="str">
        <f>(IF('Client Info'!M220="","",(IF(YEARFRAC('Client Info'!M220,Reference!$C$4)&lt;1,0,IF(AND(YEARFRAC('Client Info'!M220,Reference!$C$4)&gt;=1,YEARFRAC('Client Info'!M220,Reference!$C$4)&lt;=3),5,IF(AND(YEARFRAC('Client Info'!M220,Reference!$C$4)&gt;=4,YEARFRAC('Client Info'!M220,Reference!$C$4)&lt;=7),15,IF(YEARFRAC('Client Info'!M220,Reference!$C$4)&gt;=8,25,IF(YEARFRAC('Client Info'!M220,Reference!$C$4)=YEARFRAC('Client Info'!M220,Reference!$C$4),0,0))))))))</f>
        <v/>
      </c>
      <c r="D220">
        <f>IF(OR('Client Info'!J220=Reference!$A$7),0,IF(OR(Reference!$A$5='Client Info'!J220, 'Client Info'!J220=Reference!$A$19,'Client Info'!J220=Reference!$A$23,'Client Info'!J220=Reference!$A$12),25, IF(OR('Client Info'!J220=Reference!$A$6, 'Client Info'!J220=Reference!$A$16),15, IF(OR('Client Info'!J220=Reference!$A$4,'Client Info'!J220=Reference!$A$13,'Client Info'!J220=Reference!$A$17,),5,0))))</f>
        <v>15</v>
      </c>
      <c r="E220">
        <f>IF('Client Info'!O220&lt;Reference!$E$5,0,IF(AND('Client Info'!O220&gt;=Reference!$E$5,'Client Info'!O220&lt;Reference!$E$6),5,IF(AND('Client Info'!O220&gt;=Reference!$E$6,'Client Info'!O220&lt;Reference!$E$7),15,IF(Reference!$E$7&lt;='Client Info'!O220,25))))</f>
        <v>0</v>
      </c>
      <c r="F220">
        <f>IF(OR('Client Info'!R220=Reference!$B$4,'Client Info'!R220=Reference!$B$5,'Client Info'!R220=Reference!$B$6),25,0)</f>
        <v>0</v>
      </c>
      <c r="G220">
        <f t="shared" si="3"/>
        <v>15</v>
      </c>
      <c r="H220" s="19" t="s">
        <v>912</v>
      </c>
    </row>
    <row r="221" spans="1:8" x14ac:dyDescent="0.35">
      <c r="A221" s="7" t="str">
        <f>VLOOKUP(B221,'Client Info'!$A:$B,2, FALSE)</f>
        <v>STAR VAN BUREN</v>
      </c>
      <c r="B221" s="19" t="str">
        <f>'Client Info'!A221</f>
        <v>ECCX6691T</v>
      </c>
      <c r="C221">
        <f ca="1">(IF('Client Info'!M221="","",(IF(YEARFRAC('Client Info'!M221,Reference!$C$4)&lt;1,0,IF(AND(YEARFRAC('Client Info'!M221,Reference!$C$4)&gt;=1,YEARFRAC('Client Info'!M221,Reference!$C$4)&lt;=3),5,IF(AND(YEARFRAC('Client Info'!M221,Reference!$C$4)&gt;=4,YEARFRAC('Client Info'!M221,Reference!$C$4)&lt;=7),15,IF(YEARFRAC('Client Info'!M221,Reference!$C$4)&gt;=8,25,IF(YEARFRAC('Client Info'!M221,Reference!$C$4)=YEARFRAC('Client Info'!M221,Reference!$C$4),0,0))))))))</f>
        <v>5</v>
      </c>
      <c r="D221">
        <f>IF(OR('Client Info'!J221=Reference!$A$7),0,IF(OR(Reference!$A$5='Client Info'!J221, 'Client Info'!J221=Reference!$A$19,'Client Info'!J221=Reference!$A$23,'Client Info'!J221=Reference!$A$12),25, IF(OR('Client Info'!J221=Reference!$A$6, 'Client Info'!J221=Reference!$A$16),15, IF(OR('Client Info'!J221=Reference!$A$4,'Client Info'!J221=Reference!$A$13,'Client Info'!J221=Reference!$A$17,),5,0))))</f>
        <v>5</v>
      </c>
      <c r="E221">
        <f>IF('Client Info'!O221&lt;Reference!$E$5,0,IF(AND('Client Info'!O221&gt;=Reference!$E$5,'Client Info'!O221&lt;Reference!$E$6),5,IF(AND('Client Info'!O221&gt;=Reference!$E$6,'Client Info'!O221&lt;Reference!$E$7),15,IF(Reference!$E$7&lt;='Client Info'!O221,25))))</f>
        <v>0</v>
      </c>
      <c r="F221">
        <f>IF(OR('Client Info'!R221=Reference!$B$4,'Client Info'!R221=Reference!$B$5,'Client Info'!R221=Reference!$B$6),25,0)</f>
        <v>0</v>
      </c>
      <c r="G221">
        <f t="shared" ca="1" si="3"/>
        <v>10</v>
      </c>
      <c r="H221" s="19" t="s">
        <v>1563</v>
      </c>
    </row>
    <row r="222" spans="1:8" x14ac:dyDescent="0.35">
      <c r="A222" s="7" t="str">
        <f>VLOOKUP(B222,'Client Info'!$A:$B,2, FALSE)</f>
        <v>Eric J. Zackrison</v>
      </c>
      <c r="B222" s="19" t="str">
        <f>'Client Info'!A222</f>
        <v>EDC0832T</v>
      </c>
      <c r="C222">
        <f ca="1">(IF('Client Info'!M222="","",(IF(YEARFRAC('Client Info'!M222,Reference!$C$4)&lt;1,0,IF(AND(YEARFRAC('Client Info'!M222,Reference!$C$4)&gt;=1,YEARFRAC('Client Info'!M222,Reference!$C$4)&lt;=3),5,IF(AND(YEARFRAC('Client Info'!M222,Reference!$C$4)&gt;=4,YEARFRAC('Client Info'!M222,Reference!$C$4)&lt;=7),15,IF(YEARFRAC('Client Info'!M222,Reference!$C$4)&gt;=8,25,IF(YEARFRAC('Client Info'!M222,Reference!$C$4)=YEARFRAC('Client Info'!M222,Reference!$C$4),0,0))))))))</f>
        <v>25</v>
      </c>
      <c r="D222">
        <f>IF(OR('Client Info'!J222=Reference!$A$7),0,IF(OR(Reference!$A$5='Client Info'!J222, 'Client Info'!J222=Reference!$A$19,'Client Info'!J222=Reference!$A$23,'Client Info'!J222=Reference!$A$12),25, IF(OR('Client Info'!J222=Reference!$A$6, 'Client Info'!J222=Reference!$A$16),15, IF(OR('Client Info'!J222=Reference!$A$4,'Client Info'!J222=Reference!$A$13,'Client Info'!J222=Reference!$A$17,),5,0))))</f>
        <v>25</v>
      </c>
      <c r="E222">
        <f>IF('Client Info'!O222&lt;Reference!$E$5,0,IF(AND('Client Info'!O222&gt;=Reference!$E$5,'Client Info'!O222&lt;Reference!$E$6),5,IF(AND('Client Info'!O222&gt;=Reference!$E$6,'Client Info'!O222&lt;Reference!$E$7),15,IF(Reference!$E$7&lt;='Client Info'!O222,25))))</f>
        <v>15</v>
      </c>
      <c r="F222">
        <f>IF(OR('Client Info'!R222=Reference!$B$4,'Client Info'!R222=Reference!$B$5,'Client Info'!R222=Reference!$B$6),25,0)</f>
        <v>25</v>
      </c>
      <c r="G222">
        <f t="shared" ca="1" si="3"/>
        <v>90</v>
      </c>
      <c r="H222" s="19" t="s">
        <v>1367</v>
      </c>
    </row>
    <row r="223" spans="1:8" x14ac:dyDescent="0.35">
      <c r="A223" s="7" t="str">
        <f>VLOOKUP(B223,'Client Info'!$A:$B,2, FALSE)</f>
        <v>Abel Magana-Vent</v>
      </c>
      <c r="B223" s="19" t="str">
        <f>'Client Info'!A223</f>
        <v>03924</v>
      </c>
      <c r="C223">
        <f ca="1">(IF('Client Info'!M223="","",(IF(YEARFRAC('Client Info'!M223,Reference!$C$4)&lt;1,0,IF(AND(YEARFRAC('Client Info'!M223,Reference!$C$4)&gt;=1,YEARFRAC('Client Info'!M223,Reference!$C$4)&lt;=3),5,IF(AND(YEARFRAC('Client Info'!M223,Reference!$C$4)&gt;=4,YEARFRAC('Client Info'!M223,Reference!$C$4)&lt;=7),15,IF(YEARFRAC('Client Info'!M223,Reference!$C$4)&gt;=8,25,IF(YEARFRAC('Client Info'!M223,Reference!$C$4)=YEARFRAC('Client Info'!M223,Reference!$C$4),0,0))))))))</f>
        <v>25</v>
      </c>
      <c r="D223">
        <f>IF(OR('Client Info'!J223=Reference!$A$7),0,IF(OR(Reference!$A$5='Client Info'!J223, 'Client Info'!J223=Reference!$A$19,'Client Info'!J223=Reference!$A$23,'Client Info'!J223=Reference!$A$12),25, IF(OR('Client Info'!J223=Reference!$A$6, 'Client Info'!J223=Reference!$A$16),15, IF(OR('Client Info'!J223=Reference!$A$4,'Client Info'!J223=Reference!$A$13,'Client Info'!J223=Reference!$A$17,),5,0))))</f>
        <v>25</v>
      </c>
      <c r="E223">
        <f>IF('Client Info'!O223&lt;Reference!$E$5,0,IF(AND('Client Info'!O223&gt;=Reference!$E$5,'Client Info'!O223&lt;Reference!$E$6),5,IF(AND('Client Info'!O223&gt;=Reference!$E$6,'Client Info'!O223&lt;Reference!$E$7),15,IF(Reference!$E$7&lt;='Client Info'!O223,25))))</f>
        <v>0</v>
      </c>
      <c r="F223">
        <f>IF(OR('Client Info'!R223=Reference!$B$4,'Client Info'!R223=Reference!$B$5,'Client Info'!R223=Reference!$B$6),25,0)</f>
        <v>25</v>
      </c>
      <c r="G223">
        <f t="shared" ca="1" si="3"/>
        <v>75</v>
      </c>
      <c r="H223" s="19" t="s">
        <v>2083</v>
      </c>
    </row>
    <row r="224" spans="1:8" x14ac:dyDescent="0.35">
      <c r="A224" s="7" t="str">
        <f>VLOOKUP(B224,'Client Info'!$A:$B,2, FALSE)</f>
        <v>Pat Sweeney</v>
      </c>
      <c r="B224" s="19" t="str">
        <f>'Client Info'!A224</f>
        <v>EDC1924g</v>
      </c>
      <c r="C224" t="str">
        <f>(IF('Client Info'!M224="","",(IF(YEARFRAC('Client Info'!M224,Reference!$C$4)&lt;1,0,IF(AND(YEARFRAC('Client Info'!M224,Reference!$C$4)&gt;=1,YEARFRAC('Client Info'!M224,Reference!$C$4)&lt;=3),5,IF(AND(YEARFRAC('Client Info'!M224,Reference!$C$4)&gt;=4,YEARFRAC('Client Info'!M224,Reference!$C$4)&lt;=7),15,IF(YEARFRAC('Client Info'!M224,Reference!$C$4)&gt;=8,25,IF(YEARFRAC('Client Info'!M224,Reference!$C$4)=YEARFRAC('Client Info'!M224,Reference!$C$4),0,0))))))))</f>
        <v/>
      </c>
      <c r="D224">
        <f>IF(OR('Client Info'!J224=Reference!$A$7),0,IF(OR(Reference!$A$5='Client Info'!J224, 'Client Info'!J224=Reference!$A$19,'Client Info'!J224=Reference!$A$23,'Client Info'!J224=Reference!$A$12),25, IF(OR('Client Info'!J224=Reference!$A$6, 'Client Info'!J224=Reference!$A$16),15, IF(OR('Client Info'!J224=Reference!$A$4,'Client Info'!J224=Reference!$A$13,'Client Info'!J224=Reference!$A$17,),5,0))))</f>
        <v>5</v>
      </c>
      <c r="E224">
        <f>IF('Client Info'!O224&lt;Reference!$E$5,0,IF(AND('Client Info'!O224&gt;=Reference!$E$5,'Client Info'!O224&lt;Reference!$E$6),5,IF(AND('Client Info'!O224&gt;=Reference!$E$6,'Client Info'!O224&lt;Reference!$E$7),15,IF(Reference!$E$7&lt;='Client Info'!O224,25))))</f>
        <v>0</v>
      </c>
      <c r="F224">
        <f>IF(OR('Client Info'!R224=Reference!$B$4,'Client Info'!R224=Reference!$B$5,'Client Info'!R224=Reference!$B$6),25,0)</f>
        <v>0</v>
      </c>
      <c r="G224">
        <f t="shared" si="3"/>
        <v>5</v>
      </c>
      <c r="H224" s="19" t="s">
        <v>796</v>
      </c>
    </row>
    <row r="225" spans="1:8" x14ac:dyDescent="0.35">
      <c r="A225" s="7" t="str">
        <f>VLOOKUP(B225,'Client Info'!$A:$B,2, FALSE)</f>
        <v>Alondra Gaytan</v>
      </c>
      <c r="B225" s="19" t="str">
        <f>'Client Info'!A225</f>
        <v>EDC3013</v>
      </c>
      <c r="C225">
        <f ca="1">(IF('Client Info'!M225="","",(IF(YEARFRAC('Client Info'!M225,Reference!$C$4)&lt;1,0,IF(AND(YEARFRAC('Client Info'!M225,Reference!$C$4)&gt;=1,YEARFRAC('Client Info'!M225,Reference!$C$4)&lt;=3),5,IF(AND(YEARFRAC('Client Info'!M225,Reference!$C$4)&gt;=4,YEARFRAC('Client Info'!M225,Reference!$C$4)&lt;=7),15,IF(YEARFRAC('Client Info'!M225,Reference!$C$4)&gt;=8,25,IF(YEARFRAC('Client Info'!M225,Reference!$C$4)=YEARFRAC('Client Info'!M225,Reference!$C$4),0,0))))))))</f>
        <v>0</v>
      </c>
      <c r="D225">
        <f>IF(OR('Client Info'!J225=Reference!$A$7),0,IF(OR(Reference!$A$5='Client Info'!J225, 'Client Info'!J225=Reference!$A$19,'Client Info'!J225=Reference!$A$23,'Client Info'!J225=Reference!$A$12),25, IF(OR('Client Info'!J225=Reference!$A$6, 'Client Info'!J225=Reference!$A$16),15, IF(OR('Client Info'!J225=Reference!$A$4,'Client Info'!J225=Reference!$A$13,'Client Info'!J225=Reference!$A$17,),5,0))))</f>
        <v>0</v>
      </c>
      <c r="E225">
        <f>IF('Client Info'!O225&lt;Reference!$E$5,0,IF(AND('Client Info'!O225&gt;=Reference!$E$5,'Client Info'!O225&lt;Reference!$E$6),5,IF(AND('Client Info'!O225&gt;=Reference!$E$6,'Client Info'!O225&lt;Reference!$E$7),15,IF(Reference!$E$7&lt;='Client Info'!O225,25))))</f>
        <v>0</v>
      </c>
      <c r="F225">
        <f>IF(OR('Client Info'!R225=Reference!$B$4,'Client Info'!R225=Reference!$B$5,'Client Info'!R225=Reference!$B$6),25,0)</f>
        <v>0</v>
      </c>
      <c r="G225">
        <f t="shared" ca="1" si="3"/>
        <v>0</v>
      </c>
      <c r="H225" s="19" t="s">
        <v>885</v>
      </c>
    </row>
    <row r="226" spans="1:8" x14ac:dyDescent="0.35">
      <c r="A226" s="7" t="str">
        <f>VLOOKUP(B226,'Client Info'!$A:$B,2, FALSE)</f>
        <v>Alondra Gaytan</v>
      </c>
      <c r="B226" s="19" t="str">
        <f>'Client Info'!A226</f>
        <v>EDC3020</v>
      </c>
      <c r="C226" t="str">
        <f>(IF('Client Info'!M226="","",(IF(YEARFRAC('Client Info'!M226,Reference!$C$4)&lt;1,0,IF(AND(YEARFRAC('Client Info'!M226,Reference!$C$4)&gt;=1,YEARFRAC('Client Info'!M226,Reference!$C$4)&lt;=3),5,IF(AND(YEARFRAC('Client Info'!M226,Reference!$C$4)&gt;=4,YEARFRAC('Client Info'!M226,Reference!$C$4)&lt;=7),15,IF(YEARFRAC('Client Info'!M226,Reference!$C$4)&gt;=8,25,IF(YEARFRAC('Client Info'!M226,Reference!$C$4)=YEARFRAC('Client Info'!M226,Reference!$C$4),0,0))))))))</f>
        <v/>
      </c>
      <c r="D226">
        <f>IF(OR('Client Info'!J226=Reference!$A$7),0,IF(OR(Reference!$A$5='Client Info'!J226, 'Client Info'!J226=Reference!$A$19,'Client Info'!J226=Reference!$A$23,'Client Info'!J226=Reference!$A$12),25, IF(OR('Client Info'!J226=Reference!$A$6, 'Client Info'!J226=Reference!$A$16),15, IF(OR('Client Info'!J226=Reference!$A$4,'Client Info'!J226=Reference!$A$13,'Client Info'!J226=Reference!$A$17,),5,0))))</f>
        <v>0</v>
      </c>
      <c r="E226">
        <f>IF('Client Info'!O226&lt;Reference!$E$5,0,IF(AND('Client Info'!O226&gt;=Reference!$E$5,'Client Info'!O226&lt;Reference!$E$6),5,IF(AND('Client Info'!O226&gt;=Reference!$E$6,'Client Info'!O226&lt;Reference!$E$7),15,IF(Reference!$E$7&lt;='Client Info'!O226,25))))</f>
        <v>0</v>
      </c>
      <c r="F226">
        <f>IF(OR('Client Info'!R226=Reference!$B$4,'Client Info'!R226=Reference!$B$5,'Client Info'!R226=Reference!$B$6),25,0)</f>
        <v>0</v>
      </c>
      <c r="G226">
        <f t="shared" si="3"/>
        <v>0</v>
      </c>
      <c r="H226" s="19" t="s">
        <v>885</v>
      </c>
    </row>
    <row r="227" spans="1:8" x14ac:dyDescent="0.35">
      <c r="A227" s="7" t="str">
        <f>VLOOKUP(B227,'Client Info'!$A:$B,2, FALSE)</f>
        <v>Georg Winkler</v>
      </c>
      <c r="B227" s="19" t="str">
        <f>'Client Info'!A227</f>
        <v>EDC1779g</v>
      </c>
      <c r="C227">
        <f ca="1">(IF('Client Info'!M227="","",(IF(YEARFRAC('Client Info'!M227,Reference!$C$4)&lt;1,0,IF(AND(YEARFRAC('Client Info'!M227,Reference!$C$4)&gt;=1,YEARFRAC('Client Info'!M227,Reference!$C$4)&lt;=3),5,IF(AND(YEARFRAC('Client Info'!M227,Reference!$C$4)&gt;=4,YEARFRAC('Client Info'!M227,Reference!$C$4)&lt;=7),15,IF(YEARFRAC('Client Info'!M227,Reference!$C$4)&gt;=8,25,IF(YEARFRAC('Client Info'!M227,Reference!$C$4)=YEARFRAC('Client Info'!M227,Reference!$C$4),0,0))))))))</f>
        <v>25</v>
      </c>
      <c r="D227">
        <f>IF(OR('Client Info'!J227=Reference!$A$7),0,IF(OR(Reference!$A$5='Client Info'!J227, 'Client Info'!J227=Reference!$A$19,'Client Info'!J227=Reference!$A$23,'Client Info'!J227=Reference!$A$12),25, IF(OR('Client Info'!J227=Reference!$A$6, 'Client Info'!J227=Reference!$A$16),15, IF(OR('Client Info'!J227=Reference!$A$4,'Client Info'!J227=Reference!$A$13,'Client Info'!J227=Reference!$A$17,),5,0))))</f>
        <v>25</v>
      </c>
      <c r="E227">
        <f>IF('Client Info'!O227&lt;Reference!$E$5,0,IF(AND('Client Info'!O227&gt;=Reference!$E$5,'Client Info'!O227&lt;Reference!$E$6),5,IF(AND('Client Info'!O227&gt;=Reference!$E$6,'Client Info'!O227&lt;Reference!$E$7),15,IF(Reference!$E$7&lt;='Client Info'!O227,25))))</f>
        <v>15</v>
      </c>
      <c r="F227">
        <f>IF(OR('Client Info'!R227=Reference!$B$4,'Client Info'!R227=Reference!$B$5,'Client Info'!R227=Reference!$B$6),25,0)</f>
        <v>0</v>
      </c>
      <c r="G227">
        <f t="shared" ca="1" si="3"/>
        <v>65</v>
      </c>
      <c r="H227" s="19" t="s">
        <v>1063</v>
      </c>
    </row>
    <row r="228" spans="1:8" x14ac:dyDescent="0.35">
      <c r="A228" s="7" t="str">
        <f>VLOOKUP(B228,'Client Info'!$A:$B,2, FALSE)</f>
        <v>Anthony C. Elliott</v>
      </c>
      <c r="B228" s="19" t="str">
        <f>'Client Info'!A228</f>
        <v>EDC2278DRR</v>
      </c>
      <c r="C228">
        <f ca="1">(IF('Client Info'!M228="","",(IF(YEARFRAC('Client Info'!M228,Reference!$C$4)&lt;1,0,IF(AND(YEARFRAC('Client Info'!M228,Reference!$C$4)&gt;=1,YEARFRAC('Client Info'!M228,Reference!$C$4)&lt;=3),5,IF(AND(YEARFRAC('Client Info'!M228,Reference!$C$4)&gt;=4,YEARFRAC('Client Info'!M228,Reference!$C$4)&lt;=7),15,IF(YEARFRAC('Client Info'!M228,Reference!$C$4)&gt;=8,25,IF(YEARFRAC('Client Info'!M228,Reference!$C$4)=YEARFRAC('Client Info'!M228,Reference!$C$4),0,0))))))))</f>
        <v>25</v>
      </c>
      <c r="D228">
        <f>IF(OR('Client Info'!J228=Reference!$A$7),0,IF(OR(Reference!$A$5='Client Info'!J228, 'Client Info'!J228=Reference!$A$19,'Client Info'!J228=Reference!$A$23,'Client Info'!J228=Reference!$A$12),25, IF(OR('Client Info'!J228=Reference!$A$6, 'Client Info'!J228=Reference!$A$16),15, IF(OR('Client Info'!J228=Reference!$A$4,'Client Info'!J228=Reference!$A$13,'Client Info'!J228=Reference!$A$17,),5,0))))</f>
        <v>0</v>
      </c>
      <c r="E228">
        <f>IF('Client Info'!O228&lt;Reference!$E$5,0,IF(AND('Client Info'!O228&gt;=Reference!$E$5,'Client Info'!O228&lt;Reference!$E$6),5,IF(AND('Client Info'!O228&gt;=Reference!$E$6,'Client Info'!O228&lt;Reference!$E$7),15,IF(Reference!$E$7&lt;='Client Info'!O228,25))))</f>
        <v>15</v>
      </c>
      <c r="F228">
        <f>IF(OR('Client Info'!R228=Reference!$B$4,'Client Info'!R228=Reference!$B$5,'Client Info'!R228=Reference!$B$6),25,0)</f>
        <v>0</v>
      </c>
      <c r="G228">
        <f t="shared" ca="1" si="3"/>
        <v>40</v>
      </c>
      <c r="H228" s="19" t="s">
        <v>1365</v>
      </c>
    </row>
    <row r="229" spans="1:8" x14ac:dyDescent="0.35">
      <c r="A229" s="7" t="str">
        <f>VLOOKUP(B229,'Client Info'!$A:$B,2, FALSE)</f>
        <v>Matthew T. McConville</v>
      </c>
      <c r="B229" s="19" t="str">
        <f>'Client Info'!A229</f>
        <v>EDC1672</v>
      </c>
      <c r="C229">
        <f ca="1">(IF('Client Info'!M229="","",(IF(YEARFRAC('Client Info'!M229,Reference!$C$4)&lt;1,0,IF(AND(YEARFRAC('Client Info'!M229,Reference!$C$4)&gt;=1,YEARFRAC('Client Info'!M229,Reference!$C$4)&lt;=3),5,IF(AND(YEARFRAC('Client Info'!M229,Reference!$C$4)&gt;=4,YEARFRAC('Client Info'!M229,Reference!$C$4)&lt;=7),15,IF(YEARFRAC('Client Info'!M229,Reference!$C$4)&gt;=8,25,IF(YEARFRAC('Client Info'!M229,Reference!$C$4)=YEARFRAC('Client Info'!M229,Reference!$C$4),0,0))))))))</f>
        <v>25</v>
      </c>
      <c r="D229">
        <f>IF(OR('Client Info'!J229=Reference!$A$7),0,IF(OR(Reference!$A$5='Client Info'!J229, 'Client Info'!J229=Reference!$A$19,'Client Info'!J229=Reference!$A$23,'Client Info'!J229=Reference!$A$12),25, IF(OR('Client Info'!J229=Reference!$A$6, 'Client Info'!J229=Reference!$A$16),15, IF(OR('Client Info'!J229=Reference!$A$4,'Client Info'!J229=Reference!$A$13,'Client Info'!J229=Reference!$A$17,),5,0))))</f>
        <v>0</v>
      </c>
      <c r="E229">
        <f>IF('Client Info'!O229&lt;Reference!$E$5,0,IF(AND('Client Info'!O229&gt;=Reference!$E$5,'Client Info'!O229&lt;Reference!$E$6),5,IF(AND('Client Info'!O229&gt;=Reference!$E$6,'Client Info'!O229&lt;Reference!$E$7),15,IF(Reference!$E$7&lt;='Client Info'!O229,25))))</f>
        <v>15</v>
      </c>
      <c r="F229">
        <f>IF(OR('Client Info'!R229=Reference!$B$4,'Client Info'!R229=Reference!$B$5,'Client Info'!R229=Reference!$B$6),25,0)</f>
        <v>0</v>
      </c>
      <c r="G229">
        <f t="shared" ca="1" si="3"/>
        <v>40</v>
      </c>
      <c r="H229" s="19" t="s">
        <v>1368</v>
      </c>
    </row>
    <row r="230" spans="1:8" x14ac:dyDescent="0.35">
      <c r="A230" s="7" t="str">
        <f>VLOOKUP(B230,'Client Info'!$A:$B,2, FALSE)</f>
        <v>Joyce Wallach</v>
      </c>
      <c r="B230" s="19" t="str">
        <f>'Client Info'!A230</f>
        <v>EDC2711T</v>
      </c>
      <c r="C230">
        <f ca="1">(IF('Client Info'!M230="","",(IF(YEARFRAC('Client Info'!M230,Reference!$C$4)&lt;1,0,IF(AND(YEARFRAC('Client Info'!M230,Reference!$C$4)&gt;=1,YEARFRAC('Client Info'!M230,Reference!$C$4)&lt;=3),5,IF(AND(YEARFRAC('Client Info'!M230,Reference!$C$4)&gt;=4,YEARFRAC('Client Info'!M230,Reference!$C$4)&lt;=7),15,IF(YEARFRAC('Client Info'!M230,Reference!$C$4)&gt;=8,25,IF(YEARFRAC('Client Info'!M230,Reference!$C$4)=YEARFRAC('Client Info'!M230,Reference!$C$4),0,0))))))))</f>
        <v>0</v>
      </c>
      <c r="D230">
        <f>IF(OR('Client Info'!J230=Reference!$A$7),0,IF(OR(Reference!$A$5='Client Info'!J230, 'Client Info'!J230=Reference!$A$19,'Client Info'!J230=Reference!$A$23,'Client Info'!J230=Reference!$A$12),25, IF(OR('Client Info'!J230=Reference!$A$6, 'Client Info'!J230=Reference!$A$16),15, IF(OR('Client Info'!J230=Reference!$A$4,'Client Info'!J230=Reference!$A$13,'Client Info'!J230=Reference!$A$17,),5,0))))</f>
        <v>0</v>
      </c>
      <c r="E230">
        <f>IF('Client Info'!O230&lt;Reference!$E$5,0,IF(AND('Client Info'!O230&gt;=Reference!$E$5,'Client Info'!O230&lt;Reference!$E$6),5,IF(AND('Client Info'!O230&gt;=Reference!$E$6,'Client Info'!O230&lt;Reference!$E$7),15,IF(Reference!$E$7&lt;='Client Info'!O230,25))))</f>
        <v>0</v>
      </c>
      <c r="F230">
        <f>IF(OR('Client Info'!R230=Reference!$B$4,'Client Info'!R230=Reference!$B$5,'Client Info'!R230=Reference!$B$6),25,0)</f>
        <v>25</v>
      </c>
      <c r="G230">
        <f t="shared" ca="1" si="3"/>
        <v>25</v>
      </c>
      <c r="H230" s="19" t="s">
        <v>833</v>
      </c>
    </row>
    <row r="231" spans="1:8" x14ac:dyDescent="0.35">
      <c r="A231" s="7" t="str">
        <f>VLOOKUP(B231,'Client Info'!$A:$B,2, FALSE)</f>
        <v>Gonzalo Fernandez</v>
      </c>
      <c r="B231" s="19" t="str">
        <f>'Client Info'!A231</f>
        <v>EDC2544</v>
      </c>
      <c r="C231">
        <f ca="1">(IF('Client Info'!M231="","",(IF(YEARFRAC('Client Info'!M231,Reference!$C$4)&lt;1,0,IF(AND(YEARFRAC('Client Info'!M231,Reference!$C$4)&gt;=1,YEARFRAC('Client Info'!M231,Reference!$C$4)&lt;=3),5,IF(AND(YEARFRAC('Client Info'!M231,Reference!$C$4)&gt;=4,YEARFRAC('Client Info'!M231,Reference!$C$4)&lt;=7),15,IF(YEARFRAC('Client Info'!M231,Reference!$C$4)&gt;=8,25,IF(YEARFRAC('Client Info'!M231,Reference!$C$4)=YEARFRAC('Client Info'!M231,Reference!$C$4),0,0))))))))</f>
        <v>5</v>
      </c>
      <c r="D231">
        <f>IF(OR('Client Info'!J231=Reference!$A$7),0,IF(OR(Reference!$A$5='Client Info'!J231, 'Client Info'!J231=Reference!$A$19,'Client Info'!J231=Reference!$A$23,'Client Info'!J231=Reference!$A$12),25, IF(OR('Client Info'!J231=Reference!$A$6, 'Client Info'!J231=Reference!$A$16),15, IF(OR('Client Info'!J231=Reference!$A$4,'Client Info'!J231=Reference!$A$13,'Client Info'!J231=Reference!$A$17,),5,0))))</f>
        <v>5</v>
      </c>
      <c r="E231">
        <f>IF('Client Info'!O231&lt;Reference!$E$5,0,IF(AND('Client Info'!O231&gt;=Reference!$E$5,'Client Info'!O231&lt;Reference!$E$6),5,IF(AND('Client Info'!O231&gt;=Reference!$E$6,'Client Info'!O231&lt;Reference!$E$7),15,IF(Reference!$E$7&lt;='Client Info'!O231,25))))</f>
        <v>0</v>
      </c>
      <c r="F231">
        <f>IF(OR('Client Info'!R231=Reference!$B$4,'Client Info'!R231=Reference!$B$5,'Client Info'!R231=Reference!$B$6),25,0)</f>
        <v>25</v>
      </c>
      <c r="G231">
        <f t="shared" ca="1" si="3"/>
        <v>35</v>
      </c>
      <c r="H231" s="19" t="s">
        <v>848</v>
      </c>
    </row>
    <row r="232" spans="1:8" x14ac:dyDescent="0.35">
      <c r="A232" s="7" t="str">
        <f>VLOOKUP(B232,'Client Info'!$A:$B,2, FALSE)</f>
        <v>Michael Kauffman</v>
      </c>
      <c r="B232" s="19" t="str">
        <f>'Client Info'!A232</f>
        <v>EDC1775g</v>
      </c>
      <c r="C232">
        <f ca="1">(IF('Client Info'!M232="","",(IF(YEARFRAC('Client Info'!M232,Reference!$C$4)&lt;1,0,IF(AND(YEARFRAC('Client Info'!M232,Reference!$C$4)&gt;=1,YEARFRAC('Client Info'!M232,Reference!$C$4)&lt;=3),5,IF(AND(YEARFRAC('Client Info'!M232,Reference!$C$4)&gt;=4,YEARFRAC('Client Info'!M232,Reference!$C$4)&lt;=7),15,IF(YEARFRAC('Client Info'!M232,Reference!$C$4)&gt;=8,25,IF(YEARFRAC('Client Info'!M232,Reference!$C$4)=YEARFRAC('Client Info'!M232,Reference!$C$4),0,0))))))))</f>
        <v>5</v>
      </c>
      <c r="D232">
        <f>IF(OR('Client Info'!J232=Reference!$A$7),0,IF(OR(Reference!$A$5='Client Info'!J232, 'Client Info'!J232=Reference!$A$19,'Client Info'!J232=Reference!$A$23,'Client Info'!J232=Reference!$A$12),25, IF(OR('Client Info'!J232=Reference!$A$6, 'Client Info'!J232=Reference!$A$16),15, IF(OR('Client Info'!J232=Reference!$A$4,'Client Info'!J232=Reference!$A$13,'Client Info'!J232=Reference!$A$17,),5,0))))</f>
        <v>0</v>
      </c>
      <c r="E232">
        <f>IF('Client Info'!O232&lt;Reference!$E$5,0,IF(AND('Client Info'!O232&gt;=Reference!$E$5,'Client Info'!O232&lt;Reference!$E$6),5,IF(AND('Client Info'!O232&gt;=Reference!$E$6,'Client Info'!O232&lt;Reference!$E$7),15,IF(Reference!$E$7&lt;='Client Info'!O232,25))))</f>
        <v>0</v>
      </c>
      <c r="F232">
        <f>IF(OR('Client Info'!R232=Reference!$B$4,'Client Info'!R232=Reference!$B$5,'Client Info'!R232=Reference!$B$6),25,0)</f>
        <v>0</v>
      </c>
      <c r="G232">
        <f t="shared" ca="1" si="3"/>
        <v>5</v>
      </c>
      <c r="H232" s="19" t="s">
        <v>882</v>
      </c>
    </row>
    <row r="233" spans="1:8" x14ac:dyDescent="0.35">
      <c r="A233" s="7" t="str">
        <f>VLOOKUP(B233,'Client Info'!$A:$B,2, FALSE)</f>
        <v>Shalene Hayman</v>
      </c>
      <c r="B233" s="19" t="str">
        <f>'Client Info'!A233</f>
        <v>EDC2799DRR</v>
      </c>
      <c r="C233" t="str">
        <f>(IF('Client Info'!M233="","",(IF(YEARFRAC('Client Info'!M233,Reference!$C$4)&lt;1,0,IF(AND(YEARFRAC('Client Info'!M233,Reference!$C$4)&gt;=1,YEARFRAC('Client Info'!M233,Reference!$C$4)&lt;=3),5,IF(AND(YEARFRAC('Client Info'!M233,Reference!$C$4)&gt;=4,YEARFRAC('Client Info'!M233,Reference!$C$4)&lt;=7),15,IF(YEARFRAC('Client Info'!M233,Reference!$C$4)&gt;=8,25,IF(YEARFRAC('Client Info'!M233,Reference!$C$4)=YEARFRAC('Client Info'!M233,Reference!$C$4),0,0))))))))</f>
        <v/>
      </c>
      <c r="D233">
        <f>IF(OR('Client Info'!J233=Reference!$A$7),0,IF(OR(Reference!$A$5='Client Info'!J233, 'Client Info'!J233=Reference!$A$19,'Client Info'!J233=Reference!$A$23,'Client Info'!J233=Reference!$A$12),25, IF(OR('Client Info'!J233=Reference!$A$6, 'Client Info'!J233=Reference!$A$16),15, IF(OR('Client Info'!J233=Reference!$A$4,'Client Info'!J233=Reference!$A$13,'Client Info'!J233=Reference!$A$17,),5,0))))</f>
        <v>5</v>
      </c>
      <c r="E233">
        <f>IF('Client Info'!O233&lt;Reference!$E$5,0,IF(AND('Client Info'!O233&gt;=Reference!$E$5,'Client Info'!O233&lt;Reference!$E$6),5,IF(AND('Client Info'!O233&gt;=Reference!$E$6,'Client Info'!O233&lt;Reference!$E$7),15,IF(Reference!$E$7&lt;='Client Info'!O233,25))))</f>
        <v>0</v>
      </c>
      <c r="F233">
        <f>IF(OR('Client Info'!R233=Reference!$B$4,'Client Info'!R233=Reference!$B$5,'Client Info'!R233=Reference!$B$6),25,0)</f>
        <v>25</v>
      </c>
      <c r="G233">
        <f t="shared" si="3"/>
        <v>30</v>
      </c>
      <c r="H233" s="19" t="s">
        <v>909</v>
      </c>
    </row>
    <row r="234" spans="1:8" x14ac:dyDescent="0.35">
      <c r="A234" s="7" t="str">
        <f>VLOOKUP(B234,'Client Info'!$A:$B,2, FALSE)</f>
        <v>Julie Samson</v>
      </c>
      <c r="B234" s="19" t="str">
        <f>'Client Info'!A234</f>
        <v>EDC1948g</v>
      </c>
      <c r="C234">
        <f ca="1">(IF('Client Info'!M234="","",(IF(YEARFRAC('Client Info'!M234,Reference!$C$4)&lt;1,0,IF(AND(YEARFRAC('Client Info'!M234,Reference!$C$4)&gt;=1,YEARFRAC('Client Info'!M234,Reference!$C$4)&lt;=3),5,IF(AND(YEARFRAC('Client Info'!M234,Reference!$C$4)&gt;=4,YEARFRAC('Client Info'!M234,Reference!$C$4)&lt;=7),15,IF(YEARFRAC('Client Info'!M234,Reference!$C$4)&gt;=8,25,IF(YEARFRAC('Client Info'!M234,Reference!$C$4)=YEARFRAC('Client Info'!M234,Reference!$C$4),0,0))))))))</f>
        <v>0</v>
      </c>
      <c r="D234">
        <f>IF(OR('Client Info'!J234=Reference!$A$7),0,IF(OR(Reference!$A$5='Client Info'!J234, 'Client Info'!J234=Reference!$A$19,'Client Info'!J234=Reference!$A$23,'Client Info'!J234=Reference!$A$12),25, IF(OR('Client Info'!J234=Reference!$A$6, 'Client Info'!J234=Reference!$A$16),15, IF(OR('Client Info'!J234=Reference!$A$4,'Client Info'!J234=Reference!$A$13,'Client Info'!J234=Reference!$A$17,),5,0))))</f>
        <v>25</v>
      </c>
      <c r="E234">
        <f>IF('Client Info'!O234&lt;Reference!$E$5,0,IF(AND('Client Info'!O234&gt;=Reference!$E$5,'Client Info'!O234&lt;Reference!$E$6),5,IF(AND('Client Info'!O234&gt;=Reference!$E$6,'Client Info'!O234&lt;Reference!$E$7),15,IF(Reference!$E$7&lt;='Client Info'!O234,25))))</f>
        <v>0</v>
      </c>
      <c r="F234">
        <f>IF(OR('Client Info'!R234=Reference!$B$4,'Client Info'!R234=Reference!$B$5,'Client Info'!R234=Reference!$B$6),25,0)</f>
        <v>0</v>
      </c>
      <c r="G234">
        <f t="shared" ca="1" si="3"/>
        <v>25</v>
      </c>
      <c r="H234" s="19" t="s">
        <v>835</v>
      </c>
    </row>
    <row r="235" spans="1:8" x14ac:dyDescent="0.35">
      <c r="A235" s="7" t="str">
        <f>VLOOKUP(B235,'Client Info'!$A:$B,2, FALSE)</f>
        <v>Sylvia Martini</v>
      </c>
      <c r="B235" s="19" t="str">
        <f>'Client Info'!A235</f>
        <v>EDC2557</v>
      </c>
      <c r="C235" t="str">
        <f>(IF('Client Info'!M235="","",(IF(YEARFRAC('Client Info'!M235,Reference!$C$4)&lt;1,0,IF(AND(YEARFRAC('Client Info'!M235,Reference!$C$4)&gt;=1,YEARFRAC('Client Info'!M235,Reference!$C$4)&lt;=3),5,IF(AND(YEARFRAC('Client Info'!M235,Reference!$C$4)&gt;=4,YEARFRAC('Client Info'!M235,Reference!$C$4)&lt;=7),15,IF(YEARFRAC('Client Info'!M235,Reference!$C$4)&gt;=8,25,IF(YEARFRAC('Client Info'!M235,Reference!$C$4)=YEARFRAC('Client Info'!M235,Reference!$C$4),0,0))))))))</f>
        <v/>
      </c>
      <c r="D235">
        <f>IF(OR('Client Info'!J235=Reference!$A$7),0,IF(OR(Reference!$A$5='Client Info'!J235, 'Client Info'!J235=Reference!$A$19,'Client Info'!J235=Reference!$A$23,'Client Info'!J235=Reference!$A$12),25, IF(OR('Client Info'!J235=Reference!$A$6, 'Client Info'!J235=Reference!$A$16),15, IF(OR('Client Info'!J235=Reference!$A$4,'Client Info'!J235=Reference!$A$13,'Client Info'!J235=Reference!$A$17,),5,0))))</f>
        <v>5</v>
      </c>
      <c r="E235">
        <f>IF('Client Info'!O235&lt;Reference!$E$5,0,IF(AND('Client Info'!O235&gt;=Reference!$E$5,'Client Info'!O235&lt;Reference!$E$6),5,IF(AND('Client Info'!O235&gt;=Reference!$E$6,'Client Info'!O235&lt;Reference!$E$7),15,IF(Reference!$E$7&lt;='Client Info'!O235,25))))</f>
        <v>0</v>
      </c>
      <c r="F235">
        <f>IF(OR('Client Info'!R235=Reference!$B$4,'Client Info'!R235=Reference!$B$5,'Client Info'!R235=Reference!$B$6),25,0)</f>
        <v>0</v>
      </c>
      <c r="G235">
        <f t="shared" si="3"/>
        <v>5</v>
      </c>
      <c r="H235" s="19" t="s">
        <v>822</v>
      </c>
    </row>
    <row r="236" spans="1:8" x14ac:dyDescent="0.35">
      <c r="A236" s="7" t="str">
        <f>VLOOKUP(B236,'Client Info'!$A:$B,2, FALSE)</f>
        <v>Alondra Gaytan</v>
      </c>
      <c r="B236" s="19" t="str">
        <f>'Client Info'!A236</f>
        <v>EDC2028g</v>
      </c>
      <c r="C236">
        <f ca="1">(IF('Client Info'!M236="","",(IF(YEARFRAC('Client Info'!M236,Reference!$C$4)&lt;1,0,IF(AND(YEARFRAC('Client Info'!M236,Reference!$C$4)&gt;=1,YEARFRAC('Client Info'!M236,Reference!$C$4)&lt;=3),5,IF(AND(YEARFRAC('Client Info'!M236,Reference!$C$4)&gt;=4,YEARFRAC('Client Info'!M236,Reference!$C$4)&lt;=7),15,IF(YEARFRAC('Client Info'!M236,Reference!$C$4)&gt;=8,25,IF(YEARFRAC('Client Info'!M236,Reference!$C$4)=YEARFRAC('Client Info'!M236,Reference!$C$4),0,0))))))))</f>
        <v>25</v>
      </c>
      <c r="D236">
        <f>IF(OR('Client Info'!J236=Reference!$A$7),0,IF(OR(Reference!$A$5='Client Info'!J236, 'Client Info'!J236=Reference!$A$19,'Client Info'!J236=Reference!$A$23,'Client Info'!J236=Reference!$A$12),25, IF(OR('Client Info'!J236=Reference!$A$6, 'Client Info'!J236=Reference!$A$16),15, IF(OR('Client Info'!J236=Reference!$A$4,'Client Info'!J236=Reference!$A$13,'Client Info'!J236=Reference!$A$17,),5,0))))</f>
        <v>25</v>
      </c>
      <c r="E236">
        <f>IF('Client Info'!O236&lt;Reference!$E$5,0,IF(AND('Client Info'!O236&gt;=Reference!$E$5,'Client Info'!O236&lt;Reference!$E$6),5,IF(AND('Client Info'!O236&gt;=Reference!$E$6,'Client Info'!O236&lt;Reference!$E$7),15,IF(Reference!$E$7&lt;='Client Info'!O236,25))))</f>
        <v>15</v>
      </c>
      <c r="F236">
        <f>IF(OR('Client Info'!R236=Reference!$B$4,'Client Info'!R236=Reference!$B$5,'Client Info'!R236=Reference!$B$6),25,0)</f>
        <v>0</v>
      </c>
      <c r="G236">
        <f t="shared" ca="1" si="3"/>
        <v>65</v>
      </c>
      <c r="H236" s="19" t="s">
        <v>885</v>
      </c>
    </row>
    <row r="237" spans="1:8" x14ac:dyDescent="0.35">
      <c r="A237" s="7" t="str">
        <f>VLOOKUP(B237,'Client Info'!$A:$B,2, FALSE)</f>
        <v>Gonzalo Fernandez</v>
      </c>
      <c r="B237" s="19" t="str">
        <f>'Client Info'!A237</f>
        <v>EDC2929</v>
      </c>
      <c r="C237">
        <f ca="1">(IF('Client Info'!M237="","",(IF(YEARFRAC('Client Info'!M237,Reference!$C$4)&lt;1,0,IF(AND(YEARFRAC('Client Info'!M237,Reference!$C$4)&gt;=1,YEARFRAC('Client Info'!M237,Reference!$C$4)&lt;=3),5,IF(AND(YEARFRAC('Client Info'!M237,Reference!$C$4)&gt;=4,YEARFRAC('Client Info'!M237,Reference!$C$4)&lt;=7),15,IF(YEARFRAC('Client Info'!M237,Reference!$C$4)&gt;=8,25,IF(YEARFRAC('Client Info'!M237,Reference!$C$4)=YEARFRAC('Client Info'!M237,Reference!$C$4),0,0))))))))</f>
        <v>0</v>
      </c>
      <c r="D237">
        <f>IF(OR('Client Info'!J237=Reference!$A$7),0,IF(OR(Reference!$A$5='Client Info'!J237, 'Client Info'!J237=Reference!$A$19,'Client Info'!J237=Reference!$A$23,'Client Info'!J237=Reference!$A$12),25, IF(OR('Client Info'!J237=Reference!$A$6, 'Client Info'!J237=Reference!$A$16),15, IF(OR('Client Info'!J237=Reference!$A$4,'Client Info'!J237=Reference!$A$13,'Client Info'!J237=Reference!$A$17,),5,0))))</f>
        <v>25</v>
      </c>
      <c r="E237">
        <f>IF('Client Info'!O237&lt;Reference!$E$5,0,IF(AND('Client Info'!O237&gt;=Reference!$E$5,'Client Info'!O237&lt;Reference!$E$6),5,IF(AND('Client Info'!O237&gt;=Reference!$E$6,'Client Info'!O237&lt;Reference!$E$7),15,IF(Reference!$E$7&lt;='Client Info'!O237,25))))</f>
        <v>0</v>
      </c>
      <c r="F237">
        <f>IF(OR('Client Info'!R237=Reference!$B$4,'Client Info'!R237=Reference!$B$5,'Client Info'!R237=Reference!$B$6),25,0)</f>
        <v>25</v>
      </c>
      <c r="G237">
        <f t="shared" ca="1" si="3"/>
        <v>50</v>
      </c>
      <c r="H237" s="19" t="s">
        <v>848</v>
      </c>
    </row>
    <row r="238" spans="1:8" x14ac:dyDescent="0.35">
      <c r="A238" s="7" t="str">
        <f>VLOOKUP(B238,'Client Info'!$A:$B,2, FALSE)</f>
        <v>Ray Bowman</v>
      </c>
      <c r="B238" s="19" t="str">
        <f>'Client Info'!A238</f>
        <v>EDC1832gT</v>
      </c>
      <c r="C238">
        <f ca="1">(IF('Client Info'!M238="","",(IF(YEARFRAC('Client Info'!M238,Reference!$C$4)&lt;1,0,IF(AND(YEARFRAC('Client Info'!M238,Reference!$C$4)&gt;=1,YEARFRAC('Client Info'!M238,Reference!$C$4)&lt;=3),5,IF(AND(YEARFRAC('Client Info'!M238,Reference!$C$4)&gt;=4,YEARFRAC('Client Info'!M238,Reference!$C$4)&lt;=7),15,IF(YEARFRAC('Client Info'!M238,Reference!$C$4)&gt;=8,25,IF(YEARFRAC('Client Info'!M238,Reference!$C$4)=YEARFRAC('Client Info'!M238,Reference!$C$4),0,0))))))))</f>
        <v>15</v>
      </c>
      <c r="D238">
        <f>IF(OR('Client Info'!J238=Reference!$A$7),0,IF(OR(Reference!$A$5='Client Info'!J238, 'Client Info'!J238=Reference!$A$19,'Client Info'!J238=Reference!$A$23,'Client Info'!J238=Reference!$A$12),25, IF(OR('Client Info'!J238=Reference!$A$6, 'Client Info'!J238=Reference!$A$16),15, IF(OR('Client Info'!J238=Reference!$A$4,'Client Info'!J238=Reference!$A$13,'Client Info'!J238=Reference!$A$17,),5,0))))</f>
        <v>15</v>
      </c>
      <c r="E238">
        <f>IF('Client Info'!O238&lt;Reference!$E$5,0,IF(AND('Client Info'!O238&gt;=Reference!$E$5,'Client Info'!O238&lt;Reference!$E$6),5,IF(AND('Client Info'!O238&gt;=Reference!$E$6,'Client Info'!O238&lt;Reference!$E$7),15,IF(Reference!$E$7&lt;='Client Info'!O238,25))))</f>
        <v>0</v>
      </c>
      <c r="F238">
        <f>IF(OR('Client Info'!R238=Reference!$B$4,'Client Info'!R238=Reference!$B$5,'Client Info'!R238=Reference!$B$6),25,0)</f>
        <v>25</v>
      </c>
      <c r="G238">
        <f t="shared" ca="1" si="3"/>
        <v>55</v>
      </c>
      <c r="H238" s="19" t="s">
        <v>912</v>
      </c>
    </row>
    <row r="239" spans="1:8" x14ac:dyDescent="0.35">
      <c r="A239" s="7" t="str">
        <f>VLOOKUP(B239,'Client Info'!$A:$B,2, FALSE)</f>
        <v>Pat Sweeney</v>
      </c>
      <c r="B239" s="19" t="str">
        <f>'Client Info'!A239</f>
        <v>EDC0070</v>
      </c>
      <c r="C239">
        <f ca="1">(IF('Client Info'!M239="","",(IF(YEARFRAC('Client Info'!M239,Reference!$C$4)&lt;1,0,IF(AND(YEARFRAC('Client Info'!M239,Reference!$C$4)&gt;=1,YEARFRAC('Client Info'!M239,Reference!$C$4)&lt;=3),5,IF(AND(YEARFRAC('Client Info'!M239,Reference!$C$4)&gt;=4,YEARFRAC('Client Info'!M239,Reference!$C$4)&lt;=7),15,IF(YEARFRAC('Client Info'!M239,Reference!$C$4)&gt;=8,25,IF(YEARFRAC('Client Info'!M239,Reference!$C$4)=YEARFRAC('Client Info'!M239,Reference!$C$4),0,0))))))))</f>
        <v>25</v>
      </c>
      <c r="D239">
        <f>IF(OR('Client Info'!J239=Reference!$A$7),0,IF(OR(Reference!$A$5='Client Info'!J239, 'Client Info'!J239=Reference!$A$19,'Client Info'!J239=Reference!$A$23,'Client Info'!J239=Reference!$A$12),25, IF(OR('Client Info'!J239=Reference!$A$6, 'Client Info'!J239=Reference!$A$16),15, IF(OR('Client Info'!J239=Reference!$A$4,'Client Info'!J239=Reference!$A$13,'Client Info'!J239=Reference!$A$17,),5,0))))</f>
        <v>15</v>
      </c>
      <c r="E239">
        <f>IF('Client Info'!O239&lt;Reference!$E$5,0,IF(AND('Client Info'!O239&gt;=Reference!$E$5,'Client Info'!O239&lt;Reference!$E$6),5,IF(AND('Client Info'!O239&gt;=Reference!$E$6,'Client Info'!O239&lt;Reference!$E$7),15,IF(Reference!$E$7&lt;='Client Info'!O239,25))))</f>
        <v>25</v>
      </c>
      <c r="F239">
        <f>IF(OR('Client Info'!R239=Reference!$B$4,'Client Info'!R239=Reference!$B$5,'Client Info'!R239=Reference!$B$6),25,0)</f>
        <v>25</v>
      </c>
      <c r="G239">
        <f t="shared" ca="1" si="3"/>
        <v>90</v>
      </c>
      <c r="H239" s="19" t="s">
        <v>796</v>
      </c>
    </row>
    <row r="240" spans="1:8" x14ac:dyDescent="0.35">
      <c r="A240" s="7" t="str">
        <f>VLOOKUP(B240,'Client Info'!$A:$B,2, FALSE)</f>
        <v>Pat Sweeney</v>
      </c>
      <c r="B240" s="19" t="str">
        <f>'Client Info'!A240</f>
        <v>EDC1535</v>
      </c>
      <c r="C240" t="str">
        <f>(IF('Client Info'!M240="","",(IF(YEARFRAC('Client Info'!M240,Reference!$C$4)&lt;1,0,IF(AND(YEARFRAC('Client Info'!M240,Reference!$C$4)&gt;=1,YEARFRAC('Client Info'!M240,Reference!$C$4)&lt;=3),5,IF(AND(YEARFRAC('Client Info'!M240,Reference!$C$4)&gt;=4,YEARFRAC('Client Info'!M240,Reference!$C$4)&lt;=7),15,IF(YEARFRAC('Client Info'!M240,Reference!$C$4)&gt;=8,25,IF(YEARFRAC('Client Info'!M240,Reference!$C$4)=YEARFRAC('Client Info'!M240,Reference!$C$4),0,0))))))))</f>
        <v/>
      </c>
      <c r="D240">
        <f>IF(OR('Client Info'!J240=Reference!$A$7),0,IF(OR(Reference!$A$5='Client Info'!J240, 'Client Info'!J240=Reference!$A$19,'Client Info'!J240=Reference!$A$23,'Client Info'!J240=Reference!$A$12),25, IF(OR('Client Info'!J240=Reference!$A$6, 'Client Info'!J240=Reference!$A$16),15, IF(OR('Client Info'!J240=Reference!$A$4,'Client Info'!J240=Reference!$A$13,'Client Info'!J240=Reference!$A$17,),5,0))))</f>
        <v>0</v>
      </c>
      <c r="E240">
        <f>IF('Client Info'!O240&lt;Reference!$E$5,0,IF(AND('Client Info'!O240&gt;=Reference!$E$5,'Client Info'!O240&lt;Reference!$E$6),5,IF(AND('Client Info'!O240&gt;=Reference!$E$6,'Client Info'!O240&lt;Reference!$E$7),15,IF(Reference!$E$7&lt;='Client Info'!O240,25))))</f>
        <v>0</v>
      </c>
      <c r="F240">
        <f>IF(OR('Client Info'!R240=Reference!$B$4,'Client Info'!R240=Reference!$B$5,'Client Info'!R240=Reference!$B$6),25,0)</f>
        <v>0</v>
      </c>
      <c r="G240">
        <f t="shared" si="3"/>
        <v>0</v>
      </c>
      <c r="H240" s="19" t="s">
        <v>796</v>
      </c>
    </row>
    <row r="241" spans="1:8" x14ac:dyDescent="0.35">
      <c r="A241" s="7" t="str">
        <f>VLOOKUP(B241,'Client Info'!$A:$B,2, FALSE)</f>
        <v>Georg Winkler</v>
      </c>
      <c r="B241" s="19" t="str">
        <f>'Client Info'!A241</f>
        <v>EDC1763g</v>
      </c>
      <c r="C241">
        <f ca="1">(IF('Client Info'!M241="","",(IF(YEARFRAC('Client Info'!M241,Reference!$C$4)&lt;1,0,IF(AND(YEARFRAC('Client Info'!M241,Reference!$C$4)&gt;=1,YEARFRAC('Client Info'!M241,Reference!$C$4)&lt;=3),5,IF(AND(YEARFRAC('Client Info'!M241,Reference!$C$4)&gt;=4,YEARFRAC('Client Info'!M241,Reference!$C$4)&lt;=7),15,IF(YEARFRAC('Client Info'!M241,Reference!$C$4)&gt;=8,25,IF(YEARFRAC('Client Info'!M241,Reference!$C$4)=YEARFRAC('Client Info'!M241,Reference!$C$4),0,0))))))))</f>
        <v>15</v>
      </c>
      <c r="D241">
        <f>IF(OR('Client Info'!J241=Reference!$A$7),0,IF(OR(Reference!$A$5='Client Info'!J241, 'Client Info'!J241=Reference!$A$19,'Client Info'!J241=Reference!$A$23,'Client Info'!J241=Reference!$A$12),25, IF(OR('Client Info'!J241=Reference!$A$6, 'Client Info'!J241=Reference!$A$16),15, IF(OR('Client Info'!J241=Reference!$A$4,'Client Info'!J241=Reference!$A$13,'Client Info'!J241=Reference!$A$17,),5,0))))</f>
        <v>5</v>
      </c>
      <c r="E241">
        <f>IF('Client Info'!O241&lt;Reference!$E$5,0,IF(AND('Client Info'!O241&gt;=Reference!$E$5,'Client Info'!O241&lt;Reference!$E$6),5,IF(AND('Client Info'!O241&gt;=Reference!$E$6,'Client Info'!O241&lt;Reference!$E$7),15,IF(Reference!$E$7&lt;='Client Info'!O241,25))))</f>
        <v>0</v>
      </c>
      <c r="F241">
        <f>IF(OR('Client Info'!R241=Reference!$B$4,'Client Info'!R241=Reference!$B$5,'Client Info'!R241=Reference!$B$6),25,0)</f>
        <v>0</v>
      </c>
      <c r="G241">
        <f t="shared" ca="1" si="3"/>
        <v>20</v>
      </c>
      <c r="H241" s="19" t="s">
        <v>1063</v>
      </c>
    </row>
    <row r="242" spans="1:8" x14ac:dyDescent="0.35">
      <c r="A242" s="7" t="str">
        <f>VLOOKUP(B242,'Client Info'!$A:$B,2, FALSE)</f>
        <v>Pat Sweeney</v>
      </c>
      <c r="B242" s="19" t="str">
        <f>'Client Info'!A242</f>
        <v>EDC1885g</v>
      </c>
      <c r="C242">
        <f ca="1">(IF('Client Info'!M242="","",(IF(YEARFRAC('Client Info'!M242,Reference!$C$4)&lt;1,0,IF(AND(YEARFRAC('Client Info'!M242,Reference!$C$4)&gt;=1,YEARFRAC('Client Info'!M242,Reference!$C$4)&lt;=3),5,IF(AND(YEARFRAC('Client Info'!M242,Reference!$C$4)&gt;=4,YEARFRAC('Client Info'!M242,Reference!$C$4)&lt;=7),15,IF(YEARFRAC('Client Info'!M242,Reference!$C$4)&gt;=8,25,IF(YEARFRAC('Client Info'!M242,Reference!$C$4)=YEARFRAC('Client Info'!M242,Reference!$C$4),0,0))))))))</f>
        <v>25</v>
      </c>
      <c r="D242">
        <f>IF(OR('Client Info'!J242=Reference!$A$7),0,IF(OR(Reference!$A$5='Client Info'!J242, 'Client Info'!J242=Reference!$A$19,'Client Info'!J242=Reference!$A$23,'Client Info'!J242=Reference!$A$12),25, IF(OR('Client Info'!J242=Reference!$A$6, 'Client Info'!J242=Reference!$A$16),15, IF(OR('Client Info'!J242=Reference!$A$4,'Client Info'!J242=Reference!$A$13,'Client Info'!J242=Reference!$A$17,),5,0))))</f>
        <v>0</v>
      </c>
      <c r="E242">
        <f>IF('Client Info'!O242&lt;Reference!$E$5,0,IF(AND('Client Info'!O242&gt;=Reference!$E$5,'Client Info'!O242&lt;Reference!$E$6),5,IF(AND('Client Info'!O242&gt;=Reference!$E$6,'Client Info'!O242&lt;Reference!$E$7),15,IF(Reference!$E$7&lt;='Client Info'!O242,25))))</f>
        <v>0</v>
      </c>
      <c r="F242">
        <f>IF(OR('Client Info'!R242=Reference!$B$4,'Client Info'!R242=Reference!$B$5,'Client Info'!R242=Reference!$B$6),25,0)</f>
        <v>0</v>
      </c>
      <c r="G242">
        <f t="shared" ca="1" si="3"/>
        <v>25</v>
      </c>
      <c r="H242" s="19" t="s">
        <v>796</v>
      </c>
    </row>
    <row r="243" spans="1:8" x14ac:dyDescent="0.35">
      <c r="A243" s="7" t="str">
        <f>VLOOKUP(B243,'Client Info'!$A:$B,2, FALSE)</f>
        <v>Mary Anne Rooney</v>
      </c>
      <c r="B243" s="19" t="str">
        <f>'Client Info'!A243</f>
        <v>EDC0891</v>
      </c>
      <c r="C243">
        <f ca="1">(IF('Client Info'!M243="","",(IF(YEARFRAC('Client Info'!M243,Reference!$C$4)&lt;1,0,IF(AND(YEARFRAC('Client Info'!M243,Reference!$C$4)&gt;=1,YEARFRAC('Client Info'!M243,Reference!$C$4)&lt;=3),5,IF(AND(YEARFRAC('Client Info'!M243,Reference!$C$4)&gt;=4,YEARFRAC('Client Info'!M243,Reference!$C$4)&lt;=7),15,IF(YEARFRAC('Client Info'!M243,Reference!$C$4)&gt;=8,25,IF(YEARFRAC('Client Info'!M243,Reference!$C$4)=YEARFRAC('Client Info'!M243,Reference!$C$4),0,0))))))))</f>
        <v>25</v>
      </c>
      <c r="D243">
        <f>IF(OR('Client Info'!J243=Reference!$A$7),0,IF(OR(Reference!$A$5='Client Info'!J243, 'Client Info'!J243=Reference!$A$19,'Client Info'!J243=Reference!$A$23,'Client Info'!J243=Reference!$A$12),25, IF(OR('Client Info'!J243=Reference!$A$6, 'Client Info'!J243=Reference!$A$16),15, IF(OR('Client Info'!J243=Reference!$A$4,'Client Info'!J243=Reference!$A$13,'Client Info'!J243=Reference!$A$17,),5,0))))</f>
        <v>0</v>
      </c>
      <c r="E243">
        <f>IF('Client Info'!O243&lt;Reference!$E$5,0,IF(AND('Client Info'!O243&gt;=Reference!$E$5,'Client Info'!O243&lt;Reference!$E$6),5,IF(AND('Client Info'!O243&gt;=Reference!$E$6,'Client Info'!O243&lt;Reference!$E$7),15,IF(Reference!$E$7&lt;='Client Info'!O243,25))))</f>
        <v>5</v>
      </c>
      <c r="F243">
        <f>IF(OR('Client Info'!R243=Reference!$B$4,'Client Info'!R243=Reference!$B$5,'Client Info'!R243=Reference!$B$6),25,0)</f>
        <v>25</v>
      </c>
      <c r="G243">
        <f t="shared" ca="1" si="3"/>
        <v>55</v>
      </c>
      <c r="H243" s="19" t="s">
        <v>1659</v>
      </c>
    </row>
    <row r="244" spans="1:8" x14ac:dyDescent="0.35">
      <c r="A244" s="7" t="str">
        <f>VLOOKUP(B244,'Client Info'!$A:$B,2, FALSE)</f>
        <v>Catherine Grooms</v>
      </c>
      <c r="B244" s="19" t="str">
        <f>'Client Info'!A244</f>
        <v>COCX7064T</v>
      </c>
      <c r="C244">
        <f ca="1">(IF('Client Info'!M244="","",(IF(YEARFRAC('Client Info'!M244,Reference!$C$4)&lt;1,0,IF(AND(YEARFRAC('Client Info'!M244,Reference!$C$4)&gt;=1,YEARFRAC('Client Info'!M244,Reference!$C$4)&lt;=3),5,IF(AND(YEARFRAC('Client Info'!M244,Reference!$C$4)&gt;=4,YEARFRAC('Client Info'!M244,Reference!$C$4)&lt;=7),15,IF(YEARFRAC('Client Info'!M244,Reference!$C$4)&gt;=8,25,IF(YEARFRAC('Client Info'!M244,Reference!$C$4)=YEARFRAC('Client Info'!M244,Reference!$C$4),0,0))))))))</f>
        <v>5</v>
      </c>
      <c r="D244">
        <f>IF(OR('Client Info'!J244=Reference!$A$7),0,IF(OR(Reference!$A$5='Client Info'!J244, 'Client Info'!J244=Reference!$A$19,'Client Info'!J244=Reference!$A$23,'Client Info'!J244=Reference!$A$12),25, IF(OR('Client Info'!J244=Reference!$A$6, 'Client Info'!J244=Reference!$A$16),15, IF(OR('Client Info'!J244=Reference!$A$4,'Client Info'!J244=Reference!$A$13,'Client Info'!J244=Reference!$A$17,),5,0))))</f>
        <v>15</v>
      </c>
      <c r="E244">
        <f>IF('Client Info'!O244&lt;Reference!$E$5,0,IF(AND('Client Info'!O244&gt;=Reference!$E$5,'Client Info'!O244&lt;Reference!$E$6),5,IF(AND('Client Info'!O244&gt;=Reference!$E$6,'Client Info'!O244&lt;Reference!$E$7),15,IF(Reference!$E$7&lt;='Client Info'!O244,25))))</f>
        <v>0</v>
      </c>
      <c r="F244">
        <f>IF(OR('Client Info'!R244=Reference!$B$4,'Client Info'!R244=Reference!$B$5,'Client Info'!R244=Reference!$B$6),25,0)</f>
        <v>0</v>
      </c>
      <c r="G244">
        <f t="shared" ca="1" si="3"/>
        <v>20</v>
      </c>
      <c r="H244" s="19" t="s">
        <v>838</v>
      </c>
    </row>
    <row r="245" spans="1:8" x14ac:dyDescent="0.35">
      <c r="A245" s="7" t="str">
        <f>VLOOKUP(B245,'Client Info'!$A:$B,2, FALSE)</f>
        <v>Karen Scuncio</v>
      </c>
      <c r="B245" s="19" t="str">
        <f>'Client Info'!A245</f>
        <v>EDC2276T</v>
      </c>
      <c r="C245">
        <f ca="1">(IF('Client Info'!M245="","",(IF(YEARFRAC('Client Info'!M245,Reference!$C$4)&lt;1,0,IF(AND(YEARFRAC('Client Info'!M245,Reference!$C$4)&gt;=1,YEARFRAC('Client Info'!M245,Reference!$C$4)&lt;=3),5,IF(AND(YEARFRAC('Client Info'!M245,Reference!$C$4)&gt;=4,YEARFRAC('Client Info'!M245,Reference!$C$4)&lt;=7),15,IF(YEARFRAC('Client Info'!M245,Reference!$C$4)&gt;=8,25,IF(YEARFRAC('Client Info'!M245,Reference!$C$4)=YEARFRAC('Client Info'!M245,Reference!$C$4),0,0))))))))</f>
        <v>5</v>
      </c>
      <c r="D245">
        <f>IF(OR('Client Info'!J245=Reference!$A$7),0,IF(OR(Reference!$A$5='Client Info'!J245, 'Client Info'!J245=Reference!$A$19,'Client Info'!J245=Reference!$A$23,'Client Info'!J245=Reference!$A$12),25, IF(OR('Client Info'!J245=Reference!$A$6, 'Client Info'!J245=Reference!$A$16),15, IF(OR('Client Info'!J245=Reference!$A$4,'Client Info'!J245=Reference!$A$13,'Client Info'!J245=Reference!$A$17,),5,0))))</f>
        <v>0</v>
      </c>
      <c r="E245">
        <f>IF('Client Info'!O245&lt;Reference!$E$5,0,IF(AND('Client Info'!O245&gt;=Reference!$E$5,'Client Info'!O245&lt;Reference!$E$6),5,IF(AND('Client Info'!O245&gt;=Reference!$E$6,'Client Info'!O245&lt;Reference!$E$7),15,IF(Reference!$E$7&lt;='Client Info'!O245,25))))</f>
        <v>0</v>
      </c>
      <c r="F245">
        <f>IF(OR('Client Info'!R245=Reference!$B$4,'Client Info'!R245=Reference!$B$5,'Client Info'!R245=Reference!$B$6),25,0)</f>
        <v>0</v>
      </c>
      <c r="G245">
        <f t="shared" ca="1" si="3"/>
        <v>5</v>
      </c>
      <c r="H245" s="19" t="s">
        <v>804</v>
      </c>
    </row>
    <row r="246" spans="1:8" x14ac:dyDescent="0.35">
      <c r="A246" s="7" t="str">
        <f>VLOOKUP(B246,'Client Info'!$A:$B,2, FALSE)</f>
        <v>Rose Obetz</v>
      </c>
      <c r="B246" s="19" t="str">
        <f>'Client Info'!A246</f>
        <v>EDC2780RR</v>
      </c>
      <c r="C246">
        <f ca="1">(IF('Client Info'!M246="","",(IF(YEARFRAC('Client Info'!M246,Reference!$C$4)&lt;1,0,IF(AND(YEARFRAC('Client Info'!M246,Reference!$C$4)&gt;=1,YEARFRAC('Client Info'!M246,Reference!$C$4)&lt;=3),5,IF(AND(YEARFRAC('Client Info'!M246,Reference!$C$4)&gt;=4,YEARFRAC('Client Info'!M246,Reference!$C$4)&lt;=7),15,IF(YEARFRAC('Client Info'!M246,Reference!$C$4)&gt;=8,25,IF(YEARFRAC('Client Info'!M246,Reference!$C$4)=YEARFRAC('Client Info'!M246,Reference!$C$4),0,0))))))))</f>
        <v>5</v>
      </c>
      <c r="D246">
        <f>IF(OR('Client Info'!J246=Reference!$A$7),0,IF(OR(Reference!$A$5='Client Info'!J246, 'Client Info'!J246=Reference!$A$19,'Client Info'!J246=Reference!$A$23,'Client Info'!J246=Reference!$A$12),25, IF(OR('Client Info'!J246=Reference!$A$6, 'Client Info'!J246=Reference!$A$16),15, IF(OR('Client Info'!J246=Reference!$A$4,'Client Info'!J246=Reference!$A$13,'Client Info'!J246=Reference!$A$17,),5,0))))</f>
        <v>0</v>
      </c>
      <c r="E246">
        <f>IF('Client Info'!O246&lt;Reference!$E$5,0,IF(AND('Client Info'!O246&gt;=Reference!$E$5,'Client Info'!O246&lt;Reference!$E$6),5,IF(AND('Client Info'!O246&gt;=Reference!$E$6,'Client Info'!O246&lt;Reference!$E$7),15,IF(Reference!$E$7&lt;='Client Info'!O246,25))))</f>
        <v>0</v>
      </c>
      <c r="F246">
        <f>IF(OR('Client Info'!R246=Reference!$B$4,'Client Info'!R246=Reference!$B$5,'Client Info'!R246=Reference!$B$6),25,0)</f>
        <v>0</v>
      </c>
      <c r="G246">
        <f t="shared" ca="1" si="3"/>
        <v>5</v>
      </c>
      <c r="H246" s="19" t="s">
        <v>874</v>
      </c>
    </row>
    <row r="247" spans="1:8" x14ac:dyDescent="0.35">
      <c r="A247" s="7" t="str">
        <f>VLOOKUP(B247,'Client Info'!$A:$B,2, FALSE)</f>
        <v>Alondra Gaytan</v>
      </c>
      <c r="B247" s="19" t="str">
        <f>'Client Info'!A247</f>
        <v>EDC2067g</v>
      </c>
      <c r="C247">
        <f ca="1">(IF('Client Info'!M247="","",(IF(YEARFRAC('Client Info'!M247,Reference!$C$4)&lt;1,0,IF(AND(YEARFRAC('Client Info'!M247,Reference!$C$4)&gt;=1,YEARFRAC('Client Info'!M247,Reference!$C$4)&lt;=3),5,IF(AND(YEARFRAC('Client Info'!M247,Reference!$C$4)&gt;=4,YEARFRAC('Client Info'!M247,Reference!$C$4)&lt;=7),15,IF(YEARFRAC('Client Info'!M247,Reference!$C$4)&gt;=8,25,IF(YEARFRAC('Client Info'!M247,Reference!$C$4)=YEARFRAC('Client Info'!M247,Reference!$C$4),0,0))))))))</f>
        <v>5</v>
      </c>
      <c r="D247">
        <f>IF(OR('Client Info'!J247=Reference!$A$7),0,IF(OR(Reference!$A$5='Client Info'!J247, 'Client Info'!J247=Reference!$A$19,'Client Info'!J247=Reference!$A$23,'Client Info'!J247=Reference!$A$12),25, IF(OR('Client Info'!J247=Reference!$A$6, 'Client Info'!J247=Reference!$A$16),15, IF(OR('Client Info'!J247=Reference!$A$4,'Client Info'!J247=Reference!$A$13,'Client Info'!J247=Reference!$A$17,),5,0))))</f>
        <v>5</v>
      </c>
      <c r="E247">
        <f>IF('Client Info'!O247&lt;Reference!$E$5,0,IF(AND('Client Info'!O247&gt;=Reference!$E$5,'Client Info'!O247&lt;Reference!$E$6),5,IF(AND('Client Info'!O247&gt;=Reference!$E$6,'Client Info'!O247&lt;Reference!$E$7),15,IF(Reference!$E$7&lt;='Client Info'!O247,25))))</f>
        <v>0</v>
      </c>
      <c r="F247">
        <f>IF(OR('Client Info'!R247=Reference!$B$4,'Client Info'!R247=Reference!$B$5,'Client Info'!R247=Reference!$B$6),25,0)</f>
        <v>0</v>
      </c>
      <c r="G247">
        <f t="shared" ca="1" si="3"/>
        <v>10</v>
      </c>
      <c r="H247" s="19" t="s">
        <v>885</v>
      </c>
    </row>
    <row r="248" spans="1:8" x14ac:dyDescent="0.35">
      <c r="A248" s="7" t="str">
        <f>VLOOKUP(B248,'Client Info'!$A:$B,2, FALSE)</f>
        <v>Clare Briglio</v>
      </c>
      <c r="B248" s="19" t="str">
        <f>'Client Info'!A248</f>
        <v>EDC1531</v>
      </c>
      <c r="C248">
        <f ca="1">(IF('Client Info'!M248="","",(IF(YEARFRAC('Client Info'!M248,Reference!$C$4)&lt;1,0,IF(AND(YEARFRAC('Client Info'!M248,Reference!$C$4)&gt;=1,YEARFRAC('Client Info'!M248,Reference!$C$4)&lt;=3),5,IF(AND(YEARFRAC('Client Info'!M248,Reference!$C$4)&gt;=4,YEARFRAC('Client Info'!M248,Reference!$C$4)&lt;=7),15,IF(YEARFRAC('Client Info'!M248,Reference!$C$4)&gt;=8,25,IF(YEARFRAC('Client Info'!M248,Reference!$C$4)=YEARFRAC('Client Info'!M248,Reference!$C$4),0,0))))))))</f>
        <v>15</v>
      </c>
      <c r="D248">
        <f>IF(OR('Client Info'!J248=Reference!$A$7),0,IF(OR(Reference!$A$5='Client Info'!J248, 'Client Info'!J248=Reference!$A$19,'Client Info'!J248=Reference!$A$23,'Client Info'!J248=Reference!$A$12),25, IF(OR('Client Info'!J248=Reference!$A$6, 'Client Info'!J248=Reference!$A$16),15, IF(OR('Client Info'!J248=Reference!$A$4,'Client Info'!J248=Reference!$A$13,'Client Info'!J248=Reference!$A$17,),5,0))))</f>
        <v>25</v>
      </c>
      <c r="E248">
        <f>IF('Client Info'!O248&lt;Reference!$E$5,0,IF(AND('Client Info'!O248&gt;=Reference!$E$5,'Client Info'!O248&lt;Reference!$E$6),5,IF(AND('Client Info'!O248&gt;=Reference!$E$6,'Client Info'!O248&lt;Reference!$E$7),15,IF(Reference!$E$7&lt;='Client Info'!O248,25))))</f>
        <v>0</v>
      </c>
      <c r="F248">
        <f>IF(OR('Client Info'!R248=Reference!$B$4,'Client Info'!R248=Reference!$B$5,'Client Info'!R248=Reference!$B$6),25,0)</f>
        <v>0</v>
      </c>
      <c r="G248">
        <f t="shared" ca="1" si="3"/>
        <v>40</v>
      </c>
      <c r="H248" s="19" t="s">
        <v>809</v>
      </c>
    </row>
    <row r="249" spans="1:8" x14ac:dyDescent="0.35">
      <c r="A249" s="7" t="str">
        <f>VLOOKUP(B249,'Client Info'!$A:$B,2, FALSE)</f>
        <v>Mary Anne Rooney</v>
      </c>
      <c r="B249" s="19" t="str">
        <f>'Client Info'!A249</f>
        <v>EDC1330</v>
      </c>
      <c r="C249">
        <f ca="1">(IF('Client Info'!M249="","",(IF(YEARFRAC('Client Info'!M249,Reference!$C$4)&lt;1,0,IF(AND(YEARFRAC('Client Info'!M249,Reference!$C$4)&gt;=1,YEARFRAC('Client Info'!M249,Reference!$C$4)&lt;=3),5,IF(AND(YEARFRAC('Client Info'!M249,Reference!$C$4)&gt;=4,YEARFRAC('Client Info'!M249,Reference!$C$4)&lt;=7),15,IF(YEARFRAC('Client Info'!M249,Reference!$C$4)&gt;=8,25,IF(YEARFRAC('Client Info'!M249,Reference!$C$4)=YEARFRAC('Client Info'!M249,Reference!$C$4),0,0))))))))</f>
        <v>25</v>
      </c>
      <c r="D249">
        <f>IF(OR('Client Info'!J249=Reference!$A$7),0,IF(OR(Reference!$A$5='Client Info'!J249, 'Client Info'!J249=Reference!$A$19,'Client Info'!J249=Reference!$A$23,'Client Info'!J249=Reference!$A$12),25, IF(OR('Client Info'!J249=Reference!$A$6, 'Client Info'!J249=Reference!$A$16),15, IF(OR('Client Info'!J249=Reference!$A$4,'Client Info'!J249=Reference!$A$13,'Client Info'!J249=Reference!$A$17,),5,0))))</f>
        <v>5</v>
      </c>
      <c r="E249">
        <f>IF('Client Info'!O249&lt;Reference!$E$5,0,IF(AND('Client Info'!O249&gt;=Reference!$E$5,'Client Info'!O249&lt;Reference!$E$6),5,IF(AND('Client Info'!O249&gt;=Reference!$E$6,'Client Info'!O249&lt;Reference!$E$7),15,IF(Reference!$E$7&lt;='Client Info'!O249,25))))</f>
        <v>0</v>
      </c>
      <c r="F249">
        <f>IF(OR('Client Info'!R249=Reference!$B$4,'Client Info'!R249=Reference!$B$5,'Client Info'!R249=Reference!$B$6),25,0)</f>
        <v>25</v>
      </c>
      <c r="G249">
        <f t="shared" ca="1" si="3"/>
        <v>55</v>
      </c>
      <c r="H249" s="19" t="s">
        <v>1659</v>
      </c>
    </row>
    <row r="250" spans="1:8" x14ac:dyDescent="0.35">
      <c r="A250" s="7" t="str">
        <f>VLOOKUP(B250,'Client Info'!$A:$B,2, FALSE)</f>
        <v>Georg Winkler</v>
      </c>
      <c r="B250" s="19" t="str">
        <f>'Client Info'!A250</f>
        <v>EDC1842</v>
      </c>
      <c r="C250" t="str">
        <f>(IF('Client Info'!M250="","",(IF(YEARFRAC('Client Info'!M250,Reference!$C$4)&lt;1,0,IF(AND(YEARFRAC('Client Info'!M250,Reference!$C$4)&gt;=1,YEARFRAC('Client Info'!M250,Reference!$C$4)&lt;=3),5,IF(AND(YEARFRAC('Client Info'!M250,Reference!$C$4)&gt;=4,YEARFRAC('Client Info'!M250,Reference!$C$4)&lt;=7),15,IF(YEARFRAC('Client Info'!M250,Reference!$C$4)&gt;=8,25,IF(YEARFRAC('Client Info'!M250,Reference!$C$4)=YEARFRAC('Client Info'!M250,Reference!$C$4),0,0))))))))</f>
        <v/>
      </c>
      <c r="D250">
        <f>IF(OR('Client Info'!J250=Reference!$A$7),0,IF(OR(Reference!$A$5='Client Info'!J250, 'Client Info'!J250=Reference!$A$19,'Client Info'!J250=Reference!$A$23,'Client Info'!J250=Reference!$A$12),25, IF(OR('Client Info'!J250=Reference!$A$6, 'Client Info'!J250=Reference!$A$16),15, IF(OR('Client Info'!J250=Reference!$A$4,'Client Info'!J250=Reference!$A$13,'Client Info'!J250=Reference!$A$17,),5,0))))</f>
        <v>25</v>
      </c>
      <c r="E250">
        <f>IF('Client Info'!O250&lt;Reference!$E$5,0,IF(AND('Client Info'!O250&gt;=Reference!$E$5,'Client Info'!O250&lt;Reference!$E$6),5,IF(AND('Client Info'!O250&gt;=Reference!$E$6,'Client Info'!O250&lt;Reference!$E$7),15,IF(Reference!$E$7&lt;='Client Info'!O250,25))))</f>
        <v>0</v>
      </c>
      <c r="F250">
        <f>IF(OR('Client Info'!R250=Reference!$B$4,'Client Info'!R250=Reference!$B$5,'Client Info'!R250=Reference!$B$6),25,0)</f>
        <v>0</v>
      </c>
      <c r="G250">
        <f t="shared" si="3"/>
        <v>25</v>
      </c>
      <c r="H250" s="19" t="s">
        <v>1063</v>
      </c>
    </row>
    <row r="251" spans="1:8" x14ac:dyDescent="0.35">
      <c r="A251" s="7" t="str">
        <f>VLOOKUP(B251,'Client Info'!$A:$B,2, FALSE)</f>
        <v>Ray Bowman</v>
      </c>
      <c r="B251" s="19" t="str">
        <f>'Client Info'!A251</f>
        <v>EDC0155</v>
      </c>
      <c r="C251">
        <f ca="1">(IF('Client Info'!M251="","",(IF(YEARFRAC('Client Info'!M251,Reference!$C$4)&lt;1,0,IF(AND(YEARFRAC('Client Info'!M251,Reference!$C$4)&gt;=1,YEARFRAC('Client Info'!M251,Reference!$C$4)&lt;=3),5,IF(AND(YEARFRAC('Client Info'!M251,Reference!$C$4)&gt;=4,YEARFRAC('Client Info'!M251,Reference!$C$4)&lt;=7),15,IF(YEARFRAC('Client Info'!M251,Reference!$C$4)&gt;=8,25,IF(YEARFRAC('Client Info'!M251,Reference!$C$4)=YEARFRAC('Client Info'!M251,Reference!$C$4),0,0))))))))</f>
        <v>25</v>
      </c>
      <c r="D251">
        <f>IF(OR('Client Info'!J251=Reference!$A$7),0,IF(OR(Reference!$A$5='Client Info'!J251, 'Client Info'!J251=Reference!$A$19,'Client Info'!J251=Reference!$A$23,'Client Info'!J251=Reference!$A$12),25, IF(OR('Client Info'!J251=Reference!$A$6, 'Client Info'!J251=Reference!$A$16),15, IF(OR('Client Info'!J251=Reference!$A$4,'Client Info'!J251=Reference!$A$13,'Client Info'!J251=Reference!$A$17,),5,0))))</f>
        <v>15</v>
      </c>
      <c r="E251">
        <f>IF('Client Info'!O251&lt;Reference!$E$5,0,IF(AND('Client Info'!O251&gt;=Reference!$E$5,'Client Info'!O251&lt;Reference!$E$6),5,IF(AND('Client Info'!O251&gt;=Reference!$E$6,'Client Info'!O251&lt;Reference!$E$7),15,IF(Reference!$E$7&lt;='Client Info'!O251,25))))</f>
        <v>0</v>
      </c>
      <c r="F251">
        <f>IF(OR('Client Info'!R251=Reference!$B$4,'Client Info'!R251=Reference!$B$5,'Client Info'!R251=Reference!$B$6),25,0)</f>
        <v>25</v>
      </c>
      <c r="G251">
        <f t="shared" ca="1" si="3"/>
        <v>65</v>
      </c>
      <c r="H251" s="19" t="s">
        <v>912</v>
      </c>
    </row>
    <row r="252" spans="1:8" x14ac:dyDescent="0.35">
      <c r="A252" s="7" t="str">
        <f>VLOOKUP(B252,'Client Info'!$A:$B,2, FALSE)</f>
        <v>Harold C. Hart-Nibbrig</v>
      </c>
      <c r="B252" s="19" t="str">
        <f>'Client Info'!A252</f>
        <v>PCR2069T</v>
      </c>
      <c r="C252">
        <f ca="1">(IF('Client Info'!M252="","",(IF(YEARFRAC('Client Info'!M252,Reference!$C$4)&lt;1,0,IF(AND(YEARFRAC('Client Info'!M252,Reference!$C$4)&gt;=1,YEARFRAC('Client Info'!M252,Reference!$C$4)&lt;=3),5,IF(AND(YEARFRAC('Client Info'!M252,Reference!$C$4)&gt;=4,YEARFRAC('Client Info'!M252,Reference!$C$4)&lt;=7),15,IF(YEARFRAC('Client Info'!M252,Reference!$C$4)&gt;=8,25,IF(YEARFRAC('Client Info'!M252,Reference!$C$4)=YEARFRAC('Client Info'!M252,Reference!$C$4),0,0))))))))</f>
        <v>15</v>
      </c>
      <c r="D252">
        <f>IF(OR('Client Info'!J252=Reference!$A$7),0,IF(OR(Reference!$A$5='Client Info'!J252, 'Client Info'!J252=Reference!$A$19,'Client Info'!J252=Reference!$A$23,'Client Info'!J252=Reference!$A$12),25, IF(OR('Client Info'!J252=Reference!$A$6, 'Client Info'!J252=Reference!$A$16),15, IF(OR('Client Info'!J252=Reference!$A$4,'Client Info'!J252=Reference!$A$13,'Client Info'!J252=Reference!$A$17,),5,0))))</f>
        <v>25</v>
      </c>
      <c r="E252">
        <f>IF('Client Info'!O252&lt;Reference!$E$5,0,IF(AND('Client Info'!O252&gt;=Reference!$E$5,'Client Info'!O252&lt;Reference!$E$6),5,IF(AND('Client Info'!O252&gt;=Reference!$E$6,'Client Info'!O252&lt;Reference!$E$7),15,IF(Reference!$E$7&lt;='Client Info'!O252,25))))</f>
        <v>0</v>
      </c>
      <c r="F252">
        <f>IF(OR('Client Info'!R252=Reference!$B$4,'Client Info'!R252=Reference!$B$5,'Client Info'!R252=Reference!$B$6),25,0)</f>
        <v>0</v>
      </c>
      <c r="G252">
        <f t="shared" ca="1" si="3"/>
        <v>40</v>
      </c>
      <c r="H252" s="19" t="s">
        <v>1588</v>
      </c>
    </row>
    <row r="253" spans="1:8" x14ac:dyDescent="0.35">
      <c r="A253" s="7" t="str">
        <f>VLOOKUP(B253,'Client Info'!$A:$B,2, FALSE)</f>
        <v>Anthony C. Elliott</v>
      </c>
      <c r="B253" s="19" t="str">
        <f>'Client Info'!A253</f>
        <v>EDC2357</v>
      </c>
      <c r="C253">
        <f ca="1">(IF('Client Info'!M253="","",(IF(YEARFRAC('Client Info'!M253,Reference!$C$4)&lt;1,0,IF(AND(YEARFRAC('Client Info'!M253,Reference!$C$4)&gt;=1,YEARFRAC('Client Info'!M253,Reference!$C$4)&lt;=3),5,IF(AND(YEARFRAC('Client Info'!M253,Reference!$C$4)&gt;=4,YEARFRAC('Client Info'!M253,Reference!$C$4)&lt;=7),15,IF(YEARFRAC('Client Info'!M253,Reference!$C$4)&gt;=8,25,IF(YEARFRAC('Client Info'!M253,Reference!$C$4)=YEARFRAC('Client Info'!M253,Reference!$C$4),0,0))))))))</f>
        <v>5</v>
      </c>
      <c r="D253">
        <f>IF(OR('Client Info'!J253=Reference!$A$7),0,IF(OR(Reference!$A$5='Client Info'!J253, 'Client Info'!J253=Reference!$A$19,'Client Info'!J253=Reference!$A$23,'Client Info'!J253=Reference!$A$12),25, IF(OR('Client Info'!J253=Reference!$A$6, 'Client Info'!J253=Reference!$A$16),15, IF(OR('Client Info'!J253=Reference!$A$4,'Client Info'!J253=Reference!$A$13,'Client Info'!J253=Reference!$A$17,),5,0))))</f>
        <v>5</v>
      </c>
      <c r="E253">
        <f>IF('Client Info'!O253&lt;Reference!$E$5,0,IF(AND('Client Info'!O253&gt;=Reference!$E$5,'Client Info'!O253&lt;Reference!$E$6),5,IF(AND('Client Info'!O253&gt;=Reference!$E$6,'Client Info'!O253&lt;Reference!$E$7),15,IF(Reference!$E$7&lt;='Client Info'!O253,25))))</f>
        <v>0</v>
      </c>
      <c r="F253">
        <f>IF(OR('Client Info'!R253=Reference!$B$4,'Client Info'!R253=Reference!$B$5,'Client Info'!R253=Reference!$B$6),25,0)</f>
        <v>25</v>
      </c>
      <c r="G253">
        <f t="shared" ca="1" si="3"/>
        <v>35</v>
      </c>
      <c r="H253" s="19" t="s">
        <v>1365</v>
      </c>
    </row>
    <row r="254" spans="1:8" x14ac:dyDescent="0.35">
      <c r="A254" s="7" t="str">
        <f>VLOOKUP(B254,'Client Info'!$A:$B,2, FALSE)</f>
        <v>Alondra Gaytan</v>
      </c>
      <c r="B254" s="19" t="str">
        <f>'Client Info'!A254</f>
        <v>EDC1962g</v>
      </c>
      <c r="C254" t="str">
        <f>(IF('Client Info'!M254="","",(IF(YEARFRAC('Client Info'!M254,Reference!$C$4)&lt;1,0,IF(AND(YEARFRAC('Client Info'!M254,Reference!$C$4)&gt;=1,YEARFRAC('Client Info'!M254,Reference!$C$4)&lt;=3),5,IF(AND(YEARFRAC('Client Info'!M254,Reference!$C$4)&gt;=4,YEARFRAC('Client Info'!M254,Reference!$C$4)&lt;=7),15,IF(YEARFRAC('Client Info'!M254,Reference!$C$4)&gt;=8,25,IF(YEARFRAC('Client Info'!M254,Reference!$C$4)=YEARFRAC('Client Info'!M254,Reference!$C$4),0,0))))))))</f>
        <v/>
      </c>
      <c r="D254">
        <f>IF(OR('Client Info'!J254=Reference!$A$7),0,IF(OR(Reference!$A$5='Client Info'!J254, 'Client Info'!J254=Reference!$A$19,'Client Info'!J254=Reference!$A$23,'Client Info'!J254=Reference!$A$12),25, IF(OR('Client Info'!J254=Reference!$A$6, 'Client Info'!J254=Reference!$A$16),15, IF(OR('Client Info'!J254=Reference!$A$4,'Client Info'!J254=Reference!$A$13,'Client Info'!J254=Reference!$A$17,),5,0))))</f>
        <v>0</v>
      </c>
      <c r="E254">
        <f>IF('Client Info'!O254&lt;Reference!$E$5,0,IF(AND('Client Info'!O254&gt;=Reference!$E$5,'Client Info'!O254&lt;Reference!$E$6),5,IF(AND('Client Info'!O254&gt;=Reference!$E$6,'Client Info'!O254&lt;Reference!$E$7),15,IF(Reference!$E$7&lt;='Client Info'!O254,25))))</f>
        <v>0</v>
      </c>
      <c r="F254">
        <f>IF(OR('Client Info'!R254=Reference!$B$4,'Client Info'!R254=Reference!$B$5,'Client Info'!R254=Reference!$B$6),25,0)</f>
        <v>25</v>
      </c>
      <c r="G254">
        <f t="shared" si="3"/>
        <v>25</v>
      </c>
      <c r="H254" s="19" t="s">
        <v>885</v>
      </c>
    </row>
    <row r="255" spans="1:8" x14ac:dyDescent="0.35">
      <c r="A255" s="7" t="str">
        <f>VLOOKUP(B255,'Client Info'!$A:$B,2, FALSE)</f>
        <v>Mary Anne Rooney</v>
      </c>
      <c r="B255" s="19" t="str">
        <f>'Client Info'!A255</f>
        <v>EDC0298</v>
      </c>
      <c r="C255">
        <f ca="1">(IF('Client Info'!M255="","",(IF(YEARFRAC('Client Info'!M255,Reference!$C$4)&lt;1,0,IF(AND(YEARFRAC('Client Info'!M255,Reference!$C$4)&gt;=1,YEARFRAC('Client Info'!M255,Reference!$C$4)&lt;=3),5,IF(AND(YEARFRAC('Client Info'!M255,Reference!$C$4)&gt;=4,YEARFRAC('Client Info'!M255,Reference!$C$4)&lt;=7),15,IF(YEARFRAC('Client Info'!M255,Reference!$C$4)&gt;=8,25,IF(YEARFRAC('Client Info'!M255,Reference!$C$4)=YEARFRAC('Client Info'!M255,Reference!$C$4),0,0))))))))</f>
        <v>15</v>
      </c>
      <c r="D255">
        <f>IF(OR('Client Info'!J255=Reference!$A$7),0,IF(OR(Reference!$A$5='Client Info'!J255, 'Client Info'!J255=Reference!$A$19,'Client Info'!J255=Reference!$A$23,'Client Info'!J255=Reference!$A$12),25, IF(OR('Client Info'!J255=Reference!$A$6, 'Client Info'!J255=Reference!$A$16),15, IF(OR('Client Info'!J255=Reference!$A$4,'Client Info'!J255=Reference!$A$13,'Client Info'!J255=Reference!$A$17,),5,0))))</f>
        <v>5</v>
      </c>
      <c r="E255">
        <f>IF('Client Info'!O255&lt;Reference!$E$5,0,IF(AND('Client Info'!O255&gt;=Reference!$E$5,'Client Info'!O255&lt;Reference!$E$6),5,IF(AND('Client Info'!O255&gt;=Reference!$E$6,'Client Info'!O255&lt;Reference!$E$7),15,IF(Reference!$E$7&lt;='Client Info'!O255,25))))</f>
        <v>0</v>
      </c>
      <c r="F255">
        <f>IF(OR('Client Info'!R255=Reference!$B$4,'Client Info'!R255=Reference!$B$5,'Client Info'!R255=Reference!$B$6),25,0)</f>
        <v>0</v>
      </c>
      <c r="G255">
        <f t="shared" ca="1" si="3"/>
        <v>20</v>
      </c>
      <c r="H255" s="19" t="s">
        <v>1659</v>
      </c>
    </row>
    <row r="256" spans="1:8" x14ac:dyDescent="0.35">
      <c r="A256" s="7" t="str">
        <f>VLOOKUP(B256,'Client Info'!$A:$B,2, FALSE)</f>
        <v/>
      </c>
      <c r="B256" s="19" t="str">
        <f>'Client Info'!A256</f>
        <v>VCCA0040</v>
      </c>
      <c r="C256">
        <f ca="1">(IF('Client Info'!M256="","",(IF(YEARFRAC('Client Info'!M256,Reference!$C$4)&lt;1,0,IF(AND(YEARFRAC('Client Info'!M256,Reference!$C$4)&gt;=1,YEARFRAC('Client Info'!M256,Reference!$C$4)&lt;=3),5,IF(AND(YEARFRAC('Client Info'!M256,Reference!$C$4)&gt;=4,YEARFRAC('Client Info'!M256,Reference!$C$4)&lt;=7),15,IF(YEARFRAC('Client Info'!M256,Reference!$C$4)&gt;=8,25,IF(YEARFRAC('Client Info'!M256,Reference!$C$4)=YEARFRAC('Client Info'!M256,Reference!$C$4),0,0))))))))</f>
        <v>25</v>
      </c>
      <c r="D256">
        <f>IF(OR('Client Info'!J256=Reference!$A$7),0,IF(OR(Reference!$A$5='Client Info'!J256, 'Client Info'!J256=Reference!$A$19,'Client Info'!J256=Reference!$A$23,'Client Info'!J256=Reference!$A$12),25, IF(OR('Client Info'!J256=Reference!$A$6, 'Client Info'!J256=Reference!$A$16),15, IF(OR('Client Info'!J256=Reference!$A$4,'Client Info'!J256=Reference!$A$13,'Client Info'!J256=Reference!$A$17,),5,0))))</f>
        <v>5</v>
      </c>
      <c r="E256">
        <f>IF('Client Info'!O256&lt;Reference!$E$5,0,IF(AND('Client Info'!O256&gt;=Reference!$E$5,'Client Info'!O256&lt;Reference!$E$6),5,IF(AND('Client Info'!O256&gt;=Reference!$E$6,'Client Info'!O256&lt;Reference!$E$7),15,IF(Reference!$E$7&lt;='Client Info'!O256,25))))</f>
        <v>0</v>
      </c>
      <c r="F256">
        <f>IF(OR('Client Info'!R256=Reference!$B$4,'Client Info'!R256=Reference!$B$5,'Client Info'!R256=Reference!$B$6),25,0)</f>
        <v>25</v>
      </c>
      <c r="G256">
        <f t="shared" ca="1" si="3"/>
        <v>55</v>
      </c>
      <c r="H256" s="19" t="s">
        <v>1030</v>
      </c>
    </row>
    <row r="257" spans="1:8" x14ac:dyDescent="0.35">
      <c r="A257" s="7" t="str">
        <f>VLOOKUP(B257,'Client Info'!$A:$B,2, FALSE)</f>
        <v>Dean Dela Cruz</v>
      </c>
      <c r="B257" s="19" t="str">
        <f>'Client Info'!A257</f>
        <v>EDC2597</v>
      </c>
      <c r="C257">
        <f ca="1">(IF('Client Info'!M257="","",(IF(YEARFRAC('Client Info'!M257,Reference!$C$4)&lt;1,0,IF(AND(YEARFRAC('Client Info'!M257,Reference!$C$4)&gt;=1,YEARFRAC('Client Info'!M257,Reference!$C$4)&lt;=3),5,IF(AND(YEARFRAC('Client Info'!M257,Reference!$C$4)&gt;=4,YEARFRAC('Client Info'!M257,Reference!$C$4)&lt;=7),15,IF(YEARFRAC('Client Info'!M257,Reference!$C$4)&gt;=8,25,IF(YEARFRAC('Client Info'!M257,Reference!$C$4)=YEARFRAC('Client Info'!M257,Reference!$C$4),0,0))))))))</f>
        <v>5</v>
      </c>
      <c r="D257">
        <f>IF(OR('Client Info'!J257=Reference!$A$7),0,IF(OR(Reference!$A$5='Client Info'!J257, 'Client Info'!J257=Reference!$A$19,'Client Info'!J257=Reference!$A$23,'Client Info'!J257=Reference!$A$12),25, IF(OR('Client Info'!J257=Reference!$A$6, 'Client Info'!J257=Reference!$A$16),15, IF(OR('Client Info'!J257=Reference!$A$4,'Client Info'!J257=Reference!$A$13,'Client Info'!J257=Reference!$A$17,),5,0))))</f>
        <v>25</v>
      </c>
      <c r="E257">
        <f>IF('Client Info'!O257&lt;Reference!$E$5,0,IF(AND('Client Info'!O257&gt;=Reference!$E$5,'Client Info'!O257&lt;Reference!$E$6),5,IF(AND('Client Info'!O257&gt;=Reference!$E$6,'Client Info'!O257&lt;Reference!$E$7),15,IF(Reference!$E$7&lt;='Client Info'!O257,25))))</f>
        <v>0</v>
      </c>
      <c r="F257">
        <f>IF(OR('Client Info'!R257=Reference!$B$4,'Client Info'!R257=Reference!$B$5,'Client Info'!R257=Reference!$B$6),25,0)</f>
        <v>25</v>
      </c>
      <c r="G257">
        <f t="shared" ca="1" si="3"/>
        <v>55</v>
      </c>
      <c r="H257" s="19" t="s">
        <v>1042</v>
      </c>
    </row>
    <row r="258" spans="1:8" x14ac:dyDescent="0.35">
      <c r="A258" s="7" t="str">
        <f>VLOOKUP(B258,'Client Info'!$A:$B,2, FALSE)</f>
        <v>Alondra Gaytan</v>
      </c>
      <c r="B258" s="19" t="str">
        <f>'Client Info'!A258</f>
        <v>EDC2039g</v>
      </c>
      <c r="C258" t="str">
        <f>(IF('Client Info'!M258="","",(IF(YEARFRAC('Client Info'!M258,Reference!$C$4)&lt;1,0,IF(AND(YEARFRAC('Client Info'!M258,Reference!$C$4)&gt;=1,YEARFRAC('Client Info'!M258,Reference!$C$4)&lt;=3),5,IF(AND(YEARFRAC('Client Info'!M258,Reference!$C$4)&gt;=4,YEARFRAC('Client Info'!M258,Reference!$C$4)&lt;=7),15,IF(YEARFRAC('Client Info'!M258,Reference!$C$4)&gt;=8,25,IF(YEARFRAC('Client Info'!M258,Reference!$C$4)=YEARFRAC('Client Info'!M258,Reference!$C$4),0,0))))))))</f>
        <v/>
      </c>
      <c r="D258">
        <f>IF(OR('Client Info'!J258=Reference!$A$7),0,IF(OR(Reference!$A$5='Client Info'!J258, 'Client Info'!J258=Reference!$A$19,'Client Info'!J258=Reference!$A$23,'Client Info'!J258=Reference!$A$12),25, IF(OR('Client Info'!J258=Reference!$A$6, 'Client Info'!J258=Reference!$A$16),15, IF(OR('Client Info'!J258=Reference!$A$4,'Client Info'!J258=Reference!$A$13,'Client Info'!J258=Reference!$A$17,),5,0))))</f>
        <v>5</v>
      </c>
      <c r="E258">
        <f>IF('Client Info'!O258&lt;Reference!$E$5,0,IF(AND('Client Info'!O258&gt;=Reference!$E$5,'Client Info'!O258&lt;Reference!$E$6),5,IF(AND('Client Info'!O258&gt;=Reference!$E$6,'Client Info'!O258&lt;Reference!$E$7),15,IF(Reference!$E$7&lt;='Client Info'!O258,25))))</f>
        <v>0</v>
      </c>
      <c r="F258">
        <f>IF(OR('Client Info'!R258=Reference!$B$4,'Client Info'!R258=Reference!$B$5,'Client Info'!R258=Reference!$B$6),25,0)</f>
        <v>0</v>
      </c>
      <c r="G258">
        <f t="shared" si="3"/>
        <v>5</v>
      </c>
      <c r="H258" s="19" t="s">
        <v>885</v>
      </c>
    </row>
    <row r="259" spans="1:8" x14ac:dyDescent="0.35">
      <c r="A259" s="7" t="str">
        <f>VLOOKUP(B259,'Client Info'!$A:$B,2, FALSE)</f>
        <v>Alondra Gaytan</v>
      </c>
      <c r="B259" s="19" t="str">
        <f>'Client Info'!A259</f>
        <v>EDC2327</v>
      </c>
      <c r="C259" t="str">
        <f>(IF('Client Info'!M259="","",(IF(YEARFRAC('Client Info'!M259,Reference!$C$4)&lt;1,0,IF(AND(YEARFRAC('Client Info'!M259,Reference!$C$4)&gt;=1,YEARFRAC('Client Info'!M259,Reference!$C$4)&lt;=3),5,IF(AND(YEARFRAC('Client Info'!M259,Reference!$C$4)&gt;=4,YEARFRAC('Client Info'!M259,Reference!$C$4)&lt;=7),15,IF(YEARFRAC('Client Info'!M259,Reference!$C$4)&gt;=8,25,IF(YEARFRAC('Client Info'!M259,Reference!$C$4)=YEARFRAC('Client Info'!M259,Reference!$C$4),0,0))))))))</f>
        <v/>
      </c>
      <c r="D259">
        <f>IF(OR('Client Info'!J259=Reference!$A$7),0,IF(OR(Reference!$A$5='Client Info'!J259, 'Client Info'!J259=Reference!$A$19,'Client Info'!J259=Reference!$A$23,'Client Info'!J259=Reference!$A$12),25, IF(OR('Client Info'!J259=Reference!$A$6, 'Client Info'!J259=Reference!$A$16),15, IF(OR('Client Info'!J259=Reference!$A$4,'Client Info'!J259=Reference!$A$13,'Client Info'!J259=Reference!$A$17,),5,0))))</f>
        <v>5</v>
      </c>
      <c r="E259">
        <f>IF('Client Info'!O259&lt;Reference!$E$5,0,IF(AND('Client Info'!O259&gt;=Reference!$E$5,'Client Info'!O259&lt;Reference!$E$6),5,IF(AND('Client Info'!O259&gt;=Reference!$E$6,'Client Info'!O259&lt;Reference!$E$7),15,IF(Reference!$E$7&lt;='Client Info'!O259,25))))</f>
        <v>0</v>
      </c>
      <c r="F259">
        <f>IF(OR('Client Info'!R259=Reference!$B$4,'Client Info'!R259=Reference!$B$5,'Client Info'!R259=Reference!$B$6),25,0)</f>
        <v>0</v>
      </c>
      <c r="G259">
        <f t="shared" ref="G259:G322" si="4">SUM(C259:F259)</f>
        <v>5</v>
      </c>
      <c r="H259" s="19" t="s">
        <v>885</v>
      </c>
    </row>
    <row r="260" spans="1:8" x14ac:dyDescent="0.35">
      <c r="A260" s="7" t="str">
        <f>VLOOKUP(B260,'Client Info'!$A:$B,2, FALSE)</f>
        <v>Gonzalo Fernandez</v>
      </c>
      <c r="B260" s="19" t="str">
        <f>'Client Info'!A260</f>
        <v>EDC2552</v>
      </c>
      <c r="C260">
        <f ca="1">(IF('Client Info'!M260="","",(IF(YEARFRAC('Client Info'!M260,Reference!$C$4)&lt;1,0,IF(AND(YEARFRAC('Client Info'!M260,Reference!$C$4)&gt;=1,YEARFRAC('Client Info'!M260,Reference!$C$4)&lt;=3),5,IF(AND(YEARFRAC('Client Info'!M260,Reference!$C$4)&gt;=4,YEARFRAC('Client Info'!M260,Reference!$C$4)&lt;=7),15,IF(YEARFRAC('Client Info'!M260,Reference!$C$4)&gt;=8,25,IF(YEARFRAC('Client Info'!M260,Reference!$C$4)=YEARFRAC('Client Info'!M260,Reference!$C$4),0,0))))))))</f>
        <v>25</v>
      </c>
      <c r="D260">
        <f>IF(OR('Client Info'!J260=Reference!$A$7),0,IF(OR(Reference!$A$5='Client Info'!J260, 'Client Info'!J260=Reference!$A$19,'Client Info'!J260=Reference!$A$23,'Client Info'!J260=Reference!$A$12),25, IF(OR('Client Info'!J260=Reference!$A$6, 'Client Info'!J260=Reference!$A$16),15, IF(OR('Client Info'!J260=Reference!$A$4,'Client Info'!J260=Reference!$A$13,'Client Info'!J260=Reference!$A$17,),5,0))))</f>
        <v>5</v>
      </c>
      <c r="E260">
        <f>IF('Client Info'!O260&lt;Reference!$E$5,0,IF(AND('Client Info'!O260&gt;=Reference!$E$5,'Client Info'!O260&lt;Reference!$E$6),5,IF(AND('Client Info'!O260&gt;=Reference!$E$6,'Client Info'!O260&lt;Reference!$E$7),15,IF(Reference!$E$7&lt;='Client Info'!O260,25))))</f>
        <v>25</v>
      </c>
      <c r="F260">
        <f>IF(OR('Client Info'!R260=Reference!$B$4,'Client Info'!R260=Reference!$B$5,'Client Info'!R260=Reference!$B$6),25,0)</f>
        <v>0</v>
      </c>
      <c r="G260">
        <f t="shared" ca="1" si="4"/>
        <v>55</v>
      </c>
      <c r="H260" s="19" t="s">
        <v>848</v>
      </c>
    </row>
    <row r="261" spans="1:8" x14ac:dyDescent="0.35">
      <c r="A261" s="7" t="str">
        <f>VLOOKUP(B261,'Client Info'!$A:$B,2, FALSE)</f>
        <v>Alondra Gaytan</v>
      </c>
      <c r="B261" s="19" t="str">
        <f>'Client Info'!A261</f>
        <v>EDC2436</v>
      </c>
      <c r="C261">
        <f ca="1">(IF('Client Info'!M261="","",(IF(YEARFRAC('Client Info'!M261,Reference!$C$4)&lt;1,0,IF(AND(YEARFRAC('Client Info'!M261,Reference!$C$4)&gt;=1,YEARFRAC('Client Info'!M261,Reference!$C$4)&lt;=3),5,IF(AND(YEARFRAC('Client Info'!M261,Reference!$C$4)&gt;=4,YEARFRAC('Client Info'!M261,Reference!$C$4)&lt;=7),15,IF(YEARFRAC('Client Info'!M261,Reference!$C$4)&gt;=8,25,IF(YEARFRAC('Client Info'!M261,Reference!$C$4)=YEARFRAC('Client Info'!M261,Reference!$C$4),0,0))))))))</f>
        <v>0</v>
      </c>
      <c r="D261">
        <f>IF(OR('Client Info'!J261=Reference!$A$7),0,IF(OR(Reference!$A$5='Client Info'!J261, 'Client Info'!J261=Reference!$A$19,'Client Info'!J261=Reference!$A$23,'Client Info'!J261=Reference!$A$12),25, IF(OR('Client Info'!J261=Reference!$A$6, 'Client Info'!J261=Reference!$A$16),15, IF(OR('Client Info'!J261=Reference!$A$4,'Client Info'!J261=Reference!$A$13,'Client Info'!J261=Reference!$A$17,),5,0))))</f>
        <v>5</v>
      </c>
      <c r="E261">
        <f>IF('Client Info'!O261&lt;Reference!$E$5,0,IF(AND('Client Info'!O261&gt;=Reference!$E$5,'Client Info'!O261&lt;Reference!$E$6),5,IF(AND('Client Info'!O261&gt;=Reference!$E$6,'Client Info'!O261&lt;Reference!$E$7),15,IF(Reference!$E$7&lt;='Client Info'!O261,25))))</f>
        <v>0</v>
      </c>
      <c r="F261">
        <f>IF(OR('Client Info'!R261=Reference!$B$4,'Client Info'!R261=Reference!$B$5,'Client Info'!R261=Reference!$B$6),25,0)</f>
        <v>0</v>
      </c>
      <c r="G261">
        <f t="shared" ca="1" si="4"/>
        <v>5</v>
      </c>
      <c r="H261" s="19" t="s">
        <v>885</v>
      </c>
    </row>
    <row r="262" spans="1:8" x14ac:dyDescent="0.35">
      <c r="A262" s="7" t="str">
        <f>VLOOKUP(B262,'Client Info'!$A:$B,2, FALSE)</f>
        <v/>
      </c>
      <c r="B262" s="19" t="str">
        <f>'Client Info'!A262</f>
        <v>EDC2598</v>
      </c>
      <c r="C262" t="str">
        <f>(IF('Client Info'!M262="","",(IF(YEARFRAC('Client Info'!M262,Reference!$C$4)&lt;1,0,IF(AND(YEARFRAC('Client Info'!M262,Reference!$C$4)&gt;=1,YEARFRAC('Client Info'!M262,Reference!$C$4)&lt;=3),5,IF(AND(YEARFRAC('Client Info'!M262,Reference!$C$4)&gt;=4,YEARFRAC('Client Info'!M262,Reference!$C$4)&lt;=7),15,IF(YEARFRAC('Client Info'!M262,Reference!$C$4)&gt;=8,25,IF(YEARFRAC('Client Info'!M262,Reference!$C$4)=YEARFRAC('Client Info'!M262,Reference!$C$4),0,0))))))))</f>
        <v/>
      </c>
      <c r="D262">
        <f>IF(OR('Client Info'!J262=Reference!$A$7),0,IF(OR(Reference!$A$5='Client Info'!J262, 'Client Info'!J262=Reference!$A$19,'Client Info'!J262=Reference!$A$23,'Client Info'!J262=Reference!$A$12),25, IF(OR('Client Info'!J262=Reference!$A$6, 'Client Info'!J262=Reference!$A$16),15, IF(OR('Client Info'!J262=Reference!$A$4,'Client Info'!J262=Reference!$A$13,'Client Info'!J262=Reference!$A$17,),5,0))))</f>
        <v>5</v>
      </c>
      <c r="E262">
        <f>IF('Client Info'!O262&lt;Reference!$E$5,0,IF(AND('Client Info'!O262&gt;=Reference!$E$5,'Client Info'!O262&lt;Reference!$E$6),5,IF(AND('Client Info'!O262&gt;=Reference!$E$6,'Client Info'!O262&lt;Reference!$E$7),15,IF(Reference!$E$7&lt;='Client Info'!O262,25))))</f>
        <v>0</v>
      </c>
      <c r="F262">
        <f>IF(OR('Client Info'!R262=Reference!$B$4,'Client Info'!R262=Reference!$B$5,'Client Info'!R262=Reference!$B$6),25,0)</f>
        <v>0</v>
      </c>
      <c r="G262">
        <f t="shared" si="4"/>
        <v>5</v>
      </c>
      <c r="H262" s="19" t="s">
        <v>1030</v>
      </c>
    </row>
    <row r="263" spans="1:8" x14ac:dyDescent="0.35">
      <c r="A263" s="7" t="str">
        <f>VLOOKUP(B263,'Client Info'!$A:$B,2, FALSE)</f>
        <v>Darren Elliott</v>
      </c>
      <c r="B263" s="19" t="str">
        <f>'Client Info'!A263</f>
        <v>EDC2541</v>
      </c>
      <c r="C263">
        <f ca="1">(IF('Client Info'!M263="","",(IF(YEARFRAC('Client Info'!M263,Reference!$C$4)&lt;1,0,IF(AND(YEARFRAC('Client Info'!M263,Reference!$C$4)&gt;=1,YEARFRAC('Client Info'!M263,Reference!$C$4)&lt;=3),5,IF(AND(YEARFRAC('Client Info'!M263,Reference!$C$4)&gt;=4,YEARFRAC('Client Info'!M263,Reference!$C$4)&lt;=7),15,IF(YEARFRAC('Client Info'!M263,Reference!$C$4)&gt;=8,25,IF(YEARFRAC('Client Info'!M263,Reference!$C$4)=YEARFRAC('Client Info'!M263,Reference!$C$4),0,0))))))))</f>
        <v>5</v>
      </c>
      <c r="D263">
        <f>IF(OR('Client Info'!J263=Reference!$A$7),0,IF(OR(Reference!$A$5='Client Info'!J263, 'Client Info'!J263=Reference!$A$19,'Client Info'!J263=Reference!$A$23,'Client Info'!J263=Reference!$A$12),25, IF(OR('Client Info'!J263=Reference!$A$6, 'Client Info'!J263=Reference!$A$16),15, IF(OR('Client Info'!J263=Reference!$A$4,'Client Info'!J263=Reference!$A$13,'Client Info'!J263=Reference!$A$17,),5,0))))</f>
        <v>5</v>
      </c>
      <c r="E263">
        <f>IF('Client Info'!O263&lt;Reference!$E$5,0,IF(AND('Client Info'!O263&gt;=Reference!$E$5,'Client Info'!O263&lt;Reference!$E$6),5,IF(AND('Client Info'!O263&gt;=Reference!$E$6,'Client Info'!O263&lt;Reference!$E$7),15,IF(Reference!$E$7&lt;='Client Info'!O263,25))))</f>
        <v>0</v>
      </c>
      <c r="F263">
        <f>IF(OR('Client Info'!R263=Reference!$B$4,'Client Info'!R263=Reference!$B$5,'Client Info'!R263=Reference!$B$6),25,0)</f>
        <v>0</v>
      </c>
      <c r="G263">
        <f t="shared" ca="1" si="4"/>
        <v>10</v>
      </c>
      <c r="H263" s="19" t="s">
        <v>1820</v>
      </c>
    </row>
    <row r="264" spans="1:8" x14ac:dyDescent="0.35">
      <c r="A264" s="7" t="str">
        <f>VLOOKUP(B264,'Client Info'!$A:$B,2, FALSE)</f>
        <v>Clare Briglio</v>
      </c>
      <c r="B264" s="19" t="str">
        <f>'Client Info'!A264</f>
        <v>EDC2691</v>
      </c>
      <c r="C264">
        <f ca="1">(IF('Client Info'!M264="","",(IF(YEARFRAC('Client Info'!M264,Reference!$C$4)&lt;1,0,IF(AND(YEARFRAC('Client Info'!M264,Reference!$C$4)&gt;=1,YEARFRAC('Client Info'!M264,Reference!$C$4)&lt;=3),5,IF(AND(YEARFRAC('Client Info'!M264,Reference!$C$4)&gt;=4,YEARFRAC('Client Info'!M264,Reference!$C$4)&lt;=7),15,IF(YEARFRAC('Client Info'!M264,Reference!$C$4)&gt;=8,25,IF(YEARFRAC('Client Info'!M264,Reference!$C$4)=YEARFRAC('Client Info'!M264,Reference!$C$4),0,0))))))))</f>
        <v>0</v>
      </c>
      <c r="D264">
        <f>IF(OR('Client Info'!J264=Reference!$A$7),0,IF(OR(Reference!$A$5='Client Info'!J264, 'Client Info'!J264=Reference!$A$19,'Client Info'!J264=Reference!$A$23,'Client Info'!J264=Reference!$A$12),25, IF(OR('Client Info'!J264=Reference!$A$6, 'Client Info'!J264=Reference!$A$16),15, IF(OR('Client Info'!J264=Reference!$A$4,'Client Info'!J264=Reference!$A$13,'Client Info'!J264=Reference!$A$17,),5,0))))</f>
        <v>5</v>
      </c>
      <c r="E264">
        <f>IF('Client Info'!O264&lt;Reference!$E$5,0,IF(AND('Client Info'!O264&gt;=Reference!$E$5,'Client Info'!O264&lt;Reference!$E$6),5,IF(AND('Client Info'!O264&gt;=Reference!$E$6,'Client Info'!O264&lt;Reference!$E$7),15,IF(Reference!$E$7&lt;='Client Info'!O264,25))))</f>
        <v>0</v>
      </c>
      <c r="F264">
        <f>IF(OR('Client Info'!R264=Reference!$B$4,'Client Info'!R264=Reference!$B$5,'Client Info'!R264=Reference!$B$6),25,0)</f>
        <v>0</v>
      </c>
      <c r="G264">
        <f t="shared" ca="1" si="4"/>
        <v>5</v>
      </c>
      <c r="H264" s="19" t="s">
        <v>809</v>
      </c>
    </row>
    <row r="265" spans="1:8" x14ac:dyDescent="0.35">
      <c r="A265" s="7" t="str">
        <f>VLOOKUP(B265,'Client Info'!$A:$B,2, FALSE)</f>
        <v>Ray Bowman</v>
      </c>
      <c r="B265" s="19" t="str">
        <f>'Client Info'!A265</f>
        <v>EDC0559</v>
      </c>
      <c r="C265">
        <f ca="1">(IF('Client Info'!M265="","",(IF(YEARFRAC('Client Info'!M265,Reference!$C$4)&lt;1,0,IF(AND(YEARFRAC('Client Info'!M265,Reference!$C$4)&gt;=1,YEARFRAC('Client Info'!M265,Reference!$C$4)&lt;=3),5,IF(AND(YEARFRAC('Client Info'!M265,Reference!$C$4)&gt;=4,YEARFRAC('Client Info'!M265,Reference!$C$4)&lt;=7),15,IF(YEARFRAC('Client Info'!M265,Reference!$C$4)&gt;=8,25,IF(YEARFRAC('Client Info'!M265,Reference!$C$4)=YEARFRAC('Client Info'!M265,Reference!$C$4),0,0))))))))</f>
        <v>25</v>
      </c>
      <c r="D265">
        <f>IF(OR('Client Info'!J265=Reference!$A$7),0,IF(OR(Reference!$A$5='Client Info'!J265, 'Client Info'!J265=Reference!$A$19,'Client Info'!J265=Reference!$A$23,'Client Info'!J265=Reference!$A$12),25, IF(OR('Client Info'!J265=Reference!$A$6, 'Client Info'!J265=Reference!$A$16),15, IF(OR('Client Info'!J265=Reference!$A$4,'Client Info'!J265=Reference!$A$13,'Client Info'!J265=Reference!$A$17,),5,0))))</f>
        <v>0</v>
      </c>
      <c r="E265">
        <f>IF('Client Info'!O265&lt;Reference!$E$5,0,IF(AND('Client Info'!O265&gt;=Reference!$E$5,'Client Info'!O265&lt;Reference!$E$6),5,IF(AND('Client Info'!O265&gt;=Reference!$E$6,'Client Info'!O265&lt;Reference!$E$7),15,IF(Reference!$E$7&lt;='Client Info'!O265,25))))</f>
        <v>5</v>
      </c>
      <c r="F265">
        <f>IF(OR('Client Info'!R265=Reference!$B$4,'Client Info'!R265=Reference!$B$5,'Client Info'!R265=Reference!$B$6),25,0)</f>
        <v>25</v>
      </c>
      <c r="G265">
        <f t="shared" ca="1" si="4"/>
        <v>55</v>
      </c>
      <c r="H265" s="19" t="s">
        <v>912</v>
      </c>
    </row>
    <row r="266" spans="1:8" x14ac:dyDescent="0.35">
      <c r="A266" s="7" t="str">
        <f>VLOOKUP(B266,'Client Info'!$A:$B,2, FALSE)</f>
        <v>Ray Bowman</v>
      </c>
      <c r="B266" s="19" t="str">
        <f>'Client Info'!A266</f>
        <v>EDC2399</v>
      </c>
      <c r="C266">
        <f ca="1">(IF('Client Info'!M266="","",(IF(YEARFRAC('Client Info'!M266,Reference!$C$4)&lt;1,0,IF(AND(YEARFRAC('Client Info'!M266,Reference!$C$4)&gt;=1,YEARFRAC('Client Info'!M266,Reference!$C$4)&lt;=3),5,IF(AND(YEARFRAC('Client Info'!M266,Reference!$C$4)&gt;=4,YEARFRAC('Client Info'!M266,Reference!$C$4)&lt;=7),15,IF(YEARFRAC('Client Info'!M266,Reference!$C$4)&gt;=8,25,IF(YEARFRAC('Client Info'!M266,Reference!$C$4)=YEARFRAC('Client Info'!M266,Reference!$C$4),0,0))))))))</f>
        <v>0</v>
      </c>
      <c r="D266">
        <f>IF(OR('Client Info'!J266=Reference!$A$7),0,IF(OR(Reference!$A$5='Client Info'!J266, 'Client Info'!J266=Reference!$A$19,'Client Info'!J266=Reference!$A$23,'Client Info'!J266=Reference!$A$12),25, IF(OR('Client Info'!J266=Reference!$A$6, 'Client Info'!J266=Reference!$A$16),15, IF(OR('Client Info'!J266=Reference!$A$4,'Client Info'!J266=Reference!$A$13,'Client Info'!J266=Reference!$A$17,),5,0))))</f>
        <v>5</v>
      </c>
      <c r="E266">
        <f>IF('Client Info'!O266&lt;Reference!$E$5,0,IF(AND('Client Info'!O266&gt;=Reference!$E$5,'Client Info'!O266&lt;Reference!$E$6),5,IF(AND('Client Info'!O266&gt;=Reference!$E$6,'Client Info'!O266&lt;Reference!$E$7),15,IF(Reference!$E$7&lt;='Client Info'!O266,25))))</f>
        <v>25</v>
      </c>
      <c r="F266">
        <f>IF(OR('Client Info'!R266=Reference!$B$4,'Client Info'!R266=Reference!$B$5,'Client Info'!R266=Reference!$B$6),25,0)</f>
        <v>0</v>
      </c>
      <c r="G266">
        <f t="shared" ca="1" si="4"/>
        <v>30</v>
      </c>
      <c r="H266" s="19" t="s">
        <v>912</v>
      </c>
    </row>
    <row r="267" spans="1:8" x14ac:dyDescent="0.35">
      <c r="A267" s="7" t="str">
        <f>VLOOKUP(B267,'Client Info'!$A:$B,2, FALSE)</f>
        <v>Rose Obetz</v>
      </c>
      <c r="B267" s="19" t="str">
        <f>'Client Info'!A267</f>
        <v>EDC2915</v>
      </c>
      <c r="C267" t="str">
        <f>(IF('Client Info'!M267="","",(IF(YEARFRAC('Client Info'!M267,Reference!$C$4)&lt;1,0,IF(AND(YEARFRAC('Client Info'!M267,Reference!$C$4)&gt;=1,YEARFRAC('Client Info'!M267,Reference!$C$4)&lt;=3),5,IF(AND(YEARFRAC('Client Info'!M267,Reference!$C$4)&gt;=4,YEARFRAC('Client Info'!M267,Reference!$C$4)&lt;=7),15,IF(YEARFRAC('Client Info'!M267,Reference!$C$4)&gt;=8,25,IF(YEARFRAC('Client Info'!M267,Reference!$C$4)=YEARFRAC('Client Info'!M267,Reference!$C$4),0,0))))))))</f>
        <v/>
      </c>
      <c r="D267">
        <f>IF(OR('Client Info'!J267=Reference!$A$7),0,IF(OR(Reference!$A$5='Client Info'!J267, 'Client Info'!J267=Reference!$A$19,'Client Info'!J267=Reference!$A$23,'Client Info'!J267=Reference!$A$12),25, IF(OR('Client Info'!J267=Reference!$A$6, 'Client Info'!J267=Reference!$A$16),15, IF(OR('Client Info'!J267=Reference!$A$4,'Client Info'!J267=Reference!$A$13,'Client Info'!J267=Reference!$A$17,),5,0))))</f>
        <v>25</v>
      </c>
      <c r="E267">
        <f>IF('Client Info'!O267&lt;Reference!$E$5,0,IF(AND('Client Info'!O267&gt;=Reference!$E$5,'Client Info'!O267&lt;Reference!$E$6),5,IF(AND('Client Info'!O267&gt;=Reference!$E$6,'Client Info'!O267&lt;Reference!$E$7),15,IF(Reference!$E$7&lt;='Client Info'!O267,25))))</f>
        <v>0</v>
      </c>
      <c r="F267">
        <f>IF(OR('Client Info'!R267=Reference!$B$4,'Client Info'!R267=Reference!$B$5,'Client Info'!R267=Reference!$B$6),25,0)</f>
        <v>25</v>
      </c>
      <c r="G267">
        <f t="shared" si="4"/>
        <v>50</v>
      </c>
      <c r="H267" s="19" t="s">
        <v>874</v>
      </c>
    </row>
    <row r="268" spans="1:8" x14ac:dyDescent="0.35">
      <c r="A268" s="7" t="str">
        <f>VLOOKUP(B268,'Client Info'!$A:$B,2, FALSE)</f>
        <v>Max A  Ordonez</v>
      </c>
      <c r="B268" s="19" t="str">
        <f>'Client Info'!A268</f>
        <v>LBCX1780T</v>
      </c>
      <c r="C268">
        <f ca="1">(IF('Client Info'!M268="","",(IF(YEARFRAC('Client Info'!M268,Reference!$C$4)&lt;1,0,IF(AND(YEARFRAC('Client Info'!M268,Reference!$C$4)&gt;=1,YEARFRAC('Client Info'!M268,Reference!$C$4)&lt;=3),5,IF(AND(YEARFRAC('Client Info'!M268,Reference!$C$4)&gt;=4,YEARFRAC('Client Info'!M268,Reference!$C$4)&lt;=7),15,IF(YEARFRAC('Client Info'!M268,Reference!$C$4)&gt;=8,25,IF(YEARFRAC('Client Info'!M268,Reference!$C$4)=YEARFRAC('Client Info'!M268,Reference!$C$4),0,0))))))))</f>
        <v>0</v>
      </c>
      <c r="D268">
        <f>IF(OR('Client Info'!J268=Reference!$A$7),0,IF(OR(Reference!$A$5='Client Info'!J268, 'Client Info'!J268=Reference!$A$19,'Client Info'!J268=Reference!$A$23,'Client Info'!J268=Reference!$A$12),25, IF(OR('Client Info'!J268=Reference!$A$6, 'Client Info'!J268=Reference!$A$16),15, IF(OR('Client Info'!J268=Reference!$A$4,'Client Info'!J268=Reference!$A$13,'Client Info'!J268=Reference!$A$17,),5,0))))</f>
        <v>5</v>
      </c>
      <c r="E268">
        <f>IF('Client Info'!O268&lt;Reference!$E$5,0,IF(AND('Client Info'!O268&gt;=Reference!$E$5,'Client Info'!O268&lt;Reference!$E$6),5,IF(AND('Client Info'!O268&gt;=Reference!$E$6,'Client Info'!O268&lt;Reference!$E$7),15,IF(Reference!$E$7&lt;='Client Info'!O268,25))))</f>
        <v>0</v>
      </c>
      <c r="F268">
        <f>IF(OR('Client Info'!R268=Reference!$B$4,'Client Info'!R268=Reference!$B$5,'Client Info'!R268=Reference!$B$6),25,0)</f>
        <v>0</v>
      </c>
      <c r="G268">
        <f t="shared" ca="1" si="4"/>
        <v>5</v>
      </c>
      <c r="H268" s="19" t="s">
        <v>2262</v>
      </c>
    </row>
    <row r="269" spans="1:8" x14ac:dyDescent="0.35">
      <c r="A269" s="7" t="str">
        <f>VLOOKUP(B269,'Client Info'!$A:$B,2, FALSE)</f>
        <v>Julie Samson</v>
      </c>
      <c r="B269" s="19" t="str">
        <f>'Client Info'!A269</f>
        <v>EDC2458</v>
      </c>
      <c r="C269">
        <f ca="1">(IF('Client Info'!M269="","",(IF(YEARFRAC('Client Info'!M269,Reference!$C$4)&lt;1,0,IF(AND(YEARFRAC('Client Info'!M269,Reference!$C$4)&gt;=1,YEARFRAC('Client Info'!M269,Reference!$C$4)&lt;=3),5,IF(AND(YEARFRAC('Client Info'!M269,Reference!$C$4)&gt;=4,YEARFRAC('Client Info'!M269,Reference!$C$4)&lt;=7),15,IF(YEARFRAC('Client Info'!M269,Reference!$C$4)&gt;=8,25,IF(YEARFRAC('Client Info'!M269,Reference!$C$4)=YEARFRAC('Client Info'!M269,Reference!$C$4),0,0))))))))</f>
        <v>5</v>
      </c>
      <c r="D269">
        <f>IF(OR('Client Info'!J269=Reference!$A$7),0,IF(OR(Reference!$A$5='Client Info'!J269, 'Client Info'!J269=Reference!$A$19,'Client Info'!J269=Reference!$A$23,'Client Info'!J269=Reference!$A$12),25, IF(OR('Client Info'!J269=Reference!$A$6, 'Client Info'!J269=Reference!$A$16),15, IF(OR('Client Info'!J269=Reference!$A$4,'Client Info'!J269=Reference!$A$13,'Client Info'!J269=Reference!$A$17,),5,0))))</f>
        <v>25</v>
      </c>
      <c r="E269">
        <f>IF('Client Info'!O269&lt;Reference!$E$5,0,IF(AND('Client Info'!O269&gt;=Reference!$E$5,'Client Info'!O269&lt;Reference!$E$6),5,IF(AND('Client Info'!O269&gt;=Reference!$E$6,'Client Info'!O269&lt;Reference!$E$7),15,IF(Reference!$E$7&lt;='Client Info'!O269,25))))</f>
        <v>0</v>
      </c>
      <c r="F269">
        <f>IF(OR('Client Info'!R269=Reference!$B$4,'Client Info'!R269=Reference!$B$5,'Client Info'!R269=Reference!$B$6),25,0)</f>
        <v>0</v>
      </c>
      <c r="G269">
        <f t="shared" ca="1" si="4"/>
        <v>30</v>
      </c>
      <c r="H269" s="19" t="s">
        <v>835</v>
      </c>
    </row>
    <row r="270" spans="1:8" x14ac:dyDescent="0.35">
      <c r="A270" s="7" t="str">
        <f>VLOOKUP(B270,'Client Info'!$A:$B,2, FALSE)</f>
        <v>Alondra Gaytan</v>
      </c>
      <c r="B270" s="19" t="str">
        <f>'Client Info'!A270</f>
        <v>EDC2588</v>
      </c>
      <c r="C270">
        <f ca="1">(IF('Client Info'!M270="","",(IF(YEARFRAC('Client Info'!M270,Reference!$C$4)&lt;1,0,IF(AND(YEARFRAC('Client Info'!M270,Reference!$C$4)&gt;=1,YEARFRAC('Client Info'!M270,Reference!$C$4)&lt;=3),5,IF(AND(YEARFRAC('Client Info'!M270,Reference!$C$4)&gt;=4,YEARFRAC('Client Info'!M270,Reference!$C$4)&lt;=7),15,IF(YEARFRAC('Client Info'!M270,Reference!$C$4)&gt;=8,25,IF(YEARFRAC('Client Info'!M270,Reference!$C$4)=YEARFRAC('Client Info'!M270,Reference!$C$4),0,0))))))))</f>
        <v>25</v>
      </c>
      <c r="D270">
        <f>IF(OR('Client Info'!J270=Reference!$A$7),0,IF(OR(Reference!$A$5='Client Info'!J270, 'Client Info'!J270=Reference!$A$19,'Client Info'!J270=Reference!$A$23,'Client Info'!J270=Reference!$A$12),25, IF(OR('Client Info'!J270=Reference!$A$6, 'Client Info'!J270=Reference!$A$16),15, IF(OR('Client Info'!J270=Reference!$A$4,'Client Info'!J270=Reference!$A$13,'Client Info'!J270=Reference!$A$17,),5,0))))</f>
        <v>25</v>
      </c>
      <c r="E270">
        <f>IF('Client Info'!O270&lt;Reference!$E$5,0,IF(AND('Client Info'!O270&gt;=Reference!$E$5,'Client Info'!O270&lt;Reference!$E$6),5,IF(AND('Client Info'!O270&gt;=Reference!$E$6,'Client Info'!O270&lt;Reference!$E$7),15,IF(Reference!$E$7&lt;='Client Info'!O270,25))))</f>
        <v>25</v>
      </c>
      <c r="F270">
        <f>IF(OR('Client Info'!R270=Reference!$B$4,'Client Info'!R270=Reference!$B$5,'Client Info'!R270=Reference!$B$6),25,0)</f>
        <v>0</v>
      </c>
      <c r="G270">
        <f t="shared" ca="1" si="4"/>
        <v>75</v>
      </c>
      <c r="H270" s="19" t="s">
        <v>885</v>
      </c>
    </row>
    <row r="271" spans="1:8" x14ac:dyDescent="0.35">
      <c r="A271" s="7" t="str">
        <f>VLOOKUP(B271,'Client Info'!$A:$B,2, FALSE)</f>
        <v>Mary Anne Rooney</v>
      </c>
      <c r="B271" s="19" t="str">
        <f>'Client Info'!A271</f>
        <v>EDC0859</v>
      </c>
      <c r="C271">
        <f ca="1">(IF('Client Info'!M271="","",(IF(YEARFRAC('Client Info'!M271,Reference!$C$4)&lt;1,0,IF(AND(YEARFRAC('Client Info'!M271,Reference!$C$4)&gt;=1,YEARFRAC('Client Info'!M271,Reference!$C$4)&lt;=3),5,IF(AND(YEARFRAC('Client Info'!M271,Reference!$C$4)&gt;=4,YEARFRAC('Client Info'!M271,Reference!$C$4)&lt;=7),15,IF(YEARFRAC('Client Info'!M271,Reference!$C$4)&gt;=8,25,IF(YEARFRAC('Client Info'!M271,Reference!$C$4)=YEARFRAC('Client Info'!M271,Reference!$C$4),0,0))))))))</f>
        <v>15</v>
      </c>
      <c r="D271">
        <f>IF(OR('Client Info'!J271=Reference!$A$7),0,IF(OR(Reference!$A$5='Client Info'!J271, 'Client Info'!J271=Reference!$A$19,'Client Info'!J271=Reference!$A$23,'Client Info'!J271=Reference!$A$12),25, IF(OR('Client Info'!J271=Reference!$A$6, 'Client Info'!J271=Reference!$A$16),15, IF(OR('Client Info'!J271=Reference!$A$4,'Client Info'!J271=Reference!$A$13,'Client Info'!J271=Reference!$A$17,),5,0))))</f>
        <v>25</v>
      </c>
      <c r="E271">
        <f>IF('Client Info'!O271&lt;Reference!$E$5,0,IF(AND('Client Info'!O271&gt;=Reference!$E$5,'Client Info'!O271&lt;Reference!$E$6),5,IF(AND('Client Info'!O271&gt;=Reference!$E$6,'Client Info'!O271&lt;Reference!$E$7),15,IF(Reference!$E$7&lt;='Client Info'!O271,25))))</f>
        <v>0</v>
      </c>
      <c r="F271">
        <f>IF(OR('Client Info'!R271=Reference!$B$4,'Client Info'!R271=Reference!$B$5,'Client Info'!R271=Reference!$B$6),25,0)</f>
        <v>25</v>
      </c>
      <c r="G271">
        <f t="shared" ca="1" si="4"/>
        <v>65</v>
      </c>
      <c r="H271" s="19" t="s">
        <v>1659</v>
      </c>
    </row>
    <row r="272" spans="1:8" x14ac:dyDescent="0.35">
      <c r="A272" s="7" t="str">
        <f>VLOOKUP(B272,'Client Info'!$A:$B,2, FALSE)</f>
        <v>Jason Ham</v>
      </c>
      <c r="B272" s="19" t="str">
        <f>'Client Info'!A272</f>
        <v>EDC1494</v>
      </c>
      <c r="C272" t="str">
        <f>(IF('Client Info'!M272="","",(IF(YEARFRAC('Client Info'!M272,Reference!$C$4)&lt;1,0,IF(AND(YEARFRAC('Client Info'!M272,Reference!$C$4)&gt;=1,YEARFRAC('Client Info'!M272,Reference!$C$4)&lt;=3),5,IF(AND(YEARFRAC('Client Info'!M272,Reference!$C$4)&gt;=4,YEARFRAC('Client Info'!M272,Reference!$C$4)&lt;=7),15,IF(YEARFRAC('Client Info'!M272,Reference!$C$4)&gt;=8,25,IF(YEARFRAC('Client Info'!M272,Reference!$C$4)=YEARFRAC('Client Info'!M272,Reference!$C$4),0,0))))))))</f>
        <v/>
      </c>
      <c r="D272">
        <f>IF(OR('Client Info'!J272=Reference!$A$7),0,IF(OR(Reference!$A$5='Client Info'!J272, 'Client Info'!J272=Reference!$A$19,'Client Info'!J272=Reference!$A$23,'Client Info'!J272=Reference!$A$12),25, IF(OR('Client Info'!J272=Reference!$A$6, 'Client Info'!J272=Reference!$A$16),15, IF(OR('Client Info'!J272=Reference!$A$4,'Client Info'!J272=Reference!$A$13,'Client Info'!J272=Reference!$A$17,),5,0))))</f>
        <v>25</v>
      </c>
      <c r="E272">
        <f>IF('Client Info'!O272&lt;Reference!$E$5,0,IF(AND('Client Info'!O272&gt;=Reference!$E$5,'Client Info'!O272&lt;Reference!$E$6),5,IF(AND('Client Info'!O272&gt;=Reference!$E$6,'Client Info'!O272&lt;Reference!$E$7),15,IF(Reference!$E$7&lt;='Client Info'!O272,25))))</f>
        <v>0</v>
      </c>
      <c r="F272">
        <f>IF(OR('Client Info'!R272=Reference!$B$4,'Client Info'!R272=Reference!$B$5,'Client Info'!R272=Reference!$B$6),25,0)</f>
        <v>25</v>
      </c>
      <c r="G272">
        <f t="shared" si="4"/>
        <v>50</v>
      </c>
      <c r="H272" s="19" t="s">
        <v>1613</v>
      </c>
    </row>
    <row r="273" spans="1:8" x14ac:dyDescent="0.35">
      <c r="A273" s="7" t="str">
        <f>VLOOKUP(B273,'Client Info'!$A:$B,2, FALSE)</f>
        <v>Gonzalo Fernandez</v>
      </c>
      <c r="B273" s="19" t="str">
        <f>'Client Info'!A273</f>
        <v>EDC2182</v>
      </c>
      <c r="C273">
        <f ca="1">(IF('Client Info'!M273="","",(IF(YEARFRAC('Client Info'!M273,Reference!$C$4)&lt;1,0,IF(AND(YEARFRAC('Client Info'!M273,Reference!$C$4)&gt;=1,YEARFRAC('Client Info'!M273,Reference!$C$4)&lt;=3),5,IF(AND(YEARFRAC('Client Info'!M273,Reference!$C$4)&gt;=4,YEARFRAC('Client Info'!M273,Reference!$C$4)&lt;=7),15,IF(YEARFRAC('Client Info'!M273,Reference!$C$4)&gt;=8,25,IF(YEARFRAC('Client Info'!M273,Reference!$C$4)=YEARFRAC('Client Info'!M273,Reference!$C$4),0,0))))))))</f>
        <v>25</v>
      </c>
      <c r="D273">
        <f>IF(OR('Client Info'!J273=Reference!$A$7),0,IF(OR(Reference!$A$5='Client Info'!J273, 'Client Info'!J273=Reference!$A$19,'Client Info'!J273=Reference!$A$23,'Client Info'!J273=Reference!$A$12),25, IF(OR('Client Info'!J273=Reference!$A$6, 'Client Info'!J273=Reference!$A$16),15, IF(OR('Client Info'!J273=Reference!$A$4,'Client Info'!J273=Reference!$A$13,'Client Info'!J273=Reference!$A$17,),5,0))))</f>
        <v>5</v>
      </c>
      <c r="E273">
        <f>IF('Client Info'!O273&lt;Reference!$E$5,0,IF(AND('Client Info'!O273&gt;=Reference!$E$5,'Client Info'!O273&lt;Reference!$E$6),5,IF(AND('Client Info'!O273&gt;=Reference!$E$6,'Client Info'!O273&lt;Reference!$E$7),15,IF(Reference!$E$7&lt;='Client Info'!O273,25))))</f>
        <v>15</v>
      </c>
      <c r="F273">
        <f>IF(OR('Client Info'!R273=Reference!$B$4,'Client Info'!R273=Reference!$B$5,'Client Info'!R273=Reference!$B$6),25,0)</f>
        <v>25</v>
      </c>
      <c r="G273">
        <f t="shared" ca="1" si="4"/>
        <v>70</v>
      </c>
      <c r="H273" s="19" t="s">
        <v>848</v>
      </c>
    </row>
    <row r="274" spans="1:8" x14ac:dyDescent="0.35">
      <c r="A274" s="7" t="str">
        <f>VLOOKUP(B274,'Client Info'!$A:$B,2, FALSE)</f>
        <v>Pat Sweeney</v>
      </c>
      <c r="B274" s="19" t="str">
        <f>'Client Info'!A274</f>
        <v>EDC0118</v>
      </c>
      <c r="C274" t="str">
        <f>(IF('Client Info'!M274="","",(IF(YEARFRAC('Client Info'!M274,Reference!$C$4)&lt;1,0,IF(AND(YEARFRAC('Client Info'!M274,Reference!$C$4)&gt;=1,YEARFRAC('Client Info'!M274,Reference!$C$4)&lt;=3),5,IF(AND(YEARFRAC('Client Info'!M274,Reference!$C$4)&gt;=4,YEARFRAC('Client Info'!M274,Reference!$C$4)&lt;=7),15,IF(YEARFRAC('Client Info'!M274,Reference!$C$4)&gt;=8,25,IF(YEARFRAC('Client Info'!M274,Reference!$C$4)=YEARFRAC('Client Info'!M274,Reference!$C$4),0,0))))))))</f>
        <v/>
      </c>
      <c r="D274">
        <f>IF(OR('Client Info'!J274=Reference!$A$7),0,IF(OR(Reference!$A$5='Client Info'!J274, 'Client Info'!J274=Reference!$A$19,'Client Info'!J274=Reference!$A$23,'Client Info'!J274=Reference!$A$12),25, IF(OR('Client Info'!J274=Reference!$A$6, 'Client Info'!J274=Reference!$A$16),15, IF(OR('Client Info'!J274=Reference!$A$4,'Client Info'!J274=Reference!$A$13,'Client Info'!J274=Reference!$A$17,),5,0))))</f>
        <v>5</v>
      </c>
      <c r="E274">
        <f>IF('Client Info'!O274&lt;Reference!$E$5,0,IF(AND('Client Info'!O274&gt;=Reference!$E$5,'Client Info'!O274&lt;Reference!$E$6),5,IF(AND('Client Info'!O274&gt;=Reference!$E$6,'Client Info'!O274&lt;Reference!$E$7),15,IF(Reference!$E$7&lt;='Client Info'!O274,25))))</f>
        <v>0</v>
      </c>
      <c r="F274">
        <f>IF(OR('Client Info'!R274=Reference!$B$4,'Client Info'!R274=Reference!$B$5,'Client Info'!R274=Reference!$B$6),25,0)</f>
        <v>0</v>
      </c>
      <c r="G274">
        <f t="shared" si="4"/>
        <v>5</v>
      </c>
      <c r="H274" s="19" t="s">
        <v>796</v>
      </c>
    </row>
    <row r="275" spans="1:8" x14ac:dyDescent="0.35">
      <c r="A275" s="7" t="str">
        <f>VLOOKUP(B275,'Client Info'!$A:$B,2, FALSE)</f>
        <v>Marcella Shelby</v>
      </c>
      <c r="B275" s="19" t="str">
        <f>'Client Info'!A275</f>
        <v>EDC2137</v>
      </c>
      <c r="C275">
        <f ca="1">(IF('Client Info'!M275="","",(IF(YEARFRAC('Client Info'!M275,Reference!$C$4)&lt;1,0,IF(AND(YEARFRAC('Client Info'!M275,Reference!$C$4)&gt;=1,YEARFRAC('Client Info'!M275,Reference!$C$4)&lt;=3),5,IF(AND(YEARFRAC('Client Info'!M275,Reference!$C$4)&gt;=4,YEARFRAC('Client Info'!M275,Reference!$C$4)&lt;=7),15,IF(YEARFRAC('Client Info'!M275,Reference!$C$4)&gt;=8,25,IF(YEARFRAC('Client Info'!M275,Reference!$C$4)=YEARFRAC('Client Info'!M275,Reference!$C$4),0,0))))))))</f>
        <v>5</v>
      </c>
      <c r="D275">
        <f>IF(OR('Client Info'!J275=Reference!$A$7),0,IF(OR(Reference!$A$5='Client Info'!J275, 'Client Info'!J275=Reference!$A$19,'Client Info'!J275=Reference!$A$23,'Client Info'!J275=Reference!$A$12),25, IF(OR('Client Info'!J275=Reference!$A$6, 'Client Info'!J275=Reference!$A$16),15, IF(OR('Client Info'!J275=Reference!$A$4,'Client Info'!J275=Reference!$A$13,'Client Info'!J275=Reference!$A$17,),5,0))))</f>
        <v>0</v>
      </c>
      <c r="E275">
        <f>IF('Client Info'!O275&lt;Reference!$E$5,0,IF(AND('Client Info'!O275&gt;=Reference!$E$5,'Client Info'!O275&lt;Reference!$E$6),5,IF(AND('Client Info'!O275&gt;=Reference!$E$6,'Client Info'!O275&lt;Reference!$E$7),15,IF(Reference!$E$7&lt;='Client Info'!O275,25))))</f>
        <v>0</v>
      </c>
      <c r="F275">
        <f>IF(OR('Client Info'!R275=Reference!$B$4,'Client Info'!R275=Reference!$B$5,'Client Info'!R275=Reference!$B$6),25,0)</f>
        <v>0</v>
      </c>
      <c r="G275">
        <f t="shared" ca="1" si="4"/>
        <v>5</v>
      </c>
      <c r="H275" s="19" t="s">
        <v>2285</v>
      </c>
    </row>
    <row r="276" spans="1:8" x14ac:dyDescent="0.35">
      <c r="A276" s="7" t="str">
        <f>VLOOKUP(B276,'Client Info'!$A:$B,2, FALSE)</f>
        <v>Sylvia Martini</v>
      </c>
      <c r="B276" s="19" t="str">
        <f>'Client Info'!A276</f>
        <v>EDC1890</v>
      </c>
      <c r="C276" t="str">
        <f>(IF('Client Info'!M276="","",(IF(YEARFRAC('Client Info'!M276,Reference!$C$4)&lt;1,0,IF(AND(YEARFRAC('Client Info'!M276,Reference!$C$4)&gt;=1,YEARFRAC('Client Info'!M276,Reference!$C$4)&lt;=3),5,IF(AND(YEARFRAC('Client Info'!M276,Reference!$C$4)&gt;=4,YEARFRAC('Client Info'!M276,Reference!$C$4)&lt;=7),15,IF(YEARFRAC('Client Info'!M276,Reference!$C$4)&gt;=8,25,IF(YEARFRAC('Client Info'!M276,Reference!$C$4)=YEARFRAC('Client Info'!M276,Reference!$C$4),0,0))))))))</f>
        <v/>
      </c>
      <c r="D276">
        <f>IF(OR('Client Info'!J276=Reference!$A$7),0,IF(OR(Reference!$A$5='Client Info'!J276, 'Client Info'!J276=Reference!$A$19,'Client Info'!J276=Reference!$A$23,'Client Info'!J276=Reference!$A$12),25, IF(OR('Client Info'!J276=Reference!$A$6, 'Client Info'!J276=Reference!$A$16),15, IF(OR('Client Info'!J276=Reference!$A$4,'Client Info'!J276=Reference!$A$13,'Client Info'!J276=Reference!$A$17,),5,0))))</f>
        <v>0</v>
      </c>
      <c r="E276">
        <f>IF('Client Info'!O276&lt;Reference!$E$5,0,IF(AND('Client Info'!O276&gt;=Reference!$E$5,'Client Info'!O276&lt;Reference!$E$6),5,IF(AND('Client Info'!O276&gt;=Reference!$E$6,'Client Info'!O276&lt;Reference!$E$7),15,IF(Reference!$E$7&lt;='Client Info'!O276,25))))</f>
        <v>0</v>
      </c>
      <c r="F276">
        <f>IF(OR('Client Info'!R276=Reference!$B$4,'Client Info'!R276=Reference!$B$5,'Client Info'!R276=Reference!$B$6),25,0)</f>
        <v>0</v>
      </c>
      <c r="G276">
        <f t="shared" si="4"/>
        <v>0</v>
      </c>
      <c r="H276" s="19" t="s">
        <v>822</v>
      </c>
    </row>
    <row r="277" spans="1:8" x14ac:dyDescent="0.35">
      <c r="A277" s="7" t="str">
        <f>VLOOKUP(B277,'Client Info'!$A:$B,2, FALSE)</f>
        <v>Alondra Gaytan</v>
      </c>
      <c r="B277" s="19" t="str">
        <f>'Client Info'!A277</f>
        <v>EDC2176</v>
      </c>
      <c r="C277" t="str">
        <f>(IF('Client Info'!M277="","",(IF(YEARFRAC('Client Info'!M277,Reference!$C$4)&lt;1,0,IF(AND(YEARFRAC('Client Info'!M277,Reference!$C$4)&gt;=1,YEARFRAC('Client Info'!M277,Reference!$C$4)&lt;=3),5,IF(AND(YEARFRAC('Client Info'!M277,Reference!$C$4)&gt;=4,YEARFRAC('Client Info'!M277,Reference!$C$4)&lt;=7),15,IF(YEARFRAC('Client Info'!M277,Reference!$C$4)&gt;=8,25,IF(YEARFRAC('Client Info'!M277,Reference!$C$4)=YEARFRAC('Client Info'!M277,Reference!$C$4),0,0))))))))</f>
        <v/>
      </c>
      <c r="D277">
        <f>IF(OR('Client Info'!J277=Reference!$A$7),0,IF(OR(Reference!$A$5='Client Info'!J277, 'Client Info'!J277=Reference!$A$19,'Client Info'!J277=Reference!$A$23,'Client Info'!J277=Reference!$A$12),25, IF(OR('Client Info'!J277=Reference!$A$6, 'Client Info'!J277=Reference!$A$16),15, IF(OR('Client Info'!J277=Reference!$A$4,'Client Info'!J277=Reference!$A$13,'Client Info'!J277=Reference!$A$17,),5,0))))</f>
        <v>0</v>
      </c>
      <c r="E277">
        <f>IF('Client Info'!O277&lt;Reference!$E$5,0,IF(AND('Client Info'!O277&gt;=Reference!$E$5,'Client Info'!O277&lt;Reference!$E$6),5,IF(AND('Client Info'!O277&gt;=Reference!$E$6,'Client Info'!O277&lt;Reference!$E$7),15,IF(Reference!$E$7&lt;='Client Info'!O277,25))))</f>
        <v>0</v>
      </c>
      <c r="F277">
        <f>IF(OR('Client Info'!R277=Reference!$B$4,'Client Info'!R277=Reference!$B$5,'Client Info'!R277=Reference!$B$6),25,0)</f>
        <v>25</v>
      </c>
      <c r="G277">
        <f t="shared" si="4"/>
        <v>25</v>
      </c>
      <c r="H277" s="19" t="s">
        <v>885</v>
      </c>
    </row>
    <row r="278" spans="1:8" x14ac:dyDescent="0.35">
      <c r="A278" s="7" t="str">
        <f>VLOOKUP(B278,'Client Info'!$A:$B,2, FALSE)</f>
        <v>Michael Kauffman</v>
      </c>
      <c r="B278" s="19" t="str">
        <f>'Client Info'!A278</f>
        <v>EDC1027</v>
      </c>
      <c r="C278">
        <f ca="1">(IF('Client Info'!M278="","",(IF(YEARFRAC('Client Info'!M278,Reference!$C$4)&lt;1,0,IF(AND(YEARFRAC('Client Info'!M278,Reference!$C$4)&gt;=1,YEARFRAC('Client Info'!M278,Reference!$C$4)&lt;=3),5,IF(AND(YEARFRAC('Client Info'!M278,Reference!$C$4)&gt;=4,YEARFRAC('Client Info'!M278,Reference!$C$4)&lt;=7),15,IF(YEARFRAC('Client Info'!M278,Reference!$C$4)&gt;=8,25,IF(YEARFRAC('Client Info'!M278,Reference!$C$4)=YEARFRAC('Client Info'!M278,Reference!$C$4),0,0))))))))</f>
        <v>25</v>
      </c>
      <c r="D278">
        <f>IF(OR('Client Info'!J278=Reference!$A$7),0,IF(OR(Reference!$A$5='Client Info'!J278, 'Client Info'!J278=Reference!$A$19,'Client Info'!J278=Reference!$A$23,'Client Info'!J278=Reference!$A$12),25, IF(OR('Client Info'!J278=Reference!$A$6, 'Client Info'!J278=Reference!$A$16),15, IF(OR('Client Info'!J278=Reference!$A$4,'Client Info'!J278=Reference!$A$13,'Client Info'!J278=Reference!$A$17,),5,0))))</f>
        <v>15</v>
      </c>
      <c r="E278">
        <f>IF('Client Info'!O278&lt;Reference!$E$5,0,IF(AND('Client Info'!O278&gt;=Reference!$E$5,'Client Info'!O278&lt;Reference!$E$6),5,IF(AND('Client Info'!O278&gt;=Reference!$E$6,'Client Info'!O278&lt;Reference!$E$7),15,IF(Reference!$E$7&lt;='Client Info'!O278,25))))</f>
        <v>15</v>
      </c>
      <c r="F278">
        <f>IF(OR('Client Info'!R278=Reference!$B$4,'Client Info'!R278=Reference!$B$5,'Client Info'!R278=Reference!$B$6),25,0)</f>
        <v>0</v>
      </c>
      <c r="G278">
        <f t="shared" ca="1" si="4"/>
        <v>55</v>
      </c>
      <c r="H278" s="19" t="s">
        <v>882</v>
      </c>
    </row>
    <row r="279" spans="1:8" x14ac:dyDescent="0.35">
      <c r="A279" s="7" t="str">
        <f>VLOOKUP(B279,'Client Info'!$A:$B,2, FALSE)</f>
        <v>Erica Bristol</v>
      </c>
      <c r="B279" s="19" t="str">
        <f>'Client Info'!A279</f>
        <v>EDC2863</v>
      </c>
      <c r="C279">
        <f ca="1">(IF('Client Info'!M279="","",(IF(YEARFRAC('Client Info'!M279,Reference!$C$4)&lt;1,0,IF(AND(YEARFRAC('Client Info'!M279,Reference!$C$4)&gt;=1,YEARFRAC('Client Info'!M279,Reference!$C$4)&lt;=3),5,IF(AND(YEARFRAC('Client Info'!M279,Reference!$C$4)&gt;=4,YEARFRAC('Client Info'!M279,Reference!$C$4)&lt;=7),15,IF(YEARFRAC('Client Info'!M279,Reference!$C$4)&gt;=8,25,IF(YEARFRAC('Client Info'!M279,Reference!$C$4)=YEARFRAC('Client Info'!M279,Reference!$C$4),0,0))))))))</f>
        <v>5</v>
      </c>
      <c r="D279">
        <f>IF(OR('Client Info'!J279=Reference!$A$7),0,IF(OR(Reference!$A$5='Client Info'!J279, 'Client Info'!J279=Reference!$A$19,'Client Info'!J279=Reference!$A$23,'Client Info'!J279=Reference!$A$12),25, IF(OR('Client Info'!J279=Reference!$A$6, 'Client Info'!J279=Reference!$A$16),15, IF(OR('Client Info'!J279=Reference!$A$4,'Client Info'!J279=Reference!$A$13,'Client Info'!J279=Reference!$A$17,),5,0))))</f>
        <v>5</v>
      </c>
      <c r="E279">
        <f>IF('Client Info'!O279&lt;Reference!$E$5,0,IF(AND('Client Info'!O279&gt;=Reference!$E$5,'Client Info'!O279&lt;Reference!$E$6),5,IF(AND('Client Info'!O279&gt;=Reference!$E$6,'Client Info'!O279&lt;Reference!$E$7),15,IF(Reference!$E$7&lt;='Client Info'!O279,25))))</f>
        <v>0</v>
      </c>
      <c r="F279">
        <f>IF(OR('Client Info'!R279=Reference!$B$4,'Client Info'!R279=Reference!$B$5,'Client Info'!R279=Reference!$B$6),25,0)</f>
        <v>25</v>
      </c>
      <c r="G279">
        <f t="shared" ca="1" si="4"/>
        <v>35</v>
      </c>
      <c r="H279" s="19" t="s">
        <v>919</v>
      </c>
    </row>
    <row r="280" spans="1:8" x14ac:dyDescent="0.35">
      <c r="A280" s="7" t="str">
        <f>VLOOKUP(B280,'Client Info'!$A:$B,2, FALSE)</f>
        <v>Mary Anne Rooney</v>
      </c>
      <c r="B280" s="19" t="str">
        <f>'Client Info'!A280</f>
        <v>EDC0205</v>
      </c>
      <c r="C280">
        <f ca="1">(IF('Client Info'!M280="","",(IF(YEARFRAC('Client Info'!M280,Reference!$C$4)&lt;1,0,IF(AND(YEARFRAC('Client Info'!M280,Reference!$C$4)&gt;=1,YEARFRAC('Client Info'!M280,Reference!$C$4)&lt;=3),5,IF(AND(YEARFRAC('Client Info'!M280,Reference!$C$4)&gt;=4,YEARFRAC('Client Info'!M280,Reference!$C$4)&lt;=7),15,IF(YEARFRAC('Client Info'!M280,Reference!$C$4)&gt;=8,25,IF(YEARFRAC('Client Info'!M280,Reference!$C$4)=YEARFRAC('Client Info'!M280,Reference!$C$4),0,0))))))))</f>
        <v>25</v>
      </c>
      <c r="D280">
        <f>IF(OR('Client Info'!J280=Reference!$A$7),0,IF(OR(Reference!$A$5='Client Info'!J280, 'Client Info'!J280=Reference!$A$19,'Client Info'!J280=Reference!$A$23,'Client Info'!J280=Reference!$A$12),25, IF(OR('Client Info'!J280=Reference!$A$6, 'Client Info'!J280=Reference!$A$16),15, IF(OR('Client Info'!J280=Reference!$A$4,'Client Info'!J280=Reference!$A$13,'Client Info'!J280=Reference!$A$17,),5,0))))</f>
        <v>25</v>
      </c>
      <c r="E280">
        <f>IF('Client Info'!O280&lt;Reference!$E$5,0,IF(AND('Client Info'!O280&gt;=Reference!$E$5,'Client Info'!O280&lt;Reference!$E$6),5,IF(AND('Client Info'!O280&gt;=Reference!$E$6,'Client Info'!O280&lt;Reference!$E$7),15,IF(Reference!$E$7&lt;='Client Info'!O280,25))))</f>
        <v>0</v>
      </c>
      <c r="F280">
        <f>IF(OR('Client Info'!R280=Reference!$B$4,'Client Info'!R280=Reference!$B$5,'Client Info'!R280=Reference!$B$6),25,0)</f>
        <v>0</v>
      </c>
      <c r="G280">
        <f t="shared" ca="1" si="4"/>
        <v>50</v>
      </c>
      <c r="H280" s="19" t="s">
        <v>1659</v>
      </c>
    </row>
    <row r="281" spans="1:8" x14ac:dyDescent="0.35">
      <c r="A281" s="7" t="str">
        <f>VLOOKUP(B281,'Client Info'!$A:$B,2, FALSE)</f>
        <v>Mary Anne Rooney</v>
      </c>
      <c r="B281" s="19" t="str">
        <f>'Client Info'!A281</f>
        <v>EDC1015</v>
      </c>
      <c r="C281">
        <f ca="1">(IF('Client Info'!M281="","",(IF(YEARFRAC('Client Info'!M281,Reference!$C$4)&lt;1,0,IF(AND(YEARFRAC('Client Info'!M281,Reference!$C$4)&gt;=1,YEARFRAC('Client Info'!M281,Reference!$C$4)&lt;=3),5,IF(AND(YEARFRAC('Client Info'!M281,Reference!$C$4)&gt;=4,YEARFRAC('Client Info'!M281,Reference!$C$4)&lt;=7),15,IF(YEARFRAC('Client Info'!M281,Reference!$C$4)&gt;=8,25,IF(YEARFRAC('Client Info'!M281,Reference!$C$4)=YEARFRAC('Client Info'!M281,Reference!$C$4),0,0))))))))</f>
        <v>25</v>
      </c>
      <c r="D281">
        <f>IF(OR('Client Info'!J281=Reference!$A$7),0,IF(OR(Reference!$A$5='Client Info'!J281, 'Client Info'!J281=Reference!$A$19,'Client Info'!J281=Reference!$A$23,'Client Info'!J281=Reference!$A$12),25, IF(OR('Client Info'!J281=Reference!$A$6, 'Client Info'!J281=Reference!$A$16),15, IF(OR('Client Info'!J281=Reference!$A$4,'Client Info'!J281=Reference!$A$13,'Client Info'!J281=Reference!$A$17,),5,0))))</f>
        <v>5</v>
      </c>
      <c r="E281">
        <f>IF('Client Info'!O281&lt;Reference!$E$5,0,IF(AND('Client Info'!O281&gt;=Reference!$E$5,'Client Info'!O281&lt;Reference!$E$6),5,IF(AND('Client Info'!O281&gt;=Reference!$E$6,'Client Info'!O281&lt;Reference!$E$7),15,IF(Reference!$E$7&lt;='Client Info'!O281,25))))</f>
        <v>0</v>
      </c>
      <c r="F281">
        <f>IF(OR('Client Info'!R281=Reference!$B$4,'Client Info'!R281=Reference!$B$5,'Client Info'!R281=Reference!$B$6),25,0)</f>
        <v>25</v>
      </c>
      <c r="G281">
        <f t="shared" ca="1" si="4"/>
        <v>55</v>
      </c>
      <c r="H281" s="19" t="s">
        <v>1659</v>
      </c>
    </row>
    <row r="282" spans="1:8" x14ac:dyDescent="0.35">
      <c r="A282" s="7" t="str">
        <f>VLOOKUP(B282,'Client Info'!$A:$B,2, FALSE)</f>
        <v>Pat Sweeney</v>
      </c>
      <c r="B282" s="19" t="str">
        <f>'Client Info'!A282</f>
        <v>EDC0144</v>
      </c>
      <c r="C282">
        <f ca="1">(IF('Client Info'!M282="","",(IF(YEARFRAC('Client Info'!M282,Reference!$C$4)&lt;1,0,IF(AND(YEARFRAC('Client Info'!M282,Reference!$C$4)&gt;=1,YEARFRAC('Client Info'!M282,Reference!$C$4)&lt;=3),5,IF(AND(YEARFRAC('Client Info'!M282,Reference!$C$4)&gt;=4,YEARFRAC('Client Info'!M282,Reference!$C$4)&lt;=7),15,IF(YEARFRAC('Client Info'!M282,Reference!$C$4)&gt;=8,25,IF(YEARFRAC('Client Info'!M282,Reference!$C$4)=YEARFRAC('Client Info'!M282,Reference!$C$4),0,0))))))))</f>
        <v>25</v>
      </c>
      <c r="D282">
        <f>IF(OR('Client Info'!J282=Reference!$A$7),0,IF(OR(Reference!$A$5='Client Info'!J282, 'Client Info'!J282=Reference!$A$19,'Client Info'!J282=Reference!$A$23,'Client Info'!J282=Reference!$A$12),25, IF(OR('Client Info'!J282=Reference!$A$6, 'Client Info'!J282=Reference!$A$16),15, IF(OR('Client Info'!J282=Reference!$A$4,'Client Info'!J282=Reference!$A$13,'Client Info'!J282=Reference!$A$17,),5,0))))</f>
        <v>25</v>
      </c>
      <c r="E282">
        <f>IF('Client Info'!O282&lt;Reference!$E$5,0,IF(AND('Client Info'!O282&gt;=Reference!$E$5,'Client Info'!O282&lt;Reference!$E$6),5,IF(AND('Client Info'!O282&gt;=Reference!$E$6,'Client Info'!O282&lt;Reference!$E$7),15,IF(Reference!$E$7&lt;='Client Info'!O282,25))))</f>
        <v>15</v>
      </c>
      <c r="F282">
        <f>IF(OR('Client Info'!R282=Reference!$B$4,'Client Info'!R282=Reference!$B$5,'Client Info'!R282=Reference!$B$6),25,0)</f>
        <v>0</v>
      </c>
      <c r="G282">
        <f t="shared" ca="1" si="4"/>
        <v>65</v>
      </c>
      <c r="H282" s="19" t="s">
        <v>796</v>
      </c>
    </row>
    <row r="283" spans="1:8" x14ac:dyDescent="0.35">
      <c r="A283" s="7" t="str">
        <f>VLOOKUP(B283,'Client Info'!$A:$B,2, FALSE)</f>
        <v>Gonzalo Fernandez</v>
      </c>
      <c r="B283" s="19" t="str">
        <f>'Client Info'!A283</f>
        <v>EDC2529</v>
      </c>
      <c r="C283">
        <f ca="1">(IF('Client Info'!M283="","",(IF(YEARFRAC('Client Info'!M283,Reference!$C$4)&lt;1,0,IF(AND(YEARFRAC('Client Info'!M283,Reference!$C$4)&gt;=1,YEARFRAC('Client Info'!M283,Reference!$C$4)&lt;=3),5,IF(AND(YEARFRAC('Client Info'!M283,Reference!$C$4)&gt;=4,YEARFRAC('Client Info'!M283,Reference!$C$4)&lt;=7),15,IF(YEARFRAC('Client Info'!M283,Reference!$C$4)&gt;=8,25,IF(YEARFRAC('Client Info'!M283,Reference!$C$4)=YEARFRAC('Client Info'!M283,Reference!$C$4),0,0))))))))</f>
        <v>5</v>
      </c>
      <c r="D283">
        <f>IF(OR('Client Info'!J283=Reference!$A$7),0,IF(OR(Reference!$A$5='Client Info'!J283, 'Client Info'!J283=Reference!$A$19,'Client Info'!J283=Reference!$A$23,'Client Info'!J283=Reference!$A$12),25, IF(OR('Client Info'!J283=Reference!$A$6, 'Client Info'!J283=Reference!$A$16),15, IF(OR('Client Info'!J283=Reference!$A$4,'Client Info'!J283=Reference!$A$13,'Client Info'!J283=Reference!$A$17,),5,0))))</f>
        <v>5</v>
      </c>
      <c r="E283">
        <f>IF('Client Info'!O283&lt;Reference!$E$5,0,IF(AND('Client Info'!O283&gt;=Reference!$E$5,'Client Info'!O283&lt;Reference!$E$6),5,IF(AND('Client Info'!O283&gt;=Reference!$E$6,'Client Info'!O283&lt;Reference!$E$7),15,IF(Reference!$E$7&lt;='Client Info'!O283,25))))</f>
        <v>0</v>
      </c>
      <c r="F283">
        <f>IF(OR('Client Info'!R283=Reference!$B$4,'Client Info'!R283=Reference!$B$5,'Client Info'!R283=Reference!$B$6),25,0)</f>
        <v>0</v>
      </c>
      <c r="G283">
        <f t="shared" ca="1" si="4"/>
        <v>10</v>
      </c>
      <c r="H283" s="19" t="s">
        <v>848</v>
      </c>
    </row>
    <row r="284" spans="1:8" x14ac:dyDescent="0.35">
      <c r="A284" s="7" t="str">
        <f>VLOOKUP(B284,'Client Info'!$A:$B,2, FALSE)</f>
        <v>Kay Wallace</v>
      </c>
      <c r="B284" s="19" t="str">
        <f>'Client Info'!A284</f>
        <v>EDC1969g</v>
      </c>
      <c r="C284">
        <f ca="1">(IF('Client Info'!M284="","",(IF(YEARFRAC('Client Info'!M284,Reference!$C$4)&lt;1,0,IF(AND(YEARFRAC('Client Info'!M284,Reference!$C$4)&gt;=1,YEARFRAC('Client Info'!M284,Reference!$C$4)&lt;=3),5,IF(AND(YEARFRAC('Client Info'!M284,Reference!$C$4)&gt;=4,YEARFRAC('Client Info'!M284,Reference!$C$4)&lt;=7),15,IF(YEARFRAC('Client Info'!M284,Reference!$C$4)&gt;=8,25,IF(YEARFRAC('Client Info'!M284,Reference!$C$4)=YEARFRAC('Client Info'!M284,Reference!$C$4),0,0))))))))</f>
        <v>15</v>
      </c>
      <c r="D284">
        <f>IF(OR('Client Info'!J284=Reference!$A$7),0,IF(OR(Reference!$A$5='Client Info'!J284, 'Client Info'!J284=Reference!$A$19,'Client Info'!J284=Reference!$A$23,'Client Info'!J284=Reference!$A$12),25, IF(OR('Client Info'!J284=Reference!$A$6, 'Client Info'!J284=Reference!$A$16),15, IF(OR('Client Info'!J284=Reference!$A$4,'Client Info'!J284=Reference!$A$13,'Client Info'!J284=Reference!$A$17,),5,0))))</f>
        <v>0</v>
      </c>
      <c r="E284">
        <f>IF('Client Info'!O284&lt;Reference!$E$5,0,IF(AND('Client Info'!O284&gt;=Reference!$E$5,'Client Info'!O284&lt;Reference!$E$6),5,IF(AND('Client Info'!O284&gt;=Reference!$E$6,'Client Info'!O284&lt;Reference!$E$7),15,IF(Reference!$E$7&lt;='Client Info'!O284,25))))</f>
        <v>0</v>
      </c>
      <c r="F284">
        <f>IF(OR('Client Info'!R284=Reference!$B$4,'Client Info'!R284=Reference!$B$5,'Client Info'!R284=Reference!$B$6),25,0)</f>
        <v>0</v>
      </c>
      <c r="G284">
        <f t="shared" ca="1" si="4"/>
        <v>15</v>
      </c>
      <c r="H284" s="19" t="s">
        <v>2125</v>
      </c>
    </row>
    <row r="285" spans="1:8" x14ac:dyDescent="0.35">
      <c r="A285" s="7" t="str">
        <f>VLOOKUP(B285,'Client Info'!$A:$B,2, FALSE)</f>
        <v>Bill Bartels</v>
      </c>
      <c r="B285" s="19" t="str">
        <f>'Client Info'!A285</f>
        <v>EDC2531</v>
      </c>
      <c r="C285">
        <f ca="1">(IF('Client Info'!M285="","",(IF(YEARFRAC('Client Info'!M285,Reference!$C$4)&lt;1,0,IF(AND(YEARFRAC('Client Info'!M285,Reference!$C$4)&gt;=1,YEARFRAC('Client Info'!M285,Reference!$C$4)&lt;=3),5,IF(AND(YEARFRAC('Client Info'!M285,Reference!$C$4)&gt;=4,YEARFRAC('Client Info'!M285,Reference!$C$4)&lt;=7),15,IF(YEARFRAC('Client Info'!M285,Reference!$C$4)&gt;=8,25,IF(YEARFRAC('Client Info'!M285,Reference!$C$4)=YEARFRAC('Client Info'!M285,Reference!$C$4),0,0))))))))</f>
        <v>25</v>
      </c>
      <c r="D285">
        <f>IF(OR('Client Info'!J285=Reference!$A$7),0,IF(OR(Reference!$A$5='Client Info'!J285, 'Client Info'!J285=Reference!$A$19,'Client Info'!J285=Reference!$A$23,'Client Info'!J285=Reference!$A$12),25, IF(OR('Client Info'!J285=Reference!$A$6, 'Client Info'!J285=Reference!$A$16),15, IF(OR('Client Info'!J285=Reference!$A$4,'Client Info'!J285=Reference!$A$13,'Client Info'!J285=Reference!$A$17,),5,0))))</f>
        <v>5</v>
      </c>
      <c r="E285">
        <f>IF('Client Info'!O285&lt;Reference!$E$5,0,IF(AND('Client Info'!O285&gt;=Reference!$E$5,'Client Info'!O285&lt;Reference!$E$6),5,IF(AND('Client Info'!O285&gt;=Reference!$E$6,'Client Info'!O285&lt;Reference!$E$7),15,IF(Reference!$E$7&lt;='Client Info'!O285,25))))</f>
        <v>0</v>
      </c>
      <c r="F285">
        <f>IF(OR('Client Info'!R285=Reference!$B$4,'Client Info'!R285=Reference!$B$5,'Client Info'!R285=Reference!$B$6),25,0)</f>
        <v>0</v>
      </c>
      <c r="G285">
        <f t="shared" ca="1" si="4"/>
        <v>30</v>
      </c>
      <c r="H285" s="19" t="s">
        <v>812</v>
      </c>
    </row>
    <row r="286" spans="1:8" x14ac:dyDescent="0.35">
      <c r="A286" s="7" t="str">
        <f>VLOOKUP(B286,'Client Info'!$A:$B,2, FALSE)</f>
        <v>Michael Kauffman</v>
      </c>
      <c r="B286" s="19" t="str">
        <f>'Client Info'!A286</f>
        <v>EDC1132</v>
      </c>
      <c r="C286">
        <f ca="1">(IF('Client Info'!M286="","",(IF(YEARFRAC('Client Info'!M286,Reference!$C$4)&lt;1,0,IF(AND(YEARFRAC('Client Info'!M286,Reference!$C$4)&gt;=1,YEARFRAC('Client Info'!M286,Reference!$C$4)&lt;=3),5,IF(AND(YEARFRAC('Client Info'!M286,Reference!$C$4)&gt;=4,YEARFRAC('Client Info'!M286,Reference!$C$4)&lt;=7),15,IF(YEARFRAC('Client Info'!M286,Reference!$C$4)&gt;=8,25,IF(YEARFRAC('Client Info'!M286,Reference!$C$4)=YEARFRAC('Client Info'!M286,Reference!$C$4),0,0))))))))</f>
        <v>0</v>
      </c>
      <c r="D286">
        <f>IF(OR('Client Info'!J286=Reference!$A$7),0,IF(OR(Reference!$A$5='Client Info'!J286, 'Client Info'!J286=Reference!$A$19,'Client Info'!J286=Reference!$A$23,'Client Info'!J286=Reference!$A$12),25, IF(OR('Client Info'!J286=Reference!$A$6, 'Client Info'!J286=Reference!$A$16),15, IF(OR('Client Info'!J286=Reference!$A$4,'Client Info'!J286=Reference!$A$13,'Client Info'!J286=Reference!$A$17,),5,0))))</f>
        <v>5</v>
      </c>
      <c r="E286">
        <f>IF('Client Info'!O286&lt;Reference!$E$5,0,IF(AND('Client Info'!O286&gt;=Reference!$E$5,'Client Info'!O286&lt;Reference!$E$6),5,IF(AND('Client Info'!O286&gt;=Reference!$E$6,'Client Info'!O286&lt;Reference!$E$7),15,IF(Reference!$E$7&lt;='Client Info'!O286,25))))</f>
        <v>0</v>
      </c>
      <c r="F286">
        <f>IF(OR('Client Info'!R286=Reference!$B$4,'Client Info'!R286=Reference!$B$5,'Client Info'!R286=Reference!$B$6),25,0)</f>
        <v>0</v>
      </c>
      <c r="G286">
        <f t="shared" ca="1" si="4"/>
        <v>5</v>
      </c>
      <c r="H286" s="19" t="s">
        <v>882</v>
      </c>
    </row>
    <row r="287" spans="1:8" x14ac:dyDescent="0.35">
      <c r="A287" s="7" t="str">
        <f>VLOOKUP(B287,'Client Info'!$A:$B,2, FALSE)</f>
        <v>Mary Anne Rooney</v>
      </c>
      <c r="B287" s="19" t="str">
        <f>'Client Info'!A287</f>
        <v>EDC0104</v>
      </c>
      <c r="C287">
        <f ca="1">(IF('Client Info'!M287="","",(IF(YEARFRAC('Client Info'!M287,Reference!$C$4)&lt;1,0,IF(AND(YEARFRAC('Client Info'!M287,Reference!$C$4)&gt;=1,YEARFRAC('Client Info'!M287,Reference!$C$4)&lt;=3),5,IF(AND(YEARFRAC('Client Info'!M287,Reference!$C$4)&gt;=4,YEARFRAC('Client Info'!M287,Reference!$C$4)&lt;=7),15,IF(YEARFRAC('Client Info'!M287,Reference!$C$4)&gt;=8,25,IF(YEARFRAC('Client Info'!M287,Reference!$C$4)=YEARFRAC('Client Info'!M287,Reference!$C$4),0,0))))))))</f>
        <v>25</v>
      </c>
      <c r="D287">
        <f>IF(OR('Client Info'!J287=Reference!$A$7),0,IF(OR(Reference!$A$5='Client Info'!J287, 'Client Info'!J287=Reference!$A$19,'Client Info'!J287=Reference!$A$23,'Client Info'!J287=Reference!$A$12),25, IF(OR('Client Info'!J287=Reference!$A$6, 'Client Info'!J287=Reference!$A$16),15, IF(OR('Client Info'!J287=Reference!$A$4,'Client Info'!J287=Reference!$A$13,'Client Info'!J287=Reference!$A$17,),5,0))))</f>
        <v>25</v>
      </c>
      <c r="E287">
        <f>IF('Client Info'!O287&lt;Reference!$E$5,0,IF(AND('Client Info'!O287&gt;=Reference!$E$5,'Client Info'!O287&lt;Reference!$E$6),5,IF(AND('Client Info'!O287&gt;=Reference!$E$6,'Client Info'!O287&lt;Reference!$E$7),15,IF(Reference!$E$7&lt;='Client Info'!O287,25))))</f>
        <v>0</v>
      </c>
      <c r="F287">
        <f>IF(OR('Client Info'!R287=Reference!$B$4,'Client Info'!R287=Reference!$B$5,'Client Info'!R287=Reference!$B$6),25,0)</f>
        <v>0</v>
      </c>
      <c r="G287">
        <f t="shared" ca="1" si="4"/>
        <v>50</v>
      </c>
      <c r="H287" s="19" t="s">
        <v>1659</v>
      </c>
    </row>
    <row r="288" spans="1:8" x14ac:dyDescent="0.35">
      <c r="A288" s="7" t="str">
        <f>VLOOKUP(B288,'Client Info'!$A:$B,2, FALSE)</f>
        <v>Marvin Boateng</v>
      </c>
      <c r="B288" s="19" t="str">
        <f>'Client Info'!A288</f>
        <v>EDC2781DR</v>
      </c>
      <c r="C288">
        <f ca="1">(IF('Client Info'!M288="","",(IF(YEARFRAC('Client Info'!M288,Reference!$C$4)&lt;1,0,IF(AND(YEARFRAC('Client Info'!M288,Reference!$C$4)&gt;=1,YEARFRAC('Client Info'!M288,Reference!$C$4)&lt;=3),5,IF(AND(YEARFRAC('Client Info'!M288,Reference!$C$4)&gt;=4,YEARFRAC('Client Info'!M288,Reference!$C$4)&lt;=7),15,IF(YEARFRAC('Client Info'!M288,Reference!$C$4)&gt;=8,25,IF(YEARFRAC('Client Info'!M288,Reference!$C$4)=YEARFRAC('Client Info'!M288,Reference!$C$4),0,0))))))))</f>
        <v>25</v>
      </c>
      <c r="D288">
        <f>IF(OR('Client Info'!J288=Reference!$A$7),0,IF(OR(Reference!$A$5='Client Info'!J288, 'Client Info'!J288=Reference!$A$19,'Client Info'!J288=Reference!$A$23,'Client Info'!J288=Reference!$A$12),25, IF(OR('Client Info'!J288=Reference!$A$6, 'Client Info'!J288=Reference!$A$16),15, IF(OR('Client Info'!J288=Reference!$A$4,'Client Info'!J288=Reference!$A$13,'Client Info'!J288=Reference!$A$17,),5,0))))</f>
        <v>5</v>
      </c>
      <c r="E288">
        <f>IF('Client Info'!O288&lt;Reference!$E$5,0,IF(AND('Client Info'!O288&gt;=Reference!$E$5,'Client Info'!O288&lt;Reference!$E$6),5,IF(AND('Client Info'!O288&gt;=Reference!$E$6,'Client Info'!O288&lt;Reference!$E$7),15,IF(Reference!$E$7&lt;='Client Info'!O288,25))))</f>
        <v>25</v>
      </c>
      <c r="F288">
        <f>IF(OR('Client Info'!R288=Reference!$B$4,'Client Info'!R288=Reference!$B$5,'Client Info'!R288=Reference!$B$6),25,0)</f>
        <v>0</v>
      </c>
      <c r="G288">
        <f t="shared" ca="1" si="4"/>
        <v>55</v>
      </c>
      <c r="H288" s="19" t="s">
        <v>921</v>
      </c>
    </row>
    <row r="289" spans="1:8" x14ac:dyDescent="0.35">
      <c r="A289" s="7" t="str">
        <f>VLOOKUP(B289,'Client Info'!$A:$B,2, FALSE)</f>
        <v>Ray Bowman</v>
      </c>
      <c r="B289" s="19" t="str">
        <f>'Client Info'!A289</f>
        <v>EDC2308</v>
      </c>
      <c r="C289" t="str">
        <f>(IF('Client Info'!M289="","",(IF(YEARFRAC('Client Info'!M289,Reference!$C$4)&lt;1,0,IF(AND(YEARFRAC('Client Info'!M289,Reference!$C$4)&gt;=1,YEARFRAC('Client Info'!M289,Reference!$C$4)&lt;=3),5,IF(AND(YEARFRAC('Client Info'!M289,Reference!$C$4)&gt;=4,YEARFRAC('Client Info'!M289,Reference!$C$4)&lt;=7),15,IF(YEARFRAC('Client Info'!M289,Reference!$C$4)&gt;=8,25,IF(YEARFRAC('Client Info'!M289,Reference!$C$4)=YEARFRAC('Client Info'!M289,Reference!$C$4),0,0))))))))</f>
        <v/>
      </c>
      <c r="D289">
        <f>IF(OR('Client Info'!J289=Reference!$A$7),0,IF(OR(Reference!$A$5='Client Info'!J289, 'Client Info'!J289=Reference!$A$19,'Client Info'!J289=Reference!$A$23,'Client Info'!J289=Reference!$A$12),25, IF(OR('Client Info'!J289=Reference!$A$6, 'Client Info'!J289=Reference!$A$16),15, IF(OR('Client Info'!J289=Reference!$A$4,'Client Info'!J289=Reference!$A$13,'Client Info'!J289=Reference!$A$17,),5,0))))</f>
        <v>5</v>
      </c>
      <c r="E289">
        <f>IF('Client Info'!O289&lt;Reference!$E$5,0,IF(AND('Client Info'!O289&gt;=Reference!$E$5,'Client Info'!O289&lt;Reference!$E$6),5,IF(AND('Client Info'!O289&gt;=Reference!$E$6,'Client Info'!O289&lt;Reference!$E$7),15,IF(Reference!$E$7&lt;='Client Info'!O289,25))))</f>
        <v>0</v>
      </c>
      <c r="F289">
        <f>IF(OR('Client Info'!R289=Reference!$B$4,'Client Info'!R289=Reference!$B$5,'Client Info'!R289=Reference!$B$6),25,0)</f>
        <v>25</v>
      </c>
      <c r="G289">
        <f t="shared" si="4"/>
        <v>30</v>
      </c>
      <c r="H289" s="19" t="s">
        <v>912</v>
      </c>
    </row>
    <row r="290" spans="1:8" x14ac:dyDescent="0.35">
      <c r="A290" s="7" t="str">
        <f>VLOOKUP(B290,'Client Info'!$A:$B,2, FALSE)</f>
        <v>Gonzalo Fernandez</v>
      </c>
      <c r="B290" s="19" t="str">
        <f>'Client Info'!A290</f>
        <v>EDC2831RR</v>
      </c>
      <c r="C290">
        <f ca="1">(IF('Client Info'!M290="","",(IF(YEARFRAC('Client Info'!M290,Reference!$C$4)&lt;1,0,IF(AND(YEARFRAC('Client Info'!M290,Reference!$C$4)&gt;=1,YEARFRAC('Client Info'!M290,Reference!$C$4)&lt;=3),5,IF(AND(YEARFRAC('Client Info'!M290,Reference!$C$4)&gt;=4,YEARFRAC('Client Info'!M290,Reference!$C$4)&lt;=7),15,IF(YEARFRAC('Client Info'!M290,Reference!$C$4)&gt;=8,25,IF(YEARFRAC('Client Info'!M290,Reference!$C$4)=YEARFRAC('Client Info'!M290,Reference!$C$4),0,0))))))))</f>
        <v>25</v>
      </c>
      <c r="D290">
        <f>IF(OR('Client Info'!J290=Reference!$A$7),0,IF(OR(Reference!$A$5='Client Info'!J290, 'Client Info'!J290=Reference!$A$19,'Client Info'!J290=Reference!$A$23,'Client Info'!J290=Reference!$A$12),25, IF(OR('Client Info'!J290=Reference!$A$6, 'Client Info'!J290=Reference!$A$16),15, IF(OR('Client Info'!J290=Reference!$A$4,'Client Info'!J290=Reference!$A$13,'Client Info'!J290=Reference!$A$17,),5,0))))</f>
        <v>5</v>
      </c>
      <c r="E290">
        <f>IF('Client Info'!O290&lt;Reference!$E$5,0,IF(AND('Client Info'!O290&gt;=Reference!$E$5,'Client Info'!O290&lt;Reference!$E$6),5,IF(AND('Client Info'!O290&gt;=Reference!$E$6,'Client Info'!O290&lt;Reference!$E$7),15,IF(Reference!$E$7&lt;='Client Info'!O290,25))))</f>
        <v>0</v>
      </c>
      <c r="F290">
        <f>IF(OR('Client Info'!R290=Reference!$B$4,'Client Info'!R290=Reference!$B$5,'Client Info'!R290=Reference!$B$6),25,0)</f>
        <v>25</v>
      </c>
      <c r="G290">
        <f t="shared" ca="1" si="4"/>
        <v>55</v>
      </c>
      <c r="H290" s="19" t="s">
        <v>848</v>
      </c>
    </row>
    <row r="291" spans="1:8" x14ac:dyDescent="0.35">
      <c r="A291" s="7" t="str">
        <f>VLOOKUP(B291,'Client Info'!$A:$B,2, FALSE)</f>
        <v>Karen Scuncio</v>
      </c>
      <c r="B291" s="19" t="str">
        <f>'Client Info'!A291</f>
        <v>EDC2835T</v>
      </c>
      <c r="C291">
        <f ca="1">(IF('Client Info'!M291="","",(IF(YEARFRAC('Client Info'!M291,Reference!$C$4)&lt;1,0,IF(AND(YEARFRAC('Client Info'!M291,Reference!$C$4)&gt;=1,YEARFRAC('Client Info'!M291,Reference!$C$4)&lt;=3),5,IF(AND(YEARFRAC('Client Info'!M291,Reference!$C$4)&gt;=4,YEARFRAC('Client Info'!M291,Reference!$C$4)&lt;=7),15,IF(YEARFRAC('Client Info'!M291,Reference!$C$4)&gt;=8,25,IF(YEARFRAC('Client Info'!M291,Reference!$C$4)=YEARFRAC('Client Info'!M291,Reference!$C$4),0,0))))))))</f>
        <v>5</v>
      </c>
      <c r="D291">
        <f>IF(OR('Client Info'!J291=Reference!$A$7),0,IF(OR(Reference!$A$5='Client Info'!J291, 'Client Info'!J291=Reference!$A$19,'Client Info'!J291=Reference!$A$23,'Client Info'!J291=Reference!$A$12),25, IF(OR('Client Info'!J291=Reference!$A$6, 'Client Info'!J291=Reference!$A$16),15, IF(OR('Client Info'!J291=Reference!$A$4,'Client Info'!J291=Reference!$A$13,'Client Info'!J291=Reference!$A$17,),5,0))))</f>
        <v>0</v>
      </c>
      <c r="E291">
        <f>IF('Client Info'!O291&lt;Reference!$E$5,0,IF(AND('Client Info'!O291&gt;=Reference!$E$5,'Client Info'!O291&lt;Reference!$E$6),5,IF(AND('Client Info'!O291&gt;=Reference!$E$6,'Client Info'!O291&lt;Reference!$E$7),15,IF(Reference!$E$7&lt;='Client Info'!O291,25))))</f>
        <v>5</v>
      </c>
      <c r="F291">
        <f>IF(OR('Client Info'!R291=Reference!$B$4,'Client Info'!R291=Reference!$B$5,'Client Info'!R291=Reference!$B$6),25,0)</f>
        <v>25</v>
      </c>
      <c r="G291">
        <f t="shared" ca="1" si="4"/>
        <v>35</v>
      </c>
      <c r="H291" s="19" t="s">
        <v>804</v>
      </c>
    </row>
    <row r="292" spans="1:8" x14ac:dyDescent="0.35">
      <c r="A292" s="7" t="str">
        <f>VLOOKUP(B292,'Client Info'!$A:$B,2, FALSE)</f>
        <v>Pat Sweeney</v>
      </c>
      <c r="B292" s="19" t="str">
        <f>'Client Info'!A292</f>
        <v>EDC1772</v>
      </c>
      <c r="C292">
        <f ca="1">(IF('Client Info'!M292="","",(IF(YEARFRAC('Client Info'!M292,Reference!$C$4)&lt;1,0,IF(AND(YEARFRAC('Client Info'!M292,Reference!$C$4)&gt;=1,YEARFRAC('Client Info'!M292,Reference!$C$4)&lt;=3),5,IF(AND(YEARFRAC('Client Info'!M292,Reference!$C$4)&gt;=4,YEARFRAC('Client Info'!M292,Reference!$C$4)&lt;=7),15,IF(YEARFRAC('Client Info'!M292,Reference!$C$4)&gt;=8,25,IF(YEARFRAC('Client Info'!M292,Reference!$C$4)=YEARFRAC('Client Info'!M292,Reference!$C$4),0,0))))))))</f>
        <v>15</v>
      </c>
      <c r="D292">
        <f>IF(OR('Client Info'!J292=Reference!$A$7),0,IF(OR(Reference!$A$5='Client Info'!J292, 'Client Info'!J292=Reference!$A$19,'Client Info'!J292=Reference!$A$23,'Client Info'!J292=Reference!$A$12),25, IF(OR('Client Info'!J292=Reference!$A$6, 'Client Info'!J292=Reference!$A$16),15, IF(OR('Client Info'!J292=Reference!$A$4,'Client Info'!J292=Reference!$A$13,'Client Info'!J292=Reference!$A$17,),5,0))))</f>
        <v>5</v>
      </c>
      <c r="E292">
        <f>IF('Client Info'!O292&lt;Reference!$E$5,0,IF(AND('Client Info'!O292&gt;=Reference!$E$5,'Client Info'!O292&lt;Reference!$E$6),5,IF(AND('Client Info'!O292&gt;=Reference!$E$6,'Client Info'!O292&lt;Reference!$E$7),15,IF(Reference!$E$7&lt;='Client Info'!O292,25))))</f>
        <v>15</v>
      </c>
      <c r="F292">
        <f>IF(OR('Client Info'!R292=Reference!$B$4,'Client Info'!R292=Reference!$B$5,'Client Info'!R292=Reference!$B$6),25,0)</f>
        <v>25</v>
      </c>
      <c r="G292">
        <f t="shared" ca="1" si="4"/>
        <v>60</v>
      </c>
      <c r="H292" s="19" t="s">
        <v>796</v>
      </c>
    </row>
    <row r="293" spans="1:8" x14ac:dyDescent="0.35">
      <c r="A293" s="7" t="str">
        <f>VLOOKUP(B293,'Client Info'!$A:$B,2, FALSE)</f>
        <v>Pat Sweeney</v>
      </c>
      <c r="B293" s="19" t="str">
        <f>'Client Info'!A293</f>
        <v>EDC1983g</v>
      </c>
      <c r="C293" t="str">
        <f>(IF('Client Info'!M293="","",(IF(YEARFRAC('Client Info'!M293,Reference!$C$4)&lt;1,0,IF(AND(YEARFRAC('Client Info'!M293,Reference!$C$4)&gt;=1,YEARFRAC('Client Info'!M293,Reference!$C$4)&lt;=3),5,IF(AND(YEARFRAC('Client Info'!M293,Reference!$C$4)&gt;=4,YEARFRAC('Client Info'!M293,Reference!$C$4)&lt;=7),15,IF(YEARFRAC('Client Info'!M293,Reference!$C$4)&gt;=8,25,IF(YEARFRAC('Client Info'!M293,Reference!$C$4)=YEARFRAC('Client Info'!M293,Reference!$C$4),0,0))))))))</f>
        <v/>
      </c>
      <c r="D293">
        <f>IF(OR('Client Info'!J293=Reference!$A$7),0,IF(OR(Reference!$A$5='Client Info'!J293, 'Client Info'!J293=Reference!$A$19,'Client Info'!J293=Reference!$A$23,'Client Info'!J293=Reference!$A$12),25, IF(OR('Client Info'!J293=Reference!$A$6, 'Client Info'!J293=Reference!$A$16),15, IF(OR('Client Info'!J293=Reference!$A$4,'Client Info'!J293=Reference!$A$13,'Client Info'!J293=Reference!$A$17,),5,0))))</f>
        <v>15</v>
      </c>
      <c r="E293">
        <f>IF('Client Info'!O293&lt;Reference!$E$5,0,IF(AND('Client Info'!O293&gt;=Reference!$E$5,'Client Info'!O293&lt;Reference!$E$6),5,IF(AND('Client Info'!O293&gt;=Reference!$E$6,'Client Info'!O293&lt;Reference!$E$7),15,IF(Reference!$E$7&lt;='Client Info'!O293,25))))</f>
        <v>0</v>
      </c>
      <c r="F293">
        <f>IF(OR('Client Info'!R293=Reference!$B$4,'Client Info'!R293=Reference!$B$5,'Client Info'!R293=Reference!$B$6),25,0)</f>
        <v>0</v>
      </c>
      <c r="G293">
        <f t="shared" si="4"/>
        <v>15</v>
      </c>
      <c r="H293" s="19" t="s">
        <v>796</v>
      </c>
    </row>
    <row r="294" spans="1:8" x14ac:dyDescent="0.35">
      <c r="A294" s="7" t="str">
        <f>VLOOKUP(B294,'Client Info'!$A:$B,2, FALSE)</f>
        <v>Gonzalo Fernandez</v>
      </c>
      <c r="B294" s="19" t="str">
        <f>'Client Info'!A294</f>
        <v>EDC2660T</v>
      </c>
      <c r="C294">
        <f ca="1">(IF('Client Info'!M294="","",(IF(YEARFRAC('Client Info'!M294,Reference!$C$4)&lt;1,0,IF(AND(YEARFRAC('Client Info'!M294,Reference!$C$4)&gt;=1,YEARFRAC('Client Info'!M294,Reference!$C$4)&lt;=3),5,IF(AND(YEARFRAC('Client Info'!M294,Reference!$C$4)&gt;=4,YEARFRAC('Client Info'!M294,Reference!$C$4)&lt;=7),15,IF(YEARFRAC('Client Info'!M294,Reference!$C$4)&gt;=8,25,IF(YEARFRAC('Client Info'!M294,Reference!$C$4)=YEARFRAC('Client Info'!M294,Reference!$C$4),0,0))))))))</f>
        <v>15</v>
      </c>
      <c r="D294">
        <f>IF(OR('Client Info'!J294=Reference!$A$7),0,IF(OR(Reference!$A$5='Client Info'!J294, 'Client Info'!J294=Reference!$A$19,'Client Info'!J294=Reference!$A$23,'Client Info'!J294=Reference!$A$12),25, IF(OR('Client Info'!J294=Reference!$A$6, 'Client Info'!J294=Reference!$A$16),15, IF(OR('Client Info'!J294=Reference!$A$4,'Client Info'!J294=Reference!$A$13,'Client Info'!J294=Reference!$A$17,),5,0))))</f>
        <v>25</v>
      </c>
      <c r="E294">
        <f>IF('Client Info'!O294&lt;Reference!$E$5,0,IF(AND('Client Info'!O294&gt;=Reference!$E$5,'Client Info'!O294&lt;Reference!$E$6),5,IF(AND('Client Info'!O294&gt;=Reference!$E$6,'Client Info'!O294&lt;Reference!$E$7),15,IF(Reference!$E$7&lt;='Client Info'!O294,25))))</f>
        <v>25</v>
      </c>
      <c r="F294">
        <f>IF(OR('Client Info'!R294=Reference!$B$4,'Client Info'!R294=Reference!$B$5,'Client Info'!R294=Reference!$B$6),25,0)</f>
        <v>0</v>
      </c>
      <c r="G294">
        <f t="shared" ca="1" si="4"/>
        <v>65</v>
      </c>
      <c r="H294" s="19" t="s">
        <v>848</v>
      </c>
    </row>
    <row r="295" spans="1:8" x14ac:dyDescent="0.35">
      <c r="A295" s="7" t="str">
        <f>VLOOKUP(B295,'Client Info'!$A:$B,2, FALSE)</f>
        <v>Rose Obetz</v>
      </c>
      <c r="B295" s="19" t="str">
        <f>'Client Info'!A295</f>
        <v>EDC1210</v>
      </c>
      <c r="C295">
        <f ca="1">(IF('Client Info'!M295="","",(IF(YEARFRAC('Client Info'!M295,Reference!$C$4)&lt;1,0,IF(AND(YEARFRAC('Client Info'!M295,Reference!$C$4)&gt;=1,YEARFRAC('Client Info'!M295,Reference!$C$4)&lt;=3),5,IF(AND(YEARFRAC('Client Info'!M295,Reference!$C$4)&gt;=4,YEARFRAC('Client Info'!M295,Reference!$C$4)&lt;=7),15,IF(YEARFRAC('Client Info'!M295,Reference!$C$4)&gt;=8,25,IF(YEARFRAC('Client Info'!M295,Reference!$C$4)=YEARFRAC('Client Info'!M295,Reference!$C$4),0,0))))))))</f>
        <v>0</v>
      </c>
      <c r="D295">
        <f>IF(OR('Client Info'!J295=Reference!$A$7),0,IF(OR(Reference!$A$5='Client Info'!J295, 'Client Info'!J295=Reference!$A$19,'Client Info'!J295=Reference!$A$23,'Client Info'!J295=Reference!$A$12),25, IF(OR('Client Info'!J295=Reference!$A$6, 'Client Info'!J295=Reference!$A$16),15, IF(OR('Client Info'!J295=Reference!$A$4,'Client Info'!J295=Reference!$A$13,'Client Info'!J295=Reference!$A$17,),5,0))))</f>
        <v>15</v>
      </c>
      <c r="E295">
        <f>IF('Client Info'!O295&lt;Reference!$E$5,0,IF(AND('Client Info'!O295&gt;=Reference!$E$5,'Client Info'!O295&lt;Reference!$E$6),5,IF(AND('Client Info'!O295&gt;=Reference!$E$6,'Client Info'!O295&lt;Reference!$E$7),15,IF(Reference!$E$7&lt;='Client Info'!O295,25))))</f>
        <v>5</v>
      </c>
      <c r="F295">
        <f>IF(OR('Client Info'!R295=Reference!$B$4,'Client Info'!R295=Reference!$B$5,'Client Info'!R295=Reference!$B$6),25,0)</f>
        <v>0</v>
      </c>
      <c r="G295">
        <f t="shared" ca="1" si="4"/>
        <v>20</v>
      </c>
      <c r="H295" s="19" t="s">
        <v>874</v>
      </c>
    </row>
    <row r="296" spans="1:8" x14ac:dyDescent="0.35">
      <c r="A296" s="7" t="str">
        <f>VLOOKUP(B296,'Client Info'!$A:$B,2, FALSE)</f>
        <v>Ray Bowman</v>
      </c>
      <c r="B296" s="19" t="str">
        <f>'Client Info'!A296</f>
        <v>EDC0121</v>
      </c>
      <c r="C296">
        <f ca="1">(IF('Client Info'!M296="","",(IF(YEARFRAC('Client Info'!M296,Reference!$C$4)&lt;1,0,IF(AND(YEARFRAC('Client Info'!M296,Reference!$C$4)&gt;=1,YEARFRAC('Client Info'!M296,Reference!$C$4)&lt;=3),5,IF(AND(YEARFRAC('Client Info'!M296,Reference!$C$4)&gt;=4,YEARFRAC('Client Info'!M296,Reference!$C$4)&lt;=7),15,IF(YEARFRAC('Client Info'!M296,Reference!$C$4)&gt;=8,25,IF(YEARFRAC('Client Info'!M296,Reference!$C$4)=YEARFRAC('Client Info'!M296,Reference!$C$4),0,0))))))))</f>
        <v>25</v>
      </c>
      <c r="D296">
        <f>IF(OR('Client Info'!J296=Reference!$A$7),0,IF(OR(Reference!$A$5='Client Info'!J296, 'Client Info'!J296=Reference!$A$19,'Client Info'!J296=Reference!$A$23,'Client Info'!J296=Reference!$A$12),25, IF(OR('Client Info'!J296=Reference!$A$6, 'Client Info'!J296=Reference!$A$16),15, IF(OR('Client Info'!J296=Reference!$A$4,'Client Info'!J296=Reference!$A$13,'Client Info'!J296=Reference!$A$17,),5,0))))</f>
        <v>25</v>
      </c>
      <c r="E296">
        <f>IF('Client Info'!O296&lt;Reference!$E$5,0,IF(AND('Client Info'!O296&gt;=Reference!$E$5,'Client Info'!O296&lt;Reference!$E$6),5,IF(AND('Client Info'!O296&gt;=Reference!$E$6,'Client Info'!O296&lt;Reference!$E$7),15,IF(Reference!$E$7&lt;='Client Info'!O296,25))))</f>
        <v>25</v>
      </c>
      <c r="F296">
        <f>IF(OR('Client Info'!R296=Reference!$B$4,'Client Info'!R296=Reference!$B$5,'Client Info'!R296=Reference!$B$6),25,0)</f>
        <v>25</v>
      </c>
      <c r="G296">
        <f t="shared" ca="1" si="4"/>
        <v>100</v>
      </c>
      <c r="H296" s="19" t="s">
        <v>912</v>
      </c>
    </row>
    <row r="297" spans="1:8" x14ac:dyDescent="0.35">
      <c r="A297" s="7" t="str">
        <f>VLOOKUP(B297,'Client Info'!$A:$B,2, FALSE)</f>
        <v>Michael Kauffman</v>
      </c>
      <c r="B297" s="19" t="str">
        <f>'Client Info'!A297</f>
        <v>EDC1935g</v>
      </c>
      <c r="C297">
        <f ca="1">(IF('Client Info'!M297="","",(IF(YEARFRAC('Client Info'!M297,Reference!$C$4)&lt;1,0,IF(AND(YEARFRAC('Client Info'!M297,Reference!$C$4)&gt;=1,YEARFRAC('Client Info'!M297,Reference!$C$4)&lt;=3),5,IF(AND(YEARFRAC('Client Info'!M297,Reference!$C$4)&gt;=4,YEARFRAC('Client Info'!M297,Reference!$C$4)&lt;=7),15,IF(YEARFRAC('Client Info'!M297,Reference!$C$4)&gt;=8,25,IF(YEARFRAC('Client Info'!M297,Reference!$C$4)=YEARFRAC('Client Info'!M297,Reference!$C$4),0,0))))))))</f>
        <v>25</v>
      </c>
      <c r="D297">
        <f>IF(OR('Client Info'!J297=Reference!$A$7),0,IF(OR(Reference!$A$5='Client Info'!J297, 'Client Info'!J297=Reference!$A$19,'Client Info'!J297=Reference!$A$23,'Client Info'!J297=Reference!$A$12),25, IF(OR('Client Info'!J297=Reference!$A$6, 'Client Info'!J297=Reference!$A$16),15, IF(OR('Client Info'!J297=Reference!$A$4,'Client Info'!J297=Reference!$A$13,'Client Info'!J297=Reference!$A$17,),5,0))))</f>
        <v>5</v>
      </c>
      <c r="E297">
        <f>IF('Client Info'!O297&lt;Reference!$E$5,0,IF(AND('Client Info'!O297&gt;=Reference!$E$5,'Client Info'!O297&lt;Reference!$E$6),5,IF(AND('Client Info'!O297&gt;=Reference!$E$6,'Client Info'!O297&lt;Reference!$E$7),15,IF(Reference!$E$7&lt;='Client Info'!O297,25))))</f>
        <v>0</v>
      </c>
      <c r="F297">
        <f>IF(OR('Client Info'!R297=Reference!$B$4,'Client Info'!R297=Reference!$B$5,'Client Info'!R297=Reference!$B$6),25,0)</f>
        <v>0</v>
      </c>
      <c r="G297">
        <f t="shared" ca="1" si="4"/>
        <v>30</v>
      </c>
      <c r="H297" s="19" t="s">
        <v>882</v>
      </c>
    </row>
    <row r="298" spans="1:8" x14ac:dyDescent="0.35">
      <c r="A298" s="7" t="str">
        <f>VLOOKUP(B298,'Client Info'!$A:$B,2, FALSE)</f>
        <v>Clare Briglio</v>
      </c>
      <c r="B298" s="19" t="str">
        <f>'Client Info'!A298</f>
        <v>EDC2025g</v>
      </c>
      <c r="C298">
        <f ca="1">(IF('Client Info'!M298="","",(IF(YEARFRAC('Client Info'!M298,Reference!$C$4)&lt;1,0,IF(AND(YEARFRAC('Client Info'!M298,Reference!$C$4)&gt;=1,YEARFRAC('Client Info'!M298,Reference!$C$4)&lt;=3),5,IF(AND(YEARFRAC('Client Info'!M298,Reference!$C$4)&gt;=4,YEARFRAC('Client Info'!M298,Reference!$C$4)&lt;=7),15,IF(YEARFRAC('Client Info'!M298,Reference!$C$4)&gt;=8,25,IF(YEARFRAC('Client Info'!M298,Reference!$C$4)=YEARFRAC('Client Info'!M298,Reference!$C$4),0,0))))))))</f>
        <v>5</v>
      </c>
      <c r="D298">
        <f>IF(OR('Client Info'!J298=Reference!$A$7),0,IF(OR(Reference!$A$5='Client Info'!J298, 'Client Info'!J298=Reference!$A$19,'Client Info'!J298=Reference!$A$23,'Client Info'!J298=Reference!$A$12),25, IF(OR('Client Info'!J298=Reference!$A$6, 'Client Info'!J298=Reference!$A$16),15, IF(OR('Client Info'!J298=Reference!$A$4,'Client Info'!J298=Reference!$A$13,'Client Info'!J298=Reference!$A$17,),5,0))))</f>
        <v>15</v>
      </c>
      <c r="E298">
        <f>IF('Client Info'!O298&lt;Reference!$E$5,0,IF(AND('Client Info'!O298&gt;=Reference!$E$5,'Client Info'!O298&lt;Reference!$E$6),5,IF(AND('Client Info'!O298&gt;=Reference!$E$6,'Client Info'!O298&lt;Reference!$E$7),15,IF(Reference!$E$7&lt;='Client Info'!O298,25))))</f>
        <v>0</v>
      </c>
      <c r="F298">
        <f>IF(OR('Client Info'!R298=Reference!$B$4,'Client Info'!R298=Reference!$B$5,'Client Info'!R298=Reference!$B$6),25,0)</f>
        <v>0</v>
      </c>
      <c r="G298">
        <f t="shared" ca="1" si="4"/>
        <v>20</v>
      </c>
      <c r="H298" s="19" t="s">
        <v>809</v>
      </c>
    </row>
    <row r="299" spans="1:8" x14ac:dyDescent="0.35">
      <c r="A299" s="7" t="str">
        <f>VLOOKUP(B299,'Client Info'!$A:$B,2, FALSE)</f>
        <v>Timothy Harrington</v>
      </c>
      <c r="B299" s="19" t="str">
        <f>'Client Info'!A299</f>
        <v>EDC1660g</v>
      </c>
      <c r="C299">
        <f ca="1">(IF('Client Info'!M299="","",(IF(YEARFRAC('Client Info'!M299,Reference!$C$4)&lt;1,0,IF(AND(YEARFRAC('Client Info'!M299,Reference!$C$4)&gt;=1,YEARFRAC('Client Info'!M299,Reference!$C$4)&lt;=3),5,IF(AND(YEARFRAC('Client Info'!M299,Reference!$C$4)&gt;=4,YEARFRAC('Client Info'!M299,Reference!$C$4)&lt;=7),15,IF(YEARFRAC('Client Info'!M299,Reference!$C$4)&gt;=8,25,IF(YEARFRAC('Client Info'!M299,Reference!$C$4)=YEARFRAC('Client Info'!M299,Reference!$C$4),0,0))))))))</f>
        <v>0</v>
      </c>
      <c r="D299">
        <f>IF(OR('Client Info'!J299=Reference!$A$7),0,IF(OR(Reference!$A$5='Client Info'!J299, 'Client Info'!J299=Reference!$A$19,'Client Info'!J299=Reference!$A$23,'Client Info'!J299=Reference!$A$12),25, IF(OR('Client Info'!J299=Reference!$A$6, 'Client Info'!J299=Reference!$A$16),15, IF(OR('Client Info'!J299=Reference!$A$4,'Client Info'!J299=Reference!$A$13,'Client Info'!J299=Reference!$A$17,),5,0))))</f>
        <v>5</v>
      </c>
      <c r="E299">
        <f>IF('Client Info'!O299&lt;Reference!$E$5,0,IF(AND('Client Info'!O299&gt;=Reference!$E$5,'Client Info'!O299&lt;Reference!$E$6),5,IF(AND('Client Info'!O299&gt;=Reference!$E$6,'Client Info'!O299&lt;Reference!$E$7),15,IF(Reference!$E$7&lt;='Client Info'!O299,25))))</f>
        <v>0</v>
      </c>
      <c r="F299">
        <f>IF(OR('Client Info'!R299=Reference!$B$4,'Client Info'!R299=Reference!$B$5,'Client Info'!R299=Reference!$B$6),25,0)</f>
        <v>0</v>
      </c>
      <c r="G299">
        <f t="shared" ca="1" si="4"/>
        <v>5</v>
      </c>
      <c r="H299" s="19" t="s">
        <v>1840</v>
      </c>
    </row>
    <row r="300" spans="1:8" x14ac:dyDescent="0.35">
      <c r="A300" s="7" t="str">
        <f>VLOOKUP(B300,'Client Info'!$A:$B,2, FALSE)</f>
        <v>Gonzalo Fernandez</v>
      </c>
      <c r="B300" s="19" t="str">
        <f>'Client Info'!A300</f>
        <v>EDC1987g</v>
      </c>
      <c r="C300">
        <f ca="1">(IF('Client Info'!M300="","",(IF(YEARFRAC('Client Info'!M300,Reference!$C$4)&lt;1,0,IF(AND(YEARFRAC('Client Info'!M300,Reference!$C$4)&gt;=1,YEARFRAC('Client Info'!M300,Reference!$C$4)&lt;=3),5,IF(AND(YEARFRAC('Client Info'!M300,Reference!$C$4)&gt;=4,YEARFRAC('Client Info'!M300,Reference!$C$4)&lt;=7),15,IF(YEARFRAC('Client Info'!M300,Reference!$C$4)&gt;=8,25,IF(YEARFRAC('Client Info'!M300,Reference!$C$4)=YEARFRAC('Client Info'!M300,Reference!$C$4),0,0))))))))</f>
        <v>0</v>
      </c>
      <c r="D300">
        <f>IF(OR('Client Info'!J300=Reference!$A$7),0,IF(OR(Reference!$A$5='Client Info'!J300, 'Client Info'!J300=Reference!$A$19,'Client Info'!J300=Reference!$A$23,'Client Info'!J300=Reference!$A$12),25, IF(OR('Client Info'!J300=Reference!$A$6, 'Client Info'!J300=Reference!$A$16),15, IF(OR('Client Info'!J300=Reference!$A$4,'Client Info'!J300=Reference!$A$13,'Client Info'!J300=Reference!$A$17,),5,0))))</f>
        <v>15</v>
      </c>
      <c r="E300">
        <f>IF('Client Info'!O300&lt;Reference!$E$5,0,IF(AND('Client Info'!O300&gt;=Reference!$E$5,'Client Info'!O300&lt;Reference!$E$6),5,IF(AND('Client Info'!O300&gt;=Reference!$E$6,'Client Info'!O300&lt;Reference!$E$7),15,IF(Reference!$E$7&lt;='Client Info'!O300,25))))</f>
        <v>15</v>
      </c>
      <c r="F300">
        <f>IF(OR('Client Info'!R300=Reference!$B$4,'Client Info'!R300=Reference!$B$5,'Client Info'!R300=Reference!$B$6),25,0)</f>
        <v>25</v>
      </c>
      <c r="G300">
        <f t="shared" ca="1" si="4"/>
        <v>55</v>
      </c>
      <c r="H300" s="19" t="s">
        <v>848</v>
      </c>
    </row>
    <row r="301" spans="1:8" x14ac:dyDescent="0.35">
      <c r="A301" s="7" t="str">
        <f>VLOOKUP(B301,'Client Info'!$A:$B,2, FALSE)</f>
        <v>Gonzalo Fernandez</v>
      </c>
      <c r="B301" s="19" t="str">
        <f>'Client Info'!A301</f>
        <v>EDC2681</v>
      </c>
      <c r="C301">
        <f ca="1">(IF('Client Info'!M301="","",(IF(YEARFRAC('Client Info'!M301,Reference!$C$4)&lt;1,0,IF(AND(YEARFRAC('Client Info'!M301,Reference!$C$4)&gt;=1,YEARFRAC('Client Info'!M301,Reference!$C$4)&lt;=3),5,IF(AND(YEARFRAC('Client Info'!M301,Reference!$C$4)&gt;=4,YEARFRAC('Client Info'!M301,Reference!$C$4)&lt;=7),15,IF(YEARFRAC('Client Info'!M301,Reference!$C$4)&gt;=8,25,IF(YEARFRAC('Client Info'!M301,Reference!$C$4)=YEARFRAC('Client Info'!M301,Reference!$C$4),0,0))))))))</f>
        <v>0</v>
      </c>
      <c r="D301">
        <f>IF(OR('Client Info'!J301=Reference!$A$7),0,IF(OR(Reference!$A$5='Client Info'!J301, 'Client Info'!J301=Reference!$A$19,'Client Info'!J301=Reference!$A$23,'Client Info'!J301=Reference!$A$12),25, IF(OR('Client Info'!J301=Reference!$A$6, 'Client Info'!J301=Reference!$A$16),15, IF(OR('Client Info'!J301=Reference!$A$4,'Client Info'!J301=Reference!$A$13,'Client Info'!J301=Reference!$A$17,),5,0))))</f>
        <v>0</v>
      </c>
      <c r="E301">
        <f>IF('Client Info'!O301&lt;Reference!$E$5,0,IF(AND('Client Info'!O301&gt;=Reference!$E$5,'Client Info'!O301&lt;Reference!$E$6),5,IF(AND('Client Info'!O301&gt;=Reference!$E$6,'Client Info'!O301&lt;Reference!$E$7),15,IF(Reference!$E$7&lt;='Client Info'!O301,25))))</f>
        <v>0</v>
      </c>
      <c r="F301">
        <f>IF(OR('Client Info'!R301=Reference!$B$4,'Client Info'!R301=Reference!$B$5,'Client Info'!R301=Reference!$B$6),25,0)</f>
        <v>25</v>
      </c>
      <c r="G301">
        <f t="shared" ca="1" si="4"/>
        <v>25</v>
      </c>
      <c r="H301" s="19" t="s">
        <v>848</v>
      </c>
    </row>
    <row r="302" spans="1:8" x14ac:dyDescent="0.35">
      <c r="A302" s="7" t="str">
        <f>VLOOKUP(B302,'Client Info'!$A:$B,2, FALSE)</f>
        <v>Rose Obetz</v>
      </c>
      <c r="B302" s="19" t="str">
        <f>'Client Info'!A302</f>
        <v>EDC0811</v>
      </c>
      <c r="C302">
        <f ca="1">(IF('Client Info'!M302="","",(IF(YEARFRAC('Client Info'!M302,Reference!$C$4)&lt;1,0,IF(AND(YEARFRAC('Client Info'!M302,Reference!$C$4)&gt;=1,YEARFRAC('Client Info'!M302,Reference!$C$4)&lt;=3),5,IF(AND(YEARFRAC('Client Info'!M302,Reference!$C$4)&gt;=4,YEARFRAC('Client Info'!M302,Reference!$C$4)&lt;=7),15,IF(YEARFRAC('Client Info'!M302,Reference!$C$4)&gt;=8,25,IF(YEARFRAC('Client Info'!M302,Reference!$C$4)=YEARFRAC('Client Info'!M302,Reference!$C$4),0,0))))))))</f>
        <v>25</v>
      </c>
      <c r="D302">
        <f>IF(OR('Client Info'!J302=Reference!$A$7),0,IF(OR(Reference!$A$5='Client Info'!J302, 'Client Info'!J302=Reference!$A$19,'Client Info'!J302=Reference!$A$23,'Client Info'!J302=Reference!$A$12),25, IF(OR('Client Info'!J302=Reference!$A$6, 'Client Info'!J302=Reference!$A$16),15, IF(OR('Client Info'!J302=Reference!$A$4,'Client Info'!J302=Reference!$A$13,'Client Info'!J302=Reference!$A$17,),5,0))))</f>
        <v>5</v>
      </c>
      <c r="E302">
        <f>IF('Client Info'!O302&lt;Reference!$E$5,0,IF(AND('Client Info'!O302&gt;=Reference!$E$5,'Client Info'!O302&lt;Reference!$E$6),5,IF(AND('Client Info'!O302&gt;=Reference!$E$6,'Client Info'!O302&lt;Reference!$E$7),15,IF(Reference!$E$7&lt;='Client Info'!O302,25))))</f>
        <v>15</v>
      </c>
      <c r="F302">
        <f>IF(OR('Client Info'!R302=Reference!$B$4,'Client Info'!R302=Reference!$B$5,'Client Info'!R302=Reference!$B$6),25,0)</f>
        <v>0</v>
      </c>
      <c r="G302">
        <f t="shared" ca="1" si="4"/>
        <v>45</v>
      </c>
      <c r="H302" s="19" t="s">
        <v>874</v>
      </c>
    </row>
    <row r="303" spans="1:8" x14ac:dyDescent="0.35">
      <c r="A303" s="7" t="str">
        <f>VLOOKUP(B303,'Client Info'!$A:$B,2, FALSE)</f>
        <v>Rose Obetz</v>
      </c>
      <c r="B303" s="19" t="str">
        <f>'Client Info'!A303</f>
        <v>EDC1853g</v>
      </c>
      <c r="C303">
        <f ca="1">(IF('Client Info'!M303="","",(IF(YEARFRAC('Client Info'!M303,Reference!$C$4)&lt;1,0,IF(AND(YEARFRAC('Client Info'!M303,Reference!$C$4)&gt;=1,YEARFRAC('Client Info'!M303,Reference!$C$4)&lt;=3),5,IF(AND(YEARFRAC('Client Info'!M303,Reference!$C$4)&gt;=4,YEARFRAC('Client Info'!M303,Reference!$C$4)&lt;=7),15,IF(YEARFRAC('Client Info'!M303,Reference!$C$4)&gt;=8,25,IF(YEARFRAC('Client Info'!M303,Reference!$C$4)=YEARFRAC('Client Info'!M303,Reference!$C$4),0,0))))))))</f>
        <v>25</v>
      </c>
      <c r="D303">
        <f>IF(OR('Client Info'!J303=Reference!$A$7),0,IF(OR(Reference!$A$5='Client Info'!J303, 'Client Info'!J303=Reference!$A$19,'Client Info'!J303=Reference!$A$23,'Client Info'!J303=Reference!$A$12),25, IF(OR('Client Info'!J303=Reference!$A$6, 'Client Info'!J303=Reference!$A$16),15, IF(OR('Client Info'!J303=Reference!$A$4,'Client Info'!J303=Reference!$A$13,'Client Info'!J303=Reference!$A$17,),5,0))))</f>
        <v>0</v>
      </c>
      <c r="E303">
        <f>IF('Client Info'!O303&lt;Reference!$E$5,0,IF(AND('Client Info'!O303&gt;=Reference!$E$5,'Client Info'!O303&lt;Reference!$E$6),5,IF(AND('Client Info'!O303&gt;=Reference!$E$6,'Client Info'!O303&lt;Reference!$E$7),15,IF(Reference!$E$7&lt;='Client Info'!O303,25))))</f>
        <v>25</v>
      </c>
      <c r="F303">
        <f>IF(OR('Client Info'!R303=Reference!$B$4,'Client Info'!R303=Reference!$B$5,'Client Info'!R303=Reference!$B$6),25,0)</f>
        <v>0</v>
      </c>
      <c r="G303">
        <f t="shared" ca="1" si="4"/>
        <v>50</v>
      </c>
      <c r="H303" s="19" t="s">
        <v>874</v>
      </c>
    </row>
    <row r="304" spans="1:8" x14ac:dyDescent="0.35">
      <c r="A304" s="7" t="str">
        <f>VLOOKUP(B304,'Client Info'!$A:$B,2, FALSE)</f>
        <v>Alondra Gaytan</v>
      </c>
      <c r="B304" s="19" t="str">
        <f>'Client Info'!A304</f>
        <v>EDC3016</v>
      </c>
      <c r="C304" t="str">
        <f>(IF('Client Info'!M304="","",(IF(YEARFRAC('Client Info'!M304,Reference!$C$4)&lt;1,0,IF(AND(YEARFRAC('Client Info'!M304,Reference!$C$4)&gt;=1,YEARFRAC('Client Info'!M304,Reference!$C$4)&lt;=3),5,IF(AND(YEARFRAC('Client Info'!M304,Reference!$C$4)&gt;=4,YEARFRAC('Client Info'!M304,Reference!$C$4)&lt;=7),15,IF(YEARFRAC('Client Info'!M304,Reference!$C$4)&gt;=8,25,IF(YEARFRAC('Client Info'!M304,Reference!$C$4)=YEARFRAC('Client Info'!M304,Reference!$C$4),0,0))))))))</f>
        <v/>
      </c>
      <c r="D304">
        <f>IF(OR('Client Info'!J304=Reference!$A$7),0,IF(OR(Reference!$A$5='Client Info'!J304, 'Client Info'!J304=Reference!$A$19,'Client Info'!J304=Reference!$A$23,'Client Info'!J304=Reference!$A$12),25, IF(OR('Client Info'!J304=Reference!$A$6, 'Client Info'!J304=Reference!$A$16),15, IF(OR('Client Info'!J304=Reference!$A$4,'Client Info'!J304=Reference!$A$13,'Client Info'!J304=Reference!$A$17,),5,0))))</f>
        <v>0</v>
      </c>
      <c r="E304">
        <f>IF('Client Info'!O304&lt;Reference!$E$5,0,IF(AND('Client Info'!O304&gt;=Reference!$E$5,'Client Info'!O304&lt;Reference!$E$6),5,IF(AND('Client Info'!O304&gt;=Reference!$E$6,'Client Info'!O304&lt;Reference!$E$7),15,IF(Reference!$E$7&lt;='Client Info'!O304,25))))</f>
        <v>0</v>
      </c>
      <c r="F304">
        <f>IF(OR('Client Info'!R304=Reference!$B$4,'Client Info'!R304=Reference!$B$5,'Client Info'!R304=Reference!$B$6),25,0)</f>
        <v>0</v>
      </c>
      <c r="G304">
        <f t="shared" si="4"/>
        <v>0</v>
      </c>
      <c r="H304" s="19" t="s">
        <v>885</v>
      </c>
    </row>
    <row r="305" spans="1:8" x14ac:dyDescent="0.35">
      <c r="A305" s="7" t="str">
        <f>VLOOKUP(B305,'Client Info'!$A:$B,2, FALSE)</f>
        <v>Ray Bowman</v>
      </c>
      <c r="B305" s="19" t="str">
        <f>'Client Info'!A305</f>
        <v>EDC2046g</v>
      </c>
      <c r="C305" t="str">
        <f>(IF('Client Info'!M305="","",(IF(YEARFRAC('Client Info'!M305,Reference!$C$4)&lt;1,0,IF(AND(YEARFRAC('Client Info'!M305,Reference!$C$4)&gt;=1,YEARFRAC('Client Info'!M305,Reference!$C$4)&lt;=3),5,IF(AND(YEARFRAC('Client Info'!M305,Reference!$C$4)&gt;=4,YEARFRAC('Client Info'!M305,Reference!$C$4)&lt;=7),15,IF(YEARFRAC('Client Info'!M305,Reference!$C$4)&gt;=8,25,IF(YEARFRAC('Client Info'!M305,Reference!$C$4)=YEARFRAC('Client Info'!M305,Reference!$C$4),0,0))))))))</f>
        <v/>
      </c>
      <c r="D305">
        <f>IF(OR('Client Info'!J305=Reference!$A$7),0,IF(OR(Reference!$A$5='Client Info'!J305, 'Client Info'!J305=Reference!$A$19,'Client Info'!J305=Reference!$A$23,'Client Info'!J305=Reference!$A$12),25, IF(OR('Client Info'!J305=Reference!$A$6, 'Client Info'!J305=Reference!$A$16),15, IF(OR('Client Info'!J305=Reference!$A$4,'Client Info'!J305=Reference!$A$13,'Client Info'!J305=Reference!$A$17,),5,0))))</f>
        <v>0</v>
      </c>
      <c r="E305">
        <f>IF('Client Info'!O305&lt;Reference!$E$5,0,IF(AND('Client Info'!O305&gt;=Reference!$E$5,'Client Info'!O305&lt;Reference!$E$6),5,IF(AND('Client Info'!O305&gt;=Reference!$E$6,'Client Info'!O305&lt;Reference!$E$7),15,IF(Reference!$E$7&lt;='Client Info'!O305,25))))</f>
        <v>0</v>
      </c>
      <c r="F305">
        <f>IF(OR('Client Info'!R305=Reference!$B$4,'Client Info'!R305=Reference!$B$5,'Client Info'!R305=Reference!$B$6),25,0)</f>
        <v>0</v>
      </c>
      <c r="G305">
        <f t="shared" si="4"/>
        <v>0</v>
      </c>
      <c r="H305" s="19" t="s">
        <v>912</v>
      </c>
    </row>
    <row r="306" spans="1:8" x14ac:dyDescent="0.35">
      <c r="A306" s="7" t="str">
        <f>VLOOKUP(B306,'Client Info'!$A:$B,2, FALSE)</f>
        <v>Pat Sweeney</v>
      </c>
      <c r="B306" s="19" t="str">
        <f>'Client Info'!A306</f>
        <v>EDC1565</v>
      </c>
      <c r="C306">
        <f ca="1">(IF('Client Info'!M306="","",(IF(YEARFRAC('Client Info'!M306,Reference!$C$4)&lt;1,0,IF(AND(YEARFRAC('Client Info'!M306,Reference!$C$4)&gt;=1,YEARFRAC('Client Info'!M306,Reference!$C$4)&lt;=3),5,IF(AND(YEARFRAC('Client Info'!M306,Reference!$C$4)&gt;=4,YEARFRAC('Client Info'!M306,Reference!$C$4)&lt;=7),15,IF(YEARFRAC('Client Info'!M306,Reference!$C$4)&gt;=8,25,IF(YEARFRAC('Client Info'!M306,Reference!$C$4)=YEARFRAC('Client Info'!M306,Reference!$C$4),0,0))))))))</f>
        <v>25</v>
      </c>
      <c r="D306">
        <f>IF(OR('Client Info'!J306=Reference!$A$7),0,IF(OR(Reference!$A$5='Client Info'!J306, 'Client Info'!J306=Reference!$A$19,'Client Info'!J306=Reference!$A$23,'Client Info'!J306=Reference!$A$12),25, IF(OR('Client Info'!J306=Reference!$A$6, 'Client Info'!J306=Reference!$A$16),15, IF(OR('Client Info'!J306=Reference!$A$4,'Client Info'!J306=Reference!$A$13,'Client Info'!J306=Reference!$A$17,),5,0))))</f>
        <v>5</v>
      </c>
      <c r="E306">
        <f>IF('Client Info'!O306&lt;Reference!$E$5,0,IF(AND('Client Info'!O306&gt;=Reference!$E$5,'Client Info'!O306&lt;Reference!$E$6),5,IF(AND('Client Info'!O306&gt;=Reference!$E$6,'Client Info'!O306&lt;Reference!$E$7),15,IF(Reference!$E$7&lt;='Client Info'!O306,25))))</f>
        <v>5</v>
      </c>
      <c r="F306">
        <f>IF(OR('Client Info'!R306=Reference!$B$4,'Client Info'!R306=Reference!$B$5,'Client Info'!R306=Reference!$B$6),25,0)</f>
        <v>0</v>
      </c>
      <c r="G306">
        <f t="shared" ca="1" si="4"/>
        <v>35</v>
      </c>
      <c r="H306" s="19" t="s">
        <v>796</v>
      </c>
    </row>
    <row r="307" spans="1:8" x14ac:dyDescent="0.35">
      <c r="A307" s="7" t="str">
        <f>VLOOKUP(B307,'Client Info'!$A:$B,2, FALSE)</f>
        <v>Bill Bartels</v>
      </c>
      <c r="B307" s="19" t="str">
        <f>'Client Info'!A307</f>
        <v>EDC2690</v>
      </c>
      <c r="C307" t="str">
        <f>(IF('Client Info'!M307="","",(IF(YEARFRAC('Client Info'!M307,Reference!$C$4)&lt;1,0,IF(AND(YEARFRAC('Client Info'!M307,Reference!$C$4)&gt;=1,YEARFRAC('Client Info'!M307,Reference!$C$4)&lt;=3),5,IF(AND(YEARFRAC('Client Info'!M307,Reference!$C$4)&gt;=4,YEARFRAC('Client Info'!M307,Reference!$C$4)&lt;=7),15,IF(YEARFRAC('Client Info'!M307,Reference!$C$4)&gt;=8,25,IF(YEARFRAC('Client Info'!M307,Reference!$C$4)=YEARFRAC('Client Info'!M307,Reference!$C$4),0,0))))))))</f>
        <v/>
      </c>
      <c r="D307">
        <f>IF(OR('Client Info'!J307=Reference!$A$7),0,IF(OR(Reference!$A$5='Client Info'!J307, 'Client Info'!J307=Reference!$A$19,'Client Info'!J307=Reference!$A$23,'Client Info'!J307=Reference!$A$12),25, IF(OR('Client Info'!J307=Reference!$A$6, 'Client Info'!J307=Reference!$A$16),15, IF(OR('Client Info'!J307=Reference!$A$4,'Client Info'!J307=Reference!$A$13,'Client Info'!J307=Reference!$A$17,),5,0))))</f>
        <v>25</v>
      </c>
      <c r="E307">
        <f>IF('Client Info'!O307&lt;Reference!$E$5,0,IF(AND('Client Info'!O307&gt;=Reference!$E$5,'Client Info'!O307&lt;Reference!$E$6),5,IF(AND('Client Info'!O307&gt;=Reference!$E$6,'Client Info'!O307&lt;Reference!$E$7),15,IF(Reference!$E$7&lt;='Client Info'!O307,25))))</f>
        <v>0</v>
      </c>
      <c r="F307">
        <f>IF(OR('Client Info'!R307=Reference!$B$4,'Client Info'!R307=Reference!$B$5,'Client Info'!R307=Reference!$B$6),25,0)</f>
        <v>0</v>
      </c>
      <c r="G307">
        <f t="shared" si="4"/>
        <v>25</v>
      </c>
      <c r="H307" s="19" t="s">
        <v>812</v>
      </c>
    </row>
    <row r="308" spans="1:8" x14ac:dyDescent="0.35">
      <c r="A308" s="7" t="str">
        <f>VLOOKUP(B308,'Client Info'!$A:$B,2, FALSE)</f>
        <v>Bill Bartels</v>
      </c>
      <c r="B308" s="19" t="str">
        <f>'Client Info'!A308</f>
        <v>EDC2593</v>
      </c>
      <c r="C308" t="str">
        <f>(IF('Client Info'!M308="","",(IF(YEARFRAC('Client Info'!M308,Reference!$C$4)&lt;1,0,IF(AND(YEARFRAC('Client Info'!M308,Reference!$C$4)&gt;=1,YEARFRAC('Client Info'!M308,Reference!$C$4)&lt;=3),5,IF(AND(YEARFRAC('Client Info'!M308,Reference!$C$4)&gt;=4,YEARFRAC('Client Info'!M308,Reference!$C$4)&lt;=7),15,IF(YEARFRAC('Client Info'!M308,Reference!$C$4)&gt;=8,25,IF(YEARFRAC('Client Info'!M308,Reference!$C$4)=YEARFRAC('Client Info'!M308,Reference!$C$4),0,0))))))))</f>
        <v/>
      </c>
      <c r="D308">
        <f>IF(OR('Client Info'!J308=Reference!$A$7),0,IF(OR(Reference!$A$5='Client Info'!J308, 'Client Info'!J308=Reference!$A$19,'Client Info'!J308=Reference!$A$23,'Client Info'!J308=Reference!$A$12),25, IF(OR('Client Info'!J308=Reference!$A$6, 'Client Info'!J308=Reference!$A$16),15, IF(OR('Client Info'!J308=Reference!$A$4,'Client Info'!J308=Reference!$A$13,'Client Info'!J308=Reference!$A$17,),5,0))))</f>
        <v>5</v>
      </c>
      <c r="E308">
        <f>IF('Client Info'!O308&lt;Reference!$E$5,0,IF(AND('Client Info'!O308&gt;=Reference!$E$5,'Client Info'!O308&lt;Reference!$E$6),5,IF(AND('Client Info'!O308&gt;=Reference!$E$6,'Client Info'!O308&lt;Reference!$E$7),15,IF(Reference!$E$7&lt;='Client Info'!O308,25))))</f>
        <v>0</v>
      </c>
      <c r="F308">
        <f>IF(OR('Client Info'!R308=Reference!$B$4,'Client Info'!R308=Reference!$B$5,'Client Info'!R308=Reference!$B$6),25,0)</f>
        <v>0</v>
      </c>
      <c r="G308">
        <f t="shared" si="4"/>
        <v>5</v>
      </c>
      <c r="H308" s="19" t="s">
        <v>812</v>
      </c>
    </row>
    <row r="309" spans="1:8" x14ac:dyDescent="0.35">
      <c r="A309" s="7" t="str">
        <f>VLOOKUP(B309,'Client Info'!$A:$B,2, FALSE)</f>
        <v>Marvin Boateng</v>
      </c>
      <c r="B309" s="19" t="str">
        <f>'Client Info'!A309</f>
        <v>EDC1817g</v>
      </c>
      <c r="C309">
        <f ca="1">(IF('Client Info'!M309="","",(IF(YEARFRAC('Client Info'!M309,Reference!$C$4)&lt;1,0,IF(AND(YEARFRAC('Client Info'!M309,Reference!$C$4)&gt;=1,YEARFRAC('Client Info'!M309,Reference!$C$4)&lt;=3),5,IF(AND(YEARFRAC('Client Info'!M309,Reference!$C$4)&gt;=4,YEARFRAC('Client Info'!M309,Reference!$C$4)&lt;=7),15,IF(YEARFRAC('Client Info'!M309,Reference!$C$4)&gt;=8,25,IF(YEARFRAC('Client Info'!M309,Reference!$C$4)=YEARFRAC('Client Info'!M309,Reference!$C$4),0,0))))))))</f>
        <v>25</v>
      </c>
      <c r="D309">
        <f>IF(OR('Client Info'!J309=Reference!$A$7),0,IF(OR(Reference!$A$5='Client Info'!J309, 'Client Info'!J309=Reference!$A$19,'Client Info'!J309=Reference!$A$23,'Client Info'!J309=Reference!$A$12),25, IF(OR('Client Info'!J309=Reference!$A$6, 'Client Info'!J309=Reference!$A$16),15, IF(OR('Client Info'!J309=Reference!$A$4,'Client Info'!J309=Reference!$A$13,'Client Info'!J309=Reference!$A$17,),5,0))))</f>
        <v>5</v>
      </c>
      <c r="E309">
        <f>IF('Client Info'!O309&lt;Reference!$E$5,0,IF(AND('Client Info'!O309&gt;=Reference!$E$5,'Client Info'!O309&lt;Reference!$E$6),5,IF(AND('Client Info'!O309&gt;=Reference!$E$6,'Client Info'!O309&lt;Reference!$E$7),15,IF(Reference!$E$7&lt;='Client Info'!O309,25))))</f>
        <v>25</v>
      </c>
      <c r="F309">
        <f>IF(OR('Client Info'!R309=Reference!$B$4,'Client Info'!R309=Reference!$B$5,'Client Info'!R309=Reference!$B$6),25,0)</f>
        <v>0</v>
      </c>
      <c r="G309">
        <f t="shared" ca="1" si="4"/>
        <v>55</v>
      </c>
      <c r="H309" s="19" t="s">
        <v>921</v>
      </c>
    </row>
    <row r="310" spans="1:8" x14ac:dyDescent="0.35">
      <c r="A310" s="7" t="str">
        <f>VLOOKUP(B310,'Client Info'!$A:$B,2, FALSE)</f>
        <v>Alondra Gaytan</v>
      </c>
      <c r="B310" s="19" t="str">
        <f>'Client Info'!A310</f>
        <v>EDC2166</v>
      </c>
      <c r="C310">
        <f ca="1">(IF('Client Info'!M310="","",(IF(YEARFRAC('Client Info'!M310,Reference!$C$4)&lt;1,0,IF(AND(YEARFRAC('Client Info'!M310,Reference!$C$4)&gt;=1,YEARFRAC('Client Info'!M310,Reference!$C$4)&lt;=3),5,IF(AND(YEARFRAC('Client Info'!M310,Reference!$C$4)&gt;=4,YEARFRAC('Client Info'!M310,Reference!$C$4)&lt;=7),15,IF(YEARFRAC('Client Info'!M310,Reference!$C$4)&gt;=8,25,IF(YEARFRAC('Client Info'!M310,Reference!$C$4)=YEARFRAC('Client Info'!M310,Reference!$C$4),0,0))))))))</f>
        <v>0</v>
      </c>
      <c r="D310">
        <f>IF(OR('Client Info'!J310=Reference!$A$7),0,IF(OR(Reference!$A$5='Client Info'!J310, 'Client Info'!J310=Reference!$A$19,'Client Info'!J310=Reference!$A$23,'Client Info'!J310=Reference!$A$12),25, IF(OR('Client Info'!J310=Reference!$A$6, 'Client Info'!J310=Reference!$A$16),15, IF(OR('Client Info'!J310=Reference!$A$4,'Client Info'!J310=Reference!$A$13,'Client Info'!J310=Reference!$A$17,),5,0))))</f>
        <v>15</v>
      </c>
      <c r="E310">
        <f>IF('Client Info'!O310&lt;Reference!$E$5,0,IF(AND('Client Info'!O310&gt;=Reference!$E$5,'Client Info'!O310&lt;Reference!$E$6),5,IF(AND('Client Info'!O310&gt;=Reference!$E$6,'Client Info'!O310&lt;Reference!$E$7),15,IF(Reference!$E$7&lt;='Client Info'!O310,25))))</f>
        <v>0</v>
      </c>
      <c r="F310">
        <f>IF(OR('Client Info'!R310=Reference!$B$4,'Client Info'!R310=Reference!$B$5,'Client Info'!R310=Reference!$B$6),25,0)</f>
        <v>0</v>
      </c>
      <c r="G310">
        <f t="shared" ca="1" si="4"/>
        <v>15</v>
      </c>
      <c r="H310" s="19" t="s">
        <v>885</v>
      </c>
    </row>
    <row r="311" spans="1:8" x14ac:dyDescent="0.35">
      <c r="A311" s="7" t="str">
        <f>VLOOKUP(B311,'Client Info'!$A:$B,2, FALSE)</f>
        <v>Ray Bowman</v>
      </c>
      <c r="B311" s="19" t="str">
        <f>'Client Info'!A311</f>
        <v>EDC0883</v>
      </c>
      <c r="C311">
        <f ca="1">(IF('Client Info'!M311="","",(IF(YEARFRAC('Client Info'!M311,Reference!$C$4)&lt;1,0,IF(AND(YEARFRAC('Client Info'!M311,Reference!$C$4)&gt;=1,YEARFRAC('Client Info'!M311,Reference!$C$4)&lt;=3),5,IF(AND(YEARFRAC('Client Info'!M311,Reference!$C$4)&gt;=4,YEARFRAC('Client Info'!M311,Reference!$C$4)&lt;=7),15,IF(YEARFRAC('Client Info'!M311,Reference!$C$4)&gt;=8,25,IF(YEARFRAC('Client Info'!M311,Reference!$C$4)=YEARFRAC('Client Info'!M311,Reference!$C$4),0,0))))))))</f>
        <v>15</v>
      </c>
      <c r="D311">
        <f>IF(OR('Client Info'!J311=Reference!$A$7),0,IF(OR(Reference!$A$5='Client Info'!J311, 'Client Info'!J311=Reference!$A$19,'Client Info'!J311=Reference!$A$23,'Client Info'!J311=Reference!$A$12),25, IF(OR('Client Info'!J311=Reference!$A$6, 'Client Info'!J311=Reference!$A$16),15, IF(OR('Client Info'!J311=Reference!$A$4,'Client Info'!J311=Reference!$A$13,'Client Info'!J311=Reference!$A$17,),5,0))))</f>
        <v>15</v>
      </c>
      <c r="E311">
        <f>IF('Client Info'!O311&lt;Reference!$E$5,0,IF(AND('Client Info'!O311&gt;=Reference!$E$5,'Client Info'!O311&lt;Reference!$E$6),5,IF(AND('Client Info'!O311&gt;=Reference!$E$6,'Client Info'!O311&lt;Reference!$E$7),15,IF(Reference!$E$7&lt;='Client Info'!O311,25))))</f>
        <v>0</v>
      </c>
      <c r="F311">
        <f>IF(OR('Client Info'!R311=Reference!$B$4,'Client Info'!R311=Reference!$B$5,'Client Info'!R311=Reference!$B$6),25,0)</f>
        <v>0</v>
      </c>
      <c r="G311">
        <f t="shared" ca="1" si="4"/>
        <v>30</v>
      </c>
      <c r="H311" s="19" t="s">
        <v>912</v>
      </c>
    </row>
    <row r="312" spans="1:8" x14ac:dyDescent="0.35">
      <c r="A312" s="7" t="str">
        <f>VLOOKUP(B312,'Client Info'!$A:$B,2, FALSE)</f>
        <v>Ray Bowman</v>
      </c>
      <c r="B312" s="19" t="str">
        <f>'Client Info'!A312</f>
        <v>EDC0833</v>
      </c>
      <c r="C312">
        <f ca="1">(IF('Client Info'!M312="","",(IF(YEARFRAC('Client Info'!M312,Reference!$C$4)&lt;1,0,IF(AND(YEARFRAC('Client Info'!M312,Reference!$C$4)&gt;=1,YEARFRAC('Client Info'!M312,Reference!$C$4)&lt;=3),5,IF(AND(YEARFRAC('Client Info'!M312,Reference!$C$4)&gt;=4,YEARFRAC('Client Info'!M312,Reference!$C$4)&lt;=7),15,IF(YEARFRAC('Client Info'!M312,Reference!$C$4)&gt;=8,25,IF(YEARFRAC('Client Info'!M312,Reference!$C$4)=YEARFRAC('Client Info'!M312,Reference!$C$4),0,0))))))))</f>
        <v>15</v>
      </c>
      <c r="D312">
        <f>IF(OR('Client Info'!J312=Reference!$A$7),0,IF(OR(Reference!$A$5='Client Info'!J312, 'Client Info'!J312=Reference!$A$19,'Client Info'!J312=Reference!$A$23,'Client Info'!J312=Reference!$A$12),25, IF(OR('Client Info'!J312=Reference!$A$6, 'Client Info'!J312=Reference!$A$16),15, IF(OR('Client Info'!J312=Reference!$A$4,'Client Info'!J312=Reference!$A$13,'Client Info'!J312=Reference!$A$17,),5,0))))</f>
        <v>25</v>
      </c>
      <c r="E312">
        <f>IF('Client Info'!O312&lt;Reference!$E$5,0,IF(AND('Client Info'!O312&gt;=Reference!$E$5,'Client Info'!O312&lt;Reference!$E$6),5,IF(AND('Client Info'!O312&gt;=Reference!$E$6,'Client Info'!O312&lt;Reference!$E$7),15,IF(Reference!$E$7&lt;='Client Info'!O312,25))))</f>
        <v>0</v>
      </c>
      <c r="F312">
        <f>IF(OR('Client Info'!R312=Reference!$B$4,'Client Info'!R312=Reference!$B$5,'Client Info'!R312=Reference!$B$6),25,0)</f>
        <v>0</v>
      </c>
      <c r="G312">
        <f t="shared" ca="1" si="4"/>
        <v>40</v>
      </c>
      <c r="H312" s="19" t="s">
        <v>912</v>
      </c>
    </row>
    <row r="313" spans="1:8" x14ac:dyDescent="0.35">
      <c r="A313" s="7" t="str">
        <f>VLOOKUP(B313,'Client Info'!$A:$B,2, FALSE)</f>
        <v>Anthony C. Elliott</v>
      </c>
      <c r="B313" s="19" t="str">
        <f>'Client Info'!A313</f>
        <v>EDC2314</v>
      </c>
      <c r="C313" t="str">
        <f>(IF('Client Info'!M313="","",(IF(YEARFRAC('Client Info'!M313,Reference!$C$4)&lt;1,0,IF(AND(YEARFRAC('Client Info'!M313,Reference!$C$4)&gt;=1,YEARFRAC('Client Info'!M313,Reference!$C$4)&lt;=3),5,IF(AND(YEARFRAC('Client Info'!M313,Reference!$C$4)&gt;=4,YEARFRAC('Client Info'!M313,Reference!$C$4)&lt;=7),15,IF(YEARFRAC('Client Info'!M313,Reference!$C$4)&gt;=8,25,IF(YEARFRAC('Client Info'!M313,Reference!$C$4)=YEARFRAC('Client Info'!M313,Reference!$C$4),0,0))))))))</f>
        <v/>
      </c>
      <c r="D313">
        <f>IF(OR('Client Info'!J313=Reference!$A$7),0,IF(OR(Reference!$A$5='Client Info'!J313, 'Client Info'!J313=Reference!$A$19,'Client Info'!J313=Reference!$A$23,'Client Info'!J313=Reference!$A$12),25, IF(OR('Client Info'!J313=Reference!$A$6, 'Client Info'!J313=Reference!$A$16),15, IF(OR('Client Info'!J313=Reference!$A$4,'Client Info'!J313=Reference!$A$13,'Client Info'!J313=Reference!$A$17,),5,0))))</f>
        <v>5</v>
      </c>
      <c r="E313">
        <f>IF('Client Info'!O313&lt;Reference!$E$5,0,IF(AND('Client Info'!O313&gt;=Reference!$E$5,'Client Info'!O313&lt;Reference!$E$6),5,IF(AND('Client Info'!O313&gt;=Reference!$E$6,'Client Info'!O313&lt;Reference!$E$7),15,IF(Reference!$E$7&lt;='Client Info'!O313,25))))</f>
        <v>0</v>
      </c>
      <c r="F313">
        <f>IF(OR('Client Info'!R313=Reference!$B$4,'Client Info'!R313=Reference!$B$5,'Client Info'!R313=Reference!$B$6),25,0)</f>
        <v>0</v>
      </c>
      <c r="G313">
        <f t="shared" si="4"/>
        <v>5</v>
      </c>
      <c r="H313" s="19" t="s">
        <v>1365</v>
      </c>
    </row>
    <row r="314" spans="1:8" x14ac:dyDescent="0.35">
      <c r="A314" s="7" t="str">
        <f>VLOOKUP(B314,'Client Info'!$A:$B,2, FALSE)</f>
        <v>Sylvia Martini</v>
      </c>
      <c r="B314" s="19" t="str">
        <f>'Client Info'!A314</f>
        <v>EDC2191T</v>
      </c>
      <c r="C314">
        <f ca="1">(IF('Client Info'!M314="","",(IF(YEARFRAC('Client Info'!M314,Reference!$C$4)&lt;1,0,IF(AND(YEARFRAC('Client Info'!M314,Reference!$C$4)&gt;=1,YEARFRAC('Client Info'!M314,Reference!$C$4)&lt;=3),5,IF(AND(YEARFRAC('Client Info'!M314,Reference!$C$4)&gt;=4,YEARFRAC('Client Info'!M314,Reference!$C$4)&lt;=7),15,IF(YEARFRAC('Client Info'!M314,Reference!$C$4)&gt;=8,25,IF(YEARFRAC('Client Info'!M314,Reference!$C$4)=YEARFRAC('Client Info'!M314,Reference!$C$4),0,0))))))))</f>
        <v>25</v>
      </c>
      <c r="D314">
        <f>IF(OR('Client Info'!J314=Reference!$A$7),0,IF(OR(Reference!$A$5='Client Info'!J314, 'Client Info'!J314=Reference!$A$19,'Client Info'!J314=Reference!$A$23,'Client Info'!J314=Reference!$A$12),25, IF(OR('Client Info'!J314=Reference!$A$6, 'Client Info'!J314=Reference!$A$16),15, IF(OR('Client Info'!J314=Reference!$A$4,'Client Info'!J314=Reference!$A$13,'Client Info'!J314=Reference!$A$17,),5,0))))</f>
        <v>25</v>
      </c>
      <c r="E314">
        <f>IF('Client Info'!O314&lt;Reference!$E$5,0,IF(AND('Client Info'!O314&gt;=Reference!$E$5,'Client Info'!O314&lt;Reference!$E$6),5,IF(AND('Client Info'!O314&gt;=Reference!$E$6,'Client Info'!O314&lt;Reference!$E$7),15,IF(Reference!$E$7&lt;='Client Info'!O314,25))))</f>
        <v>15</v>
      </c>
      <c r="F314">
        <f>IF(OR('Client Info'!R314=Reference!$B$4,'Client Info'!R314=Reference!$B$5,'Client Info'!R314=Reference!$B$6),25,0)</f>
        <v>25</v>
      </c>
      <c r="G314">
        <f t="shared" ca="1" si="4"/>
        <v>90</v>
      </c>
      <c r="H314" s="19" t="s">
        <v>822</v>
      </c>
    </row>
    <row r="315" spans="1:8" x14ac:dyDescent="0.35">
      <c r="A315" s="7" t="str">
        <f>VLOOKUP(B315,'Client Info'!$A:$B,2, FALSE)</f>
        <v>Rose Obetz</v>
      </c>
      <c r="B315" s="19" t="str">
        <f>'Client Info'!A315</f>
        <v>EDC1871g</v>
      </c>
      <c r="C315">
        <f ca="1">(IF('Client Info'!M315="","",(IF(YEARFRAC('Client Info'!M315,Reference!$C$4)&lt;1,0,IF(AND(YEARFRAC('Client Info'!M315,Reference!$C$4)&gt;=1,YEARFRAC('Client Info'!M315,Reference!$C$4)&lt;=3),5,IF(AND(YEARFRAC('Client Info'!M315,Reference!$C$4)&gt;=4,YEARFRAC('Client Info'!M315,Reference!$C$4)&lt;=7),15,IF(YEARFRAC('Client Info'!M315,Reference!$C$4)&gt;=8,25,IF(YEARFRAC('Client Info'!M315,Reference!$C$4)=YEARFRAC('Client Info'!M315,Reference!$C$4),0,0))))))))</f>
        <v>0</v>
      </c>
      <c r="D315">
        <f>IF(OR('Client Info'!J315=Reference!$A$7),0,IF(OR(Reference!$A$5='Client Info'!J315, 'Client Info'!J315=Reference!$A$19,'Client Info'!J315=Reference!$A$23,'Client Info'!J315=Reference!$A$12),25, IF(OR('Client Info'!J315=Reference!$A$6, 'Client Info'!J315=Reference!$A$16),15, IF(OR('Client Info'!J315=Reference!$A$4,'Client Info'!J315=Reference!$A$13,'Client Info'!J315=Reference!$A$17,),5,0))))</f>
        <v>5</v>
      </c>
      <c r="E315">
        <f>IF('Client Info'!O315&lt;Reference!$E$5,0,IF(AND('Client Info'!O315&gt;=Reference!$E$5,'Client Info'!O315&lt;Reference!$E$6),5,IF(AND('Client Info'!O315&gt;=Reference!$E$6,'Client Info'!O315&lt;Reference!$E$7),15,IF(Reference!$E$7&lt;='Client Info'!O315,25))))</f>
        <v>0</v>
      </c>
      <c r="F315">
        <f>IF(OR('Client Info'!R315=Reference!$B$4,'Client Info'!R315=Reference!$B$5,'Client Info'!R315=Reference!$B$6),25,0)</f>
        <v>0</v>
      </c>
      <c r="G315">
        <f t="shared" ca="1" si="4"/>
        <v>5</v>
      </c>
      <c r="H315" s="19" t="s">
        <v>874</v>
      </c>
    </row>
    <row r="316" spans="1:8" x14ac:dyDescent="0.35">
      <c r="A316" s="7" t="str">
        <f>VLOOKUP(B316,'Client Info'!$A:$B,2, FALSE)</f>
        <v>Alondra Gaytan</v>
      </c>
      <c r="B316" s="19" t="str">
        <f>'Client Info'!A316</f>
        <v>EDC1998</v>
      </c>
      <c r="C316">
        <f ca="1">(IF('Client Info'!M316="","",(IF(YEARFRAC('Client Info'!M316,Reference!$C$4)&lt;1,0,IF(AND(YEARFRAC('Client Info'!M316,Reference!$C$4)&gt;=1,YEARFRAC('Client Info'!M316,Reference!$C$4)&lt;=3),5,IF(AND(YEARFRAC('Client Info'!M316,Reference!$C$4)&gt;=4,YEARFRAC('Client Info'!M316,Reference!$C$4)&lt;=7),15,IF(YEARFRAC('Client Info'!M316,Reference!$C$4)&gt;=8,25,IF(YEARFRAC('Client Info'!M316,Reference!$C$4)=YEARFRAC('Client Info'!M316,Reference!$C$4),0,0))))))))</f>
        <v>25</v>
      </c>
      <c r="D316">
        <f>IF(OR('Client Info'!J316=Reference!$A$7),0,IF(OR(Reference!$A$5='Client Info'!J316, 'Client Info'!J316=Reference!$A$19,'Client Info'!J316=Reference!$A$23,'Client Info'!J316=Reference!$A$12),25, IF(OR('Client Info'!J316=Reference!$A$6, 'Client Info'!J316=Reference!$A$16),15, IF(OR('Client Info'!J316=Reference!$A$4,'Client Info'!J316=Reference!$A$13,'Client Info'!J316=Reference!$A$17,),5,0))))</f>
        <v>0</v>
      </c>
      <c r="E316">
        <f>IF('Client Info'!O316&lt;Reference!$E$5,0,IF(AND('Client Info'!O316&gt;=Reference!$E$5,'Client Info'!O316&lt;Reference!$E$6),5,IF(AND('Client Info'!O316&gt;=Reference!$E$6,'Client Info'!O316&lt;Reference!$E$7),15,IF(Reference!$E$7&lt;='Client Info'!O316,25))))</f>
        <v>15</v>
      </c>
      <c r="F316">
        <f>IF(OR('Client Info'!R316=Reference!$B$4,'Client Info'!R316=Reference!$B$5,'Client Info'!R316=Reference!$B$6),25,0)</f>
        <v>25</v>
      </c>
      <c r="G316">
        <f t="shared" ca="1" si="4"/>
        <v>65</v>
      </c>
      <c r="H316" s="19" t="s">
        <v>885</v>
      </c>
    </row>
    <row r="317" spans="1:8" x14ac:dyDescent="0.35">
      <c r="A317" s="7" t="str">
        <f>VLOOKUP(B317,'Client Info'!$A:$B,2, FALSE)</f>
        <v>Julie Samson</v>
      </c>
      <c r="B317" s="19" t="str">
        <f>'Client Info'!A317</f>
        <v>EDC2245</v>
      </c>
      <c r="C317">
        <f ca="1">(IF('Client Info'!M317="","",(IF(YEARFRAC('Client Info'!M317,Reference!$C$4)&lt;1,0,IF(AND(YEARFRAC('Client Info'!M317,Reference!$C$4)&gt;=1,YEARFRAC('Client Info'!M317,Reference!$C$4)&lt;=3),5,IF(AND(YEARFRAC('Client Info'!M317,Reference!$C$4)&gt;=4,YEARFRAC('Client Info'!M317,Reference!$C$4)&lt;=7),15,IF(YEARFRAC('Client Info'!M317,Reference!$C$4)&gt;=8,25,IF(YEARFRAC('Client Info'!M317,Reference!$C$4)=YEARFRAC('Client Info'!M317,Reference!$C$4),0,0))))))))</f>
        <v>5</v>
      </c>
      <c r="D317">
        <f>IF(OR('Client Info'!J317=Reference!$A$7),0,IF(OR(Reference!$A$5='Client Info'!J317, 'Client Info'!J317=Reference!$A$19,'Client Info'!J317=Reference!$A$23,'Client Info'!J317=Reference!$A$12),25, IF(OR('Client Info'!J317=Reference!$A$6, 'Client Info'!J317=Reference!$A$16),15, IF(OR('Client Info'!J317=Reference!$A$4,'Client Info'!J317=Reference!$A$13,'Client Info'!J317=Reference!$A$17,),5,0))))</f>
        <v>0</v>
      </c>
      <c r="E317">
        <f>IF('Client Info'!O317&lt;Reference!$E$5,0,IF(AND('Client Info'!O317&gt;=Reference!$E$5,'Client Info'!O317&lt;Reference!$E$6),5,IF(AND('Client Info'!O317&gt;=Reference!$E$6,'Client Info'!O317&lt;Reference!$E$7),15,IF(Reference!$E$7&lt;='Client Info'!O317,25))))</f>
        <v>0</v>
      </c>
      <c r="F317">
        <f>IF(OR('Client Info'!R317=Reference!$B$4,'Client Info'!R317=Reference!$B$5,'Client Info'!R317=Reference!$B$6),25,0)</f>
        <v>0</v>
      </c>
      <c r="G317">
        <f t="shared" ca="1" si="4"/>
        <v>5</v>
      </c>
      <c r="H317" s="19" t="s">
        <v>835</v>
      </c>
    </row>
    <row r="318" spans="1:8" x14ac:dyDescent="0.35">
      <c r="A318" s="7" t="str">
        <f>VLOOKUP(B318,'Client Info'!$A:$B,2, FALSE)</f>
        <v>Alondra Gaytan</v>
      </c>
      <c r="B318" s="19" t="str">
        <f>'Client Info'!A318</f>
        <v>EDC2081</v>
      </c>
      <c r="C318" t="str">
        <f>(IF('Client Info'!M318="","",(IF(YEARFRAC('Client Info'!M318,Reference!$C$4)&lt;1,0,IF(AND(YEARFRAC('Client Info'!M318,Reference!$C$4)&gt;=1,YEARFRAC('Client Info'!M318,Reference!$C$4)&lt;=3),5,IF(AND(YEARFRAC('Client Info'!M318,Reference!$C$4)&gt;=4,YEARFRAC('Client Info'!M318,Reference!$C$4)&lt;=7),15,IF(YEARFRAC('Client Info'!M318,Reference!$C$4)&gt;=8,25,IF(YEARFRAC('Client Info'!M318,Reference!$C$4)=YEARFRAC('Client Info'!M318,Reference!$C$4),0,0))))))))</f>
        <v/>
      </c>
      <c r="D318">
        <f>IF(OR('Client Info'!J318=Reference!$A$7),0,IF(OR(Reference!$A$5='Client Info'!J318, 'Client Info'!J318=Reference!$A$19,'Client Info'!J318=Reference!$A$23,'Client Info'!J318=Reference!$A$12),25, IF(OR('Client Info'!J318=Reference!$A$6, 'Client Info'!J318=Reference!$A$16),15, IF(OR('Client Info'!J318=Reference!$A$4,'Client Info'!J318=Reference!$A$13,'Client Info'!J318=Reference!$A$17,),5,0))))</f>
        <v>5</v>
      </c>
      <c r="E318">
        <f>IF('Client Info'!O318&lt;Reference!$E$5,0,IF(AND('Client Info'!O318&gt;=Reference!$E$5,'Client Info'!O318&lt;Reference!$E$6),5,IF(AND('Client Info'!O318&gt;=Reference!$E$6,'Client Info'!O318&lt;Reference!$E$7),15,IF(Reference!$E$7&lt;='Client Info'!O318,25))))</f>
        <v>0</v>
      </c>
      <c r="F318">
        <f>IF(OR('Client Info'!R318=Reference!$B$4,'Client Info'!R318=Reference!$B$5,'Client Info'!R318=Reference!$B$6),25,0)</f>
        <v>25</v>
      </c>
      <c r="G318">
        <f t="shared" si="4"/>
        <v>30</v>
      </c>
      <c r="H318" s="19" t="s">
        <v>885</v>
      </c>
    </row>
    <row r="319" spans="1:8" x14ac:dyDescent="0.35">
      <c r="A319" s="7" t="str">
        <f>VLOOKUP(B319,'Client Info'!$A:$B,2, FALSE)</f>
        <v>Bill Bartels</v>
      </c>
      <c r="B319" s="19" t="str">
        <f>'Client Info'!A319</f>
        <v>EDC2730</v>
      </c>
      <c r="C319" t="str">
        <f>(IF('Client Info'!M319="","",(IF(YEARFRAC('Client Info'!M319,Reference!$C$4)&lt;1,0,IF(AND(YEARFRAC('Client Info'!M319,Reference!$C$4)&gt;=1,YEARFRAC('Client Info'!M319,Reference!$C$4)&lt;=3),5,IF(AND(YEARFRAC('Client Info'!M319,Reference!$C$4)&gt;=4,YEARFRAC('Client Info'!M319,Reference!$C$4)&lt;=7),15,IF(YEARFRAC('Client Info'!M319,Reference!$C$4)&gt;=8,25,IF(YEARFRAC('Client Info'!M319,Reference!$C$4)=YEARFRAC('Client Info'!M319,Reference!$C$4),0,0))))))))</f>
        <v/>
      </c>
      <c r="D319">
        <f>IF(OR('Client Info'!J319=Reference!$A$7),0,IF(OR(Reference!$A$5='Client Info'!J319, 'Client Info'!J319=Reference!$A$19,'Client Info'!J319=Reference!$A$23,'Client Info'!J319=Reference!$A$12),25, IF(OR('Client Info'!J319=Reference!$A$6, 'Client Info'!J319=Reference!$A$16),15, IF(OR('Client Info'!J319=Reference!$A$4,'Client Info'!J319=Reference!$A$13,'Client Info'!J319=Reference!$A$17,),5,0))))</f>
        <v>5</v>
      </c>
      <c r="E319">
        <f>IF('Client Info'!O319&lt;Reference!$E$5,0,IF(AND('Client Info'!O319&gt;=Reference!$E$5,'Client Info'!O319&lt;Reference!$E$6),5,IF(AND('Client Info'!O319&gt;=Reference!$E$6,'Client Info'!O319&lt;Reference!$E$7),15,IF(Reference!$E$7&lt;='Client Info'!O319,25))))</f>
        <v>0</v>
      </c>
      <c r="F319">
        <f>IF(OR('Client Info'!R319=Reference!$B$4,'Client Info'!R319=Reference!$B$5,'Client Info'!R319=Reference!$B$6),25,0)</f>
        <v>25</v>
      </c>
      <c r="G319">
        <f t="shared" si="4"/>
        <v>30</v>
      </c>
      <c r="H319" s="19" t="s">
        <v>812</v>
      </c>
    </row>
    <row r="320" spans="1:8" x14ac:dyDescent="0.35">
      <c r="A320" s="7" t="str">
        <f>VLOOKUP(B320,'Client Info'!$A:$B,2, FALSE)</f>
        <v>Mary Anne Rooney</v>
      </c>
      <c r="B320" s="19" t="str">
        <f>'Client Info'!A320</f>
        <v>EDC0187</v>
      </c>
      <c r="C320">
        <f ca="1">(IF('Client Info'!M320="","",(IF(YEARFRAC('Client Info'!M320,Reference!$C$4)&lt;1,0,IF(AND(YEARFRAC('Client Info'!M320,Reference!$C$4)&gt;=1,YEARFRAC('Client Info'!M320,Reference!$C$4)&lt;=3),5,IF(AND(YEARFRAC('Client Info'!M320,Reference!$C$4)&gt;=4,YEARFRAC('Client Info'!M320,Reference!$C$4)&lt;=7),15,IF(YEARFRAC('Client Info'!M320,Reference!$C$4)&gt;=8,25,IF(YEARFRAC('Client Info'!M320,Reference!$C$4)=YEARFRAC('Client Info'!M320,Reference!$C$4),0,0))))))))</f>
        <v>25</v>
      </c>
      <c r="D320">
        <f>IF(OR('Client Info'!J320=Reference!$A$7),0,IF(OR(Reference!$A$5='Client Info'!J320, 'Client Info'!J320=Reference!$A$19,'Client Info'!J320=Reference!$A$23,'Client Info'!J320=Reference!$A$12),25, IF(OR('Client Info'!J320=Reference!$A$6, 'Client Info'!J320=Reference!$A$16),15, IF(OR('Client Info'!J320=Reference!$A$4,'Client Info'!J320=Reference!$A$13,'Client Info'!J320=Reference!$A$17,),5,0))))</f>
        <v>15</v>
      </c>
      <c r="E320">
        <f>IF('Client Info'!O320&lt;Reference!$E$5,0,IF(AND('Client Info'!O320&gt;=Reference!$E$5,'Client Info'!O320&lt;Reference!$E$6),5,IF(AND('Client Info'!O320&gt;=Reference!$E$6,'Client Info'!O320&lt;Reference!$E$7),15,IF(Reference!$E$7&lt;='Client Info'!O320,25))))</f>
        <v>0</v>
      </c>
      <c r="F320">
        <f>IF(OR('Client Info'!R320=Reference!$B$4,'Client Info'!R320=Reference!$B$5,'Client Info'!R320=Reference!$B$6),25,0)</f>
        <v>0</v>
      </c>
      <c r="G320">
        <f t="shared" ca="1" si="4"/>
        <v>40</v>
      </c>
      <c r="H320" s="19" t="s">
        <v>1659</v>
      </c>
    </row>
    <row r="321" spans="1:8" x14ac:dyDescent="0.35">
      <c r="A321" s="7" t="str">
        <f>VLOOKUP(B321,'Client Info'!$A:$B,2, FALSE)</f>
        <v>Michael Kauffman</v>
      </c>
      <c r="B321" s="19" t="str">
        <f>'Client Info'!A321</f>
        <v>EDC1502</v>
      </c>
      <c r="C321" t="str">
        <f>(IF('Client Info'!M321="","",(IF(YEARFRAC('Client Info'!M321,Reference!$C$4)&lt;1,0,IF(AND(YEARFRAC('Client Info'!M321,Reference!$C$4)&gt;=1,YEARFRAC('Client Info'!M321,Reference!$C$4)&lt;=3),5,IF(AND(YEARFRAC('Client Info'!M321,Reference!$C$4)&gt;=4,YEARFRAC('Client Info'!M321,Reference!$C$4)&lt;=7),15,IF(YEARFRAC('Client Info'!M321,Reference!$C$4)&gt;=8,25,IF(YEARFRAC('Client Info'!M321,Reference!$C$4)=YEARFRAC('Client Info'!M321,Reference!$C$4),0,0))))))))</f>
        <v/>
      </c>
      <c r="D321">
        <f>IF(OR('Client Info'!J321=Reference!$A$7),0,IF(OR(Reference!$A$5='Client Info'!J321, 'Client Info'!J321=Reference!$A$19,'Client Info'!J321=Reference!$A$23,'Client Info'!J321=Reference!$A$12),25, IF(OR('Client Info'!J321=Reference!$A$6, 'Client Info'!J321=Reference!$A$16),15, IF(OR('Client Info'!J321=Reference!$A$4,'Client Info'!J321=Reference!$A$13,'Client Info'!J321=Reference!$A$17,),5,0))))</f>
        <v>5</v>
      </c>
      <c r="E321">
        <f>IF('Client Info'!O321&lt;Reference!$E$5,0,IF(AND('Client Info'!O321&gt;=Reference!$E$5,'Client Info'!O321&lt;Reference!$E$6),5,IF(AND('Client Info'!O321&gt;=Reference!$E$6,'Client Info'!O321&lt;Reference!$E$7),15,IF(Reference!$E$7&lt;='Client Info'!O321,25))))</f>
        <v>0</v>
      </c>
      <c r="F321">
        <f>IF(OR('Client Info'!R321=Reference!$B$4,'Client Info'!R321=Reference!$B$5,'Client Info'!R321=Reference!$B$6),25,0)</f>
        <v>0</v>
      </c>
      <c r="G321">
        <f t="shared" si="4"/>
        <v>5</v>
      </c>
      <c r="H321" s="19" t="s">
        <v>882</v>
      </c>
    </row>
    <row r="322" spans="1:8" x14ac:dyDescent="0.35">
      <c r="A322" s="7" t="str">
        <f>VLOOKUP(B322,'Client Info'!$A:$B,2, FALSE)</f>
        <v>Anthony C. Elliott</v>
      </c>
      <c r="B322" s="19" t="str">
        <f>'Client Info'!A322</f>
        <v>EDC2777DRR</v>
      </c>
      <c r="C322">
        <f ca="1">(IF('Client Info'!M322="","",(IF(YEARFRAC('Client Info'!M322,Reference!$C$4)&lt;1,0,IF(AND(YEARFRAC('Client Info'!M322,Reference!$C$4)&gt;=1,YEARFRAC('Client Info'!M322,Reference!$C$4)&lt;=3),5,IF(AND(YEARFRAC('Client Info'!M322,Reference!$C$4)&gt;=4,YEARFRAC('Client Info'!M322,Reference!$C$4)&lt;=7),15,IF(YEARFRAC('Client Info'!M322,Reference!$C$4)&gt;=8,25,IF(YEARFRAC('Client Info'!M322,Reference!$C$4)=YEARFRAC('Client Info'!M322,Reference!$C$4),0,0))))))))</f>
        <v>0</v>
      </c>
      <c r="D322">
        <f>IF(OR('Client Info'!J322=Reference!$A$7),0,IF(OR(Reference!$A$5='Client Info'!J322, 'Client Info'!J322=Reference!$A$19,'Client Info'!J322=Reference!$A$23,'Client Info'!J322=Reference!$A$12),25, IF(OR('Client Info'!J322=Reference!$A$6, 'Client Info'!J322=Reference!$A$16),15, IF(OR('Client Info'!J322=Reference!$A$4,'Client Info'!J322=Reference!$A$13,'Client Info'!J322=Reference!$A$17,),5,0))))</f>
        <v>15</v>
      </c>
      <c r="E322">
        <f>IF('Client Info'!O322&lt;Reference!$E$5,0,IF(AND('Client Info'!O322&gt;=Reference!$E$5,'Client Info'!O322&lt;Reference!$E$6),5,IF(AND('Client Info'!O322&gt;=Reference!$E$6,'Client Info'!O322&lt;Reference!$E$7),15,IF(Reference!$E$7&lt;='Client Info'!O322,25))))</f>
        <v>0</v>
      </c>
      <c r="F322">
        <f>IF(OR('Client Info'!R322=Reference!$B$4,'Client Info'!R322=Reference!$B$5,'Client Info'!R322=Reference!$B$6),25,0)</f>
        <v>25</v>
      </c>
      <c r="G322">
        <f t="shared" ca="1" si="4"/>
        <v>40</v>
      </c>
      <c r="H322" s="19" t="s">
        <v>1365</v>
      </c>
    </row>
    <row r="323" spans="1:8" x14ac:dyDescent="0.35">
      <c r="A323" s="7" t="str">
        <f>VLOOKUP(B323,'Client Info'!$A:$B,2, FALSE)</f>
        <v>Gonzalo Fernandez</v>
      </c>
      <c r="B323" s="19" t="str">
        <f>'Client Info'!A323</f>
        <v>EDC2904</v>
      </c>
      <c r="C323">
        <f ca="1">(IF('Client Info'!M323="","",(IF(YEARFRAC('Client Info'!M323,Reference!$C$4)&lt;1,0,IF(AND(YEARFRAC('Client Info'!M323,Reference!$C$4)&gt;=1,YEARFRAC('Client Info'!M323,Reference!$C$4)&lt;=3),5,IF(AND(YEARFRAC('Client Info'!M323,Reference!$C$4)&gt;=4,YEARFRAC('Client Info'!M323,Reference!$C$4)&lt;=7),15,IF(YEARFRAC('Client Info'!M323,Reference!$C$4)&gt;=8,25,IF(YEARFRAC('Client Info'!M323,Reference!$C$4)=YEARFRAC('Client Info'!M323,Reference!$C$4),0,0))))))))</f>
        <v>25</v>
      </c>
      <c r="D323">
        <f>IF(OR('Client Info'!J323=Reference!$A$7),0,IF(OR(Reference!$A$5='Client Info'!J323, 'Client Info'!J323=Reference!$A$19,'Client Info'!J323=Reference!$A$23,'Client Info'!J323=Reference!$A$12),25, IF(OR('Client Info'!J323=Reference!$A$6, 'Client Info'!J323=Reference!$A$16),15, IF(OR('Client Info'!J323=Reference!$A$4,'Client Info'!J323=Reference!$A$13,'Client Info'!J323=Reference!$A$17,),5,0))))</f>
        <v>0</v>
      </c>
      <c r="E323">
        <f>IF('Client Info'!O323&lt;Reference!$E$5,0,IF(AND('Client Info'!O323&gt;=Reference!$E$5,'Client Info'!O323&lt;Reference!$E$6),5,IF(AND('Client Info'!O323&gt;=Reference!$E$6,'Client Info'!O323&lt;Reference!$E$7),15,IF(Reference!$E$7&lt;='Client Info'!O323,25))))</f>
        <v>25</v>
      </c>
      <c r="F323">
        <f>IF(OR('Client Info'!R323=Reference!$B$4,'Client Info'!R323=Reference!$B$5,'Client Info'!R323=Reference!$B$6),25,0)</f>
        <v>0</v>
      </c>
      <c r="G323">
        <f t="shared" ref="G323:G386" ca="1" si="5">SUM(C323:F323)</f>
        <v>50</v>
      </c>
      <c r="H323" s="19" t="s">
        <v>848</v>
      </c>
    </row>
    <row r="324" spans="1:8" x14ac:dyDescent="0.35">
      <c r="A324" s="7" t="str">
        <f>VLOOKUP(B324,'Client Info'!$A:$B,2, FALSE)</f>
        <v>Bill Bartels</v>
      </c>
      <c r="B324" s="19" t="str">
        <f>'Client Info'!A324</f>
        <v>EDC0268</v>
      </c>
      <c r="C324" t="str">
        <f>(IF('Client Info'!M324="","",(IF(YEARFRAC('Client Info'!M324,Reference!$C$4)&lt;1,0,IF(AND(YEARFRAC('Client Info'!M324,Reference!$C$4)&gt;=1,YEARFRAC('Client Info'!M324,Reference!$C$4)&lt;=3),5,IF(AND(YEARFRAC('Client Info'!M324,Reference!$C$4)&gt;=4,YEARFRAC('Client Info'!M324,Reference!$C$4)&lt;=7),15,IF(YEARFRAC('Client Info'!M324,Reference!$C$4)&gt;=8,25,IF(YEARFRAC('Client Info'!M324,Reference!$C$4)=YEARFRAC('Client Info'!M324,Reference!$C$4),0,0))))))))</f>
        <v/>
      </c>
      <c r="D324">
        <f>IF(OR('Client Info'!J324=Reference!$A$7),0,IF(OR(Reference!$A$5='Client Info'!J324, 'Client Info'!J324=Reference!$A$19,'Client Info'!J324=Reference!$A$23,'Client Info'!J324=Reference!$A$12),25, IF(OR('Client Info'!J324=Reference!$A$6, 'Client Info'!J324=Reference!$A$16),15, IF(OR('Client Info'!J324=Reference!$A$4,'Client Info'!J324=Reference!$A$13,'Client Info'!J324=Reference!$A$17,),5,0))))</f>
        <v>0</v>
      </c>
      <c r="E324">
        <f>IF('Client Info'!O324&lt;Reference!$E$5,0,IF(AND('Client Info'!O324&gt;=Reference!$E$5,'Client Info'!O324&lt;Reference!$E$6),5,IF(AND('Client Info'!O324&gt;=Reference!$E$6,'Client Info'!O324&lt;Reference!$E$7),15,IF(Reference!$E$7&lt;='Client Info'!O324,25))))</f>
        <v>0</v>
      </c>
      <c r="F324">
        <f>IF(OR('Client Info'!R324=Reference!$B$4,'Client Info'!R324=Reference!$B$5,'Client Info'!R324=Reference!$B$6),25,0)</f>
        <v>25</v>
      </c>
      <c r="G324">
        <f t="shared" si="5"/>
        <v>25</v>
      </c>
      <c r="H324" s="19" t="s">
        <v>812</v>
      </c>
    </row>
    <row r="325" spans="1:8" x14ac:dyDescent="0.35">
      <c r="A325" s="7" t="str">
        <f>VLOOKUP(B325,'Client Info'!$A:$B,2, FALSE)</f>
        <v>Gonzalo Fernandez</v>
      </c>
      <c r="B325" s="19" t="str">
        <f>'Client Info'!A325</f>
        <v>EDC1673</v>
      </c>
      <c r="C325">
        <f ca="1">(IF('Client Info'!M325="","",(IF(YEARFRAC('Client Info'!M325,Reference!$C$4)&lt;1,0,IF(AND(YEARFRAC('Client Info'!M325,Reference!$C$4)&gt;=1,YEARFRAC('Client Info'!M325,Reference!$C$4)&lt;=3),5,IF(AND(YEARFRAC('Client Info'!M325,Reference!$C$4)&gt;=4,YEARFRAC('Client Info'!M325,Reference!$C$4)&lt;=7),15,IF(YEARFRAC('Client Info'!M325,Reference!$C$4)&gt;=8,25,IF(YEARFRAC('Client Info'!M325,Reference!$C$4)=YEARFRAC('Client Info'!M325,Reference!$C$4),0,0))))))))</f>
        <v>25</v>
      </c>
      <c r="D325">
        <f>IF(OR('Client Info'!J325=Reference!$A$7),0,IF(OR(Reference!$A$5='Client Info'!J325, 'Client Info'!J325=Reference!$A$19,'Client Info'!J325=Reference!$A$23,'Client Info'!J325=Reference!$A$12),25, IF(OR('Client Info'!J325=Reference!$A$6, 'Client Info'!J325=Reference!$A$16),15, IF(OR('Client Info'!J325=Reference!$A$4,'Client Info'!J325=Reference!$A$13,'Client Info'!J325=Reference!$A$17,),5,0))))</f>
        <v>5</v>
      </c>
      <c r="E325">
        <f>IF('Client Info'!O325&lt;Reference!$E$5,0,IF(AND('Client Info'!O325&gt;=Reference!$E$5,'Client Info'!O325&lt;Reference!$E$6),5,IF(AND('Client Info'!O325&gt;=Reference!$E$6,'Client Info'!O325&lt;Reference!$E$7),15,IF(Reference!$E$7&lt;='Client Info'!O325,25))))</f>
        <v>15</v>
      </c>
      <c r="F325">
        <f>IF(OR('Client Info'!R325=Reference!$B$4,'Client Info'!R325=Reference!$B$5,'Client Info'!R325=Reference!$B$6),25,0)</f>
        <v>0</v>
      </c>
      <c r="G325">
        <f t="shared" ca="1" si="5"/>
        <v>45</v>
      </c>
      <c r="H325" s="19" t="s">
        <v>848</v>
      </c>
    </row>
    <row r="326" spans="1:8" x14ac:dyDescent="0.35">
      <c r="A326" s="7" t="str">
        <f>VLOOKUP(B326,'Client Info'!$A:$B,2, FALSE)</f>
        <v>Ray Bowman</v>
      </c>
      <c r="B326" s="19" t="str">
        <f>'Client Info'!A326</f>
        <v>EDC2404</v>
      </c>
      <c r="C326" t="str">
        <f>(IF('Client Info'!M326="","",(IF(YEARFRAC('Client Info'!M326,Reference!$C$4)&lt;1,0,IF(AND(YEARFRAC('Client Info'!M326,Reference!$C$4)&gt;=1,YEARFRAC('Client Info'!M326,Reference!$C$4)&lt;=3),5,IF(AND(YEARFRAC('Client Info'!M326,Reference!$C$4)&gt;=4,YEARFRAC('Client Info'!M326,Reference!$C$4)&lt;=7),15,IF(YEARFRAC('Client Info'!M326,Reference!$C$4)&gt;=8,25,IF(YEARFRAC('Client Info'!M326,Reference!$C$4)=YEARFRAC('Client Info'!M326,Reference!$C$4),0,0))))))))</f>
        <v/>
      </c>
      <c r="D326">
        <f>IF(OR('Client Info'!J326=Reference!$A$7),0,IF(OR(Reference!$A$5='Client Info'!J326, 'Client Info'!J326=Reference!$A$19,'Client Info'!J326=Reference!$A$23,'Client Info'!J326=Reference!$A$12),25, IF(OR('Client Info'!J326=Reference!$A$6, 'Client Info'!J326=Reference!$A$16),15, IF(OR('Client Info'!J326=Reference!$A$4,'Client Info'!J326=Reference!$A$13,'Client Info'!J326=Reference!$A$17,),5,0))))</f>
        <v>15</v>
      </c>
      <c r="E326">
        <f>IF('Client Info'!O326&lt;Reference!$E$5,0,IF(AND('Client Info'!O326&gt;=Reference!$E$5,'Client Info'!O326&lt;Reference!$E$6),5,IF(AND('Client Info'!O326&gt;=Reference!$E$6,'Client Info'!O326&lt;Reference!$E$7),15,IF(Reference!$E$7&lt;='Client Info'!O326,25))))</f>
        <v>0</v>
      </c>
      <c r="F326">
        <f>IF(OR('Client Info'!R326=Reference!$B$4,'Client Info'!R326=Reference!$B$5,'Client Info'!R326=Reference!$B$6),25,0)</f>
        <v>25</v>
      </c>
      <c r="G326">
        <f t="shared" si="5"/>
        <v>40</v>
      </c>
      <c r="H326" s="19" t="s">
        <v>912</v>
      </c>
    </row>
    <row r="327" spans="1:8" x14ac:dyDescent="0.35">
      <c r="A327" s="7" t="str">
        <f>VLOOKUP(B327,'Client Info'!$A:$B,2, FALSE)</f>
        <v>Gonzalo Fernandez</v>
      </c>
      <c r="B327" s="19" t="str">
        <f>'Client Info'!A327</f>
        <v>EDC2715</v>
      </c>
      <c r="C327">
        <f ca="1">(IF('Client Info'!M327="","",(IF(YEARFRAC('Client Info'!M327,Reference!$C$4)&lt;1,0,IF(AND(YEARFRAC('Client Info'!M327,Reference!$C$4)&gt;=1,YEARFRAC('Client Info'!M327,Reference!$C$4)&lt;=3),5,IF(AND(YEARFRAC('Client Info'!M327,Reference!$C$4)&gt;=4,YEARFRAC('Client Info'!M327,Reference!$C$4)&lt;=7),15,IF(YEARFRAC('Client Info'!M327,Reference!$C$4)&gt;=8,25,IF(YEARFRAC('Client Info'!M327,Reference!$C$4)=YEARFRAC('Client Info'!M327,Reference!$C$4),0,0))))))))</f>
        <v>25</v>
      </c>
      <c r="D327">
        <f>IF(OR('Client Info'!J327=Reference!$A$7),0,IF(OR(Reference!$A$5='Client Info'!J327, 'Client Info'!J327=Reference!$A$19,'Client Info'!J327=Reference!$A$23,'Client Info'!J327=Reference!$A$12),25, IF(OR('Client Info'!J327=Reference!$A$6, 'Client Info'!J327=Reference!$A$16),15, IF(OR('Client Info'!J327=Reference!$A$4,'Client Info'!J327=Reference!$A$13,'Client Info'!J327=Reference!$A$17,),5,0))))</f>
        <v>15</v>
      </c>
      <c r="E327">
        <f>IF('Client Info'!O327&lt;Reference!$E$5,0,IF(AND('Client Info'!O327&gt;=Reference!$E$5,'Client Info'!O327&lt;Reference!$E$6),5,IF(AND('Client Info'!O327&gt;=Reference!$E$6,'Client Info'!O327&lt;Reference!$E$7),15,IF(Reference!$E$7&lt;='Client Info'!O327,25))))</f>
        <v>25</v>
      </c>
      <c r="F327">
        <f>IF(OR('Client Info'!R327=Reference!$B$4,'Client Info'!R327=Reference!$B$5,'Client Info'!R327=Reference!$B$6),25,0)</f>
        <v>0</v>
      </c>
      <c r="G327">
        <f t="shared" ca="1" si="5"/>
        <v>65</v>
      </c>
      <c r="H327" s="19" t="s">
        <v>848</v>
      </c>
    </row>
    <row r="328" spans="1:8" x14ac:dyDescent="0.35">
      <c r="A328" s="7" t="str">
        <f>VLOOKUP(B328,'Client Info'!$A:$B,2, FALSE)</f>
        <v>Alondra Gaytan</v>
      </c>
      <c r="B328" s="19" t="str">
        <f>'Client Info'!A328</f>
        <v>EDC2359</v>
      </c>
      <c r="C328" t="str">
        <f>(IF('Client Info'!M328="","",(IF(YEARFRAC('Client Info'!M328,Reference!$C$4)&lt;1,0,IF(AND(YEARFRAC('Client Info'!M328,Reference!$C$4)&gt;=1,YEARFRAC('Client Info'!M328,Reference!$C$4)&lt;=3),5,IF(AND(YEARFRAC('Client Info'!M328,Reference!$C$4)&gt;=4,YEARFRAC('Client Info'!M328,Reference!$C$4)&lt;=7),15,IF(YEARFRAC('Client Info'!M328,Reference!$C$4)&gt;=8,25,IF(YEARFRAC('Client Info'!M328,Reference!$C$4)=YEARFRAC('Client Info'!M328,Reference!$C$4),0,0))))))))</f>
        <v/>
      </c>
      <c r="D328">
        <f>IF(OR('Client Info'!J328=Reference!$A$7),0,IF(OR(Reference!$A$5='Client Info'!J328, 'Client Info'!J328=Reference!$A$19,'Client Info'!J328=Reference!$A$23,'Client Info'!J328=Reference!$A$12),25, IF(OR('Client Info'!J328=Reference!$A$6, 'Client Info'!J328=Reference!$A$16),15, IF(OR('Client Info'!J328=Reference!$A$4,'Client Info'!J328=Reference!$A$13,'Client Info'!J328=Reference!$A$17,),5,0))))</f>
        <v>5</v>
      </c>
      <c r="E328">
        <f>IF('Client Info'!O328&lt;Reference!$E$5,0,IF(AND('Client Info'!O328&gt;=Reference!$E$5,'Client Info'!O328&lt;Reference!$E$6),5,IF(AND('Client Info'!O328&gt;=Reference!$E$6,'Client Info'!O328&lt;Reference!$E$7),15,IF(Reference!$E$7&lt;='Client Info'!O328,25))))</f>
        <v>0</v>
      </c>
      <c r="F328">
        <f>IF(OR('Client Info'!R328=Reference!$B$4,'Client Info'!R328=Reference!$B$5,'Client Info'!R328=Reference!$B$6),25,0)</f>
        <v>0</v>
      </c>
      <c r="G328">
        <f t="shared" si="5"/>
        <v>5</v>
      </c>
      <c r="H328" s="19" t="s">
        <v>885</v>
      </c>
    </row>
    <row r="329" spans="1:8" x14ac:dyDescent="0.35">
      <c r="A329" s="7" t="str">
        <f>VLOOKUP(B329,'Client Info'!$A:$B,2, FALSE)</f>
        <v>Mary Anne Rooney</v>
      </c>
      <c r="B329" s="19" t="str">
        <f>'Client Info'!A329</f>
        <v>EDC1526</v>
      </c>
      <c r="C329">
        <f ca="1">(IF('Client Info'!M329="","",(IF(YEARFRAC('Client Info'!M329,Reference!$C$4)&lt;1,0,IF(AND(YEARFRAC('Client Info'!M329,Reference!$C$4)&gt;=1,YEARFRAC('Client Info'!M329,Reference!$C$4)&lt;=3),5,IF(AND(YEARFRAC('Client Info'!M329,Reference!$C$4)&gt;=4,YEARFRAC('Client Info'!M329,Reference!$C$4)&lt;=7),15,IF(YEARFRAC('Client Info'!M329,Reference!$C$4)&gt;=8,25,IF(YEARFRAC('Client Info'!M329,Reference!$C$4)=YEARFRAC('Client Info'!M329,Reference!$C$4),0,0))))))))</f>
        <v>0</v>
      </c>
      <c r="D329">
        <f>IF(OR('Client Info'!J329=Reference!$A$7),0,IF(OR(Reference!$A$5='Client Info'!J329, 'Client Info'!J329=Reference!$A$19,'Client Info'!J329=Reference!$A$23,'Client Info'!J329=Reference!$A$12),25, IF(OR('Client Info'!J329=Reference!$A$6, 'Client Info'!J329=Reference!$A$16),15, IF(OR('Client Info'!J329=Reference!$A$4,'Client Info'!J329=Reference!$A$13,'Client Info'!J329=Reference!$A$17,),5,0))))</f>
        <v>25</v>
      </c>
      <c r="E329">
        <f>IF('Client Info'!O329&lt;Reference!$E$5,0,IF(AND('Client Info'!O329&gt;=Reference!$E$5,'Client Info'!O329&lt;Reference!$E$6),5,IF(AND('Client Info'!O329&gt;=Reference!$E$6,'Client Info'!O329&lt;Reference!$E$7),15,IF(Reference!$E$7&lt;='Client Info'!O329,25))))</f>
        <v>0</v>
      </c>
      <c r="F329">
        <f>IF(OR('Client Info'!R329=Reference!$B$4,'Client Info'!R329=Reference!$B$5,'Client Info'!R329=Reference!$B$6),25,0)</f>
        <v>0</v>
      </c>
      <c r="G329">
        <f t="shared" ca="1" si="5"/>
        <v>25</v>
      </c>
      <c r="H329" s="19" t="s">
        <v>1659</v>
      </c>
    </row>
    <row r="330" spans="1:8" x14ac:dyDescent="0.35">
      <c r="A330" s="7" t="str">
        <f>VLOOKUP(B330,'Client Info'!$A:$B,2, FALSE)</f>
        <v>Karen Scuncio</v>
      </c>
      <c r="B330" s="19" t="str">
        <f>'Client Info'!A330</f>
        <v>EDC2240T</v>
      </c>
      <c r="C330">
        <f ca="1">(IF('Client Info'!M330="","",(IF(YEARFRAC('Client Info'!M330,Reference!$C$4)&lt;1,0,IF(AND(YEARFRAC('Client Info'!M330,Reference!$C$4)&gt;=1,YEARFRAC('Client Info'!M330,Reference!$C$4)&lt;=3),5,IF(AND(YEARFRAC('Client Info'!M330,Reference!$C$4)&gt;=4,YEARFRAC('Client Info'!M330,Reference!$C$4)&lt;=7),15,IF(YEARFRAC('Client Info'!M330,Reference!$C$4)&gt;=8,25,IF(YEARFRAC('Client Info'!M330,Reference!$C$4)=YEARFRAC('Client Info'!M330,Reference!$C$4),0,0))))))))</f>
        <v>5</v>
      </c>
      <c r="D330">
        <f>IF(OR('Client Info'!J330=Reference!$A$7),0,IF(OR(Reference!$A$5='Client Info'!J330, 'Client Info'!J330=Reference!$A$19,'Client Info'!J330=Reference!$A$23,'Client Info'!J330=Reference!$A$12),25, IF(OR('Client Info'!J330=Reference!$A$6, 'Client Info'!J330=Reference!$A$16),15, IF(OR('Client Info'!J330=Reference!$A$4,'Client Info'!J330=Reference!$A$13,'Client Info'!J330=Reference!$A$17,),5,0))))</f>
        <v>25</v>
      </c>
      <c r="E330">
        <f>IF('Client Info'!O330&lt;Reference!$E$5,0,IF(AND('Client Info'!O330&gt;=Reference!$E$5,'Client Info'!O330&lt;Reference!$E$6),5,IF(AND('Client Info'!O330&gt;=Reference!$E$6,'Client Info'!O330&lt;Reference!$E$7),15,IF(Reference!$E$7&lt;='Client Info'!O330,25))))</f>
        <v>0</v>
      </c>
      <c r="F330">
        <f>IF(OR('Client Info'!R330=Reference!$B$4,'Client Info'!R330=Reference!$B$5,'Client Info'!R330=Reference!$B$6),25,0)</f>
        <v>0</v>
      </c>
      <c r="G330">
        <f t="shared" ca="1" si="5"/>
        <v>30</v>
      </c>
      <c r="H330" s="19" t="s">
        <v>804</v>
      </c>
    </row>
    <row r="331" spans="1:8" x14ac:dyDescent="0.35">
      <c r="A331" s="7" t="str">
        <f>VLOOKUP(B331,'Client Info'!$A:$B,2, FALSE)</f>
        <v>Bill Bartels</v>
      </c>
      <c r="B331" s="19" t="str">
        <f>'Client Info'!A331</f>
        <v>EDC2234</v>
      </c>
      <c r="C331">
        <f ca="1">(IF('Client Info'!M331="","",(IF(YEARFRAC('Client Info'!M331,Reference!$C$4)&lt;1,0,IF(AND(YEARFRAC('Client Info'!M331,Reference!$C$4)&gt;=1,YEARFRAC('Client Info'!M331,Reference!$C$4)&lt;=3),5,IF(AND(YEARFRAC('Client Info'!M331,Reference!$C$4)&gt;=4,YEARFRAC('Client Info'!M331,Reference!$C$4)&lt;=7),15,IF(YEARFRAC('Client Info'!M331,Reference!$C$4)&gt;=8,25,IF(YEARFRAC('Client Info'!M331,Reference!$C$4)=YEARFRAC('Client Info'!M331,Reference!$C$4),0,0))))))))</f>
        <v>25</v>
      </c>
      <c r="D331">
        <f>IF(OR('Client Info'!J331=Reference!$A$7),0,IF(OR(Reference!$A$5='Client Info'!J331, 'Client Info'!J331=Reference!$A$19,'Client Info'!J331=Reference!$A$23,'Client Info'!J331=Reference!$A$12),25, IF(OR('Client Info'!J331=Reference!$A$6, 'Client Info'!J331=Reference!$A$16),15, IF(OR('Client Info'!J331=Reference!$A$4,'Client Info'!J331=Reference!$A$13,'Client Info'!J331=Reference!$A$17,),5,0))))</f>
        <v>0</v>
      </c>
      <c r="E331">
        <f>IF('Client Info'!O331&lt;Reference!$E$5,0,IF(AND('Client Info'!O331&gt;=Reference!$E$5,'Client Info'!O331&lt;Reference!$E$6),5,IF(AND('Client Info'!O331&gt;=Reference!$E$6,'Client Info'!O331&lt;Reference!$E$7),15,IF(Reference!$E$7&lt;='Client Info'!O331,25))))</f>
        <v>15</v>
      </c>
      <c r="F331">
        <f>IF(OR('Client Info'!R331=Reference!$B$4,'Client Info'!R331=Reference!$B$5,'Client Info'!R331=Reference!$B$6),25,0)</f>
        <v>0</v>
      </c>
      <c r="G331">
        <f t="shared" ca="1" si="5"/>
        <v>40</v>
      </c>
      <c r="H331" s="19" t="s">
        <v>812</v>
      </c>
    </row>
    <row r="332" spans="1:8" x14ac:dyDescent="0.35">
      <c r="A332" s="7" t="str">
        <f>VLOOKUP(B332,'Client Info'!$A:$B,2, FALSE)</f>
        <v>Michael Kauffman</v>
      </c>
      <c r="B332" s="19" t="str">
        <f>'Client Info'!A332</f>
        <v>EDC2726</v>
      </c>
      <c r="C332" t="str">
        <f>(IF('Client Info'!M332="","",(IF(YEARFRAC('Client Info'!M332,Reference!$C$4)&lt;1,0,IF(AND(YEARFRAC('Client Info'!M332,Reference!$C$4)&gt;=1,YEARFRAC('Client Info'!M332,Reference!$C$4)&lt;=3),5,IF(AND(YEARFRAC('Client Info'!M332,Reference!$C$4)&gt;=4,YEARFRAC('Client Info'!M332,Reference!$C$4)&lt;=7),15,IF(YEARFRAC('Client Info'!M332,Reference!$C$4)&gt;=8,25,IF(YEARFRAC('Client Info'!M332,Reference!$C$4)=YEARFRAC('Client Info'!M332,Reference!$C$4),0,0))))))))</f>
        <v/>
      </c>
      <c r="D332">
        <f>IF(OR('Client Info'!J332=Reference!$A$7),0,IF(OR(Reference!$A$5='Client Info'!J332, 'Client Info'!J332=Reference!$A$19,'Client Info'!J332=Reference!$A$23,'Client Info'!J332=Reference!$A$12),25, IF(OR('Client Info'!J332=Reference!$A$6, 'Client Info'!J332=Reference!$A$16),15, IF(OR('Client Info'!J332=Reference!$A$4,'Client Info'!J332=Reference!$A$13,'Client Info'!J332=Reference!$A$17,),5,0))))</f>
        <v>5</v>
      </c>
      <c r="E332">
        <f>IF('Client Info'!O332&lt;Reference!$E$5,0,IF(AND('Client Info'!O332&gt;=Reference!$E$5,'Client Info'!O332&lt;Reference!$E$6),5,IF(AND('Client Info'!O332&gt;=Reference!$E$6,'Client Info'!O332&lt;Reference!$E$7),15,IF(Reference!$E$7&lt;='Client Info'!O332,25))))</f>
        <v>0</v>
      </c>
      <c r="F332">
        <f>IF(OR('Client Info'!R332=Reference!$B$4,'Client Info'!R332=Reference!$B$5,'Client Info'!R332=Reference!$B$6),25,0)</f>
        <v>0</v>
      </c>
      <c r="G332">
        <f t="shared" si="5"/>
        <v>5</v>
      </c>
      <c r="H332" s="19" t="s">
        <v>882</v>
      </c>
    </row>
    <row r="333" spans="1:8" x14ac:dyDescent="0.35">
      <c r="A333" s="7" t="str">
        <f>VLOOKUP(B333,'Client Info'!$A:$B,2, FALSE)</f>
        <v>Anthony C. Elliott</v>
      </c>
      <c r="B333" s="19" t="str">
        <f>'Client Info'!A333</f>
        <v>EDC0846</v>
      </c>
      <c r="C333">
        <f ca="1">(IF('Client Info'!M333="","",(IF(YEARFRAC('Client Info'!M333,Reference!$C$4)&lt;1,0,IF(AND(YEARFRAC('Client Info'!M333,Reference!$C$4)&gt;=1,YEARFRAC('Client Info'!M333,Reference!$C$4)&lt;=3),5,IF(AND(YEARFRAC('Client Info'!M333,Reference!$C$4)&gt;=4,YEARFRAC('Client Info'!M333,Reference!$C$4)&lt;=7),15,IF(YEARFRAC('Client Info'!M333,Reference!$C$4)&gt;=8,25,IF(YEARFRAC('Client Info'!M333,Reference!$C$4)=YEARFRAC('Client Info'!M333,Reference!$C$4),0,0))))))))</f>
        <v>25</v>
      </c>
      <c r="D333">
        <f>IF(OR('Client Info'!J333=Reference!$A$7),0,IF(OR(Reference!$A$5='Client Info'!J333, 'Client Info'!J333=Reference!$A$19,'Client Info'!J333=Reference!$A$23,'Client Info'!J333=Reference!$A$12),25, IF(OR('Client Info'!J333=Reference!$A$6, 'Client Info'!J333=Reference!$A$16),15, IF(OR('Client Info'!J333=Reference!$A$4,'Client Info'!J333=Reference!$A$13,'Client Info'!J333=Reference!$A$17,),5,0))))</f>
        <v>15</v>
      </c>
      <c r="E333">
        <f>IF('Client Info'!O333&lt;Reference!$E$5,0,IF(AND('Client Info'!O333&gt;=Reference!$E$5,'Client Info'!O333&lt;Reference!$E$6),5,IF(AND('Client Info'!O333&gt;=Reference!$E$6,'Client Info'!O333&lt;Reference!$E$7),15,IF(Reference!$E$7&lt;='Client Info'!O333,25))))</f>
        <v>15</v>
      </c>
      <c r="F333">
        <f>IF(OR('Client Info'!R333=Reference!$B$4,'Client Info'!R333=Reference!$B$5,'Client Info'!R333=Reference!$B$6),25,0)</f>
        <v>0</v>
      </c>
      <c r="G333">
        <f t="shared" ca="1" si="5"/>
        <v>55</v>
      </c>
      <c r="H333" s="19" t="s">
        <v>1365</v>
      </c>
    </row>
    <row r="334" spans="1:8" x14ac:dyDescent="0.35">
      <c r="A334" s="7" t="str">
        <f>VLOOKUP(B334,'Client Info'!$A:$B,2, FALSE)</f>
        <v>Rose Obetz</v>
      </c>
      <c r="B334" s="19" t="str">
        <f>'Client Info'!A334</f>
        <v>EDC1322</v>
      </c>
      <c r="C334">
        <f ca="1">(IF('Client Info'!M334="","",(IF(YEARFRAC('Client Info'!M334,Reference!$C$4)&lt;1,0,IF(AND(YEARFRAC('Client Info'!M334,Reference!$C$4)&gt;=1,YEARFRAC('Client Info'!M334,Reference!$C$4)&lt;=3),5,IF(AND(YEARFRAC('Client Info'!M334,Reference!$C$4)&gt;=4,YEARFRAC('Client Info'!M334,Reference!$C$4)&lt;=7),15,IF(YEARFRAC('Client Info'!M334,Reference!$C$4)&gt;=8,25,IF(YEARFRAC('Client Info'!M334,Reference!$C$4)=YEARFRAC('Client Info'!M334,Reference!$C$4),0,0))))))))</f>
        <v>15</v>
      </c>
      <c r="D334">
        <f>IF(OR('Client Info'!J334=Reference!$A$7),0,IF(OR(Reference!$A$5='Client Info'!J334, 'Client Info'!J334=Reference!$A$19,'Client Info'!J334=Reference!$A$23,'Client Info'!J334=Reference!$A$12),25, IF(OR('Client Info'!J334=Reference!$A$6, 'Client Info'!J334=Reference!$A$16),15, IF(OR('Client Info'!J334=Reference!$A$4,'Client Info'!J334=Reference!$A$13,'Client Info'!J334=Reference!$A$17,),5,0))))</f>
        <v>25</v>
      </c>
      <c r="E334">
        <f>IF('Client Info'!O334&lt;Reference!$E$5,0,IF(AND('Client Info'!O334&gt;=Reference!$E$5,'Client Info'!O334&lt;Reference!$E$6),5,IF(AND('Client Info'!O334&gt;=Reference!$E$6,'Client Info'!O334&lt;Reference!$E$7),15,IF(Reference!$E$7&lt;='Client Info'!O334,25))))</f>
        <v>0</v>
      </c>
      <c r="F334">
        <f>IF(OR('Client Info'!R334=Reference!$B$4,'Client Info'!R334=Reference!$B$5,'Client Info'!R334=Reference!$B$6),25,0)</f>
        <v>25</v>
      </c>
      <c r="G334">
        <f t="shared" ca="1" si="5"/>
        <v>65</v>
      </c>
      <c r="H334" s="19" t="s">
        <v>874</v>
      </c>
    </row>
    <row r="335" spans="1:8" x14ac:dyDescent="0.35">
      <c r="A335" s="7" t="str">
        <f>VLOOKUP(B335,'Client Info'!$A:$B,2, FALSE)</f>
        <v>Bill Bartels</v>
      </c>
      <c r="B335" s="19" t="str">
        <f>'Client Info'!A335</f>
        <v>EDC2347</v>
      </c>
      <c r="C335">
        <f ca="1">(IF('Client Info'!M335="","",(IF(YEARFRAC('Client Info'!M335,Reference!$C$4)&lt;1,0,IF(AND(YEARFRAC('Client Info'!M335,Reference!$C$4)&gt;=1,YEARFRAC('Client Info'!M335,Reference!$C$4)&lt;=3),5,IF(AND(YEARFRAC('Client Info'!M335,Reference!$C$4)&gt;=4,YEARFRAC('Client Info'!M335,Reference!$C$4)&lt;=7),15,IF(YEARFRAC('Client Info'!M335,Reference!$C$4)&gt;=8,25,IF(YEARFRAC('Client Info'!M335,Reference!$C$4)=YEARFRAC('Client Info'!M335,Reference!$C$4),0,0))))))))</f>
        <v>15</v>
      </c>
      <c r="D335">
        <f>IF(OR('Client Info'!J335=Reference!$A$7),0,IF(OR(Reference!$A$5='Client Info'!J335, 'Client Info'!J335=Reference!$A$19,'Client Info'!J335=Reference!$A$23,'Client Info'!J335=Reference!$A$12),25, IF(OR('Client Info'!J335=Reference!$A$6, 'Client Info'!J335=Reference!$A$16),15, IF(OR('Client Info'!J335=Reference!$A$4,'Client Info'!J335=Reference!$A$13,'Client Info'!J335=Reference!$A$17,),5,0))))</f>
        <v>5</v>
      </c>
      <c r="E335">
        <f>IF('Client Info'!O335&lt;Reference!$E$5,0,IF(AND('Client Info'!O335&gt;=Reference!$E$5,'Client Info'!O335&lt;Reference!$E$6),5,IF(AND('Client Info'!O335&gt;=Reference!$E$6,'Client Info'!O335&lt;Reference!$E$7),15,IF(Reference!$E$7&lt;='Client Info'!O335,25))))</f>
        <v>0</v>
      </c>
      <c r="F335">
        <f>IF(OR('Client Info'!R335=Reference!$B$4,'Client Info'!R335=Reference!$B$5,'Client Info'!R335=Reference!$B$6),25,0)</f>
        <v>0</v>
      </c>
      <c r="G335">
        <f t="shared" ca="1" si="5"/>
        <v>20</v>
      </c>
      <c r="H335" s="19" t="s">
        <v>812</v>
      </c>
    </row>
    <row r="336" spans="1:8" x14ac:dyDescent="0.35">
      <c r="A336" s="7" t="str">
        <f>VLOOKUP(B336,'Client Info'!$A:$B,2, FALSE)</f>
        <v>Rose Obetz</v>
      </c>
      <c r="B336" s="19" t="str">
        <f>'Client Info'!A336</f>
        <v>EDC2883</v>
      </c>
      <c r="C336" t="str">
        <f>(IF('Client Info'!M336="","",(IF(YEARFRAC('Client Info'!M336,Reference!$C$4)&lt;1,0,IF(AND(YEARFRAC('Client Info'!M336,Reference!$C$4)&gt;=1,YEARFRAC('Client Info'!M336,Reference!$C$4)&lt;=3),5,IF(AND(YEARFRAC('Client Info'!M336,Reference!$C$4)&gt;=4,YEARFRAC('Client Info'!M336,Reference!$C$4)&lt;=7),15,IF(YEARFRAC('Client Info'!M336,Reference!$C$4)&gt;=8,25,IF(YEARFRAC('Client Info'!M336,Reference!$C$4)=YEARFRAC('Client Info'!M336,Reference!$C$4),0,0))))))))</f>
        <v/>
      </c>
      <c r="D336">
        <f>IF(OR('Client Info'!J336=Reference!$A$7),0,IF(OR(Reference!$A$5='Client Info'!J336, 'Client Info'!J336=Reference!$A$19,'Client Info'!J336=Reference!$A$23,'Client Info'!J336=Reference!$A$12),25, IF(OR('Client Info'!J336=Reference!$A$6, 'Client Info'!J336=Reference!$A$16),15, IF(OR('Client Info'!J336=Reference!$A$4,'Client Info'!J336=Reference!$A$13,'Client Info'!J336=Reference!$A$17,),5,0))))</f>
        <v>5</v>
      </c>
      <c r="E336">
        <f>IF('Client Info'!O336&lt;Reference!$E$5,0,IF(AND('Client Info'!O336&gt;=Reference!$E$5,'Client Info'!O336&lt;Reference!$E$6),5,IF(AND('Client Info'!O336&gt;=Reference!$E$6,'Client Info'!O336&lt;Reference!$E$7),15,IF(Reference!$E$7&lt;='Client Info'!O336,25))))</f>
        <v>0</v>
      </c>
      <c r="F336">
        <f>IF(OR('Client Info'!R336=Reference!$B$4,'Client Info'!R336=Reference!$B$5,'Client Info'!R336=Reference!$B$6),25,0)</f>
        <v>0</v>
      </c>
      <c r="G336">
        <f t="shared" si="5"/>
        <v>5</v>
      </c>
      <c r="H336" s="19" t="s">
        <v>874</v>
      </c>
    </row>
    <row r="337" spans="1:8" x14ac:dyDescent="0.35">
      <c r="A337" s="7" t="str">
        <f>VLOOKUP(B337,'Client Info'!$A:$B,2, FALSE)</f>
        <v>Pat Sweeney</v>
      </c>
      <c r="B337" s="19" t="str">
        <f>'Client Info'!A337</f>
        <v>EDC1869g</v>
      </c>
      <c r="C337" t="str">
        <f>(IF('Client Info'!M337="","",(IF(YEARFRAC('Client Info'!M337,Reference!$C$4)&lt;1,0,IF(AND(YEARFRAC('Client Info'!M337,Reference!$C$4)&gt;=1,YEARFRAC('Client Info'!M337,Reference!$C$4)&lt;=3),5,IF(AND(YEARFRAC('Client Info'!M337,Reference!$C$4)&gt;=4,YEARFRAC('Client Info'!M337,Reference!$C$4)&lt;=7),15,IF(YEARFRAC('Client Info'!M337,Reference!$C$4)&gt;=8,25,IF(YEARFRAC('Client Info'!M337,Reference!$C$4)=YEARFRAC('Client Info'!M337,Reference!$C$4),0,0))))))))</f>
        <v/>
      </c>
      <c r="D337">
        <f>IF(OR('Client Info'!J337=Reference!$A$7),0,IF(OR(Reference!$A$5='Client Info'!J337, 'Client Info'!J337=Reference!$A$19,'Client Info'!J337=Reference!$A$23,'Client Info'!J337=Reference!$A$12),25, IF(OR('Client Info'!J337=Reference!$A$6, 'Client Info'!J337=Reference!$A$16),15, IF(OR('Client Info'!J337=Reference!$A$4,'Client Info'!J337=Reference!$A$13,'Client Info'!J337=Reference!$A$17,),5,0))))</f>
        <v>25</v>
      </c>
      <c r="E337">
        <f>IF('Client Info'!O337&lt;Reference!$E$5,0,IF(AND('Client Info'!O337&gt;=Reference!$E$5,'Client Info'!O337&lt;Reference!$E$6),5,IF(AND('Client Info'!O337&gt;=Reference!$E$6,'Client Info'!O337&lt;Reference!$E$7),15,IF(Reference!$E$7&lt;='Client Info'!O337,25))))</f>
        <v>0</v>
      </c>
      <c r="F337">
        <f>IF(OR('Client Info'!R337=Reference!$B$4,'Client Info'!R337=Reference!$B$5,'Client Info'!R337=Reference!$B$6),25,0)</f>
        <v>25</v>
      </c>
      <c r="G337">
        <f t="shared" si="5"/>
        <v>50</v>
      </c>
      <c r="H337" s="19" t="s">
        <v>796</v>
      </c>
    </row>
    <row r="338" spans="1:8" x14ac:dyDescent="0.35">
      <c r="A338" s="7" t="str">
        <f>VLOOKUP(B338,'Client Info'!$A:$B,2, FALSE)</f>
        <v>Pat Sweeney</v>
      </c>
      <c r="B338" s="19" t="str">
        <f>'Client Info'!A338</f>
        <v>EDC1537</v>
      </c>
      <c r="C338" t="str">
        <f>(IF('Client Info'!M338="","",(IF(YEARFRAC('Client Info'!M338,Reference!$C$4)&lt;1,0,IF(AND(YEARFRAC('Client Info'!M338,Reference!$C$4)&gt;=1,YEARFRAC('Client Info'!M338,Reference!$C$4)&lt;=3),5,IF(AND(YEARFRAC('Client Info'!M338,Reference!$C$4)&gt;=4,YEARFRAC('Client Info'!M338,Reference!$C$4)&lt;=7),15,IF(YEARFRAC('Client Info'!M338,Reference!$C$4)&gt;=8,25,IF(YEARFRAC('Client Info'!M338,Reference!$C$4)=YEARFRAC('Client Info'!M338,Reference!$C$4),0,0))))))))</f>
        <v/>
      </c>
      <c r="D338">
        <f>IF(OR('Client Info'!J338=Reference!$A$7),0,IF(OR(Reference!$A$5='Client Info'!J338, 'Client Info'!J338=Reference!$A$19,'Client Info'!J338=Reference!$A$23,'Client Info'!J338=Reference!$A$12),25, IF(OR('Client Info'!J338=Reference!$A$6, 'Client Info'!J338=Reference!$A$16),15, IF(OR('Client Info'!J338=Reference!$A$4,'Client Info'!J338=Reference!$A$13,'Client Info'!J338=Reference!$A$17,),5,0))))</f>
        <v>25</v>
      </c>
      <c r="E338">
        <f>IF('Client Info'!O338&lt;Reference!$E$5,0,IF(AND('Client Info'!O338&gt;=Reference!$E$5,'Client Info'!O338&lt;Reference!$E$6),5,IF(AND('Client Info'!O338&gt;=Reference!$E$6,'Client Info'!O338&lt;Reference!$E$7),15,IF(Reference!$E$7&lt;='Client Info'!O338,25))))</f>
        <v>0</v>
      </c>
      <c r="F338">
        <f>IF(OR('Client Info'!R338=Reference!$B$4,'Client Info'!R338=Reference!$B$5,'Client Info'!R338=Reference!$B$6),25,0)</f>
        <v>25</v>
      </c>
      <c r="G338">
        <f t="shared" si="5"/>
        <v>50</v>
      </c>
      <c r="H338" s="19" t="s">
        <v>796</v>
      </c>
    </row>
    <row r="339" spans="1:8" x14ac:dyDescent="0.35">
      <c r="A339" s="7" t="str">
        <f>VLOOKUP(B339,'Client Info'!$A:$B,2, FALSE)</f>
        <v>Alondra Gaytan</v>
      </c>
      <c r="B339" s="19" t="str">
        <f>'Client Info'!A339</f>
        <v>EDC2993WEV</v>
      </c>
      <c r="C339">
        <f ca="1">(IF('Client Info'!M339="","",(IF(YEARFRAC('Client Info'!M339,Reference!$C$4)&lt;1,0,IF(AND(YEARFRAC('Client Info'!M339,Reference!$C$4)&gt;=1,YEARFRAC('Client Info'!M339,Reference!$C$4)&lt;=3),5,IF(AND(YEARFRAC('Client Info'!M339,Reference!$C$4)&gt;=4,YEARFRAC('Client Info'!M339,Reference!$C$4)&lt;=7),15,IF(YEARFRAC('Client Info'!M339,Reference!$C$4)&gt;=8,25,IF(YEARFRAC('Client Info'!M339,Reference!$C$4)=YEARFRAC('Client Info'!M339,Reference!$C$4),0,0))))))))</f>
        <v>15</v>
      </c>
      <c r="D339">
        <f>IF(OR('Client Info'!J339=Reference!$A$7),0,IF(OR(Reference!$A$5='Client Info'!J339, 'Client Info'!J339=Reference!$A$19,'Client Info'!J339=Reference!$A$23,'Client Info'!J339=Reference!$A$12),25, IF(OR('Client Info'!J339=Reference!$A$6, 'Client Info'!J339=Reference!$A$16),15, IF(OR('Client Info'!J339=Reference!$A$4,'Client Info'!J339=Reference!$A$13,'Client Info'!J339=Reference!$A$17,),5,0))))</f>
        <v>0</v>
      </c>
      <c r="E339">
        <f>IF('Client Info'!O339&lt;Reference!$E$5,0,IF(AND('Client Info'!O339&gt;=Reference!$E$5,'Client Info'!O339&lt;Reference!$E$6),5,IF(AND('Client Info'!O339&gt;=Reference!$E$6,'Client Info'!O339&lt;Reference!$E$7),15,IF(Reference!$E$7&lt;='Client Info'!O339,25))))</f>
        <v>0</v>
      </c>
      <c r="F339">
        <f>IF(OR('Client Info'!R339=Reference!$B$4,'Client Info'!R339=Reference!$B$5,'Client Info'!R339=Reference!$B$6),25,0)</f>
        <v>0</v>
      </c>
      <c r="G339">
        <f t="shared" ca="1" si="5"/>
        <v>15</v>
      </c>
      <c r="H339" s="19" t="s">
        <v>885</v>
      </c>
    </row>
    <row r="340" spans="1:8" x14ac:dyDescent="0.35">
      <c r="A340" s="7" t="str">
        <f>VLOOKUP(B340,'Client Info'!$A:$B,2, FALSE)</f>
        <v>Julie Samson</v>
      </c>
      <c r="B340" s="19" t="str">
        <f>'Client Info'!A340</f>
        <v>EDC2247</v>
      </c>
      <c r="C340">
        <f ca="1">(IF('Client Info'!M340="","",(IF(YEARFRAC('Client Info'!M340,Reference!$C$4)&lt;1,0,IF(AND(YEARFRAC('Client Info'!M340,Reference!$C$4)&gt;=1,YEARFRAC('Client Info'!M340,Reference!$C$4)&lt;=3),5,IF(AND(YEARFRAC('Client Info'!M340,Reference!$C$4)&gt;=4,YEARFRAC('Client Info'!M340,Reference!$C$4)&lt;=7),15,IF(YEARFRAC('Client Info'!M340,Reference!$C$4)&gt;=8,25,IF(YEARFRAC('Client Info'!M340,Reference!$C$4)=YEARFRAC('Client Info'!M340,Reference!$C$4),0,0))))))))</f>
        <v>5</v>
      </c>
      <c r="D340">
        <f>IF(OR('Client Info'!J340=Reference!$A$7),0,IF(OR(Reference!$A$5='Client Info'!J340, 'Client Info'!J340=Reference!$A$19,'Client Info'!J340=Reference!$A$23,'Client Info'!J340=Reference!$A$12),25, IF(OR('Client Info'!J340=Reference!$A$6, 'Client Info'!J340=Reference!$A$16),15, IF(OR('Client Info'!J340=Reference!$A$4,'Client Info'!J340=Reference!$A$13,'Client Info'!J340=Reference!$A$17,),5,0))))</f>
        <v>25</v>
      </c>
      <c r="E340">
        <f>IF('Client Info'!O340&lt;Reference!$E$5,0,IF(AND('Client Info'!O340&gt;=Reference!$E$5,'Client Info'!O340&lt;Reference!$E$6),5,IF(AND('Client Info'!O340&gt;=Reference!$E$6,'Client Info'!O340&lt;Reference!$E$7),15,IF(Reference!$E$7&lt;='Client Info'!O340,25))))</f>
        <v>0</v>
      </c>
      <c r="F340">
        <f>IF(OR('Client Info'!R340=Reference!$B$4,'Client Info'!R340=Reference!$B$5,'Client Info'!R340=Reference!$B$6),25,0)</f>
        <v>0</v>
      </c>
      <c r="G340">
        <f t="shared" ca="1" si="5"/>
        <v>30</v>
      </c>
      <c r="H340" s="19" t="s">
        <v>835</v>
      </c>
    </row>
    <row r="341" spans="1:8" x14ac:dyDescent="0.35">
      <c r="A341" s="7" t="str">
        <f>VLOOKUP(B341,'Client Info'!$A:$B,2, FALSE)</f>
        <v>Sylvia Martini</v>
      </c>
      <c r="B341" s="19" t="str">
        <f>'Client Info'!A341</f>
        <v>EDC2142</v>
      </c>
      <c r="C341" t="str">
        <f>(IF('Client Info'!M341="","",(IF(YEARFRAC('Client Info'!M341,Reference!$C$4)&lt;1,0,IF(AND(YEARFRAC('Client Info'!M341,Reference!$C$4)&gt;=1,YEARFRAC('Client Info'!M341,Reference!$C$4)&lt;=3),5,IF(AND(YEARFRAC('Client Info'!M341,Reference!$C$4)&gt;=4,YEARFRAC('Client Info'!M341,Reference!$C$4)&lt;=7),15,IF(YEARFRAC('Client Info'!M341,Reference!$C$4)&gt;=8,25,IF(YEARFRAC('Client Info'!M341,Reference!$C$4)=YEARFRAC('Client Info'!M341,Reference!$C$4),0,0))))))))</f>
        <v/>
      </c>
      <c r="D341">
        <f>IF(OR('Client Info'!J341=Reference!$A$7),0,IF(OR(Reference!$A$5='Client Info'!J341, 'Client Info'!J341=Reference!$A$19,'Client Info'!J341=Reference!$A$23,'Client Info'!J341=Reference!$A$12),25, IF(OR('Client Info'!J341=Reference!$A$6, 'Client Info'!J341=Reference!$A$16),15, IF(OR('Client Info'!J341=Reference!$A$4,'Client Info'!J341=Reference!$A$13,'Client Info'!J341=Reference!$A$17,),5,0))))</f>
        <v>25</v>
      </c>
      <c r="E341">
        <f>IF('Client Info'!O341&lt;Reference!$E$5,0,IF(AND('Client Info'!O341&gt;=Reference!$E$5,'Client Info'!O341&lt;Reference!$E$6),5,IF(AND('Client Info'!O341&gt;=Reference!$E$6,'Client Info'!O341&lt;Reference!$E$7),15,IF(Reference!$E$7&lt;='Client Info'!O341,25))))</f>
        <v>0</v>
      </c>
      <c r="F341">
        <f>IF(OR('Client Info'!R341=Reference!$B$4,'Client Info'!R341=Reference!$B$5,'Client Info'!R341=Reference!$B$6),25,0)</f>
        <v>0</v>
      </c>
      <c r="G341">
        <f t="shared" si="5"/>
        <v>25</v>
      </c>
      <c r="H341" s="19" t="s">
        <v>822</v>
      </c>
    </row>
    <row r="342" spans="1:8" x14ac:dyDescent="0.35">
      <c r="A342" s="7" t="str">
        <f>VLOOKUP(B342,'Client Info'!$A:$B,2, FALSE)</f>
        <v>Clare Briglio</v>
      </c>
      <c r="B342" s="19" t="str">
        <f>'Client Info'!A342</f>
        <v>EDC1435</v>
      </c>
      <c r="C342" t="str">
        <f>(IF('Client Info'!M342="","",(IF(YEARFRAC('Client Info'!M342,Reference!$C$4)&lt;1,0,IF(AND(YEARFRAC('Client Info'!M342,Reference!$C$4)&gt;=1,YEARFRAC('Client Info'!M342,Reference!$C$4)&lt;=3),5,IF(AND(YEARFRAC('Client Info'!M342,Reference!$C$4)&gt;=4,YEARFRAC('Client Info'!M342,Reference!$C$4)&lt;=7),15,IF(YEARFRAC('Client Info'!M342,Reference!$C$4)&gt;=8,25,IF(YEARFRAC('Client Info'!M342,Reference!$C$4)=YEARFRAC('Client Info'!M342,Reference!$C$4),0,0))))))))</f>
        <v/>
      </c>
      <c r="D342">
        <f>IF(OR('Client Info'!J342=Reference!$A$7),0,IF(OR(Reference!$A$5='Client Info'!J342, 'Client Info'!J342=Reference!$A$19,'Client Info'!J342=Reference!$A$23,'Client Info'!J342=Reference!$A$12),25, IF(OR('Client Info'!J342=Reference!$A$6, 'Client Info'!J342=Reference!$A$16),15, IF(OR('Client Info'!J342=Reference!$A$4,'Client Info'!J342=Reference!$A$13,'Client Info'!J342=Reference!$A$17,),5,0))))</f>
        <v>25</v>
      </c>
      <c r="E342">
        <f>IF('Client Info'!O342&lt;Reference!$E$5,0,IF(AND('Client Info'!O342&gt;=Reference!$E$5,'Client Info'!O342&lt;Reference!$E$6),5,IF(AND('Client Info'!O342&gt;=Reference!$E$6,'Client Info'!O342&lt;Reference!$E$7),15,IF(Reference!$E$7&lt;='Client Info'!O342,25))))</f>
        <v>0</v>
      </c>
      <c r="F342">
        <f>IF(OR('Client Info'!R342=Reference!$B$4,'Client Info'!R342=Reference!$B$5,'Client Info'!R342=Reference!$B$6),25,0)</f>
        <v>0</v>
      </c>
      <c r="G342">
        <f t="shared" si="5"/>
        <v>25</v>
      </c>
      <c r="H342" s="19" t="s">
        <v>809</v>
      </c>
    </row>
    <row r="343" spans="1:8" x14ac:dyDescent="0.35">
      <c r="A343" s="7" t="str">
        <f>VLOOKUP(B343,'Client Info'!$A:$B,2, FALSE)</f>
        <v>Julie Samson</v>
      </c>
      <c r="B343" s="19" t="str">
        <f>'Client Info'!A343</f>
        <v>EDC2153</v>
      </c>
      <c r="C343">
        <f ca="1">(IF('Client Info'!M343="","",(IF(YEARFRAC('Client Info'!M343,Reference!$C$4)&lt;1,0,IF(AND(YEARFRAC('Client Info'!M343,Reference!$C$4)&gt;=1,YEARFRAC('Client Info'!M343,Reference!$C$4)&lt;=3),5,IF(AND(YEARFRAC('Client Info'!M343,Reference!$C$4)&gt;=4,YEARFRAC('Client Info'!M343,Reference!$C$4)&lt;=7),15,IF(YEARFRAC('Client Info'!M343,Reference!$C$4)&gt;=8,25,IF(YEARFRAC('Client Info'!M343,Reference!$C$4)=YEARFRAC('Client Info'!M343,Reference!$C$4),0,0))))))))</f>
        <v>5</v>
      </c>
      <c r="D343">
        <f>IF(OR('Client Info'!J343=Reference!$A$7),0,IF(OR(Reference!$A$5='Client Info'!J343, 'Client Info'!J343=Reference!$A$19,'Client Info'!J343=Reference!$A$23,'Client Info'!J343=Reference!$A$12),25, IF(OR('Client Info'!J343=Reference!$A$6, 'Client Info'!J343=Reference!$A$16),15, IF(OR('Client Info'!J343=Reference!$A$4,'Client Info'!J343=Reference!$A$13,'Client Info'!J343=Reference!$A$17,),5,0))))</f>
        <v>25</v>
      </c>
      <c r="E343">
        <f>IF('Client Info'!O343&lt;Reference!$E$5,0,IF(AND('Client Info'!O343&gt;=Reference!$E$5,'Client Info'!O343&lt;Reference!$E$6),5,IF(AND('Client Info'!O343&gt;=Reference!$E$6,'Client Info'!O343&lt;Reference!$E$7),15,IF(Reference!$E$7&lt;='Client Info'!O343,25))))</f>
        <v>0</v>
      </c>
      <c r="F343">
        <f>IF(OR('Client Info'!R343=Reference!$B$4,'Client Info'!R343=Reference!$B$5,'Client Info'!R343=Reference!$B$6),25,0)</f>
        <v>0</v>
      </c>
      <c r="G343">
        <f t="shared" ca="1" si="5"/>
        <v>30</v>
      </c>
      <c r="H343" s="19" t="s">
        <v>835</v>
      </c>
    </row>
    <row r="344" spans="1:8" x14ac:dyDescent="0.35">
      <c r="A344" s="7" t="str">
        <f>VLOOKUP(B344,'Client Info'!$A:$B,2, FALSE)</f>
        <v>Michael Kauffman</v>
      </c>
      <c r="B344" s="19" t="str">
        <f>'Client Info'!A344</f>
        <v>EDC1314</v>
      </c>
      <c r="C344" t="str">
        <f>(IF('Client Info'!M344="","",(IF(YEARFRAC('Client Info'!M344,Reference!$C$4)&lt;1,0,IF(AND(YEARFRAC('Client Info'!M344,Reference!$C$4)&gt;=1,YEARFRAC('Client Info'!M344,Reference!$C$4)&lt;=3),5,IF(AND(YEARFRAC('Client Info'!M344,Reference!$C$4)&gt;=4,YEARFRAC('Client Info'!M344,Reference!$C$4)&lt;=7),15,IF(YEARFRAC('Client Info'!M344,Reference!$C$4)&gt;=8,25,IF(YEARFRAC('Client Info'!M344,Reference!$C$4)=YEARFRAC('Client Info'!M344,Reference!$C$4),0,0))))))))</f>
        <v/>
      </c>
      <c r="D344">
        <f>IF(OR('Client Info'!J344=Reference!$A$7),0,IF(OR(Reference!$A$5='Client Info'!J344, 'Client Info'!J344=Reference!$A$19,'Client Info'!J344=Reference!$A$23,'Client Info'!J344=Reference!$A$12),25, IF(OR('Client Info'!J344=Reference!$A$6, 'Client Info'!J344=Reference!$A$16),15, IF(OR('Client Info'!J344=Reference!$A$4,'Client Info'!J344=Reference!$A$13,'Client Info'!J344=Reference!$A$17,),5,0))))</f>
        <v>5</v>
      </c>
      <c r="E344">
        <f>IF('Client Info'!O344&lt;Reference!$E$5,0,IF(AND('Client Info'!O344&gt;=Reference!$E$5,'Client Info'!O344&lt;Reference!$E$6),5,IF(AND('Client Info'!O344&gt;=Reference!$E$6,'Client Info'!O344&lt;Reference!$E$7),15,IF(Reference!$E$7&lt;='Client Info'!O344,25))))</f>
        <v>0</v>
      </c>
      <c r="F344">
        <f>IF(OR('Client Info'!R344=Reference!$B$4,'Client Info'!R344=Reference!$B$5,'Client Info'!R344=Reference!$B$6),25,0)</f>
        <v>0</v>
      </c>
      <c r="G344">
        <f t="shared" si="5"/>
        <v>5</v>
      </c>
      <c r="H344" s="19" t="s">
        <v>882</v>
      </c>
    </row>
    <row r="345" spans="1:8" x14ac:dyDescent="0.35">
      <c r="A345" s="7" t="str">
        <f>VLOOKUP(B345,'Client Info'!$A:$B,2, FALSE)</f>
        <v>Pat Sweeney</v>
      </c>
      <c r="B345" s="19" t="str">
        <f>'Client Info'!A345</f>
        <v>EDC1532</v>
      </c>
      <c r="C345" t="str">
        <f>(IF('Client Info'!M345="","",(IF(YEARFRAC('Client Info'!M345,Reference!$C$4)&lt;1,0,IF(AND(YEARFRAC('Client Info'!M345,Reference!$C$4)&gt;=1,YEARFRAC('Client Info'!M345,Reference!$C$4)&lt;=3),5,IF(AND(YEARFRAC('Client Info'!M345,Reference!$C$4)&gt;=4,YEARFRAC('Client Info'!M345,Reference!$C$4)&lt;=7),15,IF(YEARFRAC('Client Info'!M345,Reference!$C$4)&gt;=8,25,IF(YEARFRAC('Client Info'!M345,Reference!$C$4)=YEARFRAC('Client Info'!M345,Reference!$C$4),0,0))))))))</f>
        <v/>
      </c>
      <c r="D345">
        <f>IF(OR('Client Info'!J345=Reference!$A$7),0,IF(OR(Reference!$A$5='Client Info'!J345, 'Client Info'!J345=Reference!$A$19,'Client Info'!J345=Reference!$A$23,'Client Info'!J345=Reference!$A$12),25, IF(OR('Client Info'!J345=Reference!$A$6, 'Client Info'!J345=Reference!$A$16),15, IF(OR('Client Info'!J345=Reference!$A$4,'Client Info'!J345=Reference!$A$13,'Client Info'!J345=Reference!$A$17,),5,0))))</f>
        <v>0</v>
      </c>
      <c r="E345">
        <f>IF('Client Info'!O345&lt;Reference!$E$5,0,IF(AND('Client Info'!O345&gt;=Reference!$E$5,'Client Info'!O345&lt;Reference!$E$6),5,IF(AND('Client Info'!O345&gt;=Reference!$E$6,'Client Info'!O345&lt;Reference!$E$7),15,IF(Reference!$E$7&lt;='Client Info'!O345,25))))</f>
        <v>0</v>
      </c>
      <c r="F345">
        <f>IF(OR('Client Info'!R345=Reference!$B$4,'Client Info'!R345=Reference!$B$5,'Client Info'!R345=Reference!$B$6),25,0)</f>
        <v>0</v>
      </c>
      <c r="G345">
        <f t="shared" si="5"/>
        <v>0</v>
      </c>
      <c r="H345" s="19" t="s">
        <v>796</v>
      </c>
    </row>
    <row r="346" spans="1:8" x14ac:dyDescent="0.35">
      <c r="A346" s="7" t="str">
        <f>VLOOKUP(B346,'Client Info'!$A:$B,2, FALSE)</f>
        <v>Gonzalo Fernandez</v>
      </c>
      <c r="B346" s="19" t="str">
        <f>'Client Info'!A346</f>
        <v>EDC2587</v>
      </c>
      <c r="C346">
        <f ca="1">(IF('Client Info'!M346="","",(IF(YEARFRAC('Client Info'!M346,Reference!$C$4)&lt;1,0,IF(AND(YEARFRAC('Client Info'!M346,Reference!$C$4)&gt;=1,YEARFRAC('Client Info'!M346,Reference!$C$4)&lt;=3),5,IF(AND(YEARFRAC('Client Info'!M346,Reference!$C$4)&gt;=4,YEARFRAC('Client Info'!M346,Reference!$C$4)&lt;=7),15,IF(YEARFRAC('Client Info'!M346,Reference!$C$4)&gt;=8,25,IF(YEARFRAC('Client Info'!M346,Reference!$C$4)=YEARFRAC('Client Info'!M346,Reference!$C$4),0,0))))))))</f>
        <v>15</v>
      </c>
      <c r="D346">
        <f>IF(OR('Client Info'!J346=Reference!$A$7),0,IF(OR(Reference!$A$5='Client Info'!J346, 'Client Info'!J346=Reference!$A$19,'Client Info'!J346=Reference!$A$23,'Client Info'!J346=Reference!$A$12),25, IF(OR('Client Info'!J346=Reference!$A$6, 'Client Info'!J346=Reference!$A$16),15, IF(OR('Client Info'!J346=Reference!$A$4,'Client Info'!J346=Reference!$A$13,'Client Info'!J346=Reference!$A$17,),5,0))))</f>
        <v>25</v>
      </c>
      <c r="E346">
        <f>IF('Client Info'!O346&lt;Reference!$E$5,0,IF(AND('Client Info'!O346&gt;=Reference!$E$5,'Client Info'!O346&lt;Reference!$E$6),5,IF(AND('Client Info'!O346&gt;=Reference!$E$6,'Client Info'!O346&lt;Reference!$E$7),15,IF(Reference!$E$7&lt;='Client Info'!O346,25))))</f>
        <v>15</v>
      </c>
      <c r="F346">
        <f>IF(OR('Client Info'!R346=Reference!$B$4,'Client Info'!R346=Reference!$B$5,'Client Info'!R346=Reference!$B$6),25,0)</f>
        <v>0</v>
      </c>
      <c r="G346">
        <f t="shared" ca="1" si="5"/>
        <v>55</v>
      </c>
      <c r="H346" s="19" t="s">
        <v>848</v>
      </c>
    </row>
    <row r="347" spans="1:8" x14ac:dyDescent="0.35">
      <c r="A347" s="7" t="str">
        <f>VLOOKUP(B347,'Client Info'!$A:$B,2, FALSE)</f>
        <v>Anthony C. Elliott</v>
      </c>
      <c r="B347" s="19" t="str">
        <f>'Client Info'!A347</f>
        <v>EDC2740</v>
      </c>
      <c r="C347">
        <f ca="1">(IF('Client Info'!M347="","",(IF(YEARFRAC('Client Info'!M347,Reference!$C$4)&lt;1,0,IF(AND(YEARFRAC('Client Info'!M347,Reference!$C$4)&gt;=1,YEARFRAC('Client Info'!M347,Reference!$C$4)&lt;=3),5,IF(AND(YEARFRAC('Client Info'!M347,Reference!$C$4)&gt;=4,YEARFRAC('Client Info'!M347,Reference!$C$4)&lt;=7),15,IF(YEARFRAC('Client Info'!M347,Reference!$C$4)&gt;=8,25,IF(YEARFRAC('Client Info'!M347,Reference!$C$4)=YEARFRAC('Client Info'!M347,Reference!$C$4),0,0))))))))</f>
        <v>5</v>
      </c>
      <c r="D347">
        <f>IF(OR('Client Info'!J347=Reference!$A$7),0,IF(OR(Reference!$A$5='Client Info'!J347, 'Client Info'!J347=Reference!$A$19,'Client Info'!J347=Reference!$A$23,'Client Info'!J347=Reference!$A$12),25, IF(OR('Client Info'!J347=Reference!$A$6, 'Client Info'!J347=Reference!$A$16),15, IF(OR('Client Info'!J347=Reference!$A$4,'Client Info'!J347=Reference!$A$13,'Client Info'!J347=Reference!$A$17,),5,0))))</f>
        <v>15</v>
      </c>
      <c r="E347">
        <f>IF('Client Info'!O347&lt;Reference!$E$5,0,IF(AND('Client Info'!O347&gt;=Reference!$E$5,'Client Info'!O347&lt;Reference!$E$6),5,IF(AND('Client Info'!O347&gt;=Reference!$E$6,'Client Info'!O347&lt;Reference!$E$7),15,IF(Reference!$E$7&lt;='Client Info'!O347,25))))</f>
        <v>0</v>
      </c>
      <c r="F347">
        <f>IF(OR('Client Info'!R347=Reference!$B$4,'Client Info'!R347=Reference!$B$5,'Client Info'!R347=Reference!$B$6),25,0)</f>
        <v>25</v>
      </c>
      <c r="G347">
        <f t="shared" ca="1" si="5"/>
        <v>45</v>
      </c>
      <c r="H347" s="19" t="s">
        <v>1365</v>
      </c>
    </row>
    <row r="348" spans="1:8" x14ac:dyDescent="0.35">
      <c r="A348" s="7" t="str">
        <f>VLOOKUP(B348,'Client Info'!$A:$B,2, FALSE)</f>
        <v>Gonzalo Fernandez</v>
      </c>
      <c r="B348" s="19" t="str">
        <f>'Client Info'!A348</f>
        <v>EDC2630</v>
      </c>
      <c r="C348">
        <f ca="1">(IF('Client Info'!M348="","",(IF(YEARFRAC('Client Info'!M348,Reference!$C$4)&lt;1,0,IF(AND(YEARFRAC('Client Info'!M348,Reference!$C$4)&gt;=1,YEARFRAC('Client Info'!M348,Reference!$C$4)&lt;=3),5,IF(AND(YEARFRAC('Client Info'!M348,Reference!$C$4)&gt;=4,YEARFRAC('Client Info'!M348,Reference!$C$4)&lt;=7),15,IF(YEARFRAC('Client Info'!M348,Reference!$C$4)&gt;=8,25,IF(YEARFRAC('Client Info'!M348,Reference!$C$4)=YEARFRAC('Client Info'!M348,Reference!$C$4),0,0))))))))</f>
        <v>25</v>
      </c>
      <c r="D348">
        <f>IF(OR('Client Info'!J348=Reference!$A$7),0,IF(OR(Reference!$A$5='Client Info'!J348, 'Client Info'!J348=Reference!$A$19,'Client Info'!J348=Reference!$A$23,'Client Info'!J348=Reference!$A$12),25, IF(OR('Client Info'!J348=Reference!$A$6, 'Client Info'!J348=Reference!$A$16),15, IF(OR('Client Info'!J348=Reference!$A$4,'Client Info'!J348=Reference!$A$13,'Client Info'!J348=Reference!$A$17,),5,0))))</f>
        <v>5</v>
      </c>
      <c r="E348">
        <f>IF('Client Info'!O348&lt;Reference!$E$5,0,IF(AND('Client Info'!O348&gt;=Reference!$E$5,'Client Info'!O348&lt;Reference!$E$6),5,IF(AND('Client Info'!O348&gt;=Reference!$E$6,'Client Info'!O348&lt;Reference!$E$7),15,IF(Reference!$E$7&lt;='Client Info'!O348,25))))</f>
        <v>25</v>
      </c>
      <c r="F348">
        <f>IF(OR('Client Info'!R348=Reference!$B$4,'Client Info'!R348=Reference!$B$5,'Client Info'!R348=Reference!$B$6),25,0)</f>
        <v>0</v>
      </c>
      <c r="G348">
        <f t="shared" ca="1" si="5"/>
        <v>55</v>
      </c>
      <c r="H348" s="19" t="s">
        <v>848</v>
      </c>
    </row>
    <row r="349" spans="1:8" x14ac:dyDescent="0.35">
      <c r="A349" s="7" t="str">
        <f>VLOOKUP(B349,'Client Info'!$A:$B,2, FALSE)</f>
        <v>Gonzalo Fernandez</v>
      </c>
      <c r="B349" s="19" t="str">
        <f>'Client Info'!A349</f>
        <v>EDC2548</v>
      </c>
      <c r="C349">
        <f ca="1">(IF('Client Info'!M349="","",(IF(YEARFRAC('Client Info'!M349,Reference!$C$4)&lt;1,0,IF(AND(YEARFRAC('Client Info'!M349,Reference!$C$4)&gt;=1,YEARFRAC('Client Info'!M349,Reference!$C$4)&lt;=3),5,IF(AND(YEARFRAC('Client Info'!M349,Reference!$C$4)&gt;=4,YEARFRAC('Client Info'!M349,Reference!$C$4)&lt;=7),15,IF(YEARFRAC('Client Info'!M349,Reference!$C$4)&gt;=8,25,IF(YEARFRAC('Client Info'!M349,Reference!$C$4)=YEARFRAC('Client Info'!M349,Reference!$C$4),0,0))))))))</f>
        <v>0</v>
      </c>
      <c r="D349">
        <f>IF(OR('Client Info'!J349=Reference!$A$7),0,IF(OR(Reference!$A$5='Client Info'!J349, 'Client Info'!J349=Reference!$A$19,'Client Info'!J349=Reference!$A$23,'Client Info'!J349=Reference!$A$12),25, IF(OR('Client Info'!J349=Reference!$A$6, 'Client Info'!J349=Reference!$A$16),15, IF(OR('Client Info'!J349=Reference!$A$4,'Client Info'!J349=Reference!$A$13,'Client Info'!J349=Reference!$A$17,),5,0))))</f>
        <v>25</v>
      </c>
      <c r="E349">
        <f>IF('Client Info'!O349&lt;Reference!$E$5,0,IF(AND('Client Info'!O349&gt;=Reference!$E$5,'Client Info'!O349&lt;Reference!$E$6),5,IF(AND('Client Info'!O349&gt;=Reference!$E$6,'Client Info'!O349&lt;Reference!$E$7),15,IF(Reference!$E$7&lt;='Client Info'!O349,25))))</f>
        <v>15</v>
      </c>
      <c r="F349">
        <f>IF(OR('Client Info'!R349=Reference!$B$4,'Client Info'!R349=Reference!$B$5,'Client Info'!R349=Reference!$B$6),25,0)</f>
        <v>25</v>
      </c>
      <c r="G349">
        <f t="shared" ca="1" si="5"/>
        <v>65</v>
      </c>
      <c r="H349" s="19" t="s">
        <v>848</v>
      </c>
    </row>
    <row r="350" spans="1:8" x14ac:dyDescent="0.35">
      <c r="A350" s="7" t="str">
        <f>VLOOKUP(B350,'Client Info'!$A:$B,2, FALSE)</f>
        <v>Pat Sweeney</v>
      </c>
      <c r="B350" s="19" t="str">
        <f>'Client Info'!A350</f>
        <v>EDC1621g</v>
      </c>
      <c r="C350" t="str">
        <f>(IF('Client Info'!M350="","",(IF(YEARFRAC('Client Info'!M350,Reference!$C$4)&lt;1,0,IF(AND(YEARFRAC('Client Info'!M350,Reference!$C$4)&gt;=1,YEARFRAC('Client Info'!M350,Reference!$C$4)&lt;=3),5,IF(AND(YEARFRAC('Client Info'!M350,Reference!$C$4)&gt;=4,YEARFRAC('Client Info'!M350,Reference!$C$4)&lt;=7),15,IF(YEARFRAC('Client Info'!M350,Reference!$C$4)&gt;=8,25,IF(YEARFRAC('Client Info'!M350,Reference!$C$4)=YEARFRAC('Client Info'!M350,Reference!$C$4),0,0))))))))</f>
        <v/>
      </c>
      <c r="D350">
        <f>IF(OR('Client Info'!J350=Reference!$A$7),0,IF(OR(Reference!$A$5='Client Info'!J350, 'Client Info'!J350=Reference!$A$19,'Client Info'!J350=Reference!$A$23,'Client Info'!J350=Reference!$A$12),25, IF(OR('Client Info'!J350=Reference!$A$6, 'Client Info'!J350=Reference!$A$16),15, IF(OR('Client Info'!J350=Reference!$A$4,'Client Info'!J350=Reference!$A$13,'Client Info'!J350=Reference!$A$17,),5,0))))</f>
        <v>0</v>
      </c>
      <c r="E350">
        <f>IF('Client Info'!O350&lt;Reference!$E$5,0,IF(AND('Client Info'!O350&gt;=Reference!$E$5,'Client Info'!O350&lt;Reference!$E$6),5,IF(AND('Client Info'!O350&gt;=Reference!$E$6,'Client Info'!O350&lt;Reference!$E$7),15,IF(Reference!$E$7&lt;='Client Info'!O350,25))))</f>
        <v>0</v>
      </c>
      <c r="F350">
        <f>IF(OR('Client Info'!R350=Reference!$B$4,'Client Info'!R350=Reference!$B$5,'Client Info'!R350=Reference!$B$6),25,0)</f>
        <v>0</v>
      </c>
      <c r="G350">
        <f t="shared" si="5"/>
        <v>0</v>
      </c>
      <c r="H350" s="19" t="s">
        <v>796</v>
      </c>
    </row>
    <row r="351" spans="1:8" x14ac:dyDescent="0.35">
      <c r="A351" s="7" t="str">
        <f>VLOOKUP(B351,'Client Info'!$A:$B,2, FALSE)</f>
        <v>Georg Winkler</v>
      </c>
      <c r="B351" s="19" t="str">
        <f>'Client Info'!A351</f>
        <v>EDC1805</v>
      </c>
      <c r="C351">
        <f ca="1">(IF('Client Info'!M351="","",(IF(YEARFRAC('Client Info'!M351,Reference!$C$4)&lt;1,0,IF(AND(YEARFRAC('Client Info'!M351,Reference!$C$4)&gt;=1,YEARFRAC('Client Info'!M351,Reference!$C$4)&lt;=3),5,IF(AND(YEARFRAC('Client Info'!M351,Reference!$C$4)&gt;=4,YEARFRAC('Client Info'!M351,Reference!$C$4)&lt;=7),15,IF(YEARFRAC('Client Info'!M351,Reference!$C$4)&gt;=8,25,IF(YEARFRAC('Client Info'!M351,Reference!$C$4)=YEARFRAC('Client Info'!M351,Reference!$C$4),0,0))))))))</f>
        <v>0</v>
      </c>
      <c r="D351">
        <f>IF(OR('Client Info'!J351=Reference!$A$7),0,IF(OR(Reference!$A$5='Client Info'!J351, 'Client Info'!J351=Reference!$A$19,'Client Info'!J351=Reference!$A$23,'Client Info'!J351=Reference!$A$12),25, IF(OR('Client Info'!J351=Reference!$A$6, 'Client Info'!J351=Reference!$A$16),15, IF(OR('Client Info'!J351=Reference!$A$4,'Client Info'!J351=Reference!$A$13,'Client Info'!J351=Reference!$A$17,),5,0))))</f>
        <v>25</v>
      </c>
      <c r="E351">
        <f>IF('Client Info'!O351&lt;Reference!$E$5,0,IF(AND('Client Info'!O351&gt;=Reference!$E$5,'Client Info'!O351&lt;Reference!$E$6),5,IF(AND('Client Info'!O351&gt;=Reference!$E$6,'Client Info'!O351&lt;Reference!$E$7),15,IF(Reference!$E$7&lt;='Client Info'!O351,25))))</f>
        <v>0</v>
      </c>
      <c r="F351">
        <f>IF(OR('Client Info'!R351=Reference!$B$4,'Client Info'!R351=Reference!$B$5,'Client Info'!R351=Reference!$B$6),25,0)</f>
        <v>25</v>
      </c>
      <c r="G351">
        <f t="shared" ca="1" si="5"/>
        <v>50</v>
      </c>
      <c r="H351" s="19" t="s">
        <v>1063</v>
      </c>
    </row>
    <row r="352" spans="1:8" x14ac:dyDescent="0.35">
      <c r="A352" s="7" t="str">
        <f>VLOOKUP(B352,'Client Info'!$A:$B,2, FALSE)</f>
        <v>Bill Bartels</v>
      </c>
      <c r="B352" s="19" t="str">
        <f>'Client Info'!A352</f>
        <v>EDC1865g</v>
      </c>
      <c r="C352">
        <f ca="1">(IF('Client Info'!M352="","",(IF(YEARFRAC('Client Info'!M352,Reference!$C$4)&lt;1,0,IF(AND(YEARFRAC('Client Info'!M352,Reference!$C$4)&gt;=1,YEARFRAC('Client Info'!M352,Reference!$C$4)&lt;=3),5,IF(AND(YEARFRAC('Client Info'!M352,Reference!$C$4)&gt;=4,YEARFRAC('Client Info'!M352,Reference!$C$4)&lt;=7),15,IF(YEARFRAC('Client Info'!M352,Reference!$C$4)&gt;=8,25,IF(YEARFRAC('Client Info'!M352,Reference!$C$4)=YEARFRAC('Client Info'!M352,Reference!$C$4),0,0))))))))</f>
        <v>0</v>
      </c>
      <c r="D352">
        <f>IF(OR('Client Info'!J352=Reference!$A$7),0,IF(OR(Reference!$A$5='Client Info'!J352, 'Client Info'!J352=Reference!$A$19,'Client Info'!J352=Reference!$A$23,'Client Info'!J352=Reference!$A$12),25, IF(OR('Client Info'!J352=Reference!$A$6, 'Client Info'!J352=Reference!$A$16),15, IF(OR('Client Info'!J352=Reference!$A$4,'Client Info'!J352=Reference!$A$13,'Client Info'!J352=Reference!$A$17,),5,0))))</f>
        <v>25</v>
      </c>
      <c r="E352">
        <f>IF('Client Info'!O352&lt;Reference!$E$5,0,IF(AND('Client Info'!O352&gt;=Reference!$E$5,'Client Info'!O352&lt;Reference!$E$6),5,IF(AND('Client Info'!O352&gt;=Reference!$E$6,'Client Info'!O352&lt;Reference!$E$7),15,IF(Reference!$E$7&lt;='Client Info'!O352,25))))</f>
        <v>15</v>
      </c>
      <c r="F352">
        <f>IF(OR('Client Info'!R352=Reference!$B$4,'Client Info'!R352=Reference!$B$5,'Client Info'!R352=Reference!$B$6),25,0)</f>
        <v>0</v>
      </c>
      <c r="G352">
        <f t="shared" ca="1" si="5"/>
        <v>40</v>
      </c>
      <c r="H352" s="19" t="s">
        <v>812</v>
      </c>
    </row>
    <row r="353" spans="1:8" x14ac:dyDescent="0.35">
      <c r="A353" s="7" t="str">
        <f>VLOOKUP(B353,'Client Info'!$A:$B,2, FALSE)</f>
        <v>Alondra Gaytan</v>
      </c>
      <c r="B353" s="19" t="str">
        <f>'Client Info'!A353</f>
        <v>EDC2066g</v>
      </c>
      <c r="C353" t="str">
        <f>(IF('Client Info'!M353="","",(IF(YEARFRAC('Client Info'!M353,Reference!$C$4)&lt;1,0,IF(AND(YEARFRAC('Client Info'!M353,Reference!$C$4)&gt;=1,YEARFRAC('Client Info'!M353,Reference!$C$4)&lt;=3),5,IF(AND(YEARFRAC('Client Info'!M353,Reference!$C$4)&gt;=4,YEARFRAC('Client Info'!M353,Reference!$C$4)&lt;=7),15,IF(YEARFRAC('Client Info'!M353,Reference!$C$4)&gt;=8,25,IF(YEARFRAC('Client Info'!M353,Reference!$C$4)=YEARFRAC('Client Info'!M353,Reference!$C$4),0,0))))))))</f>
        <v/>
      </c>
      <c r="D353">
        <f>IF(OR('Client Info'!J353=Reference!$A$7),0,IF(OR(Reference!$A$5='Client Info'!J353, 'Client Info'!J353=Reference!$A$19,'Client Info'!J353=Reference!$A$23,'Client Info'!J353=Reference!$A$12),25, IF(OR('Client Info'!J353=Reference!$A$6, 'Client Info'!J353=Reference!$A$16),15, IF(OR('Client Info'!J353=Reference!$A$4,'Client Info'!J353=Reference!$A$13,'Client Info'!J353=Reference!$A$17,),5,0))))</f>
        <v>5</v>
      </c>
      <c r="E353">
        <f>IF('Client Info'!O353&lt;Reference!$E$5,0,IF(AND('Client Info'!O353&gt;=Reference!$E$5,'Client Info'!O353&lt;Reference!$E$6),5,IF(AND('Client Info'!O353&gt;=Reference!$E$6,'Client Info'!O353&lt;Reference!$E$7),15,IF(Reference!$E$7&lt;='Client Info'!O353,25))))</f>
        <v>0</v>
      </c>
      <c r="F353">
        <f>IF(OR('Client Info'!R353=Reference!$B$4,'Client Info'!R353=Reference!$B$5,'Client Info'!R353=Reference!$B$6),25,0)</f>
        <v>0</v>
      </c>
      <c r="G353">
        <f t="shared" si="5"/>
        <v>5</v>
      </c>
      <c r="H353" s="19" t="s">
        <v>885</v>
      </c>
    </row>
    <row r="354" spans="1:8" x14ac:dyDescent="0.35">
      <c r="A354" s="7" t="str">
        <f>VLOOKUP(B354,'Client Info'!$A:$B,2, FALSE)</f>
        <v>Anthony C. Elliott</v>
      </c>
      <c r="B354" s="19" t="str">
        <f>'Client Info'!A354</f>
        <v>EDC2801DR</v>
      </c>
      <c r="C354">
        <f ca="1">(IF('Client Info'!M354="","",(IF(YEARFRAC('Client Info'!M354,Reference!$C$4)&lt;1,0,IF(AND(YEARFRAC('Client Info'!M354,Reference!$C$4)&gt;=1,YEARFRAC('Client Info'!M354,Reference!$C$4)&lt;=3),5,IF(AND(YEARFRAC('Client Info'!M354,Reference!$C$4)&gt;=4,YEARFRAC('Client Info'!M354,Reference!$C$4)&lt;=7),15,IF(YEARFRAC('Client Info'!M354,Reference!$C$4)&gt;=8,25,IF(YEARFRAC('Client Info'!M354,Reference!$C$4)=YEARFRAC('Client Info'!M354,Reference!$C$4),0,0))))))))</f>
        <v>5</v>
      </c>
      <c r="D354">
        <f>IF(OR('Client Info'!J354=Reference!$A$7),0,IF(OR(Reference!$A$5='Client Info'!J354, 'Client Info'!J354=Reference!$A$19,'Client Info'!J354=Reference!$A$23,'Client Info'!J354=Reference!$A$12),25, IF(OR('Client Info'!J354=Reference!$A$6, 'Client Info'!J354=Reference!$A$16),15, IF(OR('Client Info'!J354=Reference!$A$4,'Client Info'!J354=Reference!$A$13,'Client Info'!J354=Reference!$A$17,),5,0))))</f>
        <v>15</v>
      </c>
      <c r="E354">
        <f>IF('Client Info'!O354&lt;Reference!$E$5,0,IF(AND('Client Info'!O354&gt;=Reference!$E$5,'Client Info'!O354&lt;Reference!$E$6),5,IF(AND('Client Info'!O354&gt;=Reference!$E$6,'Client Info'!O354&lt;Reference!$E$7),15,IF(Reference!$E$7&lt;='Client Info'!O354,25))))</f>
        <v>15</v>
      </c>
      <c r="F354">
        <f>IF(OR('Client Info'!R354=Reference!$B$4,'Client Info'!R354=Reference!$B$5,'Client Info'!R354=Reference!$B$6),25,0)</f>
        <v>25</v>
      </c>
      <c r="G354">
        <f t="shared" ca="1" si="5"/>
        <v>60</v>
      </c>
      <c r="H354" s="19" t="s">
        <v>1365</v>
      </c>
    </row>
    <row r="355" spans="1:8" x14ac:dyDescent="0.35">
      <c r="A355" s="7" t="str">
        <f>VLOOKUP(B355,'Client Info'!$A:$B,2, FALSE)</f>
        <v>Rose Obetz</v>
      </c>
      <c r="B355" s="19" t="str">
        <f>'Client Info'!A355</f>
        <v>EDC1692</v>
      </c>
      <c r="C355">
        <f ca="1">(IF('Client Info'!M355="","",(IF(YEARFRAC('Client Info'!M355,Reference!$C$4)&lt;1,0,IF(AND(YEARFRAC('Client Info'!M355,Reference!$C$4)&gt;=1,YEARFRAC('Client Info'!M355,Reference!$C$4)&lt;=3),5,IF(AND(YEARFRAC('Client Info'!M355,Reference!$C$4)&gt;=4,YEARFRAC('Client Info'!M355,Reference!$C$4)&lt;=7),15,IF(YEARFRAC('Client Info'!M355,Reference!$C$4)&gt;=8,25,IF(YEARFRAC('Client Info'!M355,Reference!$C$4)=YEARFRAC('Client Info'!M355,Reference!$C$4),0,0))))))))</f>
        <v>25</v>
      </c>
      <c r="D355">
        <f>IF(OR('Client Info'!J355=Reference!$A$7),0,IF(OR(Reference!$A$5='Client Info'!J355, 'Client Info'!J355=Reference!$A$19,'Client Info'!J355=Reference!$A$23,'Client Info'!J355=Reference!$A$12),25, IF(OR('Client Info'!J355=Reference!$A$6, 'Client Info'!J355=Reference!$A$16),15, IF(OR('Client Info'!J355=Reference!$A$4,'Client Info'!J355=Reference!$A$13,'Client Info'!J355=Reference!$A$17,),5,0))))</f>
        <v>25</v>
      </c>
      <c r="E355">
        <f>IF('Client Info'!O355&lt;Reference!$E$5,0,IF(AND('Client Info'!O355&gt;=Reference!$E$5,'Client Info'!O355&lt;Reference!$E$6),5,IF(AND('Client Info'!O355&gt;=Reference!$E$6,'Client Info'!O355&lt;Reference!$E$7),15,IF(Reference!$E$7&lt;='Client Info'!O355,25))))</f>
        <v>5</v>
      </c>
      <c r="F355">
        <f>IF(OR('Client Info'!R355=Reference!$B$4,'Client Info'!R355=Reference!$B$5,'Client Info'!R355=Reference!$B$6),25,0)</f>
        <v>25</v>
      </c>
      <c r="G355">
        <f t="shared" ca="1" si="5"/>
        <v>80</v>
      </c>
      <c r="H355" s="19" t="s">
        <v>874</v>
      </c>
    </row>
    <row r="356" spans="1:8" x14ac:dyDescent="0.35">
      <c r="A356" s="7" t="str">
        <f>VLOOKUP(B356,'Client Info'!$A:$B,2, FALSE)</f>
        <v>Clare Briglio</v>
      </c>
      <c r="B356" s="19" t="str">
        <f>'Client Info'!A356</f>
        <v>EDC1586g</v>
      </c>
      <c r="C356">
        <f ca="1">(IF('Client Info'!M356="","",(IF(YEARFRAC('Client Info'!M356,Reference!$C$4)&lt;1,0,IF(AND(YEARFRAC('Client Info'!M356,Reference!$C$4)&gt;=1,YEARFRAC('Client Info'!M356,Reference!$C$4)&lt;=3),5,IF(AND(YEARFRAC('Client Info'!M356,Reference!$C$4)&gt;=4,YEARFRAC('Client Info'!M356,Reference!$C$4)&lt;=7),15,IF(YEARFRAC('Client Info'!M356,Reference!$C$4)&gt;=8,25,IF(YEARFRAC('Client Info'!M356,Reference!$C$4)=YEARFRAC('Client Info'!M356,Reference!$C$4),0,0))))))))</f>
        <v>15</v>
      </c>
      <c r="D356">
        <f>IF(OR('Client Info'!J356=Reference!$A$7),0,IF(OR(Reference!$A$5='Client Info'!J356, 'Client Info'!J356=Reference!$A$19,'Client Info'!J356=Reference!$A$23,'Client Info'!J356=Reference!$A$12),25, IF(OR('Client Info'!J356=Reference!$A$6, 'Client Info'!J356=Reference!$A$16),15, IF(OR('Client Info'!J356=Reference!$A$4,'Client Info'!J356=Reference!$A$13,'Client Info'!J356=Reference!$A$17,),5,0))))</f>
        <v>25</v>
      </c>
      <c r="E356">
        <f>IF('Client Info'!O356&lt;Reference!$E$5,0,IF(AND('Client Info'!O356&gt;=Reference!$E$5,'Client Info'!O356&lt;Reference!$E$6),5,IF(AND('Client Info'!O356&gt;=Reference!$E$6,'Client Info'!O356&lt;Reference!$E$7),15,IF(Reference!$E$7&lt;='Client Info'!O356,25))))</f>
        <v>0</v>
      </c>
      <c r="F356">
        <f>IF(OR('Client Info'!R356=Reference!$B$4,'Client Info'!R356=Reference!$B$5,'Client Info'!R356=Reference!$B$6),25,0)</f>
        <v>0</v>
      </c>
      <c r="G356">
        <f t="shared" ca="1" si="5"/>
        <v>40</v>
      </c>
      <c r="H356" s="19" t="s">
        <v>809</v>
      </c>
    </row>
    <row r="357" spans="1:8" x14ac:dyDescent="0.35">
      <c r="A357" s="7" t="str">
        <f>VLOOKUP(B357,'Client Info'!$A:$B,2, FALSE)</f>
        <v>Bill Bartels</v>
      </c>
      <c r="B357" s="19" t="str">
        <f>'Client Info'!A357</f>
        <v>EDC1133DR</v>
      </c>
      <c r="C357">
        <f ca="1">(IF('Client Info'!M357="","",(IF(YEARFRAC('Client Info'!M357,Reference!$C$4)&lt;1,0,IF(AND(YEARFRAC('Client Info'!M357,Reference!$C$4)&gt;=1,YEARFRAC('Client Info'!M357,Reference!$C$4)&lt;=3),5,IF(AND(YEARFRAC('Client Info'!M357,Reference!$C$4)&gt;=4,YEARFRAC('Client Info'!M357,Reference!$C$4)&lt;=7),15,IF(YEARFRAC('Client Info'!M357,Reference!$C$4)&gt;=8,25,IF(YEARFRAC('Client Info'!M357,Reference!$C$4)=YEARFRAC('Client Info'!M357,Reference!$C$4),0,0))))))))</f>
        <v>25</v>
      </c>
      <c r="D357">
        <f>IF(OR('Client Info'!J357=Reference!$A$7),0,IF(OR(Reference!$A$5='Client Info'!J357, 'Client Info'!J357=Reference!$A$19,'Client Info'!J357=Reference!$A$23,'Client Info'!J357=Reference!$A$12),25, IF(OR('Client Info'!J357=Reference!$A$6, 'Client Info'!J357=Reference!$A$16),15, IF(OR('Client Info'!J357=Reference!$A$4,'Client Info'!J357=Reference!$A$13,'Client Info'!J357=Reference!$A$17,),5,0))))</f>
        <v>0</v>
      </c>
      <c r="E357">
        <f>IF('Client Info'!O357&lt;Reference!$E$5,0,IF(AND('Client Info'!O357&gt;=Reference!$E$5,'Client Info'!O357&lt;Reference!$E$6),5,IF(AND('Client Info'!O357&gt;=Reference!$E$6,'Client Info'!O357&lt;Reference!$E$7),15,IF(Reference!$E$7&lt;='Client Info'!O357,25))))</f>
        <v>0</v>
      </c>
      <c r="F357">
        <f>IF(OR('Client Info'!R357=Reference!$B$4,'Client Info'!R357=Reference!$B$5,'Client Info'!R357=Reference!$B$6),25,0)</f>
        <v>25</v>
      </c>
      <c r="G357">
        <f t="shared" ca="1" si="5"/>
        <v>50</v>
      </c>
      <c r="H357" s="19" t="s">
        <v>812</v>
      </c>
    </row>
    <row r="358" spans="1:8" x14ac:dyDescent="0.35">
      <c r="A358" s="7" t="str">
        <f>VLOOKUP(B358,'Client Info'!$A:$B,2, FALSE)</f>
        <v>Bill Bartels</v>
      </c>
      <c r="B358" s="19" t="str">
        <f>'Client Info'!A358</f>
        <v>EDC2572T</v>
      </c>
      <c r="C358">
        <f ca="1">(IF('Client Info'!M358="","",(IF(YEARFRAC('Client Info'!M358,Reference!$C$4)&lt;1,0,IF(AND(YEARFRAC('Client Info'!M358,Reference!$C$4)&gt;=1,YEARFRAC('Client Info'!M358,Reference!$C$4)&lt;=3),5,IF(AND(YEARFRAC('Client Info'!M358,Reference!$C$4)&gt;=4,YEARFRAC('Client Info'!M358,Reference!$C$4)&lt;=7),15,IF(YEARFRAC('Client Info'!M358,Reference!$C$4)&gt;=8,25,IF(YEARFRAC('Client Info'!M358,Reference!$C$4)=YEARFRAC('Client Info'!M358,Reference!$C$4),0,0))))))))</f>
        <v>5</v>
      </c>
      <c r="D358">
        <f>IF(OR('Client Info'!J358=Reference!$A$7),0,IF(OR(Reference!$A$5='Client Info'!J358, 'Client Info'!J358=Reference!$A$19,'Client Info'!J358=Reference!$A$23,'Client Info'!J358=Reference!$A$12),25, IF(OR('Client Info'!J358=Reference!$A$6, 'Client Info'!J358=Reference!$A$16),15, IF(OR('Client Info'!J358=Reference!$A$4,'Client Info'!J358=Reference!$A$13,'Client Info'!J358=Reference!$A$17,),5,0))))</f>
        <v>0</v>
      </c>
      <c r="E358">
        <f>IF('Client Info'!O358&lt;Reference!$E$5,0,IF(AND('Client Info'!O358&gt;=Reference!$E$5,'Client Info'!O358&lt;Reference!$E$6),5,IF(AND('Client Info'!O358&gt;=Reference!$E$6,'Client Info'!O358&lt;Reference!$E$7),15,IF(Reference!$E$7&lt;='Client Info'!O358,25))))</f>
        <v>0</v>
      </c>
      <c r="F358">
        <f>IF(OR('Client Info'!R358=Reference!$B$4,'Client Info'!R358=Reference!$B$5,'Client Info'!R358=Reference!$B$6),25,0)</f>
        <v>25</v>
      </c>
      <c r="G358">
        <f t="shared" ca="1" si="5"/>
        <v>30</v>
      </c>
      <c r="H358" s="19" t="s">
        <v>812</v>
      </c>
    </row>
    <row r="359" spans="1:8" x14ac:dyDescent="0.35">
      <c r="A359" s="7" t="str">
        <f>VLOOKUP(B359,'Client Info'!$A:$B,2, FALSE)</f>
        <v>Rose Obetz</v>
      </c>
      <c r="B359" s="19" t="str">
        <f>'Client Info'!A359</f>
        <v>EDC1097</v>
      </c>
      <c r="C359">
        <f ca="1">(IF('Client Info'!M359="","",(IF(YEARFRAC('Client Info'!M359,Reference!$C$4)&lt;1,0,IF(AND(YEARFRAC('Client Info'!M359,Reference!$C$4)&gt;=1,YEARFRAC('Client Info'!M359,Reference!$C$4)&lt;=3),5,IF(AND(YEARFRAC('Client Info'!M359,Reference!$C$4)&gt;=4,YEARFRAC('Client Info'!M359,Reference!$C$4)&lt;=7),15,IF(YEARFRAC('Client Info'!M359,Reference!$C$4)&gt;=8,25,IF(YEARFRAC('Client Info'!M359,Reference!$C$4)=YEARFRAC('Client Info'!M359,Reference!$C$4),0,0))))))))</f>
        <v>25</v>
      </c>
      <c r="D359">
        <f>IF(OR('Client Info'!J359=Reference!$A$7),0,IF(OR(Reference!$A$5='Client Info'!J359, 'Client Info'!J359=Reference!$A$19,'Client Info'!J359=Reference!$A$23,'Client Info'!J359=Reference!$A$12),25, IF(OR('Client Info'!J359=Reference!$A$6, 'Client Info'!J359=Reference!$A$16),15, IF(OR('Client Info'!J359=Reference!$A$4,'Client Info'!J359=Reference!$A$13,'Client Info'!J359=Reference!$A$17,),5,0))))</f>
        <v>25</v>
      </c>
      <c r="E359">
        <f>IF('Client Info'!O359&lt;Reference!$E$5,0,IF(AND('Client Info'!O359&gt;=Reference!$E$5,'Client Info'!O359&lt;Reference!$E$6),5,IF(AND('Client Info'!O359&gt;=Reference!$E$6,'Client Info'!O359&lt;Reference!$E$7),15,IF(Reference!$E$7&lt;='Client Info'!O359,25))))</f>
        <v>15</v>
      </c>
      <c r="F359">
        <f>IF(OR('Client Info'!R359=Reference!$B$4,'Client Info'!R359=Reference!$B$5,'Client Info'!R359=Reference!$B$6),25,0)</f>
        <v>0</v>
      </c>
      <c r="G359">
        <f t="shared" ca="1" si="5"/>
        <v>65</v>
      </c>
      <c r="H359" s="19" t="s">
        <v>874</v>
      </c>
    </row>
    <row r="360" spans="1:8" x14ac:dyDescent="0.35">
      <c r="A360" s="7" t="str">
        <f>VLOOKUP(B360,'Client Info'!$A:$B,2, FALSE)</f>
        <v>Michael Kauffman</v>
      </c>
      <c r="B360" s="19" t="str">
        <f>'Client Info'!A360</f>
        <v>EDC0571</v>
      </c>
      <c r="C360" t="str">
        <f>(IF('Client Info'!M360="","",(IF(YEARFRAC('Client Info'!M360,Reference!$C$4)&lt;1,0,IF(AND(YEARFRAC('Client Info'!M360,Reference!$C$4)&gt;=1,YEARFRAC('Client Info'!M360,Reference!$C$4)&lt;=3),5,IF(AND(YEARFRAC('Client Info'!M360,Reference!$C$4)&gt;=4,YEARFRAC('Client Info'!M360,Reference!$C$4)&lt;=7),15,IF(YEARFRAC('Client Info'!M360,Reference!$C$4)&gt;=8,25,IF(YEARFRAC('Client Info'!M360,Reference!$C$4)=YEARFRAC('Client Info'!M360,Reference!$C$4),0,0))))))))</f>
        <v/>
      </c>
      <c r="D360">
        <f>IF(OR('Client Info'!J360=Reference!$A$7),0,IF(OR(Reference!$A$5='Client Info'!J360, 'Client Info'!J360=Reference!$A$19,'Client Info'!J360=Reference!$A$23,'Client Info'!J360=Reference!$A$12),25, IF(OR('Client Info'!J360=Reference!$A$6, 'Client Info'!J360=Reference!$A$16),15, IF(OR('Client Info'!J360=Reference!$A$4,'Client Info'!J360=Reference!$A$13,'Client Info'!J360=Reference!$A$17,),5,0))))</f>
        <v>0</v>
      </c>
      <c r="E360">
        <f>IF('Client Info'!O360&lt;Reference!$E$5,0,IF(AND('Client Info'!O360&gt;=Reference!$E$5,'Client Info'!O360&lt;Reference!$E$6),5,IF(AND('Client Info'!O360&gt;=Reference!$E$6,'Client Info'!O360&lt;Reference!$E$7),15,IF(Reference!$E$7&lt;='Client Info'!O360,25))))</f>
        <v>0</v>
      </c>
      <c r="F360">
        <f>IF(OR('Client Info'!R360=Reference!$B$4,'Client Info'!R360=Reference!$B$5,'Client Info'!R360=Reference!$B$6),25,0)</f>
        <v>25</v>
      </c>
      <c r="G360">
        <f t="shared" si="5"/>
        <v>25</v>
      </c>
      <c r="H360" s="19" t="s">
        <v>882</v>
      </c>
    </row>
    <row r="361" spans="1:8" x14ac:dyDescent="0.35">
      <c r="A361" s="7" t="str">
        <f>VLOOKUP(B361,'Client Info'!$A:$B,2, FALSE)</f>
        <v>Bruce Hazuka</v>
      </c>
      <c r="B361" s="19" t="str">
        <f>'Client Info'!A361</f>
        <v>EDC2969T</v>
      </c>
      <c r="C361">
        <f ca="1">(IF('Client Info'!M361="","",(IF(YEARFRAC('Client Info'!M361,Reference!$C$4)&lt;1,0,IF(AND(YEARFRAC('Client Info'!M361,Reference!$C$4)&gt;=1,YEARFRAC('Client Info'!M361,Reference!$C$4)&lt;=3),5,IF(AND(YEARFRAC('Client Info'!M361,Reference!$C$4)&gt;=4,YEARFRAC('Client Info'!M361,Reference!$C$4)&lt;=7),15,IF(YEARFRAC('Client Info'!M361,Reference!$C$4)&gt;=8,25,IF(YEARFRAC('Client Info'!M361,Reference!$C$4)=YEARFRAC('Client Info'!M361,Reference!$C$4),0,0))))))))</f>
        <v>25</v>
      </c>
      <c r="D361">
        <f>IF(OR('Client Info'!J361=Reference!$A$7),0,IF(OR(Reference!$A$5='Client Info'!J361, 'Client Info'!J361=Reference!$A$19,'Client Info'!J361=Reference!$A$23,'Client Info'!J361=Reference!$A$12),25, IF(OR('Client Info'!J361=Reference!$A$6, 'Client Info'!J361=Reference!$A$16),15, IF(OR('Client Info'!J361=Reference!$A$4,'Client Info'!J361=Reference!$A$13,'Client Info'!J361=Reference!$A$17,),5,0))))</f>
        <v>25</v>
      </c>
      <c r="E361">
        <f>IF('Client Info'!O361&lt;Reference!$E$5,0,IF(AND('Client Info'!O361&gt;=Reference!$E$5,'Client Info'!O361&lt;Reference!$E$6),5,IF(AND('Client Info'!O361&gt;=Reference!$E$6,'Client Info'!O361&lt;Reference!$E$7),15,IF(Reference!$E$7&lt;='Client Info'!O361,25))))</f>
        <v>15</v>
      </c>
      <c r="F361">
        <f>IF(OR('Client Info'!R361=Reference!$B$4,'Client Info'!R361=Reference!$B$5,'Client Info'!R361=Reference!$B$6),25,0)</f>
        <v>25</v>
      </c>
      <c r="G361">
        <f t="shared" ca="1" si="5"/>
        <v>90</v>
      </c>
      <c r="H361" s="19" t="s">
        <v>935</v>
      </c>
    </row>
    <row r="362" spans="1:8" x14ac:dyDescent="0.35">
      <c r="A362" s="7" t="str">
        <f>VLOOKUP(B362,'Client Info'!$A:$B,2, FALSE)</f>
        <v>Alondra Gaytan</v>
      </c>
      <c r="B362" s="19" t="str">
        <f>'Client Info'!A362</f>
        <v>EDC2087</v>
      </c>
      <c r="C362">
        <f ca="1">(IF('Client Info'!M362="","",(IF(YEARFRAC('Client Info'!M362,Reference!$C$4)&lt;1,0,IF(AND(YEARFRAC('Client Info'!M362,Reference!$C$4)&gt;=1,YEARFRAC('Client Info'!M362,Reference!$C$4)&lt;=3),5,IF(AND(YEARFRAC('Client Info'!M362,Reference!$C$4)&gt;=4,YEARFRAC('Client Info'!M362,Reference!$C$4)&lt;=7),15,IF(YEARFRAC('Client Info'!M362,Reference!$C$4)&gt;=8,25,IF(YEARFRAC('Client Info'!M362,Reference!$C$4)=YEARFRAC('Client Info'!M362,Reference!$C$4),0,0))))))))</f>
        <v>5</v>
      </c>
      <c r="D362">
        <f>IF(OR('Client Info'!J362=Reference!$A$7),0,IF(OR(Reference!$A$5='Client Info'!J362, 'Client Info'!J362=Reference!$A$19,'Client Info'!J362=Reference!$A$23,'Client Info'!J362=Reference!$A$12),25, IF(OR('Client Info'!J362=Reference!$A$6, 'Client Info'!J362=Reference!$A$16),15, IF(OR('Client Info'!J362=Reference!$A$4,'Client Info'!J362=Reference!$A$13,'Client Info'!J362=Reference!$A$17,),5,0))))</f>
        <v>5</v>
      </c>
      <c r="E362">
        <f>IF('Client Info'!O362&lt;Reference!$E$5,0,IF(AND('Client Info'!O362&gt;=Reference!$E$5,'Client Info'!O362&lt;Reference!$E$6),5,IF(AND('Client Info'!O362&gt;=Reference!$E$6,'Client Info'!O362&lt;Reference!$E$7),15,IF(Reference!$E$7&lt;='Client Info'!O362,25))))</f>
        <v>0</v>
      </c>
      <c r="F362">
        <f>IF(OR('Client Info'!R362=Reference!$B$4,'Client Info'!R362=Reference!$B$5,'Client Info'!R362=Reference!$B$6),25,0)</f>
        <v>0</v>
      </c>
      <c r="G362">
        <f t="shared" ca="1" si="5"/>
        <v>10</v>
      </c>
      <c r="H362" s="19" t="s">
        <v>885</v>
      </c>
    </row>
    <row r="363" spans="1:8" x14ac:dyDescent="0.35">
      <c r="A363" s="7" t="str">
        <f>VLOOKUP(B363,'Client Info'!$A:$B,2, FALSE)</f>
        <v>Alondra Gaytan</v>
      </c>
      <c r="B363" s="19" t="str">
        <f>'Client Info'!A363</f>
        <v>EDC2556</v>
      </c>
      <c r="C363" t="str">
        <f>(IF('Client Info'!M363="","",(IF(YEARFRAC('Client Info'!M363,Reference!$C$4)&lt;1,0,IF(AND(YEARFRAC('Client Info'!M363,Reference!$C$4)&gt;=1,YEARFRAC('Client Info'!M363,Reference!$C$4)&lt;=3),5,IF(AND(YEARFRAC('Client Info'!M363,Reference!$C$4)&gt;=4,YEARFRAC('Client Info'!M363,Reference!$C$4)&lt;=7),15,IF(YEARFRAC('Client Info'!M363,Reference!$C$4)&gt;=8,25,IF(YEARFRAC('Client Info'!M363,Reference!$C$4)=YEARFRAC('Client Info'!M363,Reference!$C$4),0,0))))))))</f>
        <v/>
      </c>
      <c r="D363">
        <f>IF(OR('Client Info'!J363=Reference!$A$7),0,IF(OR(Reference!$A$5='Client Info'!J363, 'Client Info'!J363=Reference!$A$19,'Client Info'!J363=Reference!$A$23,'Client Info'!J363=Reference!$A$12),25, IF(OR('Client Info'!J363=Reference!$A$6, 'Client Info'!J363=Reference!$A$16),15, IF(OR('Client Info'!J363=Reference!$A$4,'Client Info'!J363=Reference!$A$13,'Client Info'!J363=Reference!$A$17,),5,0))))</f>
        <v>5</v>
      </c>
      <c r="E363">
        <f>IF('Client Info'!O363&lt;Reference!$E$5,0,IF(AND('Client Info'!O363&gt;=Reference!$E$5,'Client Info'!O363&lt;Reference!$E$6),5,IF(AND('Client Info'!O363&gt;=Reference!$E$6,'Client Info'!O363&lt;Reference!$E$7),15,IF(Reference!$E$7&lt;='Client Info'!O363,25))))</f>
        <v>0</v>
      </c>
      <c r="F363">
        <f>IF(OR('Client Info'!R363=Reference!$B$4,'Client Info'!R363=Reference!$B$5,'Client Info'!R363=Reference!$B$6),25,0)</f>
        <v>25</v>
      </c>
      <c r="G363">
        <f t="shared" si="5"/>
        <v>30</v>
      </c>
      <c r="H363" s="19" t="s">
        <v>885</v>
      </c>
    </row>
    <row r="364" spans="1:8" x14ac:dyDescent="0.35">
      <c r="A364" s="7" t="str">
        <f>VLOOKUP(B364,'Client Info'!$A:$B,2, FALSE)</f>
        <v>Michael Kauffman</v>
      </c>
      <c r="B364" s="19" t="str">
        <f>'Client Info'!A364</f>
        <v>EDC2919</v>
      </c>
      <c r="C364" t="str">
        <f>(IF('Client Info'!M364="","",(IF(YEARFRAC('Client Info'!M364,Reference!$C$4)&lt;1,0,IF(AND(YEARFRAC('Client Info'!M364,Reference!$C$4)&gt;=1,YEARFRAC('Client Info'!M364,Reference!$C$4)&lt;=3),5,IF(AND(YEARFRAC('Client Info'!M364,Reference!$C$4)&gt;=4,YEARFRAC('Client Info'!M364,Reference!$C$4)&lt;=7),15,IF(YEARFRAC('Client Info'!M364,Reference!$C$4)&gt;=8,25,IF(YEARFRAC('Client Info'!M364,Reference!$C$4)=YEARFRAC('Client Info'!M364,Reference!$C$4),0,0))))))))</f>
        <v/>
      </c>
      <c r="D364">
        <f>IF(OR('Client Info'!J364=Reference!$A$7),0,IF(OR(Reference!$A$5='Client Info'!J364, 'Client Info'!J364=Reference!$A$19,'Client Info'!J364=Reference!$A$23,'Client Info'!J364=Reference!$A$12),25, IF(OR('Client Info'!J364=Reference!$A$6, 'Client Info'!J364=Reference!$A$16),15, IF(OR('Client Info'!J364=Reference!$A$4,'Client Info'!J364=Reference!$A$13,'Client Info'!J364=Reference!$A$17,),5,0))))</f>
        <v>25</v>
      </c>
      <c r="E364">
        <f>IF('Client Info'!O364&lt;Reference!$E$5,0,IF(AND('Client Info'!O364&gt;=Reference!$E$5,'Client Info'!O364&lt;Reference!$E$6),5,IF(AND('Client Info'!O364&gt;=Reference!$E$6,'Client Info'!O364&lt;Reference!$E$7),15,IF(Reference!$E$7&lt;='Client Info'!O364,25))))</f>
        <v>0</v>
      </c>
      <c r="F364">
        <f>IF(OR('Client Info'!R364=Reference!$B$4,'Client Info'!R364=Reference!$B$5,'Client Info'!R364=Reference!$B$6),25,0)</f>
        <v>0</v>
      </c>
      <c r="G364">
        <f t="shared" si="5"/>
        <v>25</v>
      </c>
      <c r="H364" s="19" t="s">
        <v>882</v>
      </c>
    </row>
    <row r="365" spans="1:8" x14ac:dyDescent="0.35">
      <c r="A365" s="7" t="str">
        <f>VLOOKUP(B365,'Client Info'!$A:$B,2, FALSE)</f>
        <v>Georg Winkler</v>
      </c>
      <c r="B365" s="19" t="str">
        <f>'Client Info'!A365</f>
        <v>EDC1734g</v>
      </c>
      <c r="C365">
        <f ca="1">(IF('Client Info'!M365="","",(IF(YEARFRAC('Client Info'!M365,Reference!$C$4)&lt;1,0,IF(AND(YEARFRAC('Client Info'!M365,Reference!$C$4)&gt;=1,YEARFRAC('Client Info'!M365,Reference!$C$4)&lt;=3),5,IF(AND(YEARFRAC('Client Info'!M365,Reference!$C$4)&gt;=4,YEARFRAC('Client Info'!M365,Reference!$C$4)&lt;=7),15,IF(YEARFRAC('Client Info'!M365,Reference!$C$4)&gt;=8,25,IF(YEARFRAC('Client Info'!M365,Reference!$C$4)=YEARFRAC('Client Info'!M365,Reference!$C$4),0,0))))))))</f>
        <v>0</v>
      </c>
      <c r="D365">
        <f>IF(OR('Client Info'!J365=Reference!$A$7),0,IF(OR(Reference!$A$5='Client Info'!J365, 'Client Info'!J365=Reference!$A$19,'Client Info'!J365=Reference!$A$23,'Client Info'!J365=Reference!$A$12),25, IF(OR('Client Info'!J365=Reference!$A$6, 'Client Info'!J365=Reference!$A$16),15, IF(OR('Client Info'!J365=Reference!$A$4,'Client Info'!J365=Reference!$A$13,'Client Info'!J365=Reference!$A$17,),5,0))))</f>
        <v>0</v>
      </c>
      <c r="E365">
        <f>IF('Client Info'!O365&lt;Reference!$E$5,0,IF(AND('Client Info'!O365&gt;=Reference!$E$5,'Client Info'!O365&lt;Reference!$E$6),5,IF(AND('Client Info'!O365&gt;=Reference!$E$6,'Client Info'!O365&lt;Reference!$E$7),15,IF(Reference!$E$7&lt;='Client Info'!O365,25))))</f>
        <v>0</v>
      </c>
      <c r="F365">
        <f>IF(OR('Client Info'!R365=Reference!$B$4,'Client Info'!R365=Reference!$B$5,'Client Info'!R365=Reference!$B$6),25,0)</f>
        <v>0</v>
      </c>
      <c r="G365">
        <f t="shared" ca="1" si="5"/>
        <v>0</v>
      </c>
      <c r="H365" s="19" t="s">
        <v>1063</v>
      </c>
    </row>
    <row r="366" spans="1:8" x14ac:dyDescent="0.35">
      <c r="A366" s="7" t="str">
        <f>VLOOKUP(B366,'Client Info'!$A:$B,2, FALSE)</f>
        <v>Clare Briglio</v>
      </c>
      <c r="B366" s="19" t="str">
        <f>'Client Info'!A366</f>
        <v>EDC2376</v>
      </c>
      <c r="C366" t="str">
        <f>(IF('Client Info'!M366="","",(IF(YEARFRAC('Client Info'!M366,Reference!$C$4)&lt;1,0,IF(AND(YEARFRAC('Client Info'!M366,Reference!$C$4)&gt;=1,YEARFRAC('Client Info'!M366,Reference!$C$4)&lt;=3),5,IF(AND(YEARFRAC('Client Info'!M366,Reference!$C$4)&gt;=4,YEARFRAC('Client Info'!M366,Reference!$C$4)&lt;=7),15,IF(YEARFRAC('Client Info'!M366,Reference!$C$4)&gt;=8,25,IF(YEARFRAC('Client Info'!M366,Reference!$C$4)=YEARFRAC('Client Info'!M366,Reference!$C$4),0,0))))))))</f>
        <v/>
      </c>
      <c r="D366">
        <f>IF(OR('Client Info'!J366=Reference!$A$7),0,IF(OR(Reference!$A$5='Client Info'!J366, 'Client Info'!J366=Reference!$A$19,'Client Info'!J366=Reference!$A$23,'Client Info'!J366=Reference!$A$12),25, IF(OR('Client Info'!J366=Reference!$A$6, 'Client Info'!J366=Reference!$A$16),15, IF(OR('Client Info'!J366=Reference!$A$4,'Client Info'!J366=Reference!$A$13,'Client Info'!J366=Reference!$A$17,),5,0))))</f>
        <v>0</v>
      </c>
      <c r="E366">
        <f>IF('Client Info'!O366&lt;Reference!$E$5,0,IF(AND('Client Info'!O366&gt;=Reference!$E$5,'Client Info'!O366&lt;Reference!$E$6),5,IF(AND('Client Info'!O366&gt;=Reference!$E$6,'Client Info'!O366&lt;Reference!$E$7),15,IF(Reference!$E$7&lt;='Client Info'!O366,25))))</f>
        <v>0</v>
      </c>
      <c r="F366">
        <f>IF(OR('Client Info'!R366=Reference!$B$4,'Client Info'!R366=Reference!$B$5,'Client Info'!R366=Reference!$B$6),25,0)</f>
        <v>0</v>
      </c>
      <c r="G366">
        <f t="shared" si="5"/>
        <v>0</v>
      </c>
      <c r="H366" s="19" t="s">
        <v>809</v>
      </c>
    </row>
    <row r="367" spans="1:8" x14ac:dyDescent="0.35">
      <c r="A367" s="7" t="str">
        <f>VLOOKUP(B367,'Client Info'!$A:$B,2, FALSE)</f>
        <v>Georg Winkler</v>
      </c>
      <c r="B367" s="19" t="str">
        <f>'Client Info'!A367</f>
        <v>EDC1747g</v>
      </c>
      <c r="C367">
        <f ca="1">(IF('Client Info'!M367="","",(IF(YEARFRAC('Client Info'!M367,Reference!$C$4)&lt;1,0,IF(AND(YEARFRAC('Client Info'!M367,Reference!$C$4)&gt;=1,YEARFRAC('Client Info'!M367,Reference!$C$4)&lt;=3),5,IF(AND(YEARFRAC('Client Info'!M367,Reference!$C$4)&gt;=4,YEARFRAC('Client Info'!M367,Reference!$C$4)&lt;=7),15,IF(YEARFRAC('Client Info'!M367,Reference!$C$4)&gt;=8,25,IF(YEARFRAC('Client Info'!M367,Reference!$C$4)=YEARFRAC('Client Info'!M367,Reference!$C$4),0,0))))))))</f>
        <v>15</v>
      </c>
      <c r="D367">
        <f>IF(OR('Client Info'!J367=Reference!$A$7),0,IF(OR(Reference!$A$5='Client Info'!J367, 'Client Info'!J367=Reference!$A$19,'Client Info'!J367=Reference!$A$23,'Client Info'!J367=Reference!$A$12),25, IF(OR('Client Info'!J367=Reference!$A$6, 'Client Info'!J367=Reference!$A$16),15, IF(OR('Client Info'!J367=Reference!$A$4,'Client Info'!J367=Reference!$A$13,'Client Info'!J367=Reference!$A$17,),5,0))))</f>
        <v>15</v>
      </c>
      <c r="E367">
        <f>IF('Client Info'!O367&lt;Reference!$E$5,0,IF(AND('Client Info'!O367&gt;=Reference!$E$5,'Client Info'!O367&lt;Reference!$E$6),5,IF(AND('Client Info'!O367&gt;=Reference!$E$6,'Client Info'!O367&lt;Reference!$E$7),15,IF(Reference!$E$7&lt;='Client Info'!O367,25))))</f>
        <v>5</v>
      </c>
      <c r="F367">
        <f>IF(OR('Client Info'!R367=Reference!$B$4,'Client Info'!R367=Reference!$B$5,'Client Info'!R367=Reference!$B$6),25,0)</f>
        <v>0</v>
      </c>
      <c r="G367">
        <f t="shared" ca="1" si="5"/>
        <v>35</v>
      </c>
      <c r="H367" s="19" t="s">
        <v>1063</v>
      </c>
    </row>
    <row r="368" spans="1:8" x14ac:dyDescent="0.35">
      <c r="A368" s="7" t="str">
        <f>VLOOKUP(B368,'Client Info'!$A:$B,2, FALSE)</f>
        <v>Ken Higgins</v>
      </c>
      <c r="B368" s="19" t="str">
        <f>'Client Info'!A368</f>
        <v>EDC1720</v>
      </c>
      <c r="C368" t="str">
        <f>(IF('Client Info'!M368="","",(IF(YEARFRAC('Client Info'!M368,Reference!$C$4)&lt;1,0,IF(AND(YEARFRAC('Client Info'!M368,Reference!$C$4)&gt;=1,YEARFRAC('Client Info'!M368,Reference!$C$4)&lt;=3),5,IF(AND(YEARFRAC('Client Info'!M368,Reference!$C$4)&gt;=4,YEARFRAC('Client Info'!M368,Reference!$C$4)&lt;=7),15,IF(YEARFRAC('Client Info'!M368,Reference!$C$4)&gt;=8,25,IF(YEARFRAC('Client Info'!M368,Reference!$C$4)=YEARFRAC('Client Info'!M368,Reference!$C$4),0,0))))))))</f>
        <v/>
      </c>
      <c r="D368">
        <f>IF(OR('Client Info'!J368=Reference!$A$7),0,IF(OR(Reference!$A$5='Client Info'!J368, 'Client Info'!J368=Reference!$A$19,'Client Info'!J368=Reference!$A$23,'Client Info'!J368=Reference!$A$12),25, IF(OR('Client Info'!J368=Reference!$A$6, 'Client Info'!J368=Reference!$A$16),15, IF(OR('Client Info'!J368=Reference!$A$4,'Client Info'!J368=Reference!$A$13,'Client Info'!J368=Reference!$A$17,),5,0))))</f>
        <v>15</v>
      </c>
      <c r="E368">
        <f>IF('Client Info'!O368&lt;Reference!$E$5,0,IF(AND('Client Info'!O368&gt;=Reference!$E$5,'Client Info'!O368&lt;Reference!$E$6),5,IF(AND('Client Info'!O368&gt;=Reference!$E$6,'Client Info'!O368&lt;Reference!$E$7),15,IF(Reference!$E$7&lt;='Client Info'!O368,25))))</f>
        <v>0</v>
      </c>
      <c r="F368">
        <f>IF(OR('Client Info'!R368=Reference!$B$4,'Client Info'!R368=Reference!$B$5,'Client Info'!R368=Reference!$B$6),25,0)</f>
        <v>0</v>
      </c>
      <c r="G368">
        <f t="shared" si="5"/>
        <v>15</v>
      </c>
      <c r="H368" s="19" t="s">
        <v>2520</v>
      </c>
    </row>
    <row r="369" spans="1:8" x14ac:dyDescent="0.35">
      <c r="A369" s="7" t="str">
        <f>VLOOKUP(B369,'Client Info'!$A:$B,2, FALSE)</f>
        <v>Gonzalo Fernandez</v>
      </c>
      <c r="B369" s="19" t="str">
        <f>'Client Info'!A369</f>
        <v>EDC2584</v>
      </c>
      <c r="C369">
        <f ca="1">(IF('Client Info'!M369="","",(IF(YEARFRAC('Client Info'!M369,Reference!$C$4)&lt;1,0,IF(AND(YEARFRAC('Client Info'!M369,Reference!$C$4)&gt;=1,YEARFRAC('Client Info'!M369,Reference!$C$4)&lt;=3),5,IF(AND(YEARFRAC('Client Info'!M369,Reference!$C$4)&gt;=4,YEARFRAC('Client Info'!M369,Reference!$C$4)&lt;=7),15,IF(YEARFRAC('Client Info'!M369,Reference!$C$4)&gt;=8,25,IF(YEARFRAC('Client Info'!M369,Reference!$C$4)=YEARFRAC('Client Info'!M369,Reference!$C$4),0,0))))))))</f>
        <v>25</v>
      </c>
      <c r="D369">
        <f>IF(OR('Client Info'!J369=Reference!$A$7),0,IF(OR(Reference!$A$5='Client Info'!J369, 'Client Info'!J369=Reference!$A$19,'Client Info'!J369=Reference!$A$23,'Client Info'!J369=Reference!$A$12),25, IF(OR('Client Info'!J369=Reference!$A$6, 'Client Info'!J369=Reference!$A$16),15, IF(OR('Client Info'!J369=Reference!$A$4,'Client Info'!J369=Reference!$A$13,'Client Info'!J369=Reference!$A$17,),5,0))))</f>
        <v>5</v>
      </c>
      <c r="E369">
        <f>IF('Client Info'!O369&lt;Reference!$E$5,0,IF(AND('Client Info'!O369&gt;=Reference!$E$5,'Client Info'!O369&lt;Reference!$E$6),5,IF(AND('Client Info'!O369&gt;=Reference!$E$6,'Client Info'!O369&lt;Reference!$E$7),15,IF(Reference!$E$7&lt;='Client Info'!O369,25))))</f>
        <v>0</v>
      </c>
      <c r="F369">
        <f>IF(OR('Client Info'!R369=Reference!$B$4,'Client Info'!R369=Reference!$B$5,'Client Info'!R369=Reference!$B$6),25,0)</f>
        <v>0</v>
      </c>
      <c r="G369">
        <f t="shared" ca="1" si="5"/>
        <v>30</v>
      </c>
      <c r="H369" s="19" t="s">
        <v>848</v>
      </c>
    </row>
    <row r="370" spans="1:8" x14ac:dyDescent="0.35">
      <c r="A370" s="7" t="str">
        <f>VLOOKUP(B370,'Client Info'!$A:$B,2, FALSE)</f>
        <v>Rose Obetz</v>
      </c>
      <c r="B370" s="19" t="str">
        <f>'Client Info'!A370</f>
        <v>EDC2062g</v>
      </c>
      <c r="C370">
        <f ca="1">(IF('Client Info'!M370="","",(IF(YEARFRAC('Client Info'!M370,Reference!$C$4)&lt;1,0,IF(AND(YEARFRAC('Client Info'!M370,Reference!$C$4)&gt;=1,YEARFRAC('Client Info'!M370,Reference!$C$4)&lt;=3),5,IF(AND(YEARFRAC('Client Info'!M370,Reference!$C$4)&gt;=4,YEARFRAC('Client Info'!M370,Reference!$C$4)&lt;=7),15,IF(YEARFRAC('Client Info'!M370,Reference!$C$4)&gt;=8,25,IF(YEARFRAC('Client Info'!M370,Reference!$C$4)=YEARFRAC('Client Info'!M370,Reference!$C$4),0,0))))))))</f>
        <v>5</v>
      </c>
      <c r="D370">
        <f>IF(OR('Client Info'!J370=Reference!$A$7),0,IF(OR(Reference!$A$5='Client Info'!J370, 'Client Info'!J370=Reference!$A$19,'Client Info'!J370=Reference!$A$23,'Client Info'!J370=Reference!$A$12),25, IF(OR('Client Info'!J370=Reference!$A$6, 'Client Info'!J370=Reference!$A$16),15, IF(OR('Client Info'!J370=Reference!$A$4,'Client Info'!J370=Reference!$A$13,'Client Info'!J370=Reference!$A$17,),5,0))))</f>
        <v>5</v>
      </c>
      <c r="E370">
        <f>IF('Client Info'!O370&lt;Reference!$E$5,0,IF(AND('Client Info'!O370&gt;=Reference!$E$5,'Client Info'!O370&lt;Reference!$E$6),5,IF(AND('Client Info'!O370&gt;=Reference!$E$6,'Client Info'!O370&lt;Reference!$E$7),15,IF(Reference!$E$7&lt;='Client Info'!O370,25))))</f>
        <v>0</v>
      </c>
      <c r="F370">
        <f>IF(OR('Client Info'!R370=Reference!$B$4,'Client Info'!R370=Reference!$B$5,'Client Info'!R370=Reference!$B$6),25,0)</f>
        <v>0</v>
      </c>
      <c r="G370">
        <f t="shared" ca="1" si="5"/>
        <v>10</v>
      </c>
      <c r="H370" s="19" t="s">
        <v>874</v>
      </c>
    </row>
    <row r="371" spans="1:8" x14ac:dyDescent="0.35">
      <c r="A371" s="7" t="str">
        <f>VLOOKUP(B371,'Client Info'!$A:$B,2, FALSE)</f>
        <v>Mary Anne Rooney</v>
      </c>
      <c r="B371" s="19" t="str">
        <f>'Client Info'!A371</f>
        <v>EDC0430</v>
      </c>
      <c r="C371">
        <f ca="1">(IF('Client Info'!M371="","",(IF(YEARFRAC('Client Info'!M371,Reference!$C$4)&lt;1,0,IF(AND(YEARFRAC('Client Info'!M371,Reference!$C$4)&gt;=1,YEARFRAC('Client Info'!M371,Reference!$C$4)&lt;=3),5,IF(AND(YEARFRAC('Client Info'!M371,Reference!$C$4)&gt;=4,YEARFRAC('Client Info'!M371,Reference!$C$4)&lt;=7),15,IF(YEARFRAC('Client Info'!M371,Reference!$C$4)&gt;=8,25,IF(YEARFRAC('Client Info'!M371,Reference!$C$4)=YEARFRAC('Client Info'!M371,Reference!$C$4),0,0))))))))</f>
        <v>25</v>
      </c>
      <c r="D371">
        <f>IF(OR('Client Info'!J371=Reference!$A$7),0,IF(OR(Reference!$A$5='Client Info'!J371, 'Client Info'!J371=Reference!$A$19,'Client Info'!J371=Reference!$A$23,'Client Info'!J371=Reference!$A$12),25, IF(OR('Client Info'!J371=Reference!$A$6, 'Client Info'!J371=Reference!$A$16),15, IF(OR('Client Info'!J371=Reference!$A$4,'Client Info'!J371=Reference!$A$13,'Client Info'!J371=Reference!$A$17,),5,0))))</f>
        <v>25</v>
      </c>
      <c r="E371">
        <f>IF('Client Info'!O371&lt;Reference!$E$5,0,IF(AND('Client Info'!O371&gt;=Reference!$E$5,'Client Info'!O371&lt;Reference!$E$6),5,IF(AND('Client Info'!O371&gt;=Reference!$E$6,'Client Info'!O371&lt;Reference!$E$7),15,IF(Reference!$E$7&lt;='Client Info'!O371,25))))</f>
        <v>25</v>
      </c>
      <c r="F371">
        <f>IF(OR('Client Info'!R371=Reference!$B$4,'Client Info'!R371=Reference!$B$5,'Client Info'!R371=Reference!$B$6),25,0)</f>
        <v>25</v>
      </c>
      <c r="G371">
        <f t="shared" ca="1" si="5"/>
        <v>100</v>
      </c>
      <c r="H371" s="19" t="s">
        <v>1659</v>
      </c>
    </row>
    <row r="372" spans="1:8" x14ac:dyDescent="0.35">
      <c r="A372" s="7" t="str">
        <f>VLOOKUP(B372,'Client Info'!$A:$B,2, FALSE)</f>
        <v>Gonzalo Fernandez</v>
      </c>
      <c r="B372" s="19" t="str">
        <f>'Client Info'!A372</f>
        <v>EDC2988T</v>
      </c>
      <c r="C372">
        <f ca="1">(IF('Client Info'!M372="","",(IF(YEARFRAC('Client Info'!M372,Reference!$C$4)&lt;1,0,IF(AND(YEARFRAC('Client Info'!M372,Reference!$C$4)&gt;=1,YEARFRAC('Client Info'!M372,Reference!$C$4)&lt;=3),5,IF(AND(YEARFRAC('Client Info'!M372,Reference!$C$4)&gt;=4,YEARFRAC('Client Info'!M372,Reference!$C$4)&lt;=7),15,IF(YEARFRAC('Client Info'!M372,Reference!$C$4)&gt;=8,25,IF(YEARFRAC('Client Info'!M372,Reference!$C$4)=YEARFRAC('Client Info'!M372,Reference!$C$4),0,0))))))))</f>
        <v>0</v>
      </c>
      <c r="D372">
        <f>IF(OR('Client Info'!J372=Reference!$A$7),0,IF(OR(Reference!$A$5='Client Info'!J372, 'Client Info'!J372=Reference!$A$19,'Client Info'!J372=Reference!$A$23,'Client Info'!J372=Reference!$A$12),25, IF(OR('Client Info'!J372=Reference!$A$6, 'Client Info'!J372=Reference!$A$16),15, IF(OR('Client Info'!J372=Reference!$A$4,'Client Info'!J372=Reference!$A$13,'Client Info'!J372=Reference!$A$17,),5,0))))</f>
        <v>5</v>
      </c>
      <c r="E372">
        <f>IF('Client Info'!O372&lt;Reference!$E$5,0,IF(AND('Client Info'!O372&gt;=Reference!$E$5,'Client Info'!O372&lt;Reference!$E$6),5,IF(AND('Client Info'!O372&gt;=Reference!$E$6,'Client Info'!O372&lt;Reference!$E$7),15,IF(Reference!$E$7&lt;='Client Info'!O372,25))))</f>
        <v>5</v>
      </c>
      <c r="F372">
        <f>IF(OR('Client Info'!R372=Reference!$B$4,'Client Info'!R372=Reference!$B$5,'Client Info'!R372=Reference!$B$6),25,0)</f>
        <v>0</v>
      </c>
      <c r="G372">
        <f t="shared" ca="1" si="5"/>
        <v>10</v>
      </c>
      <c r="H372" s="19" t="s">
        <v>848</v>
      </c>
    </row>
    <row r="373" spans="1:8" x14ac:dyDescent="0.35">
      <c r="A373" s="7" t="str">
        <f>VLOOKUP(B373,'Client Info'!$A:$B,2, FALSE)</f>
        <v>Pat Sweeney</v>
      </c>
      <c r="B373" s="19" t="str">
        <f>'Client Info'!A373</f>
        <v>EDC1971g</v>
      </c>
      <c r="C373" t="str">
        <f>(IF('Client Info'!M373="","",(IF(YEARFRAC('Client Info'!M373,Reference!$C$4)&lt;1,0,IF(AND(YEARFRAC('Client Info'!M373,Reference!$C$4)&gt;=1,YEARFRAC('Client Info'!M373,Reference!$C$4)&lt;=3),5,IF(AND(YEARFRAC('Client Info'!M373,Reference!$C$4)&gt;=4,YEARFRAC('Client Info'!M373,Reference!$C$4)&lt;=7),15,IF(YEARFRAC('Client Info'!M373,Reference!$C$4)&gt;=8,25,IF(YEARFRAC('Client Info'!M373,Reference!$C$4)=YEARFRAC('Client Info'!M373,Reference!$C$4),0,0))))))))</f>
        <v/>
      </c>
      <c r="D373">
        <f>IF(OR('Client Info'!J373=Reference!$A$7),0,IF(OR(Reference!$A$5='Client Info'!J373, 'Client Info'!J373=Reference!$A$19,'Client Info'!J373=Reference!$A$23,'Client Info'!J373=Reference!$A$12),25, IF(OR('Client Info'!J373=Reference!$A$6, 'Client Info'!J373=Reference!$A$16),15, IF(OR('Client Info'!J373=Reference!$A$4,'Client Info'!J373=Reference!$A$13,'Client Info'!J373=Reference!$A$17,),5,0))))</f>
        <v>25</v>
      </c>
      <c r="E373">
        <f>IF('Client Info'!O373&lt;Reference!$E$5,0,IF(AND('Client Info'!O373&gt;=Reference!$E$5,'Client Info'!O373&lt;Reference!$E$6),5,IF(AND('Client Info'!O373&gt;=Reference!$E$6,'Client Info'!O373&lt;Reference!$E$7),15,IF(Reference!$E$7&lt;='Client Info'!O373,25))))</f>
        <v>0</v>
      </c>
      <c r="F373">
        <f>IF(OR('Client Info'!R373=Reference!$B$4,'Client Info'!R373=Reference!$B$5,'Client Info'!R373=Reference!$B$6),25,0)</f>
        <v>0</v>
      </c>
      <c r="G373">
        <f t="shared" si="5"/>
        <v>25</v>
      </c>
      <c r="H373" s="19" t="s">
        <v>796</v>
      </c>
    </row>
    <row r="374" spans="1:8" x14ac:dyDescent="0.35">
      <c r="A374" s="7" t="str">
        <f>VLOOKUP(B374,'Client Info'!$A:$B,2, FALSE)</f>
        <v>Karen Scuncio</v>
      </c>
      <c r="B374" s="19" t="str">
        <f>'Client Info'!A374</f>
        <v>EDC2626T</v>
      </c>
      <c r="C374">
        <f ca="1">(IF('Client Info'!M374="","",(IF(YEARFRAC('Client Info'!M374,Reference!$C$4)&lt;1,0,IF(AND(YEARFRAC('Client Info'!M374,Reference!$C$4)&gt;=1,YEARFRAC('Client Info'!M374,Reference!$C$4)&lt;=3),5,IF(AND(YEARFRAC('Client Info'!M374,Reference!$C$4)&gt;=4,YEARFRAC('Client Info'!M374,Reference!$C$4)&lt;=7),15,IF(YEARFRAC('Client Info'!M374,Reference!$C$4)&gt;=8,25,IF(YEARFRAC('Client Info'!M374,Reference!$C$4)=YEARFRAC('Client Info'!M374,Reference!$C$4),0,0))))))))</f>
        <v>5</v>
      </c>
      <c r="D374">
        <f>IF(OR('Client Info'!J374=Reference!$A$7),0,IF(OR(Reference!$A$5='Client Info'!J374, 'Client Info'!J374=Reference!$A$19,'Client Info'!J374=Reference!$A$23,'Client Info'!J374=Reference!$A$12),25, IF(OR('Client Info'!J374=Reference!$A$6, 'Client Info'!J374=Reference!$A$16),15, IF(OR('Client Info'!J374=Reference!$A$4,'Client Info'!J374=Reference!$A$13,'Client Info'!J374=Reference!$A$17,),5,0))))</f>
        <v>5</v>
      </c>
      <c r="E374">
        <f>IF('Client Info'!O374&lt;Reference!$E$5,0,IF(AND('Client Info'!O374&gt;=Reference!$E$5,'Client Info'!O374&lt;Reference!$E$6),5,IF(AND('Client Info'!O374&gt;=Reference!$E$6,'Client Info'!O374&lt;Reference!$E$7),15,IF(Reference!$E$7&lt;='Client Info'!O374,25))))</f>
        <v>5</v>
      </c>
      <c r="F374">
        <f>IF(OR('Client Info'!R374=Reference!$B$4,'Client Info'!R374=Reference!$B$5,'Client Info'!R374=Reference!$B$6),25,0)</f>
        <v>0</v>
      </c>
      <c r="G374">
        <f t="shared" ca="1" si="5"/>
        <v>15</v>
      </c>
      <c r="H374" s="19" t="s">
        <v>804</v>
      </c>
    </row>
    <row r="375" spans="1:8" x14ac:dyDescent="0.35">
      <c r="A375" s="7" t="str">
        <f>VLOOKUP(B375,'Client Info'!$A:$B,2, FALSE)</f>
        <v>Bill Bartels</v>
      </c>
      <c r="B375" s="19" t="str">
        <f>'Client Info'!A375</f>
        <v>EDC2775DRR</v>
      </c>
      <c r="C375">
        <f ca="1">(IF('Client Info'!M375="","",(IF(YEARFRAC('Client Info'!M375,Reference!$C$4)&lt;1,0,IF(AND(YEARFRAC('Client Info'!M375,Reference!$C$4)&gt;=1,YEARFRAC('Client Info'!M375,Reference!$C$4)&lt;=3),5,IF(AND(YEARFRAC('Client Info'!M375,Reference!$C$4)&gt;=4,YEARFRAC('Client Info'!M375,Reference!$C$4)&lt;=7),15,IF(YEARFRAC('Client Info'!M375,Reference!$C$4)&gt;=8,25,IF(YEARFRAC('Client Info'!M375,Reference!$C$4)=YEARFRAC('Client Info'!M375,Reference!$C$4),0,0))))))))</f>
        <v>25</v>
      </c>
      <c r="D375">
        <f>IF(OR('Client Info'!J375=Reference!$A$7),0,IF(OR(Reference!$A$5='Client Info'!J375, 'Client Info'!J375=Reference!$A$19,'Client Info'!J375=Reference!$A$23,'Client Info'!J375=Reference!$A$12),25, IF(OR('Client Info'!J375=Reference!$A$6, 'Client Info'!J375=Reference!$A$16),15, IF(OR('Client Info'!J375=Reference!$A$4,'Client Info'!J375=Reference!$A$13,'Client Info'!J375=Reference!$A$17,),5,0))))</f>
        <v>15</v>
      </c>
      <c r="E375">
        <f>IF('Client Info'!O375&lt;Reference!$E$5,0,IF(AND('Client Info'!O375&gt;=Reference!$E$5,'Client Info'!O375&lt;Reference!$E$6),5,IF(AND('Client Info'!O375&gt;=Reference!$E$6,'Client Info'!O375&lt;Reference!$E$7),15,IF(Reference!$E$7&lt;='Client Info'!O375,25))))</f>
        <v>0</v>
      </c>
      <c r="F375">
        <f>IF(OR('Client Info'!R375=Reference!$B$4,'Client Info'!R375=Reference!$B$5,'Client Info'!R375=Reference!$B$6),25,0)</f>
        <v>25</v>
      </c>
      <c r="G375">
        <f t="shared" ca="1" si="5"/>
        <v>65</v>
      </c>
      <c r="H375" s="19" t="s">
        <v>812</v>
      </c>
    </row>
    <row r="376" spans="1:8" x14ac:dyDescent="0.35">
      <c r="A376" s="7" t="str">
        <f>VLOOKUP(B376,'Client Info'!$A:$B,2, FALSE)</f>
        <v>Pat Sweeney</v>
      </c>
      <c r="B376" s="19" t="str">
        <f>'Client Info'!A376</f>
        <v>EDC1927g</v>
      </c>
      <c r="C376">
        <f ca="1">(IF('Client Info'!M376="","",(IF(YEARFRAC('Client Info'!M376,Reference!$C$4)&lt;1,0,IF(AND(YEARFRAC('Client Info'!M376,Reference!$C$4)&gt;=1,YEARFRAC('Client Info'!M376,Reference!$C$4)&lt;=3),5,IF(AND(YEARFRAC('Client Info'!M376,Reference!$C$4)&gt;=4,YEARFRAC('Client Info'!M376,Reference!$C$4)&lt;=7),15,IF(YEARFRAC('Client Info'!M376,Reference!$C$4)&gt;=8,25,IF(YEARFRAC('Client Info'!M376,Reference!$C$4)=YEARFRAC('Client Info'!M376,Reference!$C$4),0,0))))))))</f>
        <v>5</v>
      </c>
      <c r="D376">
        <f>IF(OR('Client Info'!J376=Reference!$A$7),0,IF(OR(Reference!$A$5='Client Info'!J376, 'Client Info'!J376=Reference!$A$19,'Client Info'!J376=Reference!$A$23,'Client Info'!J376=Reference!$A$12),25, IF(OR('Client Info'!J376=Reference!$A$6, 'Client Info'!J376=Reference!$A$16),15, IF(OR('Client Info'!J376=Reference!$A$4,'Client Info'!J376=Reference!$A$13,'Client Info'!J376=Reference!$A$17,),5,0))))</f>
        <v>25</v>
      </c>
      <c r="E376">
        <f>IF('Client Info'!O376&lt;Reference!$E$5,0,IF(AND('Client Info'!O376&gt;=Reference!$E$5,'Client Info'!O376&lt;Reference!$E$6),5,IF(AND('Client Info'!O376&gt;=Reference!$E$6,'Client Info'!O376&lt;Reference!$E$7),15,IF(Reference!$E$7&lt;='Client Info'!O376,25))))</f>
        <v>0</v>
      </c>
      <c r="F376">
        <f>IF(OR('Client Info'!R376=Reference!$B$4,'Client Info'!R376=Reference!$B$5,'Client Info'!R376=Reference!$B$6),25,0)</f>
        <v>25</v>
      </c>
      <c r="G376">
        <f t="shared" ca="1" si="5"/>
        <v>55</v>
      </c>
      <c r="H376" s="19" t="s">
        <v>796</v>
      </c>
    </row>
    <row r="377" spans="1:8" x14ac:dyDescent="0.35">
      <c r="A377" s="7" t="str">
        <f>VLOOKUP(B377,'Client Info'!$A:$B,2, FALSE)</f>
        <v>Alondra Gaytan</v>
      </c>
      <c r="B377" s="19" t="str">
        <f>'Client Info'!A377</f>
        <v>EDC2167</v>
      </c>
      <c r="C377" t="str">
        <f>(IF('Client Info'!M377="","",(IF(YEARFRAC('Client Info'!M377,Reference!$C$4)&lt;1,0,IF(AND(YEARFRAC('Client Info'!M377,Reference!$C$4)&gt;=1,YEARFRAC('Client Info'!M377,Reference!$C$4)&lt;=3),5,IF(AND(YEARFRAC('Client Info'!M377,Reference!$C$4)&gt;=4,YEARFRAC('Client Info'!M377,Reference!$C$4)&lt;=7),15,IF(YEARFRAC('Client Info'!M377,Reference!$C$4)&gt;=8,25,IF(YEARFRAC('Client Info'!M377,Reference!$C$4)=YEARFRAC('Client Info'!M377,Reference!$C$4),0,0))))))))</f>
        <v/>
      </c>
      <c r="D377">
        <f>IF(OR('Client Info'!J377=Reference!$A$7),0,IF(OR(Reference!$A$5='Client Info'!J377, 'Client Info'!J377=Reference!$A$19,'Client Info'!J377=Reference!$A$23,'Client Info'!J377=Reference!$A$12),25, IF(OR('Client Info'!J377=Reference!$A$6, 'Client Info'!J377=Reference!$A$16),15, IF(OR('Client Info'!J377=Reference!$A$4,'Client Info'!J377=Reference!$A$13,'Client Info'!J377=Reference!$A$17,),5,0))))</f>
        <v>0</v>
      </c>
      <c r="E377">
        <f>IF('Client Info'!O377&lt;Reference!$E$5,0,IF(AND('Client Info'!O377&gt;=Reference!$E$5,'Client Info'!O377&lt;Reference!$E$6),5,IF(AND('Client Info'!O377&gt;=Reference!$E$6,'Client Info'!O377&lt;Reference!$E$7),15,IF(Reference!$E$7&lt;='Client Info'!O377,25))))</f>
        <v>0</v>
      </c>
      <c r="F377">
        <f>IF(OR('Client Info'!R377=Reference!$B$4,'Client Info'!R377=Reference!$B$5,'Client Info'!R377=Reference!$B$6),25,0)</f>
        <v>25</v>
      </c>
      <c r="G377">
        <f t="shared" si="5"/>
        <v>25</v>
      </c>
      <c r="H377" s="19" t="s">
        <v>885</v>
      </c>
    </row>
    <row r="378" spans="1:8" x14ac:dyDescent="0.35">
      <c r="A378" s="7" t="str">
        <f>VLOOKUP(B378,'Client Info'!$A:$B,2, FALSE)</f>
        <v>Clare Briglio</v>
      </c>
      <c r="B378" s="19" t="str">
        <f>'Client Info'!A378</f>
        <v>EDC2707</v>
      </c>
      <c r="C378">
        <f ca="1">(IF('Client Info'!M378="","",(IF(YEARFRAC('Client Info'!M378,Reference!$C$4)&lt;1,0,IF(AND(YEARFRAC('Client Info'!M378,Reference!$C$4)&gt;=1,YEARFRAC('Client Info'!M378,Reference!$C$4)&lt;=3),5,IF(AND(YEARFRAC('Client Info'!M378,Reference!$C$4)&gt;=4,YEARFRAC('Client Info'!M378,Reference!$C$4)&lt;=7),15,IF(YEARFRAC('Client Info'!M378,Reference!$C$4)&gt;=8,25,IF(YEARFRAC('Client Info'!M378,Reference!$C$4)=YEARFRAC('Client Info'!M378,Reference!$C$4),0,0))))))))</f>
        <v>0</v>
      </c>
      <c r="D378">
        <f>IF(OR('Client Info'!J378=Reference!$A$7),0,IF(OR(Reference!$A$5='Client Info'!J378, 'Client Info'!J378=Reference!$A$19,'Client Info'!J378=Reference!$A$23,'Client Info'!J378=Reference!$A$12),25, IF(OR('Client Info'!J378=Reference!$A$6, 'Client Info'!J378=Reference!$A$16),15, IF(OR('Client Info'!J378=Reference!$A$4,'Client Info'!J378=Reference!$A$13,'Client Info'!J378=Reference!$A$17,),5,0))))</f>
        <v>5</v>
      </c>
      <c r="E378">
        <f>IF('Client Info'!O378&lt;Reference!$E$5,0,IF(AND('Client Info'!O378&gt;=Reference!$E$5,'Client Info'!O378&lt;Reference!$E$6),5,IF(AND('Client Info'!O378&gt;=Reference!$E$6,'Client Info'!O378&lt;Reference!$E$7),15,IF(Reference!$E$7&lt;='Client Info'!O378,25))))</f>
        <v>0</v>
      </c>
      <c r="F378">
        <f>IF(OR('Client Info'!R378=Reference!$B$4,'Client Info'!R378=Reference!$B$5,'Client Info'!R378=Reference!$B$6),25,0)</f>
        <v>0</v>
      </c>
      <c r="G378">
        <f t="shared" ca="1" si="5"/>
        <v>5</v>
      </c>
      <c r="H378" s="19" t="s">
        <v>809</v>
      </c>
    </row>
    <row r="379" spans="1:8" x14ac:dyDescent="0.35">
      <c r="A379" s="7" t="str">
        <f>VLOOKUP(B379,'Client Info'!$A:$B,2, FALSE)</f>
        <v>Ray Bowman</v>
      </c>
      <c r="B379" s="19" t="str">
        <f>'Client Info'!A379</f>
        <v>EDC2268</v>
      </c>
      <c r="C379" t="str">
        <f>(IF('Client Info'!M379="","",(IF(YEARFRAC('Client Info'!M379,Reference!$C$4)&lt;1,0,IF(AND(YEARFRAC('Client Info'!M379,Reference!$C$4)&gt;=1,YEARFRAC('Client Info'!M379,Reference!$C$4)&lt;=3),5,IF(AND(YEARFRAC('Client Info'!M379,Reference!$C$4)&gt;=4,YEARFRAC('Client Info'!M379,Reference!$C$4)&lt;=7),15,IF(YEARFRAC('Client Info'!M379,Reference!$C$4)&gt;=8,25,IF(YEARFRAC('Client Info'!M379,Reference!$C$4)=YEARFRAC('Client Info'!M379,Reference!$C$4),0,0))))))))</f>
        <v/>
      </c>
      <c r="D379">
        <f>IF(OR('Client Info'!J379=Reference!$A$7),0,IF(OR(Reference!$A$5='Client Info'!J379, 'Client Info'!J379=Reference!$A$19,'Client Info'!J379=Reference!$A$23,'Client Info'!J379=Reference!$A$12),25, IF(OR('Client Info'!J379=Reference!$A$6, 'Client Info'!J379=Reference!$A$16),15, IF(OR('Client Info'!J379=Reference!$A$4,'Client Info'!J379=Reference!$A$13,'Client Info'!J379=Reference!$A$17,),5,0))))</f>
        <v>0</v>
      </c>
      <c r="E379">
        <f>IF('Client Info'!O379&lt;Reference!$E$5,0,IF(AND('Client Info'!O379&gt;=Reference!$E$5,'Client Info'!O379&lt;Reference!$E$6),5,IF(AND('Client Info'!O379&gt;=Reference!$E$6,'Client Info'!O379&lt;Reference!$E$7),15,IF(Reference!$E$7&lt;='Client Info'!O379,25))))</f>
        <v>0</v>
      </c>
      <c r="F379">
        <f>IF(OR('Client Info'!R379=Reference!$B$4,'Client Info'!R379=Reference!$B$5,'Client Info'!R379=Reference!$B$6),25,0)</f>
        <v>25</v>
      </c>
      <c r="G379">
        <f t="shared" si="5"/>
        <v>25</v>
      </c>
      <c r="H379" s="19" t="s">
        <v>912</v>
      </c>
    </row>
    <row r="380" spans="1:8" x14ac:dyDescent="0.35">
      <c r="A380" s="7" t="str">
        <f>VLOOKUP(B380,'Client Info'!$A:$B,2, FALSE)</f>
        <v>Ray Bowman</v>
      </c>
      <c r="B380" s="19" t="str">
        <f>'Client Info'!A380</f>
        <v>EDC2767DR</v>
      </c>
      <c r="C380">
        <f ca="1">(IF('Client Info'!M380="","",(IF(YEARFRAC('Client Info'!M380,Reference!$C$4)&lt;1,0,IF(AND(YEARFRAC('Client Info'!M380,Reference!$C$4)&gt;=1,YEARFRAC('Client Info'!M380,Reference!$C$4)&lt;=3),5,IF(AND(YEARFRAC('Client Info'!M380,Reference!$C$4)&gt;=4,YEARFRAC('Client Info'!M380,Reference!$C$4)&lt;=7),15,IF(YEARFRAC('Client Info'!M380,Reference!$C$4)&gt;=8,25,IF(YEARFRAC('Client Info'!M380,Reference!$C$4)=YEARFRAC('Client Info'!M380,Reference!$C$4),0,0))))))))</f>
        <v>25</v>
      </c>
      <c r="D380">
        <f>IF(OR('Client Info'!J380=Reference!$A$7),0,IF(OR(Reference!$A$5='Client Info'!J380, 'Client Info'!J380=Reference!$A$19,'Client Info'!J380=Reference!$A$23,'Client Info'!J380=Reference!$A$12),25, IF(OR('Client Info'!J380=Reference!$A$6, 'Client Info'!J380=Reference!$A$16),15, IF(OR('Client Info'!J380=Reference!$A$4,'Client Info'!J380=Reference!$A$13,'Client Info'!J380=Reference!$A$17,),5,0))))</f>
        <v>5</v>
      </c>
      <c r="E380">
        <f>IF('Client Info'!O380&lt;Reference!$E$5,0,IF(AND('Client Info'!O380&gt;=Reference!$E$5,'Client Info'!O380&lt;Reference!$E$6),5,IF(AND('Client Info'!O380&gt;=Reference!$E$6,'Client Info'!O380&lt;Reference!$E$7),15,IF(Reference!$E$7&lt;='Client Info'!O380,25))))</f>
        <v>0</v>
      </c>
      <c r="F380">
        <f>IF(OR('Client Info'!R380=Reference!$B$4,'Client Info'!R380=Reference!$B$5,'Client Info'!R380=Reference!$B$6),25,0)</f>
        <v>25</v>
      </c>
      <c r="G380">
        <f t="shared" ca="1" si="5"/>
        <v>55</v>
      </c>
      <c r="H380" s="19" t="s">
        <v>912</v>
      </c>
    </row>
    <row r="381" spans="1:8" x14ac:dyDescent="0.35">
      <c r="A381" s="7" t="str">
        <f>VLOOKUP(B381,'Client Info'!$A:$B,2, FALSE)</f>
        <v>Sylvia Martini</v>
      </c>
      <c r="B381" s="19" t="str">
        <f>'Client Info'!A381</f>
        <v>EDC0802T</v>
      </c>
      <c r="C381">
        <f ca="1">(IF('Client Info'!M381="","",(IF(YEARFRAC('Client Info'!M381,Reference!$C$4)&lt;1,0,IF(AND(YEARFRAC('Client Info'!M381,Reference!$C$4)&gt;=1,YEARFRAC('Client Info'!M381,Reference!$C$4)&lt;=3),5,IF(AND(YEARFRAC('Client Info'!M381,Reference!$C$4)&gt;=4,YEARFRAC('Client Info'!M381,Reference!$C$4)&lt;=7),15,IF(YEARFRAC('Client Info'!M381,Reference!$C$4)&gt;=8,25,IF(YEARFRAC('Client Info'!M381,Reference!$C$4)=YEARFRAC('Client Info'!M381,Reference!$C$4),0,0))))))))</f>
        <v>15</v>
      </c>
      <c r="D381">
        <f>IF(OR('Client Info'!J381=Reference!$A$7),0,IF(OR(Reference!$A$5='Client Info'!J381, 'Client Info'!J381=Reference!$A$19,'Client Info'!J381=Reference!$A$23,'Client Info'!J381=Reference!$A$12),25, IF(OR('Client Info'!J381=Reference!$A$6, 'Client Info'!J381=Reference!$A$16),15, IF(OR('Client Info'!J381=Reference!$A$4,'Client Info'!J381=Reference!$A$13,'Client Info'!J381=Reference!$A$17,),5,0))))</f>
        <v>25</v>
      </c>
      <c r="E381">
        <f>IF('Client Info'!O381&lt;Reference!$E$5,0,IF(AND('Client Info'!O381&gt;=Reference!$E$5,'Client Info'!O381&lt;Reference!$E$6),5,IF(AND('Client Info'!O381&gt;=Reference!$E$6,'Client Info'!O381&lt;Reference!$E$7),15,IF(Reference!$E$7&lt;='Client Info'!O381,25))))</f>
        <v>0</v>
      </c>
      <c r="F381">
        <f>IF(OR('Client Info'!R381=Reference!$B$4,'Client Info'!R381=Reference!$B$5,'Client Info'!R381=Reference!$B$6),25,0)</f>
        <v>25</v>
      </c>
      <c r="G381">
        <f t="shared" ca="1" si="5"/>
        <v>65</v>
      </c>
      <c r="H381" s="19" t="s">
        <v>822</v>
      </c>
    </row>
    <row r="382" spans="1:8" x14ac:dyDescent="0.35">
      <c r="A382" s="7" t="str">
        <f>VLOOKUP(B382,'Client Info'!$A:$B,2, FALSE)</f>
        <v>Mary Anne Rooney</v>
      </c>
      <c r="B382" s="19" t="str">
        <f>'Client Info'!A382</f>
        <v>EDC0245</v>
      </c>
      <c r="C382">
        <f ca="1">(IF('Client Info'!M382="","",(IF(YEARFRAC('Client Info'!M382,Reference!$C$4)&lt;1,0,IF(AND(YEARFRAC('Client Info'!M382,Reference!$C$4)&gt;=1,YEARFRAC('Client Info'!M382,Reference!$C$4)&lt;=3),5,IF(AND(YEARFRAC('Client Info'!M382,Reference!$C$4)&gt;=4,YEARFRAC('Client Info'!M382,Reference!$C$4)&lt;=7),15,IF(YEARFRAC('Client Info'!M382,Reference!$C$4)&gt;=8,25,IF(YEARFRAC('Client Info'!M382,Reference!$C$4)=YEARFRAC('Client Info'!M382,Reference!$C$4),0,0))))))))</f>
        <v>25</v>
      </c>
      <c r="D382">
        <f>IF(OR('Client Info'!J382=Reference!$A$7),0,IF(OR(Reference!$A$5='Client Info'!J382, 'Client Info'!J382=Reference!$A$19,'Client Info'!J382=Reference!$A$23,'Client Info'!J382=Reference!$A$12),25, IF(OR('Client Info'!J382=Reference!$A$6, 'Client Info'!J382=Reference!$A$16),15, IF(OR('Client Info'!J382=Reference!$A$4,'Client Info'!J382=Reference!$A$13,'Client Info'!J382=Reference!$A$17,),5,0))))</f>
        <v>25</v>
      </c>
      <c r="E382">
        <f>IF('Client Info'!O382&lt;Reference!$E$5,0,IF(AND('Client Info'!O382&gt;=Reference!$E$5,'Client Info'!O382&lt;Reference!$E$6),5,IF(AND('Client Info'!O382&gt;=Reference!$E$6,'Client Info'!O382&lt;Reference!$E$7),15,IF(Reference!$E$7&lt;='Client Info'!O382,25))))</f>
        <v>0</v>
      </c>
      <c r="F382">
        <f>IF(OR('Client Info'!R382=Reference!$B$4,'Client Info'!R382=Reference!$B$5,'Client Info'!R382=Reference!$B$6),25,0)</f>
        <v>25</v>
      </c>
      <c r="G382">
        <f t="shared" ca="1" si="5"/>
        <v>75</v>
      </c>
      <c r="H382" s="19" t="s">
        <v>1659</v>
      </c>
    </row>
    <row r="383" spans="1:8" x14ac:dyDescent="0.35">
      <c r="A383" s="7" t="str">
        <f>VLOOKUP(B383,'Client Info'!$A:$B,2, FALSE)</f>
        <v>Gonzalo Fernandez</v>
      </c>
      <c r="B383" s="19" t="str">
        <f>'Client Info'!A383</f>
        <v>EDC1541</v>
      </c>
      <c r="C383">
        <f ca="1">(IF('Client Info'!M383="","",(IF(YEARFRAC('Client Info'!M383,Reference!$C$4)&lt;1,0,IF(AND(YEARFRAC('Client Info'!M383,Reference!$C$4)&gt;=1,YEARFRAC('Client Info'!M383,Reference!$C$4)&lt;=3),5,IF(AND(YEARFRAC('Client Info'!M383,Reference!$C$4)&gt;=4,YEARFRAC('Client Info'!M383,Reference!$C$4)&lt;=7),15,IF(YEARFRAC('Client Info'!M383,Reference!$C$4)&gt;=8,25,IF(YEARFRAC('Client Info'!M383,Reference!$C$4)=YEARFRAC('Client Info'!M383,Reference!$C$4),0,0))))))))</f>
        <v>25</v>
      </c>
      <c r="D383">
        <f>IF(OR('Client Info'!J383=Reference!$A$7),0,IF(OR(Reference!$A$5='Client Info'!J383, 'Client Info'!J383=Reference!$A$19,'Client Info'!J383=Reference!$A$23,'Client Info'!J383=Reference!$A$12),25, IF(OR('Client Info'!J383=Reference!$A$6, 'Client Info'!J383=Reference!$A$16),15, IF(OR('Client Info'!J383=Reference!$A$4,'Client Info'!J383=Reference!$A$13,'Client Info'!J383=Reference!$A$17,),5,0))))</f>
        <v>25</v>
      </c>
      <c r="E383">
        <f>IF('Client Info'!O383&lt;Reference!$E$5,0,IF(AND('Client Info'!O383&gt;=Reference!$E$5,'Client Info'!O383&lt;Reference!$E$6),5,IF(AND('Client Info'!O383&gt;=Reference!$E$6,'Client Info'!O383&lt;Reference!$E$7),15,IF(Reference!$E$7&lt;='Client Info'!O383,25))))</f>
        <v>0</v>
      </c>
      <c r="F383">
        <f>IF(OR('Client Info'!R383=Reference!$B$4,'Client Info'!R383=Reference!$B$5,'Client Info'!R383=Reference!$B$6),25,0)</f>
        <v>0</v>
      </c>
      <c r="G383">
        <f t="shared" ca="1" si="5"/>
        <v>50</v>
      </c>
      <c r="H383" s="19" t="s">
        <v>848</v>
      </c>
    </row>
    <row r="384" spans="1:8" x14ac:dyDescent="0.35">
      <c r="A384" s="7" t="str">
        <f>VLOOKUP(B384,'Client Info'!$A:$B,2, FALSE)</f>
        <v>Anthony C. Elliott</v>
      </c>
      <c r="B384" s="19" t="str">
        <f>'Client Info'!A384</f>
        <v>EDC2773DRR</v>
      </c>
      <c r="C384">
        <f ca="1">(IF('Client Info'!M384="","",(IF(YEARFRAC('Client Info'!M384,Reference!$C$4)&lt;1,0,IF(AND(YEARFRAC('Client Info'!M384,Reference!$C$4)&gt;=1,YEARFRAC('Client Info'!M384,Reference!$C$4)&lt;=3),5,IF(AND(YEARFRAC('Client Info'!M384,Reference!$C$4)&gt;=4,YEARFRAC('Client Info'!M384,Reference!$C$4)&lt;=7),15,IF(YEARFRAC('Client Info'!M384,Reference!$C$4)&gt;=8,25,IF(YEARFRAC('Client Info'!M384,Reference!$C$4)=YEARFRAC('Client Info'!M384,Reference!$C$4),0,0))))))))</f>
        <v>25</v>
      </c>
      <c r="D384">
        <f>IF(OR('Client Info'!J384=Reference!$A$7),0,IF(OR(Reference!$A$5='Client Info'!J384, 'Client Info'!J384=Reference!$A$19,'Client Info'!J384=Reference!$A$23,'Client Info'!J384=Reference!$A$12),25, IF(OR('Client Info'!J384=Reference!$A$6, 'Client Info'!J384=Reference!$A$16),15, IF(OR('Client Info'!J384=Reference!$A$4,'Client Info'!J384=Reference!$A$13,'Client Info'!J384=Reference!$A$17,),5,0))))</f>
        <v>15</v>
      </c>
      <c r="E384">
        <f>IF('Client Info'!O384&lt;Reference!$E$5,0,IF(AND('Client Info'!O384&gt;=Reference!$E$5,'Client Info'!O384&lt;Reference!$E$6),5,IF(AND('Client Info'!O384&gt;=Reference!$E$6,'Client Info'!O384&lt;Reference!$E$7),15,IF(Reference!$E$7&lt;='Client Info'!O384,25))))</f>
        <v>15</v>
      </c>
      <c r="F384">
        <f>IF(OR('Client Info'!R384=Reference!$B$4,'Client Info'!R384=Reference!$B$5,'Client Info'!R384=Reference!$B$6),25,0)</f>
        <v>25</v>
      </c>
      <c r="G384">
        <f t="shared" ca="1" si="5"/>
        <v>80</v>
      </c>
      <c r="H384" s="19" t="s">
        <v>1365</v>
      </c>
    </row>
    <row r="385" spans="1:8" x14ac:dyDescent="0.35">
      <c r="A385" s="7" t="str">
        <f>VLOOKUP(B385,'Client Info'!$A:$B,2, FALSE)</f>
        <v>Ray Bowman</v>
      </c>
      <c r="B385" s="19" t="str">
        <f>'Client Info'!A385</f>
        <v>EDC0920T</v>
      </c>
      <c r="C385">
        <f ca="1">(IF('Client Info'!M385="","",(IF(YEARFRAC('Client Info'!M385,Reference!$C$4)&lt;1,0,IF(AND(YEARFRAC('Client Info'!M385,Reference!$C$4)&gt;=1,YEARFRAC('Client Info'!M385,Reference!$C$4)&lt;=3),5,IF(AND(YEARFRAC('Client Info'!M385,Reference!$C$4)&gt;=4,YEARFRAC('Client Info'!M385,Reference!$C$4)&lt;=7),15,IF(YEARFRAC('Client Info'!M385,Reference!$C$4)&gt;=8,25,IF(YEARFRAC('Client Info'!M385,Reference!$C$4)=YEARFRAC('Client Info'!M385,Reference!$C$4),0,0))))))))</f>
        <v>25</v>
      </c>
      <c r="D385">
        <f>IF(OR('Client Info'!J385=Reference!$A$7),0,IF(OR(Reference!$A$5='Client Info'!J385, 'Client Info'!J385=Reference!$A$19,'Client Info'!J385=Reference!$A$23,'Client Info'!J385=Reference!$A$12),25, IF(OR('Client Info'!J385=Reference!$A$6, 'Client Info'!J385=Reference!$A$16),15, IF(OR('Client Info'!J385=Reference!$A$4,'Client Info'!J385=Reference!$A$13,'Client Info'!J385=Reference!$A$17,),5,0))))</f>
        <v>25</v>
      </c>
      <c r="E385">
        <f>IF('Client Info'!O385&lt;Reference!$E$5,0,IF(AND('Client Info'!O385&gt;=Reference!$E$5,'Client Info'!O385&lt;Reference!$E$6),5,IF(AND('Client Info'!O385&gt;=Reference!$E$6,'Client Info'!O385&lt;Reference!$E$7),15,IF(Reference!$E$7&lt;='Client Info'!O385,25))))</f>
        <v>25</v>
      </c>
      <c r="F385">
        <f>IF(OR('Client Info'!R385=Reference!$B$4,'Client Info'!R385=Reference!$B$5,'Client Info'!R385=Reference!$B$6),25,0)</f>
        <v>0</v>
      </c>
      <c r="G385">
        <f t="shared" ca="1" si="5"/>
        <v>75</v>
      </c>
      <c r="H385" s="19" t="s">
        <v>912</v>
      </c>
    </row>
    <row r="386" spans="1:8" x14ac:dyDescent="0.35">
      <c r="A386" s="7" t="str">
        <f>VLOOKUP(B386,'Client Info'!$A:$B,2, FALSE)</f>
        <v>Gonzalo Fernandez</v>
      </c>
      <c r="B386" s="19" t="str">
        <f>'Client Info'!A386</f>
        <v>EDC1893</v>
      </c>
      <c r="C386">
        <f ca="1">(IF('Client Info'!M386="","",(IF(YEARFRAC('Client Info'!M386,Reference!$C$4)&lt;1,0,IF(AND(YEARFRAC('Client Info'!M386,Reference!$C$4)&gt;=1,YEARFRAC('Client Info'!M386,Reference!$C$4)&lt;=3),5,IF(AND(YEARFRAC('Client Info'!M386,Reference!$C$4)&gt;=4,YEARFRAC('Client Info'!M386,Reference!$C$4)&lt;=7),15,IF(YEARFRAC('Client Info'!M386,Reference!$C$4)&gt;=8,25,IF(YEARFRAC('Client Info'!M386,Reference!$C$4)=YEARFRAC('Client Info'!M386,Reference!$C$4),0,0))))))))</f>
        <v>0</v>
      </c>
      <c r="D386">
        <f>IF(OR('Client Info'!J386=Reference!$A$7),0,IF(OR(Reference!$A$5='Client Info'!J386, 'Client Info'!J386=Reference!$A$19,'Client Info'!J386=Reference!$A$23,'Client Info'!J386=Reference!$A$12),25, IF(OR('Client Info'!J386=Reference!$A$6, 'Client Info'!J386=Reference!$A$16),15, IF(OR('Client Info'!J386=Reference!$A$4,'Client Info'!J386=Reference!$A$13,'Client Info'!J386=Reference!$A$17,),5,0))))</f>
        <v>5</v>
      </c>
      <c r="E386">
        <f>IF('Client Info'!O386&lt;Reference!$E$5,0,IF(AND('Client Info'!O386&gt;=Reference!$E$5,'Client Info'!O386&lt;Reference!$E$6),5,IF(AND('Client Info'!O386&gt;=Reference!$E$6,'Client Info'!O386&lt;Reference!$E$7),15,IF(Reference!$E$7&lt;='Client Info'!O386,25))))</f>
        <v>0</v>
      </c>
      <c r="F386">
        <f>IF(OR('Client Info'!R386=Reference!$B$4,'Client Info'!R386=Reference!$B$5,'Client Info'!R386=Reference!$B$6),25,0)</f>
        <v>25</v>
      </c>
      <c r="G386">
        <f t="shared" ca="1" si="5"/>
        <v>30</v>
      </c>
      <c r="H386" s="19" t="s">
        <v>848</v>
      </c>
    </row>
    <row r="387" spans="1:8" x14ac:dyDescent="0.35">
      <c r="A387" s="7" t="str">
        <f>VLOOKUP(B387,'Client Info'!$A:$B,2, FALSE)</f>
        <v>Alondra Gaytan</v>
      </c>
      <c r="B387" s="19" t="str">
        <f>'Client Info'!A387</f>
        <v>EDC2221</v>
      </c>
      <c r="C387">
        <f ca="1">(IF('Client Info'!M387="","",(IF(YEARFRAC('Client Info'!M387,Reference!$C$4)&lt;1,0,IF(AND(YEARFRAC('Client Info'!M387,Reference!$C$4)&gt;=1,YEARFRAC('Client Info'!M387,Reference!$C$4)&lt;=3),5,IF(AND(YEARFRAC('Client Info'!M387,Reference!$C$4)&gt;=4,YEARFRAC('Client Info'!M387,Reference!$C$4)&lt;=7),15,IF(YEARFRAC('Client Info'!M387,Reference!$C$4)&gt;=8,25,IF(YEARFRAC('Client Info'!M387,Reference!$C$4)=YEARFRAC('Client Info'!M387,Reference!$C$4),0,0))))))))</f>
        <v>5</v>
      </c>
      <c r="D387">
        <f>IF(OR('Client Info'!J387=Reference!$A$7),0,IF(OR(Reference!$A$5='Client Info'!J387, 'Client Info'!J387=Reference!$A$19,'Client Info'!J387=Reference!$A$23,'Client Info'!J387=Reference!$A$12),25, IF(OR('Client Info'!J387=Reference!$A$6, 'Client Info'!J387=Reference!$A$16),15, IF(OR('Client Info'!J387=Reference!$A$4,'Client Info'!J387=Reference!$A$13,'Client Info'!J387=Reference!$A$17,),5,0))))</f>
        <v>5</v>
      </c>
      <c r="E387">
        <f>IF('Client Info'!O387&lt;Reference!$E$5,0,IF(AND('Client Info'!O387&gt;=Reference!$E$5,'Client Info'!O387&lt;Reference!$E$6),5,IF(AND('Client Info'!O387&gt;=Reference!$E$6,'Client Info'!O387&lt;Reference!$E$7),15,IF(Reference!$E$7&lt;='Client Info'!O387,25))))</f>
        <v>0</v>
      </c>
      <c r="F387">
        <f>IF(OR('Client Info'!R387=Reference!$B$4,'Client Info'!R387=Reference!$B$5,'Client Info'!R387=Reference!$B$6),25,0)</f>
        <v>25</v>
      </c>
      <c r="G387">
        <f t="shared" ref="G387:G450" ca="1" si="6">SUM(C387:F387)</f>
        <v>35</v>
      </c>
      <c r="H387" s="19" t="s">
        <v>885</v>
      </c>
    </row>
    <row r="388" spans="1:8" x14ac:dyDescent="0.35">
      <c r="A388" s="7" t="str">
        <f>VLOOKUP(B388,'Client Info'!$A:$B,2, FALSE)</f>
        <v>Gonzalo Fernandez</v>
      </c>
      <c r="B388" s="19" t="str">
        <f>'Client Info'!A388</f>
        <v>EDC2837</v>
      </c>
      <c r="C388">
        <f ca="1">(IF('Client Info'!M388="","",(IF(YEARFRAC('Client Info'!M388,Reference!$C$4)&lt;1,0,IF(AND(YEARFRAC('Client Info'!M388,Reference!$C$4)&gt;=1,YEARFRAC('Client Info'!M388,Reference!$C$4)&lt;=3),5,IF(AND(YEARFRAC('Client Info'!M388,Reference!$C$4)&gt;=4,YEARFRAC('Client Info'!M388,Reference!$C$4)&lt;=7),15,IF(YEARFRAC('Client Info'!M388,Reference!$C$4)&gt;=8,25,IF(YEARFRAC('Client Info'!M388,Reference!$C$4)=YEARFRAC('Client Info'!M388,Reference!$C$4),0,0))))))))</f>
        <v>0</v>
      </c>
      <c r="D388">
        <f>IF(OR('Client Info'!J388=Reference!$A$7),0,IF(OR(Reference!$A$5='Client Info'!J388, 'Client Info'!J388=Reference!$A$19,'Client Info'!J388=Reference!$A$23,'Client Info'!J388=Reference!$A$12),25, IF(OR('Client Info'!J388=Reference!$A$6, 'Client Info'!J388=Reference!$A$16),15, IF(OR('Client Info'!J388=Reference!$A$4,'Client Info'!J388=Reference!$A$13,'Client Info'!J388=Reference!$A$17,),5,0))))</f>
        <v>0</v>
      </c>
      <c r="E388">
        <f>IF('Client Info'!O388&lt;Reference!$E$5,0,IF(AND('Client Info'!O388&gt;=Reference!$E$5,'Client Info'!O388&lt;Reference!$E$6),5,IF(AND('Client Info'!O388&gt;=Reference!$E$6,'Client Info'!O388&lt;Reference!$E$7),15,IF(Reference!$E$7&lt;='Client Info'!O388,25))))</f>
        <v>0</v>
      </c>
      <c r="F388">
        <f>IF(OR('Client Info'!R388=Reference!$B$4,'Client Info'!R388=Reference!$B$5,'Client Info'!R388=Reference!$B$6),25,0)</f>
        <v>0</v>
      </c>
      <c r="G388">
        <f t="shared" ca="1" si="6"/>
        <v>0</v>
      </c>
      <c r="H388" s="19" t="s">
        <v>848</v>
      </c>
    </row>
    <row r="389" spans="1:8" x14ac:dyDescent="0.35">
      <c r="A389" s="7" t="str">
        <f>VLOOKUP(B389,'Client Info'!$A:$B,2, FALSE)</f>
        <v>Bruce Hazuka</v>
      </c>
      <c r="B389" s="19" t="str">
        <f>'Client Info'!A389</f>
        <v>EDC2251</v>
      </c>
      <c r="C389">
        <f ca="1">(IF('Client Info'!M389="","",(IF(YEARFRAC('Client Info'!M389,Reference!$C$4)&lt;1,0,IF(AND(YEARFRAC('Client Info'!M389,Reference!$C$4)&gt;=1,YEARFRAC('Client Info'!M389,Reference!$C$4)&lt;=3),5,IF(AND(YEARFRAC('Client Info'!M389,Reference!$C$4)&gt;=4,YEARFRAC('Client Info'!M389,Reference!$C$4)&lt;=7),15,IF(YEARFRAC('Client Info'!M389,Reference!$C$4)&gt;=8,25,IF(YEARFRAC('Client Info'!M389,Reference!$C$4)=YEARFRAC('Client Info'!M389,Reference!$C$4),0,0))))))))</f>
        <v>5</v>
      </c>
      <c r="D389">
        <f>IF(OR('Client Info'!J389=Reference!$A$7),0,IF(OR(Reference!$A$5='Client Info'!J389, 'Client Info'!J389=Reference!$A$19,'Client Info'!J389=Reference!$A$23,'Client Info'!J389=Reference!$A$12),25, IF(OR('Client Info'!J389=Reference!$A$6, 'Client Info'!J389=Reference!$A$16),15, IF(OR('Client Info'!J389=Reference!$A$4,'Client Info'!J389=Reference!$A$13,'Client Info'!J389=Reference!$A$17,),5,0))))</f>
        <v>5</v>
      </c>
      <c r="E389">
        <f>IF('Client Info'!O389&lt;Reference!$E$5,0,IF(AND('Client Info'!O389&gt;=Reference!$E$5,'Client Info'!O389&lt;Reference!$E$6),5,IF(AND('Client Info'!O389&gt;=Reference!$E$6,'Client Info'!O389&lt;Reference!$E$7),15,IF(Reference!$E$7&lt;='Client Info'!O389,25))))</f>
        <v>15</v>
      </c>
      <c r="F389">
        <f>IF(OR('Client Info'!R389=Reference!$B$4,'Client Info'!R389=Reference!$B$5,'Client Info'!R389=Reference!$B$6),25,0)</f>
        <v>0</v>
      </c>
      <c r="G389">
        <f t="shared" ca="1" si="6"/>
        <v>25</v>
      </c>
      <c r="H389" s="19" t="s">
        <v>935</v>
      </c>
    </row>
    <row r="390" spans="1:8" x14ac:dyDescent="0.35">
      <c r="A390" s="7" t="str">
        <f>VLOOKUP(B390,'Client Info'!$A:$B,2, FALSE)</f>
        <v>Sylvia Martini</v>
      </c>
      <c r="B390" s="19" t="str">
        <f>'Client Info'!A390</f>
        <v>EDC1856g</v>
      </c>
      <c r="C390">
        <f ca="1">(IF('Client Info'!M390="","",(IF(YEARFRAC('Client Info'!M390,Reference!$C$4)&lt;1,0,IF(AND(YEARFRAC('Client Info'!M390,Reference!$C$4)&gt;=1,YEARFRAC('Client Info'!M390,Reference!$C$4)&lt;=3),5,IF(AND(YEARFRAC('Client Info'!M390,Reference!$C$4)&gt;=4,YEARFRAC('Client Info'!M390,Reference!$C$4)&lt;=7),15,IF(YEARFRAC('Client Info'!M390,Reference!$C$4)&gt;=8,25,IF(YEARFRAC('Client Info'!M390,Reference!$C$4)=YEARFRAC('Client Info'!M390,Reference!$C$4),0,0))))))))</f>
        <v>25</v>
      </c>
      <c r="D390">
        <f>IF(OR('Client Info'!J390=Reference!$A$7),0,IF(OR(Reference!$A$5='Client Info'!J390, 'Client Info'!J390=Reference!$A$19,'Client Info'!J390=Reference!$A$23,'Client Info'!J390=Reference!$A$12),25, IF(OR('Client Info'!J390=Reference!$A$6, 'Client Info'!J390=Reference!$A$16),15, IF(OR('Client Info'!J390=Reference!$A$4,'Client Info'!J390=Reference!$A$13,'Client Info'!J390=Reference!$A$17,),5,0))))</f>
        <v>25</v>
      </c>
      <c r="E390">
        <f>IF('Client Info'!O390&lt;Reference!$E$5,0,IF(AND('Client Info'!O390&gt;=Reference!$E$5,'Client Info'!O390&lt;Reference!$E$6),5,IF(AND('Client Info'!O390&gt;=Reference!$E$6,'Client Info'!O390&lt;Reference!$E$7),15,IF(Reference!$E$7&lt;='Client Info'!O390,25))))</f>
        <v>5</v>
      </c>
      <c r="F390">
        <f>IF(OR('Client Info'!R390=Reference!$B$4,'Client Info'!R390=Reference!$B$5,'Client Info'!R390=Reference!$B$6),25,0)</f>
        <v>0</v>
      </c>
      <c r="G390">
        <f t="shared" ca="1" si="6"/>
        <v>55</v>
      </c>
      <c r="H390" s="19" t="s">
        <v>822</v>
      </c>
    </row>
    <row r="391" spans="1:8" x14ac:dyDescent="0.35">
      <c r="A391" s="7" t="str">
        <f>VLOOKUP(B391,'Client Info'!$A:$B,2, FALSE)</f>
        <v>Eric J. Zackrison</v>
      </c>
      <c r="B391" s="19" t="str">
        <f>'Client Info'!A391</f>
        <v>EDC2273</v>
      </c>
      <c r="C391">
        <f ca="1">(IF('Client Info'!M391="","",(IF(YEARFRAC('Client Info'!M391,Reference!$C$4)&lt;1,0,IF(AND(YEARFRAC('Client Info'!M391,Reference!$C$4)&gt;=1,YEARFRAC('Client Info'!M391,Reference!$C$4)&lt;=3),5,IF(AND(YEARFRAC('Client Info'!M391,Reference!$C$4)&gt;=4,YEARFRAC('Client Info'!M391,Reference!$C$4)&lt;=7),15,IF(YEARFRAC('Client Info'!M391,Reference!$C$4)&gt;=8,25,IF(YEARFRAC('Client Info'!M391,Reference!$C$4)=YEARFRAC('Client Info'!M391,Reference!$C$4),0,0))))))))</f>
        <v>15</v>
      </c>
      <c r="D391">
        <f>IF(OR('Client Info'!J391=Reference!$A$7),0,IF(OR(Reference!$A$5='Client Info'!J391, 'Client Info'!J391=Reference!$A$19,'Client Info'!J391=Reference!$A$23,'Client Info'!J391=Reference!$A$12),25, IF(OR('Client Info'!J391=Reference!$A$6, 'Client Info'!J391=Reference!$A$16),15, IF(OR('Client Info'!J391=Reference!$A$4,'Client Info'!J391=Reference!$A$13,'Client Info'!J391=Reference!$A$17,),5,0))))</f>
        <v>5</v>
      </c>
      <c r="E391">
        <f>IF('Client Info'!O391&lt;Reference!$E$5,0,IF(AND('Client Info'!O391&gt;=Reference!$E$5,'Client Info'!O391&lt;Reference!$E$6),5,IF(AND('Client Info'!O391&gt;=Reference!$E$6,'Client Info'!O391&lt;Reference!$E$7),15,IF(Reference!$E$7&lt;='Client Info'!O391,25))))</f>
        <v>0</v>
      </c>
      <c r="F391">
        <f>IF(OR('Client Info'!R391=Reference!$B$4,'Client Info'!R391=Reference!$B$5,'Client Info'!R391=Reference!$B$6),25,0)</f>
        <v>0</v>
      </c>
      <c r="G391">
        <f t="shared" ca="1" si="6"/>
        <v>20</v>
      </c>
      <c r="H391" s="19" t="s">
        <v>1367</v>
      </c>
    </row>
    <row r="392" spans="1:8" x14ac:dyDescent="0.35">
      <c r="A392" s="7" t="str">
        <f>VLOOKUP(B392,'Client Info'!$A:$B,2, FALSE)</f>
        <v>Matthew T. McConville</v>
      </c>
      <c r="B392" s="19" t="str">
        <f>'Client Info'!A392</f>
        <v>EDC1967g</v>
      </c>
      <c r="C392">
        <f ca="1">(IF('Client Info'!M392="","",(IF(YEARFRAC('Client Info'!M392,Reference!$C$4)&lt;1,0,IF(AND(YEARFRAC('Client Info'!M392,Reference!$C$4)&gt;=1,YEARFRAC('Client Info'!M392,Reference!$C$4)&lt;=3),5,IF(AND(YEARFRAC('Client Info'!M392,Reference!$C$4)&gt;=4,YEARFRAC('Client Info'!M392,Reference!$C$4)&lt;=7),15,IF(YEARFRAC('Client Info'!M392,Reference!$C$4)&gt;=8,25,IF(YEARFRAC('Client Info'!M392,Reference!$C$4)=YEARFRAC('Client Info'!M392,Reference!$C$4),0,0))))))))</f>
        <v>15</v>
      </c>
      <c r="D392">
        <f>IF(OR('Client Info'!J392=Reference!$A$7),0,IF(OR(Reference!$A$5='Client Info'!J392, 'Client Info'!J392=Reference!$A$19,'Client Info'!J392=Reference!$A$23,'Client Info'!J392=Reference!$A$12),25, IF(OR('Client Info'!J392=Reference!$A$6, 'Client Info'!J392=Reference!$A$16),15, IF(OR('Client Info'!J392=Reference!$A$4,'Client Info'!J392=Reference!$A$13,'Client Info'!J392=Reference!$A$17,),5,0))))</f>
        <v>5</v>
      </c>
      <c r="E392">
        <f>IF('Client Info'!O392&lt;Reference!$E$5,0,IF(AND('Client Info'!O392&gt;=Reference!$E$5,'Client Info'!O392&lt;Reference!$E$6),5,IF(AND('Client Info'!O392&gt;=Reference!$E$6,'Client Info'!O392&lt;Reference!$E$7),15,IF(Reference!$E$7&lt;='Client Info'!O392,25))))</f>
        <v>5</v>
      </c>
      <c r="F392">
        <f>IF(OR('Client Info'!R392=Reference!$B$4,'Client Info'!R392=Reference!$B$5,'Client Info'!R392=Reference!$B$6),25,0)</f>
        <v>25</v>
      </c>
      <c r="G392">
        <f t="shared" ca="1" si="6"/>
        <v>50</v>
      </c>
      <c r="H392" s="19" t="s">
        <v>1368</v>
      </c>
    </row>
    <row r="393" spans="1:8" x14ac:dyDescent="0.35">
      <c r="A393" s="7" t="str">
        <f>VLOOKUP(B393,'Client Info'!$A:$B,2, FALSE)</f>
        <v>Jason Ham</v>
      </c>
      <c r="B393" s="19" t="str">
        <f>'Client Info'!A393</f>
        <v>EDC0644</v>
      </c>
      <c r="C393">
        <f ca="1">(IF('Client Info'!M393="","",(IF(YEARFRAC('Client Info'!M393,Reference!$C$4)&lt;1,0,IF(AND(YEARFRAC('Client Info'!M393,Reference!$C$4)&gt;=1,YEARFRAC('Client Info'!M393,Reference!$C$4)&lt;=3),5,IF(AND(YEARFRAC('Client Info'!M393,Reference!$C$4)&gt;=4,YEARFRAC('Client Info'!M393,Reference!$C$4)&lt;=7),15,IF(YEARFRAC('Client Info'!M393,Reference!$C$4)&gt;=8,25,IF(YEARFRAC('Client Info'!M393,Reference!$C$4)=YEARFRAC('Client Info'!M393,Reference!$C$4),0,0))))))))</f>
        <v>25</v>
      </c>
      <c r="D393">
        <f>IF(OR('Client Info'!J393=Reference!$A$7),0,IF(OR(Reference!$A$5='Client Info'!J393, 'Client Info'!J393=Reference!$A$19,'Client Info'!J393=Reference!$A$23,'Client Info'!J393=Reference!$A$12),25, IF(OR('Client Info'!J393=Reference!$A$6, 'Client Info'!J393=Reference!$A$16),15, IF(OR('Client Info'!J393=Reference!$A$4,'Client Info'!J393=Reference!$A$13,'Client Info'!J393=Reference!$A$17,),5,0))))</f>
        <v>25</v>
      </c>
      <c r="E393">
        <f>IF('Client Info'!O393&lt;Reference!$E$5,0,IF(AND('Client Info'!O393&gt;=Reference!$E$5,'Client Info'!O393&lt;Reference!$E$6),5,IF(AND('Client Info'!O393&gt;=Reference!$E$6,'Client Info'!O393&lt;Reference!$E$7),15,IF(Reference!$E$7&lt;='Client Info'!O393,25))))</f>
        <v>25</v>
      </c>
      <c r="F393">
        <f>IF(OR('Client Info'!R393=Reference!$B$4,'Client Info'!R393=Reference!$B$5,'Client Info'!R393=Reference!$B$6),25,0)</f>
        <v>0</v>
      </c>
      <c r="G393">
        <f t="shared" ca="1" si="6"/>
        <v>75</v>
      </c>
      <c r="H393" s="19" t="s">
        <v>1613</v>
      </c>
    </row>
    <row r="394" spans="1:8" x14ac:dyDescent="0.35">
      <c r="A394" s="7" t="str">
        <f>VLOOKUP(B394,'Client Info'!$A:$B,2, FALSE)</f>
        <v>Clare Briglio</v>
      </c>
      <c r="B394" s="19" t="str">
        <f>'Client Info'!A394</f>
        <v>EDC1432</v>
      </c>
      <c r="C394">
        <f ca="1">(IF('Client Info'!M394="","",(IF(YEARFRAC('Client Info'!M394,Reference!$C$4)&lt;1,0,IF(AND(YEARFRAC('Client Info'!M394,Reference!$C$4)&gt;=1,YEARFRAC('Client Info'!M394,Reference!$C$4)&lt;=3),5,IF(AND(YEARFRAC('Client Info'!M394,Reference!$C$4)&gt;=4,YEARFRAC('Client Info'!M394,Reference!$C$4)&lt;=7),15,IF(YEARFRAC('Client Info'!M394,Reference!$C$4)&gt;=8,25,IF(YEARFRAC('Client Info'!M394,Reference!$C$4)=YEARFRAC('Client Info'!M394,Reference!$C$4),0,0))))))))</f>
        <v>25</v>
      </c>
      <c r="D394">
        <f>IF(OR('Client Info'!J394=Reference!$A$7),0,IF(OR(Reference!$A$5='Client Info'!J394, 'Client Info'!J394=Reference!$A$19,'Client Info'!J394=Reference!$A$23,'Client Info'!J394=Reference!$A$12),25, IF(OR('Client Info'!J394=Reference!$A$6, 'Client Info'!J394=Reference!$A$16),15, IF(OR('Client Info'!J394=Reference!$A$4,'Client Info'!J394=Reference!$A$13,'Client Info'!J394=Reference!$A$17,),5,0))))</f>
        <v>15</v>
      </c>
      <c r="E394">
        <f>IF('Client Info'!O394&lt;Reference!$E$5,0,IF(AND('Client Info'!O394&gt;=Reference!$E$5,'Client Info'!O394&lt;Reference!$E$6),5,IF(AND('Client Info'!O394&gt;=Reference!$E$6,'Client Info'!O394&lt;Reference!$E$7),15,IF(Reference!$E$7&lt;='Client Info'!O394,25))))</f>
        <v>0</v>
      </c>
      <c r="F394">
        <f>IF(OR('Client Info'!R394=Reference!$B$4,'Client Info'!R394=Reference!$B$5,'Client Info'!R394=Reference!$B$6),25,0)</f>
        <v>0</v>
      </c>
      <c r="G394">
        <f t="shared" ca="1" si="6"/>
        <v>40</v>
      </c>
      <c r="H394" s="19" t="s">
        <v>809</v>
      </c>
    </row>
    <row r="395" spans="1:8" x14ac:dyDescent="0.35">
      <c r="A395" s="7" t="str">
        <f>VLOOKUP(B395,'Client Info'!$A:$B,2, FALSE)</f>
        <v>Michael Kauffman</v>
      </c>
      <c r="B395" s="19" t="str">
        <f>'Client Info'!A395</f>
        <v>EDC1796</v>
      </c>
      <c r="C395">
        <f ca="1">(IF('Client Info'!M395="","",(IF(YEARFRAC('Client Info'!M395,Reference!$C$4)&lt;1,0,IF(AND(YEARFRAC('Client Info'!M395,Reference!$C$4)&gt;=1,YEARFRAC('Client Info'!M395,Reference!$C$4)&lt;=3),5,IF(AND(YEARFRAC('Client Info'!M395,Reference!$C$4)&gt;=4,YEARFRAC('Client Info'!M395,Reference!$C$4)&lt;=7),15,IF(YEARFRAC('Client Info'!M395,Reference!$C$4)&gt;=8,25,IF(YEARFRAC('Client Info'!M395,Reference!$C$4)=YEARFRAC('Client Info'!M395,Reference!$C$4),0,0))))))))</f>
        <v>15</v>
      </c>
      <c r="D395">
        <f>IF(OR('Client Info'!J395=Reference!$A$7),0,IF(OR(Reference!$A$5='Client Info'!J395, 'Client Info'!J395=Reference!$A$19,'Client Info'!J395=Reference!$A$23,'Client Info'!J395=Reference!$A$12),25, IF(OR('Client Info'!J395=Reference!$A$6, 'Client Info'!J395=Reference!$A$16),15, IF(OR('Client Info'!J395=Reference!$A$4,'Client Info'!J395=Reference!$A$13,'Client Info'!J395=Reference!$A$17,),5,0))))</f>
        <v>25</v>
      </c>
      <c r="E395">
        <f>IF('Client Info'!O395&lt;Reference!$E$5,0,IF(AND('Client Info'!O395&gt;=Reference!$E$5,'Client Info'!O395&lt;Reference!$E$6),5,IF(AND('Client Info'!O395&gt;=Reference!$E$6,'Client Info'!O395&lt;Reference!$E$7),15,IF(Reference!$E$7&lt;='Client Info'!O395,25))))</f>
        <v>15</v>
      </c>
      <c r="F395">
        <f>IF(OR('Client Info'!R395=Reference!$B$4,'Client Info'!R395=Reference!$B$5,'Client Info'!R395=Reference!$B$6),25,0)</f>
        <v>0</v>
      </c>
      <c r="G395">
        <f t="shared" ca="1" si="6"/>
        <v>55</v>
      </c>
      <c r="H395" s="19" t="s">
        <v>882</v>
      </c>
    </row>
    <row r="396" spans="1:8" x14ac:dyDescent="0.35">
      <c r="A396" s="7" t="str">
        <f>VLOOKUP(B396,'Client Info'!$A:$B,2, FALSE)</f>
        <v>Pat Sweeney</v>
      </c>
      <c r="B396" s="19" t="str">
        <f>'Client Info'!A396</f>
        <v>EDC0515</v>
      </c>
      <c r="C396">
        <f ca="1">(IF('Client Info'!M396="","",(IF(YEARFRAC('Client Info'!M396,Reference!$C$4)&lt;1,0,IF(AND(YEARFRAC('Client Info'!M396,Reference!$C$4)&gt;=1,YEARFRAC('Client Info'!M396,Reference!$C$4)&lt;=3),5,IF(AND(YEARFRAC('Client Info'!M396,Reference!$C$4)&gt;=4,YEARFRAC('Client Info'!M396,Reference!$C$4)&lt;=7),15,IF(YEARFRAC('Client Info'!M396,Reference!$C$4)&gt;=8,25,IF(YEARFRAC('Client Info'!M396,Reference!$C$4)=YEARFRAC('Client Info'!M396,Reference!$C$4),0,0))))))))</f>
        <v>25</v>
      </c>
      <c r="D396">
        <f>IF(OR('Client Info'!J396=Reference!$A$7),0,IF(OR(Reference!$A$5='Client Info'!J396, 'Client Info'!J396=Reference!$A$19,'Client Info'!J396=Reference!$A$23,'Client Info'!J396=Reference!$A$12),25, IF(OR('Client Info'!J396=Reference!$A$6, 'Client Info'!J396=Reference!$A$16),15, IF(OR('Client Info'!J396=Reference!$A$4,'Client Info'!J396=Reference!$A$13,'Client Info'!J396=Reference!$A$17,),5,0))))</f>
        <v>5</v>
      </c>
      <c r="E396">
        <f>IF('Client Info'!O396&lt;Reference!$E$5,0,IF(AND('Client Info'!O396&gt;=Reference!$E$5,'Client Info'!O396&lt;Reference!$E$6),5,IF(AND('Client Info'!O396&gt;=Reference!$E$6,'Client Info'!O396&lt;Reference!$E$7),15,IF(Reference!$E$7&lt;='Client Info'!O396,25))))</f>
        <v>5</v>
      </c>
      <c r="F396">
        <f>IF(OR('Client Info'!R396=Reference!$B$4,'Client Info'!R396=Reference!$B$5,'Client Info'!R396=Reference!$B$6),25,0)</f>
        <v>0</v>
      </c>
      <c r="G396">
        <f t="shared" ca="1" si="6"/>
        <v>35</v>
      </c>
      <c r="H396" s="19" t="s">
        <v>796</v>
      </c>
    </row>
    <row r="397" spans="1:8" x14ac:dyDescent="0.35">
      <c r="A397" s="7" t="str">
        <f>VLOOKUP(B397,'Client Info'!$A:$B,2, FALSE)</f>
        <v>Bill Bartels</v>
      </c>
      <c r="B397" s="19" t="str">
        <f>'Client Info'!A397</f>
        <v>EDC1938g</v>
      </c>
      <c r="C397" t="str">
        <f>(IF('Client Info'!M397="","",(IF(YEARFRAC('Client Info'!M397,Reference!$C$4)&lt;1,0,IF(AND(YEARFRAC('Client Info'!M397,Reference!$C$4)&gt;=1,YEARFRAC('Client Info'!M397,Reference!$C$4)&lt;=3),5,IF(AND(YEARFRAC('Client Info'!M397,Reference!$C$4)&gt;=4,YEARFRAC('Client Info'!M397,Reference!$C$4)&lt;=7),15,IF(YEARFRAC('Client Info'!M397,Reference!$C$4)&gt;=8,25,IF(YEARFRAC('Client Info'!M397,Reference!$C$4)=YEARFRAC('Client Info'!M397,Reference!$C$4),0,0))))))))</f>
        <v/>
      </c>
      <c r="D397">
        <f>IF(OR('Client Info'!J397=Reference!$A$7),0,IF(OR(Reference!$A$5='Client Info'!J397, 'Client Info'!J397=Reference!$A$19,'Client Info'!J397=Reference!$A$23,'Client Info'!J397=Reference!$A$12),25, IF(OR('Client Info'!J397=Reference!$A$6, 'Client Info'!J397=Reference!$A$16),15, IF(OR('Client Info'!J397=Reference!$A$4,'Client Info'!J397=Reference!$A$13,'Client Info'!J397=Reference!$A$17,),5,0))))</f>
        <v>5</v>
      </c>
      <c r="E397">
        <f>IF('Client Info'!O397&lt;Reference!$E$5,0,IF(AND('Client Info'!O397&gt;=Reference!$E$5,'Client Info'!O397&lt;Reference!$E$6),5,IF(AND('Client Info'!O397&gt;=Reference!$E$6,'Client Info'!O397&lt;Reference!$E$7),15,IF(Reference!$E$7&lt;='Client Info'!O397,25))))</f>
        <v>0</v>
      </c>
      <c r="F397">
        <f>IF(OR('Client Info'!R397=Reference!$B$4,'Client Info'!R397=Reference!$B$5,'Client Info'!R397=Reference!$B$6),25,0)</f>
        <v>0</v>
      </c>
      <c r="G397">
        <f t="shared" si="6"/>
        <v>5</v>
      </c>
      <c r="H397" s="19" t="s">
        <v>812</v>
      </c>
    </row>
    <row r="398" spans="1:8" x14ac:dyDescent="0.35">
      <c r="A398" s="7" t="str">
        <f>VLOOKUP(B398,'Client Info'!$A:$B,2, FALSE)</f>
        <v>Thomas J  McCluskey</v>
      </c>
      <c r="B398" s="19" t="str">
        <f>'Client Info'!A398</f>
        <v>PCR2866T</v>
      </c>
      <c r="C398">
        <f ca="1">(IF('Client Info'!M398="","",(IF(YEARFRAC('Client Info'!M398,Reference!$C$4)&lt;1,0,IF(AND(YEARFRAC('Client Info'!M398,Reference!$C$4)&gt;=1,YEARFRAC('Client Info'!M398,Reference!$C$4)&lt;=3),5,IF(AND(YEARFRAC('Client Info'!M398,Reference!$C$4)&gt;=4,YEARFRAC('Client Info'!M398,Reference!$C$4)&lt;=7),15,IF(YEARFRAC('Client Info'!M398,Reference!$C$4)&gt;=8,25,IF(YEARFRAC('Client Info'!M398,Reference!$C$4)=YEARFRAC('Client Info'!M398,Reference!$C$4),0,0))))))))</f>
        <v>15</v>
      </c>
      <c r="D398">
        <f>IF(OR('Client Info'!J398=Reference!$A$7),0,IF(OR(Reference!$A$5='Client Info'!J398, 'Client Info'!J398=Reference!$A$19,'Client Info'!J398=Reference!$A$23,'Client Info'!J398=Reference!$A$12),25, IF(OR('Client Info'!J398=Reference!$A$6, 'Client Info'!J398=Reference!$A$16),15, IF(OR('Client Info'!J398=Reference!$A$4,'Client Info'!J398=Reference!$A$13,'Client Info'!J398=Reference!$A$17,),5,0))))</f>
        <v>15</v>
      </c>
      <c r="E398">
        <f>IF('Client Info'!O398&lt;Reference!$E$5,0,IF(AND('Client Info'!O398&gt;=Reference!$E$5,'Client Info'!O398&lt;Reference!$E$6),5,IF(AND('Client Info'!O398&gt;=Reference!$E$6,'Client Info'!O398&lt;Reference!$E$7),15,IF(Reference!$E$7&lt;='Client Info'!O398,25))))</f>
        <v>0</v>
      </c>
      <c r="F398">
        <f>IF(OR('Client Info'!R398=Reference!$B$4,'Client Info'!R398=Reference!$B$5,'Client Info'!R398=Reference!$B$6),25,0)</f>
        <v>0</v>
      </c>
      <c r="G398">
        <f t="shared" ca="1" si="6"/>
        <v>30</v>
      </c>
      <c r="H398" s="19" t="s">
        <v>2595</v>
      </c>
    </row>
    <row r="399" spans="1:8" x14ac:dyDescent="0.35">
      <c r="A399" s="7" t="str">
        <f>VLOOKUP(B399,'Client Info'!$A:$B,2, FALSE)</f>
        <v>Cesar Arellanes</v>
      </c>
      <c r="B399" s="19" t="str">
        <f>'Client Info'!A399</f>
        <v>EDC1291</v>
      </c>
      <c r="C399">
        <f ca="1">(IF('Client Info'!M399="","",(IF(YEARFRAC('Client Info'!M399,Reference!$C$4)&lt;1,0,IF(AND(YEARFRAC('Client Info'!M399,Reference!$C$4)&gt;=1,YEARFRAC('Client Info'!M399,Reference!$C$4)&lt;=3),5,IF(AND(YEARFRAC('Client Info'!M399,Reference!$C$4)&gt;=4,YEARFRAC('Client Info'!M399,Reference!$C$4)&lt;=7),15,IF(YEARFRAC('Client Info'!M399,Reference!$C$4)&gt;=8,25,IF(YEARFRAC('Client Info'!M399,Reference!$C$4)=YEARFRAC('Client Info'!M399,Reference!$C$4),0,0))))))))</f>
        <v>15</v>
      </c>
      <c r="D399">
        <f>IF(OR('Client Info'!J399=Reference!$A$7),0,IF(OR(Reference!$A$5='Client Info'!J399, 'Client Info'!J399=Reference!$A$19,'Client Info'!J399=Reference!$A$23,'Client Info'!J399=Reference!$A$12),25, IF(OR('Client Info'!J399=Reference!$A$6, 'Client Info'!J399=Reference!$A$16),15, IF(OR('Client Info'!J399=Reference!$A$4,'Client Info'!J399=Reference!$A$13,'Client Info'!J399=Reference!$A$17,),5,0))))</f>
        <v>5</v>
      </c>
      <c r="E399">
        <f>IF('Client Info'!O399&lt;Reference!$E$5,0,IF(AND('Client Info'!O399&gt;=Reference!$E$5,'Client Info'!O399&lt;Reference!$E$6),5,IF(AND('Client Info'!O399&gt;=Reference!$E$6,'Client Info'!O399&lt;Reference!$E$7),15,IF(Reference!$E$7&lt;='Client Info'!O399,25))))</f>
        <v>15</v>
      </c>
      <c r="F399">
        <f>IF(OR('Client Info'!R399=Reference!$B$4,'Client Info'!R399=Reference!$B$5,'Client Info'!R399=Reference!$B$6),25,0)</f>
        <v>0</v>
      </c>
      <c r="G399">
        <f t="shared" ca="1" si="6"/>
        <v>35</v>
      </c>
      <c r="H399" s="19" t="s">
        <v>2600</v>
      </c>
    </row>
    <row r="400" spans="1:8" x14ac:dyDescent="0.35">
      <c r="A400" s="7" t="str">
        <f>VLOOKUP(B400,'Client Info'!$A:$B,2, FALSE)</f>
        <v>Gonzalo Fernandez</v>
      </c>
      <c r="B400" s="19" t="str">
        <f>'Client Info'!A400</f>
        <v>EDC2305</v>
      </c>
      <c r="C400" t="str">
        <f>(IF('Client Info'!M400="","",(IF(YEARFRAC('Client Info'!M400,Reference!$C$4)&lt;1,0,IF(AND(YEARFRAC('Client Info'!M400,Reference!$C$4)&gt;=1,YEARFRAC('Client Info'!M400,Reference!$C$4)&lt;=3),5,IF(AND(YEARFRAC('Client Info'!M400,Reference!$C$4)&gt;=4,YEARFRAC('Client Info'!M400,Reference!$C$4)&lt;=7),15,IF(YEARFRAC('Client Info'!M400,Reference!$C$4)&gt;=8,25,IF(YEARFRAC('Client Info'!M400,Reference!$C$4)=YEARFRAC('Client Info'!M400,Reference!$C$4),0,0))))))))</f>
        <v/>
      </c>
      <c r="D400">
        <f>IF(OR('Client Info'!J400=Reference!$A$7),0,IF(OR(Reference!$A$5='Client Info'!J400, 'Client Info'!J400=Reference!$A$19,'Client Info'!J400=Reference!$A$23,'Client Info'!J400=Reference!$A$12),25, IF(OR('Client Info'!J400=Reference!$A$6, 'Client Info'!J400=Reference!$A$16),15, IF(OR('Client Info'!J400=Reference!$A$4,'Client Info'!J400=Reference!$A$13,'Client Info'!J400=Reference!$A$17,),5,0))))</f>
        <v>5</v>
      </c>
      <c r="E400">
        <f>IF('Client Info'!O400&lt;Reference!$E$5,0,IF(AND('Client Info'!O400&gt;=Reference!$E$5,'Client Info'!O400&lt;Reference!$E$6),5,IF(AND('Client Info'!O400&gt;=Reference!$E$6,'Client Info'!O400&lt;Reference!$E$7),15,IF(Reference!$E$7&lt;='Client Info'!O400,25))))</f>
        <v>0</v>
      </c>
      <c r="F400">
        <f>IF(OR('Client Info'!R400=Reference!$B$4,'Client Info'!R400=Reference!$B$5,'Client Info'!R400=Reference!$B$6),25,0)</f>
        <v>0</v>
      </c>
      <c r="G400">
        <f t="shared" si="6"/>
        <v>5</v>
      </c>
      <c r="H400" s="19" t="s">
        <v>848</v>
      </c>
    </row>
    <row r="401" spans="1:8" x14ac:dyDescent="0.35">
      <c r="A401" s="7" t="str">
        <f>VLOOKUP(B401,'Client Info'!$A:$B,2, FALSE)</f>
        <v>Bill Bartels</v>
      </c>
      <c r="B401" s="19" t="str">
        <f>'Client Info'!A401</f>
        <v>EDC2991</v>
      </c>
      <c r="C401">
        <f ca="1">(IF('Client Info'!M401="","",(IF(YEARFRAC('Client Info'!M401,Reference!$C$4)&lt;1,0,IF(AND(YEARFRAC('Client Info'!M401,Reference!$C$4)&gt;=1,YEARFRAC('Client Info'!M401,Reference!$C$4)&lt;=3),5,IF(AND(YEARFRAC('Client Info'!M401,Reference!$C$4)&gt;=4,YEARFRAC('Client Info'!M401,Reference!$C$4)&lt;=7),15,IF(YEARFRAC('Client Info'!M401,Reference!$C$4)&gt;=8,25,IF(YEARFRAC('Client Info'!M401,Reference!$C$4)=YEARFRAC('Client Info'!M401,Reference!$C$4),0,0))))))))</f>
        <v>25</v>
      </c>
      <c r="D401">
        <f>IF(OR('Client Info'!J401=Reference!$A$7),0,IF(OR(Reference!$A$5='Client Info'!J401, 'Client Info'!J401=Reference!$A$19,'Client Info'!J401=Reference!$A$23,'Client Info'!J401=Reference!$A$12),25, IF(OR('Client Info'!J401=Reference!$A$6, 'Client Info'!J401=Reference!$A$16),15, IF(OR('Client Info'!J401=Reference!$A$4,'Client Info'!J401=Reference!$A$13,'Client Info'!J401=Reference!$A$17,),5,0))))</f>
        <v>5</v>
      </c>
      <c r="E401">
        <f>IF('Client Info'!O401&lt;Reference!$E$5,0,IF(AND('Client Info'!O401&gt;=Reference!$E$5,'Client Info'!O401&lt;Reference!$E$6),5,IF(AND('Client Info'!O401&gt;=Reference!$E$6,'Client Info'!O401&lt;Reference!$E$7),15,IF(Reference!$E$7&lt;='Client Info'!O401,25))))</f>
        <v>15</v>
      </c>
      <c r="F401">
        <f>IF(OR('Client Info'!R401=Reference!$B$4,'Client Info'!R401=Reference!$B$5,'Client Info'!R401=Reference!$B$6),25,0)</f>
        <v>25</v>
      </c>
      <c r="G401">
        <f t="shared" ca="1" si="6"/>
        <v>70</v>
      </c>
      <c r="H401" s="19" t="s">
        <v>812</v>
      </c>
    </row>
    <row r="402" spans="1:8" x14ac:dyDescent="0.35">
      <c r="A402" s="7" t="str">
        <f>VLOOKUP(B402,'Client Info'!$A:$B,2, FALSE)</f>
        <v>Gonzalo Fernandez</v>
      </c>
      <c r="B402" s="19" t="str">
        <f>'Client Info'!A402</f>
        <v>EDC2214</v>
      </c>
      <c r="C402">
        <f ca="1">(IF('Client Info'!M402="","",(IF(YEARFRAC('Client Info'!M402,Reference!$C$4)&lt;1,0,IF(AND(YEARFRAC('Client Info'!M402,Reference!$C$4)&gt;=1,YEARFRAC('Client Info'!M402,Reference!$C$4)&lt;=3),5,IF(AND(YEARFRAC('Client Info'!M402,Reference!$C$4)&gt;=4,YEARFRAC('Client Info'!M402,Reference!$C$4)&lt;=7),15,IF(YEARFRAC('Client Info'!M402,Reference!$C$4)&gt;=8,25,IF(YEARFRAC('Client Info'!M402,Reference!$C$4)=YEARFRAC('Client Info'!M402,Reference!$C$4),0,0))))))))</f>
        <v>0</v>
      </c>
      <c r="D402">
        <f>IF(OR('Client Info'!J402=Reference!$A$7),0,IF(OR(Reference!$A$5='Client Info'!J402, 'Client Info'!J402=Reference!$A$19,'Client Info'!J402=Reference!$A$23,'Client Info'!J402=Reference!$A$12),25, IF(OR('Client Info'!J402=Reference!$A$6, 'Client Info'!J402=Reference!$A$16),15, IF(OR('Client Info'!J402=Reference!$A$4,'Client Info'!J402=Reference!$A$13,'Client Info'!J402=Reference!$A$17,),5,0))))</f>
        <v>5</v>
      </c>
      <c r="E402">
        <f>IF('Client Info'!O402&lt;Reference!$E$5,0,IF(AND('Client Info'!O402&gt;=Reference!$E$5,'Client Info'!O402&lt;Reference!$E$6),5,IF(AND('Client Info'!O402&gt;=Reference!$E$6,'Client Info'!O402&lt;Reference!$E$7),15,IF(Reference!$E$7&lt;='Client Info'!O402,25))))</f>
        <v>0</v>
      </c>
      <c r="F402">
        <f>IF(OR('Client Info'!R402=Reference!$B$4,'Client Info'!R402=Reference!$B$5,'Client Info'!R402=Reference!$B$6),25,0)</f>
        <v>0</v>
      </c>
      <c r="G402">
        <f t="shared" ca="1" si="6"/>
        <v>5</v>
      </c>
      <c r="H402" s="19" t="s">
        <v>848</v>
      </c>
    </row>
    <row r="403" spans="1:8" x14ac:dyDescent="0.35">
      <c r="A403" s="7" t="str">
        <f>VLOOKUP(B403,'Client Info'!$A:$B,2, FALSE)</f>
        <v>Rose Obetz</v>
      </c>
      <c r="B403" s="19" t="str">
        <f>'Client Info'!A403</f>
        <v>EDC0112</v>
      </c>
      <c r="C403">
        <f ca="1">(IF('Client Info'!M403="","",(IF(YEARFRAC('Client Info'!M403,Reference!$C$4)&lt;1,0,IF(AND(YEARFRAC('Client Info'!M403,Reference!$C$4)&gt;=1,YEARFRAC('Client Info'!M403,Reference!$C$4)&lt;=3),5,IF(AND(YEARFRAC('Client Info'!M403,Reference!$C$4)&gt;=4,YEARFRAC('Client Info'!M403,Reference!$C$4)&lt;=7),15,IF(YEARFRAC('Client Info'!M403,Reference!$C$4)&gt;=8,25,IF(YEARFRAC('Client Info'!M403,Reference!$C$4)=YEARFRAC('Client Info'!M403,Reference!$C$4),0,0))))))))</f>
        <v>25</v>
      </c>
      <c r="D403">
        <f>IF(OR('Client Info'!J403=Reference!$A$7),0,IF(OR(Reference!$A$5='Client Info'!J403, 'Client Info'!J403=Reference!$A$19,'Client Info'!J403=Reference!$A$23,'Client Info'!J403=Reference!$A$12),25, IF(OR('Client Info'!J403=Reference!$A$6, 'Client Info'!J403=Reference!$A$16),15, IF(OR('Client Info'!J403=Reference!$A$4,'Client Info'!J403=Reference!$A$13,'Client Info'!J403=Reference!$A$17,),5,0))))</f>
        <v>5</v>
      </c>
      <c r="E403">
        <f>IF('Client Info'!O403&lt;Reference!$E$5,0,IF(AND('Client Info'!O403&gt;=Reference!$E$5,'Client Info'!O403&lt;Reference!$E$6),5,IF(AND('Client Info'!O403&gt;=Reference!$E$6,'Client Info'!O403&lt;Reference!$E$7),15,IF(Reference!$E$7&lt;='Client Info'!O403,25))))</f>
        <v>5</v>
      </c>
      <c r="F403">
        <f>IF(OR('Client Info'!R403=Reference!$B$4,'Client Info'!R403=Reference!$B$5,'Client Info'!R403=Reference!$B$6),25,0)</f>
        <v>0</v>
      </c>
      <c r="G403">
        <f t="shared" ca="1" si="6"/>
        <v>35</v>
      </c>
      <c r="H403" s="19" t="s">
        <v>874</v>
      </c>
    </row>
    <row r="404" spans="1:8" x14ac:dyDescent="0.35">
      <c r="A404" s="7" t="str">
        <f>VLOOKUP(B404,'Client Info'!$A:$B,2, FALSE)</f>
        <v>Ray Bowman</v>
      </c>
      <c r="B404" s="19" t="str">
        <f>'Client Info'!A404</f>
        <v>EDC2102</v>
      </c>
      <c r="C404">
        <f ca="1">(IF('Client Info'!M404="","",(IF(YEARFRAC('Client Info'!M404,Reference!$C$4)&lt;1,0,IF(AND(YEARFRAC('Client Info'!M404,Reference!$C$4)&gt;=1,YEARFRAC('Client Info'!M404,Reference!$C$4)&lt;=3),5,IF(AND(YEARFRAC('Client Info'!M404,Reference!$C$4)&gt;=4,YEARFRAC('Client Info'!M404,Reference!$C$4)&lt;=7),15,IF(YEARFRAC('Client Info'!M404,Reference!$C$4)&gt;=8,25,IF(YEARFRAC('Client Info'!M404,Reference!$C$4)=YEARFRAC('Client Info'!M404,Reference!$C$4),0,0))))))))</f>
        <v>25</v>
      </c>
      <c r="D404">
        <f>IF(OR('Client Info'!J404=Reference!$A$7),0,IF(OR(Reference!$A$5='Client Info'!J404, 'Client Info'!J404=Reference!$A$19,'Client Info'!J404=Reference!$A$23,'Client Info'!J404=Reference!$A$12),25, IF(OR('Client Info'!J404=Reference!$A$6, 'Client Info'!J404=Reference!$A$16),15, IF(OR('Client Info'!J404=Reference!$A$4,'Client Info'!J404=Reference!$A$13,'Client Info'!J404=Reference!$A$17,),5,0))))</f>
        <v>5</v>
      </c>
      <c r="E404">
        <f>IF('Client Info'!O404&lt;Reference!$E$5,0,IF(AND('Client Info'!O404&gt;=Reference!$E$5,'Client Info'!O404&lt;Reference!$E$6),5,IF(AND('Client Info'!O404&gt;=Reference!$E$6,'Client Info'!O404&lt;Reference!$E$7),15,IF(Reference!$E$7&lt;='Client Info'!O404,25))))</f>
        <v>25</v>
      </c>
      <c r="F404">
        <f>IF(OR('Client Info'!R404=Reference!$B$4,'Client Info'!R404=Reference!$B$5,'Client Info'!R404=Reference!$B$6),25,0)</f>
        <v>0</v>
      </c>
      <c r="G404">
        <f t="shared" ca="1" si="6"/>
        <v>55</v>
      </c>
      <c r="H404" s="19" t="s">
        <v>912</v>
      </c>
    </row>
    <row r="405" spans="1:8" x14ac:dyDescent="0.35">
      <c r="A405" s="7" t="str">
        <f>VLOOKUP(B405,'Client Info'!$A:$B,2, FALSE)</f>
        <v>Pat Sweeney</v>
      </c>
      <c r="B405" s="19" t="str">
        <f>'Client Info'!A405</f>
        <v>EDC1585g</v>
      </c>
      <c r="C405">
        <f ca="1">(IF('Client Info'!M405="","",(IF(YEARFRAC('Client Info'!M405,Reference!$C$4)&lt;1,0,IF(AND(YEARFRAC('Client Info'!M405,Reference!$C$4)&gt;=1,YEARFRAC('Client Info'!M405,Reference!$C$4)&lt;=3),5,IF(AND(YEARFRAC('Client Info'!M405,Reference!$C$4)&gt;=4,YEARFRAC('Client Info'!M405,Reference!$C$4)&lt;=7),15,IF(YEARFRAC('Client Info'!M405,Reference!$C$4)&gt;=8,25,IF(YEARFRAC('Client Info'!M405,Reference!$C$4)=YEARFRAC('Client Info'!M405,Reference!$C$4),0,0))))))))</f>
        <v>15</v>
      </c>
      <c r="D405">
        <f>IF(OR('Client Info'!J405=Reference!$A$7),0,IF(OR(Reference!$A$5='Client Info'!J405, 'Client Info'!J405=Reference!$A$19,'Client Info'!J405=Reference!$A$23,'Client Info'!J405=Reference!$A$12),25, IF(OR('Client Info'!J405=Reference!$A$6, 'Client Info'!J405=Reference!$A$16),15, IF(OR('Client Info'!J405=Reference!$A$4,'Client Info'!J405=Reference!$A$13,'Client Info'!J405=Reference!$A$17,),5,0))))</f>
        <v>0</v>
      </c>
      <c r="E405">
        <f>IF('Client Info'!O405&lt;Reference!$E$5,0,IF(AND('Client Info'!O405&gt;=Reference!$E$5,'Client Info'!O405&lt;Reference!$E$6),5,IF(AND('Client Info'!O405&gt;=Reference!$E$6,'Client Info'!O405&lt;Reference!$E$7),15,IF(Reference!$E$7&lt;='Client Info'!O405,25))))</f>
        <v>0</v>
      </c>
      <c r="F405">
        <f>IF(OR('Client Info'!R405=Reference!$B$4,'Client Info'!R405=Reference!$B$5,'Client Info'!R405=Reference!$B$6),25,0)</f>
        <v>25</v>
      </c>
      <c r="G405">
        <f t="shared" ca="1" si="6"/>
        <v>40</v>
      </c>
      <c r="H405" s="19" t="s">
        <v>796</v>
      </c>
    </row>
    <row r="406" spans="1:8" x14ac:dyDescent="0.35">
      <c r="A406" s="7" t="str">
        <f>VLOOKUP(B406,'Client Info'!$A:$B,2, FALSE)</f>
        <v>Becki Walker</v>
      </c>
      <c r="B406" s="19" t="str">
        <f>'Client Info'!A406</f>
        <v>ECCX5275</v>
      </c>
      <c r="C406" t="str">
        <f>(IF('Client Info'!M406="","",(IF(YEARFRAC('Client Info'!M406,Reference!$C$4)&lt;1,0,IF(AND(YEARFRAC('Client Info'!M406,Reference!$C$4)&gt;=1,YEARFRAC('Client Info'!M406,Reference!$C$4)&lt;=3),5,IF(AND(YEARFRAC('Client Info'!M406,Reference!$C$4)&gt;=4,YEARFRAC('Client Info'!M406,Reference!$C$4)&lt;=7),15,IF(YEARFRAC('Client Info'!M406,Reference!$C$4)&gt;=8,25,IF(YEARFRAC('Client Info'!M406,Reference!$C$4)=YEARFRAC('Client Info'!M406,Reference!$C$4),0,0))))))))</f>
        <v/>
      </c>
      <c r="D406">
        <f>IF(OR('Client Info'!J406=Reference!$A$7),0,IF(OR(Reference!$A$5='Client Info'!J406, 'Client Info'!J406=Reference!$A$19,'Client Info'!J406=Reference!$A$23,'Client Info'!J406=Reference!$A$12),25, IF(OR('Client Info'!J406=Reference!$A$6, 'Client Info'!J406=Reference!$A$16),15, IF(OR('Client Info'!J406=Reference!$A$4,'Client Info'!J406=Reference!$A$13,'Client Info'!J406=Reference!$A$17,),5,0))))</f>
        <v>0</v>
      </c>
      <c r="E406">
        <f>IF('Client Info'!O406&lt;Reference!$E$5,0,IF(AND('Client Info'!O406&gt;=Reference!$E$5,'Client Info'!O406&lt;Reference!$E$6),5,IF(AND('Client Info'!O406&gt;=Reference!$E$6,'Client Info'!O406&lt;Reference!$E$7),15,IF(Reference!$E$7&lt;='Client Info'!O406,25))))</f>
        <v>0</v>
      </c>
      <c r="F406">
        <f>IF(OR('Client Info'!R406=Reference!$B$4,'Client Info'!R406=Reference!$B$5,'Client Info'!R406=Reference!$B$6),25,0)</f>
        <v>0</v>
      </c>
      <c r="G406">
        <f t="shared" si="6"/>
        <v>0</v>
      </c>
      <c r="H406" s="19" t="s">
        <v>2620</v>
      </c>
    </row>
    <row r="407" spans="1:8" x14ac:dyDescent="0.35">
      <c r="A407" s="7" t="str">
        <f>VLOOKUP(B407,'Client Info'!$A:$B,2, FALSE)</f>
        <v>Jason Ham</v>
      </c>
      <c r="B407" s="19" t="str">
        <f>'Client Info'!A407</f>
        <v>EDC1643g</v>
      </c>
      <c r="C407">
        <f ca="1">(IF('Client Info'!M407="","",(IF(YEARFRAC('Client Info'!M407,Reference!$C$4)&lt;1,0,IF(AND(YEARFRAC('Client Info'!M407,Reference!$C$4)&gt;=1,YEARFRAC('Client Info'!M407,Reference!$C$4)&lt;=3),5,IF(AND(YEARFRAC('Client Info'!M407,Reference!$C$4)&gt;=4,YEARFRAC('Client Info'!M407,Reference!$C$4)&lt;=7),15,IF(YEARFRAC('Client Info'!M407,Reference!$C$4)&gt;=8,25,IF(YEARFRAC('Client Info'!M407,Reference!$C$4)=YEARFRAC('Client Info'!M407,Reference!$C$4),0,0))))))))</f>
        <v>5</v>
      </c>
      <c r="D407">
        <f>IF(OR('Client Info'!J407=Reference!$A$7),0,IF(OR(Reference!$A$5='Client Info'!J407, 'Client Info'!J407=Reference!$A$19,'Client Info'!J407=Reference!$A$23,'Client Info'!J407=Reference!$A$12),25, IF(OR('Client Info'!J407=Reference!$A$6, 'Client Info'!J407=Reference!$A$16),15, IF(OR('Client Info'!J407=Reference!$A$4,'Client Info'!J407=Reference!$A$13,'Client Info'!J407=Reference!$A$17,),5,0))))</f>
        <v>15</v>
      </c>
      <c r="E407">
        <f>IF('Client Info'!O407&lt;Reference!$E$5,0,IF(AND('Client Info'!O407&gt;=Reference!$E$5,'Client Info'!O407&lt;Reference!$E$6),5,IF(AND('Client Info'!O407&gt;=Reference!$E$6,'Client Info'!O407&lt;Reference!$E$7),15,IF(Reference!$E$7&lt;='Client Info'!O407,25))))</f>
        <v>0</v>
      </c>
      <c r="F407">
        <f>IF(OR('Client Info'!R407=Reference!$B$4,'Client Info'!R407=Reference!$B$5,'Client Info'!R407=Reference!$B$6),25,0)</f>
        <v>0</v>
      </c>
      <c r="G407">
        <f t="shared" ca="1" si="6"/>
        <v>20</v>
      </c>
      <c r="H407" s="19" t="s">
        <v>1613</v>
      </c>
    </row>
    <row r="408" spans="1:8" x14ac:dyDescent="0.35">
      <c r="A408" s="7" t="str">
        <f>VLOOKUP(B408,'Client Info'!$A:$B,2, FALSE)</f>
        <v>Timothy Harrington</v>
      </c>
      <c r="B408" s="19" t="str">
        <f>'Client Info'!A408</f>
        <v>EDC1727g</v>
      </c>
      <c r="C408">
        <f ca="1">(IF('Client Info'!M408="","",(IF(YEARFRAC('Client Info'!M408,Reference!$C$4)&lt;1,0,IF(AND(YEARFRAC('Client Info'!M408,Reference!$C$4)&gt;=1,YEARFRAC('Client Info'!M408,Reference!$C$4)&lt;=3),5,IF(AND(YEARFRAC('Client Info'!M408,Reference!$C$4)&gt;=4,YEARFRAC('Client Info'!M408,Reference!$C$4)&lt;=7),15,IF(YEARFRAC('Client Info'!M408,Reference!$C$4)&gt;=8,25,IF(YEARFRAC('Client Info'!M408,Reference!$C$4)=YEARFRAC('Client Info'!M408,Reference!$C$4),0,0))))))))</f>
        <v>15</v>
      </c>
      <c r="D408">
        <f>IF(OR('Client Info'!J408=Reference!$A$7),0,IF(OR(Reference!$A$5='Client Info'!J408, 'Client Info'!J408=Reference!$A$19,'Client Info'!J408=Reference!$A$23,'Client Info'!J408=Reference!$A$12),25, IF(OR('Client Info'!J408=Reference!$A$6, 'Client Info'!J408=Reference!$A$16),15, IF(OR('Client Info'!J408=Reference!$A$4,'Client Info'!J408=Reference!$A$13,'Client Info'!J408=Reference!$A$17,),5,0))))</f>
        <v>0</v>
      </c>
      <c r="E408">
        <f>IF('Client Info'!O408&lt;Reference!$E$5,0,IF(AND('Client Info'!O408&gt;=Reference!$E$5,'Client Info'!O408&lt;Reference!$E$6),5,IF(AND('Client Info'!O408&gt;=Reference!$E$6,'Client Info'!O408&lt;Reference!$E$7),15,IF(Reference!$E$7&lt;='Client Info'!O408,25))))</f>
        <v>0</v>
      </c>
      <c r="F408">
        <f>IF(OR('Client Info'!R408=Reference!$B$4,'Client Info'!R408=Reference!$B$5,'Client Info'!R408=Reference!$B$6),25,0)</f>
        <v>25</v>
      </c>
      <c r="G408">
        <f t="shared" ca="1" si="6"/>
        <v>40</v>
      </c>
      <c r="H408" s="19" t="s">
        <v>1840</v>
      </c>
    </row>
    <row r="409" spans="1:8" x14ac:dyDescent="0.35">
      <c r="A409" s="7" t="str">
        <f>VLOOKUP(B409,'Client Info'!$A:$B,2, FALSE)</f>
        <v>Gonzalo Fernandez</v>
      </c>
      <c r="B409" s="19" t="str">
        <f>'Client Info'!A409</f>
        <v>EDC2647</v>
      </c>
      <c r="C409">
        <f ca="1">(IF('Client Info'!M409="","",(IF(YEARFRAC('Client Info'!M409,Reference!$C$4)&lt;1,0,IF(AND(YEARFRAC('Client Info'!M409,Reference!$C$4)&gt;=1,YEARFRAC('Client Info'!M409,Reference!$C$4)&lt;=3),5,IF(AND(YEARFRAC('Client Info'!M409,Reference!$C$4)&gt;=4,YEARFRAC('Client Info'!M409,Reference!$C$4)&lt;=7),15,IF(YEARFRAC('Client Info'!M409,Reference!$C$4)&gt;=8,25,IF(YEARFRAC('Client Info'!M409,Reference!$C$4)=YEARFRAC('Client Info'!M409,Reference!$C$4),0,0))))))))</f>
        <v>25</v>
      </c>
      <c r="D409">
        <f>IF(OR('Client Info'!J409=Reference!$A$7),0,IF(OR(Reference!$A$5='Client Info'!J409, 'Client Info'!J409=Reference!$A$19,'Client Info'!J409=Reference!$A$23,'Client Info'!J409=Reference!$A$12),25, IF(OR('Client Info'!J409=Reference!$A$6, 'Client Info'!J409=Reference!$A$16),15, IF(OR('Client Info'!J409=Reference!$A$4,'Client Info'!J409=Reference!$A$13,'Client Info'!J409=Reference!$A$17,),5,0))))</f>
        <v>25</v>
      </c>
      <c r="E409">
        <f>IF('Client Info'!O409&lt;Reference!$E$5,0,IF(AND('Client Info'!O409&gt;=Reference!$E$5,'Client Info'!O409&lt;Reference!$E$6),5,IF(AND('Client Info'!O409&gt;=Reference!$E$6,'Client Info'!O409&lt;Reference!$E$7),15,IF(Reference!$E$7&lt;='Client Info'!O409,25))))</f>
        <v>15</v>
      </c>
      <c r="F409">
        <f>IF(OR('Client Info'!R409=Reference!$B$4,'Client Info'!R409=Reference!$B$5,'Client Info'!R409=Reference!$B$6),25,0)</f>
        <v>25</v>
      </c>
      <c r="G409">
        <f t="shared" ca="1" si="6"/>
        <v>90</v>
      </c>
      <c r="H409" s="19" t="s">
        <v>848</v>
      </c>
    </row>
    <row r="410" spans="1:8" x14ac:dyDescent="0.35">
      <c r="A410" s="7" t="str">
        <f>VLOOKUP(B410,'Client Info'!$A:$B,2, FALSE)</f>
        <v>Pat Sweeney</v>
      </c>
      <c r="B410" s="19" t="str">
        <f>'Client Info'!A410</f>
        <v>EDC0436</v>
      </c>
      <c r="C410">
        <f ca="1">(IF('Client Info'!M410="","",(IF(YEARFRAC('Client Info'!M410,Reference!$C$4)&lt;1,0,IF(AND(YEARFRAC('Client Info'!M410,Reference!$C$4)&gt;=1,YEARFRAC('Client Info'!M410,Reference!$C$4)&lt;=3),5,IF(AND(YEARFRAC('Client Info'!M410,Reference!$C$4)&gt;=4,YEARFRAC('Client Info'!M410,Reference!$C$4)&lt;=7),15,IF(YEARFRAC('Client Info'!M410,Reference!$C$4)&gt;=8,25,IF(YEARFRAC('Client Info'!M410,Reference!$C$4)=YEARFRAC('Client Info'!M410,Reference!$C$4),0,0))))))))</f>
        <v>25</v>
      </c>
      <c r="D410">
        <f>IF(OR('Client Info'!J410=Reference!$A$7),0,IF(OR(Reference!$A$5='Client Info'!J410, 'Client Info'!J410=Reference!$A$19,'Client Info'!J410=Reference!$A$23,'Client Info'!J410=Reference!$A$12),25, IF(OR('Client Info'!J410=Reference!$A$6, 'Client Info'!J410=Reference!$A$16),15, IF(OR('Client Info'!J410=Reference!$A$4,'Client Info'!J410=Reference!$A$13,'Client Info'!J410=Reference!$A$17,),5,0))))</f>
        <v>5</v>
      </c>
      <c r="E410">
        <f>IF('Client Info'!O410&lt;Reference!$E$5,0,IF(AND('Client Info'!O410&gt;=Reference!$E$5,'Client Info'!O410&lt;Reference!$E$6),5,IF(AND('Client Info'!O410&gt;=Reference!$E$6,'Client Info'!O410&lt;Reference!$E$7),15,IF(Reference!$E$7&lt;='Client Info'!O410,25))))</f>
        <v>5</v>
      </c>
      <c r="F410">
        <f>IF(OR('Client Info'!R410=Reference!$B$4,'Client Info'!R410=Reference!$B$5,'Client Info'!R410=Reference!$B$6),25,0)</f>
        <v>0</v>
      </c>
      <c r="G410">
        <f t="shared" ca="1" si="6"/>
        <v>35</v>
      </c>
      <c r="H410" s="19" t="s">
        <v>796</v>
      </c>
    </row>
    <row r="411" spans="1:8" x14ac:dyDescent="0.35">
      <c r="A411" s="7" t="str">
        <f>VLOOKUP(B411,'Client Info'!$A:$B,2, FALSE)</f>
        <v>Ray Bowman</v>
      </c>
      <c r="B411" s="19" t="str">
        <f>'Client Info'!A411</f>
        <v>EDC2492T</v>
      </c>
      <c r="C411">
        <f ca="1">(IF('Client Info'!M411="","",(IF(YEARFRAC('Client Info'!M411,Reference!$C$4)&lt;1,0,IF(AND(YEARFRAC('Client Info'!M411,Reference!$C$4)&gt;=1,YEARFRAC('Client Info'!M411,Reference!$C$4)&lt;=3),5,IF(AND(YEARFRAC('Client Info'!M411,Reference!$C$4)&gt;=4,YEARFRAC('Client Info'!M411,Reference!$C$4)&lt;=7),15,IF(YEARFRAC('Client Info'!M411,Reference!$C$4)&gt;=8,25,IF(YEARFRAC('Client Info'!M411,Reference!$C$4)=YEARFRAC('Client Info'!M411,Reference!$C$4),0,0))))))))</f>
        <v>25</v>
      </c>
      <c r="D411">
        <f>IF(OR('Client Info'!J411=Reference!$A$7),0,IF(OR(Reference!$A$5='Client Info'!J411, 'Client Info'!J411=Reference!$A$19,'Client Info'!J411=Reference!$A$23,'Client Info'!J411=Reference!$A$12),25, IF(OR('Client Info'!J411=Reference!$A$6, 'Client Info'!J411=Reference!$A$16),15, IF(OR('Client Info'!J411=Reference!$A$4,'Client Info'!J411=Reference!$A$13,'Client Info'!J411=Reference!$A$17,),5,0))))</f>
        <v>25</v>
      </c>
      <c r="E411">
        <f>IF('Client Info'!O411&lt;Reference!$E$5,0,IF(AND('Client Info'!O411&gt;=Reference!$E$5,'Client Info'!O411&lt;Reference!$E$6),5,IF(AND('Client Info'!O411&gt;=Reference!$E$6,'Client Info'!O411&lt;Reference!$E$7),15,IF(Reference!$E$7&lt;='Client Info'!O411,25))))</f>
        <v>0</v>
      </c>
      <c r="F411">
        <f>IF(OR('Client Info'!R411=Reference!$B$4,'Client Info'!R411=Reference!$B$5,'Client Info'!R411=Reference!$B$6),25,0)</f>
        <v>0</v>
      </c>
      <c r="G411">
        <f t="shared" ca="1" si="6"/>
        <v>50</v>
      </c>
      <c r="H411" s="19" t="s">
        <v>912</v>
      </c>
    </row>
    <row r="412" spans="1:8" x14ac:dyDescent="0.35">
      <c r="A412" s="7" t="str">
        <f>VLOOKUP(B412,'Client Info'!$A:$B,2, FALSE)</f>
        <v/>
      </c>
      <c r="B412" s="19" t="str">
        <f>'Client Info'!A412</f>
        <v>EDC2226</v>
      </c>
      <c r="C412" t="str">
        <f>(IF('Client Info'!M412="","",(IF(YEARFRAC('Client Info'!M412,Reference!$C$4)&lt;1,0,IF(AND(YEARFRAC('Client Info'!M412,Reference!$C$4)&gt;=1,YEARFRAC('Client Info'!M412,Reference!$C$4)&lt;=3),5,IF(AND(YEARFRAC('Client Info'!M412,Reference!$C$4)&gt;=4,YEARFRAC('Client Info'!M412,Reference!$C$4)&lt;=7),15,IF(YEARFRAC('Client Info'!M412,Reference!$C$4)&gt;=8,25,IF(YEARFRAC('Client Info'!M412,Reference!$C$4)=YEARFRAC('Client Info'!M412,Reference!$C$4),0,0))))))))</f>
        <v/>
      </c>
      <c r="D412">
        <f>IF(OR('Client Info'!J412=Reference!$A$7),0,IF(OR(Reference!$A$5='Client Info'!J412, 'Client Info'!J412=Reference!$A$19,'Client Info'!J412=Reference!$A$23,'Client Info'!J412=Reference!$A$12),25, IF(OR('Client Info'!J412=Reference!$A$6, 'Client Info'!J412=Reference!$A$16),15, IF(OR('Client Info'!J412=Reference!$A$4,'Client Info'!J412=Reference!$A$13,'Client Info'!J412=Reference!$A$17,),5,0))))</f>
        <v>0</v>
      </c>
      <c r="E412">
        <f>IF('Client Info'!O412&lt;Reference!$E$5,0,IF(AND('Client Info'!O412&gt;=Reference!$E$5,'Client Info'!O412&lt;Reference!$E$6),5,IF(AND('Client Info'!O412&gt;=Reference!$E$6,'Client Info'!O412&lt;Reference!$E$7),15,IF(Reference!$E$7&lt;='Client Info'!O412,25))))</f>
        <v>0</v>
      </c>
      <c r="F412">
        <f>IF(OR('Client Info'!R412=Reference!$B$4,'Client Info'!R412=Reference!$B$5,'Client Info'!R412=Reference!$B$6),25,0)</f>
        <v>0</v>
      </c>
      <c r="G412">
        <f t="shared" si="6"/>
        <v>0</v>
      </c>
      <c r="H412" s="19" t="s">
        <v>1030</v>
      </c>
    </row>
    <row r="413" spans="1:8" x14ac:dyDescent="0.35">
      <c r="A413" s="7" t="str">
        <f>VLOOKUP(B413,'Client Info'!$A:$B,2, FALSE)</f>
        <v>Mary Anne Rooney</v>
      </c>
      <c r="B413" s="19" t="str">
        <f>'Client Info'!A413</f>
        <v>EDC0439</v>
      </c>
      <c r="C413">
        <f ca="1">(IF('Client Info'!M413="","",(IF(YEARFRAC('Client Info'!M413,Reference!$C$4)&lt;1,0,IF(AND(YEARFRAC('Client Info'!M413,Reference!$C$4)&gt;=1,YEARFRAC('Client Info'!M413,Reference!$C$4)&lt;=3),5,IF(AND(YEARFRAC('Client Info'!M413,Reference!$C$4)&gt;=4,YEARFRAC('Client Info'!M413,Reference!$C$4)&lt;=7),15,IF(YEARFRAC('Client Info'!M413,Reference!$C$4)&gt;=8,25,IF(YEARFRAC('Client Info'!M413,Reference!$C$4)=YEARFRAC('Client Info'!M413,Reference!$C$4),0,0))))))))</f>
        <v>25</v>
      </c>
      <c r="D413">
        <f>IF(OR('Client Info'!J413=Reference!$A$7),0,IF(OR(Reference!$A$5='Client Info'!J413, 'Client Info'!J413=Reference!$A$19,'Client Info'!J413=Reference!$A$23,'Client Info'!J413=Reference!$A$12),25, IF(OR('Client Info'!J413=Reference!$A$6, 'Client Info'!J413=Reference!$A$16),15, IF(OR('Client Info'!J413=Reference!$A$4,'Client Info'!J413=Reference!$A$13,'Client Info'!J413=Reference!$A$17,),5,0))))</f>
        <v>25</v>
      </c>
      <c r="E413">
        <f>IF('Client Info'!O413&lt;Reference!$E$5,0,IF(AND('Client Info'!O413&gt;=Reference!$E$5,'Client Info'!O413&lt;Reference!$E$6),5,IF(AND('Client Info'!O413&gt;=Reference!$E$6,'Client Info'!O413&lt;Reference!$E$7),15,IF(Reference!$E$7&lt;='Client Info'!O413,25))))</f>
        <v>0</v>
      </c>
      <c r="F413">
        <f>IF(OR('Client Info'!R413=Reference!$B$4,'Client Info'!R413=Reference!$B$5,'Client Info'!R413=Reference!$B$6),25,0)</f>
        <v>0</v>
      </c>
      <c r="G413">
        <f t="shared" ca="1" si="6"/>
        <v>50</v>
      </c>
      <c r="H413" s="19" t="s">
        <v>1659</v>
      </c>
    </row>
    <row r="414" spans="1:8" x14ac:dyDescent="0.35">
      <c r="A414" s="7" t="str">
        <f>VLOOKUP(B414,'Client Info'!$A:$B,2, FALSE)</f>
        <v>Sylvia Martini</v>
      </c>
      <c r="B414" s="19" t="str">
        <f>'Client Info'!A414</f>
        <v>EDC2439</v>
      </c>
      <c r="C414">
        <f ca="1">(IF('Client Info'!M414="","",(IF(YEARFRAC('Client Info'!M414,Reference!$C$4)&lt;1,0,IF(AND(YEARFRAC('Client Info'!M414,Reference!$C$4)&gt;=1,YEARFRAC('Client Info'!M414,Reference!$C$4)&lt;=3),5,IF(AND(YEARFRAC('Client Info'!M414,Reference!$C$4)&gt;=4,YEARFRAC('Client Info'!M414,Reference!$C$4)&lt;=7),15,IF(YEARFRAC('Client Info'!M414,Reference!$C$4)&gt;=8,25,IF(YEARFRAC('Client Info'!M414,Reference!$C$4)=YEARFRAC('Client Info'!M414,Reference!$C$4),0,0))))))))</f>
        <v>5</v>
      </c>
      <c r="D414">
        <f>IF(OR('Client Info'!J414=Reference!$A$7),0,IF(OR(Reference!$A$5='Client Info'!J414, 'Client Info'!J414=Reference!$A$19,'Client Info'!J414=Reference!$A$23,'Client Info'!J414=Reference!$A$12),25, IF(OR('Client Info'!J414=Reference!$A$6, 'Client Info'!J414=Reference!$A$16),15, IF(OR('Client Info'!J414=Reference!$A$4,'Client Info'!J414=Reference!$A$13,'Client Info'!J414=Reference!$A$17,),5,0))))</f>
        <v>5</v>
      </c>
      <c r="E414">
        <f>IF('Client Info'!O414&lt;Reference!$E$5,0,IF(AND('Client Info'!O414&gt;=Reference!$E$5,'Client Info'!O414&lt;Reference!$E$6),5,IF(AND('Client Info'!O414&gt;=Reference!$E$6,'Client Info'!O414&lt;Reference!$E$7),15,IF(Reference!$E$7&lt;='Client Info'!O414,25))))</f>
        <v>0</v>
      </c>
      <c r="F414">
        <f>IF(OR('Client Info'!R414=Reference!$B$4,'Client Info'!R414=Reference!$B$5,'Client Info'!R414=Reference!$B$6),25,0)</f>
        <v>0</v>
      </c>
      <c r="G414">
        <f t="shared" ca="1" si="6"/>
        <v>10</v>
      </c>
      <c r="H414" s="19" t="s">
        <v>822</v>
      </c>
    </row>
    <row r="415" spans="1:8" x14ac:dyDescent="0.35">
      <c r="A415" s="7" t="str">
        <f>VLOOKUP(B415,'Client Info'!$A:$B,2, FALSE)</f>
        <v>Georg Winkler</v>
      </c>
      <c r="B415" s="19" t="str">
        <f>'Client Info'!A415</f>
        <v>EDC1753g</v>
      </c>
      <c r="C415">
        <f ca="1">(IF('Client Info'!M415="","",(IF(YEARFRAC('Client Info'!M415,Reference!$C$4)&lt;1,0,IF(AND(YEARFRAC('Client Info'!M415,Reference!$C$4)&gt;=1,YEARFRAC('Client Info'!M415,Reference!$C$4)&lt;=3),5,IF(AND(YEARFRAC('Client Info'!M415,Reference!$C$4)&gt;=4,YEARFRAC('Client Info'!M415,Reference!$C$4)&lt;=7),15,IF(YEARFRAC('Client Info'!M415,Reference!$C$4)&gt;=8,25,IF(YEARFRAC('Client Info'!M415,Reference!$C$4)=YEARFRAC('Client Info'!M415,Reference!$C$4),0,0))))))))</f>
        <v>15</v>
      </c>
      <c r="D415">
        <f>IF(OR('Client Info'!J415=Reference!$A$7),0,IF(OR(Reference!$A$5='Client Info'!J415, 'Client Info'!J415=Reference!$A$19,'Client Info'!J415=Reference!$A$23,'Client Info'!J415=Reference!$A$12),25, IF(OR('Client Info'!J415=Reference!$A$6, 'Client Info'!J415=Reference!$A$16),15, IF(OR('Client Info'!J415=Reference!$A$4,'Client Info'!J415=Reference!$A$13,'Client Info'!J415=Reference!$A$17,),5,0))))</f>
        <v>25</v>
      </c>
      <c r="E415">
        <f>IF('Client Info'!O415&lt;Reference!$E$5,0,IF(AND('Client Info'!O415&gt;=Reference!$E$5,'Client Info'!O415&lt;Reference!$E$6),5,IF(AND('Client Info'!O415&gt;=Reference!$E$6,'Client Info'!O415&lt;Reference!$E$7),15,IF(Reference!$E$7&lt;='Client Info'!O415,25))))</f>
        <v>0</v>
      </c>
      <c r="F415">
        <f>IF(OR('Client Info'!R415=Reference!$B$4,'Client Info'!R415=Reference!$B$5,'Client Info'!R415=Reference!$B$6),25,0)</f>
        <v>25</v>
      </c>
      <c r="G415">
        <f t="shared" ca="1" si="6"/>
        <v>65</v>
      </c>
      <c r="H415" s="19" t="s">
        <v>1063</v>
      </c>
    </row>
    <row r="416" spans="1:8" x14ac:dyDescent="0.35">
      <c r="A416" s="7" t="str">
        <f>VLOOKUP(B416,'Client Info'!$A:$B,2, FALSE)</f>
        <v>Rose Obetz</v>
      </c>
      <c r="B416" s="19" t="str">
        <f>'Client Info'!A416</f>
        <v>EDC0618</v>
      </c>
      <c r="C416">
        <f ca="1">(IF('Client Info'!M416="","",(IF(YEARFRAC('Client Info'!M416,Reference!$C$4)&lt;1,0,IF(AND(YEARFRAC('Client Info'!M416,Reference!$C$4)&gt;=1,YEARFRAC('Client Info'!M416,Reference!$C$4)&lt;=3),5,IF(AND(YEARFRAC('Client Info'!M416,Reference!$C$4)&gt;=4,YEARFRAC('Client Info'!M416,Reference!$C$4)&lt;=7),15,IF(YEARFRAC('Client Info'!M416,Reference!$C$4)&gt;=8,25,IF(YEARFRAC('Client Info'!M416,Reference!$C$4)=YEARFRAC('Client Info'!M416,Reference!$C$4),0,0))))))))</f>
        <v>25</v>
      </c>
      <c r="D416">
        <f>IF(OR('Client Info'!J416=Reference!$A$7),0,IF(OR(Reference!$A$5='Client Info'!J416, 'Client Info'!J416=Reference!$A$19,'Client Info'!J416=Reference!$A$23,'Client Info'!J416=Reference!$A$12),25, IF(OR('Client Info'!J416=Reference!$A$6, 'Client Info'!J416=Reference!$A$16),15, IF(OR('Client Info'!J416=Reference!$A$4,'Client Info'!J416=Reference!$A$13,'Client Info'!J416=Reference!$A$17,),5,0))))</f>
        <v>15</v>
      </c>
      <c r="E416">
        <f>IF('Client Info'!O416&lt;Reference!$E$5,0,IF(AND('Client Info'!O416&gt;=Reference!$E$5,'Client Info'!O416&lt;Reference!$E$6),5,IF(AND('Client Info'!O416&gt;=Reference!$E$6,'Client Info'!O416&lt;Reference!$E$7),15,IF(Reference!$E$7&lt;='Client Info'!O416,25))))</f>
        <v>15</v>
      </c>
      <c r="F416">
        <f>IF(OR('Client Info'!R416=Reference!$B$4,'Client Info'!R416=Reference!$B$5,'Client Info'!R416=Reference!$B$6),25,0)</f>
        <v>25</v>
      </c>
      <c r="G416">
        <f t="shared" ca="1" si="6"/>
        <v>80</v>
      </c>
      <c r="H416" s="19" t="s">
        <v>874</v>
      </c>
    </row>
    <row r="417" spans="1:8" x14ac:dyDescent="0.35">
      <c r="A417" s="7" t="str">
        <f>VLOOKUP(B417,'Client Info'!$A:$B,2, FALSE)</f>
        <v>Bill Bartels</v>
      </c>
      <c r="B417" s="19" t="str">
        <f>'Client Info'!A417</f>
        <v>EDC2546RR</v>
      </c>
      <c r="C417">
        <f ca="1">(IF('Client Info'!M417="","",(IF(YEARFRAC('Client Info'!M417,Reference!$C$4)&lt;1,0,IF(AND(YEARFRAC('Client Info'!M417,Reference!$C$4)&gt;=1,YEARFRAC('Client Info'!M417,Reference!$C$4)&lt;=3),5,IF(AND(YEARFRAC('Client Info'!M417,Reference!$C$4)&gt;=4,YEARFRAC('Client Info'!M417,Reference!$C$4)&lt;=7),15,IF(YEARFRAC('Client Info'!M417,Reference!$C$4)&gt;=8,25,IF(YEARFRAC('Client Info'!M417,Reference!$C$4)=YEARFRAC('Client Info'!M417,Reference!$C$4),0,0))))))))</f>
        <v>15</v>
      </c>
      <c r="D417">
        <f>IF(OR('Client Info'!J417=Reference!$A$7),0,IF(OR(Reference!$A$5='Client Info'!J417, 'Client Info'!J417=Reference!$A$19,'Client Info'!J417=Reference!$A$23,'Client Info'!J417=Reference!$A$12),25, IF(OR('Client Info'!J417=Reference!$A$6, 'Client Info'!J417=Reference!$A$16),15, IF(OR('Client Info'!J417=Reference!$A$4,'Client Info'!J417=Reference!$A$13,'Client Info'!J417=Reference!$A$17,),5,0))))</f>
        <v>5</v>
      </c>
      <c r="E417">
        <f>IF('Client Info'!O417&lt;Reference!$E$5,0,IF(AND('Client Info'!O417&gt;=Reference!$E$5,'Client Info'!O417&lt;Reference!$E$6),5,IF(AND('Client Info'!O417&gt;=Reference!$E$6,'Client Info'!O417&lt;Reference!$E$7),15,IF(Reference!$E$7&lt;='Client Info'!O417,25))))</f>
        <v>0</v>
      </c>
      <c r="F417">
        <f>IF(OR('Client Info'!R417=Reference!$B$4,'Client Info'!R417=Reference!$B$5,'Client Info'!R417=Reference!$B$6),25,0)</f>
        <v>0</v>
      </c>
      <c r="G417">
        <f t="shared" ca="1" si="6"/>
        <v>20</v>
      </c>
      <c r="H417" s="19" t="s">
        <v>812</v>
      </c>
    </row>
    <row r="418" spans="1:8" x14ac:dyDescent="0.35">
      <c r="A418" s="7" t="str">
        <f>VLOOKUP(B418,'Client Info'!$A:$B,2, FALSE)</f>
        <v>Bill Bartels</v>
      </c>
      <c r="B418" s="19" t="str">
        <f>'Client Info'!A418</f>
        <v>EDC2709</v>
      </c>
      <c r="C418">
        <f ca="1">(IF('Client Info'!M418="","",(IF(YEARFRAC('Client Info'!M418,Reference!$C$4)&lt;1,0,IF(AND(YEARFRAC('Client Info'!M418,Reference!$C$4)&gt;=1,YEARFRAC('Client Info'!M418,Reference!$C$4)&lt;=3),5,IF(AND(YEARFRAC('Client Info'!M418,Reference!$C$4)&gt;=4,YEARFRAC('Client Info'!M418,Reference!$C$4)&lt;=7),15,IF(YEARFRAC('Client Info'!M418,Reference!$C$4)&gt;=8,25,IF(YEARFRAC('Client Info'!M418,Reference!$C$4)=YEARFRAC('Client Info'!M418,Reference!$C$4),0,0))))))))</f>
        <v>0</v>
      </c>
      <c r="D418">
        <f>IF(OR('Client Info'!J418=Reference!$A$7),0,IF(OR(Reference!$A$5='Client Info'!J418, 'Client Info'!J418=Reference!$A$19,'Client Info'!J418=Reference!$A$23,'Client Info'!J418=Reference!$A$12),25, IF(OR('Client Info'!J418=Reference!$A$6, 'Client Info'!J418=Reference!$A$16),15, IF(OR('Client Info'!J418=Reference!$A$4,'Client Info'!J418=Reference!$A$13,'Client Info'!J418=Reference!$A$17,),5,0))))</f>
        <v>5</v>
      </c>
      <c r="E418">
        <f>IF('Client Info'!O418&lt;Reference!$E$5,0,IF(AND('Client Info'!O418&gt;=Reference!$E$5,'Client Info'!O418&lt;Reference!$E$6),5,IF(AND('Client Info'!O418&gt;=Reference!$E$6,'Client Info'!O418&lt;Reference!$E$7),15,IF(Reference!$E$7&lt;='Client Info'!O418,25))))</f>
        <v>0</v>
      </c>
      <c r="F418">
        <f>IF(OR('Client Info'!R418=Reference!$B$4,'Client Info'!R418=Reference!$B$5,'Client Info'!R418=Reference!$B$6),25,0)</f>
        <v>25</v>
      </c>
      <c r="G418">
        <f t="shared" ca="1" si="6"/>
        <v>30</v>
      </c>
      <c r="H418" s="19" t="s">
        <v>812</v>
      </c>
    </row>
    <row r="419" spans="1:8" x14ac:dyDescent="0.35">
      <c r="A419" s="7" t="str">
        <f>VLOOKUP(B419,'Client Info'!$A:$B,2, FALSE)</f>
        <v>Joyce Wallach</v>
      </c>
      <c r="B419" s="19" t="str">
        <f>'Client Info'!A419</f>
        <v>EDC1980</v>
      </c>
      <c r="C419" t="str">
        <f>(IF('Client Info'!M419="","",(IF(YEARFRAC('Client Info'!M419,Reference!$C$4)&lt;1,0,IF(AND(YEARFRAC('Client Info'!M419,Reference!$C$4)&gt;=1,YEARFRAC('Client Info'!M419,Reference!$C$4)&lt;=3),5,IF(AND(YEARFRAC('Client Info'!M419,Reference!$C$4)&gt;=4,YEARFRAC('Client Info'!M419,Reference!$C$4)&lt;=7),15,IF(YEARFRAC('Client Info'!M419,Reference!$C$4)&gt;=8,25,IF(YEARFRAC('Client Info'!M419,Reference!$C$4)=YEARFRAC('Client Info'!M419,Reference!$C$4),0,0))))))))</f>
        <v/>
      </c>
      <c r="D419">
        <f>IF(OR('Client Info'!J419=Reference!$A$7),0,IF(OR(Reference!$A$5='Client Info'!J419, 'Client Info'!J419=Reference!$A$19,'Client Info'!J419=Reference!$A$23,'Client Info'!J419=Reference!$A$12),25, IF(OR('Client Info'!J419=Reference!$A$6, 'Client Info'!J419=Reference!$A$16),15, IF(OR('Client Info'!J419=Reference!$A$4,'Client Info'!J419=Reference!$A$13,'Client Info'!J419=Reference!$A$17,),5,0))))</f>
        <v>0</v>
      </c>
      <c r="E419">
        <f>IF('Client Info'!O419&lt;Reference!$E$5,0,IF(AND('Client Info'!O419&gt;=Reference!$E$5,'Client Info'!O419&lt;Reference!$E$6),5,IF(AND('Client Info'!O419&gt;=Reference!$E$6,'Client Info'!O419&lt;Reference!$E$7),15,IF(Reference!$E$7&lt;='Client Info'!O419,25))))</f>
        <v>0</v>
      </c>
      <c r="F419">
        <f>IF(OR('Client Info'!R419=Reference!$B$4,'Client Info'!R419=Reference!$B$5,'Client Info'!R419=Reference!$B$6),25,0)</f>
        <v>0</v>
      </c>
      <c r="G419">
        <f t="shared" si="6"/>
        <v>0</v>
      </c>
      <c r="H419" s="19" t="s">
        <v>833</v>
      </c>
    </row>
    <row r="420" spans="1:8" x14ac:dyDescent="0.35">
      <c r="A420" s="7" t="str">
        <f>VLOOKUP(B420,'Client Info'!$A:$B,2, FALSE)</f>
        <v>Michael Kauffman</v>
      </c>
      <c r="B420" s="19" t="str">
        <f>'Client Info'!A420</f>
        <v>EDC0065</v>
      </c>
      <c r="C420">
        <f ca="1">(IF('Client Info'!M420="","",(IF(YEARFRAC('Client Info'!M420,Reference!$C$4)&lt;1,0,IF(AND(YEARFRAC('Client Info'!M420,Reference!$C$4)&gt;=1,YEARFRAC('Client Info'!M420,Reference!$C$4)&lt;=3),5,IF(AND(YEARFRAC('Client Info'!M420,Reference!$C$4)&gt;=4,YEARFRAC('Client Info'!M420,Reference!$C$4)&lt;=7),15,IF(YEARFRAC('Client Info'!M420,Reference!$C$4)&gt;=8,25,IF(YEARFRAC('Client Info'!M420,Reference!$C$4)=YEARFRAC('Client Info'!M420,Reference!$C$4),0,0))))))))</f>
        <v>25</v>
      </c>
      <c r="D420">
        <f>IF(OR('Client Info'!J420=Reference!$A$7),0,IF(OR(Reference!$A$5='Client Info'!J420, 'Client Info'!J420=Reference!$A$19,'Client Info'!J420=Reference!$A$23,'Client Info'!J420=Reference!$A$12),25, IF(OR('Client Info'!J420=Reference!$A$6, 'Client Info'!J420=Reference!$A$16),15, IF(OR('Client Info'!J420=Reference!$A$4,'Client Info'!J420=Reference!$A$13,'Client Info'!J420=Reference!$A$17,),5,0))))</f>
        <v>0</v>
      </c>
      <c r="E420">
        <f>IF('Client Info'!O420&lt;Reference!$E$5,0,IF(AND('Client Info'!O420&gt;=Reference!$E$5,'Client Info'!O420&lt;Reference!$E$6),5,IF(AND('Client Info'!O420&gt;=Reference!$E$6,'Client Info'!O420&lt;Reference!$E$7),15,IF(Reference!$E$7&lt;='Client Info'!O420,25))))</f>
        <v>15</v>
      </c>
      <c r="F420">
        <f>IF(OR('Client Info'!R420=Reference!$B$4,'Client Info'!R420=Reference!$B$5,'Client Info'!R420=Reference!$B$6),25,0)</f>
        <v>25</v>
      </c>
      <c r="G420">
        <f t="shared" ca="1" si="6"/>
        <v>65</v>
      </c>
      <c r="H420" s="19" t="s">
        <v>882</v>
      </c>
    </row>
    <row r="421" spans="1:8" x14ac:dyDescent="0.35">
      <c r="A421" s="7" t="str">
        <f>VLOOKUP(B421,'Client Info'!$A:$B,2, FALSE)</f>
        <v>Mary Anne Rooney</v>
      </c>
      <c r="B421" s="19" t="str">
        <f>'Client Info'!A421</f>
        <v>EDC0730</v>
      </c>
      <c r="C421">
        <f ca="1">(IF('Client Info'!M421="","",(IF(YEARFRAC('Client Info'!M421,Reference!$C$4)&lt;1,0,IF(AND(YEARFRAC('Client Info'!M421,Reference!$C$4)&gt;=1,YEARFRAC('Client Info'!M421,Reference!$C$4)&lt;=3),5,IF(AND(YEARFRAC('Client Info'!M421,Reference!$C$4)&gt;=4,YEARFRAC('Client Info'!M421,Reference!$C$4)&lt;=7),15,IF(YEARFRAC('Client Info'!M421,Reference!$C$4)&gt;=8,25,IF(YEARFRAC('Client Info'!M421,Reference!$C$4)=YEARFRAC('Client Info'!M421,Reference!$C$4),0,0))))))))</f>
        <v>25</v>
      </c>
      <c r="D421">
        <f>IF(OR('Client Info'!J421=Reference!$A$7),0,IF(OR(Reference!$A$5='Client Info'!J421, 'Client Info'!J421=Reference!$A$19,'Client Info'!J421=Reference!$A$23,'Client Info'!J421=Reference!$A$12),25, IF(OR('Client Info'!J421=Reference!$A$6, 'Client Info'!J421=Reference!$A$16),15, IF(OR('Client Info'!J421=Reference!$A$4,'Client Info'!J421=Reference!$A$13,'Client Info'!J421=Reference!$A$17,),5,0))))</f>
        <v>5</v>
      </c>
      <c r="E421">
        <f>IF('Client Info'!O421&lt;Reference!$E$5,0,IF(AND('Client Info'!O421&gt;=Reference!$E$5,'Client Info'!O421&lt;Reference!$E$6),5,IF(AND('Client Info'!O421&gt;=Reference!$E$6,'Client Info'!O421&lt;Reference!$E$7),15,IF(Reference!$E$7&lt;='Client Info'!O421,25))))</f>
        <v>25</v>
      </c>
      <c r="F421">
        <f>IF(OR('Client Info'!R421=Reference!$B$4,'Client Info'!R421=Reference!$B$5,'Client Info'!R421=Reference!$B$6),25,0)</f>
        <v>25</v>
      </c>
      <c r="G421">
        <f t="shared" ca="1" si="6"/>
        <v>80</v>
      </c>
      <c r="H421" s="19" t="s">
        <v>1659</v>
      </c>
    </row>
    <row r="422" spans="1:8" x14ac:dyDescent="0.35">
      <c r="A422" s="7" t="str">
        <f>VLOOKUP(B422,'Client Info'!$A:$B,2, FALSE)</f>
        <v>Jason Ham</v>
      </c>
      <c r="B422" s="19" t="str">
        <f>'Client Info'!A422</f>
        <v>EDC1587g</v>
      </c>
      <c r="C422">
        <f ca="1">(IF('Client Info'!M422="","",(IF(YEARFRAC('Client Info'!M422,Reference!$C$4)&lt;1,0,IF(AND(YEARFRAC('Client Info'!M422,Reference!$C$4)&gt;=1,YEARFRAC('Client Info'!M422,Reference!$C$4)&lt;=3),5,IF(AND(YEARFRAC('Client Info'!M422,Reference!$C$4)&gt;=4,YEARFRAC('Client Info'!M422,Reference!$C$4)&lt;=7),15,IF(YEARFRAC('Client Info'!M422,Reference!$C$4)&gt;=8,25,IF(YEARFRAC('Client Info'!M422,Reference!$C$4)=YEARFRAC('Client Info'!M422,Reference!$C$4),0,0))))))))</f>
        <v>15</v>
      </c>
      <c r="D422">
        <f>IF(OR('Client Info'!J422=Reference!$A$7),0,IF(OR(Reference!$A$5='Client Info'!J422, 'Client Info'!J422=Reference!$A$19,'Client Info'!J422=Reference!$A$23,'Client Info'!J422=Reference!$A$12),25, IF(OR('Client Info'!J422=Reference!$A$6, 'Client Info'!J422=Reference!$A$16),15, IF(OR('Client Info'!J422=Reference!$A$4,'Client Info'!J422=Reference!$A$13,'Client Info'!J422=Reference!$A$17,),5,0))))</f>
        <v>5</v>
      </c>
      <c r="E422">
        <f>IF('Client Info'!O422&lt;Reference!$E$5,0,IF(AND('Client Info'!O422&gt;=Reference!$E$5,'Client Info'!O422&lt;Reference!$E$6),5,IF(AND('Client Info'!O422&gt;=Reference!$E$6,'Client Info'!O422&lt;Reference!$E$7),15,IF(Reference!$E$7&lt;='Client Info'!O422,25))))</f>
        <v>0</v>
      </c>
      <c r="F422">
        <f>IF(OR('Client Info'!R422=Reference!$B$4,'Client Info'!R422=Reference!$B$5,'Client Info'!R422=Reference!$B$6),25,0)</f>
        <v>0</v>
      </c>
      <c r="G422">
        <f t="shared" ca="1" si="6"/>
        <v>20</v>
      </c>
      <c r="H422" s="19" t="s">
        <v>1613</v>
      </c>
    </row>
    <row r="423" spans="1:8" x14ac:dyDescent="0.35">
      <c r="A423" s="7" t="str">
        <f>VLOOKUP(B423,'Client Info'!$A:$B,2, FALSE)</f>
        <v>Mary Anne Rooney</v>
      </c>
      <c r="B423" s="19" t="str">
        <f>'Client Info'!A423</f>
        <v>EDC0128</v>
      </c>
      <c r="C423">
        <f ca="1">(IF('Client Info'!M423="","",(IF(YEARFRAC('Client Info'!M423,Reference!$C$4)&lt;1,0,IF(AND(YEARFRAC('Client Info'!M423,Reference!$C$4)&gt;=1,YEARFRAC('Client Info'!M423,Reference!$C$4)&lt;=3),5,IF(AND(YEARFRAC('Client Info'!M423,Reference!$C$4)&gt;=4,YEARFRAC('Client Info'!M423,Reference!$C$4)&lt;=7),15,IF(YEARFRAC('Client Info'!M423,Reference!$C$4)&gt;=8,25,IF(YEARFRAC('Client Info'!M423,Reference!$C$4)=YEARFRAC('Client Info'!M423,Reference!$C$4),0,0))))))))</f>
        <v>25</v>
      </c>
      <c r="D423">
        <f>IF(OR('Client Info'!J423=Reference!$A$7),0,IF(OR(Reference!$A$5='Client Info'!J423, 'Client Info'!J423=Reference!$A$19,'Client Info'!J423=Reference!$A$23,'Client Info'!J423=Reference!$A$12),25, IF(OR('Client Info'!J423=Reference!$A$6, 'Client Info'!J423=Reference!$A$16),15, IF(OR('Client Info'!J423=Reference!$A$4,'Client Info'!J423=Reference!$A$13,'Client Info'!J423=Reference!$A$17,),5,0))))</f>
        <v>25</v>
      </c>
      <c r="E423">
        <f>IF('Client Info'!O423&lt;Reference!$E$5,0,IF(AND('Client Info'!O423&gt;=Reference!$E$5,'Client Info'!O423&lt;Reference!$E$6),5,IF(AND('Client Info'!O423&gt;=Reference!$E$6,'Client Info'!O423&lt;Reference!$E$7),15,IF(Reference!$E$7&lt;='Client Info'!O423,25))))</f>
        <v>0</v>
      </c>
      <c r="F423">
        <f>IF(OR('Client Info'!R423=Reference!$B$4,'Client Info'!R423=Reference!$B$5,'Client Info'!R423=Reference!$B$6),25,0)</f>
        <v>25</v>
      </c>
      <c r="G423">
        <f t="shared" ca="1" si="6"/>
        <v>75</v>
      </c>
      <c r="H423" s="19" t="s">
        <v>1659</v>
      </c>
    </row>
    <row r="424" spans="1:8" x14ac:dyDescent="0.35">
      <c r="A424" s="7" t="str">
        <f>VLOOKUP(B424,'Client Info'!$A:$B,2, FALSE)</f>
        <v>Alondra Gaytan</v>
      </c>
      <c r="B424" s="19" t="str">
        <f>'Client Info'!A424</f>
        <v>EDC2188</v>
      </c>
      <c r="C424" t="str">
        <f>(IF('Client Info'!M424="","",(IF(YEARFRAC('Client Info'!M424,Reference!$C$4)&lt;1,0,IF(AND(YEARFRAC('Client Info'!M424,Reference!$C$4)&gt;=1,YEARFRAC('Client Info'!M424,Reference!$C$4)&lt;=3),5,IF(AND(YEARFRAC('Client Info'!M424,Reference!$C$4)&gt;=4,YEARFRAC('Client Info'!M424,Reference!$C$4)&lt;=7),15,IF(YEARFRAC('Client Info'!M424,Reference!$C$4)&gt;=8,25,IF(YEARFRAC('Client Info'!M424,Reference!$C$4)=YEARFRAC('Client Info'!M424,Reference!$C$4),0,0))))))))</f>
        <v/>
      </c>
      <c r="D424">
        <f>IF(OR('Client Info'!J424=Reference!$A$7),0,IF(OR(Reference!$A$5='Client Info'!J424, 'Client Info'!J424=Reference!$A$19,'Client Info'!J424=Reference!$A$23,'Client Info'!J424=Reference!$A$12),25, IF(OR('Client Info'!J424=Reference!$A$6, 'Client Info'!J424=Reference!$A$16),15, IF(OR('Client Info'!J424=Reference!$A$4,'Client Info'!J424=Reference!$A$13,'Client Info'!J424=Reference!$A$17,),5,0))))</f>
        <v>5</v>
      </c>
      <c r="E424">
        <f>IF('Client Info'!O424&lt;Reference!$E$5,0,IF(AND('Client Info'!O424&gt;=Reference!$E$5,'Client Info'!O424&lt;Reference!$E$6),5,IF(AND('Client Info'!O424&gt;=Reference!$E$6,'Client Info'!O424&lt;Reference!$E$7),15,IF(Reference!$E$7&lt;='Client Info'!O424,25))))</f>
        <v>0</v>
      </c>
      <c r="F424">
        <f>IF(OR('Client Info'!R424=Reference!$B$4,'Client Info'!R424=Reference!$B$5,'Client Info'!R424=Reference!$B$6),25,0)</f>
        <v>0</v>
      </c>
      <c r="G424">
        <f t="shared" si="6"/>
        <v>5</v>
      </c>
      <c r="H424" s="19" t="s">
        <v>885</v>
      </c>
    </row>
    <row r="425" spans="1:8" x14ac:dyDescent="0.35">
      <c r="A425" s="7" t="str">
        <f>VLOOKUP(B425,'Client Info'!$A:$B,2, FALSE)</f>
        <v>Gonzalo Fernandez</v>
      </c>
      <c r="B425" s="19" t="str">
        <f>'Client Info'!A425</f>
        <v>EDC1483</v>
      </c>
      <c r="C425">
        <f ca="1">(IF('Client Info'!M425="","",(IF(YEARFRAC('Client Info'!M425,Reference!$C$4)&lt;1,0,IF(AND(YEARFRAC('Client Info'!M425,Reference!$C$4)&gt;=1,YEARFRAC('Client Info'!M425,Reference!$C$4)&lt;=3),5,IF(AND(YEARFRAC('Client Info'!M425,Reference!$C$4)&gt;=4,YEARFRAC('Client Info'!M425,Reference!$C$4)&lt;=7),15,IF(YEARFRAC('Client Info'!M425,Reference!$C$4)&gt;=8,25,IF(YEARFRAC('Client Info'!M425,Reference!$C$4)=YEARFRAC('Client Info'!M425,Reference!$C$4),0,0))))))))</f>
        <v>25</v>
      </c>
      <c r="D425">
        <f>IF(OR('Client Info'!J425=Reference!$A$7),0,IF(OR(Reference!$A$5='Client Info'!J425, 'Client Info'!J425=Reference!$A$19,'Client Info'!J425=Reference!$A$23,'Client Info'!J425=Reference!$A$12),25, IF(OR('Client Info'!J425=Reference!$A$6, 'Client Info'!J425=Reference!$A$16),15, IF(OR('Client Info'!J425=Reference!$A$4,'Client Info'!J425=Reference!$A$13,'Client Info'!J425=Reference!$A$17,),5,0))))</f>
        <v>25</v>
      </c>
      <c r="E425">
        <f>IF('Client Info'!O425&lt;Reference!$E$5,0,IF(AND('Client Info'!O425&gt;=Reference!$E$5,'Client Info'!O425&lt;Reference!$E$6),5,IF(AND('Client Info'!O425&gt;=Reference!$E$6,'Client Info'!O425&lt;Reference!$E$7),15,IF(Reference!$E$7&lt;='Client Info'!O425,25))))</f>
        <v>15</v>
      </c>
      <c r="F425">
        <f>IF(OR('Client Info'!R425=Reference!$B$4,'Client Info'!R425=Reference!$B$5,'Client Info'!R425=Reference!$B$6),25,0)</f>
        <v>0</v>
      </c>
      <c r="G425">
        <f t="shared" ca="1" si="6"/>
        <v>65</v>
      </c>
      <c r="H425" s="19" t="s">
        <v>848</v>
      </c>
    </row>
    <row r="426" spans="1:8" x14ac:dyDescent="0.35">
      <c r="A426" s="7" t="str">
        <f>VLOOKUP(B426,'Client Info'!$A:$B,2, FALSE)</f>
        <v>Gonzalo Fernandez</v>
      </c>
      <c r="B426" s="19" t="str">
        <f>'Client Info'!A426</f>
        <v>EDC2757DRR</v>
      </c>
      <c r="C426">
        <f ca="1">(IF('Client Info'!M426="","",(IF(YEARFRAC('Client Info'!M426,Reference!$C$4)&lt;1,0,IF(AND(YEARFRAC('Client Info'!M426,Reference!$C$4)&gt;=1,YEARFRAC('Client Info'!M426,Reference!$C$4)&lt;=3),5,IF(AND(YEARFRAC('Client Info'!M426,Reference!$C$4)&gt;=4,YEARFRAC('Client Info'!M426,Reference!$C$4)&lt;=7),15,IF(YEARFRAC('Client Info'!M426,Reference!$C$4)&gt;=8,25,IF(YEARFRAC('Client Info'!M426,Reference!$C$4)=YEARFRAC('Client Info'!M426,Reference!$C$4),0,0))))))))</f>
        <v>5</v>
      </c>
      <c r="D426">
        <f>IF(OR('Client Info'!J426=Reference!$A$7),0,IF(OR(Reference!$A$5='Client Info'!J426, 'Client Info'!J426=Reference!$A$19,'Client Info'!J426=Reference!$A$23,'Client Info'!J426=Reference!$A$12),25, IF(OR('Client Info'!J426=Reference!$A$6, 'Client Info'!J426=Reference!$A$16),15, IF(OR('Client Info'!J426=Reference!$A$4,'Client Info'!J426=Reference!$A$13,'Client Info'!J426=Reference!$A$17,),5,0))))</f>
        <v>0</v>
      </c>
      <c r="E426">
        <f>IF('Client Info'!O426&lt;Reference!$E$5,0,IF(AND('Client Info'!O426&gt;=Reference!$E$5,'Client Info'!O426&lt;Reference!$E$6),5,IF(AND('Client Info'!O426&gt;=Reference!$E$6,'Client Info'!O426&lt;Reference!$E$7),15,IF(Reference!$E$7&lt;='Client Info'!O426,25))))</f>
        <v>5</v>
      </c>
      <c r="F426">
        <f>IF(OR('Client Info'!R426=Reference!$B$4,'Client Info'!R426=Reference!$B$5,'Client Info'!R426=Reference!$B$6),25,0)</f>
        <v>25</v>
      </c>
      <c r="G426">
        <f t="shared" ca="1" si="6"/>
        <v>35</v>
      </c>
      <c r="H426" s="19" t="s">
        <v>848</v>
      </c>
    </row>
    <row r="427" spans="1:8" x14ac:dyDescent="0.35">
      <c r="A427" s="7" t="str">
        <f>VLOOKUP(B427,'Client Info'!$A:$B,2, FALSE)</f>
        <v>Alondra Gaytan</v>
      </c>
      <c r="B427" s="19" t="str">
        <f>'Client Info'!A427</f>
        <v>EDC0522</v>
      </c>
      <c r="C427">
        <f ca="1">(IF('Client Info'!M427="","",(IF(YEARFRAC('Client Info'!M427,Reference!$C$4)&lt;1,0,IF(AND(YEARFRAC('Client Info'!M427,Reference!$C$4)&gt;=1,YEARFRAC('Client Info'!M427,Reference!$C$4)&lt;=3),5,IF(AND(YEARFRAC('Client Info'!M427,Reference!$C$4)&gt;=4,YEARFRAC('Client Info'!M427,Reference!$C$4)&lt;=7),15,IF(YEARFRAC('Client Info'!M427,Reference!$C$4)&gt;=8,25,IF(YEARFRAC('Client Info'!M427,Reference!$C$4)=YEARFRAC('Client Info'!M427,Reference!$C$4),0,0))))))))</f>
        <v>25</v>
      </c>
      <c r="D427">
        <f>IF(OR('Client Info'!J427=Reference!$A$7),0,IF(OR(Reference!$A$5='Client Info'!J427, 'Client Info'!J427=Reference!$A$19,'Client Info'!J427=Reference!$A$23,'Client Info'!J427=Reference!$A$12),25, IF(OR('Client Info'!J427=Reference!$A$6, 'Client Info'!J427=Reference!$A$16),15, IF(OR('Client Info'!J427=Reference!$A$4,'Client Info'!J427=Reference!$A$13,'Client Info'!J427=Reference!$A$17,),5,0))))</f>
        <v>0</v>
      </c>
      <c r="E427">
        <f>IF('Client Info'!O427&lt;Reference!$E$5,0,IF(AND('Client Info'!O427&gt;=Reference!$E$5,'Client Info'!O427&lt;Reference!$E$6),5,IF(AND('Client Info'!O427&gt;=Reference!$E$6,'Client Info'!O427&lt;Reference!$E$7),15,IF(Reference!$E$7&lt;='Client Info'!O427,25))))</f>
        <v>0</v>
      </c>
      <c r="F427">
        <f>IF(OR('Client Info'!R427=Reference!$B$4,'Client Info'!R427=Reference!$B$5,'Client Info'!R427=Reference!$B$6),25,0)</f>
        <v>25</v>
      </c>
      <c r="G427">
        <f t="shared" ca="1" si="6"/>
        <v>50</v>
      </c>
      <c r="H427" s="19" t="s">
        <v>885</v>
      </c>
    </row>
    <row r="428" spans="1:8" x14ac:dyDescent="0.35">
      <c r="A428" s="7" t="str">
        <f>VLOOKUP(B428,'Client Info'!$A:$B,2, FALSE)</f>
        <v>Alondra Gaytan</v>
      </c>
      <c r="B428" s="19" t="str">
        <f>'Client Info'!A428</f>
        <v>EDC2180</v>
      </c>
      <c r="C428">
        <f ca="1">(IF('Client Info'!M428="","",(IF(YEARFRAC('Client Info'!M428,Reference!$C$4)&lt;1,0,IF(AND(YEARFRAC('Client Info'!M428,Reference!$C$4)&gt;=1,YEARFRAC('Client Info'!M428,Reference!$C$4)&lt;=3),5,IF(AND(YEARFRAC('Client Info'!M428,Reference!$C$4)&gt;=4,YEARFRAC('Client Info'!M428,Reference!$C$4)&lt;=7),15,IF(YEARFRAC('Client Info'!M428,Reference!$C$4)&gt;=8,25,IF(YEARFRAC('Client Info'!M428,Reference!$C$4)=YEARFRAC('Client Info'!M428,Reference!$C$4),0,0))))))))</f>
        <v>25</v>
      </c>
      <c r="D428">
        <f>IF(OR('Client Info'!J428=Reference!$A$7),0,IF(OR(Reference!$A$5='Client Info'!J428, 'Client Info'!J428=Reference!$A$19,'Client Info'!J428=Reference!$A$23,'Client Info'!J428=Reference!$A$12),25, IF(OR('Client Info'!J428=Reference!$A$6, 'Client Info'!J428=Reference!$A$16),15, IF(OR('Client Info'!J428=Reference!$A$4,'Client Info'!J428=Reference!$A$13,'Client Info'!J428=Reference!$A$17,),5,0))))</f>
        <v>5</v>
      </c>
      <c r="E428">
        <f>IF('Client Info'!O428&lt;Reference!$E$5,0,IF(AND('Client Info'!O428&gt;=Reference!$E$5,'Client Info'!O428&lt;Reference!$E$6),5,IF(AND('Client Info'!O428&gt;=Reference!$E$6,'Client Info'!O428&lt;Reference!$E$7),15,IF(Reference!$E$7&lt;='Client Info'!O428,25))))</f>
        <v>25</v>
      </c>
      <c r="F428">
        <f>IF(OR('Client Info'!R428=Reference!$B$4,'Client Info'!R428=Reference!$B$5,'Client Info'!R428=Reference!$B$6),25,0)</f>
        <v>0</v>
      </c>
      <c r="G428">
        <f t="shared" ca="1" si="6"/>
        <v>55</v>
      </c>
      <c r="H428" s="19" t="s">
        <v>885</v>
      </c>
    </row>
    <row r="429" spans="1:8" x14ac:dyDescent="0.35">
      <c r="A429" s="7" t="str">
        <f>VLOOKUP(B429,'Client Info'!$A:$B,2, FALSE)</f>
        <v>Shalene Hayman</v>
      </c>
      <c r="B429" s="19" t="str">
        <f>'Client Info'!A429</f>
        <v>EDC1875g</v>
      </c>
      <c r="C429">
        <f ca="1">(IF('Client Info'!M429="","",(IF(YEARFRAC('Client Info'!M429,Reference!$C$4)&lt;1,0,IF(AND(YEARFRAC('Client Info'!M429,Reference!$C$4)&gt;=1,YEARFRAC('Client Info'!M429,Reference!$C$4)&lt;=3),5,IF(AND(YEARFRAC('Client Info'!M429,Reference!$C$4)&gt;=4,YEARFRAC('Client Info'!M429,Reference!$C$4)&lt;=7),15,IF(YEARFRAC('Client Info'!M429,Reference!$C$4)&gt;=8,25,IF(YEARFRAC('Client Info'!M429,Reference!$C$4)=YEARFRAC('Client Info'!M429,Reference!$C$4),0,0))))))))</f>
        <v>5</v>
      </c>
      <c r="D429">
        <f>IF(OR('Client Info'!J429=Reference!$A$7),0,IF(OR(Reference!$A$5='Client Info'!J429, 'Client Info'!J429=Reference!$A$19,'Client Info'!J429=Reference!$A$23,'Client Info'!J429=Reference!$A$12),25, IF(OR('Client Info'!J429=Reference!$A$6, 'Client Info'!J429=Reference!$A$16),15, IF(OR('Client Info'!J429=Reference!$A$4,'Client Info'!J429=Reference!$A$13,'Client Info'!J429=Reference!$A$17,),5,0))))</f>
        <v>25</v>
      </c>
      <c r="E429">
        <f>IF('Client Info'!O429&lt;Reference!$E$5,0,IF(AND('Client Info'!O429&gt;=Reference!$E$5,'Client Info'!O429&lt;Reference!$E$6),5,IF(AND('Client Info'!O429&gt;=Reference!$E$6,'Client Info'!O429&lt;Reference!$E$7),15,IF(Reference!$E$7&lt;='Client Info'!O429,25))))</f>
        <v>0</v>
      </c>
      <c r="F429">
        <f>IF(OR('Client Info'!R429=Reference!$B$4,'Client Info'!R429=Reference!$B$5,'Client Info'!R429=Reference!$B$6),25,0)</f>
        <v>0</v>
      </c>
      <c r="G429">
        <f t="shared" ca="1" si="6"/>
        <v>30</v>
      </c>
      <c r="H429" s="19" t="s">
        <v>909</v>
      </c>
    </row>
    <row r="430" spans="1:8" x14ac:dyDescent="0.35">
      <c r="A430" s="7" t="str">
        <f>VLOOKUP(B430,'Client Info'!$A:$B,2, FALSE)</f>
        <v>Pat Sweeney</v>
      </c>
      <c r="B430" s="19" t="str">
        <f>'Client Info'!A430</f>
        <v>EDC1447</v>
      </c>
      <c r="C430">
        <f ca="1">(IF('Client Info'!M430="","",(IF(YEARFRAC('Client Info'!M430,Reference!$C$4)&lt;1,0,IF(AND(YEARFRAC('Client Info'!M430,Reference!$C$4)&gt;=1,YEARFRAC('Client Info'!M430,Reference!$C$4)&lt;=3),5,IF(AND(YEARFRAC('Client Info'!M430,Reference!$C$4)&gt;=4,YEARFRAC('Client Info'!M430,Reference!$C$4)&lt;=7),15,IF(YEARFRAC('Client Info'!M430,Reference!$C$4)&gt;=8,25,IF(YEARFRAC('Client Info'!M430,Reference!$C$4)=YEARFRAC('Client Info'!M430,Reference!$C$4),0,0))))))))</f>
        <v>15</v>
      </c>
      <c r="D430">
        <f>IF(OR('Client Info'!J430=Reference!$A$7),0,IF(OR(Reference!$A$5='Client Info'!J430, 'Client Info'!J430=Reference!$A$19,'Client Info'!J430=Reference!$A$23,'Client Info'!J430=Reference!$A$12),25, IF(OR('Client Info'!J430=Reference!$A$6, 'Client Info'!J430=Reference!$A$16),15, IF(OR('Client Info'!J430=Reference!$A$4,'Client Info'!J430=Reference!$A$13,'Client Info'!J430=Reference!$A$17,),5,0))))</f>
        <v>15</v>
      </c>
      <c r="E430">
        <f>IF('Client Info'!O430&lt;Reference!$E$5,0,IF(AND('Client Info'!O430&gt;=Reference!$E$5,'Client Info'!O430&lt;Reference!$E$6),5,IF(AND('Client Info'!O430&gt;=Reference!$E$6,'Client Info'!O430&lt;Reference!$E$7),15,IF(Reference!$E$7&lt;='Client Info'!O430,25))))</f>
        <v>0</v>
      </c>
      <c r="F430">
        <f>IF(OR('Client Info'!R430=Reference!$B$4,'Client Info'!R430=Reference!$B$5,'Client Info'!R430=Reference!$B$6),25,0)</f>
        <v>0</v>
      </c>
      <c r="G430">
        <f t="shared" ca="1" si="6"/>
        <v>30</v>
      </c>
      <c r="H430" s="19" t="s">
        <v>796</v>
      </c>
    </row>
    <row r="431" spans="1:8" x14ac:dyDescent="0.35">
      <c r="A431" s="7" t="str">
        <f>VLOOKUP(B431,'Client Info'!$A:$B,2, FALSE)</f>
        <v>Julie Samson</v>
      </c>
      <c r="B431" s="19" t="str">
        <f>'Client Info'!A431</f>
        <v>EDC2156</v>
      </c>
      <c r="C431">
        <f ca="1">(IF('Client Info'!M431="","",(IF(YEARFRAC('Client Info'!M431,Reference!$C$4)&lt;1,0,IF(AND(YEARFRAC('Client Info'!M431,Reference!$C$4)&gt;=1,YEARFRAC('Client Info'!M431,Reference!$C$4)&lt;=3),5,IF(AND(YEARFRAC('Client Info'!M431,Reference!$C$4)&gt;=4,YEARFRAC('Client Info'!M431,Reference!$C$4)&lt;=7),15,IF(YEARFRAC('Client Info'!M431,Reference!$C$4)&gt;=8,25,IF(YEARFRAC('Client Info'!M431,Reference!$C$4)=YEARFRAC('Client Info'!M431,Reference!$C$4),0,0))))))))</f>
        <v>5</v>
      </c>
      <c r="D431">
        <f>IF(OR('Client Info'!J431=Reference!$A$7),0,IF(OR(Reference!$A$5='Client Info'!J431, 'Client Info'!J431=Reference!$A$19,'Client Info'!J431=Reference!$A$23,'Client Info'!J431=Reference!$A$12),25, IF(OR('Client Info'!J431=Reference!$A$6, 'Client Info'!J431=Reference!$A$16),15, IF(OR('Client Info'!J431=Reference!$A$4,'Client Info'!J431=Reference!$A$13,'Client Info'!J431=Reference!$A$17,),5,0))))</f>
        <v>5</v>
      </c>
      <c r="E431">
        <f>IF('Client Info'!O431&lt;Reference!$E$5,0,IF(AND('Client Info'!O431&gt;=Reference!$E$5,'Client Info'!O431&lt;Reference!$E$6),5,IF(AND('Client Info'!O431&gt;=Reference!$E$6,'Client Info'!O431&lt;Reference!$E$7),15,IF(Reference!$E$7&lt;='Client Info'!O431,25))))</f>
        <v>0</v>
      </c>
      <c r="F431">
        <f>IF(OR('Client Info'!R431=Reference!$B$4,'Client Info'!R431=Reference!$B$5,'Client Info'!R431=Reference!$B$6),25,0)</f>
        <v>0</v>
      </c>
      <c r="G431">
        <f t="shared" ca="1" si="6"/>
        <v>10</v>
      </c>
      <c r="H431" s="19" t="s">
        <v>835</v>
      </c>
    </row>
    <row r="432" spans="1:8" x14ac:dyDescent="0.35">
      <c r="A432" s="7" t="str">
        <f>VLOOKUP(B432,'Client Info'!$A:$B,2, FALSE)</f>
        <v>Rose Obetz</v>
      </c>
      <c r="B432" s="19" t="str">
        <f>'Client Info'!A432</f>
        <v>EDC1882g</v>
      </c>
      <c r="C432">
        <f ca="1">(IF('Client Info'!M432="","",(IF(YEARFRAC('Client Info'!M432,Reference!$C$4)&lt;1,0,IF(AND(YEARFRAC('Client Info'!M432,Reference!$C$4)&gt;=1,YEARFRAC('Client Info'!M432,Reference!$C$4)&lt;=3),5,IF(AND(YEARFRAC('Client Info'!M432,Reference!$C$4)&gt;=4,YEARFRAC('Client Info'!M432,Reference!$C$4)&lt;=7),15,IF(YEARFRAC('Client Info'!M432,Reference!$C$4)&gt;=8,25,IF(YEARFRAC('Client Info'!M432,Reference!$C$4)=YEARFRAC('Client Info'!M432,Reference!$C$4),0,0))))))))</f>
        <v>25</v>
      </c>
      <c r="D432">
        <f>IF(OR('Client Info'!J432=Reference!$A$7),0,IF(OR(Reference!$A$5='Client Info'!J432, 'Client Info'!J432=Reference!$A$19,'Client Info'!J432=Reference!$A$23,'Client Info'!J432=Reference!$A$12),25, IF(OR('Client Info'!J432=Reference!$A$6, 'Client Info'!J432=Reference!$A$16),15, IF(OR('Client Info'!J432=Reference!$A$4,'Client Info'!J432=Reference!$A$13,'Client Info'!J432=Reference!$A$17,),5,0))))</f>
        <v>15</v>
      </c>
      <c r="E432">
        <f>IF('Client Info'!O432&lt;Reference!$E$5,0,IF(AND('Client Info'!O432&gt;=Reference!$E$5,'Client Info'!O432&lt;Reference!$E$6),5,IF(AND('Client Info'!O432&gt;=Reference!$E$6,'Client Info'!O432&lt;Reference!$E$7),15,IF(Reference!$E$7&lt;='Client Info'!O432,25))))</f>
        <v>5</v>
      </c>
      <c r="F432">
        <f>IF(OR('Client Info'!R432=Reference!$B$4,'Client Info'!R432=Reference!$B$5,'Client Info'!R432=Reference!$B$6),25,0)</f>
        <v>0</v>
      </c>
      <c r="G432">
        <f t="shared" ca="1" si="6"/>
        <v>45</v>
      </c>
      <c r="H432" s="19" t="s">
        <v>874</v>
      </c>
    </row>
    <row r="433" spans="1:8" x14ac:dyDescent="0.35">
      <c r="A433" s="7" t="str">
        <f>VLOOKUP(B433,'Client Info'!$A:$B,2, FALSE)</f>
        <v>Bill Bartels</v>
      </c>
      <c r="B433" s="19" t="str">
        <f>'Client Info'!A433</f>
        <v>EDC2526</v>
      </c>
      <c r="C433">
        <f ca="1">(IF('Client Info'!M433="","",(IF(YEARFRAC('Client Info'!M433,Reference!$C$4)&lt;1,0,IF(AND(YEARFRAC('Client Info'!M433,Reference!$C$4)&gt;=1,YEARFRAC('Client Info'!M433,Reference!$C$4)&lt;=3),5,IF(AND(YEARFRAC('Client Info'!M433,Reference!$C$4)&gt;=4,YEARFRAC('Client Info'!M433,Reference!$C$4)&lt;=7),15,IF(YEARFRAC('Client Info'!M433,Reference!$C$4)&gt;=8,25,IF(YEARFRAC('Client Info'!M433,Reference!$C$4)=YEARFRAC('Client Info'!M433,Reference!$C$4),0,0))))))))</f>
        <v>5</v>
      </c>
      <c r="D433">
        <f>IF(OR('Client Info'!J433=Reference!$A$7),0,IF(OR(Reference!$A$5='Client Info'!J433, 'Client Info'!J433=Reference!$A$19,'Client Info'!J433=Reference!$A$23,'Client Info'!J433=Reference!$A$12),25, IF(OR('Client Info'!J433=Reference!$A$6, 'Client Info'!J433=Reference!$A$16),15, IF(OR('Client Info'!J433=Reference!$A$4,'Client Info'!J433=Reference!$A$13,'Client Info'!J433=Reference!$A$17,),5,0))))</f>
        <v>0</v>
      </c>
      <c r="E433">
        <f>IF('Client Info'!O433&lt;Reference!$E$5,0,IF(AND('Client Info'!O433&gt;=Reference!$E$5,'Client Info'!O433&lt;Reference!$E$6),5,IF(AND('Client Info'!O433&gt;=Reference!$E$6,'Client Info'!O433&lt;Reference!$E$7),15,IF(Reference!$E$7&lt;='Client Info'!O433,25))))</f>
        <v>0</v>
      </c>
      <c r="F433">
        <f>IF(OR('Client Info'!R433=Reference!$B$4,'Client Info'!R433=Reference!$B$5,'Client Info'!R433=Reference!$B$6),25,0)</f>
        <v>0</v>
      </c>
      <c r="G433">
        <f t="shared" ca="1" si="6"/>
        <v>5</v>
      </c>
      <c r="H433" s="19" t="s">
        <v>812</v>
      </c>
    </row>
    <row r="434" spans="1:8" x14ac:dyDescent="0.35">
      <c r="A434" s="7" t="str">
        <f>VLOOKUP(B434,'Client Info'!$A:$B,2, FALSE)</f>
        <v>Shalene Hayman</v>
      </c>
      <c r="B434" s="19" t="str">
        <f>'Client Info'!A434</f>
        <v>EDC2328</v>
      </c>
      <c r="C434">
        <f ca="1">(IF('Client Info'!M434="","",(IF(YEARFRAC('Client Info'!M434,Reference!$C$4)&lt;1,0,IF(AND(YEARFRAC('Client Info'!M434,Reference!$C$4)&gt;=1,YEARFRAC('Client Info'!M434,Reference!$C$4)&lt;=3),5,IF(AND(YEARFRAC('Client Info'!M434,Reference!$C$4)&gt;=4,YEARFRAC('Client Info'!M434,Reference!$C$4)&lt;=7),15,IF(YEARFRAC('Client Info'!M434,Reference!$C$4)&gt;=8,25,IF(YEARFRAC('Client Info'!M434,Reference!$C$4)=YEARFRAC('Client Info'!M434,Reference!$C$4),0,0))))))))</f>
        <v>5</v>
      </c>
      <c r="D434">
        <f>IF(OR('Client Info'!J434=Reference!$A$7),0,IF(OR(Reference!$A$5='Client Info'!J434, 'Client Info'!J434=Reference!$A$19,'Client Info'!J434=Reference!$A$23,'Client Info'!J434=Reference!$A$12),25, IF(OR('Client Info'!J434=Reference!$A$6, 'Client Info'!J434=Reference!$A$16),15, IF(OR('Client Info'!J434=Reference!$A$4,'Client Info'!J434=Reference!$A$13,'Client Info'!J434=Reference!$A$17,),5,0))))</f>
        <v>5</v>
      </c>
      <c r="E434">
        <f>IF('Client Info'!O434&lt;Reference!$E$5,0,IF(AND('Client Info'!O434&gt;=Reference!$E$5,'Client Info'!O434&lt;Reference!$E$6),5,IF(AND('Client Info'!O434&gt;=Reference!$E$6,'Client Info'!O434&lt;Reference!$E$7),15,IF(Reference!$E$7&lt;='Client Info'!O434,25))))</f>
        <v>0</v>
      </c>
      <c r="F434">
        <f>IF(OR('Client Info'!R434=Reference!$B$4,'Client Info'!R434=Reference!$B$5,'Client Info'!R434=Reference!$B$6),25,0)</f>
        <v>0</v>
      </c>
      <c r="G434">
        <f t="shared" ca="1" si="6"/>
        <v>10</v>
      </c>
      <c r="H434" s="19" t="s">
        <v>909</v>
      </c>
    </row>
    <row r="435" spans="1:8" x14ac:dyDescent="0.35">
      <c r="A435" s="7" t="str">
        <f>VLOOKUP(B435,'Client Info'!$A:$B,2, FALSE)</f>
        <v>Michael Kauffman</v>
      </c>
      <c r="B435" s="19" t="str">
        <f>'Client Info'!A435</f>
        <v>EDC2800DR</v>
      </c>
      <c r="C435">
        <f ca="1">(IF('Client Info'!M435="","",(IF(YEARFRAC('Client Info'!M435,Reference!$C$4)&lt;1,0,IF(AND(YEARFRAC('Client Info'!M435,Reference!$C$4)&gt;=1,YEARFRAC('Client Info'!M435,Reference!$C$4)&lt;=3),5,IF(AND(YEARFRAC('Client Info'!M435,Reference!$C$4)&gt;=4,YEARFRAC('Client Info'!M435,Reference!$C$4)&lt;=7),15,IF(YEARFRAC('Client Info'!M435,Reference!$C$4)&gt;=8,25,IF(YEARFRAC('Client Info'!M435,Reference!$C$4)=YEARFRAC('Client Info'!M435,Reference!$C$4),0,0))))))))</f>
        <v>25</v>
      </c>
      <c r="D435">
        <f>IF(OR('Client Info'!J435=Reference!$A$7),0,IF(OR(Reference!$A$5='Client Info'!J435, 'Client Info'!J435=Reference!$A$19,'Client Info'!J435=Reference!$A$23,'Client Info'!J435=Reference!$A$12),25, IF(OR('Client Info'!J435=Reference!$A$6, 'Client Info'!J435=Reference!$A$16),15, IF(OR('Client Info'!J435=Reference!$A$4,'Client Info'!J435=Reference!$A$13,'Client Info'!J435=Reference!$A$17,),5,0))))</f>
        <v>0</v>
      </c>
      <c r="E435">
        <f>IF('Client Info'!O435&lt;Reference!$E$5,0,IF(AND('Client Info'!O435&gt;=Reference!$E$5,'Client Info'!O435&lt;Reference!$E$6),5,IF(AND('Client Info'!O435&gt;=Reference!$E$6,'Client Info'!O435&lt;Reference!$E$7),15,IF(Reference!$E$7&lt;='Client Info'!O435,25))))</f>
        <v>0</v>
      </c>
      <c r="F435">
        <f>IF(OR('Client Info'!R435=Reference!$B$4,'Client Info'!R435=Reference!$B$5,'Client Info'!R435=Reference!$B$6),25,0)</f>
        <v>25</v>
      </c>
      <c r="G435">
        <f t="shared" ca="1" si="6"/>
        <v>50</v>
      </c>
      <c r="H435" s="19" t="s">
        <v>882</v>
      </c>
    </row>
    <row r="436" spans="1:8" x14ac:dyDescent="0.35">
      <c r="A436" s="7" t="str">
        <f>VLOOKUP(B436,'Client Info'!$A:$B,2, FALSE)</f>
        <v>Karen Scuncio</v>
      </c>
      <c r="B436" s="19" t="str">
        <f>'Client Info'!A436</f>
        <v>LBCX5609T</v>
      </c>
      <c r="C436">
        <f ca="1">(IF('Client Info'!M436="","",(IF(YEARFRAC('Client Info'!M436,Reference!$C$4)&lt;1,0,IF(AND(YEARFRAC('Client Info'!M436,Reference!$C$4)&gt;=1,YEARFRAC('Client Info'!M436,Reference!$C$4)&lt;=3),5,IF(AND(YEARFRAC('Client Info'!M436,Reference!$C$4)&gt;=4,YEARFRAC('Client Info'!M436,Reference!$C$4)&lt;=7),15,IF(YEARFRAC('Client Info'!M436,Reference!$C$4)&gt;=8,25,IF(YEARFRAC('Client Info'!M436,Reference!$C$4)=YEARFRAC('Client Info'!M436,Reference!$C$4),0,0))))))))</f>
        <v>25</v>
      </c>
      <c r="D436">
        <f>IF(OR('Client Info'!J436=Reference!$A$7),0,IF(OR(Reference!$A$5='Client Info'!J436, 'Client Info'!J436=Reference!$A$19,'Client Info'!J436=Reference!$A$23,'Client Info'!J436=Reference!$A$12),25, IF(OR('Client Info'!J436=Reference!$A$6, 'Client Info'!J436=Reference!$A$16),15, IF(OR('Client Info'!J436=Reference!$A$4,'Client Info'!J436=Reference!$A$13,'Client Info'!J436=Reference!$A$17,),5,0))))</f>
        <v>25</v>
      </c>
      <c r="E436">
        <f>IF('Client Info'!O436&lt;Reference!$E$5,0,IF(AND('Client Info'!O436&gt;=Reference!$E$5,'Client Info'!O436&lt;Reference!$E$6),5,IF(AND('Client Info'!O436&gt;=Reference!$E$6,'Client Info'!O436&lt;Reference!$E$7),15,IF(Reference!$E$7&lt;='Client Info'!O436,25))))</f>
        <v>15</v>
      </c>
      <c r="F436">
        <f>IF(OR('Client Info'!R436=Reference!$B$4,'Client Info'!R436=Reference!$B$5,'Client Info'!R436=Reference!$B$6),25,0)</f>
        <v>0</v>
      </c>
      <c r="G436">
        <f t="shared" ca="1" si="6"/>
        <v>65</v>
      </c>
      <c r="H436" s="19" t="s">
        <v>804</v>
      </c>
    </row>
    <row r="437" spans="1:8" x14ac:dyDescent="0.35">
      <c r="A437" s="7" t="str">
        <f>VLOOKUP(B437,'Client Info'!$A:$B,2, FALSE)</f>
        <v>Ray Bowman</v>
      </c>
      <c r="B437" s="19" t="str">
        <f>'Client Info'!A437</f>
        <v>EDC0034</v>
      </c>
      <c r="C437">
        <f ca="1">(IF('Client Info'!M437="","",(IF(YEARFRAC('Client Info'!M437,Reference!$C$4)&lt;1,0,IF(AND(YEARFRAC('Client Info'!M437,Reference!$C$4)&gt;=1,YEARFRAC('Client Info'!M437,Reference!$C$4)&lt;=3),5,IF(AND(YEARFRAC('Client Info'!M437,Reference!$C$4)&gt;=4,YEARFRAC('Client Info'!M437,Reference!$C$4)&lt;=7),15,IF(YEARFRAC('Client Info'!M437,Reference!$C$4)&gt;=8,25,IF(YEARFRAC('Client Info'!M437,Reference!$C$4)=YEARFRAC('Client Info'!M437,Reference!$C$4),0,0))))))))</f>
        <v>25</v>
      </c>
      <c r="D437">
        <f>IF(OR('Client Info'!J437=Reference!$A$7),0,IF(OR(Reference!$A$5='Client Info'!J437, 'Client Info'!J437=Reference!$A$19,'Client Info'!J437=Reference!$A$23,'Client Info'!J437=Reference!$A$12),25, IF(OR('Client Info'!J437=Reference!$A$6, 'Client Info'!J437=Reference!$A$16),15, IF(OR('Client Info'!J437=Reference!$A$4,'Client Info'!J437=Reference!$A$13,'Client Info'!J437=Reference!$A$17,),5,0))))</f>
        <v>25</v>
      </c>
      <c r="E437">
        <f>IF('Client Info'!O437&lt;Reference!$E$5,0,IF(AND('Client Info'!O437&gt;=Reference!$E$5,'Client Info'!O437&lt;Reference!$E$6),5,IF(AND('Client Info'!O437&gt;=Reference!$E$6,'Client Info'!O437&lt;Reference!$E$7),15,IF(Reference!$E$7&lt;='Client Info'!O437,25))))</f>
        <v>15</v>
      </c>
      <c r="F437">
        <f>IF(OR('Client Info'!R437=Reference!$B$4,'Client Info'!R437=Reference!$B$5,'Client Info'!R437=Reference!$B$6),25,0)</f>
        <v>0</v>
      </c>
      <c r="G437">
        <f t="shared" ca="1" si="6"/>
        <v>65</v>
      </c>
      <c r="H437" s="19" t="s">
        <v>912</v>
      </c>
    </row>
    <row r="438" spans="1:8" x14ac:dyDescent="0.35">
      <c r="A438" s="7" t="str">
        <f>VLOOKUP(B438,'Client Info'!$A:$B,2, FALSE)</f>
        <v>Anthony C. Elliott</v>
      </c>
      <c r="B438" s="19" t="str">
        <f>'Client Info'!A438</f>
        <v>EDC2727</v>
      </c>
      <c r="C438" t="str">
        <f>(IF('Client Info'!M438="","",(IF(YEARFRAC('Client Info'!M438,Reference!$C$4)&lt;1,0,IF(AND(YEARFRAC('Client Info'!M438,Reference!$C$4)&gt;=1,YEARFRAC('Client Info'!M438,Reference!$C$4)&lt;=3),5,IF(AND(YEARFRAC('Client Info'!M438,Reference!$C$4)&gt;=4,YEARFRAC('Client Info'!M438,Reference!$C$4)&lt;=7),15,IF(YEARFRAC('Client Info'!M438,Reference!$C$4)&gt;=8,25,IF(YEARFRAC('Client Info'!M438,Reference!$C$4)=YEARFRAC('Client Info'!M438,Reference!$C$4),0,0))))))))</f>
        <v/>
      </c>
      <c r="D438">
        <f>IF(OR('Client Info'!J438=Reference!$A$7),0,IF(OR(Reference!$A$5='Client Info'!J438, 'Client Info'!J438=Reference!$A$19,'Client Info'!J438=Reference!$A$23,'Client Info'!J438=Reference!$A$12),25, IF(OR('Client Info'!J438=Reference!$A$6, 'Client Info'!J438=Reference!$A$16),15, IF(OR('Client Info'!J438=Reference!$A$4,'Client Info'!J438=Reference!$A$13,'Client Info'!J438=Reference!$A$17,),5,0))))</f>
        <v>5</v>
      </c>
      <c r="E438">
        <f>IF('Client Info'!O438&lt;Reference!$E$5,0,IF(AND('Client Info'!O438&gt;=Reference!$E$5,'Client Info'!O438&lt;Reference!$E$6),5,IF(AND('Client Info'!O438&gt;=Reference!$E$6,'Client Info'!O438&lt;Reference!$E$7),15,IF(Reference!$E$7&lt;='Client Info'!O438,25))))</f>
        <v>0</v>
      </c>
      <c r="F438">
        <f>IF(OR('Client Info'!R438=Reference!$B$4,'Client Info'!R438=Reference!$B$5,'Client Info'!R438=Reference!$B$6),25,0)</f>
        <v>0</v>
      </c>
      <c r="G438">
        <f t="shared" si="6"/>
        <v>5</v>
      </c>
      <c r="H438" s="19" t="s">
        <v>1365</v>
      </c>
    </row>
    <row r="439" spans="1:8" x14ac:dyDescent="0.35">
      <c r="A439" s="7" t="str">
        <f>VLOOKUP(B439,'Client Info'!$A:$B,2, FALSE)</f>
        <v>Michael Kauffman</v>
      </c>
      <c r="B439" s="19" t="str">
        <f>'Client Info'!A439</f>
        <v>EDC2554</v>
      </c>
      <c r="C439" t="str">
        <f>(IF('Client Info'!M439="","",(IF(YEARFRAC('Client Info'!M439,Reference!$C$4)&lt;1,0,IF(AND(YEARFRAC('Client Info'!M439,Reference!$C$4)&gt;=1,YEARFRAC('Client Info'!M439,Reference!$C$4)&lt;=3),5,IF(AND(YEARFRAC('Client Info'!M439,Reference!$C$4)&gt;=4,YEARFRAC('Client Info'!M439,Reference!$C$4)&lt;=7),15,IF(YEARFRAC('Client Info'!M439,Reference!$C$4)&gt;=8,25,IF(YEARFRAC('Client Info'!M439,Reference!$C$4)=YEARFRAC('Client Info'!M439,Reference!$C$4),0,0))))))))</f>
        <v/>
      </c>
      <c r="D439">
        <f>IF(OR('Client Info'!J439=Reference!$A$7),0,IF(OR(Reference!$A$5='Client Info'!J439, 'Client Info'!J439=Reference!$A$19,'Client Info'!J439=Reference!$A$23,'Client Info'!J439=Reference!$A$12),25, IF(OR('Client Info'!J439=Reference!$A$6, 'Client Info'!J439=Reference!$A$16),15, IF(OR('Client Info'!J439=Reference!$A$4,'Client Info'!J439=Reference!$A$13,'Client Info'!J439=Reference!$A$17,),5,0))))</f>
        <v>5</v>
      </c>
      <c r="E439">
        <f>IF('Client Info'!O439&lt;Reference!$E$5,0,IF(AND('Client Info'!O439&gt;=Reference!$E$5,'Client Info'!O439&lt;Reference!$E$6),5,IF(AND('Client Info'!O439&gt;=Reference!$E$6,'Client Info'!O439&lt;Reference!$E$7),15,IF(Reference!$E$7&lt;='Client Info'!O439,25))))</f>
        <v>0</v>
      </c>
      <c r="F439">
        <f>IF(OR('Client Info'!R439=Reference!$B$4,'Client Info'!R439=Reference!$B$5,'Client Info'!R439=Reference!$B$6),25,0)</f>
        <v>0</v>
      </c>
      <c r="G439">
        <f t="shared" si="6"/>
        <v>5</v>
      </c>
      <c r="H439" s="19" t="s">
        <v>882</v>
      </c>
    </row>
    <row r="440" spans="1:8" x14ac:dyDescent="0.35">
      <c r="A440" s="7" t="str">
        <f>VLOOKUP(B440,'Client Info'!$A:$B,2, FALSE)</f>
        <v>Alondra Gaytan</v>
      </c>
      <c r="B440" s="19" t="str">
        <f>'Client Info'!A440</f>
        <v>EDC2085</v>
      </c>
      <c r="C440">
        <f ca="1">(IF('Client Info'!M440="","",(IF(YEARFRAC('Client Info'!M440,Reference!$C$4)&lt;1,0,IF(AND(YEARFRAC('Client Info'!M440,Reference!$C$4)&gt;=1,YEARFRAC('Client Info'!M440,Reference!$C$4)&lt;=3),5,IF(AND(YEARFRAC('Client Info'!M440,Reference!$C$4)&gt;=4,YEARFRAC('Client Info'!M440,Reference!$C$4)&lt;=7),15,IF(YEARFRAC('Client Info'!M440,Reference!$C$4)&gt;=8,25,IF(YEARFRAC('Client Info'!M440,Reference!$C$4)=YEARFRAC('Client Info'!M440,Reference!$C$4),0,0))))))))</f>
        <v>25</v>
      </c>
      <c r="D440">
        <f>IF(OR('Client Info'!J440=Reference!$A$7),0,IF(OR(Reference!$A$5='Client Info'!J440, 'Client Info'!J440=Reference!$A$19,'Client Info'!J440=Reference!$A$23,'Client Info'!J440=Reference!$A$12),25, IF(OR('Client Info'!J440=Reference!$A$6, 'Client Info'!J440=Reference!$A$16),15, IF(OR('Client Info'!J440=Reference!$A$4,'Client Info'!J440=Reference!$A$13,'Client Info'!J440=Reference!$A$17,),5,0))))</f>
        <v>25</v>
      </c>
      <c r="E440">
        <f>IF('Client Info'!O440&lt;Reference!$E$5,0,IF(AND('Client Info'!O440&gt;=Reference!$E$5,'Client Info'!O440&lt;Reference!$E$6),5,IF(AND('Client Info'!O440&gt;=Reference!$E$6,'Client Info'!O440&lt;Reference!$E$7),15,IF(Reference!$E$7&lt;='Client Info'!O440,25))))</f>
        <v>25</v>
      </c>
      <c r="F440">
        <f>IF(OR('Client Info'!R440=Reference!$B$4,'Client Info'!R440=Reference!$B$5,'Client Info'!R440=Reference!$B$6),25,0)</f>
        <v>0</v>
      </c>
      <c r="G440">
        <f t="shared" ca="1" si="6"/>
        <v>75</v>
      </c>
      <c r="H440" s="19" t="s">
        <v>885</v>
      </c>
    </row>
    <row r="441" spans="1:8" x14ac:dyDescent="0.35">
      <c r="A441" s="7" t="str">
        <f>VLOOKUP(B441,'Client Info'!$A:$B,2, FALSE)</f>
        <v>Bill Bartels</v>
      </c>
      <c r="B441" s="19" t="str">
        <f>'Client Info'!A441</f>
        <v>EDC2870</v>
      </c>
      <c r="C441" t="str">
        <f>(IF('Client Info'!M441="","",(IF(YEARFRAC('Client Info'!M441,Reference!$C$4)&lt;1,0,IF(AND(YEARFRAC('Client Info'!M441,Reference!$C$4)&gt;=1,YEARFRAC('Client Info'!M441,Reference!$C$4)&lt;=3),5,IF(AND(YEARFRAC('Client Info'!M441,Reference!$C$4)&gt;=4,YEARFRAC('Client Info'!M441,Reference!$C$4)&lt;=7),15,IF(YEARFRAC('Client Info'!M441,Reference!$C$4)&gt;=8,25,IF(YEARFRAC('Client Info'!M441,Reference!$C$4)=YEARFRAC('Client Info'!M441,Reference!$C$4),0,0))))))))</f>
        <v/>
      </c>
      <c r="D441">
        <f>IF(OR('Client Info'!J441=Reference!$A$7),0,IF(OR(Reference!$A$5='Client Info'!J441, 'Client Info'!J441=Reference!$A$19,'Client Info'!J441=Reference!$A$23,'Client Info'!J441=Reference!$A$12),25, IF(OR('Client Info'!J441=Reference!$A$6, 'Client Info'!J441=Reference!$A$16),15, IF(OR('Client Info'!J441=Reference!$A$4,'Client Info'!J441=Reference!$A$13,'Client Info'!J441=Reference!$A$17,),5,0))))</f>
        <v>0</v>
      </c>
      <c r="E441">
        <f>IF('Client Info'!O441&lt;Reference!$E$5,0,IF(AND('Client Info'!O441&gt;=Reference!$E$5,'Client Info'!O441&lt;Reference!$E$6),5,IF(AND('Client Info'!O441&gt;=Reference!$E$6,'Client Info'!O441&lt;Reference!$E$7),15,IF(Reference!$E$7&lt;='Client Info'!O441,25))))</f>
        <v>0</v>
      </c>
      <c r="F441">
        <f>IF(OR('Client Info'!R441=Reference!$B$4,'Client Info'!R441=Reference!$B$5,'Client Info'!R441=Reference!$B$6),25,0)</f>
        <v>25</v>
      </c>
      <c r="G441">
        <f t="shared" si="6"/>
        <v>25</v>
      </c>
      <c r="H441" s="19" t="s">
        <v>812</v>
      </c>
    </row>
    <row r="442" spans="1:8" x14ac:dyDescent="0.35">
      <c r="A442" s="7" t="str">
        <f>VLOOKUP(B442,'Client Info'!$A:$B,2, FALSE)</f>
        <v>Clare Briglio</v>
      </c>
      <c r="B442" s="19" t="str">
        <f>'Client Info'!A442</f>
        <v>EDC2236</v>
      </c>
      <c r="C442">
        <f ca="1">(IF('Client Info'!M442="","",(IF(YEARFRAC('Client Info'!M442,Reference!$C$4)&lt;1,0,IF(AND(YEARFRAC('Client Info'!M442,Reference!$C$4)&gt;=1,YEARFRAC('Client Info'!M442,Reference!$C$4)&lt;=3),5,IF(AND(YEARFRAC('Client Info'!M442,Reference!$C$4)&gt;=4,YEARFRAC('Client Info'!M442,Reference!$C$4)&lt;=7),15,IF(YEARFRAC('Client Info'!M442,Reference!$C$4)&gt;=8,25,IF(YEARFRAC('Client Info'!M442,Reference!$C$4)=YEARFRAC('Client Info'!M442,Reference!$C$4),0,0))))))))</f>
        <v>5</v>
      </c>
      <c r="D442">
        <f>IF(OR('Client Info'!J442=Reference!$A$7),0,IF(OR(Reference!$A$5='Client Info'!J442, 'Client Info'!J442=Reference!$A$19,'Client Info'!J442=Reference!$A$23,'Client Info'!J442=Reference!$A$12),25, IF(OR('Client Info'!J442=Reference!$A$6, 'Client Info'!J442=Reference!$A$16),15, IF(OR('Client Info'!J442=Reference!$A$4,'Client Info'!J442=Reference!$A$13,'Client Info'!J442=Reference!$A$17,),5,0))))</f>
        <v>25</v>
      </c>
      <c r="E442">
        <f>IF('Client Info'!O442&lt;Reference!$E$5,0,IF(AND('Client Info'!O442&gt;=Reference!$E$5,'Client Info'!O442&lt;Reference!$E$6),5,IF(AND('Client Info'!O442&gt;=Reference!$E$6,'Client Info'!O442&lt;Reference!$E$7),15,IF(Reference!$E$7&lt;='Client Info'!O442,25))))</f>
        <v>0</v>
      </c>
      <c r="F442">
        <f>IF(OR('Client Info'!R442=Reference!$B$4,'Client Info'!R442=Reference!$B$5,'Client Info'!R442=Reference!$B$6),25,0)</f>
        <v>25</v>
      </c>
      <c r="G442">
        <f t="shared" ca="1" si="6"/>
        <v>55</v>
      </c>
      <c r="H442" s="19" t="s">
        <v>809</v>
      </c>
    </row>
    <row r="443" spans="1:8" x14ac:dyDescent="0.35">
      <c r="A443" s="7" t="str">
        <f>VLOOKUP(B443,'Client Info'!$A:$B,2, FALSE)</f>
        <v>Karen Scuncio</v>
      </c>
      <c r="B443" s="19" t="str">
        <f>'Client Info'!A443</f>
        <v>EDC2717T</v>
      </c>
      <c r="C443">
        <f ca="1">(IF('Client Info'!M443="","",(IF(YEARFRAC('Client Info'!M443,Reference!$C$4)&lt;1,0,IF(AND(YEARFRAC('Client Info'!M443,Reference!$C$4)&gt;=1,YEARFRAC('Client Info'!M443,Reference!$C$4)&lt;=3),5,IF(AND(YEARFRAC('Client Info'!M443,Reference!$C$4)&gt;=4,YEARFRAC('Client Info'!M443,Reference!$C$4)&lt;=7),15,IF(YEARFRAC('Client Info'!M443,Reference!$C$4)&gt;=8,25,IF(YEARFRAC('Client Info'!M443,Reference!$C$4)=YEARFRAC('Client Info'!M443,Reference!$C$4),0,0))))))))</f>
        <v>25</v>
      </c>
      <c r="D443">
        <f>IF(OR('Client Info'!J443=Reference!$A$7),0,IF(OR(Reference!$A$5='Client Info'!J443, 'Client Info'!J443=Reference!$A$19,'Client Info'!J443=Reference!$A$23,'Client Info'!J443=Reference!$A$12),25, IF(OR('Client Info'!J443=Reference!$A$6, 'Client Info'!J443=Reference!$A$16),15, IF(OR('Client Info'!J443=Reference!$A$4,'Client Info'!J443=Reference!$A$13,'Client Info'!J443=Reference!$A$17,),5,0))))</f>
        <v>5</v>
      </c>
      <c r="E443">
        <f>IF('Client Info'!O443&lt;Reference!$E$5,0,IF(AND('Client Info'!O443&gt;=Reference!$E$5,'Client Info'!O443&lt;Reference!$E$6),5,IF(AND('Client Info'!O443&gt;=Reference!$E$6,'Client Info'!O443&lt;Reference!$E$7),15,IF(Reference!$E$7&lt;='Client Info'!O443,25))))</f>
        <v>15</v>
      </c>
      <c r="F443">
        <f>IF(OR('Client Info'!R443=Reference!$B$4,'Client Info'!R443=Reference!$B$5,'Client Info'!R443=Reference!$B$6),25,0)</f>
        <v>25</v>
      </c>
      <c r="G443">
        <f t="shared" ca="1" si="6"/>
        <v>70</v>
      </c>
      <c r="H443" s="19" t="s">
        <v>804</v>
      </c>
    </row>
    <row r="444" spans="1:8" x14ac:dyDescent="0.35">
      <c r="A444" s="7" t="str">
        <f>VLOOKUP(B444,'Client Info'!$A:$B,2, FALSE)</f>
        <v>Bill Bartels</v>
      </c>
      <c r="B444" s="19" t="str">
        <f>'Client Info'!A444</f>
        <v>EDC2619</v>
      </c>
      <c r="C444" t="str">
        <f>(IF('Client Info'!M444="","",(IF(YEARFRAC('Client Info'!M444,Reference!$C$4)&lt;1,0,IF(AND(YEARFRAC('Client Info'!M444,Reference!$C$4)&gt;=1,YEARFRAC('Client Info'!M444,Reference!$C$4)&lt;=3),5,IF(AND(YEARFRAC('Client Info'!M444,Reference!$C$4)&gt;=4,YEARFRAC('Client Info'!M444,Reference!$C$4)&lt;=7),15,IF(YEARFRAC('Client Info'!M444,Reference!$C$4)&gt;=8,25,IF(YEARFRAC('Client Info'!M444,Reference!$C$4)=YEARFRAC('Client Info'!M444,Reference!$C$4),0,0))))))))</f>
        <v/>
      </c>
      <c r="D444">
        <f>IF(OR('Client Info'!J444=Reference!$A$7),0,IF(OR(Reference!$A$5='Client Info'!J444, 'Client Info'!J444=Reference!$A$19,'Client Info'!J444=Reference!$A$23,'Client Info'!J444=Reference!$A$12),25, IF(OR('Client Info'!J444=Reference!$A$6, 'Client Info'!J444=Reference!$A$16),15, IF(OR('Client Info'!J444=Reference!$A$4,'Client Info'!J444=Reference!$A$13,'Client Info'!J444=Reference!$A$17,),5,0))))</f>
        <v>5</v>
      </c>
      <c r="E444">
        <f>IF('Client Info'!O444&lt;Reference!$E$5,0,IF(AND('Client Info'!O444&gt;=Reference!$E$5,'Client Info'!O444&lt;Reference!$E$6),5,IF(AND('Client Info'!O444&gt;=Reference!$E$6,'Client Info'!O444&lt;Reference!$E$7),15,IF(Reference!$E$7&lt;='Client Info'!O444,25))))</f>
        <v>0</v>
      </c>
      <c r="F444">
        <f>IF(OR('Client Info'!R444=Reference!$B$4,'Client Info'!R444=Reference!$B$5,'Client Info'!R444=Reference!$B$6),25,0)</f>
        <v>0</v>
      </c>
      <c r="G444">
        <f t="shared" si="6"/>
        <v>5</v>
      </c>
      <c r="H444" s="19" t="s">
        <v>812</v>
      </c>
    </row>
    <row r="445" spans="1:8" x14ac:dyDescent="0.35">
      <c r="A445" s="7" t="str">
        <f>VLOOKUP(B445,'Client Info'!$A:$B,2, FALSE)</f>
        <v>Alondra Gaytan</v>
      </c>
      <c r="B445" s="19" t="str">
        <f>'Client Info'!A445</f>
        <v>EDC2170</v>
      </c>
      <c r="C445">
        <f ca="1">(IF('Client Info'!M445="","",(IF(YEARFRAC('Client Info'!M445,Reference!$C$4)&lt;1,0,IF(AND(YEARFRAC('Client Info'!M445,Reference!$C$4)&gt;=1,YEARFRAC('Client Info'!M445,Reference!$C$4)&lt;=3),5,IF(AND(YEARFRAC('Client Info'!M445,Reference!$C$4)&gt;=4,YEARFRAC('Client Info'!M445,Reference!$C$4)&lt;=7),15,IF(YEARFRAC('Client Info'!M445,Reference!$C$4)&gt;=8,25,IF(YEARFRAC('Client Info'!M445,Reference!$C$4)=YEARFRAC('Client Info'!M445,Reference!$C$4),0,0))))))))</f>
        <v>25</v>
      </c>
      <c r="D445">
        <f>IF(OR('Client Info'!J445=Reference!$A$7),0,IF(OR(Reference!$A$5='Client Info'!J445, 'Client Info'!J445=Reference!$A$19,'Client Info'!J445=Reference!$A$23,'Client Info'!J445=Reference!$A$12),25, IF(OR('Client Info'!J445=Reference!$A$6, 'Client Info'!J445=Reference!$A$16),15, IF(OR('Client Info'!J445=Reference!$A$4,'Client Info'!J445=Reference!$A$13,'Client Info'!J445=Reference!$A$17,),5,0))))</f>
        <v>5</v>
      </c>
      <c r="E445">
        <f>IF('Client Info'!O445&lt;Reference!$E$5,0,IF(AND('Client Info'!O445&gt;=Reference!$E$5,'Client Info'!O445&lt;Reference!$E$6),5,IF(AND('Client Info'!O445&gt;=Reference!$E$6,'Client Info'!O445&lt;Reference!$E$7),15,IF(Reference!$E$7&lt;='Client Info'!O445,25))))</f>
        <v>15</v>
      </c>
      <c r="F445">
        <f>IF(OR('Client Info'!R445=Reference!$B$4,'Client Info'!R445=Reference!$B$5,'Client Info'!R445=Reference!$B$6),25,0)</f>
        <v>0</v>
      </c>
      <c r="G445">
        <f t="shared" ca="1" si="6"/>
        <v>45</v>
      </c>
      <c r="H445" s="19" t="s">
        <v>885</v>
      </c>
    </row>
    <row r="446" spans="1:8" x14ac:dyDescent="0.35">
      <c r="A446" s="7" t="str">
        <f>VLOOKUP(B446,'Client Info'!$A:$B,2, FALSE)</f>
        <v>Sylvia Martini</v>
      </c>
      <c r="B446" s="19" t="str">
        <f>'Client Info'!A446</f>
        <v>EDC2487T</v>
      </c>
      <c r="C446">
        <f ca="1">(IF('Client Info'!M446="","",(IF(YEARFRAC('Client Info'!M446,Reference!$C$4)&lt;1,0,IF(AND(YEARFRAC('Client Info'!M446,Reference!$C$4)&gt;=1,YEARFRAC('Client Info'!M446,Reference!$C$4)&lt;=3),5,IF(AND(YEARFRAC('Client Info'!M446,Reference!$C$4)&gt;=4,YEARFRAC('Client Info'!M446,Reference!$C$4)&lt;=7),15,IF(YEARFRAC('Client Info'!M446,Reference!$C$4)&gt;=8,25,IF(YEARFRAC('Client Info'!M446,Reference!$C$4)=YEARFRAC('Client Info'!M446,Reference!$C$4),0,0))))))))</f>
        <v>25</v>
      </c>
      <c r="D446">
        <f>IF(OR('Client Info'!J446=Reference!$A$7),0,IF(OR(Reference!$A$5='Client Info'!J446, 'Client Info'!J446=Reference!$A$19,'Client Info'!J446=Reference!$A$23,'Client Info'!J446=Reference!$A$12),25, IF(OR('Client Info'!J446=Reference!$A$6, 'Client Info'!J446=Reference!$A$16),15, IF(OR('Client Info'!J446=Reference!$A$4,'Client Info'!J446=Reference!$A$13,'Client Info'!J446=Reference!$A$17,),5,0))))</f>
        <v>0</v>
      </c>
      <c r="E446">
        <f>IF('Client Info'!O446&lt;Reference!$E$5,0,IF(AND('Client Info'!O446&gt;=Reference!$E$5,'Client Info'!O446&lt;Reference!$E$6),5,IF(AND('Client Info'!O446&gt;=Reference!$E$6,'Client Info'!O446&lt;Reference!$E$7),15,IF(Reference!$E$7&lt;='Client Info'!O446,25))))</f>
        <v>25</v>
      </c>
      <c r="F446">
        <f>IF(OR('Client Info'!R446=Reference!$B$4,'Client Info'!R446=Reference!$B$5,'Client Info'!R446=Reference!$B$6),25,0)</f>
        <v>0</v>
      </c>
      <c r="G446">
        <f t="shared" ca="1" si="6"/>
        <v>50</v>
      </c>
      <c r="H446" s="19" t="s">
        <v>822</v>
      </c>
    </row>
    <row r="447" spans="1:8" x14ac:dyDescent="0.35">
      <c r="A447" s="7" t="str">
        <f>VLOOKUP(B447,'Client Info'!$A:$B,2, FALSE)</f>
        <v>Alondra Gaytan</v>
      </c>
      <c r="B447" s="19" t="str">
        <f>'Client Info'!A447</f>
        <v>EDC2172</v>
      </c>
      <c r="C447">
        <f ca="1">(IF('Client Info'!M447="","",(IF(YEARFRAC('Client Info'!M447,Reference!$C$4)&lt;1,0,IF(AND(YEARFRAC('Client Info'!M447,Reference!$C$4)&gt;=1,YEARFRAC('Client Info'!M447,Reference!$C$4)&lt;=3),5,IF(AND(YEARFRAC('Client Info'!M447,Reference!$C$4)&gt;=4,YEARFRAC('Client Info'!M447,Reference!$C$4)&lt;=7),15,IF(YEARFRAC('Client Info'!M447,Reference!$C$4)&gt;=8,25,IF(YEARFRAC('Client Info'!M447,Reference!$C$4)=YEARFRAC('Client Info'!M447,Reference!$C$4),0,0))))))))</f>
        <v>25</v>
      </c>
      <c r="D447">
        <f>IF(OR('Client Info'!J447=Reference!$A$7),0,IF(OR(Reference!$A$5='Client Info'!J447, 'Client Info'!J447=Reference!$A$19,'Client Info'!J447=Reference!$A$23,'Client Info'!J447=Reference!$A$12),25, IF(OR('Client Info'!J447=Reference!$A$6, 'Client Info'!J447=Reference!$A$16),15, IF(OR('Client Info'!J447=Reference!$A$4,'Client Info'!J447=Reference!$A$13,'Client Info'!J447=Reference!$A$17,),5,0))))</f>
        <v>0</v>
      </c>
      <c r="E447">
        <f>IF('Client Info'!O447&lt;Reference!$E$5,0,IF(AND('Client Info'!O447&gt;=Reference!$E$5,'Client Info'!O447&lt;Reference!$E$6),5,IF(AND('Client Info'!O447&gt;=Reference!$E$6,'Client Info'!O447&lt;Reference!$E$7),15,IF(Reference!$E$7&lt;='Client Info'!O447,25))))</f>
        <v>15</v>
      </c>
      <c r="F447">
        <f>IF(OR('Client Info'!R447=Reference!$B$4,'Client Info'!R447=Reference!$B$5,'Client Info'!R447=Reference!$B$6),25,0)</f>
        <v>0</v>
      </c>
      <c r="G447">
        <f t="shared" ca="1" si="6"/>
        <v>40</v>
      </c>
      <c r="H447" s="19" t="s">
        <v>885</v>
      </c>
    </row>
    <row r="448" spans="1:8" x14ac:dyDescent="0.35">
      <c r="A448" s="7" t="str">
        <f>VLOOKUP(B448,'Client Info'!$A:$B,2, FALSE)</f>
        <v>Gonzalo Fernandez</v>
      </c>
      <c r="B448" s="19" t="str">
        <f>'Client Info'!A448</f>
        <v>EDC1880g</v>
      </c>
      <c r="C448">
        <f ca="1">(IF('Client Info'!M448="","",(IF(YEARFRAC('Client Info'!M448,Reference!$C$4)&lt;1,0,IF(AND(YEARFRAC('Client Info'!M448,Reference!$C$4)&gt;=1,YEARFRAC('Client Info'!M448,Reference!$C$4)&lt;=3),5,IF(AND(YEARFRAC('Client Info'!M448,Reference!$C$4)&gt;=4,YEARFRAC('Client Info'!M448,Reference!$C$4)&lt;=7),15,IF(YEARFRAC('Client Info'!M448,Reference!$C$4)&gt;=8,25,IF(YEARFRAC('Client Info'!M448,Reference!$C$4)=YEARFRAC('Client Info'!M448,Reference!$C$4),0,0))))))))</f>
        <v>25</v>
      </c>
      <c r="D448">
        <f>IF(OR('Client Info'!J448=Reference!$A$7),0,IF(OR(Reference!$A$5='Client Info'!J448, 'Client Info'!J448=Reference!$A$19,'Client Info'!J448=Reference!$A$23,'Client Info'!J448=Reference!$A$12),25, IF(OR('Client Info'!J448=Reference!$A$6, 'Client Info'!J448=Reference!$A$16),15, IF(OR('Client Info'!J448=Reference!$A$4,'Client Info'!J448=Reference!$A$13,'Client Info'!J448=Reference!$A$17,),5,0))))</f>
        <v>25</v>
      </c>
      <c r="E448">
        <f>IF('Client Info'!O448&lt;Reference!$E$5,0,IF(AND('Client Info'!O448&gt;=Reference!$E$5,'Client Info'!O448&lt;Reference!$E$6),5,IF(AND('Client Info'!O448&gt;=Reference!$E$6,'Client Info'!O448&lt;Reference!$E$7),15,IF(Reference!$E$7&lt;='Client Info'!O448,25))))</f>
        <v>25</v>
      </c>
      <c r="F448">
        <f>IF(OR('Client Info'!R448=Reference!$B$4,'Client Info'!R448=Reference!$B$5,'Client Info'!R448=Reference!$B$6),25,0)</f>
        <v>0</v>
      </c>
      <c r="G448">
        <f t="shared" ca="1" si="6"/>
        <v>75</v>
      </c>
      <c r="H448" s="19" t="s">
        <v>848</v>
      </c>
    </row>
    <row r="449" spans="1:8" x14ac:dyDescent="0.35">
      <c r="A449" s="7" t="str">
        <f>VLOOKUP(B449,'Client Info'!$A:$B,2, FALSE)</f>
        <v>Mary Anne Rooney</v>
      </c>
      <c r="B449" s="19" t="str">
        <f>'Client Info'!A449</f>
        <v>EDC0461</v>
      </c>
      <c r="C449">
        <f ca="1">(IF('Client Info'!M449="","",(IF(YEARFRAC('Client Info'!M449,Reference!$C$4)&lt;1,0,IF(AND(YEARFRAC('Client Info'!M449,Reference!$C$4)&gt;=1,YEARFRAC('Client Info'!M449,Reference!$C$4)&lt;=3),5,IF(AND(YEARFRAC('Client Info'!M449,Reference!$C$4)&gt;=4,YEARFRAC('Client Info'!M449,Reference!$C$4)&lt;=7),15,IF(YEARFRAC('Client Info'!M449,Reference!$C$4)&gt;=8,25,IF(YEARFRAC('Client Info'!M449,Reference!$C$4)=YEARFRAC('Client Info'!M449,Reference!$C$4),0,0))))))))</f>
        <v>25</v>
      </c>
      <c r="D449">
        <f>IF(OR('Client Info'!J449=Reference!$A$7),0,IF(OR(Reference!$A$5='Client Info'!J449, 'Client Info'!J449=Reference!$A$19,'Client Info'!J449=Reference!$A$23,'Client Info'!J449=Reference!$A$12),25, IF(OR('Client Info'!J449=Reference!$A$6, 'Client Info'!J449=Reference!$A$16),15, IF(OR('Client Info'!J449=Reference!$A$4,'Client Info'!J449=Reference!$A$13,'Client Info'!J449=Reference!$A$17,),5,0))))</f>
        <v>5</v>
      </c>
      <c r="E449">
        <f>IF('Client Info'!O449&lt;Reference!$E$5,0,IF(AND('Client Info'!O449&gt;=Reference!$E$5,'Client Info'!O449&lt;Reference!$E$6),5,IF(AND('Client Info'!O449&gt;=Reference!$E$6,'Client Info'!O449&lt;Reference!$E$7),15,IF(Reference!$E$7&lt;='Client Info'!O449,25))))</f>
        <v>0</v>
      </c>
      <c r="F449">
        <f>IF(OR('Client Info'!R449=Reference!$B$4,'Client Info'!R449=Reference!$B$5,'Client Info'!R449=Reference!$B$6),25,0)</f>
        <v>0</v>
      </c>
      <c r="G449">
        <f t="shared" ca="1" si="6"/>
        <v>30</v>
      </c>
      <c r="H449" s="19" t="s">
        <v>1659</v>
      </c>
    </row>
    <row r="450" spans="1:8" x14ac:dyDescent="0.35">
      <c r="A450" s="7" t="str">
        <f>VLOOKUP(B450,'Client Info'!$A:$B,2, FALSE)</f>
        <v>Sylvia Martini</v>
      </c>
      <c r="B450" s="19" t="str">
        <f>'Client Info'!A450</f>
        <v>EDC1105</v>
      </c>
      <c r="C450">
        <f ca="1">(IF('Client Info'!M450="","",(IF(YEARFRAC('Client Info'!M450,Reference!$C$4)&lt;1,0,IF(AND(YEARFRAC('Client Info'!M450,Reference!$C$4)&gt;=1,YEARFRAC('Client Info'!M450,Reference!$C$4)&lt;=3),5,IF(AND(YEARFRAC('Client Info'!M450,Reference!$C$4)&gt;=4,YEARFRAC('Client Info'!M450,Reference!$C$4)&lt;=7),15,IF(YEARFRAC('Client Info'!M450,Reference!$C$4)&gt;=8,25,IF(YEARFRAC('Client Info'!M450,Reference!$C$4)=YEARFRAC('Client Info'!M450,Reference!$C$4),0,0))))))))</f>
        <v>15</v>
      </c>
      <c r="D450">
        <f>IF(OR('Client Info'!J450=Reference!$A$7),0,IF(OR(Reference!$A$5='Client Info'!J450, 'Client Info'!J450=Reference!$A$19,'Client Info'!J450=Reference!$A$23,'Client Info'!J450=Reference!$A$12),25, IF(OR('Client Info'!J450=Reference!$A$6, 'Client Info'!J450=Reference!$A$16),15, IF(OR('Client Info'!J450=Reference!$A$4,'Client Info'!J450=Reference!$A$13,'Client Info'!J450=Reference!$A$17,),5,0))))</f>
        <v>0</v>
      </c>
      <c r="E450">
        <f>IF('Client Info'!O450&lt;Reference!$E$5,0,IF(AND('Client Info'!O450&gt;=Reference!$E$5,'Client Info'!O450&lt;Reference!$E$6),5,IF(AND('Client Info'!O450&gt;=Reference!$E$6,'Client Info'!O450&lt;Reference!$E$7),15,IF(Reference!$E$7&lt;='Client Info'!O450,25))))</f>
        <v>0</v>
      </c>
      <c r="F450">
        <f>IF(OR('Client Info'!R450=Reference!$B$4,'Client Info'!R450=Reference!$B$5,'Client Info'!R450=Reference!$B$6),25,0)</f>
        <v>0</v>
      </c>
      <c r="G450">
        <f t="shared" ca="1" si="6"/>
        <v>15</v>
      </c>
      <c r="H450" s="19" t="s">
        <v>822</v>
      </c>
    </row>
    <row r="451" spans="1:8" x14ac:dyDescent="0.35">
      <c r="A451" s="7" t="str">
        <f>VLOOKUP(B451,'Client Info'!$A:$B,2, FALSE)</f>
        <v>Anthony C. Elliott</v>
      </c>
      <c r="B451" s="19" t="str">
        <f>'Client Info'!A451</f>
        <v>EDC2768</v>
      </c>
      <c r="C451" t="str">
        <f>(IF('Client Info'!M451="","",(IF(YEARFRAC('Client Info'!M451,Reference!$C$4)&lt;1,0,IF(AND(YEARFRAC('Client Info'!M451,Reference!$C$4)&gt;=1,YEARFRAC('Client Info'!M451,Reference!$C$4)&lt;=3),5,IF(AND(YEARFRAC('Client Info'!M451,Reference!$C$4)&gt;=4,YEARFRAC('Client Info'!M451,Reference!$C$4)&lt;=7),15,IF(YEARFRAC('Client Info'!M451,Reference!$C$4)&gt;=8,25,IF(YEARFRAC('Client Info'!M451,Reference!$C$4)=YEARFRAC('Client Info'!M451,Reference!$C$4),0,0))))))))</f>
        <v/>
      </c>
      <c r="D451">
        <f>IF(OR('Client Info'!J451=Reference!$A$7),0,IF(OR(Reference!$A$5='Client Info'!J451, 'Client Info'!J451=Reference!$A$19,'Client Info'!J451=Reference!$A$23,'Client Info'!J451=Reference!$A$12),25, IF(OR('Client Info'!J451=Reference!$A$6, 'Client Info'!J451=Reference!$A$16),15, IF(OR('Client Info'!J451=Reference!$A$4,'Client Info'!J451=Reference!$A$13,'Client Info'!J451=Reference!$A$17,),5,0))))</f>
        <v>5</v>
      </c>
      <c r="E451">
        <f>IF('Client Info'!O451&lt;Reference!$E$5,0,IF(AND('Client Info'!O451&gt;=Reference!$E$5,'Client Info'!O451&lt;Reference!$E$6),5,IF(AND('Client Info'!O451&gt;=Reference!$E$6,'Client Info'!O451&lt;Reference!$E$7),15,IF(Reference!$E$7&lt;='Client Info'!O451,25))))</f>
        <v>0</v>
      </c>
      <c r="F451">
        <f>IF(OR('Client Info'!R451=Reference!$B$4,'Client Info'!R451=Reference!$B$5,'Client Info'!R451=Reference!$B$6),25,0)</f>
        <v>25</v>
      </c>
      <c r="G451">
        <f t="shared" ref="G451:G514" si="7">SUM(C451:F451)</f>
        <v>30</v>
      </c>
      <c r="H451" s="19" t="s">
        <v>1365</v>
      </c>
    </row>
    <row r="452" spans="1:8" x14ac:dyDescent="0.35">
      <c r="A452" s="7" t="str">
        <f>VLOOKUP(B452,'Client Info'!$A:$B,2, FALSE)</f>
        <v>Alondra Gaytan</v>
      </c>
      <c r="B452" s="19" t="str">
        <f>'Client Info'!A452</f>
        <v>EDC2444</v>
      </c>
      <c r="C452">
        <f ca="1">(IF('Client Info'!M452="","",(IF(YEARFRAC('Client Info'!M452,Reference!$C$4)&lt;1,0,IF(AND(YEARFRAC('Client Info'!M452,Reference!$C$4)&gt;=1,YEARFRAC('Client Info'!M452,Reference!$C$4)&lt;=3),5,IF(AND(YEARFRAC('Client Info'!M452,Reference!$C$4)&gt;=4,YEARFRAC('Client Info'!M452,Reference!$C$4)&lt;=7),15,IF(YEARFRAC('Client Info'!M452,Reference!$C$4)&gt;=8,25,IF(YEARFRAC('Client Info'!M452,Reference!$C$4)=YEARFRAC('Client Info'!M452,Reference!$C$4),0,0))))))))</f>
        <v>5</v>
      </c>
      <c r="D452">
        <f>IF(OR('Client Info'!J452=Reference!$A$7),0,IF(OR(Reference!$A$5='Client Info'!J452, 'Client Info'!J452=Reference!$A$19,'Client Info'!J452=Reference!$A$23,'Client Info'!J452=Reference!$A$12),25, IF(OR('Client Info'!J452=Reference!$A$6, 'Client Info'!J452=Reference!$A$16),15, IF(OR('Client Info'!J452=Reference!$A$4,'Client Info'!J452=Reference!$A$13,'Client Info'!J452=Reference!$A$17,),5,0))))</f>
        <v>5</v>
      </c>
      <c r="E452">
        <f>IF('Client Info'!O452&lt;Reference!$E$5,0,IF(AND('Client Info'!O452&gt;=Reference!$E$5,'Client Info'!O452&lt;Reference!$E$6),5,IF(AND('Client Info'!O452&gt;=Reference!$E$6,'Client Info'!O452&lt;Reference!$E$7),15,IF(Reference!$E$7&lt;='Client Info'!O452,25))))</f>
        <v>0</v>
      </c>
      <c r="F452">
        <f>IF(OR('Client Info'!R452=Reference!$B$4,'Client Info'!R452=Reference!$B$5,'Client Info'!R452=Reference!$B$6),25,0)</f>
        <v>0</v>
      </c>
      <c r="G452">
        <f t="shared" ca="1" si="7"/>
        <v>10</v>
      </c>
      <c r="H452" s="19" t="s">
        <v>885</v>
      </c>
    </row>
    <row r="453" spans="1:8" x14ac:dyDescent="0.35">
      <c r="A453" s="7" t="str">
        <f>VLOOKUP(B453,'Client Info'!$A:$B,2, FALSE)</f>
        <v>Pat Sweeney</v>
      </c>
      <c r="B453" s="19" t="str">
        <f>'Client Info'!A453</f>
        <v>EDC1397</v>
      </c>
      <c r="C453">
        <f ca="1">(IF('Client Info'!M453="","",(IF(YEARFRAC('Client Info'!M453,Reference!$C$4)&lt;1,0,IF(AND(YEARFRAC('Client Info'!M453,Reference!$C$4)&gt;=1,YEARFRAC('Client Info'!M453,Reference!$C$4)&lt;=3),5,IF(AND(YEARFRAC('Client Info'!M453,Reference!$C$4)&gt;=4,YEARFRAC('Client Info'!M453,Reference!$C$4)&lt;=7),15,IF(YEARFRAC('Client Info'!M453,Reference!$C$4)&gt;=8,25,IF(YEARFRAC('Client Info'!M453,Reference!$C$4)=YEARFRAC('Client Info'!M453,Reference!$C$4),0,0))))))))</f>
        <v>15</v>
      </c>
      <c r="D453">
        <f>IF(OR('Client Info'!J453=Reference!$A$7),0,IF(OR(Reference!$A$5='Client Info'!J453, 'Client Info'!J453=Reference!$A$19,'Client Info'!J453=Reference!$A$23,'Client Info'!J453=Reference!$A$12),25, IF(OR('Client Info'!J453=Reference!$A$6, 'Client Info'!J453=Reference!$A$16),15, IF(OR('Client Info'!J453=Reference!$A$4,'Client Info'!J453=Reference!$A$13,'Client Info'!J453=Reference!$A$17,),5,0))))</f>
        <v>0</v>
      </c>
      <c r="E453">
        <f>IF('Client Info'!O453&lt;Reference!$E$5,0,IF(AND('Client Info'!O453&gt;=Reference!$E$5,'Client Info'!O453&lt;Reference!$E$6),5,IF(AND('Client Info'!O453&gt;=Reference!$E$6,'Client Info'!O453&lt;Reference!$E$7),15,IF(Reference!$E$7&lt;='Client Info'!O453,25))))</f>
        <v>0</v>
      </c>
      <c r="F453">
        <f>IF(OR('Client Info'!R453=Reference!$B$4,'Client Info'!R453=Reference!$B$5,'Client Info'!R453=Reference!$B$6),25,0)</f>
        <v>0</v>
      </c>
      <c r="G453">
        <f t="shared" ca="1" si="7"/>
        <v>15</v>
      </c>
      <c r="H453" s="19" t="s">
        <v>796</v>
      </c>
    </row>
    <row r="454" spans="1:8" x14ac:dyDescent="0.35">
      <c r="A454" s="7" t="str">
        <f>VLOOKUP(B454,'Client Info'!$A:$B,2, FALSE)</f>
        <v>Julie Samson</v>
      </c>
      <c r="B454" s="19" t="str">
        <f>'Client Info'!A454</f>
        <v>EDC2950</v>
      </c>
      <c r="C454">
        <f ca="1">(IF('Client Info'!M454="","",(IF(YEARFRAC('Client Info'!M454,Reference!$C$4)&lt;1,0,IF(AND(YEARFRAC('Client Info'!M454,Reference!$C$4)&gt;=1,YEARFRAC('Client Info'!M454,Reference!$C$4)&lt;=3),5,IF(AND(YEARFRAC('Client Info'!M454,Reference!$C$4)&gt;=4,YEARFRAC('Client Info'!M454,Reference!$C$4)&lt;=7),15,IF(YEARFRAC('Client Info'!M454,Reference!$C$4)&gt;=8,25,IF(YEARFRAC('Client Info'!M454,Reference!$C$4)=YEARFRAC('Client Info'!M454,Reference!$C$4),0,0))))))))</f>
        <v>0</v>
      </c>
      <c r="D454">
        <f>IF(OR('Client Info'!J454=Reference!$A$7),0,IF(OR(Reference!$A$5='Client Info'!J454, 'Client Info'!J454=Reference!$A$19,'Client Info'!J454=Reference!$A$23,'Client Info'!J454=Reference!$A$12),25, IF(OR('Client Info'!J454=Reference!$A$6, 'Client Info'!J454=Reference!$A$16),15, IF(OR('Client Info'!J454=Reference!$A$4,'Client Info'!J454=Reference!$A$13,'Client Info'!J454=Reference!$A$17,),5,0))))</f>
        <v>15</v>
      </c>
      <c r="E454">
        <f>IF('Client Info'!O454&lt;Reference!$E$5,0,IF(AND('Client Info'!O454&gt;=Reference!$E$5,'Client Info'!O454&lt;Reference!$E$6),5,IF(AND('Client Info'!O454&gt;=Reference!$E$6,'Client Info'!O454&lt;Reference!$E$7),15,IF(Reference!$E$7&lt;='Client Info'!O454,25))))</f>
        <v>0</v>
      </c>
      <c r="F454">
        <f>IF(OR('Client Info'!R454=Reference!$B$4,'Client Info'!R454=Reference!$B$5,'Client Info'!R454=Reference!$B$6),25,0)</f>
        <v>0</v>
      </c>
      <c r="G454">
        <f t="shared" ca="1" si="7"/>
        <v>15</v>
      </c>
      <c r="H454" s="19" t="s">
        <v>835</v>
      </c>
    </row>
    <row r="455" spans="1:8" x14ac:dyDescent="0.35">
      <c r="A455" s="7" t="str">
        <f>VLOOKUP(B455,'Client Info'!$A:$B,2, FALSE)</f>
        <v>Mary Anne Rooney</v>
      </c>
      <c r="B455" s="19" t="str">
        <f>'Client Info'!A455</f>
        <v>EDC0225</v>
      </c>
      <c r="C455">
        <f ca="1">(IF('Client Info'!M455="","",(IF(YEARFRAC('Client Info'!M455,Reference!$C$4)&lt;1,0,IF(AND(YEARFRAC('Client Info'!M455,Reference!$C$4)&gt;=1,YEARFRAC('Client Info'!M455,Reference!$C$4)&lt;=3),5,IF(AND(YEARFRAC('Client Info'!M455,Reference!$C$4)&gt;=4,YEARFRAC('Client Info'!M455,Reference!$C$4)&lt;=7),15,IF(YEARFRAC('Client Info'!M455,Reference!$C$4)&gt;=8,25,IF(YEARFRAC('Client Info'!M455,Reference!$C$4)=YEARFRAC('Client Info'!M455,Reference!$C$4),0,0))))))))</f>
        <v>25</v>
      </c>
      <c r="D455">
        <f>IF(OR('Client Info'!J455=Reference!$A$7),0,IF(OR(Reference!$A$5='Client Info'!J455, 'Client Info'!J455=Reference!$A$19,'Client Info'!J455=Reference!$A$23,'Client Info'!J455=Reference!$A$12),25, IF(OR('Client Info'!J455=Reference!$A$6, 'Client Info'!J455=Reference!$A$16),15, IF(OR('Client Info'!J455=Reference!$A$4,'Client Info'!J455=Reference!$A$13,'Client Info'!J455=Reference!$A$17,),5,0))))</f>
        <v>25</v>
      </c>
      <c r="E455">
        <f>IF('Client Info'!O455&lt;Reference!$E$5,0,IF(AND('Client Info'!O455&gt;=Reference!$E$5,'Client Info'!O455&lt;Reference!$E$6),5,IF(AND('Client Info'!O455&gt;=Reference!$E$6,'Client Info'!O455&lt;Reference!$E$7),15,IF(Reference!$E$7&lt;='Client Info'!O455,25))))</f>
        <v>0</v>
      </c>
      <c r="F455">
        <f>IF(OR('Client Info'!R455=Reference!$B$4,'Client Info'!R455=Reference!$B$5,'Client Info'!R455=Reference!$B$6),25,0)</f>
        <v>25</v>
      </c>
      <c r="G455">
        <f t="shared" ca="1" si="7"/>
        <v>75</v>
      </c>
      <c r="H455" s="19" t="s">
        <v>1659</v>
      </c>
    </row>
    <row r="456" spans="1:8" x14ac:dyDescent="0.35">
      <c r="A456" s="7" t="str">
        <f>VLOOKUP(B456,'Client Info'!$A:$B,2, FALSE)</f>
        <v>Shalene Hayman</v>
      </c>
      <c r="B456" s="19" t="str">
        <f>'Client Info'!A456</f>
        <v>EDC0772</v>
      </c>
      <c r="C456">
        <f ca="1">(IF('Client Info'!M456="","",(IF(YEARFRAC('Client Info'!M456,Reference!$C$4)&lt;1,0,IF(AND(YEARFRAC('Client Info'!M456,Reference!$C$4)&gt;=1,YEARFRAC('Client Info'!M456,Reference!$C$4)&lt;=3),5,IF(AND(YEARFRAC('Client Info'!M456,Reference!$C$4)&gt;=4,YEARFRAC('Client Info'!M456,Reference!$C$4)&lt;=7),15,IF(YEARFRAC('Client Info'!M456,Reference!$C$4)&gt;=8,25,IF(YEARFRAC('Client Info'!M456,Reference!$C$4)=YEARFRAC('Client Info'!M456,Reference!$C$4),0,0))))))))</f>
        <v>25</v>
      </c>
      <c r="D456">
        <f>IF(OR('Client Info'!J456=Reference!$A$7),0,IF(OR(Reference!$A$5='Client Info'!J456, 'Client Info'!J456=Reference!$A$19,'Client Info'!J456=Reference!$A$23,'Client Info'!J456=Reference!$A$12),25, IF(OR('Client Info'!J456=Reference!$A$6, 'Client Info'!J456=Reference!$A$16),15, IF(OR('Client Info'!J456=Reference!$A$4,'Client Info'!J456=Reference!$A$13,'Client Info'!J456=Reference!$A$17,),5,0))))</f>
        <v>5</v>
      </c>
      <c r="E456">
        <f>IF('Client Info'!O456&lt;Reference!$E$5,0,IF(AND('Client Info'!O456&gt;=Reference!$E$5,'Client Info'!O456&lt;Reference!$E$6),5,IF(AND('Client Info'!O456&gt;=Reference!$E$6,'Client Info'!O456&lt;Reference!$E$7),15,IF(Reference!$E$7&lt;='Client Info'!O456,25))))</f>
        <v>15</v>
      </c>
      <c r="F456">
        <f>IF(OR('Client Info'!R456=Reference!$B$4,'Client Info'!R456=Reference!$B$5,'Client Info'!R456=Reference!$B$6),25,0)</f>
        <v>0</v>
      </c>
      <c r="G456">
        <f t="shared" ca="1" si="7"/>
        <v>45</v>
      </c>
      <c r="H456" s="19" t="s">
        <v>909</v>
      </c>
    </row>
    <row r="457" spans="1:8" x14ac:dyDescent="0.35">
      <c r="A457" s="7" t="str">
        <f>VLOOKUP(B457,'Client Info'!$A:$B,2, FALSE)</f>
        <v>Alondra Gaytan</v>
      </c>
      <c r="B457" s="19" t="str">
        <f>'Client Info'!A457</f>
        <v>EDC2045g</v>
      </c>
      <c r="C457">
        <f ca="1">(IF('Client Info'!M457="","",(IF(YEARFRAC('Client Info'!M457,Reference!$C$4)&lt;1,0,IF(AND(YEARFRAC('Client Info'!M457,Reference!$C$4)&gt;=1,YEARFRAC('Client Info'!M457,Reference!$C$4)&lt;=3),5,IF(AND(YEARFRAC('Client Info'!M457,Reference!$C$4)&gt;=4,YEARFRAC('Client Info'!M457,Reference!$C$4)&lt;=7),15,IF(YEARFRAC('Client Info'!M457,Reference!$C$4)&gt;=8,25,IF(YEARFRAC('Client Info'!M457,Reference!$C$4)=YEARFRAC('Client Info'!M457,Reference!$C$4),0,0))))))))</f>
        <v>25</v>
      </c>
      <c r="D457">
        <f>IF(OR('Client Info'!J457=Reference!$A$7),0,IF(OR(Reference!$A$5='Client Info'!J457, 'Client Info'!J457=Reference!$A$19,'Client Info'!J457=Reference!$A$23,'Client Info'!J457=Reference!$A$12),25, IF(OR('Client Info'!J457=Reference!$A$6, 'Client Info'!J457=Reference!$A$16),15, IF(OR('Client Info'!J457=Reference!$A$4,'Client Info'!J457=Reference!$A$13,'Client Info'!J457=Reference!$A$17,),5,0))))</f>
        <v>0</v>
      </c>
      <c r="E457">
        <f>IF('Client Info'!O457&lt;Reference!$E$5,0,IF(AND('Client Info'!O457&gt;=Reference!$E$5,'Client Info'!O457&lt;Reference!$E$6),5,IF(AND('Client Info'!O457&gt;=Reference!$E$6,'Client Info'!O457&lt;Reference!$E$7),15,IF(Reference!$E$7&lt;='Client Info'!O457,25))))</f>
        <v>0</v>
      </c>
      <c r="F457">
        <f>IF(OR('Client Info'!R457=Reference!$B$4,'Client Info'!R457=Reference!$B$5,'Client Info'!R457=Reference!$B$6),25,0)</f>
        <v>0</v>
      </c>
      <c r="G457">
        <f t="shared" ca="1" si="7"/>
        <v>25</v>
      </c>
      <c r="H457" s="19" t="s">
        <v>885</v>
      </c>
    </row>
    <row r="458" spans="1:8" x14ac:dyDescent="0.35">
      <c r="A458" s="7" t="str">
        <f>VLOOKUP(B458,'Client Info'!$A:$B,2, FALSE)</f>
        <v>Shalene Hayman</v>
      </c>
      <c r="B458" s="19" t="str">
        <f>'Client Info'!A458</f>
        <v>EDC2908</v>
      </c>
      <c r="C458">
        <f ca="1">(IF('Client Info'!M458="","",(IF(YEARFRAC('Client Info'!M458,Reference!$C$4)&lt;1,0,IF(AND(YEARFRAC('Client Info'!M458,Reference!$C$4)&gt;=1,YEARFRAC('Client Info'!M458,Reference!$C$4)&lt;=3),5,IF(AND(YEARFRAC('Client Info'!M458,Reference!$C$4)&gt;=4,YEARFRAC('Client Info'!M458,Reference!$C$4)&lt;=7),15,IF(YEARFRAC('Client Info'!M458,Reference!$C$4)&gt;=8,25,IF(YEARFRAC('Client Info'!M458,Reference!$C$4)=YEARFRAC('Client Info'!M458,Reference!$C$4),0,0))))))))</f>
        <v>5</v>
      </c>
      <c r="D458">
        <f>IF(OR('Client Info'!J458=Reference!$A$7),0,IF(OR(Reference!$A$5='Client Info'!J458, 'Client Info'!J458=Reference!$A$19,'Client Info'!J458=Reference!$A$23,'Client Info'!J458=Reference!$A$12),25, IF(OR('Client Info'!J458=Reference!$A$6, 'Client Info'!J458=Reference!$A$16),15, IF(OR('Client Info'!J458=Reference!$A$4,'Client Info'!J458=Reference!$A$13,'Client Info'!J458=Reference!$A$17,),5,0))))</f>
        <v>0</v>
      </c>
      <c r="E458">
        <f>IF('Client Info'!O458&lt;Reference!$E$5,0,IF(AND('Client Info'!O458&gt;=Reference!$E$5,'Client Info'!O458&lt;Reference!$E$6),5,IF(AND('Client Info'!O458&gt;=Reference!$E$6,'Client Info'!O458&lt;Reference!$E$7),15,IF(Reference!$E$7&lt;='Client Info'!O458,25))))</f>
        <v>15</v>
      </c>
      <c r="F458">
        <f>IF(OR('Client Info'!R458=Reference!$B$4,'Client Info'!R458=Reference!$B$5,'Client Info'!R458=Reference!$B$6),25,0)</f>
        <v>0</v>
      </c>
      <c r="G458">
        <f t="shared" ca="1" si="7"/>
        <v>20</v>
      </c>
      <c r="H458" s="19" t="s">
        <v>909</v>
      </c>
    </row>
    <row r="459" spans="1:8" x14ac:dyDescent="0.35">
      <c r="A459" s="7" t="str">
        <f>VLOOKUP(B459,'Client Info'!$A:$B,2, FALSE)</f>
        <v>Mary Anne Rooney</v>
      </c>
      <c r="B459" s="19" t="str">
        <f>'Client Info'!A459</f>
        <v>EDC1242</v>
      </c>
      <c r="C459">
        <f ca="1">(IF('Client Info'!M459="","",(IF(YEARFRAC('Client Info'!M459,Reference!$C$4)&lt;1,0,IF(AND(YEARFRAC('Client Info'!M459,Reference!$C$4)&gt;=1,YEARFRAC('Client Info'!M459,Reference!$C$4)&lt;=3),5,IF(AND(YEARFRAC('Client Info'!M459,Reference!$C$4)&gt;=4,YEARFRAC('Client Info'!M459,Reference!$C$4)&lt;=7),15,IF(YEARFRAC('Client Info'!M459,Reference!$C$4)&gt;=8,25,IF(YEARFRAC('Client Info'!M459,Reference!$C$4)=YEARFRAC('Client Info'!M459,Reference!$C$4),0,0))))))))</f>
        <v>25</v>
      </c>
      <c r="D459">
        <f>IF(OR('Client Info'!J459=Reference!$A$7),0,IF(OR(Reference!$A$5='Client Info'!J459, 'Client Info'!J459=Reference!$A$19,'Client Info'!J459=Reference!$A$23,'Client Info'!J459=Reference!$A$12),25, IF(OR('Client Info'!J459=Reference!$A$6, 'Client Info'!J459=Reference!$A$16),15, IF(OR('Client Info'!J459=Reference!$A$4,'Client Info'!J459=Reference!$A$13,'Client Info'!J459=Reference!$A$17,),5,0))))</f>
        <v>5</v>
      </c>
      <c r="E459">
        <f>IF('Client Info'!O459&lt;Reference!$E$5,0,IF(AND('Client Info'!O459&gt;=Reference!$E$5,'Client Info'!O459&lt;Reference!$E$6),5,IF(AND('Client Info'!O459&gt;=Reference!$E$6,'Client Info'!O459&lt;Reference!$E$7),15,IF(Reference!$E$7&lt;='Client Info'!O459,25))))</f>
        <v>5</v>
      </c>
      <c r="F459">
        <f>IF(OR('Client Info'!R459=Reference!$B$4,'Client Info'!R459=Reference!$B$5,'Client Info'!R459=Reference!$B$6),25,0)</f>
        <v>25</v>
      </c>
      <c r="G459">
        <f t="shared" ca="1" si="7"/>
        <v>60</v>
      </c>
      <c r="H459" s="19" t="s">
        <v>1659</v>
      </c>
    </row>
    <row r="460" spans="1:8" x14ac:dyDescent="0.35">
      <c r="A460" s="7" t="str">
        <f>VLOOKUP(B460,'Client Info'!$A:$B,2, FALSE)</f>
        <v>Rose Obetz</v>
      </c>
      <c r="B460" s="19" t="str">
        <f>'Client Info'!A460</f>
        <v>EDC1334</v>
      </c>
      <c r="C460" t="str">
        <f>(IF('Client Info'!M460="","",(IF(YEARFRAC('Client Info'!M460,Reference!$C$4)&lt;1,0,IF(AND(YEARFRAC('Client Info'!M460,Reference!$C$4)&gt;=1,YEARFRAC('Client Info'!M460,Reference!$C$4)&lt;=3),5,IF(AND(YEARFRAC('Client Info'!M460,Reference!$C$4)&gt;=4,YEARFRAC('Client Info'!M460,Reference!$C$4)&lt;=7),15,IF(YEARFRAC('Client Info'!M460,Reference!$C$4)&gt;=8,25,IF(YEARFRAC('Client Info'!M460,Reference!$C$4)=YEARFRAC('Client Info'!M460,Reference!$C$4),0,0))))))))</f>
        <v/>
      </c>
      <c r="D460">
        <f>IF(OR('Client Info'!J460=Reference!$A$7),0,IF(OR(Reference!$A$5='Client Info'!J460, 'Client Info'!J460=Reference!$A$19,'Client Info'!J460=Reference!$A$23,'Client Info'!J460=Reference!$A$12),25, IF(OR('Client Info'!J460=Reference!$A$6, 'Client Info'!J460=Reference!$A$16),15, IF(OR('Client Info'!J460=Reference!$A$4,'Client Info'!J460=Reference!$A$13,'Client Info'!J460=Reference!$A$17,),5,0))))</f>
        <v>5</v>
      </c>
      <c r="E460">
        <f>IF('Client Info'!O460&lt;Reference!$E$5,0,IF(AND('Client Info'!O460&gt;=Reference!$E$5,'Client Info'!O460&lt;Reference!$E$6),5,IF(AND('Client Info'!O460&gt;=Reference!$E$6,'Client Info'!O460&lt;Reference!$E$7),15,IF(Reference!$E$7&lt;='Client Info'!O460,25))))</f>
        <v>0</v>
      </c>
      <c r="F460">
        <f>IF(OR('Client Info'!R460=Reference!$B$4,'Client Info'!R460=Reference!$B$5,'Client Info'!R460=Reference!$B$6),25,0)</f>
        <v>0</v>
      </c>
      <c r="G460">
        <f t="shared" si="7"/>
        <v>5</v>
      </c>
      <c r="H460" s="19" t="s">
        <v>874</v>
      </c>
    </row>
    <row r="461" spans="1:8" x14ac:dyDescent="0.35">
      <c r="A461" s="7" t="str">
        <f>VLOOKUP(B461,'Client Info'!$A:$B,2, FALSE)</f>
        <v>Ray Bowman</v>
      </c>
      <c r="B461" s="19" t="str">
        <f>'Client Info'!A461</f>
        <v>EDC2108</v>
      </c>
      <c r="C461" t="str">
        <f>(IF('Client Info'!M461="","",(IF(YEARFRAC('Client Info'!M461,Reference!$C$4)&lt;1,0,IF(AND(YEARFRAC('Client Info'!M461,Reference!$C$4)&gt;=1,YEARFRAC('Client Info'!M461,Reference!$C$4)&lt;=3),5,IF(AND(YEARFRAC('Client Info'!M461,Reference!$C$4)&gt;=4,YEARFRAC('Client Info'!M461,Reference!$C$4)&lt;=7),15,IF(YEARFRAC('Client Info'!M461,Reference!$C$4)&gt;=8,25,IF(YEARFRAC('Client Info'!M461,Reference!$C$4)=YEARFRAC('Client Info'!M461,Reference!$C$4),0,0))))))))</f>
        <v/>
      </c>
      <c r="D461">
        <f>IF(OR('Client Info'!J461=Reference!$A$7),0,IF(OR(Reference!$A$5='Client Info'!J461, 'Client Info'!J461=Reference!$A$19,'Client Info'!J461=Reference!$A$23,'Client Info'!J461=Reference!$A$12),25, IF(OR('Client Info'!J461=Reference!$A$6, 'Client Info'!J461=Reference!$A$16),15, IF(OR('Client Info'!J461=Reference!$A$4,'Client Info'!J461=Reference!$A$13,'Client Info'!J461=Reference!$A$17,),5,0))))</f>
        <v>5</v>
      </c>
      <c r="E461">
        <f>IF('Client Info'!O461&lt;Reference!$E$5,0,IF(AND('Client Info'!O461&gt;=Reference!$E$5,'Client Info'!O461&lt;Reference!$E$6),5,IF(AND('Client Info'!O461&gt;=Reference!$E$6,'Client Info'!O461&lt;Reference!$E$7),15,IF(Reference!$E$7&lt;='Client Info'!O461,25))))</f>
        <v>0</v>
      </c>
      <c r="F461">
        <f>IF(OR('Client Info'!R461=Reference!$B$4,'Client Info'!R461=Reference!$B$5,'Client Info'!R461=Reference!$B$6),25,0)</f>
        <v>0</v>
      </c>
      <c r="G461">
        <f t="shared" si="7"/>
        <v>5</v>
      </c>
      <c r="H461" s="19" t="s">
        <v>912</v>
      </c>
    </row>
    <row r="462" spans="1:8" x14ac:dyDescent="0.35">
      <c r="A462" s="7" t="str">
        <f>VLOOKUP(B462,'Client Info'!$A:$B,2, FALSE)</f>
        <v>Karen Scuncio</v>
      </c>
      <c r="B462" s="19" t="str">
        <f>'Client Info'!A462</f>
        <v>EDC2336T</v>
      </c>
      <c r="C462" t="str">
        <f>(IF('Client Info'!M462="","",(IF(YEARFRAC('Client Info'!M462,Reference!$C$4)&lt;1,0,IF(AND(YEARFRAC('Client Info'!M462,Reference!$C$4)&gt;=1,YEARFRAC('Client Info'!M462,Reference!$C$4)&lt;=3),5,IF(AND(YEARFRAC('Client Info'!M462,Reference!$C$4)&gt;=4,YEARFRAC('Client Info'!M462,Reference!$C$4)&lt;=7),15,IF(YEARFRAC('Client Info'!M462,Reference!$C$4)&gt;=8,25,IF(YEARFRAC('Client Info'!M462,Reference!$C$4)=YEARFRAC('Client Info'!M462,Reference!$C$4),0,0))))))))</f>
        <v/>
      </c>
      <c r="D462">
        <f>IF(OR('Client Info'!J462=Reference!$A$7),0,IF(OR(Reference!$A$5='Client Info'!J462, 'Client Info'!J462=Reference!$A$19,'Client Info'!J462=Reference!$A$23,'Client Info'!J462=Reference!$A$12),25, IF(OR('Client Info'!J462=Reference!$A$6, 'Client Info'!J462=Reference!$A$16),15, IF(OR('Client Info'!J462=Reference!$A$4,'Client Info'!J462=Reference!$A$13,'Client Info'!J462=Reference!$A$17,),5,0))))</f>
        <v>25</v>
      </c>
      <c r="E462">
        <f>IF('Client Info'!O462&lt;Reference!$E$5,0,IF(AND('Client Info'!O462&gt;=Reference!$E$5,'Client Info'!O462&lt;Reference!$E$6),5,IF(AND('Client Info'!O462&gt;=Reference!$E$6,'Client Info'!O462&lt;Reference!$E$7),15,IF(Reference!$E$7&lt;='Client Info'!O462,25))))</f>
        <v>0</v>
      </c>
      <c r="F462">
        <f>IF(OR('Client Info'!R462=Reference!$B$4,'Client Info'!R462=Reference!$B$5,'Client Info'!R462=Reference!$B$6),25,0)</f>
        <v>0</v>
      </c>
      <c r="G462">
        <f t="shared" si="7"/>
        <v>25</v>
      </c>
      <c r="H462" s="19" t="s">
        <v>804</v>
      </c>
    </row>
    <row r="463" spans="1:8" x14ac:dyDescent="0.35">
      <c r="A463" s="7" t="str">
        <f>VLOOKUP(B463,'Client Info'!$A:$B,2, FALSE)</f>
        <v>Anthony C. Elliott</v>
      </c>
      <c r="B463" s="19" t="str">
        <f>'Client Info'!A463</f>
        <v>EDC1954</v>
      </c>
      <c r="C463">
        <f ca="1">(IF('Client Info'!M463="","",(IF(YEARFRAC('Client Info'!M463,Reference!$C$4)&lt;1,0,IF(AND(YEARFRAC('Client Info'!M463,Reference!$C$4)&gt;=1,YEARFRAC('Client Info'!M463,Reference!$C$4)&lt;=3),5,IF(AND(YEARFRAC('Client Info'!M463,Reference!$C$4)&gt;=4,YEARFRAC('Client Info'!M463,Reference!$C$4)&lt;=7),15,IF(YEARFRAC('Client Info'!M463,Reference!$C$4)&gt;=8,25,IF(YEARFRAC('Client Info'!M463,Reference!$C$4)=YEARFRAC('Client Info'!M463,Reference!$C$4),0,0))))))))</f>
        <v>5</v>
      </c>
      <c r="D463">
        <f>IF(OR('Client Info'!J463=Reference!$A$7),0,IF(OR(Reference!$A$5='Client Info'!J463, 'Client Info'!J463=Reference!$A$19,'Client Info'!J463=Reference!$A$23,'Client Info'!J463=Reference!$A$12),25, IF(OR('Client Info'!J463=Reference!$A$6, 'Client Info'!J463=Reference!$A$16),15, IF(OR('Client Info'!J463=Reference!$A$4,'Client Info'!J463=Reference!$A$13,'Client Info'!J463=Reference!$A$17,),5,0))))</f>
        <v>5</v>
      </c>
      <c r="E463">
        <f>IF('Client Info'!O463&lt;Reference!$E$5,0,IF(AND('Client Info'!O463&gt;=Reference!$E$5,'Client Info'!O463&lt;Reference!$E$6),5,IF(AND('Client Info'!O463&gt;=Reference!$E$6,'Client Info'!O463&lt;Reference!$E$7),15,IF(Reference!$E$7&lt;='Client Info'!O463,25))))</f>
        <v>0</v>
      </c>
      <c r="F463">
        <f>IF(OR('Client Info'!R463=Reference!$B$4,'Client Info'!R463=Reference!$B$5,'Client Info'!R463=Reference!$B$6),25,0)</f>
        <v>0</v>
      </c>
      <c r="G463">
        <f t="shared" ca="1" si="7"/>
        <v>10</v>
      </c>
      <c r="H463" s="19" t="s">
        <v>1365</v>
      </c>
    </row>
    <row r="464" spans="1:8" x14ac:dyDescent="0.35">
      <c r="A464" s="7" t="str">
        <f>VLOOKUP(B464,'Client Info'!$A:$B,2, FALSE)</f>
        <v>Bill Bartels</v>
      </c>
      <c r="B464" s="19" t="str">
        <f>'Client Info'!A464</f>
        <v>EDC2974</v>
      </c>
      <c r="C464" t="str">
        <f>(IF('Client Info'!M464="","",(IF(YEARFRAC('Client Info'!M464,Reference!$C$4)&lt;1,0,IF(AND(YEARFRAC('Client Info'!M464,Reference!$C$4)&gt;=1,YEARFRAC('Client Info'!M464,Reference!$C$4)&lt;=3),5,IF(AND(YEARFRAC('Client Info'!M464,Reference!$C$4)&gt;=4,YEARFRAC('Client Info'!M464,Reference!$C$4)&lt;=7),15,IF(YEARFRAC('Client Info'!M464,Reference!$C$4)&gt;=8,25,IF(YEARFRAC('Client Info'!M464,Reference!$C$4)=YEARFRAC('Client Info'!M464,Reference!$C$4),0,0))))))))</f>
        <v/>
      </c>
      <c r="D464">
        <f>IF(OR('Client Info'!J464=Reference!$A$7),0,IF(OR(Reference!$A$5='Client Info'!J464, 'Client Info'!J464=Reference!$A$19,'Client Info'!J464=Reference!$A$23,'Client Info'!J464=Reference!$A$12),25, IF(OR('Client Info'!J464=Reference!$A$6, 'Client Info'!J464=Reference!$A$16),15, IF(OR('Client Info'!J464=Reference!$A$4,'Client Info'!J464=Reference!$A$13,'Client Info'!J464=Reference!$A$17,),5,0))))</f>
        <v>5</v>
      </c>
      <c r="E464">
        <f>IF('Client Info'!O464&lt;Reference!$E$5,0,IF(AND('Client Info'!O464&gt;=Reference!$E$5,'Client Info'!O464&lt;Reference!$E$6),5,IF(AND('Client Info'!O464&gt;=Reference!$E$6,'Client Info'!O464&lt;Reference!$E$7),15,IF(Reference!$E$7&lt;='Client Info'!O464,25))))</f>
        <v>0</v>
      </c>
      <c r="F464">
        <f>IF(OR('Client Info'!R464=Reference!$B$4,'Client Info'!R464=Reference!$B$5,'Client Info'!R464=Reference!$B$6),25,0)</f>
        <v>0</v>
      </c>
      <c r="G464">
        <f t="shared" si="7"/>
        <v>5</v>
      </c>
      <c r="H464" s="19" t="s">
        <v>812</v>
      </c>
    </row>
    <row r="465" spans="1:8" x14ac:dyDescent="0.35">
      <c r="A465" s="7" t="str">
        <f>VLOOKUP(B465,'Client Info'!$A:$B,2, FALSE)</f>
        <v>Bill Bartels</v>
      </c>
      <c r="B465" s="19" t="str">
        <f>'Client Info'!A465</f>
        <v>EDC2513</v>
      </c>
      <c r="C465" t="str">
        <f>(IF('Client Info'!M465="","",(IF(YEARFRAC('Client Info'!M465,Reference!$C$4)&lt;1,0,IF(AND(YEARFRAC('Client Info'!M465,Reference!$C$4)&gt;=1,YEARFRAC('Client Info'!M465,Reference!$C$4)&lt;=3),5,IF(AND(YEARFRAC('Client Info'!M465,Reference!$C$4)&gt;=4,YEARFRAC('Client Info'!M465,Reference!$C$4)&lt;=7),15,IF(YEARFRAC('Client Info'!M465,Reference!$C$4)&gt;=8,25,IF(YEARFRAC('Client Info'!M465,Reference!$C$4)=YEARFRAC('Client Info'!M465,Reference!$C$4),0,0))))))))</f>
        <v/>
      </c>
      <c r="D465">
        <f>IF(OR('Client Info'!J465=Reference!$A$7),0,IF(OR(Reference!$A$5='Client Info'!J465, 'Client Info'!J465=Reference!$A$19,'Client Info'!J465=Reference!$A$23,'Client Info'!J465=Reference!$A$12),25, IF(OR('Client Info'!J465=Reference!$A$6, 'Client Info'!J465=Reference!$A$16),15, IF(OR('Client Info'!J465=Reference!$A$4,'Client Info'!J465=Reference!$A$13,'Client Info'!J465=Reference!$A$17,),5,0))))</f>
        <v>5</v>
      </c>
      <c r="E465">
        <f>IF('Client Info'!O465&lt;Reference!$E$5,0,IF(AND('Client Info'!O465&gt;=Reference!$E$5,'Client Info'!O465&lt;Reference!$E$6),5,IF(AND('Client Info'!O465&gt;=Reference!$E$6,'Client Info'!O465&lt;Reference!$E$7),15,IF(Reference!$E$7&lt;='Client Info'!O465,25))))</f>
        <v>0</v>
      </c>
      <c r="F465">
        <f>IF(OR('Client Info'!R465=Reference!$B$4,'Client Info'!R465=Reference!$B$5,'Client Info'!R465=Reference!$B$6),25,0)</f>
        <v>25</v>
      </c>
      <c r="G465">
        <f t="shared" si="7"/>
        <v>30</v>
      </c>
      <c r="H465" s="19" t="s">
        <v>812</v>
      </c>
    </row>
    <row r="466" spans="1:8" x14ac:dyDescent="0.35">
      <c r="A466" s="7" t="str">
        <f>VLOOKUP(B466,'Client Info'!$A:$B,2, FALSE)</f>
        <v>Catherine Grooms</v>
      </c>
      <c r="B466" s="19" t="str">
        <f>'Client Info'!A466</f>
        <v>EDC2698</v>
      </c>
      <c r="C466" t="str">
        <f>(IF('Client Info'!M466="","",(IF(YEARFRAC('Client Info'!M466,Reference!$C$4)&lt;1,0,IF(AND(YEARFRAC('Client Info'!M466,Reference!$C$4)&gt;=1,YEARFRAC('Client Info'!M466,Reference!$C$4)&lt;=3),5,IF(AND(YEARFRAC('Client Info'!M466,Reference!$C$4)&gt;=4,YEARFRAC('Client Info'!M466,Reference!$C$4)&lt;=7),15,IF(YEARFRAC('Client Info'!M466,Reference!$C$4)&gt;=8,25,IF(YEARFRAC('Client Info'!M466,Reference!$C$4)=YEARFRAC('Client Info'!M466,Reference!$C$4),0,0))))))))</f>
        <v/>
      </c>
      <c r="D466">
        <f>IF(OR('Client Info'!J466=Reference!$A$7),0,IF(OR(Reference!$A$5='Client Info'!J466, 'Client Info'!J466=Reference!$A$19,'Client Info'!J466=Reference!$A$23,'Client Info'!J466=Reference!$A$12),25, IF(OR('Client Info'!J466=Reference!$A$6, 'Client Info'!J466=Reference!$A$16),15, IF(OR('Client Info'!J466=Reference!$A$4,'Client Info'!J466=Reference!$A$13,'Client Info'!J466=Reference!$A$17,),5,0))))</f>
        <v>5</v>
      </c>
      <c r="E466">
        <f>IF('Client Info'!O466&lt;Reference!$E$5,0,IF(AND('Client Info'!O466&gt;=Reference!$E$5,'Client Info'!O466&lt;Reference!$E$6),5,IF(AND('Client Info'!O466&gt;=Reference!$E$6,'Client Info'!O466&lt;Reference!$E$7),15,IF(Reference!$E$7&lt;='Client Info'!O466,25))))</f>
        <v>0</v>
      </c>
      <c r="F466">
        <f>IF(OR('Client Info'!R466=Reference!$B$4,'Client Info'!R466=Reference!$B$5,'Client Info'!R466=Reference!$B$6),25,0)</f>
        <v>0</v>
      </c>
      <c r="G466">
        <f t="shared" si="7"/>
        <v>5</v>
      </c>
      <c r="H466" s="19" t="s">
        <v>838</v>
      </c>
    </row>
    <row r="467" spans="1:8" x14ac:dyDescent="0.35">
      <c r="A467" s="7" t="str">
        <f>VLOOKUP(B467,'Client Info'!$A:$B,2, FALSE)</f>
        <v>Ray Bowman</v>
      </c>
      <c r="B467" s="19" t="str">
        <f>'Client Info'!A467</f>
        <v>EDC2050g</v>
      </c>
      <c r="C467" t="str">
        <f>(IF('Client Info'!M467="","",(IF(YEARFRAC('Client Info'!M467,Reference!$C$4)&lt;1,0,IF(AND(YEARFRAC('Client Info'!M467,Reference!$C$4)&gt;=1,YEARFRAC('Client Info'!M467,Reference!$C$4)&lt;=3),5,IF(AND(YEARFRAC('Client Info'!M467,Reference!$C$4)&gt;=4,YEARFRAC('Client Info'!M467,Reference!$C$4)&lt;=7),15,IF(YEARFRAC('Client Info'!M467,Reference!$C$4)&gt;=8,25,IF(YEARFRAC('Client Info'!M467,Reference!$C$4)=YEARFRAC('Client Info'!M467,Reference!$C$4),0,0))))))))</f>
        <v/>
      </c>
      <c r="D467">
        <f>IF(OR('Client Info'!J467=Reference!$A$7),0,IF(OR(Reference!$A$5='Client Info'!J467, 'Client Info'!J467=Reference!$A$19,'Client Info'!J467=Reference!$A$23,'Client Info'!J467=Reference!$A$12),25, IF(OR('Client Info'!J467=Reference!$A$6, 'Client Info'!J467=Reference!$A$16),15, IF(OR('Client Info'!J467=Reference!$A$4,'Client Info'!J467=Reference!$A$13,'Client Info'!J467=Reference!$A$17,),5,0))))</f>
        <v>5</v>
      </c>
      <c r="E467">
        <f>IF('Client Info'!O467&lt;Reference!$E$5,0,IF(AND('Client Info'!O467&gt;=Reference!$E$5,'Client Info'!O467&lt;Reference!$E$6),5,IF(AND('Client Info'!O467&gt;=Reference!$E$6,'Client Info'!O467&lt;Reference!$E$7),15,IF(Reference!$E$7&lt;='Client Info'!O467,25))))</f>
        <v>0</v>
      </c>
      <c r="F467">
        <f>IF(OR('Client Info'!R467=Reference!$B$4,'Client Info'!R467=Reference!$B$5,'Client Info'!R467=Reference!$B$6),25,0)</f>
        <v>25</v>
      </c>
      <c r="G467">
        <f t="shared" si="7"/>
        <v>30</v>
      </c>
      <c r="H467" s="19" t="s">
        <v>912</v>
      </c>
    </row>
    <row r="468" spans="1:8" x14ac:dyDescent="0.35">
      <c r="A468" s="7" t="str">
        <f>VLOOKUP(B468,'Client Info'!$A:$B,2, FALSE)</f>
        <v>Gonzalo Fernandez</v>
      </c>
      <c r="B468" s="19" t="str">
        <f>'Client Info'!A468</f>
        <v>EDC1989g</v>
      </c>
      <c r="C468" t="str">
        <f>(IF('Client Info'!M468="","",(IF(YEARFRAC('Client Info'!M468,Reference!$C$4)&lt;1,0,IF(AND(YEARFRAC('Client Info'!M468,Reference!$C$4)&gt;=1,YEARFRAC('Client Info'!M468,Reference!$C$4)&lt;=3),5,IF(AND(YEARFRAC('Client Info'!M468,Reference!$C$4)&gt;=4,YEARFRAC('Client Info'!M468,Reference!$C$4)&lt;=7),15,IF(YEARFRAC('Client Info'!M468,Reference!$C$4)&gt;=8,25,IF(YEARFRAC('Client Info'!M468,Reference!$C$4)=YEARFRAC('Client Info'!M468,Reference!$C$4),0,0))))))))</f>
        <v/>
      </c>
      <c r="D468">
        <f>IF(OR('Client Info'!J468=Reference!$A$7),0,IF(OR(Reference!$A$5='Client Info'!J468, 'Client Info'!J468=Reference!$A$19,'Client Info'!J468=Reference!$A$23,'Client Info'!J468=Reference!$A$12),25, IF(OR('Client Info'!J468=Reference!$A$6, 'Client Info'!J468=Reference!$A$16),15, IF(OR('Client Info'!J468=Reference!$A$4,'Client Info'!J468=Reference!$A$13,'Client Info'!J468=Reference!$A$17,),5,0))))</f>
        <v>0</v>
      </c>
      <c r="E468">
        <f>IF('Client Info'!O468&lt;Reference!$E$5,0,IF(AND('Client Info'!O468&gt;=Reference!$E$5,'Client Info'!O468&lt;Reference!$E$6),5,IF(AND('Client Info'!O468&gt;=Reference!$E$6,'Client Info'!O468&lt;Reference!$E$7),15,IF(Reference!$E$7&lt;='Client Info'!O468,25))))</f>
        <v>0</v>
      </c>
      <c r="F468">
        <f>IF(OR('Client Info'!R468=Reference!$B$4,'Client Info'!R468=Reference!$B$5,'Client Info'!R468=Reference!$B$6),25,0)</f>
        <v>0</v>
      </c>
      <c r="G468">
        <f t="shared" si="7"/>
        <v>0</v>
      </c>
      <c r="H468" s="19" t="s">
        <v>848</v>
      </c>
    </row>
    <row r="469" spans="1:8" x14ac:dyDescent="0.35">
      <c r="A469" s="7" t="str">
        <f>VLOOKUP(B469,'Client Info'!$A:$B,2, FALSE)</f>
        <v>Alondra Gaytan</v>
      </c>
      <c r="B469" s="19" t="str">
        <f>'Client Info'!A469</f>
        <v>EDC2303</v>
      </c>
      <c r="C469" t="str">
        <f>(IF('Client Info'!M469="","",(IF(YEARFRAC('Client Info'!M469,Reference!$C$4)&lt;1,0,IF(AND(YEARFRAC('Client Info'!M469,Reference!$C$4)&gt;=1,YEARFRAC('Client Info'!M469,Reference!$C$4)&lt;=3),5,IF(AND(YEARFRAC('Client Info'!M469,Reference!$C$4)&gt;=4,YEARFRAC('Client Info'!M469,Reference!$C$4)&lt;=7),15,IF(YEARFRAC('Client Info'!M469,Reference!$C$4)&gt;=8,25,IF(YEARFRAC('Client Info'!M469,Reference!$C$4)=YEARFRAC('Client Info'!M469,Reference!$C$4),0,0))))))))</f>
        <v/>
      </c>
      <c r="D469">
        <f>IF(OR('Client Info'!J469=Reference!$A$7),0,IF(OR(Reference!$A$5='Client Info'!J469, 'Client Info'!J469=Reference!$A$19,'Client Info'!J469=Reference!$A$23,'Client Info'!J469=Reference!$A$12),25, IF(OR('Client Info'!J469=Reference!$A$6, 'Client Info'!J469=Reference!$A$16),15, IF(OR('Client Info'!J469=Reference!$A$4,'Client Info'!J469=Reference!$A$13,'Client Info'!J469=Reference!$A$17,),5,0))))</f>
        <v>5</v>
      </c>
      <c r="E469">
        <f>IF('Client Info'!O469&lt;Reference!$E$5,0,IF(AND('Client Info'!O469&gt;=Reference!$E$5,'Client Info'!O469&lt;Reference!$E$6),5,IF(AND('Client Info'!O469&gt;=Reference!$E$6,'Client Info'!O469&lt;Reference!$E$7),15,IF(Reference!$E$7&lt;='Client Info'!O469,25))))</f>
        <v>0</v>
      </c>
      <c r="F469">
        <f>IF(OR('Client Info'!R469=Reference!$B$4,'Client Info'!R469=Reference!$B$5,'Client Info'!R469=Reference!$B$6),25,0)</f>
        <v>25</v>
      </c>
      <c r="G469">
        <f t="shared" si="7"/>
        <v>30</v>
      </c>
      <c r="H469" s="19" t="s">
        <v>885</v>
      </c>
    </row>
    <row r="470" spans="1:8" x14ac:dyDescent="0.35">
      <c r="A470" s="7" t="str">
        <f>VLOOKUP(B470,'Client Info'!$A:$B,2, FALSE)</f>
        <v>Michael Kauffman</v>
      </c>
      <c r="B470" s="19" t="str">
        <f>'Client Info'!A470</f>
        <v>EDC2750</v>
      </c>
      <c r="C470" t="str">
        <f>(IF('Client Info'!M470="","",(IF(YEARFRAC('Client Info'!M470,Reference!$C$4)&lt;1,0,IF(AND(YEARFRAC('Client Info'!M470,Reference!$C$4)&gt;=1,YEARFRAC('Client Info'!M470,Reference!$C$4)&lt;=3),5,IF(AND(YEARFRAC('Client Info'!M470,Reference!$C$4)&gt;=4,YEARFRAC('Client Info'!M470,Reference!$C$4)&lt;=7),15,IF(YEARFRAC('Client Info'!M470,Reference!$C$4)&gt;=8,25,IF(YEARFRAC('Client Info'!M470,Reference!$C$4)=YEARFRAC('Client Info'!M470,Reference!$C$4),0,0))))))))</f>
        <v/>
      </c>
      <c r="D470">
        <f>IF(OR('Client Info'!J470=Reference!$A$7),0,IF(OR(Reference!$A$5='Client Info'!J470, 'Client Info'!J470=Reference!$A$19,'Client Info'!J470=Reference!$A$23,'Client Info'!J470=Reference!$A$12),25, IF(OR('Client Info'!J470=Reference!$A$6, 'Client Info'!J470=Reference!$A$16),15, IF(OR('Client Info'!J470=Reference!$A$4,'Client Info'!J470=Reference!$A$13,'Client Info'!J470=Reference!$A$17,),5,0))))</f>
        <v>25</v>
      </c>
      <c r="E470">
        <f>IF('Client Info'!O470&lt;Reference!$E$5,0,IF(AND('Client Info'!O470&gt;=Reference!$E$5,'Client Info'!O470&lt;Reference!$E$6),5,IF(AND('Client Info'!O470&gt;=Reference!$E$6,'Client Info'!O470&lt;Reference!$E$7),15,IF(Reference!$E$7&lt;='Client Info'!O470,25))))</f>
        <v>0</v>
      </c>
      <c r="F470">
        <f>IF(OR('Client Info'!R470=Reference!$B$4,'Client Info'!R470=Reference!$B$5,'Client Info'!R470=Reference!$B$6),25,0)</f>
        <v>0</v>
      </c>
      <c r="G470">
        <f t="shared" si="7"/>
        <v>25</v>
      </c>
      <c r="H470" s="19" t="s">
        <v>882</v>
      </c>
    </row>
    <row r="471" spans="1:8" x14ac:dyDescent="0.35">
      <c r="A471" s="7" t="str">
        <f>VLOOKUP(B471,'Client Info'!$A:$B,2, FALSE)</f>
        <v>Michael Kauffman</v>
      </c>
      <c r="B471" s="19" t="str">
        <f>'Client Info'!A471</f>
        <v>EDC2786</v>
      </c>
      <c r="C471" t="str">
        <f>(IF('Client Info'!M471="","",(IF(YEARFRAC('Client Info'!M471,Reference!$C$4)&lt;1,0,IF(AND(YEARFRAC('Client Info'!M471,Reference!$C$4)&gt;=1,YEARFRAC('Client Info'!M471,Reference!$C$4)&lt;=3),5,IF(AND(YEARFRAC('Client Info'!M471,Reference!$C$4)&gt;=4,YEARFRAC('Client Info'!M471,Reference!$C$4)&lt;=7),15,IF(YEARFRAC('Client Info'!M471,Reference!$C$4)&gt;=8,25,IF(YEARFRAC('Client Info'!M471,Reference!$C$4)=YEARFRAC('Client Info'!M471,Reference!$C$4),0,0))))))))</f>
        <v/>
      </c>
      <c r="D471">
        <f>IF(OR('Client Info'!J471=Reference!$A$7),0,IF(OR(Reference!$A$5='Client Info'!J471, 'Client Info'!J471=Reference!$A$19,'Client Info'!J471=Reference!$A$23,'Client Info'!J471=Reference!$A$12),25, IF(OR('Client Info'!J471=Reference!$A$6, 'Client Info'!J471=Reference!$A$16),15, IF(OR('Client Info'!J471=Reference!$A$4,'Client Info'!J471=Reference!$A$13,'Client Info'!J471=Reference!$A$17,),5,0))))</f>
        <v>25</v>
      </c>
      <c r="E471">
        <f>IF('Client Info'!O471&lt;Reference!$E$5,0,IF(AND('Client Info'!O471&gt;=Reference!$E$5,'Client Info'!O471&lt;Reference!$E$6),5,IF(AND('Client Info'!O471&gt;=Reference!$E$6,'Client Info'!O471&lt;Reference!$E$7),15,IF(Reference!$E$7&lt;='Client Info'!O471,25))))</f>
        <v>0</v>
      </c>
      <c r="F471">
        <f>IF(OR('Client Info'!R471=Reference!$B$4,'Client Info'!R471=Reference!$B$5,'Client Info'!R471=Reference!$B$6),25,0)</f>
        <v>0</v>
      </c>
      <c r="G471">
        <f t="shared" si="7"/>
        <v>25</v>
      </c>
      <c r="H471" s="19" t="s">
        <v>882</v>
      </c>
    </row>
    <row r="472" spans="1:8" x14ac:dyDescent="0.35">
      <c r="A472" s="7" t="str">
        <f>VLOOKUP(B472,'Client Info'!$A:$B,2, FALSE)</f>
        <v>Alondra Gaytan</v>
      </c>
      <c r="B472" s="19" t="str">
        <f>'Client Info'!A472</f>
        <v>EDC2041g</v>
      </c>
      <c r="C472">
        <f ca="1">(IF('Client Info'!M472="","",(IF(YEARFRAC('Client Info'!M472,Reference!$C$4)&lt;1,0,IF(AND(YEARFRAC('Client Info'!M472,Reference!$C$4)&gt;=1,YEARFRAC('Client Info'!M472,Reference!$C$4)&lt;=3),5,IF(AND(YEARFRAC('Client Info'!M472,Reference!$C$4)&gt;=4,YEARFRAC('Client Info'!M472,Reference!$C$4)&lt;=7),15,IF(YEARFRAC('Client Info'!M472,Reference!$C$4)&gt;=8,25,IF(YEARFRAC('Client Info'!M472,Reference!$C$4)=YEARFRAC('Client Info'!M472,Reference!$C$4),0,0))))))))</f>
        <v>15</v>
      </c>
      <c r="D472">
        <f>IF(OR('Client Info'!J472=Reference!$A$7),0,IF(OR(Reference!$A$5='Client Info'!J472, 'Client Info'!J472=Reference!$A$19,'Client Info'!J472=Reference!$A$23,'Client Info'!J472=Reference!$A$12),25, IF(OR('Client Info'!J472=Reference!$A$6, 'Client Info'!J472=Reference!$A$16),15, IF(OR('Client Info'!J472=Reference!$A$4,'Client Info'!J472=Reference!$A$13,'Client Info'!J472=Reference!$A$17,),5,0))))</f>
        <v>25</v>
      </c>
      <c r="E472">
        <f>IF('Client Info'!O472&lt;Reference!$E$5,0,IF(AND('Client Info'!O472&gt;=Reference!$E$5,'Client Info'!O472&lt;Reference!$E$6),5,IF(AND('Client Info'!O472&gt;=Reference!$E$6,'Client Info'!O472&lt;Reference!$E$7),15,IF(Reference!$E$7&lt;='Client Info'!O472,25))))</f>
        <v>0</v>
      </c>
      <c r="F472">
        <f>IF(OR('Client Info'!R472=Reference!$B$4,'Client Info'!R472=Reference!$B$5,'Client Info'!R472=Reference!$B$6),25,0)</f>
        <v>0</v>
      </c>
      <c r="G472">
        <f t="shared" ca="1" si="7"/>
        <v>40</v>
      </c>
      <c r="H472" s="19" t="s">
        <v>885</v>
      </c>
    </row>
    <row r="473" spans="1:8" x14ac:dyDescent="0.35">
      <c r="A473" s="7" t="str">
        <f>VLOOKUP(B473,'Client Info'!$A:$B,2, FALSE)</f>
        <v>Gonzalo Fernandez</v>
      </c>
      <c r="B473" s="19" t="str">
        <f>'Client Info'!A473</f>
        <v>EDC2582</v>
      </c>
      <c r="C473" t="str">
        <f>(IF('Client Info'!M473="","",(IF(YEARFRAC('Client Info'!M473,Reference!$C$4)&lt;1,0,IF(AND(YEARFRAC('Client Info'!M473,Reference!$C$4)&gt;=1,YEARFRAC('Client Info'!M473,Reference!$C$4)&lt;=3),5,IF(AND(YEARFRAC('Client Info'!M473,Reference!$C$4)&gt;=4,YEARFRAC('Client Info'!M473,Reference!$C$4)&lt;=7),15,IF(YEARFRAC('Client Info'!M473,Reference!$C$4)&gt;=8,25,IF(YEARFRAC('Client Info'!M473,Reference!$C$4)=YEARFRAC('Client Info'!M473,Reference!$C$4),0,0))))))))</f>
        <v/>
      </c>
      <c r="D473">
        <f>IF(OR('Client Info'!J473=Reference!$A$7),0,IF(OR(Reference!$A$5='Client Info'!J473, 'Client Info'!J473=Reference!$A$19,'Client Info'!J473=Reference!$A$23,'Client Info'!J473=Reference!$A$12),25, IF(OR('Client Info'!J473=Reference!$A$6, 'Client Info'!J473=Reference!$A$16),15, IF(OR('Client Info'!J473=Reference!$A$4,'Client Info'!J473=Reference!$A$13,'Client Info'!J473=Reference!$A$17,),5,0))))</f>
        <v>25</v>
      </c>
      <c r="E473">
        <f>IF('Client Info'!O473&lt;Reference!$E$5,0,IF(AND('Client Info'!O473&gt;=Reference!$E$5,'Client Info'!O473&lt;Reference!$E$6),5,IF(AND('Client Info'!O473&gt;=Reference!$E$6,'Client Info'!O473&lt;Reference!$E$7),15,IF(Reference!$E$7&lt;='Client Info'!O473,25))))</f>
        <v>0</v>
      </c>
      <c r="F473">
        <f>IF(OR('Client Info'!R473=Reference!$B$4,'Client Info'!R473=Reference!$B$5,'Client Info'!R473=Reference!$B$6),25,0)</f>
        <v>25</v>
      </c>
      <c r="G473">
        <f t="shared" si="7"/>
        <v>50</v>
      </c>
      <c r="H473" s="19" t="s">
        <v>848</v>
      </c>
    </row>
    <row r="474" spans="1:8" x14ac:dyDescent="0.35">
      <c r="A474" s="7" t="str">
        <f>VLOOKUP(B474,'Client Info'!$A:$B,2, FALSE)</f>
        <v>Alondra Gaytan</v>
      </c>
      <c r="B474" s="19" t="str">
        <f>'Client Info'!A474</f>
        <v>EDC2225</v>
      </c>
      <c r="C474">
        <f ca="1">(IF('Client Info'!M474="","",(IF(YEARFRAC('Client Info'!M474,Reference!$C$4)&lt;1,0,IF(AND(YEARFRAC('Client Info'!M474,Reference!$C$4)&gt;=1,YEARFRAC('Client Info'!M474,Reference!$C$4)&lt;=3),5,IF(AND(YEARFRAC('Client Info'!M474,Reference!$C$4)&gt;=4,YEARFRAC('Client Info'!M474,Reference!$C$4)&lt;=7),15,IF(YEARFRAC('Client Info'!M474,Reference!$C$4)&gt;=8,25,IF(YEARFRAC('Client Info'!M474,Reference!$C$4)=YEARFRAC('Client Info'!M474,Reference!$C$4),0,0))))))))</f>
        <v>5</v>
      </c>
      <c r="D474">
        <f>IF(OR('Client Info'!J474=Reference!$A$7),0,IF(OR(Reference!$A$5='Client Info'!J474, 'Client Info'!J474=Reference!$A$19,'Client Info'!J474=Reference!$A$23,'Client Info'!J474=Reference!$A$12),25, IF(OR('Client Info'!J474=Reference!$A$6, 'Client Info'!J474=Reference!$A$16),15, IF(OR('Client Info'!J474=Reference!$A$4,'Client Info'!J474=Reference!$A$13,'Client Info'!J474=Reference!$A$17,),5,0))))</f>
        <v>5</v>
      </c>
      <c r="E474">
        <f>IF('Client Info'!O474&lt;Reference!$E$5,0,IF(AND('Client Info'!O474&gt;=Reference!$E$5,'Client Info'!O474&lt;Reference!$E$6),5,IF(AND('Client Info'!O474&gt;=Reference!$E$6,'Client Info'!O474&lt;Reference!$E$7),15,IF(Reference!$E$7&lt;='Client Info'!O474,25))))</f>
        <v>0</v>
      </c>
      <c r="F474">
        <f>IF(OR('Client Info'!R474=Reference!$B$4,'Client Info'!R474=Reference!$B$5,'Client Info'!R474=Reference!$B$6),25,0)</f>
        <v>0</v>
      </c>
      <c r="G474">
        <f t="shared" ca="1" si="7"/>
        <v>10</v>
      </c>
      <c r="H474" s="19" t="s">
        <v>885</v>
      </c>
    </row>
    <row r="475" spans="1:8" x14ac:dyDescent="0.35">
      <c r="A475" s="7" t="str">
        <f>VLOOKUP(B475,'Client Info'!$A:$B,2, FALSE)</f>
        <v>Julie Samson</v>
      </c>
      <c r="B475" s="19" t="str">
        <f>'Client Info'!A475</f>
        <v>EDC2602T</v>
      </c>
      <c r="C475">
        <f ca="1">(IF('Client Info'!M475="","",(IF(YEARFRAC('Client Info'!M475,Reference!$C$4)&lt;1,0,IF(AND(YEARFRAC('Client Info'!M475,Reference!$C$4)&gt;=1,YEARFRAC('Client Info'!M475,Reference!$C$4)&lt;=3),5,IF(AND(YEARFRAC('Client Info'!M475,Reference!$C$4)&gt;=4,YEARFRAC('Client Info'!M475,Reference!$C$4)&lt;=7),15,IF(YEARFRAC('Client Info'!M475,Reference!$C$4)&gt;=8,25,IF(YEARFRAC('Client Info'!M475,Reference!$C$4)=YEARFRAC('Client Info'!M475,Reference!$C$4),0,0))))))))</f>
        <v>5</v>
      </c>
      <c r="D475">
        <f>IF(OR('Client Info'!J475=Reference!$A$7),0,IF(OR(Reference!$A$5='Client Info'!J475, 'Client Info'!J475=Reference!$A$19,'Client Info'!J475=Reference!$A$23,'Client Info'!J475=Reference!$A$12),25, IF(OR('Client Info'!J475=Reference!$A$6, 'Client Info'!J475=Reference!$A$16),15, IF(OR('Client Info'!J475=Reference!$A$4,'Client Info'!J475=Reference!$A$13,'Client Info'!J475=Reference!$A$17,),5,0))))</f>
        <v>25</v>
      </c>
      <c r="E475">
        <f>IF('Client Info'!O475&lt;Reference!$E$5,0,IF(AND('Client Info'!O475&gt;=Reference!$E$5,'Client Info'!O475&lt;Reference!$E$6),5,IF(AND('Client Info'!O475&gt;=Reference!$E$6,'Client Info'!O475&lt;Reference!$E$7),15,IF(Reference!$E$7&lt;='Client Info'!O475,25))))</f>
        <v>0</v>
      </c>
      <c r="F475">
        <f>IF(OR('Client Info'!R475=Reference!$B$4,'Client Info'!R475=Reference!$B$5,'Client Info'!R475=Reference!$B$6),25,0)</f>
        <v>0</v>
      </c>
      <c r="G475">
        <f t="shared" ca="1" si="7"/>
        <v>30</v>
      </c>
      <c r="H475" s="19" t="s">
        <v>835</v>
      </c>
    </row>
    <row r="476" spans="1:8" x14ac:dyDescent="0.35">
      <c r="A476" s="7" t="str">
        <f>VLOOKUP(B476,'Client Info'!$A:$B,2, FALSE)</f>
        <v>Georg Winkler</v>
      </c>
      <c r="B476" s="19" t="str">
        <f>'Client Info'!A476</f>
        <v>EDC1844g</v>
      </c>
      <c r="C476" t="str">
        <f>(IF('Client Info'!M476="","",(IF(YEARFRAC('Client Info'!M476,Reference!$C$4)&lt;1,0,IF(AND(YEARFRAC('Client Info'!M476,Reference!$C$4)&gt;=1,YEARFRAC('Client Info'!M476,Reference!$C$4)&lt;=3),5,IF(AND(YEARFRAC('Client Info'!M476,Reference!$C$4)&gt;=4,YEARFRAC('Client Info'!M476,Reference!$C$4)&lt;=7),15,IF(YEARFRAC('Client Info'!M476,Reference!$C$4)&gt;=8,25,IF(YEARFRAC('Client Info'!M476,Reference!$C$4)=YEARFRAC('Client Info'!M476,Reference!$C$4),0,0))))))))</f>
        <v/>
      </c>
      <c r="D476">
        <f>IF(OR('Client Info'!J476=Reference!$A$7),0,IF(OR(Reference!$A$5='Client Info'!J476, 'Client Info'!J476=Reference!$A$19,'Client Info'!J476=Reference!$A$23,'Client Info'!J476=Reference!$A$12),25, IF(OR('Client Info'!J476=Reference!$A$6, 'Client Info'!J476=Reference!$A$16),15, IF(OR('Client Info'!J476=Reference!$A$4,'Client Info'!J476=Reference!$A$13,'Client Info'!J476=Reference!$A$17,),5,0))))</f>
        <v>25</v>
      </c>
      <c r="E476">
        <f>IF('Client Info'!O476&lt;Reference!$E$5,0,IF(AND('Client Info'!O476&gt;=Reference!$E$5,'Client Info'!O476&lt;Reference!$E$6),5,IF(AND('Client Info'!O476&gt;=Reference!$E$6,'Client Info'!O476&lt;Reference!$E$7),15,IF(Reference!$E$7&lt;='Client Info'!O476,25))))</f>
        <v>0</v>
      </c>
      <c r="F476">
        <f>IF(OR('Client Info'!R476=Reference!$B$4,'Client Info'!R476=Reference!$B$5,'Client Info'!R476=Reference!$B$6),25,0)</f>
        <v>0</v>
      </c>
      <c r="G476">
        <f t="shared" si="7"/>
        <v>25</v>
      </c>
      <c r="H476" s="19" t="s">
        <v>1063</v>
      </c>
    </row>
    <row r="477" spans="1:8" x14ac:dyDescent="0.35">
      <c r="A477" s="7" t="str">
        <f>VLOOKUP(B477,'Client Info'!$A:$B,2, FALSE)</f>
        <v>Michael Kauffman</v>
      </c>
      <c r="B477" s="19" t="str">
        <f>'Client Info'!A477</f>
        <v>EDC2817DR</v>
      </c>
      <c r="C477">
        <f ca="1">(IF('Client Info'!M477="","",(IF(YEARFRAC('Client Info'!M477,Reference!$C$4)&lt;1,0,IF(AND(YEARFRAC('Client Info'!M477,Reference!$C$4)&gt;=1,YEARFRAC('Client Info'!M477,Reference!$C$4)&lt;=3),5,IF(AND(YEARFRAC('Client Info'!M477,Reference!$C$4)&gt;=4,YEARFRAC('Client Info'!M477,Reference!$C$4)&lt;=7),15,IF(YEARFRAC('Client Info'!M477,Reference!$C$4)&gt;=8,25,IF(YEARFRAC('Client Info'!M477,Reference!$C$4)=YEARFRAC('Client Info'!M477,Reference!$C$4),0,0))))))))</f>
        <v>25</v>
      </c>
      <c r="D477">
        <f>IF(OR('Client Info'!J477=Reference!$A$7),0,IF(OR(Reference!$A$5='Client Info'!J477, 'Client Info'!J477=Reference!$A$19,'Client Info'!J477=Reference!$A$23,'Client Info'!J477=Reference!$A$12),25, IF(OR('Client Info'!J477=Reference!$A$6, 'Client Info'!J477=Reference!$A$16),15, IF(OR('Client Info'!J477=Reference!$A$4,'Client Info'!J477=Reference!$A$13,'Client Info'!J477=Reference!$A$17,),5,0))))</f>
        <v>0</v>
      </c>
      <c r="E477">
        <f>IF('Client Info'!O477&lt;Reference!$E$5,0,IF(AND('Client Info'!O477&gt;=Reference!$E$5,'Client Info'!O477&lt;Reference!$E$6),5,IF(AND('Client Info'!O477&gt;=Reference!$E$6,'Client Info'!O477&lt;Reference!$E$7),15,IF(Reference!$E$7&lt;='Client Info'!O477,25))))</f>
        <v>0</v>
      </c>
      <c r="F477">
        <f>IF(OR('Client Info'!R477=Reference!$B$4,'Client Info'!R477=Reference!$B$5,'Client Info'!R477=Reference!$B$6),25,0)</f>
        <v>0</v>
      </c>
      <c r="G477">
        <f t="shared" ca="1" si="7"/>
        <v>25</v>
      </c>
      <c r="H477" s="19" t="s">
        <v>882</v>
      </c>
    </row>
    <row r="478" spans="1:8" x14ac:dyDescent="0.35">
      <c r="A478" s="7" t="str">
        <f>VLOOKUP(B478,'Client Info'!$A:$B,2, FALSE)</f>
        <v>Shalene Hayman</v>
      </c>
      <c r="B478" s="19" t="str">
        <f>'Client Info'!A478</f>
        <v>EDC2283</v>
      </c>
      <c r="C478">
        <f ca="1">(IF('Client Info'!M478="","",(IF(YEARFRAC('Client Info'!M478,Reference!$C$4)&lt;1,0,IF(AND(YEARFRAC('Client Info'!M478,Reference!$C$4)&gt;=1,YEARFRAC('Client Info'!M478,Reference!$C$4)&lt;=3),5,IF(AND(YEARFRAC('Client Info'!M478,Reference!$C$4)&gt;=4,YEARFRAC('Client Info'!M478,Reference!$C$4)&lt;=7),15,IF(YEARFRAC('Client Info'!M478,Reference!$C$4)&gt;=8,25,IF(YEARFRAC('Client Info'!M478,Reference!$C$4)=YEARFRAC('Client Info'!M478,Reference!$C$4),0,0))))))))</f>
        <v>5</v>
      </c>
      <c r="D478">
        <f>IF(OR('Client Info'!J478=Reference!$A$7),0,IF(OR(Reference!$A$5='Client Info'!J478, 'Client Info'!J478=Reference!$A$19,'Client Info'!J478=Reference!$A$23,'Client Info'!J478=Reference!$A$12),25, IF(OR('Client Info'!J478=Reference!$A$6, 'Client Info'!J478=Reference!$A$16),15, IF(OR('Client Info'!J478=Reference!$A$4,'Client Info'!J478=Reference!$A$13,'Client Info'!J478=Reference!$A$17,),5,0))))</f>
        <v>5</v>
      </c>
      <c r="E478">
        <f>IF('Client Info'!O478&lt;Reference!$E$5,0,IF(AND('Client Info'!O478&gt;=Reference!$E$5,'Client Info'!O478&lt;Reference!$E$6),5,IF(AND('Client Info'!O478&gt;=Reference!$E$6,'Client Info'!O478&lt;Reference!$E$7),15,IF(Reference!$E$7&lt;='Client Info'!O478,25))))</f>
        <v>0</v>
      </c>
      <c r="F478">
        <f>IF(OR('Client Info'!R478=Reference!$B$4,'Client Info'!R478=Reference!$B$5,'Client Info'!R478=Reference!$B$6),25,0)</f>
        <v>0</v>
      </c>
      <c r="G478">
        <f t="shared" ca="1" si="7"/>
        <v>10</v>
      </c>
      <c r="H478" s="19" t="s">
        <v>909</v>
      </c>
    </row>
    <row r="479" spans="1:8" x14ac:dyDescent="0.35">
      <c r="A479" s="7" t="str">
        <f>VLOOKUP(B479,'Client Info'!$A:$B,2, FALSE)</f>
        <v>Georg Winkler</v>
      </c>
      <c r="B479" s="19" t="str">
        <f>'Client Info'!A479</f>
        <v>EDC1757g</v>
      </c>
      <c r="C479" t="str">
        <f>(IF('Client Info'!M479="","",(IF(YEARFRAC('Client Info'!M479,Reference!$C$4)&lt;1,0,IF(AND(YEARFRAC('Client Info'!M479,Reference!$C$4)&gt;=1,YEARFRAC('Client Info'!M479,Reference!$C$4)&lt;=3),5,IF(AND(YEARFRAC('Client Info'!M479,Reference!$C$4)&gt;=4,YEARFRAC('Client Info'!M479,Reference!$C$4)&lt;=7),15,IF(YEARFRAC('Client Info'!M479,Reference!$C$4)&gt;=8,25,IF(YEARFRAC('Client Info'!M479,Reference!$C$4)=YEARFRAC('Client Info'!M479,Reference!$C$4),0,0))))))))</f>
        <v/>
      </c>
      <c r="D479">
        <f>IF(OR('Client Info'!J479=Reference!$A$7),0,IF(OR(Reference!$A$5='Client Info'!J479, 'Client Info'!J479=Reference!$A$19,'Client Info'!J479=Reference!$A$23,'Client Info'!J479=Reference!$A$12),25, IF(OR('Client Info'!J479=Reference!$A$6, 'Client Info'!J479=Reference!$A$16),15, IF(OR('Client Info'!J479=Reference!$A$4,'Client Info'!J479=Reference!$A$13,'Client Info'!J479=Reference!$A$17,),5,0))))</f>
        <v>0</v>
      </c>
      <c r="E479">
        <f>IF('Client Info'!O479&lt;Reference!$E$5,0,IF(AND('Client Info'!O479&gt;=Reference!$E$5,'Client Info'!O479&lt;Reference!$E$6),5,IF(AND('Client Info'!O479&gt;=Reference!$E$6,'Client Info'!O479&lt;Reference!$E$7),15,IF(Reference!$E$7&lt;='Client Info'!O479,25))))</f>
        <v>0</v>
      </c>
      <c r="F479">
        <f>IF(OR('Client Info'!R479=Reference!$B$4,'Client Info'!R479=Reference!$B$5,'Client Info'!R479=Reference!$B$6),25,0)</f>
        <v>0</v>
      </c>
      <c r="G479">
        <f t="shared" si="7"/>
        <v>0</v>
      </c>
      <c r="H479" s="19" t="s">
        <v>1063</v>
      </c>
    </row>
    <row r="480" spans="1:8" x14ac:dyDescent="0.35">
      <c r="A480" s="7" t="str">
        <f>VLOOKUP(B480,'Client Info'!$A:$B,2, FALSE)</f>
        <v>Alondra Gaytan</v>
      </c>
      <c r="B480" s="19" t="str">
        <f>'Client Info'!A480</f>
        <v>EDC2093</v>
      </c>
      <c r="C480">
        <f ca="1">(IF('Client Info'!M480="","",(IF(YEARFRAC('Client Info'!M480,Reference!$C$4)&lt;1,0,IF(AND(YEARFRAC('Client Info'!M480,Reference!$C$4)&gt;=1,YEARFRAC('Client Info'!M480,Reference!$C$4)&lt;=3),5,IF(AND(YEARFRAC('Client Info'!M480,Reference!$C$4)&gt;=4,YEARFRAC('Client Info'!M480,Reference!$C$4)&lt;=7),15,IF(YEARFRAC('Client Info'!M480,Reference!$C$4)&gt;=8,25,IF(YEARFRAC('Client Info'!M480,Reference!$C$4)=YEARFRAC('Client Info'!M480,Reference!$C$4),0,0))))))))</f>
        <v>25</v>
      </c>
      <c r="D480">
        <f>IF(OR('Client Info'!J480=Reference!$A$7),0,IF(OR(Reference!$A$5='Client Info'!J480, 'Client Info'!J480=Reference!$A$19,'Client Info'!J480=Reference!$A$23,'Client Info'!J480=Reference!$A$12),25, IF(OR('Client Info'!J480=Reference!$A$6, 'Client Info'!J480=Reference!$A$16),15, IF(OR('Client Info'!J480=Reference!$A$4,'Client Info'!J480=Reference!$A$13,'Client Info'!J480=Reference!$A$17,),5,0))))</f>
        <v>5</v>
      </c>
      <c r="E480">
        <f>IF('Client Info'!O480&lt;Reference!$E$5,0,IF(AND('Client Info'!O480&gt;=Reference!$E$5,'Client Info'!O480&lt;Reference!$E$6),5,IF(AND('Client Info'!O480&gt;=Reference!$E$6,'Client Info'!O480&lt;Reference!$E$7),15,IF(Reference!$E$7&lt;='Client Info'!O480,25))))</f>
        <v>0</v>
      </c>
      <c r="F480">
        <f>IF(OR('Client Info'!R480=Reference!$B$4,'Client Info'!R480=Reference!$B$5,'Client Info'!R480=Reference!$B$6),25,0)</f>
        <v>0</v>
      </c>
      <c r="G480">
        <f t="shared" ca="1" si="7"/>
        <v>30</v>
      </c>
      <c r="H480" s="19" t="s">
        <v>885</v>
      </c>
    </row>
    <row r="481" spans="1:8" x14ac:dyDescent="0.35">
      <c r="A481" s="7" t="str">
        <f>VLOOKUP(B481,'Client Info'!$A:$B,2, FALSE)</f>
        <v>Bill Bartels</v>
      </c>
      <c r="B481" s="19" t="str">
        <f>'Client Info'!A481</f>
        <v>EDC1780</v>
      </c>
      <c r="C481" t="str">
        <f>(IF('Client Info'!M481="","",(IF(YEARFRAC('Client Info'!M481,Reference!$C$4)&lt;1,0,IF(AND(YEARFRAC('Client Info'!M481,Reference!$C$4)&gt;=1,YEARFRAC('Client Info'!M481,Reference!$C$4)&lt;=3),5,IF(AND(YEARFRAC('Client Info'!M481,Reference!$C$4)&gt;=4,YEARFRAC('Client Info'!M481,Reference!$C$4)&lt;=7),15,IF(YEARFRAC('Client Info'!M481,Reference!$C$4)&gt;=8,25,IF(YEARFRAC('Client Info'!M481,Reference!$C$4)=YEARFRAC('Client Info'!M481,Reference!$C$4),0,0))))))))</f>
        <v/>
      </c>
      <c r="D481">
        <f>IF(OR('Client Info'!J481=Reference!$A$7),0,IF(OR(Reference!$A$5='Client Info'!J481, 'Client Info'!J481=Reference!$A$19,'Client Info'!J481=Reference!$A$23,'Client Info'!J481=Reference!$A$12),25, IF(OR('Client Info'!J481=Reference!$A$6, 'Client Info'!J481=Reference!$A$16),15, IF(OR('Client Info'!J481=Reference!$A$4,'Client Info'!J481=Reference!$A$13,'Client Info'!J481=Reference!$A$17,),5,0))))</f>
        <v>25</v>
      </c>
      <c r="E481">
        <f>IF('Client Info'!O481&lt;Reference!$E$5,0,IF(AND('Client Info'!O481&gt;=Reference!$E$5,'Client Info'!O481&lt;Reference!$E$6),5,IF(AND('Client Info'!O481&gt;=Reference!$E$6,'Client Info'!O481&lt;Reference!$E$7),15,IF(Reference!$E$7&lt;='Client Info'!O481,25))))</f>
        <v>0</v>
      </c>
      <c r="F481">
        <f>IF(OR('Client Info'!R481=Reference!$B$4,'Client Info'!R481=Reference!$B$5,'Client Info'!R481=Reference!$B$6),25,0)</f>
        <v>0</v>
      </c>
      <c r="G481">
        <f t="shared" si="7"/>
        <v>25</v>
      </c>
      <c r="H481" s="19" t="s">
        <v>812</v>
      </c>
    </row>
    <row r="482" spans="1:8" x14ac:dyDescent="0.35">
      <c r="A482" s="7" t="str">
        <f>VLOOKUP(B482,'Client Info'!$A:$B,2, FALSE)</f>
        <v>Bill Bartels</v>
      </c>
      <c r="B482" s="19" t="str">
        <f>'Client Info'!A482</f>
        <v>EDC2319</v>
      </c>
      <c r="C482">
        <f ca="1">(IF('Client Info'!M482="","",(IF(YEARFRAC('Client Info'!M482,Reference!$C$4)&lt;1,0,IF(AND(YEARFRAC('Client Info'!M482,Reference!$C$4)&gt;=1,YEARFRAC('Client Info'!M482,Reference!$C$4)&lt;=3),5,IF(AND(YEARFRAC('Client Info'!M482,Reference!$C$4)&gt;=4,YEARFRAC('Client Info'!M482,Reference!$C$4)&lt;=7),15,IF(YEARFRAC('Client Info'!M482,Reference!$C$4)&gt;=8,25,IF(YEARFRAC('Client Info'!M482,Reference!$C$4)=YEARFRAC('Client Info'!M482,Reference!$C$4),0,0))))))))</f>
        <v>25</v>
      </c>
      <c r="D482">
        <f>IF(OR('Client Info'!J482=Reference!$A$7),0,IF(OR(Reference!$A$5='Client Info'!J482, 'Client Info'!J482=Reference!$A$19,'Client Info'!J482=Reference!$A$23,'Client Info'!J482=Reference!$A$12),25, IF(OR('Client Info'!J482=Reference!$A$6, 'Client Info'!J482=Reference!$A$16),15, IF(OR('Client Info'!J482=Reference!$A$4,'Client Info'!J482=Reference!$A$13,'Client Info'!J482=Reference!$A$17,),5,0))))</f>
        <v>5</v>
      </c>
      <c r="E482">
        <f>IF('Client Info'!O482&lt;Reference!$E$5,0,IF(AND('Client Info'!O482&gt;=Reference!$E$5,'Client Info'!O482&lt;Reference!$E$6),5,IF(AND('Client Info'!O482&gt;=Reference!$E$6,'Client Info'!O482&lt;Reference!$E$7),15,IF(Reference!$E$7&lt;='Client Info'!O482,25))))</f>
        <v>15</v>
      </c>
      <c r="F482">
        <f>IF(OR('Client Info'!R482=Reference!$B$4,'Client Info'!R482=Reference!$B$5,'Client Info'!R482=Reference!$B$6),25,0)</f>
        <v>0</v>
      </c>
      <c r="G482">
        <f t="shared" ca="1" si="7"/>
        <v>45</v>
      </c>
      <c r="H482" s="19" t="s">
        <v>812</v>
      </c>
    </row>
    <row r="483" spans="1:8" x14ac:dyDescent="0.35">
      <c r="A483" s="7" t="str">
        <f>VLOOKUP(B483,'Client Info'!$A:$B,2, FALSE)</f>
        <v>Mary Anne Rooney</v>
      </c>
      <c r="B483" s="19" t="str">
        <f>'Client Info'!A483</f>
        <v>EDC0303</v>
      </c>
      <c r="C483">
        <f ca="1">(IF('Client Info'!M483="","",(IF(YEARFRAC('Client Info'!M483,Reference!$C$4)&lt;1,0,IF(AND(YEARFRAC('Client Info'!M483,Reference!$C$4)&gt;=1,YEARFRAC('Client Info'!M483,Reference!$C$4)&lt;=3),5,IF(AND(YEARFRAC('Client Info'!M483,Reference!$C$4)&gt;=4,YEARFRAC('Client Info'!M483,Reference!$C$4)&lt;=7),15,IF(YEARFRAC('Client Info'!M483,Reference!$C$4)&gt;=8,25,IF(YEARFRAC('Client Info'!M483,Reference!$C$4)=YEARFRAC('Client Info'!M483,Reference!$C$4),0,0))))))))</f>
        <v>25</v>
      </c>
      <c r="D483">
        <f>IF(OR('Client Info'!J483=Reference!$A$7),0,IF(OR(Reference!$A$5='Client Info'!J483, 'Client Info'!J483=Reference!$A$19,'Client Info'!J483=Reference!$A$23,'Client Info'!J483=Reference!$A$12),25, IF(OR('Client Info'!J483=Reference!$A$6, 'Client Info'!J483=Reference!$A$16),15, IF(OR('Client Info'!J483=Reference!$A$4,'Client Info'!J483=Reference!$A$13,'Client Info'!J483=Reference!$A$17,),5,0))))</f>
        <v>0</v>
      </c>
      <c r="E483">
        <f>IF('Client Info'!O483&lt;Reference!$E$5,0,IF(AND('Client Info'!O483&gt;=Reference!$E$5,'Client Info'!O483&lt;Reference!$E$6),5,IF(AND('Client Info'!O483&gt;=Reference!$E$6,'Client Info'!O483&lt;Reference!$E$7),15,IF(Reference!$E$7&lt;='Client Info'!O483,25))))</f>
        <v>0</v>
      </c>
      <c r="F483">
        <f>IF(OR('Client Info'!R483=Reference!$B$4,'Client Info'!R483=Reference!$B$5,'Client Info'!R483=Reference!$B$6),25,0)</f>
        <v>25</v>
      </c>
      <c r="G483">
        <f t="shared" ca="1" si="7"/>
        <v>50</v>
      </c>
      <c r="H483" s="19" t="s">
        <v>1659</v>
      </c>
    </row>
    <row r="484" spans="1:8" x14ac:dyDescent="0.35">
      <c r="A484" s="7" t="str">
        <f>VLOOKUP(B484,'Client Info'!$A:$B,2, FALSE)</f>
        <v>Nathaniel Jemison</v>
      </c>
      <c r="B484" s="19" t="str">
        <f>'Client Info'!A484</f>
        <v>ECCX1230T</v>
      </c>
      <c r="C484">
        <f ca="1">(IF('Client Info'!M484="","",(IF(YEARFRAC('Client Info'!M484,Reference!$C$4)&lt;1,0,IF(AND(YEARFRAC('Client Info'!M484,Reference!$C$4)&gt;=1,YEARFRAC('Client Info'!M484,Reference!$C$4)&lt;=3),5,IF(AND(YEARFRAC('Client Info'!M484,Reference!$C$4)&gt;=4,YEARFRAC('Client Info'!M484,Reference!$C$4)&lt;=7),15,IF(YEARFRAC('Client Info'!M484,Reference!$C$4)&gt;=8,25,IF(YEARFRAC('Client Info'!M484,Reference!$C$4)=YEARFRAC('Client Info'!M484,Reference!$C$4),0,0))))))))</f>
        <v>25</v>
      </c>
      <c r="D484">
        <f>IF(OR('Client Info'!J484=Reference!$A$7),0,IF(OR(Reference!$A$5='Client Info'!J484, 'Client Info'!J484=Reference!$A$19,'Client Info'!J484=Reference!$A$23,'Client Info'!J484=Reference!$A$12),25, IF(OR('Client Info'!J484=Reference!$A$6, 'Client Info'!J484=Reference!$A$16),15, IF(OR('Client Info'!J484=Reference!$A$4,'Client Info'!J484=Reference!$A$13,'Client Info'!J484=Reference!$A$17,),5,0))))</f>
        <v>15</v>
      </c>
      <c r="E484">
        <f>IF('Client Info'!O484&lt;Reference!$E$5,0,IF(AND('Client Info'!O484&gt;=Reference!$E$5,'Client Info'!O484&lt;Reference!$E$6),5,IF(AND('Client Info'!O484&gt;=Reference!$E$6,'Client Info'!O484&lt;Reference!$E$7),15,IF(Reference!$E$7&lt;='Client Info'!O484,25))))</f>
        <v>0</v>
      </c>
      <c r="F484">
        <f>IF(OR('Client Info'!R484=Reference!$B$4,'Client Info'!R484=Reference!$B$5,'Client Info'!R484=Reference!$B$6),25,0)</f>
        <v>25</v>
      </c>
      <c r="G484">
        <f t="shared" ca="1" si="7"/>
        <v>65</v>
      </c>
      <c r="H484" s="19" t="s">
        <v>2813</v>
      </c>
    </row>
    <row r="485" spans="1:8" x14ac:dyDescent="0.35">
      <c r="A485" s="7" t="str">
        <f>VLOOKUP(B485,'Client Info'!$A:$B,2, FALSE)</f>
        <v>Alondra Gaytan</v>
      </c>
      <c r="B485" s="19" t="str">
        <f>'Client Info'!A485</f>
        <v>EDC3008</v>
      </c>
      <c r="C485" t="str">
        <f>(IF('Client Info'!M485="","",(IF(YEARFRAC('Client Info'!M485,Reference!$C$4)&lt;1,0,IF(AND(YEARFRAC('Client Info'!M485,Reference!$C$4)&gt;=1,YEARFRAC('Client Info'!M485,Reference!$C$4)&lt;=3),5,IF(AND(YEARFRAC('Client Info'!M485,Reference!$C$4)&gt;=4,YEARFRAC('Client Info'!M485,Reference!$C$4)&lt;=7),15,IF(YEARFRAC('Client Info'!M485,Reference!$C$4)&gt;=8,25,IF(YEARFRAC('Client Info'!M485,Reference!$C$4)=YEARFRAC('Client Info'!M485,Reference!$C$4),0,0))))))))</f>
        <v/>
      </c>
      <c r="D485">
        <f>IF(OR('Client Info'!J485=Reference!$A$7),0,IF(OR(Reference!$A$5='Client Info'!J485, 'Client Info'!J485=Reference!$A$19,'Client Info'!J485=Reference!$A$23,'Client Info'!J485=Reference!$A$12),25, IF(OR('Client Info'!J485=Reference!$A$6, 'Client Info'!J485=Reference!$A$16),15, IF(OR('Client Info'!J485=Reference!$A$4,'Client Info'!J485=Reference!$A$13,'Client Info'!J485=Reference!$A$17,),5,0))))</f>
        <v>0</v>
      </c>
      <c r="E485">
        <f>IF('Client Info'!O485&lt;Reference!$E$5,0,IF(AND('Client Info'!O485&gt;=Reference!$E$5,'Client Info'!O485&lt;Reference!$E$6),5,IF(AND('Client Info'!O485&gt;=Reference!$E$6,'Client Info'!O485&lt;Reference!$E$7),15,IF(Reference!$E$7&lt;='Client Info'!O485,25))))</f>
        <v>0</v>
      </c>
      <c r="F485">
        <f>IF(OR('Client Info'!R485=Reference!$B$4,'Client Info'!R485=Reference!$B$5,'Client Info'!R485=Reference!$B$6),25,0)</f>
        <v>0</v>
      </c>
      <c r="G485">
        <f t="shared" si="7"/>
        <v>0</v>
      </c>
      <c r="H485" s="19" t="s">
        <v>885</v>
      </c>
    </row>
    <row r="486" spans="1:8" x14ac:dyDescent="0.35">
      <c r="A486" s="7" t="str">
        <f>VLOOKUP(B486,'Client Info'!$A:$B,2, FALSE)</f>
        <v>Alondra Gaytan</v>
      </c>
      <c r="B486" s="19" t="str">
        <f>'Client Info'!A486</f>
        <v>EDC2138</v>
      </c>
      <c r="C486" t="str">
        <f>(IF('Client Info'!M486="","",(IF(YEARFRAC('Client Info'!M486,Reference!$C$4)&lt;1,0,IF(AND(YEARFRAC('Client Info'!M486,Reference!$C$4)&gt;=1,YEARFRAC('Client Info'!M486,Reference!$C$4)&lt;=3),5,IF(AND(YEARFRAC('Client Info'!M486,Reference!$C$4)&gt;=4,YEARFRAC('Client Info'!M486,Reference!$C$4)&lt;=7),15,IF(YEARFRAC('Client Info'!M486,Reference!$C$4)&gt;=8,25,IF(YEARFRAC('Client Info'!M486,Reference!$C$4)=YEARFRAC('Client Info'!M486,Reference!$C$4),0,0))))))))</f>
        <v/>
      </c>
      <c r="D486">
        <f>IF(OR('Client Info'!J486=Reference!$A$7),0,IF(OR(Reference!$A$5='Client Info'!J486, 'Client Info'!J486=Reference!$A$19,'Client Info'!J486=Reference!$A$23,'Client Info'!J486=Reference!$A$12),25, IF(OR('Client Info'!J486=Reference!$A$6, 'Client Info'!J486=Reference!$A$16),15, IF(OR('Client Info'!J486=Reference!$A$4,'Client Info'!J486=Reference!$A$13,'Client Info'!J486=Reference!$A$17,),5,0))))</f>
        <v>5</v>
      </c>
      <c r="E486">
        <f>IF('Client Info'!O486&lt;Reference!$E$5,0,IF(AND('Client Info'!O486&gt;=Reference!$E$5,'Client Info'!O486&lt;Reference!$E$6),5,IF(AND('Client Info'!O486&gt;=Reference!$E$6,'Client Info'!O486&lt;Reference!$E$7),15,IF(Reference!$E$7&lt;='Client Info'!O486,25))))</f>
        <v>0</v>
      </c>
      <c r="F486">
        <f>IF(OR('Client Info'!R486=Reference!$B$4,'Client Info'!R486=Reference!$B$5,'Client Info'!R486=Reference!$B$6),25,0)</f>
        <v>0</v>
      </c>
      <c r="G486">
        <f t="shared" si="7"/>
        <v>5</v>
      </c>
      <c r="H486" s="19" t="s">
        <v>885</v>
      </c>
    </row>
    <row r="487" spans="1:8" x14ac:dyDescent="0.35">
      <c r="A487" s="7" t="str">
        <f>VLOOKUP(B487,'Client Info'!$A:$B,2, FALSE)</f>
        <v>Dean Dela Cruz</v>
      </c>
      <c r="B487" s="19" t="str">
        <f>'Client Info'!A487</f>
        <v>EDC2697RR</v>
      </c>
      <c r="C487">
        <f ca="1">(IF('Client Info'!M487="","",(IF(YEARFRAC('Client Info'!M487,Reference!$C$4)&lt;1,0,IF(AND(YEARFRAC('Client Info'!M487,Reference!$C$4)&gt;=1,YEARFRAC('Client Info'!M487,Reference!$C$4)&lt;=3),5,IF(AND(YEARFRAC('Client Info'!M487,Reference!$C$4)&gt;=4,YEARFRAC('Client Info'!M487,Reference!$C$4)&lt;=7),15,IF(YEARFRAC('Client Info'!M487,Reference!$C$4)&gt;=8,25,IF(YEARFRAC('Client Info'!M487,Reference!$C$4)=YEARFRAC('Client Info'!M487,Reference!$C$4),0,0))))))))</f>
        <v>25</v>
      </c>
      <c r="D487">
        <f>IF(OR('Client Info'!J487=Reference!$A$7),0,IF(OR(Reference!$A$5='Client Info'!J487, 'Client Info'!J487=Reference!$A$19,'Client Info'!J487=Reference!$A$23,'Client Info'!J487=Reference!$A$12),25, IF(OR('Client Info'!J487=Reference!$A$6, 'Client Info'!J487=Reference!$A$16),15, IF(OR('Client Info'!J487=Reference!$A$4,'Client Info'!J487=Reference!$A$13,'Client Info'!J487=Reference!$A$17,),5,0))))</f>
        <v>15</v>
      </c>
      <c r="E487">
        <f>IF('Client Info'!O487&lt;Reference!$E$5,0,IF(AND('Client Info'!O487&gt;=Reference!$E$5,'Client Info'!O487&lt;Reference!$E$6),5,IF(AND('Client Info'!O487&gt;=Reference!$E$6,'Client Info'!O487&lt;Reference!$E$7),15,IF(Reference!$E$7&lt;='Client Info'!O487,25))))</f>
        <v>0</v>
      </c>
      <c r="F487">
        <f>IF(OR('Client Info'!R487=Reference!$B$4,'Client Info'!R487=Reference!$B$5,'Client Info'!R487=Reference!$B$6),25,0)</f>
        <v>0</v>
      </c>
      <c r="G487">
        <f t="shared" ca="1" si="7"/>
        <v>40</v>
      </c>
      <c r="H487" s="19" t="s">
        <v>1042</v>
      </c>
    </row>
    <row r="488" spans="1:8" x14ac:dyDescent="0.35">
      <c r="A488" s="7" t="str">
        <f>VLOOKUP(B488,'Client Info'!$A:$B,2, FALSE)</f>
        <v>Sylvia Martini</v>
      </c>
      <c r="B488" s="19" t="str">
        <f>'Client Info'!A488</f>
        <v>EDC2716T</v>
      </c>
      <c r="C488">
        <f ca="1">(IF('Client Info'!M488="","",(IF(YEARFRAC('Client Info'!M488,Reference!$C$4)&lt;1,0,IF(AND(YEARFRAC('Client Info'!M488,Reference!$C$4)&gt;=1,YEARFRAC('Client Info'!M488,Reference!$C$4)&lt;=3),5,IF(AND(YEARFRAC('Client Info'!M488,Reference!$C$4)&gt;=4,YEARFRAC('Client Info'!M488,Reference!$C$4)&lt;=7),15,IF(YEARFRAC('Client Info'!M488,Reference!$C$4)&gt;=8,25,IF(YEARFRAC('Client Info'!M488,Reference!$C$4)=YEARFRAC('Client Info'!M488,Reference!$C$4),0,0))))))))</f>
        <v>0</v>
      </c>
      <c r="D488">
        <f>IF(OR('Client Info'!J488=Reference!$A$7),0,IF(OR(Reference!$A$5='Client Info'!J488, 'Client Info'!J488=Reference!$A$19,'Client Info'!J488=Reference!$A$23,'Client Info'!J488=Reference!$A$12),25, IF(OR('Client Info'!J488=Reference!$A$6, 'Client Info'!J488=Reference!$A$16),15, IF(OR('Client Info'!J488=Reference!$A$4,'Client Info'!J488=Reference!$A$13,'Client Info'!J488=Reference!$A$17,),5,0))))</f>
        <v>15</v>
      </c>
      <c r="E488">
        <f>IF('Client Info'!O488&lt;Reference!$E$5,0,IF(AND('Client Info'!O488&gt;=Reference!$E$5,'Client Info'!O488&lt;Reference!$E$6),5,IF(AND('Client Info'!O488&gt;=Reference!$E$6,'Client Info'!O488&lt;Reference!$E$7),15,IF(Reference!$E$7&lt;='Client Info'!O488,25))))</f>
        <v>0</v>
      </c>
      <c r="F488">
        <f>IF(OR('Client Info'!R488=Reference!$B$4,'Client Info'!R488=Reference!$B$5,'Client Info'!R488=Reference!$B$6),25,0)</f>
        <v>0</v>
      </c>
      <c r="G488">
        <f t="shared" ca="1" si="7"/>
        <v>15</v>
      </c>
      <c r="H488" s="19" t="s">
        <v>822</v>
      </c>
    </row>
    <row r="489" spans="1:8" x14ac:dyDescent="0.35">
      <c r="A489" s="7" t="str">
        <f>VLOOKUP(B489,'Client Info'!$A:$B,2, FALSE)</f>
        <v>Manal Richa</v>
      </c>
      <c r="B489" s="19" t="str">
        <f>'Client Info'!A489</f>
        <v>EDC2836T</v>
      </c>
      <c r="C489">
        <f ca="1">(IF('Client Info'!M489="","",(IF(YEARFRAC('Client Info'!M489,Reference!$C$4)&lt;1,0,IF(AND(YEARFRAC('Client Info'!M489,Reference!$C$4)&gt;=1,YEARFRAC('Client Info'!M489,Reference!$C$4)&lt;=3),5,IF(AND(YEARFRAC('Client Info'!M489,Reference!$C$4)&gt;=4,YEARFRAC('Client Info'!M489,Reference!$C$4)&lt;=7),15,IF(YEARFRAC('Client Info'!M489,Reference!$C$4)&gt;=8,25,IF(YEARFRAC('Client Info'!M489,Reference!$C$4)=YEARFRAC('Client Info'!M489,Reference!$C$4),0,0))))))))</f>
        <v>5</v>
      </c>
      <c r="D489">
        <f>IF(OR('Client Info'!J489=Reference!$A$7),0,IF(OR(Reference!$A$5='Client Info'!J489, 'Client Info'!J489=Reference!$A$19,'Client Info'!J489=Reference!$A$23,'Client Info'!J489=Reference!$A$12),25, IF(OR('Client Info'!J489=Reference!$A$6, 'Client Info'!J489=Reference!$A$16),15, IF(OR('Client Info'!J489=Reference!$A$4,'Client Info'!J489=Reference!$A$13,'Client Info'!J489=Reference!$A$17,),5,0))))</f>
        <v>0</v>
      </c>
      <c r="E489">
        <f>IF('Client Info'!O489&lt;Reference!$E$5,0,IF(AND('Client Info'!O489&gt;=Reference!$E$5,'Client Info'!O489&lt;Reference!$E$6),5,IF(AND('Client Info'!O489&gt;=Reference!$E$6,'Client Info'!O489&lt;Reference!$E$7),15,IF(Reference!$E$7&lt;='Client Info'!O489,25))))</f>
        <v>0</v>
      </c>
      <c r="F489">
        <f>IF(OR('Client Info'!R489=Reference!$B$4,'Client Info'!R489=Reference!$B$5,'Client Info'!R489=Reference!$B$6),25,0)</f>
        <v>25</v>
      </c>
      <c r="G489">
        <f t="shared" ca="1" si="7"/>
        <v>30</v>
      </c>
      <c r="H489" s="19" t="s">
        <v>968</v>
      </c>
    </row>
    <row r="490" spans="1:8" x14ac:dyDescent="0.35">
      <c r="A490" s="7" t="str">
        <f>VLOOKUP(B490,'Client Info'!$A:$B,2, FALSE)</f>
        <v>David Pollock</v>
      </c>
      <c r="B490" s="19" t="str">
        <f>'Client Info'!A490</f>
        <v>EDC1508</v>
      </c>
      <c r="C490" t="str">
        <f>(IF('Client Info'!M490="","",(IF(YEARFRAC('Client Info'!M490,Reference!$C$4)&lt;1,0,IF(AND(YEARFRAC('Client Info'!M490,Reference!$C$4)&gt;=1,YEARFRAC('Client Info'!M490,Reference!$C$4)&lt;=3),5,IF(AND(YEARFRAC('Client Info'!M490,Reference!$C$4)&gt;=4,YEARFRAC('Client Info'!M490,Reference!$C$4)&lt;=7),15,IF(YEARFRAC('Client Info'!M490,Reference!$C$4)&gt;=8,25,IF(YEARFRAC('Client Info'!M490,Reference!$C$4)=YEARFRAC('Client Info'!M490,Reference!$C$4),0,0))))))))</f>
        <v/>
      </c>
      <c r="D490">
        <f>IF(OR('Client Info'!J490=Reference!$A$7),0,IF(OR(Reference!$A$5='Client Info'!J490, 'Client Info'!J490=Reference!$A$19,'Client Info'!J490=Reference!$A$23,'Client Info'!J490=Reference!$A$12),25, IF(OR('Client Info'!J490=Reference!$A$6, 'Client Info'!J490=Reference!$A$16),15, IF(OR('Client Info'!J490=Reference!$A$4,'Client Info'!J490=Reference!$A$13,'Client Info'!J490=Reference!$A$17,),5,0))))</f>
        <v>5</v>
      </c>
      <c r="E490">
        <f>IF('Client Info'!O490&lt;Reference!$E$5,0,IF(AND('Client Info'!O490&gt;=Reference!$E$5,'Client Info'!O490&lt;Reference!$E$6),5,IF(AND('Client Info'!O490&gt;=Reference!$E$6,'Client Info'!O490&lt;Reference!$E$7),15,IF(Reference!$E$7&lt;='Client Info'!O490,25))))</f>
        <v>15</v>
      </c>
      <c r="F490">
        <f>IF(OR('Client Info'!R490=Reference!$B$4,'Client Info'!R490=Reference!$B$5,'Client Info'!R490=Reference!$B$6),25,0)</f>
        <v>0</v>
      </c>
      <c r="G490">
        <f t="shared" si="7"/>
        <v>20</v>
      </c>
      <c r="H490" s="19" t="s">
        <v>1750</v>
      </c>
    </row>
    <row r="491" spans="1:8" x14ac:dyDescent="0.35">
      <c r="A491" s="7" t="str">
        <f>VLOOKUP(B491,'Client Info'!$A:$B,2, FALSE)</f>
        <v>Michael Kauffman</v>
      </c>
      <c r="B491" s="19" t="str">
        <f>'Client Info'!A491</f>
        <v>EDC0192</v>
      </c>
      <c r="C491">
        <f ca="1">(IF('Client Info'!M491="","",(IF(YEARFRAC('Client Info'!M491,Reference!$C$4)&lt;1,0,IF(AND(YEARFRAC('Client Info'!M491,Reference!$C$4)&gt;=1,YEARFRAC('Client Info'!M491,Reference!$C$4)&lt;=3),5,IF(AND(YEARFRAC('Client Info'!M491,Reference!$C$4)&gt;=4,YEARFRAC('Client Info'!M491,Reference!$C$4)&lt;=7),15,IF(YEARFRAC('Client Info'!M491,Reference!$C$4)&gt;=8,25,IF(YEARFRAC('Client Info'!M491,Reference!$C$4)=YEARFRAC('Client Info'!M491,Reference!$C$4),0,0))))))))</f>
        <v>25</v>
      </c>
      <c r="D491">
        <f>IF(OR('Client Info'!J491=Reference!$A$7),0,IF(OR(Reference!$A$5='Client Info'!J491, 'Client Info'!J491=Reference!$A$19,'Client Info'!J491=Reference!$A$23,'Client Info'!J491=Reference!$A$12),25, IF(OR('Client Info'!J491=Reference!$A$6, 'Client Info'!J491=Reference!$A$16),15, IF(OR('Client Info'!J491=Reference!$A$4,'Client Info'!J491=Reference!$A$13,'Client Info'!J491=Reference!$A$17,),5,0))))</f>
        <v>5</v>
      </c>
      <c r="E491">
        <f>IF('Client Info'!O491&lt;Reference!$E$5,0,IF(AND('Client Info'!O491&gt;=Reference!$E$5,'Client Info'!O491&lt;Reference!$E$6),5,IF(AND('Client Info'!O491&gt;=Reference!$E$6,'Client Info'!O491&lt;Reference!$E$7),15,IF(Reference!$E$7&lt;='Client Info'!O491,25))))</f>
        <v>0</v>
      </c>
      <c r="F491">
        <f>IF(OR('Client Info'!R491=Reference!$B$4,'Client Info'!R491=Reference!$B$5,'Client Info'!R491=Reference!$B$6),25,0)</f>
        <v>0</v>
      </c>
      <c r="G491">
        <f t="shared" ca="1" si="7"/>
        <v>30</v>
      </c>
      <c r="H491" s="19" t="s">
        <v>882</v>
      </c>
    </row>
    <row r="492" spans="1:8" x14ac:dyDescent="0.35">
      <c r="A492" s="7" t="str">
        <f>VLOOKUP(B492,'Client Info'!$A:$B,2, FALSE)</f>
        <v>Michael Kauffman</v>
      </c>
      <c r="B492" s="19" t="str">
        <f>'Client Info'!A492</f>
        <v>EDC2200</v>
      </c>
      <c r="C492">
        <f ca="1">(IF('Client Info'!M492="","",(IF(YEARFRAC('Client Info'!M492,Reference!$C$4)&lt;1,0,IF(AND(YEARFRAC('Client Info'!M492,Reference!$C$4)&gt;=1,YEARFRAC('Client Info'!M492,Reference!$C$4)&lt;=3),5,IF(AND(YEARFRAC('Client Info'!M492,Reference!$C$4)&gt;=4,YEARFRAC('Client Info'!M492,Reference!$C$4)&lt;=7),15,IF(YEARFRAC('Client Info'!M492,Reference!$C$4)&gt;=8,25,IF(YEARFRAC('Client Info'!M492,Reference!$C$4)=YEARFRAC('Client Info'!M492,Reference!$C$4),0,0))))))))</f>
        <v>25</v>
      </c>
      <c r="D492">
        <f>IF(OR('Client Info'!J492=Reference!$A$7),0,IF(OR(Reference!$A$5='Client Info'!J492, 'Client Info'!J492=Reference!$A$19,'Client Info'!J492=Reference!$A$23,'Client Info'!J492=Reference!$A$12),25, IF(OR('Client Info'!J492=Reference!$A$6, 'Client Info'!J492=Reference!$A$16),15, IF(OR('Client Info'!J492=Reference!$A$4,'Client Info'!J492=Reference!$A$13,'Client Info'!J492=Reference!$A$17,),5,0))))</f>
        <v>5</v>
      </c>
      <c r="E492">
        <f>IF('Client Info'!O492&lt;Reference!$E$5,0,IF(AND('Client Info'!O492&gt;=Reference!$E$5,'Client Info'!O492&lt;Reference!$E$6),5,IF(AND('Client Info'!O492&gt;=Reference!$E$6,'Client Info'!O492&lt;Reference!$E$7),15,IF(Reference!$E$7&lt;='Client Info'!O492,25))))</f>
        <v>5</v>
      </c>
      <c r="F492">
        <f>IF(OR('Client Info'!R492=Reference!$B$4,'Client Info'!R492=Reference!$B$5,'Client Info'!R492=Reference!$B$6),25,0)</f>
        <v>0</v>
      </c>
      <c r="G492">
        <f t="shared" ca="1" si="7"/>
        <v>35</v>
      </c>
      <c r="H492" s="19" t="s">
        <v>882</v>
      </c>
    </row>
    <row r="493" spans="1:8" x14ac:dyDescent="0.35">
      <c r="A493" s="7" t="str">
        <f>VLOOKUP(B493,'Client Info'!$A:$B,2, FALSE)</f>
        <v>Alondra Gaytan</v>
      </c>
      <c r="B493" s="19" t="str">
        <f>'Client Info'!A493</f>
        <v>EDC1889g</v>
      </c>
      <c r="C493">
        <f ca="1">(IF('Client Info'!M493="","",(IF(YEARFRAC('Client Info'!M493,Reference!$C$4)&lt;1,0,IF(AND(YEARFRAC('Client Info'!M493,Reference!$C$4)&gt;=1,YEARFRAC('Client Info'!M493,Reference!$C$4)&lt;=3),5,IF(AND(YEARFRAC('Client Info'!M493,Reference!$C$4)&gt;=4,YEARFRAC('Client Info'!M493,Reference!$C$4)&lt;=7),15,IF(YEARFRAC('Client Info'!M493,Reference!$C$4)&gt;=8,25,IF(YEARFRAC('Client Info'!M493,Reference!$C$4)=YEARFRAC('Client Info'!M493,Reference!$C$4),0,0))))))))</f>
        <v>15</v>
      </c>
      <c r="D493">
        <f>IF(OR('Client Info'!J493=Reference!$A$7),0,IF(OR(Reference!$A$5='Client Info'!J493, 'Client Info'!J493=Reference!$A$19,'Client Info'!J493=Reference!$A$23,'Client Info'!J493=Reference!$A$12),25, IF(OR('Client Info'!J493=Reference!$A$6, 'Client Info'!J493=Reference!$A$16),15, IF(OR('Client Info'!J493=Reference!$A$4,'Client Info'!J493=Reference!$A$13,'Client Info'!J493=Reference!$A$17,),5,0))))</f>
        <v>0</v>
      </c>
      <c r="E493">
        <f>IF('Client Info'!O493&lt;Reference!$E$5,0,IF(AND('Client Info'!O493&gt;=Reference!$E$5,'Client Info'!O493&lt;Reference!$E$6),5,IF(AND('Client Info'!O493&gt;=Reference!$E$6,'Client Info'!O493&lt;Reference!$E$7),15,IF(Reference!$E$7&lt;='Client Info'!O493,25))))</f>
        <v>0</v>
      </c>
      <c r="F493">
        <f>IF(OR('Client Info'!R493=Reference!$B$4,'Client Info'!R493=Reference!$B$5,'Client Info'!R493=Reference!$B$6),25,0)</f>
        <v>25</v>
      </c>
      <c r="G493">
        <f t="shared" ca="1" si="7"/>
        <v>40</v>
      </c>
      <c r="H493" s="19" t="s">
        <v>885</v>
      </c>
    </row>
    <row r="494" spans="1:8" x14ac:dyDescent="0.35">
      <c r="A494" s="7" t="str">
        <f>VLOOKUP(B494,'Client Info'!$A:$B,2, FALSE)</f>
        <v>Julie Samson</v>
      </c>
      <c r="B494" s="19" t="str">
        <f>'Client Info'!A494</f>
        <v>EDC1592g</v>
      </c>
      <c r="C494">
        <f ca="1">(IF('Client Info'!M494="","",(IF(YEARFRAC('Client Info'!M494,Reference!$C$4)&lt;1,0,IF(AND(YEARFRAC('Client Info'!M494,Reference!$C$4)&gt;=1,YEARFRAC('Client Info'!M494,Reference!$C$4)&lt;=3),5,IF(AND(YEARFRAC('Client Info'!M494,Reference!$C$4)&gt;=4,YEARFRAC('Client Info'!M494,Reference!$C$4)&lt;=7),15,IF(YEARFRAC('Client Info'!M494,Reference!$C$4)&gt;=8,25,IF(YEARFRAC('Client Info'!M494,Reference!$C$4)=YEARFRAC('Client Info'!M494,Reference!$C$4),0,0))))))))</f>
        <v>15</v>
      </c>
      <c r="D494">
        <f>IF(OR('Client Info'!J494=Reference!$A$7),0,IF(OR(Reference!$A$5='Client Info'!J494, 'Client Info'!J494=Reference!$A$19,'Client Info'!J494=Reference!$A$23,'Client Info'!J494=Reference!$A$12),25, IF(OR('Client Info'!J494=Reference!$A$6, 'Client Info'!J494=Reference!$A$16),15, IF(OR('Client Info'!J494=Reference!$A$4,'Client Info'!J494=Reference!$A$13,'Client Info'!J494=Reference!$A$17,),5,0))))</f>
        <v>0</v>
      </c>
      <c r="E494">
        <f>IF('Client Info'!O494&lt;Reference!$E$5,0,IF(AND('Client Info'!O494&gt;=Reference!$E$5,'Client Info'!O494&lt;Reference!$E$6),5,IF(AND('Client Info'!O494&gt;=Reference!$E$6,'Client Info'!O494&lt;Reference!$E$7),15,IF(Reference!$E$7&lt;='Client Info'!O494,25))))</f>
        <v>0</v>
      </c>
      <c r="F494">
        <f>IF(OR('Client Info'!R494=Reference!$B$4,'Client Info'!R494=Reference!$B$5,'Client Info'!R494=Reference!$B$6),25,0)</f>
        <v>0</v>
      </c>
      <c r="G494">
        <f t="shared" ca="1" si="7"/>
        <v>15</v>
      </c>
      <c r="H494" s="19" t="s">
        <v>835</v>
      </c>
    </row>
    <row r="495" spans="1:8" x14ac:dyDescent="0.35">
      <c r="A495" s="7" t="str">
        <f>VLOOKUP(B495,'Client Info'!$A:$B,2, FALSE)</f>
        <v>Anthony C. Elliott</v>
      </c>
      <c r="B495" s="19" t="str">
        <f>'Client Info'!A495</f>
        <v>EDC2004g</v>
      </c>
      <c r="C495">
        <f ca="1">(IF('Client Info'!M495="","",(IF(YEARFRAC('Client Info'!M495,Reference!$C$4)&lt;1,0,IF(AND(YEARFRAC('Client Info'!M495,Reference!$C$4)&gt;=1,YEARFRAC('Client Info'!M495,Reference!$C$4)&lt;=3),5,IF(AND(YEARFRAC('Client Info'!M495,Reference!$C$4)&gt;=4,YEARFRAC('Client Info'!M495,Reference!$C$4)&lt;=7),15,IF(YEARFRAC('Client Info'!M495,Reference!$C$4)&gt;=8,25,IF(YEARFRAC('Client Info'!M495,Reference!$C$4)=YEARFRAC('Client Info'!M495,Reference!$C$4),0,0))))))))</f>
        <v>5</v>
      </c>
      <c r="D495">
        <f>IF(OR('Client Info'!J495=Reference!$A$7),0,IF(OR(Reference!$A$5='Client Info'!J495, 'Client Info'!J495=Reference!$A$19,'Client Info'!J495=Reference!$A$23,'Client Info'!J495=Reference!$A$12),25, IF(OR('Client Info'!J495=Reference!$A$6, 'Client Info'!J495=Reference!$A$16),15, IF(OR('Client Info'!J495=Reference!$A$4,'Client Info'!J495=Reference!$A$13,'Client Info'!J495=Reference!$A$17,),5,0))))</f>
        <v>0</v>
      </c>
      <c r="E495">
        <f>IF('Client Info'!O495&lt;Reference!$E$5,0,IF(AND('Client Info'!O495&gt;=Reference!$E$5,'Client Info'!O495&lt;Reference!$E$6),5,IF(AND('Client Info'!O495&gt;=Reference!$E$6,'Client Info'!O495&lt;Reference!$E$7),15,IF(Reference!$E$7&lt;='Client Info'!O495,25))))</f>
        <v>25</v>
      </c>
      <c r="F495">
        <f>IF(OR('Client Info'!R495=Reference!$B$4,'Client Info'!R495=Reference!$B$5,'Client Info'!R495=Reference!$B$6),25,0)</f>
        <v>0</v>
      </c>
      <c r="G495">
        <f t="shared" ca="1" si="7"/>
        <v>30</v>
      </c>
      <c r="H495" s="19" t="s">
        <v>1365</v>
      </c>
    </row>
    <row r="496" spans="1:8" x14ac:dyDescent="0.35">
      <c r="A496" s="7" t="str">
        <f>VLOOKUP(B496,'Client Info'!$A:$B,2, FALSE)</f>
        <v>Louis Izzo</v>
      </c>
      <c r="B496" s="19" t="str">
        <f>'Client Info'!A496</f>
        <v>EDC2414</v>
      </c>
      <c r="C496" t="str">
        <f>(IF('Client Info'!M496="","",(IF(YEARFRAC('Client Info'!M496,Reference!$C$4)&lt;1,0,IF(AND(YEARFRAC('Client Info'!M496,Reference!$C$4)&gt;=1,YEARFRAC('Client Info'!M496,Reference!$C$4)&lt;=3),5,IF(AND(YEARFRAC('Client Info'!M496,Reference!$C$4)&gt;=4,YEARFRAC('Client Info'!M496,Reference!$C$4)&lt;=7),15,IF(YEARFRAC('Client Info'!M496,Reference!$C$4)&gt;=8,25,IF(YEARFRAC('Client Info'!M496,Reference!$C$4)=YEARFRAC('Client Info'!M496,Reference!$C$4),0,0))))))))</f>
        <v/>
      </c>
      <c r="D496">
        <f>IF(OR('Client Info'!J496=Reference!$A$7),0,IF(OR(Reference!$A$5='Client Info'!J496, 'Client Info'!J496=Reference!$A$19,'Client Info'!J496=Reference!$A$23,'Client Info'!J496=Reference!$A$12),25, IF(OR('Client Info'!J496=Reference!$A$6, 'Client Info'!J496=Reference!$A$16),15, IF(OR('Client Info'!J496=Reference!$A$4,'Client Info'!J496=Reference!$A$13,'Client Info'!J496=Reference!$A$17,),5,0))))</f>
        <v>5</v>
      </c>
      <c r="E496">
        <f>IF('Client Info'!O496&lt;Reference!$E$5,0,IF(AND('Client Info'!O496&gt;=Reference!$E$5,'Client Info'!O496&lt;Reference!$E$6),5,IF(AND('Client Info'!O496&gt;=Reference!$E$6,'Client Info'!O496&lt;Reference!$E$7),15,IF(Reference!$E$7&lt;='Client Info'!O496,25))))</f>
        <v>0</v>
      </c>
      <c r="F496">
        <f>IF(OR('Client Info'!R496=Reference!$B$4,'Client Info'!R496=Reference!$B$5,'Client Info'!R496=Reference!$B$6),25,0)</f>
        <v>0</v>
      </c>
      <c r="G496">
        <f t="shared" si="7"/>
        <v>5</v>
      </c>
      <c r="H496" s="19" t="s">
        <v>855</v>
      </c>
    </row>
    <row r="497" spans="1:8" x14ac:dyDescent="0.35">
      <c r="A497" s="7" t="str">
        <f>VLOOKUP(B497,'Client Info'!$A:$B,2, FALSE)</f>
        <v>Randall K  Peede</v>
      </c>
      <c r="B497" s="19" t="str">
        <f>'Client Info'!A497</f>
        <v>EDC1320</v>
      </c>
      <c r="C497">
        <f ca="1">(IF('Client Info'!M497="","",(IF(YEARFRAC('Client Info'!M497,Reference!$C$4)&lt;1,0,IF(AND(YEARFRAC('Client Info'!M497,Reference!$C$4)&gt;=1,YEARFRAC('Client Info'!M497,Reference!$C$4)&lt;=3),5,IF(AND(YEARFRAC('Client Info'!M497,Reference!$C$4)&gt;=4,YEARFRAC('Client Info'!M497,Reference!$C$4)&lt;=7),15,IF(YEARFRAC('Client Info'!M497,Reference!$C$4)&gt;=8,25,IF(YEARFRAC('Client Info'!M497,Reference!$C$4)=YEARFRAC('Client Info'!M497,Reference!$C$4),0,0))))))))</f>
        <v>15</v>
      </c>
      <c r="D497">
        <f>IF(OR('Client Info'!J497=Reference!$A$7),0,IF(OR(Reference!$A$5='Client Info'!J497, 'Client Info'!J497=Reference!$A$19,'Client Info'!J497=Reference!$A$23,'Client Info'!J497=Reference!$A$12),25, IF(OR('Client Info'!J497=Reference!$A$6, 'Client Info'!J497=Reference!$A$16),15, IF(OR('Client Info'!J497=Reference!$A$4,'Client Info'!J497=Reference!$A$13,'Client Info'!J497=Reference!$A$17,),5,0))))</f>
        <v>25</v>
      </c>
      <c r="E497">
        <f>IF('Client Info'!O497&lt;Reference!$E$5,0,IF(AND('Client Info'!O497&gt;=Reference!$E$5,'Client Info'!O497&lt;Reference!$E$6),5,IF(AND('Client Info'!O497&gt;=Reference!$E$6,'Client Info'!O497&lt;Reference!$E$7),15,IF(Reference!$E$7&lt;='Client Info'!O497,25))))</f>
        <v>0</v>
      </c>
      <c r="F497">
        <f>IF(OR('Client Info'!R497=Reference!$B$4,'Client Info'!R497=Reference!$B$5,'Client Info'!R497=Reference!$B$6),25,0)</f>
        <v>0</v>
      </c>
      <c r="G497">
        <f t="shared" ca="1" si="7"/>
        <v>40</v>
      </c>
      <c r="H497" s="19" t="s">
        <v>2842</v>
      </c>
    </row>
    <row r="498" spans="1:8" x14ac:dyDescent="0.35">
      <c r="A498" s="7" t="str">
        <f>VLOOKUP(B498,'Client Info'!$A:$B,2, FALSE)</f>
        <v>Anthony C. Elliott</v>
      </c>
      <c r="B498" s="19" t="str">
        <f>'Client Info'!A498</f>
        <v>EDC2427</v>
      </c>
      <c r="C498">
        <f ca="1">(IF('Client Info'!M498="","",(IF(YEARFRAC('Client Info'!M498,Reference!$C$4)&lt;1,0,IF(AND(YEARFRAC('Client Info'!M498,Reference!$C$4)&gt;=1,YEARFRAC('Client Info'!M498,Reference!$C$4)&lt;=3),5,IF(AND(YEARFRAC('Client Info'!M498,Reference!$C$4)&gt;=4,YEARFRAC('Client Info'!M498,Reference!$C$4)&lt;=7),15,IF(YEARFRAC('Client Info'!M498,Reference!$C$4)&gt;=8,25,IF(YEARFRAC('Client Info'!M498,Reference!$C$4)=YEARFRAC('Client Info'!M498,Reference!$C$4),0,0))))))))</f>
        <v>5</v>
      </c>
      <c r="D498">
        <f>IF(OR('Client Info'!J498=Reference!$A$7),0,IF(OR(Reference!$A$5='Client Info'!J498, 'Client Info'!J498=Reference!$A$19,'Client Info'!J498=Reference!$A$23,'Client Info'!J498=Reference!$A$12),25, IF(OR('Client Info'!J498=Reference!$A$6, 'Client Info'!J498=Reference!$A$16),15, IF(OR('Client Info'!J498=Reference!$A$4,'Client Info'!J498=Reference!$A$13,'Client Info'!J498=Reference!$A$17,),5,0))))</f>
        <v>5</v>
      </c>
      <c r="E498">
        <f>IF('Client Info'!O498&lt;Reference!$E$5,0,IF(AND('Client Info'!O498&gt;=Reference!$E$5,'Client Info'!O498&lt;Reference!$E$6),5,IF(AND('Client Info'!O498&gt;=Reference!$E$6,'Client Info'!O498&lt;Reference!$E$7),15,IF(Reference!$E$7&lt;='Client Info'!O498,25))))</f>
        <v>0</v>
      </c>
      <c r="F498">
        <f>IF(OR('Client Info'!R498=Reference!$B$4,'Client Info'!R498=Reference!$B$5,'Client Info'!R498=Reference!$B$6),25,0)</f>
        <v>0</v>
      </c>
      <c r="G498">
        <f t="shared" ca="1" si="7"/>
        <v>10</v>
      </c>
      <c r="H498" s="19" t="s">
        <v>1365</v>
      </c>
    </row>
    <row r="499" spans="1:8" x14ac:dyDescent="0.35">
      <c r="A499" s="7" t="str">
        <f>VLOOKUP(B499,'Client Info'!$A:$B,2, FALSE)</f>
        <v>Ray Bowman</v>
      </c>
      <c r="B499" s="19" t="str">
        <f>'Client Info'!A499</f>
        <v>EDC2239T</v>
      </c>
      <c r="C499">
        <f ca="1">(IF('Client Info'!M499="","",(IF(YEARFRAC('Client Info'!M499,Reference!$C$4)&lt;1,0,IF(AND(YEARFRAC('Client Info'!M499,Reference!$C$4)&gt;=1,YEARFRAC('Client Info'!M499,Reference!$C$4)&lt;=3),5,IF(AND(YEARFRAC('Client Info'!M499,Reference!$C$4)&gt;=4,YEARFRAC('Client Info'!M499,Reference!$C$4)&lt;=7),15,IF(YEARFRAC('Client Info'!M499,Reference!$C$4)&gt;=8,25,IF(YEARFRAC('Client Info'!M499,Reference!$C$4)=YEARFRAC('Client Info'!M499,Reference!$C$4),0,0))))))))</f>
        <v>15</v>
      </c>
      <c r="D499">
        <f>IF(OR('Client Info'!J499=Reference!$A$7),0,IF(OR(Reference!$A$5='Client Info'!J499, 'Client Info'!J499=Reference!$A$19,'Client Info'!J499=Reference!$A$23,'Client Info'!J499=Reference!$A$12),25, IF(OR('Client Info'!J499=Reference!$A$6, 'Client Info'!J499=Reference!$A$16),15, IF(OR('Client Info'!J499=Reference!$A$4,'Client Info'!J499=Reference!$A$13,'Client Info'!J499=Reference!$A$17,),5,0))))</f>
        <v>25</v>
      </c>
      <c r="E499">
        <f>IF('Client Info'!O499&lt;Reference!$E$5,0,IF(AND('Client Info'!O499&gt;=Reference!$E$5,'Client Info'!O499&lt;Reference!$E$6),5,IF(AND('Client Info'!O499&gt;=Reference!$E$6,'Client Info'!O499&lt;Reference!$E$7),15,IF(Reference!$E$7&lt;='Client Info'!O499,25))))</f>
        <v>0</v>
      </c>
      <c r="F499">
        <f>IF(OR('Client Info'!R499=Reference!$B$4,'Client Info'!R499=Reference!$B$5,'Client Info'!R499=Reference!$B$6),25,0)</f>
        <v>0</v>
      </c>
      <c r="G499">
        <f t="shared" ca="1" si="7"/>
        <v>40</v>
      </c>
      <c r="H499" s="19" t="s">
        <v>912</v>
      </c>
    </row>
    <row r="500" spans="1:8" x14ac:dyDescent="0.35">
      <c r="A500" s="7" t="str">
        <f>VLOOKUP(B500,'Client Info'!$A:$B,2, FALSE)</f>
        <v>Gonzalo Fernandez</v>
      </c>
      <c r="B500" s="19" t="str">
        <f>'Client Info'!A500</f>
        <v>EDC2686</v>
      </c>
      <c r="C500" t="str">
        <f>(IF('Client Info'!M500="","",(IF(YEARFRAC('Client Info'!M500,Reference!$C$4)&lt;1,0,IF(AND(YEARFRAC('Client Info'!M500,Reference!$C$4)&gt;=1,YEARFRAC('Client Info'!M500,Reference!$C$4)&lt;=3),5,IF(AND(YEARFRAC('Client Info'!M500,Reference!$C$4)&gt;=4,YEARFRAC('Client Info'!M500,Reference!$C$4)&lt;=7),15,IF(YEARFRAC('Client Info'!M500,Reference!$C$4)&gt;=8,25,IF(YEARFRAC('Client Info'!M500,Reference!$C$4)=YEARFRAC('Client Info'!M500,Reference!$C$4),0,0))))))))</f>
        <v/>
      </c>
      <c r="D500">
        <f>IF(OR('Client Info'!J500=Reference!$A$7),0,IF(OR(Reference!$A$5='Client Info'!J500, 'Client Info'!J500=Reference!$A$19,'Client Info'!J500=Reference!$A$23,'Client Info'!J500=Reference!$A$12),25, IF(OR('Client Info'!J500=Reference!$A$6, 'Client Info'!J500=Reference!$A$16),15, IF(OR('Client Info'!J500=Reference!$A$4,'Client Info'!J500=Reference!$A$13,'Client Info'!J500=Reference!$A$17,),5,0))))</f>
        <v>5</v>
      </c>
      <c r="E500">
        <f>IF('Client Info'!O500&lt;Reference!$E$5,0,IF(AND('Client Info'!O500&gt;=Reference!$E$5,'Client Info'!O500&lt;Reference!$E$6),5,IF(AND('Client Info'!O500&gt;=Reference!$E$6,'Client Info'!O500&lt;Reference!$E$7),15,IF(Reference!$E$7&lt;='Client Info'!O500,25))))</f>
        <v>0</v>
      </c>
      <c r="F500">
        <f>IF(OR('Client Info'!R500=Reference!$B$4,'Client Info'!R500=Reference!$B$5,'Client Info'!R500=Reference!$B$6),25,0)</f>
        <v>25</v>
      </c>
      <c r="G500">
        <f t="shared" si="7"/>
        <v>30</v>
      </c>
      <c r="H500" s="19" t="s">
        <v>848</v>
      </c>
    </row>
    <row r="501" spans="1:8" x14ac:dyDescent="0.35">
      <c r="A501" s="7" t="str">
        <f>VLOOKUP(B501,'Client Info'!$A:$B,2, FALSE)</f>
        <v>Pat Sweeney</v>
      </c>
      <c r="B501" s="19" t="str">
        <f>'Client Info'!A501</f>
        <v>EDC1965g</v>
      </c>
      <c r="C501" t="str">
        <f>(IF('Client Info'!M501="","",(IF(YEARFRAC('Client Info'!M501,Reference!$C$4)&lt;1,0,IF(AND(YEARFRAC('Client Info'!M501,Reference!$C$4)&gt;=1,YEARFRAC('Client Info'!M501,Reference!$C$4)&lt;=3),5,IF(AND(YEARFRAC('Client Info'!M501,Reference!$C$4)&gt;=4,YEARFRAC('Client Info'!M501,Reference!$C$4)&lt;=7),15,IF(YEARFRAC('Client Info'!M501,Reference!$C$4)&gt;=8,25,IF(YEARFRAC('Client Info'!M501,Reference!$C$4)=YEARFRAC('Client Info'!M501,Reference!$C$4),0,0))))))))</f>
        <v/>
      </c>
      <c r="D501">
        <f>IF(OR('Client Info'!J501=Reference!$A$7),0,IF(OR(Reference!$A$5='Client Info'!J501, 'Client Info'!J501=Reference!$A$19,'Client Info'!J501=Reference!$A$23,'Client Info'!J501=Reference!$A$12),25, IF(OR('Client Info'!J501=Reference!$A$6, 'Client Info'!J501=Reference!$A$16),15, IF(OR('Client Info'!J501=Reference!$A$4,'Client Info'!J501=Reference!$A$13,'Client Info'!J501=Reference!$A$17,),5,0))))</f>
        <v>5</v>
      </c>
      <c r="E501">
        <f>IF('Client Info'!O501&lt;Reference!$E$5,0,IF(AND('Client Info'!O501&gt;=Reference!$E$5,'Client Info'!O501&lt;Reference!$E$6),5,IF(AND('Client Info'!O501&gt;=Reference!$E$6,'Client Info'!O501&lt;Reference!$E$7),15,IF(Reference!$E$7&lt;='Client Info'!O501,25))))</f>
        <v>0</v>
      </c>
      <c r="F501">
        <f>IF(OR('Client Info'!R501=Reference!$B$4,'Client Info'!R501=Reference!$B$5,'Client Info'!R501=Reference!$B$6),25,0)</f>
        <v>0</v>
      </c>
      <c r="G501">
        <f t="shared" si="7"/>
        <v>5</v>
      </c>
      <c r="H501" s="19" t="s">
        <v>796</v>
      </c>
    </row>
    <row r="502" spans="1:8" x14ac:dyDescent="0.35">
      <c r="A502" s="7" t="str">
        <f>VLOOKUP(B502,'Client Info'!$A:$B,2, FALSE)</f>
        <v>David Pollock</v>
      </c>
      <c r="B502" s="19" t="str">
        <f>'Client Info'!A502</f>
        <v>EDC1556</v>
      </c>
      <c r="C502">
        <f ca="1">(IF('Client Info'!M502="","",(IF(YEARFRAC('Client Info'!M502,Reference!$C$4)&lt;1,0,IF(AND(YEARFRAC('Client Info'!M502,Reference!$C$4)&gt;=1,YEARFRAC('Client Info'!M502,Reference!$C$4)&lt;=3),5,IF(AND(YEARFRAC('Client Info'!M502,Reference!$C$4)&gt;=4,YEARFRAC('Client Info'!M502,Reference!$C$4)&lt;=7),15,IF(YEARFRAC('Client Info'!M502,Reference!$C$4)&gt;=8,25,IF(YEARFRAC('Client Info'!M502,Reference!$C$4)=YEARFRAC('Client Info'!M502,Reference!$C$4),0,0))))))))</f>
        <v>15</v>
      </c>
      <c r="D502">
        <f>IF(OR('Client Info'!J502=Reference!$A$7),0,IF(OR(Reference!$A$5='Client Info'!J502, 'Client Info'!J502=Reference!$A$19,'Client Info'!J502=Reference!$A$23,'Client Info'!J502=Reference!$A$12),25, IF(OR('Client Info'!J502=Reference!$A$6, 'Client Info'!J502=Reference!$A$16),15, IF(OR('Client Info'!J502=Reference!$A$4,'Client Info'!J502=Reference!$A$13,'Client Info'!J502=Reference!$A$17,),5,0))))</f>
        <v>15</v>
      </c>
      <c r="E502">
        <f>IF('Client Info'!O502&lt;Reference!$E$5,0,IF(AND('Client Info'!O502&gt;=Reference!$E$5,'Client Info'!O502&lt;Reference!$E$6),5,IF(AND('Client Info'!O502&gt;=Reference!$E$6,'Client Info'!O502&lt;Reference!$E$7),15,IF(Reference!$E$7&lt;='Client Info'!O502,25))))</f>
        <v>0</v>
      </c>
      <c r="F502">
        <f>IF(OR('Client Info'!R502=Reference!$B$4,'Client Info'!R502=Reference!$B$5,'Client Info'!R502=Reference!$B$6),25,0)</f>
        <v>0</v>
      </c>
      <c r="G502">
        <f t="shared" ca="1" si="7"/>
        <v>30</v>
      </c>
      <c r="H502" s="19" t="s">
        <v>1750</v>
      </c>
    </row>
    <row r="503" spans="1:8" x14ac:dyDescent="0.35">
      <c r="A503" s="7" t="str">
        <f>VLOOKUP(B503,'Client Info'!$A:$B,2, FALSE)</f>
        <v>Karen Scuncio</v>
      </c>
      <c r="B503" s="19" t="str">
        <f>'Client Info'!A503</f>
        <v>EDC2179T</v>
      </c>
      <c r="C503">
        <f ca="1">(IF('Client Info'!M503="","",(IF(YEARFRAC('Client Info'!M503,Reference!$C$4)&lt;1,0,IF(AND(YEARFRAC('Client Info'!M503,Reference!$C$4)&gt;=1,YEARFRAC('Client Info'!M503,Reference!$C$4)&lt;=3),5,IF(AND(YEARFRAC('Client Info'!M503,Reference!$C$4)&gt;=4,YEARFRAC('Client Info'!M503,Reference!$C$4)&lt;=7),15,IF(YEARFRAC('Client Info'!M503,Reference!$C$4)&gt;=8,25,IF(YEARFRAC('Client Info'!M503,Reference!$C$4)=YEARFRAC('Client Info'!M503,Reference!$C$4),0,0))))))))</f>
        <v>15</v>
      </c>
      <c r="D503">
        <f>IF(OR('Client Info'!J503=Reference!$A$7),0,IF(OR(Reference!$A$5='Client Info'!J503, 'Client Info'!J503=Reference!$A$19,'Client Info'!J503=Reference!$A$23,'Client Info'!J503=Reference!$A$12),25, IF(OR('Client Info'!J503=Reference!$A$6, 'Client Info'!J503=Reference!$A$16),15, IF(OR('Client Info'!J503=Reference!$A$4,'Client Info'!J503=Reference!$A$13,'Client Info'!J503=Reference!$A$17,),5,0))))</f>
        <v>25</v>
      </c>
      <c r="E503">
        <f>IF('Client Info'!O503&lt;Reference!$E$5,0,IF(AND('Client Info'!O503&gt;=Reference!$E$5,'Client Info'!O503&lt;Reference!$E$6),5,IF(AND('Client Info'!O503&gt;=Reference!$E$6,'Client Info'!O503&lt;Reference!$E$7),15,IF(Reference!$E$7&lt;='Client Info'!O503,25))))</f>
        <v>0</v>
      </c>
      <c r="F503">
        <f>IF(OR('Client Info'!R503=Reference!$B$4,'Client Info'!R503=Reference!$B$5,'Client Info'!R503=Reference!$B$6),25,0)</f>
        <v>0</v>
      </c>
      <c r="G503">
        <f t="shared" ca="1" si="7"/>
        <v>40</v>
      </c>
      <c r="H503" s="19" t="s">
        <v>804</v>
      </c>
    </row>
    <row r="504" spans="1:8" x14ac:dyDescent="0.35">
      <c r="A504" s="7" t="str">
        <f>VLOOKUP(B504,'Client Info'!$A:$B,2, FALSE)</f>
        <v>Sylvia Martini</v>
      </c>
      <c r="B504" s="19" t="str">
        <f>'Client Info'!A504</f>
        <v>EDC2566T</v>
      </c>
      <c r="C504">
        <f ca="1">(IF('Client Info'!M504="","",(IF(YEARFRAC('Client Info'!M504,Reference!$C$4)&lt;1,0,IF(AND(YEARFRAC('Client Info'!M504,Reference!$C$4)&gt;=1,YEARFRAC('Client Info'!M504,Reference!$C$4)&lt;=3),5,IF(AND(YEARFRAC('Client Info'!M504,Reference!$C$4)&gt;=4,YEARFRAC('Client Info'!M504,Reference!$C$4)&lt;=7),15,IF(YEARFRAC('Client Info'!M504,Reference!$C$4)&gt;=8,25,IF(YEARFRAC('Client Info'!M504,Reference!$C$4)=YEARFRAC('Client Info'!M504,Reference!$C$4),0,0))))))))</f>
        <v>5</v>
      </c>
      <c r="D504">
        <f>IF(OR('Client Info'!J504=Reference!$A$7),0,IF(OR(Reference!$A$5='Client Info'!J504, 'Client Info'!J504=Reference!$A$19,'Client Info'!J504=Reference!$A$23,'Client Info'!J504=Reference!$A$12),25, IF(OR('Client Info'!J504=Reference!$A$6, 'Client Info'!J504=Reference!$A$16),15, IF(OR('Client Info'!J504=Reference!$A$4,'Client Info'!J504=Reference!$A$13,'Client Info'!J504=Reference!$A$17,),5,0))))</f>
        <v>5</v>
      </c>
      <c r="E504">
        <f>IF('Client Info'!O504&lt;Reference!$E$5,0,IF(AND('Client Info'!O504&gt;=Reference!$E$5,'Client Info'!O504&lt;Reference!$E$6),5,IF(AND('Client Info'!O504&gt;=Reference!$E$6,'Client Info'!O504&lt;Reference!$E$7),15,IF(Reference!$E$7&lt;='Client Info'!O504,25))))</f>
        <v>0</v>
      </c>
      <c r="F504">
        <f>IF(OR('Client Info'!R504=Reference!$B$4,'Client Info'!R504=Reference!$B$5,'Client Info'!R504=Reference!$B$6),25,0)</f>
        <v>25</v>
      </c>
      <c r="G504">
        <f t="shared" ca="1" si="7"/>
        <v>35</v>
      </c>
      <c r="H504" s="19" t="s">
        <v>822</v>
      </c>
    </row>
    <row r="505" spans="1:8" x14ac:dyDescent="0.35">
      <c r="A505" s="7" t="str">
        <f>VLOOKUP(B505,'Client Info'!$A:$B,2, FALSE)</f>
        <v>Georg Winkler</v>
      </c>
      <c r="B505" s="19" t="str">
        <f>'Client Info'!A505</f>
        <v>EDC1708</v>
      </c>
      <c r="C505" t="str">
        <f>(IF('Client Info'!M505="","",(IF(YEARFRAC('Client Info'!M505,Reference!$C$4)&lt;1,0,IF(AND(YEARFRAC('Client Info'!M505,Reference!$C$4)&gt;=1,YEARFRAC('Client Info'!M505,Reference!$C$4)&lt;=3),5,IF(AND(YEARFRAC('Client Info'!M505,Reference!$C$4)&gt;=4,YEARFRAC('Client Info'!M505,Reference!$C$4)&lt;=7),15,IF(YEARFRAC('Client Info'!M505,Reference!$C$4)&gt;=8,25,IF(YEARFRAC('Client Info'!M505,Reference!$C$4)=YEARFRAC('Client Info'!M505,Reference!$C$4),0,0))))))))</f>
        <v/>
      </c>
      <c r="D505">
        <f>IF(OR('Client Info'!J505=Reference!$A$7),0,IF(OR(Reference!$A$5='Client Info'!J505, 'Client Info'!J505=Reference!$A$19,'Client Info'!J505=Reference!$A$23,'Client Info'!J505=Reference!$A$12),25, IF(OR('Client Info'!J505=Reference!$A$6, 'Client Info'!J505=Reference!$A$16),15, IF(OR('Client Info'!J505=Reference!$A$4,'Client Info'!J505=Reference!$A$13,'Client Info'!J505=Reference!$A$17,),5,0))))</f>
        <v>0</v>
      </c>
      <c r="E505">
        <f>IF('Client Info'!O505&lt;Reference!$E$5,0,IF(AND('Client Info'!O505&gt;=Reference!$E$5,'Client Info'!O505&lt;Reference!$E$6),5,IF(AND('Client Info'!O505&gt;=Reference!$E$6,'Client Info'!O505&lt;Reference!$E$7),15,IF(Reference!$E$7&lt;='Client Info'!O505,25))))</f>
        <v>0</v>
      </c>
      <c r="F505">
        <f>IF(OR('Client Info'!R505=Reference!$B$4,'Client Info'!R505=Reference!$B$5,'Client Info'!R505=Reference!$B$6),25,0)</f>
        <v>0</v>
      </c>
      <c r="G505">
        <f t="shared" si="7"/>
        <v>0</v>
      </c>
      <c r="H505" s="19" t="s">
        <v>1063</v>
      </c>
    </row>
    <row r="506" spans="1:8" x14ac:dyDescent="0.35">
      <c r="A506" s="7" t="str">
        <f>VLOOKUP(B506,'Client Info'!$A:$B,2, FALSE)</f>
        <v>Pat Sweeney</v>
      </c>
      <c r="B506" s="19" t="str">
        <f>'Client Info'!A506</f>
        <v>EDC0930</v>
      </c>
      <c r="C506">
        <f ca="1">(IF('Client Info'!M506="","",(IF(YEARFRAC('Client Info'!M506,Reference!$C$4)&lt;1,0,IF(AND(YEARFRAC('Client Info'!M506,Reference!$C$4)&gt;=1,YEARFRAC('Client Info'!M506,Reference!$C$4)&lt;=3),5,IF(AND(YEARFRAC('Client Info'!M506,Reference!$C$4)&gt;=4,YEARFRAC('Client Info'!M506,Reference!$C$4)&lt;=7),15,IF(YEARFRAC('Client Info'!M506,Reference!$C$4)&gt;=8,25,IF(YEARFRAC('Client Info'!M506,Reference!$C$4)=YEARFRAC('Client Info'!M506,Reference!$C$4),0,0))))))))</f>
        <v>15</v>
      </c>
      <c r="D506">
        <f>IF(OR('Client Info'!J506=Reference!$A$7),0,IF(OR(Reference!$A$5='Client Info'!J506, 'Client Info'!J506=Reference!$A$19,'Client Info'!J506=Reference!$A$23,'Client Info'!J506=Reference!$A$12),25, IF(OR('Client Info'!J506=Reference!$A$6, 'Client Info'!J506=Reference!$A$16),15, IF(OR('Client Info'!J506=Reference!$A$4,'Client Info'!J506=Reference!$A$13,'Client Info'!J506=Reference!$A$17,),5,0))))</f>
        <v>5</v>
      </c>
      <c r="E506">
        <f>IF('Client Info'!O506&lt;Reference!$E$5,0,IF(AND('Client Info'!O506&gt;=Reference!$E$5,'Client Info'!O506&lt;Reference!$E$6),5,IF(AND('Client Info'!O506&gt;=Reference!$E$6,'Client Info'!O506&lt;Reference!$E$7),15,IF(Reference!$E$7&lt;='Client Info'!O506,25))))</f>
        <v>0</v>
      </c>
      <c r="F506">
        <f>IF(OR('Client Info'!R506=Reference!$B$4,'Client Info'!R506=Reference!$B$5,'Client Info'!R506=Reference!$B$6),25,0)</f>
        <v>25</v>
      </c>
      <c r="G506">
        <f t="shared" ca="1" si="7"/>
        <v>45</v>
      </c>
      <c r="H506" s="19" t="s">
        <v>796</v>
      </c>
    </row>
    <row r="507" spans="1:8" x14ac:dyDescent="0.35">
      <c r="A507" s="7" t="str">
        <f>VLOOKUP(B507,'Client Info'!$A:$B,2, FALSE)</f>
        <v>Gonzalo Fernandez</v>
      </c>
      <c r="B507" s="19" t="str">
        <f>'Client Info'!A507</f>
        <v>EDC2966</v>
      </c>
      <c r="C507" t="str">
        <f>(IF('Client Info'!M507="","",(IF(YEARFRAC('Client Info'!M507,Reference!$C$4)&lt;1,0,IF(AND(YEARFRAC('Client Info'!M507,Reference!$C$4)&gt;=1,YEARFRAC('Client Info'!M507,Reference!$C$4)&lt;=3),5,IF(AND(YEARFRAC('Client Info'!M507,Reference!$C$4)&gt;=4,YEARFRAC('Client Info'!M507,Reference!$C$4)&lt;=7),15,IF(YEARFRAC('Client Info'!M507,Reference!$C$4)&gt;=8,25,IF(YEARFRAC('Client Info'!M507,Reference!$C$4)=YEARFRAC('Client Info'!M507,Reference!$C$4),0,0))))))))</f>
        <v/>
      </c>
      <c r="D507">
        <f>IF(OR('Client Info'!J507=Reference!$A$7),0,IF(OR(Reference!$A$5='Client Info'!J507, 'Client Info'!J507=Reference!$A$19,'Client Info'!J507=Reference!$A$23,'Client Info'!J507=Reference!$A$12),25, IF(OR('Client Info'!J507=Reference!$A$6, 'Client Info'!J507=Reference!$A$16),15, IF(OR('Client Info'!J507=Reference!$A$4,'Client Info'!J507=Reference!$A$13,'Client Info'!J507=Reference!$A$17,),5,0))))</f>
        <v>5</v>
      </c>
      <c r="E507">
        <f>IF('Client Info'!O507&lt;Reference!$E$5,0,IF(AND('Client Info'!O507&gt;=Reference!$E$5,'Client Info'!O507&lt;Reference!$E$6),5,IF(AND('Client Info'!O507&gt;=Reference!$E$6,'Client Info'!O507&lt;Reference!$E$7),15,IF(Reference!$E$7&lt;='Client Info'!O507,25))))</f>
        <v>0</v>
      </c>
      <c r="F507">
        <f>IF(OR('Client Info'!R507=Reference!$B$4,'Client Info'!R507=Reference!$B$5,'Client Info'!R507=Reference!$B$6),25,0)</f>
        <v>25</v>
      </c>
      <c r="G507">
        <f t="shared" si="7"/>
        <v>30</v>
      </c>
      <c r="H507" s="19" t="s">
        <v>848</v>
      </c>
    </row>
    <row r="508" spans="1:8" x14ac:dyDescent="0.35">
      <c r="A508" s="7" t="str">
        <f>VLOOKUP(B508,'Client Info'!$A:$B,2, FALSE)</f>
        <v>Mary Anne Rooney</v>
      </c>
      <c r="B508" s="19" t="str">
        <f>'Client Info'!A508</f>
        <v>EDC0302</v>
      </c>
      <c r="C508">
        <f ca="1">(IF('Client Info'!M508="","",(IF(YEARFRAC('Client Info'!M508,Reference!$C$4)&lt;1,0,IF(AND(YEARFRAC('Client Info'!M508,Reference!$C$4)&gt;=1,YEARFRAC('Client Info'!M508,Reference!$C$4)&lt;=3),5,IF(AND(YEARFRAC('Client Info'!M508,Reference!$C$4)&gt;=4,YEARFRAC('Client Info'!M508,Reference!$C$4)&lt;=7),15,IF(YEARFRAC('Client Info'!M508,Reference!$C$4)&gt;=8,25,IF(YEARFRAC('Client Info'!M508,Reference!$C$4)=YEARFRAC('Client Info'!M508,Reference!$C$4),0,0))))))))</f>
        <v>25</v>
      </c>
      <c r="D508">
        <f>IF(OR('Client Info'!J508=Reference!$A$7),0,IF(OR(Reference!$A$5='Client Info'!J508, 'Client Info'!J508=Reference!$A$19,'Client Info'!J508=Reference!$A$23,'Client Info'!J508=Reference!$A$12),25, IF(OR('Client Info'!J508=Reference!$A$6, 'Client Info'!J508=Reference!$A$16),15, IF(OR('Client Info'!J508=Reference!$A$4,'Client Info'!J508=Reference!$A$13,'Client Info'!J508=Reference!$A$17,),5,0))))</f>
        <v>0</v>
      </c>
      <c r="E508">
        <f>IF('Client Info'!O508&lt;Reference!$E$5,0,IF(AND('Client Info'!O508&gt;=Reference!$E$5,'Client Info'!O508&lt;Reference!$E$6),5,IF(AND('Client Info'!O508&gt;=Reference!$E$6,'Client Info'!O508&lt;Reference!$E$7),15,IF(Reference!$E$7&lt;='Client Info'!O508,25))))</f>
        <v>0</v>
      </c>
      <c r="F508">
        <f>IF(OR('Client Info'!R508=Reference!$B$4,'Client Info'!R508=Reference!$B$5,'Client Info'!R508=Reference!$B$6),25,0)</f>
        <v>0</v>
      </c>
      <c r="G508">
        <f t="shared" ca="1" si="7"/>
        <v>25</v>
      </c>
      <c r="H508" s="19" t="s">
        <v>1659</v>
      </c>
    </row>
    <row r="509" spans="1:8" x14ac:dyDescent="0.35">
      <c r="A509" s="7" t="str">
        <f>VLOOKUP(B509,'Client Info'!$A:$B,2, FALSE)</f>
        <v>Mary Anne Rooney</v>
      </c>
      <c r="B509" s="19" t="str">
        <f>'Client Info'!A509</f>
        <v>EDC0564</v>
      </c>
      <c r="C509">
        <f ca="1">(IF('Client Info'!M509="","",(IF(YEARFRAC('Client Info'!M509,Reference!$C$4)&lt;1,0,IF(AND(YEARFRAC('Client Info'!M509,Reference!$C$4)&gt;=1,YEARFRAC('Client Info'!M509,Reference!$C$4)&lt;=3),5,IF(AND(YEARFRAC('Client Info'!M509,Reference!$C$4)&gt;=4,YEARFRAC('Client Info'!M509,Reference!$C$4)&lt;=7),15,IF(YEARFRAC('Client Info'!M509,Reference!$C$4)&gt;=8,25,IF(YEARFRAC('Client Info'!M509,Reference!$C$4)=YEARFRAC('Client Info'!M509,Reference!$C$4),0,0))))))))</f>
        <v>25</v>
      </c>
      <c r="D509">
        <f>IF(OR('Client Info'!J509=Reference!$A$7),0,IF(OR(Reference!$A$5='Client Info'!J509, 'Client Info'!J509=Reference!$A$19,'Client Info'!J509=Reference!$A$23,'Client Info'!J509=Reference!$A$12),25, IF(OR('Client Info'!J509=Reference!$A$6, 'Client Info'!J509=Reference!$A$16),15, IF(OR('Client Info'!J509=Reference!$A$4,'Client Info'!J509=Reference!$A$13,'Client Info'!J509=Reference!$A$17,),5,0))))</f>
        <v>0</v>
      </c>
      <c r="E509">
        <f>IF('Client Info'!O509&lt;Reference!$E$5,0,IF(AND('Client Info'!O509&gt;=Reference!$E$5,'Client Info'!O509&lt;Reference!$E$6),5,IF(AND('Client Info'!O509&gt;=Reference!$E$6,'Client Info'!O509&lt;Reference!$E$7),15,IF(Reference!$E$7&lt;='Client Info'!O509,25))))</f>
        <v>0</v>
      </c>
      <c r="F509">
        <f>IF(OR('Client Info'!R509=Reference!$B$4,'Client Info'!R509=Reference!$B$5,'Client Info'!R509=Reference!$B$6),25,0)</f>
        <v>25</v>
      </c>
      <c r="G509">
        <f t="shared" ca="1" si="7"/>
        <v>50</v>
      </c>
      <c r="H509" s="19" t="s">
        <v>1659</v>
      </c>
    </row>
    <row r="510" spans="1:8" x14ac:dyDescent="0.35">
      <c r="A510" s="7" t="str">
        <f>VLOOKUP(B510,'Client Info'!$A:$B,2, FALSE)</f>
        <v>Jason Ham</v>
      </c>
      <c r="B510" s="19" t="str">
        <f>'Client Info'!A510</f>
        <v>EDC1599g</v>
      </c>
      <c r="C510">
        <f ca="1">(IF('Client Info'!M510="","",(IF(YEARFRAC('Client Info'!M510,Reference!$C$4)&lt;1,0,IF(AND(YEARFRAC('Client Info'!M510,Reference!$C$4)&gt;=1,YEARFRAC('Client Info'!M510,Reference!$C$4)&lt;=3),5,IF(AND(YEARFRAC('Client Info'!M510,Reference!$C$4)&gt;=4,YEARFRAC('Client Info'!M510,Reference!$C$4)&lt;=7),15,IF(YEARFRAC('Client Info'!M510,Reference!$C$4)&gt;=8,25,IF(YEARFRAC('Client Info'!M510,Reference!$C$4)=YEARFRAC('Client Info'!M510,Reference!$C$4),0,0))))))))</f>
        <v>15</v>
      </c>
      <c r="D510">
        <f>IF(OR('Client Info'!J510=Reference!$A$7),0,IF(OR(Reference!$A$5='Client Info'!J510, 'Client Info'!J510=Reference!$A$19,'Client Info'!J510=Reference!$A$23,'Client Info'!J510=Reference!$A$12),25, IF(OR('Client Info'!J510=Reference!$A$6, 'Client Info'!J510=Reference!$A$16),15, IF(OR('Client Info'!J510=Reference!$A$4,'Client Info'!J510=Reference!$A$13,'Client Info'!J510=Reference!$A$17,),5,0))))</f>
        <v>15</v>
      </c>
      <c r="E510">
        <f>IF('Client Info'!O510&lt;Reference!$E$5,0,IF(AND('Client Info'!O510&gt;=Reference!$E$5,'Client Info'!O510&lt;Reference!$E$6),5,IF(AND('Client Info'!O510&gt;=Reference!$E$6,'Client Info'!O510&lt;Reference!$E$7),15,IF(Reference!$E$7&lt;='Client Info'!O510,25))))</f>
        <v>15</v>
      </c>
      <c r="F510">
        <f>IF(OR('Client Info'!R510=Reference!$B$4,'Client Info'!R510=Reference!$B$5,'Client Info'!R510=Reference!$B$6),25,0)</f>
        <v>0</v>
      </c>
      <c r="G510">
        <f t="shared" ca="1" si="7"/>
        <v>45</v>
      </c>
      <c r="H510" s="19" t="s">
        <v>1613</v>
      </c>
    </row>
    <row r="511" spans="1:8" x14ac:dyDescent="0.35">
      <c r="A511" s="7" t="str">
        <f>VLOOKUP(B511,'Client Info'!$A:$B,2, FALSE)</f>
        <v>Mary Anne Rooney</v>
      </c>
      <c r="B511" s="19" t="str">
        <f>'Client Info'!A511</f>
        <v>EDC1321</v>
      </c>
      <c r="C511">
        <f ca="1">(IF('Client Info'!M511="","",(IF(YEARFRAC('Client Info'!M511,Reference!$C$4)&lt;1,0,IF(AND(YEARFRAC('Client Info'!M511,Reference!$C$4)&gt;=1,YEARFRAC('Client Info'!M511,Reference!$C$4)&lt;=3),5,IF(AND(YEARFRAC('Client Info'!M511,Reference!$C$4)&gt;=4,YEARFRAC('Client Info'!M511,Reference!$C$4)&lt;=7),15,IF(YEARFRAC('Client Info'!M511,Reference!$C$4)&gt;=8,25,IF(YEARFRAC('Client Info'!M511,Reference!$C$4)=YEARFRAC('Client Info'!M511,Reference!$C$4),0,0))))))))</f>
        <v>15</v>
      </c>
      <c r="D511">
        <f>IF(OR('Client Info'!J511=Reference!$A$7),0,IF(OR(Reference!$A$5='Client Info'!J511, 'Client Info'!J511=Reference!$A$19,'Client Info'!J511=Reference!$A$23,'Client Info'!J511=Reference!$A$12),25, IF(OR('Client Info'!J511=Reference!$A$6, 'Client Info'!J511=Reference!$A$16),15, IF(OR('Client Info'!J511=Reference!$A$4,'Client Info'!J511=Reference!$A$13,'Client Info'!J511=Reference!$A$17,),5,0))))</f>
        <v>25</v>
      </c>
      <c r="E511">
        <f>IF('Client Info'!O511&lt;Reference!$E$5,0,IF(AND('Client Info'!O511&gt;=Reference!$E$5,'Client Info'!O511&lt;Reference!$E$6),5,IF(AND('Client Info'!O511&gt;=Reference!$E$6,'Client Info'!O511&lt;Reference!$E$7),15,IF(Reference!$E$7&lt;='Client Info'!O511,25))))</f>
        <v>0</v>
      </c>
      <c r="F511">
        <f>IF(OR('Client Info'!R511=Reference!$B$4,'Client Info'!R511=Reference!$B$5,'Client Info'!R511=Reference!$B$6),25,0)</f>
        <v>0</v>
      </c>
      <c r="G511">
        <f t="shared" ca="1" si="7"/>
        <v>40</v>
      </c>
      <c r="H511" s="19" t="s">
        <v>1659</v>
      </c>
    </row>
    <row r="512" spans="1:8" x14ac:dyDescent="0.35">
      <c r="A512" s="7" t="str">
        <f>VLOOKUP(B512,'Client Info'!$A:$B,2, FALSE)</f>
        <v>Clare Briglio</v>
      </c>
      <c r="B512" s="19" t="str">
        <f>'Client Info'!A512</f>
        <v>EDC2348</v>
      </c>
      <c r="C512">
        <f ca="1">(IF('Client Info'!M512="","",(IF(YEARFRAC('Client Info'!M512,Reference!$C$4)&lt;1,0,IF(AND(YEARFRAC('Client Info'!M512,Reference!$C$4)&gt;=1,YEARFRAC('Client Info'!M512,Reference!$C$4)&lt;=3),5,IF(AND(YEARFRAC('Client Info'!M512,Reference!$C$4)&gt;=4,YEARFRAC('Client Info'!M512,Reference!$C$4)&lt;=7),15,IF(YEARFRAC('Client Info'!M512,Reference!$C$4)&gt;=8,25,IF(YEARFRAC('Client Info'!M512,Reference!$C$4)=YEARFRAC('Client Info'!M512,Reference!$C$4),0,0))))))))</f>
        <v>0</v>
      </c>
      <c r="D512">
        <f>IF(OR('Client Info'!J512=Reference!$A$7),0,IF(OR(Reference!$A$5='Client Info'!J512, 'Client Info'!J512=Reference!$A$19,'Client Info'!J512=Reference!$A$23,'Client Info'!J512=Reference!$A$12),25, IF(OR('Client Info'!J512=Reference!$A$6, 'Client Info'!J512=Reference!$A$16),15, IF(OR('Client Info'!J512=Reference!$A$4,'Client Info'!J512=Reference!$A$13,'Client Info'!J512=Reference!$A$17,),5,0))))</f>
        <v>25</v>
      </c>
      <c r="E512">
        <f>IF('Client Info'!O512&lt;Reference!$E$5,0,IF(AND('Client Info'!O512&gt;=Reference!$E$5,'Client Info'!O512&lt;Reference!$E$6),5,IF(AND('Client Info'!O512&gt;=Reference!$E$6,'Client Info'!O512&lt;Reference!$E$7),15,IF(Reference!$E$7&lt;='Client Info'!O512,25))))</f>
        <v>0</v>
      </c>
      <c r="F512">
        <f>IF(OR('Client Info'!R512=Reference!$B$4,'Client Info'!R512=Reference!$B$5,'Client Info'!R512=Reference!$B$6),25,0)</f>
        <v>25</v>
      </c>
      <c r="G512">
        <f t="shared" ca="1" si="7"/>
        <v>50</v>
      </c>
      <c r="H512" s="19" t="s">
        <v>809</v>
      </c>
    </row>
    <row r="513" spans="1:8" x14ac:dyDescent="0.35">
      <c r="A513" s="7" t="str">
        <f>VLOOKUP(B513,'Client Info'!$A:$B,2, FALSE)</f>
        <v>Michael Kauffman</v>
      </c>
      <c r="B513" s="19" t="str">
        <f>'Client Info'!A513</f>
        <v>EDC1960g</v>
      </c>
      <c r="C513">
        <f ca="1">(IF('Client Info'!M513="","",(IF(YEARFRAC('Client Info'!M513,Reference!$C$4)&lt;1,0,IF(AND(YEARFRAC('Client Info'!M513,Reference!$C$4)&gt;=1,YEARFRAC('Client Info'!M513,Reference!$C$4)&lt;=3),5,IF(AND(YEARFRAC('Client Info'!M513,Reference!$C$4)&gt;=4,YEARFRAC('Client Info'!M513,Reference!$C$4)&lt;=7),15,IF(YEARFRAC('Client Info'!M513,Reference!$C$4)&gt;=8,25,IF(YEARFRAC('Client Info'!M513,Reference!$C$4)=YEARFRAC('Client Info'!M513,Reference!$C$4),0,0))))))))</f>
        <v>5</v>
      </c>
      <c r="D513">
        <f>IF(OR('Client Info'!J513=Reference!$A$7),0,IF(OR(Reference!$A$5='Client Info'!J513, 'Client Info'!J513=Reference!$A$19,'Client Info'!J513=Reference!$A$23,'Client Info'!J513=Reference!$A$12),25, IF(OR('Client Info'!J513=Reference!$A$6, 'Client Info'!J513=Reference!$A$16),15, IF(OR('Client Info'!J513=Reference!$A$4,'Client Info'!J513=Reference!$A$13,'Client Info'!J513=Reference!$A$17,),5,0))))</f>
        <v>25</v>
      </c>
      <c r="E513">
        <f>IF('Client Info'!O513&lt;Reference!$E$5,0,IF(AND('Client Info'!O513&gt;=Reference!$E$5,'Client Info'!O513&lt;Reference!$E$6),5,IF(AND('Client Info'!O513&gt;=Reference!$E$6,'Client Info'!O513&lt;Reference!$E$7),15,IF(Reference!$E$7&lt;='Client Info'!O513,25))))</f>
        <v>0</v>
      </c>
      <c r="F513">
        <f>IF(OR('Client Info'!R513=Reference!$B$4,'Client Info'!R513=Reference!$B$5,'Client Info'!R513=Reference!$B$6),25,0)</f>
        <v>25</v>
      </c>
      <c r="G513">
        <f t="shared" ca="1" si="7"/>
        <v>55</v>
      </c>
      <c r="H513" s="19" t="s">
        <v>882</v>
      </c>
    </row>
    <row r="514" spans="1:8" x14ac:dyDescent="0.35">
      <c r="A514" s="7" t="str">
        <f>VLOOKUP(B514,'Client Info'!$A:$B,2, FALSE)</f>
        <v>Mary Anne Rooney</v>
      </c>
      <c r="B514" s="19" t="str">
        <f>'Client Info'!A514</f>
        <v>EDC1241</v>
      </c>
      <c r="C514">
        <f ca="1">(IF('Client Info'!M514="","",(IF(YEARFRAC('Client Info'!M514,Reference!$C$4)&lt;1,0,IF(AND(YEARFRAC('Client Info'!M514,Reference!$C$4)&gt;=1,YEARFRAC('Client Info'!M514,Reference!$C$4)&lt;=3),5,IF(AND(YEARFRAC('Client Info'!M514,Reference!$C$4)&gt;=4,YEARFRAC('Client Info'!M514,Reference!$C$4)&lt;=7),15,IF(YEARFRAC('Client Info'!M514,Reference!$C$4)&gt;=8,25,IF(YEARFRAC('Client Info'!M514,Reference!$C$4)=YEARFRAC('Client Info'!M514,Reference!$C$4),0,0))))))))</f>
        <v>25</v>
      </c>
      <c r="D514">
        <f>IF(OR('Client Info'!J514=Reference!$A$7),0,IF(OR(Reference!$A$5='Client Info'!J514, 'Client Info'!J514=Reference!$A$19,'Client Info'!J514=Reference!$A$23,'Client Info'!J514=Reference!$A$12),25, IF(OR('Client Info'!J514=Reference!$A$6, 'Client Info'!J514=Reference!$A$16),15, IF(OR('Client Info'!J514=Reference!$A$4,'Client Info'!J514=Reference!$A$13,'Client Info'!J514=Reference!$A$17,),5,0))))</f>
        <v>0</v>
      </c>
      <c r="E514">
        <f>IF('Client Info'!O514&lt;Reference!$E$5,0,IF(AND('Client Info'!O514&gt;=Reference!$E$5,'Client Info'!O514&lt;Reference!$E$6),5,IF(AND('Client Info'!O514&gt;=Reference!$E$6,'Client Info'!O514&lt;Reference!$E$7),15,IF(Reference!$E$7&lt;='Client Info'!O514,25))))</f>
        <v>0</v>
      </c>
      <c r="F514">
        <f>IF(OR('Client Info'!R514=Reference!$B$4,'Client Info'!R514=Reference!$B$5,'Client Info'!R514=Reference!$B$6),25,0)</f>
        <v>0</v>
      </c>
      <c r="G514">
        <f t="shared" ca="1" si="7"/>
        <v>25</v>
      </c>
      <c r="H514" s="19" t="s">
        <v>1659</v>
      </c>
    </row>
    <row r="515" spans="1:8" x14ac:dyDescent="0.35">
      <c r="A515" s="7" t="str">
        <f>VLOOKUP(B515,'Client Info'!$A:$B,2, FALSE)</f>
        <v>Rose Obetz</v>
      </c>
      <c r="B515" s="19" t="str">
        <f>'Client Info'!A515</f>
        <v>EDC0158</v>
      </c>
      <c r="C515">
        <f ca="1">(IF('Client Info'!M515="","",(IF(YEARFRAC('Client Info'!M515,Reference!$C$4)&lt;1,0,IF(AND(YEARFRAC('Client Info'!M515,Reference!$C$4)&gt;=1,YEARFRAC('Client Info'!M515,Reference!$C$4)&lt;=3),5,IF(AND(YEARFRAC('Client Info'!M515,Reference!$C$4)&gt;=4,YEARFRAC('Client Info'!M515,Reference!$C$4)&lt;=7),15,IF(YEARFRAC('Client Info'!M515,Reference!$C$4)&gt;=8,25,IF(YEARFRAC('Client Info'!M515,Reference!$C$4)=YEARFRAC('Client Info'!M515,Reference!$C$4),0,0))))))))</f>
        <v>0</v>
      </c>
      <c r="D515">
        <f>IF(OR('Client Info'!J515=Reference!$A$7),0,IF(OR(Reference!$A$5='Client Info'!J515, 'Client Info'!J515=Reference!$A$19,'Client Info'!J515=Reference!$A$23,'Client Info'!J515=Reference!$A$12),25, IF(OR('Client Info'!J515=Reference!$A$6, 'Client Info'!J515=Reference!$A$16),15, IF(OR('Client Info'!J515=Reference!$A$4,'Client Info'!J515=Reference!$A$13,'Client Info'!J515=Reference!$A$17,),5,0))))</f>
        <v>0</v>
      </c>
      <c r="E515">
        <f>IF('Client Info'!O515&lt;Reference!$E$5,0,IF(AND('Client Info'!O515&gt;=Reference!$E$5,'Client Info'!O515&lt;Reference!$E$6),5,IF(AND('Client Info'!O515&gt;=Reference!$E$6,'Client Info'!O515&lt;Reference!$E$7),15,IF(Reference!$E$7&lt;='Client Info'!O515,25))))</f>
        <v>5</v>
      </c>
      <c r="F515">
        <f>IF(OR('Client Info'!R515=Reference!$B$4,'Client Info'!R515=Reference!$B$5,'Client Info'!R515=Reference!$B$6),25,0)</f>
        <v>25</v>
      </c>
      <c r="G515">
        <f t="shared" ref="G515:G528" ca="1" si="8">SUM(C515:F515)</f>
        <v>30</v>
      </c>
      <c r="H515" s="19" t="s">
        <v>874</v>
      </c>
    </row>
    <row r="516" spans="1:8" x14ac:dyDescent="0.35">
      <c r="A516" s="7" t="str">
        <f>VLOOKUP(B516,'Client Info'!$A:$B,2, FALSE)</f>
        <v>Shalene Hayman</v>
      </c>
      <c r="B516" s="19" t="str">
        <f>'Client Info'!A516</f>
        <v>EDC2032g</v>
      </c>
      <c r="C516">
        <f ca="1">(IF('Client Info'!M516="","",(IF(YEARFRAC('Client Info'!M516,Reference!$C$4)&lt;1,0,IF(AND(YEARFRAC('Client Info'!M516,Reference!$C$4)&gt;=1,YEARFRAC('Client Info'!M516,Reference!$C$4)&lt;=3),5,IF(AND(YEARFRAC('Client Info'!M516,Reference!$C$4)&gt;=4,YEARFRAC('Client Info'!M516,Reference!$C$4)&lt;=7),15,IF(YEARFRAC('Client Info'!M516,Reference!$C$4)&gt;=8,25,IF(YEARFRAC('Client Info'!M516,Reference!$C$4)=YEARFRAC('Client Info'!M516,Reference!$C$4),0,0))))))))</f>
        <v>25</v>
      </c>
      <c r="D516">
        <f>IF(OR('Client Info'!J516=Reference!$A$7),0,IF(OR(Reference!$A$5='Client Info'!J516, 'Client Info'!J516=Reference!$A$19,'Client Info'!J516=Reference!$A$23,'Client Info'!J516=Reference!$A$12),25, IF(OR('Client Info'!J516=Reference!$A$6, 'Client Info'!J516=Reference!$A$16),15, IF(OR('Client Info'!J516=Reference!$A$4,'Client Info'!J516=Reference!$A$13,'Client Info'!J516=Reference!$A$17,),5,0))))</f>
        <v>0</v>
      </c>
      <c r="E516">
        <f>IF('Client Info'!O516&lt;Reference!$E$5,0,IF(AND('Client Info'!O516&gt;=Reference!$E$5,'Client Info'!O516&lt;Reference!$E$6),5,IF(AND('Client Info'!O516&gt;=Reference!$E$6,'Client Info'!O516&lt;Reference!$E$7),15,IF(Reference!$E$7&lt;='Client Info'!O516,25))))</f>
        <v>15</v>
      </c>
      <c r="F516">
        <f>IF(OR('Client Info'!R516=Reference!$B$4,'Client Info'!R516=Reference!$B$5,'Client Info'!R516=Reference!$B$6),25,0)</f>
        <v>0</v>
      </c>
      <c r="G516">
        <f t="shared" ca="1" si="8"/>
        <v>40</v>
      </c>
      <c r="H516" s="19" t="s">
        <v>909</v>
      </c>
    </row>
    <row r="517" spans="1:8" x14ac:dyDescent="0.35">
      <c r="A517" s="7" t="str">
        <f>VLOOKUP(B517,'Client Info'!$A:$B,2, FALSE)</f>
        <v>Ray Bowman</v>
      </c>
      <c r="B517" s="19" t="str">
        <f>'Client Info'!A517</f>
        <v>EDC2432</v>
      </c>
      <c r="C517">
        <f ca="1">(IF('Client Info'!M517="","",(IF(YEARFRAC('Client Info'!M517,Reference!$C$4)&lt;1,0,IF(AND(YEARFRAC('Client Info'!M517,Reference!$C$4)&gt;=1,YEARFRAC('Client Info'!M517,Reference!$C$4)&lt;=3),5,IF(AND(YEARFRAC('Client Info'!M517,Reference!$C$4)&gt;=4,YEARFRAC('Client Info'!M517,Reference!$C$4)&lt;=7),15,IF(YEARFRAC('Client Info'!M517,Reference!$C$4)&gt;=8,25,IF(YEARFRAC('Client Info'!M517,Reference!$C$4)=YEARFRAC('Client Info'!M517,Reference!$C$4),0,0))))))))</f>
        <v>5</v>
      </c>
      <c r="D517">
        <f>IF(OR('Client Info'!J517=Reference!$A$7),0,IF(OR(Reference!$A$5='Client Info'!J517, 'Client Info'!J517=Reference!$A$19,'Client Info'!J517=Reference!$A$23,'Client Info'!J517=Reference!$A$12),25, IF(OR('Client Info'!J517=Reference!$A$6, 'Client Info'!J517=Reference!$A$16),15, IF(OR('Client Info'!J517=Reference!$A$4,'Client Info'!J517=Reference!$A$13,'Client Info'!J517=Reference!$A$17,),5,0))))</f>
        <v>0</v>
      </c>
      <c r="E517">
        <f>IF('Client Info'!O517&lt;Reference!$E$5,0,IF(AND('Client Info'!O517&gt;=Reference!$E$5,'Client Info'!O517&lt;Reference!$E$6),5,IF(AND('Client Info'!O517&gt;=Reference!$E$6,'Client Info'!O517&lt;Reference!$E$7),15,IF(Reference!$E$7&lt;='Client Info'!O517,25))))</f>
        <v>0</v>
      </c>
      <c r="F517">
        <f>IF(OR('Client Info'!R517=Reference!$B$4,'Client Info'!R517=Reference!$B$5,'Client Info'!R517=Reference!$B$6),25,0)</f>
        <v>0</v>
      </c>
      <c r="G517">
        <f t="shared" ca="1" si="8"/>
        <v>5</v>
      </c>
      <c r="H517" s="19" t="s">
        <v>912</v>
      </c>
    </row>
    <row r="518" spans="1:8" x14ac:dyDescent="0.35">
      <c r="A518" s="7" t="str">
        <f>VLOOKUP(B518,'Client Info'!$A:$B,2, FALSE)</f>
        <v>Marvin Boateng</v>
      </c>
      <c r="B518" s="19" t="str">
        <f>'Client Info'!A518</f>
        <v>EDC3000DR</v>
      </c>
      <c r="C518">
        <f ca="1">(IF('Client Info'!M518="","",(IF(YEARFRAC('Client Info'!M518,Reference!$C$4)&lt;1,0,IF(AND(YEARFRAC('Client Info'!M518,Reference!$C$4)&gt;=1,YEARFRAC('Client Info'!M518,Reference!$C$4)&lt;=3),5,IF(AND(YEARFRAC('Client Info'!M518,Reference!$C$4)&gt;=4,YEARFRAC('Client Info'!M518,Reference!$C$4)&lt;=7),15,IF(YEARFRAC('Client Info'!M518,Reference!$C$4)&gt;=8,25,IF(YEARFRAC('Client Info'!M518,Reference!$C$4)=YEARFRAC('Client Info'!M518,Reference!$C$4),0,0))))))))</f>
        <v>25</v>
      </c>
      <c r="D518">
        <f>IF(OR('Client Info'!J518=Reference!$A$7),0,IF(OR(Reference!$A$5='Client Info'!J518, 'Client Info'!J518=Reference!$A$19,'Client Info'!J518=Reference!$A$23,'Client Info'!J518=Reference!$A$12),25, IF(OR('Client Info'!J518=Reference!$A$6, 'Client Info'!J518=Reference!$A$16),15, IF(OR('Client Info'!J518=Reference!$A$4,'Client Info'!J518=Reference!$A$13,'Client Info'!J518=Reference!$A$17,),5,0))))</f>
        <v>15</v>
      </c>
      <c r="E518">
        <f>IF('Client Info'!O518&lt;Reference!$E$5,0,IF(AND('Client Info'!O518&gt;=Reference!$E$5,'Client Info'!O518&lt;Reference!$E$6),5,IF(AND('Client Info'!O518&gt;=Reference!$E$6,'Client Info'!O518&lt;Reference!$E$7),15,IF(Reference!$E$7&lt;='Client Info'!O518,25))))</f>
        <v>15</v>
      </c>
      <c r="F518">
        <f>IF(OR('Client Info'!R518=Reference!$B$4,'Client Info'!R518=Reference!$B$5,'Client Info'!R518=Reference!$B$6),25,0)</f>
        <v>0</v>
      </c>
      <c r="G518">
        <f t="shared" ca="1" si="8"/>
        <v>55</v>
      </c>
      <c r="H518" s="19" t="s">
        <v>921</v>
      </c>
    </row>
    <row r="519" spans="1:8" x14ac:dyDescent="0.35">
      <c r="A519" s="7" t="str">
        <f>VLOOKUP(B519,'Client Info'!$A:$B,2, FALSE)</f>
        <v>Mary Anne Rooney</v>
      </c>
      <c r="B519" s="19" t="str">
        <f>'Client Info'!A519</f>
        <v>EDC1139</v>
      </c>
      <c r="C519">
        <f ca="1">(IF('Client Info'!M519="","",(IF(YEARFRAC('Client Info'!M519,Reference!$C$4)&lt;1,0,IF(AND(YEARFRAC('Client Info'!M519,Reference!$C$4)&gt;=1,YEARFRAC('Client Info'!M519,Reference!$C$4)&lt;=3),5,IF(AND(YEARFRAC('Client Info'!M519,Reference!$C$4)&gt;=4,YEARFRAC('Client Info'!M519,Reference!$C$4)&lt;=7),15,IF(YEARFRAC('Client Info'!M519,Reference!$C$4)&gt;=8,25,IF(YEARFRAC('Client Info'!M519,Reference!$C$4)=YEARFRAC('Client Info'!M519,Reference!$C$4),0,0))))))))</f>
        <v>25</v>
      </c>
      <c r="D519">
        <f>IF(OR('Client Info'!J519=Reference!$A$7),0,IF(OR(Reference!$A$5='Client Info'!J519, 'Client Info'!J519=Reference!$A$19,'Client Info'!J519=Reference!$A$23,'Client Info'!J519=Reference!$A$12),25, IF(OR('Client Info'!J519=Reference!$A$6, 'Client Info'!J519=Reference!$A$16),15, IF(OR('Client Info'!J519=Reference!$A$4,'Client Info'!J519=Reference!$A$13,'Client Info'!J519=Reference!$A$17,),5,0))))</f>
        <v>0</v>
      </c>
      <c r="E519">
        <f>IF('Client Info'!O519&lt;Reference!$E$5,0,IF(AND('Client Info'!O519&gt;=Reference!$E$5,'Client Info'!O519&lt;Reference!$E$6),5,IF(AND('Client Info'!O519&gt;=Reference!$E$6,'Client Info'!O519&lt;Reference!$E$7),15,IF(Reference!$E$7&lt;='Client Info'!O519,25))))</f>
        <v>0</v>
      </c>
      <c r="F519">
        <f>IF(OR('Client Info'!R519=Reference!$B$4,'Client Info'!R519=Reference!$B$5,'Client Info'!R519=Reference!$B$6),25,0)</f>
        <v>0</v>
      </c>
      <c r="G519">
        <f t="shared" ca="1" si="8"/>
        <v>25</v>
      </c>
      <c r="H519" s="19" t="s">
        <v>1659</v>
      </c>
    </row>
    <row r="520" spans="1:8" x14ac:dyDescent="0.35">
      <c r="A520" s="7" t="str">
        <f>VLOOKUP(B520,'Client Info'!$A:$B,2, FALSE)</f>
        <v>Bruce Sparks</v>
      </c>
      <c r="B520" s="19" t="str">
        <f>'Client Info'!A520</f>
        <v>LBCX3858T</v>
      </c>
      <c r="C520">
        <f ca="1">(IF('Client Info'!M520="","",(IF(YEARFRAC('Client Info'!M520,Reference!$C$4)&lt;1,0,IF(AND(YEARFRAC('Client Info'!M520,Reference!$C$4)&gt;=1,YEARFRAC('Client Info'!M520,Reference!$C$4)&lt;=3),5,IF(AND(YEARFRAC('Client Info'!M520,Reference!$C$4)&gt;=4,YEARFRAC('Client Info'!M520,Reference!$C$4)&lt;=7),15,IF(YEARFRAC('Client Info'!M520,Reference!$C$4)&gt;=8,25,IF(YEARFRAC('Client Info'!M520,Reference!$C$4)=YEARFRAC('Client Info'!M520,Reference!$C$4),0,0))))))))</f>
        <v>15</v>
      </c>
      <c r="D520">
        <f>IF(OR('Client Info'!J520=Reference!$A$7),0,IF(OR(Reference!$A$5='Client Info'!J520, 'Client Info'!J520=Reference!$A$19,'Client Info'!J520=Reference!$A$23,'Client Info'!J520=Reference!$A$12),25, IF(OR('Client Info'!J520=Reference!$A$6, 'Client Info'!J520=Reference!$A$16),15, IF(OR('Client Info'!J520=Reference!$A$4,'Client Info'!J520=Reference!$A$13,'Client Info'!J520=Reference!$A$17,),5,0))))</f>
        <v>25</v>
      </c>
      <c r="E520">
        <f>IF('Client Info'!O520&lt;Reference!$E$5,0,IF(AND('Client Info'!O520&gt;=Reference!$E$5,'Client Info'!O520&lt;Reference!$E$6),5,IF(AND('Client Info'!O520&gt;=Reference!$E$6,'Client Info'!O520&lt;Reference!$E$7),15,IF(Reference!$E$7&lt;='Client Info'!O520,25))))</f>
        <v>5</v>
      </c>
      <c r="F520">
        <f>IF(OR('Client Info'!R520=Reference!$B$4,'Client Info'!R520=Reference!$B$5,'Client Info'!R520=Reference!$B$6),25,0)</f>
        <v>0</v>
      </c>
      <c r="G520">
        <f t="shared" ca="1" si="8"/>
        <v>45</v>
      </c>
      <c r="H520" s="19" t="s">
        <v>1524</v>
      </c>
    </row>
    <row r="521" spans="1:8" x14ac:dyDescent="0.35">
      <c r="A521" s="7" t="str">
        <f>VLOOKUP(B521,'Client Info'!$A:$B,2, FALSE)</f>
        <v>Julie Samson</v>
      </c>
      <c r="B521" s="19" t="str">
        <f>'Client Info'!A521</f>
        <v>EDC1951g</v>
      </c>
      <c r="C521">
        <f ca="1">(IF('Client Info'!M521="","",(IF(YEARFRAC('Client Info'!M521,Reference!$C$4)&lt;1,0,IF(AND(YEARFRAC('Client Info'!M521,Reference!$C$4)&gt;=1,YEARFRAC('Client Info'!M521,Reference!$C$4)&lt;=3),5,IF(AND(YEARFRAC('Client Info'!M521,Reference!$C$4)&gt;=4,YEARFRAC('Client Info'!M521,Reference!$C$4)&lt;=7),15,IF(YEARFRAC('Client Info'!M521,Reference!$C$4)&gt;=8,25,IF(YEARFRAC('Client Info'!M521,Reference!$C$4)=YEARFRAC('Client Info'!M521,Reference!$C$4),0,0))))))))</f>
        <v>0</v>
      </c>
      <c r="D521">
        <f>IF(OR('Client Info'!J521=Reference!$A$7),0,IF(OR(Reference!$A$5='Client Info'!J521, 'Client Info'!J521=Reference!$A$19,'Client Info'!J521=Reference!$A$23,'Client Info'!J521=Reference!$A$12),25, IF(OR('Client Info'!J521=Reference!$A$6, 'Client Info'!J521=Reference!$A$16),15, IF(OR('Client Info'!J521=Reference!$A$4,'Client Info'!J521=Reference!$A$13,'Client Info'!J521=Reference!$A$17,),5,0))))</f>
        <v>25</v>
      </c>
      <c r="E521">
        <f>IF('Client Info'!O521&lt;Reference!$E$5,0,IF(AND('Client Info'!O521&gt;=Reference!$E$5,'Client Info'!O521&lt;Reference!$E$6),5,IF(AND('Client Info'!O521&gt;=Reference!$E$6,'Client Info'!O521&lt;Reference!$E$7),15,IF(Reference!$E$7&lt;='Client Info'!O521,25))))</f>
        <v>0</v>
      </c>
      <c r="F521">
        <f>IF(OR('Client Info'!R521=Reference!$B$4,'Client Info'!R521=Reference!$B$5,'Client Info'!R521=Reference!$B$6),25,0)</f>
        <v>0</v>
      </c>
      <c r="G521">
        <f t="shared" ca="1" si="8"/>
        <v>25</v>
      </c>
      <c r="H521" s="19" t="s">
        <v>835</v>
      </c>
    </row>
    <row r="522" spans="1:8" x14ac:dyDescent="0.35">
      <c r="A522" s="7" t="str">
        <f>VLOOKUP(B522,'Client Info'!$A:$B,2, FALSE)</f>
        <v>Sylvia Martini</v>
      </c>
      <c r="B522" s="19" t="str">
        <f>'Client Info'!A522</f>
        <v>EDC1574g</v>
      </c>
      <c r="C522">
        <f ca="1">(IF('Client Info'!M522="","",(IF(YEARFRAC('Client Info'!M522,Reference!$C$4)&lt;1,0,IF(AND(YEARFRAC('Client Info'!M522,Reference!$C$4)&gt;=1,YEARFRAC('Client Info'!M522,Reference!$C$4)&lt;=3),5,IF(AND(YEARFRAC('Client Info'!M522,Reference!$C$4)&gt;=4,YEARFRAC('Client Info'!M522,Reference!$C$4)&lt;=7),15,IF(YEARFRAC('Client Info'!M522,Reference!$C$4)&gt;=8,25,IF(YEARFRAC('Client Info'!M522,Reference!$C$4)=YEARFRAC('Client Info'!M522,Reference!$C$4),0,0))))))))</f>
        <v>15</v>
      </c>
      <c r="D522">
        <f>IF(OR('Client Info'!J522=Reference!$A$7),0,IF(OR(Reference!$A$5='Client Info'!J522, 'Client Info'!J522=Reference!$A$19,'Client Info'!J522=Reference!$A$23,'Client Info'!J522=Reference!$A$12),25, IF(OR('Client Info'!J522=Reference!$A$6, 'Client Info'!J522=Reference!$A$16),15, IF(OR('Client Info'!J522=Reference!$A$4,'Client Info'!J522=Reference!$A$13,'Client Info'!J522=Reference!$A$17,),5,0))))</f>
        <v>0</v>
      </c>
      <c r="E522">
        <f>IF('Client Info'!O522&lt;Reference!$E$5,0,IF(AND('Client Info'!O522&gt;=Reference!$E$5,'Client Info'!O522&lt;Reference!$E$6),5,IF(AND('Client Info'!O522&gt;=Reference!$E$6,'Client Info'!O522&lt;Reference!$E$7),15,IF(Reference!$E$7&lt;='Client Info'!O522,25))))</f>
        <v>0</v>
      </c>
      <c r="F522">
        <f>IF(OR('Client Info'!R522=Reference!$B$4,'Client Info'!R522=Reference!$B$5,'Client Info'!R522=Reference!$B$6),25,0)</f>
        <v>0</v>
      </c>
      <c r="G522">
        <f t="shared" ca="1" si="8"/>
        <v>15</v>
      </c>
      <c r="H522" s="19" t="s">
        <v>822</v>
      </c>
    </row>
    <row r="523" spans="1:8" x14ac:dyDescent="0.35">
      <c r="A523" s="7" t="str">
        <f>VLOOKUP(B523,'Client Info'!$A:$B,2, FALSE)</f>
        <v>Shalene Hayman</v>
      </c>
      <c r="B523" s="19" t="str">
        <f>'Client Info'!A523</f>
        <v>EDC1858g</v>
      </c>
      <c r="C523">
        <f ca="1">(IF('Client Info'!M523="","",(IF(YEARFRAC('Client Info'!M523,Reference!$C$4)&lt;1,0,IF(AND(YEARFRAC('Client Info'!M523,Reference!$C$4)&gt;=1,YEARFRAC('Client Info'!M523,Reference!$C$4)&lt;=3),5,IF(AND(YEARFRAC('Client Info'!M523,Reference!$C$4)&gt;=4,YEARFRAC('Client Info'!M523,Reference!$C$4)&lt;=7),15,IF(YEARFRAC('Client Info'!M523,Reference!$C$4)&gt;=8,25,IF(YEARFRAC('Client Info'!M523,Reference!$C$4)=YEARFRAC('Client Info'!M523,Reference!$C$4),0,0))))))))</f>
        <v>25</v>
      </c>
      <c r="D523">
        <f>IF(OR('Client Info'!J523=Reference!$A$7),0,IF(OR(Reference!$A$5='Client Info'!J523, 'Client Info'!J523=Reference!$A$19,'Client Info'!J523=Reference!$A$23,'Client Info'!J523=Reference!$A$12),25, IF(OR('Client Info'!J523=Reference!$A$6, 'Client Info'!J523=Reference!$A$16),15, IF(OR('Client Info'!J523=Reference!$A$4,'Client Info'!J523=Reference!$A$13,'Client Info'!J523=Reference!$A$17,),5,0))))</f>
        <v>15</v>
      </c>
      <c r="E523">
        <f>IF('Client Info'!O523&lt;Reference!$E$5,0,IF(AND('Client Info'!O523&gt;=Reference!$E$5,'Client Info'!O523&lt;Reference!$E$6),5,IF(AND('Client Info'!O523&gt;=Reference!$E$6,'Client Info'!O523&lt;Reference!$E$7),15,IF(Reference!$E$7&lt;='Client Info'!O523,25))))</f>
        <v>0</v>
      </c>
      <c r="F523">
        <f>IF(OR('Client Info'!R523=Reference!$B$4,'Client Info'!R523=Reference!$B$5,'Client Info'!R523=Reference!$B$6),25,0)</f>
        <v>0</v>
      </c>
      <c r="G523">
        <f t="shared" ca="1" si="8"/>
        <v>40</v>
      </c>
      <c r="H523" s="19" t="s">
        <v>909</v>
      </c>
    </row>
    <row r="524" spans="1:8" x14ac:dyDescent="0.35">
      <c r="A524" s="7" t="str">
        <f>VLOOKUP(B524,'Client Info'!$A:$B,2, FALSE)</f>
        <v>Alondra Gaytan</v>
      </c>
      <c r="B524" s="19" t="str">
        <f>'Client Info'!A524</f>
        <v>EDC3002</v>
      </c>
      <c r="C524">
        <f ca="1">(IF('Client Info'!M524="","",(IF(YEARFRAC('Client Info'!M524,Reference!$C$4)&lt;1,0,IF(AND(YEARFRAC('Client Info'!M524,Reference!$C$4)&gt;=1,YEARFRAC('Client Info'!M524,Reference!$C$4)&lt;=3),5,IF(AND(YEARFRAC('Client Info'!M524,Reference!$C$4)&gt;=4,YEARFRAC('Client Info'!M524,Reference!$C$4)&lt;=7),15,IF(YEARFRAC('Client Info'!M524,Reference!$C$4)&gt;=8,25,IF(YEARFRAC('Client Info'!M524,Reference!$C$4)=YEARFRAC('Client Info'!M524,Reference!$C$4),0,0))))))))</f>
        <v>0</v>
      </c>
      <c r="D524">
        <f>IF(OR('Client Info'!J524=Reference!$A$7),0,IF(OR(Reference!$A$5='Client Info'!J524, 'Client Info'!J524=Reference!$A$19,'Client Info'!J524=Reference!$A$23,'Client Info'!J524=Reference!$A$12),25, IF(OR('Client Info'!J524=Reference!$A$6, 'Client Info'!J524=Reference!$A$16),15, IF(OR('Client Info'!J524=Reference!$A$4,'Client Info'!J524=Reference!$A$13,'Client Info'!J524=Reference!$A$17,),5,0))))</f>
        <v>5</v>
      </c>
      <c r="E524">
        <f>IF('Client Info'!O524&lt;Reference!$E$5,0,IF(AND('Client Info'!O524&gt;=Reference!$E$5,'Client Info'!O524&lt;Reference!$E$6),5,IF(AND('Client Info'!O524&gt;=Reference!$E$6,'Client Info'!O524&lt;Reference!$E$7),15,IF(Reference!$E$7&lt;='Client Info'!O524,25))))</f>
        <v>0</v>
      </c>
      <c r="F524">
        <f>IF(OR('Client Info'!R524=Reference!$B$4,'Client Info'!R524=Reference!$B$5,'Client Info'!R524=Reference!$B$6),25,0)</f>
        <v>25</v>
      </c>
      <c r="G524">
        <f t="shared" ca="1" si="8"/>
        <v>30</v>
      </c>
      <c r="H524" s="19" t="s">
        <v>885</v>
      </c>
    </row>
    <row r="525" spans="1:8" x14ac:dyDescent="0.35">
      <c r="A525" s="7" t="str">
        <f>VLOOKUP(B525,'Client Info'!$A:$B,2, FALSE)</f>
        <v>Ray Bowman</v>
      </c>
      <c r="B525" s="19" t="str">
        <f>'Client Info'!A525</f>
        <v>EDC2860</v>
      </c>
      <c r="C525">
        <f ca="1">(IF('Client Info'!M525="","",(IF(YEARFRAC('Client Info'!M525,Reference!$C$4)&lt;1,0,IF(AND(YEARFRAC('Client Info'!M525,Reference!$C$4)&gt;=1,YEARFRAC('Client Info'!M525,Reference!$C$4)&lt;=3),5,IF(AND(YEARFRAC('Client Info'!M525,Reference!$C$4)&gt;=4,YEARFRAC('Client Info'!M525,Reference!$C$4)&lt;=7),15,IF(YEARFRAC('Client Info'!M525,Reference!$C$4)&gt;=8,25,IF(YEARFRAC('Client Info'!M525,Reference!$C$4)=YEARFRAC('Client Info'!M525,Reference!$C$4),0,0))))))))</f>
        <v>0</v>
      </c>
      <c r="D525">
        <f>IF(OR('Client Info'!J525=Reference!$A$7),0,IF(OR(Reference!$A$5='Client Info'!J525, 'Client Info'!J525=Reference!$A$19,'Client Info'!J525=Reference!$A$23,'Client Info'!J525=Reference!$A$12),25, IF(OR('Client Info'!J525=Reference!$A$6, 'Client Info'!J525=Reference!$A$16),15, IF(OR('Client Info'!J525=Reference!$A$4,'Client Info'!J525=Reference!$A$13,'Client Info'!J525=Reference!$A$17,),5,0))))</f>
        <v>0</v>
      </c>
      <c r="E525">
        <f>IF('Client Info'!O525&lt;Reference!$E$5,0,IF(AND('Client Info'!O525&gt;=Reference!$E$5,'Client Info'!O525&lt;Reference!$E$6),5,IF(AND('Client Info'!O525&gt;=Reference!$E$6,'Client Info'!O525&lt;Reference!$E$7),15,IF(Reference!$E$7&lt;='Client Info'!O525,25))))</f>
        <v>5</v>
      </c>
      <c r="F525">
        <f>IF(OR('Client Info'!R525=Reference!$B$4,'Client Info'!R525=Reference!$B$5,'Client Info'!R525=Reference!$B$6),25,0)</f>
        <v>25</v>
      </c>
      <c r="G525">
        <f t="shared" ca="1" si="8"/>
        <v>30</v>
      </c>
      <c r="H525" s="19" t="s">
        <v>912</v>
      </c>
    </row>
    <row r="526" spans="1:8" x14ac:dyDescent="0.35">
      <c r="A526" s="7" t="str">
        <f>VLOOKUP(B526,'Client Info'!$A:$B,2, FALSE)</f>
        <v>Michael Kauffman</v>
      </c>
      <c r="B526" s="19" t="str">
        <f>'Client Info'!A526</f>
        <v>EDC1137</v>
      </c>
      <c r="C526" t="str">
        <f>(IF('Client Info'!M526="","",(IF(YEARFRAC('Client Info'!M526,Reference!$C$4)&lt;1,0,IF(AND(YEARFRAC('Client Info'!M526,Reference!$C$4)&gt;=1,YEARFRAC('Client Info'!M526,Reference!$C$4)&lt;=3),5,IF(AND(YEARFRAC('Client Info'!M526,Reference!$C$4)&gt;=4,YEARFRAC('Client Info'!M526,Reference!$C$4)&lt;=7),15,IF(YEARFRAC('Client Info'!M526,Reference!$C$4)&gt;=8,25,IF(YEARFRAC('Client Info'!M526,Reference!$C$4)=YEARFRAC('Client Info'!M526,Reference!$C$4),0,0))))))))</f>
        <v/>
      </c>
      <c r="D526">
        <f>IF(OR('Client Info'!J526=Reference!$A$7),0,IF(OR(Reference!$A$5='Client Info'!J526, 'Client Info'!J526=Reference!$A$19,'Client Info'!J526=Reference!$A$23,'Client Info'!J526=Reference!$A$12),25, IF(OR('Client Info'!J526=Reference!$A$6, 'Client Info'!J526=Reference!$A$16),15, IF(OR('Client Info'!J526=Reference!$A$4,'Client Info'!J526=Reference!$A$13,'Client Info'!J526=Reference!$A$17,),5,0))))</f>
        <v>5</v>
      </c>
      <c r="E526">
        <f>IF('Client Info'!O526&lt;Reference!$E$5,0,IF(AND('Client Info'!O526&gt;=Reference!$E$5,'Client Info'!O526&lt;Reference!$E$6),5,IF(AND('Client Info'!O526&gt;=Reference!$E$6,'Client Info'!O526&lt;Reference!$E$7),15,IF(Reference!$E$7&lt;='Client Info'!O526,25))))</f>
        <v>0</v>
      </c>
      <c r="F526">
        <f>IF(OR('Client Info'!R526=Reference!$B$4,'Client Info'!R526=Reference!$B$5,'Client Info'!R526=Reference!$B$6),25,0)</f>
        <v>0</v>
      </c>
      <c r="G526">
        <f t="shared" si="8"/>
        <v>5</v>
      </c>
      <c r="H526" s="19" t="s">
        <v>882</v>
      </c>
    </row>
    <row r="527" spans="1:8" x14ac:dyDescent="0.35">
      <c r="A527" s="7" t="str">
        <f>VLOOKUP(B527,'Client Info'!$A:$B,2, FALSE)</f>
        <v>Sylvia Martini</v>
      </c>
      <c r="B527" s="19" t="str">
        <f>'Client Info'!A527</f>
        <v>EDC2925</v>
      </c>
      <c r="C527">
        <f ca="1">(IF('Client Info'!M527="","",(IF(YEARFRAC('Client Info'!M527,Reference!$C$4)&lt;1,0,IF(AND(YEARFRAC('Client Info'!M527,Reference!$C$4)&gt;=1,YEARFRAC('Client Info'!M527,Reference!$C$4)&lt;=3),5,IF(AND(YEARFRAC('Client Info'!M527,Reference!$C$4)&gt;=4,YEARFRAC('Client Info'!M527,Reference!$C$4)&lt;=7),15,IF(YEARFRAC('Client Info'!M527,Reference!$C$4)&gt;=8,25,IF(YEARFRAC('Client Info'!M527,Reference!$C$4)=YEARFRAC('Client Info'!M527,Reference!$C$4),0,0))))))))</f>
        <v>0</v>
      </c>
      <c r="D527">
        <f>IF(OR('Client Info'!J527=Reference!$A$7),0,IF(OR(Reference!$A$5='Client Info'!J527, 'Client Info'!J527=Reference!$A$19,'Client Info'!J527=Reference!$A$23,'Client Info'!J527=Reference!$A$12),25, IF(OR('Client Info'!J527=Reference!$A$6, 'Client Info'!J527=Reference!$A$16),15, IF(OR('Client Info'!J527=Reference!$A$4,'Client Info'!J527=Reference!$A$13,'Client Info'!J527=Reference!$A$17,),5,0))))</f>
        <v>5</v>
      </c>
      <c r="E527">
        <f>IF('Client Info'!O527&lt;Reference!$E$5,0,IF(AND('Client Info'!O527&gt;=Reference!$E$5,'Client Info'!O527&lt;Reference!$E$6),5,IF(AND('Client Info'!O527&gt;=Reference!$E$6,'Client Info'!O527&lt;Reference!$E$7),15,IF(Reference!$E$7&lt;='Client Info'!O527,25))))</f>
        <v>0</v>
      </c>
      <c r="F527">
        <f>IF(OR('Client Info'!R527=Reference!$B$4,'Client Info'!R527=Reference!$B$5,'Client Info'!R527=Reference!$B$6),25,0)</f>
        <v>0</v>
      </c>
      <c r="G527">
        <f t="shared" ca="1" si="8"/>
        <v>5</v>
      </c>
      <c r="H527" s="19" t="s">
        <v>822</v>
      </c>
    </row>
    <row r="528" spans="1:8" x14ac:dyDescent="0.35">
      <c r="A528" s="7" t="str">
        <f>VLOOKUP(B528,'Client Info'!$A:$B,2, FALSE)</f>
        <v>Gonzalo Fernandez</v>
      </c>
      <c r="B528" s="19" t="str">
        <f>'Client Info'!A528</f>
        <v>EDC2418</v>
      </c>
      <c r="C528">
        <f ca="1">(IF('Client Info'!M528="","",(IF(YEARFRAC('Client Info'!M528,Reference!$C$4)&lt;1,0,IF(AND(YEARFRAC('Client Info'!M528,Reference!$C$4)&gt;=1,YEARFRAC('Client Info'!M528,Reference!$C$4)&lt;=3),5,IF(AND(YEARFRAC('Client Info'!M528,Reference!$C$4)&gt;=4,YEARFRAC('Client Info'!M528,Reference!$C$4)&lt;=7),15,IF(YEARFRAC('Client Info'!M528,Reference!$C$4)&gt;=8,25,IF(YEARFRAC('Client Info'!M528,Reference!$C$4)=YEARFRAC('Client Info'!M528,Reference!$C$4),0,0))))))))</f>
        <v>5</v>
      </c>
      <c r="D528">
        <f>IF(OR('Client Info'!J528=Reference!$A$7),0,IF(OR(Reference!$A$5='Client Info'!J528, 'Client Info'!J528=Reference!$A$19,'Client Info'!J528=Reference!$A$23,'Client Info'!J528=Reference!$A$12),25, IF(OR('Client Info'!J528=Reference!$A$6, 'Client Info'!J528=Reference!$A$16),15, IF(OR('Client Info'!J528=Reference!$A$4,'Client Info'!J528=Reference!$A$13,'Client Info'!J528=Reference!$A$17,),5,0))))</f>
        <v>25</v>
      </c>
      <c r="E528">
        <f>IF('Client Info'!O528&lt;Reference!$E$5,0,IF(AND('Client Info'!O528&gt;=Reference!$E$5,'Client Info'!O528&lt;Reference!$E$6),5,IF(AND('Client Info'!O528&gt;=Reference!$E$6,'Client Info'!O528&lt;Reference!$E$7),15,IF(Reference!$E$7&lt;='Client Info'!O528,25))))</f>
        <v>0</v>
      </c>
      <c r="F528">
        <f>IF(OR('Client Info'!R528=Reference!$B$4,'Client Info'!R528=Reference!$B$5,'Client Info'!R528=Reference!$B$6),25,0)</f>
        <v>0</v>
      </c>
      <c r="G528">
        <f t="shared" ca="1" si="8"/>
        <v>30</v>
      </c>
      <c r="H528" s="19" t="s">
        <v>848</v>
      </c>
    </row>
    <row r="529" spans="1:8" x14ac:dyDescent="0.35">
      <c r="A529" s="7" t="str">
        <f>VLOOKUP(B529,'Client Info'!$A:$B,2, FALSE)</f>
        <v>Pat Sweeney</v>
      </c>
      <c r="B529" s="19" t="str">
        <f>'Client Info'!A529</f>
        <v>EDC1484</v>
      </c>
      <c r="C529" s="19" t="str">
        <f>(IF('Client Info'!M529="","",(IF(YEARFRAC('Client Info'!M529,Reference!$C$4)&lt;1,0,IF(AND(YEARFRAC('Client Info'!M529,Reference!$C$4)&gt;=1,YEARFRAC('Client Info'!M529,Reference!$C$4)&lt;=3),5,IF(AND(YEARFRAC('Client Info'!M529,Reference!$C$4)&gt;=4,YEARFRAC('Client Info'!M529,Reference!$C$4)&lt;=7),15,IF(YEARFRAC('Client Info'!M529,Reference!$C$4)&gt;=8,25,IF(YEARFRAC('Client Info'!M529,Reference!$C$4)=YEARFRAC('Client Info'!M529,Reference!$C$4),0,0))))))))</f>
        <v/>
      </c>
      <c r="D529" s="19">
        <f>IF(OR('Client Info'!J529=Reference!$A$7),0,IF(OR(Reference!$A$5='Client Info'!J529, 'Client Info'!J529=Reference!$A$19,'Client Info'!J529=Reference!$A$23,'Client Info'!J529=Reference!$A$12),25, IF(OR('Client Info'!J529=Reference!$A$6, 'Client Info'!J529=Reference!$A$16),15, IF(OR('Client Info'!J529=Reference!$A$4,'Client Info'!J529=Reference!$A$13,'Client Info'!J529=Reference!$A$17,),5,0))))</f>
        <v>15</v>
      </c>
      <c r="E529" s="19">
        <f>IF('Client Info'!O529&lt;Reference!$E$5,0,IF(AND('Client Info'!O529&gt;=Reference!$E$5,'Client Info'!O529&lt;Reference!$E$6),5,IF(AND('Client Info'!O529&gt;=Reference!$E$6,'Client Info'!O529&lt;Reference!$E$7),15,IF(Reference!$E$7&lt;='Client Info'!O529,25))))</f>
        <v>0</v>
      </c>
      <c r="F529" s="19">
        <f>IF(OR('Client Info'!R529=Reference!$B$4,'Client Info'!R529=Reference!$B$5,'Client Info'!R529=Reference!$B$6),25,0)</f>
        <v>0</v>
      </c>
      <c r="G529" s="19">
        <f t="shared" ref="G529:G539" si="9">SUM(C529:F529)</f>
        <v>15</v>
      </c>
      <c r="H529" s="19" t="s">
        <v>796</v>
      </c>
    </row>
    <row r="530" spans="1:8" x14ac:dyDescent="0.35">
      <c r="A530" s="7" t="str">
        <f>VLOOKUP(B530,'Client Info'!$A:$B,2, FALSE)</f>
        <v>Ray Bowman</v>
      </c>
      <c r="B530" s="19" t="str">
        <f>'Client Info'!A530</f>
        <v>EDC0111</v>
      </c>
      <c r="C530" s="19">
        <f ca="1">(IF('Client Info'!M530="","",(IF(YEARFRAC('Client Info'!M530,Reference!$C$4)&lt;1,0,IF(AND(YEARFRAC('Client Info'!M530,Reference!$C$4)&gt;=1,YEARFRAC('Client Info'!M530,Reference!$C$4)&lt;=3),5,IF(AND(YEARFRAC('Client Info'!M530,Reference!$C$4)&gt;=4,YEARFRAC('Client Info'!M530,Reference!$C$4)&lt;=7),15,IF(YEARFRAC('Client Info'!M530,Reference!$C$4)&gt;=8,25,IF(YEARFRAC('Client Info'!M530,Reference!$C$4)=YEARFRAC('Client Info'!M530,Reference!$C$4),0,0))))))))</f>
        <v>0</v>
      </c>
      <c r="D530" s="19">
        <f>IF(OR('Client Info'!J530=Reference!$A$7),0,IF(OR(Reference!$A$5='Client Info'!J530, 'Client Info'!J530=Reference!$A$19,'Client Info'!J530=Reference!$A$23,'Client Info'!J530=Reference!$A$12),25, IF(OR('Client Info'!J530=Reference!$A$6, 'Client Info'!J530=Reference!$A$16),15, IF(OR('Client Info'!J530=Reference!$A$4,'Client Info'!J530=Reference!$A$13,'Client Info'!J530=Reference!$A$17,),5,0))))</f>
        <v>0</v>
      </c>
      <c r="E530" s="19">
        <f>IF('Client Info'!O530&lt;Reference!$E$5,0,IF(AND('Client Info'!O530&gt;=Reference!$E$5,'Client Info'!O530&lt;Reference!$E$6),5,IF(AND('Client Info'!O530&gt;=Reference!$E$6,'Client Info'!O530&lt;Reference!$E$7),15,IF(Reference!$E$7&lt;='Client Info'!O530,25))))</f>
        <v>0</v>
      </c>
      <c r="F530" s="19">
        <f>IF(OR('Client Info'!R530=Reference!$B$4,'Client Info'!R530=Reference!$B$5,'Client Info'!R530=Reference!$B$6),25,0)</f>
        <v>25</v>
      </c>
      <c r="G530" s="19">
        <f t="shared" ca="1" si="9"/>
        <v>25</v>
      </c>
      <c r="H530" s="19" t="s">
        <v>912</v>
      </c>
    </row>
    <row r="531" spans="1:8" x14ac:dyDescent="0.35">
      <c r="A531" s="7" t="str">
        <f>VLOOKUP(B531,'Client Info'!$A:$B,2, FALSE)</f>
        <v>Bruce Sparks</v>
      </c>
      <c r="B531" s="19" t="str">
        <f>'Client Info'!A531</f>
        <v>LBCX3820</v>
      </c>
      <c r="C531" s="19">
        <f ca="1">(IF('Client Info'!M531="","",(IF(YEARFRAC('Client Info'!M531,Reference!$C$4)&lt;1,0,IF(AND(YEARFRAC('Client Info'!M531,Reference!$C$4)&gt;=1,YEARFRAC('Client Info'!M531,Reference!$C$4)&lt;=3),5,IF(AND(YEARFRAC('Client Info'!M531,Reference!$C$4)&gt;=4,YEARFRAC('Client Info'!M531,Reference!$C$4)&lt;=7),15,IF(YEARFRAC('Client Info'!M531,Reference!$C$4)&gt;=8,25,IF(YEARFRAC('Client Info'!M531,Reference!$C$4)=YEARFRAC('Client Info'!M531,Reference!$C$4),0,0))))))))</f>
        <v>25</v>
      </c>
      <c r="D531" s="19">
        <f>IF(OR('Client Info'!J531=Reference!$A$7),0,IF(OR(Reference!$A$5='Client Info'!J531, 'Client Info'!J531=Reference!$A$19,'Client Info'!J531=Reference!$A$23,'Client Info'!J531=Reference!$A$12),25, IF(OR('Client Info'!J531=Reference!$A$6, 'Client Info'!J531=Reference!$A$16),15, IF(OR('Client Info'!J531=Reference!$A$4,'Client Info'!J531=Reference!$A$13,'Client Info'!J531=Reference!$A$17,),5,0))))</f>
        <v>5</v>
      </c>
      <c r="E531" s="19">
        <f>IF('Client Info'!O531&lt;Reference!$E$5,0,IF(AND('Client Info'!O531&gt;=Reference!$E$5,'Client Info'!O531&lt;Reference!$E$6),5,IF(AND('Client Info'!O531&gt;=Reference!$E$6,'Client Info'!O531&lt;Reference!$E$7),15,IF(Reference!$E$7&lt;='Client Info'!O531,25))))</f>
        <v>5</v>
      </c>
      <c r="F531" s="19">
        <f>IF(OR('Client Info'!R531=Reference!$B$4,'Client Info'!R531=Reference!$B$5,'Client Info'!R531=Reference!$B$6),25,0)</f>
        <v>0</v>
      </c>
      <c r="G531" s="19">
        <f t="shared" ca="1" si="9"/>
        <v>35</v>
      </c>
      <c r="H531" s="19" t="s">
        <v>1524</v>
      </c>
    </row>
    <row r="532" spans="1:8" x14ac:dyDescent="0.35">
      <c r="A532" s="7" t="str">
        <f>VLOOKUP(B532,'Client Info'!$A:$B,2, FALSE)</f>
        <v>Anthony C. Elliott</v>
      </c>
      <c r="B532" s="19" t="str">
        <f>'Client Info'!A532</f>
        <v>EDC2959</v>
      </c>
      <c r="C532" s="19">
        <f ca="1">(IF('Client Info'!M532="","",(IF(YEARFRAC('Client Info'!M532,Reference!$C$4)&lt;1,0,IF(AND(YEARFRAC('Client Info'!M532,Reference!$C$4)&gt;=1,YEARFRAC('Client Info'!M532,Reference!$C$4)&lt;=3),5,IF(AND(YEARFRAC('Client Info'!M532,Reference!$C$4)&gt;=4,YEARFRAC('Client Info'!M532,Reference!$C$4)&lt;=7),15,IF(YEARFRAC('Client Info'!M532,Reference!$C$4)&gt;=8,25,IF(YEARFRAC('Client Info'!M532,Reference!$C$4)=YEARFRAC('Client Info'!M532,Reference!$C$4),0,0))))))))</f>
        <v>25</v>
      </c>
      <c r="D532" s="19">
        <f>IF(OR('Client Info'!J532=Reference!$A$7),0,IF(OR(Reference!$A$5='Client Info'!J532, 'Client Info'!J532=Reference!$A$19,'Client Info'!J532=Reference!$A$23,'Client Info'!J532=Reference!$A$12),25, IF(OR('Client Info'!J532=Reference!$A$6, 'Client Info'!J532=Reference!$A$16),15, IF(OR('Client Info'!J532=Reference!$A$4,'Client Info'!J532=Reference!$A$13,'Client Info'!J532=Reference!$A$17,),5,0))))</f>
        <v>25</v>
      </c>
      <c r="E532" s="19">
        <f>IF('Client Info'!O532&lt;Reference!$E$5,0,IF(AND('Client Info'!O532&gt;=Reference!$E$5,'Client Info'!O532&lt;Reference!$E$6),5,IF(AND('Client Info'!O532&gt;=Reference!$E$6,'Client Info'!O532&lt;Reference!$E$7),15,IF(Reference!$E$7&lt;='Client Info'!O532,25))))</f>
        <v>15</v>
      </c>
      <c r="F532" s="19">
        <f>IF(OR('Client Info'!R532=Reference!$B$4,'Client Info'!R532=Reference!$B$5,'Client Info'!R532=Reference!$B$6),25,0)</f>
        <v>25</v>
      </c>
      <c r="G532" s="19">
        <f t="shared" ca="1" si="9"/>
        <v>90</v>
      </c>
      <c r="H532" s="19" t="s">
        <v>1365</v>
      </c>
    </row>
    <row r="533" spans="1:8" x14ac:dyDescent="0.35">
      <c r="A533" s="7" t="str">
        <f>VLOOKUP(B533,'Client Info'!$A:$B,2, FALSE)</f>
        <v>Bill Bartels</v>
      </c>
      <c r="B533" s="19" t="str">
        <f>'Client Info'!A533</f>
        <v>EDC2869</v>
      </c>
      <c r="C533" s="19" t="str">
        <f>(IF('Client Info'!M533="","",(IF(YEARFRAC('Client Info'!M533,Reference!$C$4)&lt;1,0,IF(AND(YEARFRAC('Client Info'!M533,Reference!$C$4)&gt;=1,YEARFRAC('Client Info'!M533,Reference!$C$4)&lt;=3),5,IF(AND(YEARFRAC('Client Info'!M533,Reference!$C$4)&gt;=4,YEARFRAC('Client Info'!M533,Reference!$C$4)&lt;=7),15,IF(YEARFRAC('Client Info'!M533,Reference!$C$4)&gt;=8,25,IF(YEARFRAC('Client Info'!M533,Reference!$C$4)=YEARFRAC('Client Info'!M533,Reference!$C$4),0,0))))))))</f>
        <v/>
      </c>
      <c r="D533" s="19">
        <f>IF(OR('Client Info'!J533=Reference!$A$7),0,IF(OR(Reference!$A$5='Client Info'!J533, 'Client Info'!J533=Reference!$A$19,'Client Info'!J533=Reference!$A$23,'Client Info'!J533=Reference!$A$12),25, IF(OR('Client Info'!J533=Reference!$A$6, 'Client Info'!J533=Reference!$A$16),15, IF(OR('Client Info'!J533=Reference!$A$4,'Client Info'!J533=Reference!$A$13,'Client Info'!J533=Reference!$A$17,),5,0))))</f>
        <v>25</v>
      </c>
      <c r="E533" s="19">
        <f>IF('Client Info'!O533&lt;Reference!$E$5,0,IF(AND('Client Info'!O533&gt;=Reference!$E$5,'Client Info'!O533&lt;Reference!$E$6),5,IF(AND('Client Info'!O533&gt;=Reference!$E$6,'Client Info'!O533&lt;Reference!$E$7),15,IF(Reference!$E$7&lt;='Client Info'!O533,25))))</f>
        <v>0</v>
      </c>
      <c r="F533" s="19">
        <f>IF(OR('Client Info'!R533=Reference!$B$4,'Client Info'!R533=Reference!$B$5,'Client Info'!R533=Reference!$B$6),25,0)</f>
        <v>25</v>
      </c>
      <c r="G533" s="19">
        <f t="shared" si="9"/>
        <v>50</v>
      </c>
      <c r="H533" s="19" t="s">
        <v>812</v>
      </c>
    </row>
    <row r="534" spans="1:8" x14ac:dyDescent="0.35">
      <c r="A534" s="7" t="str">
        <f>VLOOKUP(B534,'Client Info'!$A:$B,2, FALSE)</f>
        <v>Kay Wallace</v>
      </c>
      <c r="B534" s="19" t="str">
        <f>'Client Info'!A534</f>
        <v>EDC1675</v>
      </c>
      <c r="C534" s="19">
        <f ca="1">(IF('Client Info'!M534="","",(IF(YEARFRAC('Client Info'!M534,Reference!$C$4)&lt;1,0,IF(AND(YEARFRAC('Client Info'!M534,Reference!$C$4)&gt;=1,YEARFRAC('Client Info'!M534,Reference!$C$4)&lt;=3),5,IF(AND(YEARFRAC('Client Info'!M534,Reference!$C$4)&gt;=4,YEARFRAC('Client Info'!M534,Reference!$C$4)&lt;=7),15,IF(YEARFRAC('Client Info'!M534,Reference!$C$4)&gt;=8,25,IF(YEARFRAC('Client Info'!M534,Reference!$C$4)=YEARFRAC('Client Info'!M534,Reference!$C$4),0,0))))))))</f>
        <v>15</v>
      </c>
      <c r="D534" s="19">
        <f>IF(OR('Client Info'!J534=Reference!$A$7),0,IF(OR(Reference!$A$5='Client Info'!J534, 'Client Info'!J534=Reference!$A$19,'Client Info'!J534=Reference!$A$23,'Client Info'!J534=Reference!$A$12),25, IF(OR('Client Info'!J534=Reference!$A$6, 'Client Info'!J534=Reference!$A$16),15, IF(OR('Client Info'!J534=Reference!$A$4,'Client Info'!J534=Reference!$A$13,'Client Info'!J534=Reference!$A$17,),5,0))))</f>
        <v>25</v>
      </c>
      <c r="E534" s="19">
        <f>IF('Client Info'!O534&lt;Reference!$E$5,0,IF(AND('Client Info'!O534&gt;=Reference!$E$5,'Client Info'!O534&lt;Reference!$E$6),5,IF(AND('Client Info'!O534&gt;=Reference!$E$6,'Client Info'!O534&lt;Reference!$E$7),15,IF(Reference!$E$7&lt;='Client Info'!O534,25))))</f>
        <v>0</v>
      </c>
      <c r="F534" s="19">
        <f>IF(OR('Client Info'!R534=Reference!$B$4,'Client Info'!R534=Reference!$B$5,'Client Info'!R534=Reference!$B$6),25,0)</f>
        <v>0</v>
      </c>
      <c r="G534" s="19">
        <f t="shared" ca="1" si="9"/>
        <v>40</v>
      </c>
      <c r="H534" s="19" t="s">
        <v>2125</v>
      </c>
    </row>
    <row r="535" spans="1:8" x14ac:dyDescent="0.35">
      <c r="A535" s="7" t="str">
        <f>VLOOKUP(B535,'Client Info'!$A:$B,2, FALSE)</f>
        <v>Melissa Moreno</v>
      </c>
      <c r="B535" s="19" t="str">
        <f>'Client Info'!A535</f>
        <v>EDC0283</v>
      </c>
      <c r="C535" s="19">
        <f ca="1">(IF('Client Info'!M535="","",(IF(YEARFRAC('Client Info'!M535,Reference!$C$4)&lt;1,0,IF(AND(YEARFRAC('Client Info'!M535,Reference!$C$4)&gt;=1,YEARFRAC('Client Info'!M535,Reference!$C$4)&lt;=3),5,IF(AND(YEARFRAC('Client Info'!M535,Reference!$C$4)&gt;=4,YEARFRAC('Client Info'!M535,Reference!$C$4)&lt;=7),15,IF(YEARFRAC('Client Info'!M535,Reference!$C$4)&gt;=8,25,IF(YEARFRAC('Client Info'!M535,Reference!$C$4)=YEARFRAC('Client Info'!M535,Reference!$C$4),0,0))))))))</f>
        <v>25</v>
      </c>
      <c r="D535" s="19">
        <f>IF(OR('Client Info'!J535=Reference!$A$7),0,IF(OR(Reference!$A$5='Client Info'!J535, 'Client Info'!J535=Reference!$A$19,'Client Info'!J535=Reference!$A$23,'Client Info'!J535=Reference!$A$12),25, IF(OR('Client Info'!J535=Reference!$A$6, 'Client Info'!J535=Reference!$A$16),15, IF(OR('Client Info'!J535=Reference!$A$4,'Client Info'!J535=Reference!$A$13,'Client Info'!J535=Reference!$A$17,),5,0))))</f>
        <v>25</v>
      </c>
      <c r="E535" s="19">
        <f>IF('Client Info'!O535&lt;Reference!$E$5,0,IF(AND('Client Info'!O535&gt;=Reference!$E$5,'Client Info'!O535&lt;Reference!$E$6),5,IF(AND('Client Info'!O535&gt;=Reference!$E$6,'Client Info'!O535&lt;Reference!$E$7),15,IF(Reference!$E$7&lt;='Client Info'!O535,25))))</f>
        <v>0</v>
      </c>
      <c r="F535" s="19">
        <f>IF(OR('Client Info'!R535=Reference!$B$4,'Client Info'!R535=Reference!$B$5,'Client Info'!R535=Reference!$B$6),25,0)</f>
        <v>25</v>
      </c>
      <c r="G535" s="19">
        <f t="shared" ca="1" si="9"/>
        <v>75</v>
      </c>
      <c r="H535" s="19" t="s">
        <v>1601</v>
      </c>
    </row>
    <row r="536" spans="1:8" x14ac:dyDescent="0.35">
      <c r="A536" s="7" t="str">
        <f>VLOOKUP(B536,'Client Info'!$A:$B,2, FALSE)</f>
        <v>Karen Scuncio</v>
      </c>
      <c r="B536" s="19" t="str">
        <f>'Client Info'!A536</f>
        <v>EDC2661T</v>
      </c>
      <c r="C536" s="19" t="str">
        <f>(IF('Client Info'!M536="","",(IF(YEARFRAC('Client Info'!M536,Reference!$C$4)&lt;1,0,IF(AND(YEARFRAC('Client Info'!M536,Reference!$C$4)&gt;=1,YEARFRAC('Client Info'!M536,Reference!$C$4)&lt;=3),5,IF(AND(YEARFRAC('Client Info'!M536,Reference!$C$4)&gt;=4,YEARFRAC('Client Info'!M536,Reference!$C$4)&lt;=7),15,IF(YEARFRAC('Client Info'!M536,Reference!$C$4)&gt;=8,25,IF(YEARFRAC('Client Info'!M536,Reference!$C$4)=YEARFRAC('Client Info'!M536,Reference!$C$4),0,0))))))))</f>
        <v/>
      </c>
      <c r="D536" s="19">
        <f>IF(OR('Client Info'!J536=Reference!$A$7),0,IF(OR(Reference!$A$5='Client Info'!J536, 'Client Info'!J536=Reference!$A$19,'Client Info'!J536=Reference!$A$23,'Client Info'!J536=Reference!$A$12),25, IF(OR('Client Info'!J536=Reference!$A$6, 'Client Info'!J536=Reference!$A$16),15, IF(OR('Client Info'!J536=Reference!$A$4,'Client Info'!J536=Reference!$A$13,'Client Info'!J536=Reference!$A$17,),5,0))))</f>
        <v>25</v>
      </c>
      <c r="E536" s="19">
        <f>IF('Client Info'!O536&lt;Reference!$E$5,0,IF(AND('Client Info'!O536&gt;=Reference!$E$5,'Client Info'!O536&lt;Reference!$E$6),5,IF(AND('Client Info'!O536&gt;=Reference!$E$6,'Client Info'!O536&lt;Reference!$E$7),15,IF(Reference!$E$7&lt;='Client Info'!O536,25))))</f>
        <v>0</v>
      </c>
      <c r="F536" s="19">
        <f>IF(OR('Client Info'!R536=Reference!$B$4,'Client Info'!R536=Reference!$B$5,'Client Info'!R536=Reference!$B$6),25,0)</f>
        <v>0</v>
      </c>
      <c r="G536" s="19">
        <f t="shared" si="9"/>
        <v>25</v>
      </c>
      <c r="H536" s="19" t="s">
        <v>804</v>
      </c>
    </row>
    <row r="537" spans="1:8" x14ac:dyDescent="0.35">
      <c r="A537" s="7" t="str">
        <f>VLOOKUP(B537,'Client Info'!$A:$B,2, FALSE)</f>
        <v>Sylvia Martini</v>
      </c>
      <c r="B537" s="19" t="str">
        <f>'Client Info'!A537</f>
        <v>EDC2450</v>
      </c>
      <c r="C537" s="19" t="str">
        <f>(IF('Client Info'!M537="","",(IF(YEARFRAC('Client Info'!M537,Reference!$C$4)&lt;1,0,IF(AND(YEARFRAC('Client Info'!M537,Reference!$C$4)&gt;=1,YEARFRAC('Client Info'!M537,Reference!$C$4)&lt;=3),5,IF(AND(YEARFRAC('Client Info'!M537,Reference!$C$4)&gt;=4,YEARFRAC('Client Info'!M537,Reference!$C$4)&lt;=7),15,IF(YEARFRAC('Client Info'!M537,Reference!$C$4)&gt;=8,25,IF(YEARFRAC('Client Info'!M537,Reference!$C$4)=YEARFRAC('Client Info'!M537,Reference!$C$4),0,0))))))))</f>
        <v/>
      </c>
      <c r="D537" s="19">
        <f>IF(OR('Client Info'!J537=Reference!$A$7),0,IF(OR(Reference!$A$5='Client Info'!J537, 'Client Info'!J537=Reference!$A$19,'Client Info'!J537=Reference!$A$23,'Client Info'!J537=Reference!$A$12),25, IF(OR('Client Info'!J537=Reference!$A$6, 'Client Info'!J537=Reference!$A$16),15, IF(OR('Client Info'!J537=Reference!$A$4,'Client Info'!J537=Reference!$A$13,'Client Info'!J537=Reference!$A$17,),5,0))))</f>
        <v>25</v>
      </c>
      <c r="E537" s="19">
        <f>IF('Client Info'!O537&lt;Reference!$E$5,0,IF(AND('Client Info'!O537&gt;=Reference!$E$5,'Client Info'!O537&lt;Reference!$E$6),5,IF(AND('Client Info'!O537&gt;=Reference!$E$6,'Client Info'!O537&lt;Reference!$E$7),15,IF(Reference!$E$7&lt;='Client Info'!O537,25))))</f>
        <v>0</v>
      </c>
      <c r="F537" s="19">
        <f>IF(OR('Client Info'!R537=Reference!$B$4,'Client Info'!R537=Reference!$B$5,'Client Info'!R537=Reference!$B$6),25,0)</f>
        <v>0</v>
      </c>
      <c r="G537" s="19">
        <f t="shared" si="9"/>
        <v>25</v>
      </c>
      <c r="H537" s="19" t="s">
        <v>822</v>
      </c>
    </row>
    <row r="538" spans="1:8" x14ac:dyDescent="0.35">
      <c r="A538" s="7" t="str">
        <f>VLOOKUP(B538,'Client Info'!$A:$B,2, FALSE)</f>
        <v>Bill Bartels</v>
      </c>
      <c r="B538" s="19" t="str">
        <f>'Client Info'!A538</f>
        <v>EDC2874</v>
      </c>
      <c r="C538" s="19" t="str">
        <f>(IF('Client Info'!M538="","",(IF(YEARFRAC('Client Info'!M538,Reference!$C$4)&lt;1,0,IF(AND(YEARFRAC('Client Info'!M538,Reference!$C$4)&gt;=1,YEARFRAC('Client Info'!M538,Reference!$C$4)&lt;=3),5,IF(AND(YEARFRAC('Client Info'!M538,Reference!$C$4)&gt;=4,YEARFRAC('Client Info'!M538,Reference!$C$4)&lt;=7),15,IF(YEARFRAC('Client Info'!M538,Reference!$C$4)&gt;=8,25,IF(YEARFRAC('Client Info'!M538,Reference!$C$4)=YEARFRAC('Client Info'!M538,Reference!$C$4),0,0))))))))</f>
        <v/>
      </c>
      <c r="D538" s="19">
        <f>IF(OR('Client Info'!J538=Reference!$A$7),0,IF(OR(Reference!$A$5='Client Info'!J538, 'Client Info'!J538=Reference!$A$19,'Client Info'!J538=Reference!$A$23,'Client Info'!J538=Reference!$A$12),25, IF(OR('Client Info'!J538=Reference!$A$6, 'Client Info'!J538=Reference!$A$16),15, IF(OR('Client Info'!J538=Reference!$A$4,'Client Info'!J538=Reference!$A$13,'Client Info'!J538=Reference!$A$17,),5,0))))</f>
        <v>0</v>
      </c>
      <c r="E538" s="19">
        <f>IF('Client Info'!O538&lt;Reference!$E$5,0,IF(AND('Client Info'!O538&gt;=Reference!$E$5,'Client Info'!O538&lt;Reference!$E$6),5,IF(AND('Client Info'!O538&gt;=Reference!$E$6,'Client Info'!O538&lt;Reference!$E$7),15,IF(Reference!$E$7&lt;='Client Info'!O538,25))))</f>
        <v>0</v>
      </c>
      <c r="F538" s="19">
        <f>IF(OR('Client Info'!R538=Reference!$B$4,'Client Info'!R538=Reference!$B$5,'Client Info'!R538=Reference!$B$6),25,0)</f>
        <v>25</v>
      </c>
      <c r="G538" s="19">
        <f t="shared" si="9"/>
        <v>25</v>
      </c>
      <c r="H538" s="19" t="s">
        <v>812</v>
      </c>
    </row>
    <row r="539" spans="1:8" x14ac:dyDescent="0.35">
      <c r="A539" s="7" t="str">
        <f>VLOOKUP(B539,'Client Info'!$A:$B,2, FALSE)</f>
        <v>Pat Sweeney</v>
      </c>
      <c r="B539" s="19" t="str">
        <f>'Client Info'!A539</f>
        <v>EDC1886g</v>
      </c>
      <c r="C539" s="19">
        <f ca="1">(IF('Client Info'!M539="","",(IF(YEARFRAC('Client Info'!M539,Reference!$C$4)&lt;1,0,IF(AND(YEARFRAC('Client Info'!M539,Reference!$C$4)&gt;=1,YEARFRAC('Client Info'!M539,Reference!$C$4)&lt;=3),5,IF(AND(YEARFRAC('Client Info'!M539,Reference!$C$4)&gt;=4,YEARFRAC('Client Info'!M539,Reference!$C$4)&lt;=7),15,IF(YEARFRAC('Client Info'!M539,Reference!$C$4)&gt;=8,25,IF(YEARFRAC('Client Info'!M539,Reference!$C$4)=YEARFRAC('Client Info'!M539,Reference!$C$4),0,0))))))))</f>
        <v>0</v>
      </c>
      <c r="D539" s="19">
        <f>IF(OR('Client Info'!J539=Reference!$A$7),0,IF(OR(Reference!$A$5='Client Info'!J539, 'Client Info'!J539=Reference!$A$19,'Client Info'!J539=Reference!$A$23,'Client Info'!J539=Reference!$A$12),25, IF(OR('Client Info'!J539=Reference!$A$6, 'Client Info'!J539=Reference!$A$16),15, IF(OR('Client Info'!J539=Reference!$A$4,'Client Info'!J539=Reference!$A$13,'Client Info'!J539=Reference!$A$17,),5,0))))</f>
        <v>25</v>
      </c>
      <c r="E539" s="19">
        <f>IF('Client Info'!O539&lt;Reference!$E$5,0,IF(AND('Client Info'!O539&gt;=Reference!$E$5,'Client Info'!O539&lt;Reference!$E$6),5,IF(AND('Client Info'!O539&gt;=Reference!$E$6,'Client Info'!O539&lt;Reference!$E$7),15,IF(Reference!$E$7&lt;='Client Info'!O539,25))))</f>
        <v>0</v>
      </c>
      <c r="F539" s="19">
        <f>IF(OR('Client Info'!R539=Reference!$B$4,'Client Info'!R539=Reference!$B$5,'Client Info'!R539=Reference!$B$6),25,0)</f>
        <v>0</v>
      </c>
      <c r="G539" s="19">
        <f t="shared" ca="1" si="9"/>
        <v>25</v>
      </c>
      <c r="H539" s="19" t="s">
        <v>796</v>
      </c>
    </row>
    <row r="540" spans="1:8" x14ac:dyDescent="0.35">
      <c r="A540" s="7" t="str">
        <f>VLOOKUP(B540,'Client Info'!$A:$B,2, FALSE)</f>
        <v>Sylvia Martini</v>
      </c>
      <c r="B540" s="19" t="str">
        <f>'Client Info'!A540</f>
        <v>EDC2227T</v>
      </c>
      <c r="C540" s="19">
        <f ca="1">(IF('Client Info'!M540="","",(IF(YEARFRAC('Client Info'!M540,Reference!$C$4)&lt;1,0,IF(AND(YEARFRAC('Client Info'!M540,Reference!$C$4)&gt;=1,YEARFRAC('Client Info'!M540,Reference!$C$4)&lt;=3),5,IF(AND(YEARFRAC('Client Info'!M540,Reference!$C$4)&gt;=4,YEARFRAC('Client Info'!M540,Reference!$C$4)&lt;=7),15,IF(YEARFRAC('Client Info'!M540,Reference!$C$4)&gt;=8,25,IF(YEARFRAC('Client Info'!M540,Reference!$C$4)=YEARFRAC('Client Info'!M540,Reference!$C$4),0,0))))))))</f>
        <v>5</v>
      </c>
      <c r="D540" s="19">
        <f>IF(OR('Client Info'!J540=Reference!$A$7),0,IF(OR(Reference!$A$5='Client Info'!J540, 'Client Info'!J540=Reference!$A$19,'Client Info'!J540=Reference!$A$23,'Client Info'!J540=Reference!$A$12),25, IF(OR('Client Info'!J540=Reference!$A$6, 'Client Info'!J540=Reference!$A$16),15, IF(OR('Client Info'!J540=Reference!$A$4,'Client Info'!J540=Reference!$A$13,'Client Info'!J540=Reference!$A$17,),5,0))))</f>
        <v>25</v>
      </c>
      <c r="E540" s="19">
        <f>IF('Client Info'!O540&lt;Reference!$E$5,0,IF(AND('Client Info'!O540&gt;=Reference!$E$5,'Client Info'!O540&lt;Reference!$E$6),5,IF(AND('Client Info'!O540&gt;=Reference!$E$6,'Client Info'!O540&lt;Reference!$E$7),15,IF(Reference!$E$7&lt;='Client Info'!O540,25))))</f>
        <v>0</v>
      </c>
      <c r="F540" s="19">
        <f>IF(OR('Client Info'!R540=Reference!$B$4,'Client Info'!R540=Reference!$B$5,'Client Info'!R540=Reference!$B$6),25,0)</f>
        <v>0</v>
      </c>
      <c r="G540" s="19">
        <f t="shared" ref="G540:G603" ca="1" si="10">SUM(C540:F540)</f>
        <v>30</v>
      </c>
      <c r="H540" s="19" t="s">
        <v>822</v>
      </c>
    </row>
    <row r="541" spans="1:8" x14ac:dyDescent="0.35">
      <c r="A541" s="7" t="str">
        <f>VLOOKUP(B541,'Client Info'!$A:$B,2, FALSE)</f>
        <v>Eric J. Zackrison</v>
      </c>
      <c r="B541" s="19" t="str">
        <f>'Client Info'!A541</f>
        <v>EDC2497</v>
      </c>
      <c r="C541" s="19">
        <f ca="1">(IF('Client Info'!M541="","",(IF(YEARFRAC('Client Info'!M541,Reference!$C$4)&lt;1,0,IF(AND(YEARFRAC('Client Info'!M541,Reference!$C$4)&gt;=1,YEARFRAC('Client Info'!M541,Reference!$C$4)&lt;=3),5,IF(AND(YEARFRAC('Client Info'!M541,Reference!$C$4)&gt;=4,YEARFRAC('Client Info'!M541,Reference!$C$4)&lt;=7),15,IF(YEARFRAC('Client Info'!M541,Reference!$C$4)&gt;=8,25,IF(YEARFRAC('Client Info'!M541,Reference!$C$4)=YEARFRAC('Client Info'!M541,Reference!$C$4),0,0))))))))</f>
        <v>5</v>
      </c>
      <c r="D541" s="19">
        <f>IF(OR('Client Info'!J541=Reference!$A$7),0,IF(OR(Reference!$A$5='Client Info'!J541, 'Client Info'!J541=Reference!$A$19,'Client Info'!J541=Reference!$A$23,'Client Info'!J541=Reference!$A$12),25, IF(OR('Client Info'!J541=Reference!$A$6, 'Client Info'!J541=Reference!$A$16),15, IF(OR('Client Info'!J541=Reference!$A$4,'Client Info'!J541=Reference!$A$13,'Client Info'!J541=Reference!$A$17,),5,0))))</f>
        <v>5</v>
      </c>
      <c r="E541" s="19">
        <f>IF('Client Info'!O541&lt;Reference!$E$5,0,IF(AND('Client Info'!O541&gt;=Reference!$E$5,'Client Info'!O541&lt;Reference!$E$6),5,IF(AND('Client Info'!O541&gt;=Reference!$E$6,'Client Info'!O541&lt;Reference!$E$7),15,IF(Reference!$E$7&lt;='Client Info'!O541,25))))</f>
        <v>0</v>
      </c>
      <c r="F541" s="19">
        <f>IF(OR('Client Info'!R541=Reference!$B$4,'Client Info'!R541=Reference!$B$5,'Client Info'!R541=Reference!$B$6),25,0)</f>
        <v>0</v>
      </c>
      <c r="G541" s="19">
        <f t="shared" ca="1" si="10"/>
        <v>10</v>
      </c>
      <c r="H541" s="19" t="s">
        <v>1367</v>
      </c>
    </row>
    <row r="542" spans="1:8" x14ac:dyDescent="0.35">
      <c r="A542" s="7" t="str">
        <f>VLOOKUP(B542,'Client Info'!$A:$B,2, FALSE)</f>
        <v>Mary Anne Rooney</v>
      </c>
      <c r="B542" s="19" t="str">
        <f>'Client Info'!A542</f>
        <v>EDC0984</v>
      </c>
      <c r="C542" s="19">
        <f ca="1">(IF('Client Info'!M542="","",(IF(YEARFRAC('Client Info'!M542,Reference!$C$4)&lt;1,0,IF(AND(YEARFRAC('Client Info'!M542,Reference!$C$4)&gt;=1,YEARFRAC('Client Info'!M542,Reference!$C$4)&lt;=3),5,IF(AND(YEARFRAC('Client Info'!M542,Reference!$C$4)&gt;=4,YEARFRAC('Client Info'!M542,Reference!$C$4)&lt;=7),15,IF(YEARFRAC('Client Info'!M542,Reference!$C$4)&gt;=8,25,IF(YEARFRAC('Client Info'!M542,Reference!$C$4)=YEARFRAC('Client Info'!M542,Reference!$C$4),0,0))))))))</f>
        <v>15</v>
      </c>
      <c r="D542" s="19">
        <f>IF(OR('Client Info'!J542=Reference!$A$7),0,IF(OR(Reference!$A$5='Client Info'!J542, 'Client Info'!J542=Reference!$A$19,'Client Info'!J542=Reference!$A$23,'Client Info'!J542=Reference!$A$12),25, IF(OR('Client Info'!J542=Reference!$A$6, 'Client Info'!J542=Reference!$A$16),15, IF(OR('Client Info'!J542=Reference!$A$4,'Client Info'!J542=Reference!$A$13,'Client Info'!J542=Reference!$A$17,),5,0))))</f>
        <v>0</v>
      </c>
      <c r="E542" s="19">
        <f>IF('Client Info'!O542&lt;Reference!$E$5,0,IF(AND('Client Info'!O542&gt;=Reference!$E$5,'Client Info'!O542&lt;Reference!$E$6),5,IF(AND('Client Info'!O542&gt;=Reference!$E$6,'Client Info'!O542&lt;Reference!$E$7),15,IF(Reference!$E$7&lt;='Client Info'!O542,25))))</f>
        <v>0</v>
      </c>
      <c r="F542" s="19">
        <f>IF(OR('Client Info'!R542=Reference!$B$4,'Client Info'!R542=Reference!$B$5,'Client Info'!R542=Reference!$B$6),25,0)</f>
        <v>25</v>
      </c>
      <c r="G542" s="19">
        <f t="shared" ca="1" si="10"/>
        <v>40</v>
      </c>
      <c r="H542" s="19" t="s">
        <v>1659</v>
      </c>
    </row>
    <row r="543" spans="1:8" x14ac:dyDescent="0.35">
      <c r="A543" s="7" t="str">
        <f>VLOOKUP(B543,'Client Info'!$A:$B,2, FALSE)</f>
        <v>Jason Ham</v>
      </c>
      <c r="B543" s="19" t="str">
        <f>'Client Info'!A543</f>
        <v>EDC1068</v>
      </c>
      <c r="C543" s="19">
        <f ca="1">(IF('Client Info'!M543="","",(IF(YEARFRAC('Client Info'!M543,Reference!$C$4)&lt;1,0,IF(AND(YEARFRAC('Client Info'!M543,Reference!$C$4)&gt;=1,YEARFRAC('Client Info'!M543,Reference!$C$4)&lt;=3),5,IF(AND(YEARFRAC('Client Info'!M543,Reference!$C$4)&gt;=4,YEARFRAC('Client Info'!M543,Reference!$C$4)&lt;=7),15,IF(YEARFRAC('Client Info'!M543,Reference!$C$4)&gt;=8,25,IF(YEARFRAC('Client Info'!M543,Reference!$C$4)=YEARFRAC('Client Info'!M543,Reference!$C$4),0,0))))))))</f>
        <v>15</v>
      </c>
      <c r="D543" s="19">
        <f>IF(OR('Client Info'!J543=Reference!$A$7),0,IF(OR(Reference!$A$5='Client Info'!J543, 'Client Info'!J543=Reference!$A$19,'Client Info'!J543=Reference!$A$23,'Client Info'!J543=Reference!$A$12),25, IF(OR('Client Info'!J543=Reference!$A$6, 'Client Info'!J543=Reference!$A$16),15, IF(OR('Client Info'!J543=Reference!$A$4,'Client Info'!J543=Reference!$A$13,'Client Info'!J543=Reference!$A$17,),5,0))))</f>
        <v>15</v>
      </c>
      <c r="E543" s="19">
        <f>IF('Client Info'!O543&lt;Reference!$E$5,0,IF(AND('Client Info'!O543&gt;=Reference!$E$5,'Client Info'!O543&lt;Reference!$E$6),5,IF(AND('Client Info'!O543&gt;=Reference!$E$6,'Client Info'!O543&lt;Reference!$E$7),15,IF(Reference!$E$7&lt;='Client Info'!O543,25))))</f>
        <v>0</v>
      </c>
      <c r="F543" s="19">
        <f>IF(OR('Client Info'!R543=Reference!$B$4,'Client Info'!R543=Reference!$B$5,'Client Info'!R543=Reference!$B$6),25,0)</f>
        <v>0</v>
      </c>
      <c r="G543" s="19">
        <f t="shared" ca="1" si="10"/>
        <v>30</v>
      </c>
      <c r="H543" s="19" t="s">
        <v>1613</v>
      </c>
    </row>
    <row r="544" spans="1:8" x14ac:dyDescent="0.35">
      <c r="A544" s="7" t="str">
        <f>VLOOKUP(B544,'Client Info'!$A:$B,2, FALSE)</f>
        <v>Claudia Shah</v>
      </c>
      <c r="B544" s="19" t="str">
        <f>'Client Info'!A544</f>
        <v>EDC2355T</v>
      </c>
      <c r="C544" s="19" t="str">
        <f>(IF('Client Info'!M544="","",(IF(YEARFRAC('Client Info'!M544,Reference!$C$4)&lt;1,0,IF(AND(YEARFRAC('Client Info'!M544,Reference!$C$4)&gt;=1,YEARFRAC('Client Info'!M544,Reference!$C$4)&lt;=3),5,IF(AND(YEARFRAC('Client Info'!M544,Reference!$C$4)&gt;=4,YEARFRAC('Client Info'!M544,Reference!$C$4)&lt;=7),15,IF(YEARFRAC('Client Info'!M544,Reference!$C$4)&gt;=8,25,IF(YEARFRAC('Client Info'!M544,Reference!$C$4)=YEARFRAC('Client Info'!M544,Reference!$C$4),0,0))))))))</f>
        <v/>
      </c>
      <c r="D544" s="19">
        <f>IF(OR('Client Info'!J544=Reference!$A$7),0,IF(OR(Reference!$A$5='Client Info'!J544, 'Client Info'!J544=Reference!$A$19,'Client Info'!J544=Reference!$A$23,'Client Info'!J544=Reference!$A$12),25, IF(OR('Client Info'!J544=Reference!$A$6, 'Client Info'!J544=Reference!$A$16),15, IF(OR('Client Info'!J544=Reference!$A$4,'Client Info'!J544=Reference!$A$13,'Client Info'!J544=Reference!$A$17,),5,0))))</f>
        <v>25</v>
      </c>
      <c r="E544" s="19">
        <f>IF('Client Info'!O544&lt;Reference!$E$5,0,IF(AND('Client Info'!O544&gt;=Reference!$E$5,'Client Info'!O544&lt;Reference!$E$6),5,IF(AND('Client Info'!O544&gt;=Reference!$E$6,'Client Info'!O544&lt;Reference!$E$7),15,IF(Reference!$E$7&lt;='Client Info'!O544,25))))</f>
        <v>0</v>
      </c>
      <c r="F544" s="19">
        <f>IF(OR('Client Info'!R544=Reference!$B$4,'Client Info'!R544=Reference!$B$5,'Client Info'!R544=Reference!$B$6),25,0)</f>
        <v>0</v>
      </c>
      <c r="G544" s="19">
        <f t="shared" si="10"/>
        <v>25</v>
      </c>
      <c r="H544" s="19" t="s">
        <v>2955</v>
      </c>
    </row>
    <row r="545" spans="1:8" x14ac:dyDescent="0.35">
      <c r="A545" s="7" t="str">
        <f>VLOOKUP(B545,'Client Info'!$A:$B,2, FALSE)</f>
        <v>Kay Wallace</v>
      </c>
      <c r="B545" s="19" t="str">
        <f>'Client Info'!A545</f>
        <v>EDC1956g</v>
      </c>
      <c r="C545" s="19">
        <f ca="1">(IF('Client Info'!M545="","",(IF(YEARFRAC('Client Info'!M545,Reference!$C$4)&lt;1,0,IF(AND(YEARFRAC('Client Info'!M545,Reference!$C$4)&gt;=1,YEARFRAC('Client Info'!M545,Reference!$C$4)&lt;=3),5,IF(AND(YEARFRAC('Client Info'!M545,Reference!$C$4)&gt;=4,YEARFRAC('Client Info'!M545,Reference!$C$4)&lt;=7),15,IF(YEARFRAC('Client Info'!M545,Reference!$C$4)&gt;=8,25,IF(YEARFRAC('Client Info'!M545,Reference!$C$4)=YEARFRAC('Client Info'!M545,Reference!$C$4),0,0))))))))</f>
        <v>0</v>
      </c>
      <c r="D545" s="19">
        <f>IF(OR('Client Info'!J545=Reference!$A$7),0,IF(OR(Reference!$A$5='Client Info'!J545, 'Client Info'!J545=Reference!$A$19,'Client Info'!J545=Reference!$A$23,'Client Info'!J545=Reference!$A$12),25, IF(OR('Client Info'!J545=Reference!$A$6, 'Client Info'!J545=Reference!$A$16),15, IF(OR('Client Info'!J545=Reference!$A$4,'Client Info'!J545=Reference!$A$13,'Client Info'!J545=Reference!$A$17,),5,0))))</f>
        <v>0</v>
      </c>
      <c r="E545" s="19">
        <f>IF('Client Info'!O545&lt;Reference!$E$5,0,IF(AND('Client Info'!O545&gt;=Reference!$E$5,'Client Info'!O545&lt;Reference!$E$6),5,IF(AND('Client Info'!O545&gt;=Reference!$E$6,'Client Info'!O545&lt;Reference!$E$7),15,IF(Reference!$E$7&lt;='Client Info'!O545,25))))</f>
        <v>0</v>
      </c>
      <c r="F545" s="19">
        <f>IF(OR('Client Info'!R545=Reference!$B$4,'Client Info'!R545=Reference!$B$5,'Client Info'!R545=Reference!$B$6),25,0)</f>
        <v>0</v>
      </c>
      <c r="G545" s="19">
        <f t="shared" ca="1" si="10"/>
        <v>0</v>
      </c>
      <c r="H545" s="19" t="s">
        <v>2125</v>
      </c>
    </row>
    <row r="546" spans="1:8" x14ac:dyDescent="0.35">
      <c r="A546" s="7" t="str">
        <f>VLOOKUP(B546,'Client Info'!$A:$B,2, FALSE)</f>
        <v>Rose Obetz</v>
      </c>
      <c r="B546" s="19" t="str">
        <f>'Client Info'!A546</f>
        <v>EDC0254</v>
      </c>
      <c r="C546" s="19">
        <f ca="1">(IF('Client Info'!M546="","",(IF(YEARFRAC('Client Info'!M546,Reference!$C$4)&lt;1,0,IF(AND(YEARFRAC('Client Info'!M546,Reference!$C$4)&gt;=1,YEARFRAC('Client Info'!M546,Reference!$C$4)&lt;=3),5,IF(AND(YEARFRAC('Client Info'!M546,Reference!$C$4)&gt;=4,YEARFRAC('Client Info'!M546,Reference!$C$4)&lt;=7),15,IF(YEARFRAC('Client Info'!M546,Reference!$C$4)&gt;=8,25,IF(YEARFRAC('Client Info'!M546,Reference!$C$4)=YEARFRAC('Client Info'!M546,Reference!$C$4),0,0))))))))</f>
        <v>25</v>
      </c>
      <c r="D546" s="19">
        <f>IF(OR('Client Info'!J546=Reference!$A$7),0,IF(OR(Reference!$A$5='Client Info'!J546, 'Client Info'!J546=Reference!$A$19,'Client Info'!J546=Reference!$A$23,'Client Info'!J546=Reference!$A$12),25, IF(OR('Client Info'!J546=Reference!$A$6, 'Client Info'!J546=Reference!$A$16),15, IF(OR('Client Info'!J546=Reference!$A$4,'Client Info'!J546=Reference!$A$13,'Client Info'!J546=Reference!$A$17,),5,0))))</f>
        <v>0</v>
      </c>
      <c r="E546" s="19">
        <f>IF('Client Info'!O546&lt;Reference!$E$5,0,IF(AND('Client Info'!O546&gt;=Reference!$E$5,'Client Info'!O546&lt;Reference!$E$6),5,IF(AND('Client Info'!O546&gt;=Reference!$E$6,'Client Info'!O546&lt;Reference!$E$7),15,IF(Reference!$E$7&lt;='Client Info'!O546,25))))</f>
        <v>15</v>
      </c>
      <c r="F546" s="19">
        <f>IF(OR('Client Info'!R546=Reference!$B$4,'Client Info'!R546=Reference!$B$5,'Client Info'!R546=Reference!$B$6),25,0)</f>
        <v>0</v>
      </c>
      <c r="G546" s="19">
        <f t="shared" ca="1" si="10"/>
        <v>40</v>
      </c>
      <c r="H546" s="19" t="s">
        <v>874</v>
      </c>
    </row>
    <row r="547" spans="1:8" x14ac:dyDescent="0.35">
      <c r="A547" s="7" t="str">
        <f>VLOOKUP(B547,'Client Info'!$A:$B,2, FALSE)</f>
        <v>Alondra Gaytan</v>
      </c>
      <c r="B547" s="19" t="str">
        <f>'Client Info'!A547</f>
        <v>EDC2495</v>
      </c>
      <c r="C547" s="19" t="str">
        <f>(IF('Client Info'!M547="","",(IF(YEARFRAC('Client Info'!M547,Reference!$C$4)&lt;1,0,IF(AND(YEARFRAC('Client Info'!M547,Reference!$C$4)&gt;=1,YEARFRAC('Client Info'!M547,Reference!$C$4)&lt;=3),5,IF(AND(YEARFRAC('Client Info'!M547,Reference!$C$4)&gt;=4,YEARFRAC('Client Info'!M547,Reference!$C$4)&lt;=7),15,IF(YEARFRAC('Client Info'!M547,Reference!$C$4)&gt;=8,25,IF(YEARFRAC('Client Info'!M547,Reference!$C$4)=YEARFRAC('Client Info'!M547,Reference!$C$4),0,0))))))))</f>
        <v/>
      </c>
      <c r="D547" s="19">
        <f>IF(OR('Client Info'!J547=Reference!$A$7),0,IF(OR(Reference!$A$5='Client Info'!J547, 'Client Info'!J547=Reference!$A$19,'Client Info'!J547=Reference!$A$23,'Client Info'!J547=Reference!$A$12),25, IF(OR('Client Info'!J547=Reference!$A$6, 'Client Info'!J547=Reference!$A$16),15, IF(OR('Client Info'!J547=Reference!$A$4,'Client Info'!J547=Reference!$A$13,'Client Info'!J547=Reference!$A$17,),5,0))))</f>
        <v>5</v>
      </c>
      <c r="E547" s="19">
        <f>IF('Client Info'!O547&lt;Reference!$E$5,0,IF(AND('Client Info'!O547&gt;=Reference!$E$5,'Client Info'!O547&lt;Reference!$E$6),5,IF(AND('Client Info'!O547&gt;=Reference!$E$6,'Client Info'!O547&lt;Reference!$E$7),15,IF(Reference!$E$7&lt;='Client Info'!O547,25))))</f>
        <v>0</v>
      </c>
      <c r="F547" s="19">
        <f>IF(OR('Client Info'!R547=Reference!$B$4,'Client Info'!R547=Reference!$B$5,'Client Info'!R547=Reference!$B$6),25,0)</f>
        <v>0</v>
      </c>
      <c r="G547" s="19">
        <f t="shared" si="10"/>
        <v>5</v>
      </c>
      <c r="H547" s="19" t="s">
        <v>885</v>
      </c>
    </row>
    <row r="548" spans="1:8" x14ac:dyDescent="0.35">
      <c r="A548" s="7" t="str">
        <f>VLOOKUP(B548,'Client Info'!$A:$B,2, FALSE)</f>
        <v>Rose Obetz</v>
      </c>
      <c r="B548" s="19" t="str">
        <f>'Client Info'!A548</f>
        <v>EDC2488</v>
      </c>
      <c r="C548" s="19">
        <f ca="1">(IF('Client Info'!M548="","",(IF(YEARFRAC('Client Info'!M548,Reference!$C$4)&lt;1,0,IF(AND(YEARFRAC('Client Info'!M548,Reference!$C$4)&gt;=1,YEARFRAC('Client Info'!M548,Reference!$C$4)&lt;=3),5,IF(AND(YEARFRAC('Client Info'!M548,Reference!$C$4)&gt;=4,YEARFRAC('Client Info'!M548,Reference!$C$4)&lt;=7),15,IF(YEARFRAC('Client Info'!M548,Reference!$C$4)&gt;=8,25,IF(YEARFRAC('Client Info'!M548,Reference!$C$4)=YEARFRAC('Client Info'!M548,Reference!$C$4),0,0))))))))</f>
        <v>15</v>
      </c>
      <c r="D548" s="19">
        <f>IF(OR('Client Info'!J548=Reference!$A$7),0,IF(OR(Reference!$A$5='Client Info'!J548, 'Client Info'!J548=Reference!$A$19,'Client Info'!J548=Reference!$A$23,'Client Info'!J548=Reference!$A$12),25, IF(OR('Client Info'!J548=Reference!$A$6, 'Client Info'!J548=Reference!$A$16),15, IF(OR('Client Info'!J548=Reference!$A$4,'Client Info'!J548=Reference!$A$13,'Client Info'!J548=Reference!$A$17,),5,0))))</f>
        <v>5</v>
      </c>
      <c r="E548" s="19">
        <f>IF('Client Info'!O548&lt;Reference!$E$5,0,IF(AND('Client Info'!O548&gt;=Reference!$E$5,'Client Info'!O548&lt;Reference!$E$6),5,IF(AND('Client Info'!O548&gt;=Reference!$E$6,'Client Info'!O548&lt;Reference!$E$7),15,IF(Reference!$E$7&lt;='Client Info'!O548,25))))</f>
        <v>0</v>
      </c>
      <c r="F548" s="19">
        <f>IF(OR('Client Info'!R548=Reference!$B$4,'Client Info'!R548=Reference!$B$5,'Client Info'!R548=Reference!$B$6),25,0)</f>
        <v>0</v>
      </c>
      <c r="G548" s="19">
        <f t="shared" ca="1" si="10"/>
        <v>20</v>
      </c>
      <c r="H548" s="19" t="s">
        <v>874</v>
      </c>
    </row>
    <row r="549" spans="1:8" x14ac:dyDescent="0.35">
      <c r="A549" s="7" t="str">
        <f>VLOOKUP(B549,'Client Info'!$A:$B,2, FALSE)</f>
        <v>Clare Briglio</v>
      </c>
      <c r="B549" s="19" t="str">
        <f>'Client Info'!A549</f>
        <v>EDC2524</v>
      </c>
      <c r="C549" s="19">
        <f ca="1">(IF('Client Info'!M549="","",(IF(YEARFRAC('Client Info'!M549,Reference!$C$4)&lt;1,0,IF(AND(YEARFRAC('Client Info'!M549,Reference!$C$4)&gt;=1,YEARFRAC('Client Info'!M549,Reference!$C$4)&lt;=3),5,IF(AND(YEARFRAC('Client Info'!M549,Reference!$C$4)&gt;=4,YEARFRAC('Client Info'!M549,Reference!$C$4)&lt;=7),15,IF(YEARFRAC('Client Info'!M549,Reference!$C$4)&gt;=8,25,IF(YEARFRAC('Client Info'!M549,Reference!$C$4)=YEARFRAC('Client Info'!M549,Reference!$C$4),0,0))))))))</f>
        <v>25</v>
      </c>
      <c r="D549" s="19">
        <f>IF(OR('Client Info'!J549=Reference!$A$7),0,IF(OR(Reference!$A$5='Client Info'!J549, 'Client Info'!J549=Reference!$A$19,'Client Info'!J549=Reference!$A$23,'Client Info'!J549=Reference!$A$12),25, IF(OR('Client Info'!J549=Reference!$A$6, 'Client Info'!J549=Reference!$A$16),15, IF(OR('Client Info'!J549=Reference!$A$4,'Client Info'!J549=Reference!$A$13,'Client Info'!J549=Reference!$A$17,),5,0))))</f>
        <v>0</v>
      </c>
      <c r="E549" s="19">
        <f>IF('Client Info'!O549&lt;Reference!$E$5,0,IF(AND('Client Info'!O549&gt;=Reference!$E$5,'Client Info'!O549&lt;Reference!$E$6),5,IF(AND('Client Info'!O549&gt;=Reference!$E$6,'Client Info'!O549&lt;Reference!$E$7),15,IF(Reference!$E$7&lt;='Client Info'!O549,25))))</f>
        <v>25</v>
      </c>
      <c r="F549" s="19">
        <f>IF(OR('Client Info'!R549=Reference!$B$4,'Client Info'!R549=Reference!$B$5,'Client Info'!R549=Reference!$B$6),25,0)</f>
        <v>0</v>
      </c>
      <c r="G549" s="19">
        <f t="shared" ca="1" si="10"/>
        <v>50</v>
      </c>
      <c r="H549" s="19" t="s">
        <v>809</v>
      </c>
    </row>
    <row r="550" spans="1:8" x14ac:dyDescent="0.35">
      <c r="A550" s="7" t="str">
        <f>VLOOKUP(B550,'Client Info'!$A:$B,2, FALSE)</f>
        <v>Armando Sahagun</v>
      </c>
      <c r="B550" s="19" t="str">
        <f>'Client Info'!A550</f>
        <v>EDC2159</v>
      </c>
      <c r="C550" s="19">
        <f ca="1">(IF('Client Info'!M550="","",(IF(YEARFRAC('Client Info'!M550,Reference!$C$4)&lt;1,0,IF(AND(YEARFRAC('Client Info'!M550,Reference!$C$4)&gt;=1,YEARFRAC('Client Info'!M550,Reference!$C$4)&lt;=3),5,IF(AND(YEARFRAC('Client Info'!M550,Reference!$C$4)&gt;=4,YEARFRAC('Client Info'!M550,Reference!$C$4)&lt;=7),15,IF(YEARFRAC('Client Info'!M550,Reference!$C$4)&gt;=8,25,IF(YEARFRAC('Client Info'!M550,Reference!$C$4)=YEARFRAC('Client Info'!M550,Reference!$C$4),0,0))))))))</f>
        <v>0</v>
      </c>
      <c r="D550" s="19">
        <f>IF(OR('Client Info'!J550=Reference!$A$7),0,IF(OR(Reference!$A$5='Client Info'!J550, 'Client Info'!J550=Reference!$A$19,'Client Info'!J550=Reference!$A$23,'Client Info'!J550=Reference!$A$12),25, IF(OR('Client Info'!J550=Reference!$A$6, 'Client Info'!J550=Reference!$A$16),15, IF(OR('Client Info'!J550=Reference!$A$4,'Client Info'!J550=Reference!$A$13,'Client Info'!J550=Reference!$A$17,),5,0))))</f>
        <v>5</v>
      </c>
      <c r="E550" s="19">
        <f>IF('Client Info'!O550&lt;Reference!$E$5,0,IF(AND('Client Info'!O550&gt;=Reference!$E$5,'Client Info'!O550&lt;Reference!$E$6),5,IF(AND('Client Info'!O550&gt;=Reference!$E$6,'Client Info'!O550&lt;Reference!$E$7),15,IF(Reference!$E$7&lt;='Client Info'!O550,25))))</f>
        <v>5</v>
      </c>
      <c r="F550" s="19">
        <f>IF(OR('Client Info'!R550=Reference!$B$4,'Client Info'!R550=Reference!$B$5,'Client Info'!R550=Reference!$B$6),25,0)</f>
        <v>0</v>
      </c>
      <c r="G550" s="19">
        <f t="shared" ca="1" si="10"/>
        <v>10</v>
      </c>
      <c r="H550" s="19" t="s">
        <v>2972</v>
      </c>
    </row>
    <row r="551" spans="1:8" x14ac:dyDescent="0.35">
      <c r="A551" s="7" t="str">
        <f>VLOOKUP(B551,'Client Info'!$A:$B,2, FALSE)</f>
        <v>Gonzalo Fernandez</v>
      </c>
      <c r="B551" s="19" t="str">
        <f>'Client Info'!A551</f>
        <v>EDC2594</v>
      </c>
      <c r="C551" s="19">
        <f ca="1">(IF('Client Info'!M551="","",(IF(YEARFRAC('Client Info'!M551,Reference!$C$4)&lt;1,0,IF(AND(YEARFRAC('Client Info'!M551,Reference!$C$4)&gt;=1,YEARFRAC('Client Info'!M551,Reference!$C$4)&lt;=3),5,IF(AND(YEARFRAC('Client Info'!M551,Reference!$C$4)&gt;=4,YEARFRAC('Client Info'!M551,Reference!$C$4)&lt;=7),15,IF(YEARFRAC('Client Info'!M551,Reference!$C$4)&gt;=8,25,IF(YEARFRAC('Client Info'!M551,Reference!$C$4)=YEARFRAC('Client Info'!M551,Reference!$C$4),0,0))))))))</f>
        <v>5</v>
      </c>
      <c r="D551" s="19">
        <f>IF(OR('Client Info'!J551=Reference!$A$7),0,IF(OR(Reference!$A$5='Client Info'!J551, 'Client Info'!J551=Reference!$A$19,'Client Info'!J551=Reference!$A$23,'Client Info'!J551=Reference!$A$12),25, IF(OR('Client Info'!J551=Reference!$A$6, 'Client Info'!J551=Reference!$A$16),15, IF(OR('Client Info'!J551=Reference!$A$4,'Client Info'!J551=Reference!$A$13,'Client Info'!J551=Reference!$A$17,),5,0))))</f>
        <v>15</v>
      </c>
      <c r="E551" s="19">
        <f>IF('Client Info'!O551&lt;Reference!$E$5,0,IF(AND('Client Info'!O551&gt;=Reference!$E$5,'Client Info'!O551&lt;Reference!$E$6),5,IF(AND('Client Info'!O551&gt;=Reference!$E$6,'Client Info'!O551&lt;Reference!$E$7),15,IF(Reference!$E$7&lt;='Client Info'!O551,25))))</f>
        <v>5</v>
      </c>
      <c r="F551" s="19">
        <f>IF(OR('Client Info'!R551=Reference!$B$4,'Client Info'!R551=Reference!$B$5,'Client Info'!R551=Reference!$B$6),25,0)</f>
        <v>0</v>
      </c>
      <c r="G551" s="19">
        <f t="shared" ca="1" si="10"/>
        <v>25</v>
      </c>
      <c r="H551" s="19" t="s">
        <v>848</v>
      </c>
    </row>
    <row r="552" spans="1:8" x14ac:dyDescent="0.35">
      <c r="A552" s="7" t="str">
        <f>VLOOKUP(B552,'Client Info'!$A:$B,2, FALSE)</f>
        <v>Alondra Gaytan</v>
      </c>
      <c r="B552" s="19" t="str">
        <f>'Client Info'!A552</f>
        <v>EDC2312</v>
      </c>
      <c r="C552" s="19">
        <f ca="1">(IF('Client Info'!M552="","",(IF(YEARFRAC('Client Info'!M552,Reference!$C$4)&lt;1,0,IF(AND(YEARFRAC('Client Info'!M552,Reference!$C$4)&gt;=1,YEARFRAC('Client Info'!M552,Reference!$C$4)&lt;=3),5,IF(AND(YEARFRAC('Client Info'!M552,Reference!$C$4)&gt;=4,YEARFRAC('Client Info'!M552,Reference!$C$4)&lt;=7),15,IF(YEARFRAC('Client Info'!M552,Reference!$C$4)&gt;=8,25,IF(YEARFRAC('Client Info'!M552,Reference!$C$4)=YEARFRAC('Client Info'!M552,Reference!$C$4),0,0))))))))</f>
        <v>5</v>
      </c>
      <c r="D552" s="19">
        <f>IF(OR('Client Info'!J552=Reference!$A$7),0,IF(OR(Reference!$A$5='Client Info'!J552, 'Client Info'!J552=Reference!$A$19,'Client Info'!J552=Reference!$A$23,'Client Info'!J552=Reference!$A$12),25, IF(OR('Client Info'!J552=Reference!$A$6, 'Client Info'!J552=Reference!$A$16),15, IF(OR('Client Info'!J552=Reference!$A$4,'Client Info'!J552=Reference!$A$13,'Client Info'!J552=Reference!$A$17,),5,0))))</f>
        <v>5</v>
      </c>
      <c r="E552" s="19">
        <f>IF('Client Info'!O552&lt;Reference!$E$5,0,IF(AND('Client Info'!O552&gt;=Reference!$E$5,'Client Info'!O552&lt;Reference!$E$6),5,IF(AND('Client Info'!O552&gt;=Reference!$E$6,'Client Info'!O552&lt;Reference!$E$7),15,IF(Reference!$E$7&lt;='Client Info'!O552,25))))</f>
        <v>0</v>
      </c>
      <c r="F552" s="19">
        <f>IF(OR('Client Info'!R552=Reference!$B$4,'Client Info'!R552=Reference!$B$5,'Client Info'!R552=Reference!$B$6),25,0)</f>
        <v>0</v>
      </c>
      <c r="G552" s="19">
        <f t="shared" ca="1" si="10"/>
        <v>10</v>
      </c>
      <c r="H552" s="19" t="s">
        <v>885</v>
      </c>
    </row>
    <row r="553" spans="1:8" x14ac:dyDescent="0.35">
      <c r="A553" s="7" t="str">
        <f>VLOOKUP(B553,'Client Info'!$A:$B,2, FALSE)</f>
        <v>Gonzalo Fernandez</v>
      </c>
      <c r="B553" s="19" t="str">
        <f>'Client Info'!A553</f>
        <v>EDC2889</v>
      </c>
      <c r="C553" s="19">
        <f ca="1">(IF('Client Info'!M553="","",(IF(YEARFRAC('Client Info'!M553,Reference!$C$4)&lt;1,0,IF(AND(YEARFRAC('Client Info'!M553,Reference!$C$4)&gt;=1,YEARFRAC('Client Info'!M553,Reference!$C$4)&lt;=3),5,IF(AND(YEARFRAC('Client Info'!M553,Reference!$C$4)&gt;=4,YEARFRAC('Client Info'!M553,Reference!$C$4)&lt;=7),15,IF(YEARFRAC('Client Info'!M553,Reference!$C$4)&gt;=8,25,IF(YEARFRAC('Client Info'!M553,Reference!$C$4)=YEARFRAC('Client Info'!M553,Reference!$C$4),0,0))))))))</f>
        <v>0</v>
      </c>
      <c r="D553" s="19">
        <f>IF(OR('Client Info'!J553=Reference!$A$7),0,IF(OR(Reference!$A$5='Client Info'!J553, 'Client Info'!J553=Reference!$A$19,'Client Info'!J553=Reference!$A$23,'Client Info'!J553=Reference!$A$12),25, IF(OR('Client Info'!J553=Reference!$A$6, 'Client Info'!J553=Reference!$A$16),15, IF(OR('Client Info'!J553=Reference!$A$4,'Client Info'!J553=Reference!$A$13,'Client Info'!J553=Reference!$A$17,),5,0))))</f>
        <v>0</v>
      </c>
      <c r="E553" s="19">
        <f>IF('Client Info'!O553&lt;Reference!$E$5,0,IF(AND('Client Info'!O553&gt;=Reference!$E$5,'Client Info'!O553&lt;Reference!$E$6),5,IF(AND('Client Info'!O553&gt;=Reference!$E$6,'Client Info'!O553&lt;Reference!$E$7),15,IF(Reference!$E$7&lt;='Client Info'!O553,25))))</f>
        <v>0</v>
      </c>
      <c r="F553" s="19">
        <f>IF(OR('Client Info'!R553=Reference!$B$4,'Client Info'!R553=Reference!$B$5,'Client Info'!R553=Reference!$B$6),25,0)</f>
        <v>0</v>
      </c>
      <c r="G553" s="19">
        <f t="shared" ca="1" si="10"/>
        <v>0</v>
      </c>
      <c r="H553" s="19" t="s">
        <v>848</v>
      </c>
    </row>
    <row r="554" spans="1:8" x14ac:dyDescent="0.35">
      <c r="A554" s="7" t="str">
        <f>VLOOKUP(B554,'Client Info'!$A:$B,2, FALSE)</f>
        <v>Alondra Gaytan</v>
      </c>
      <c r="B554" s="19" t="str">
        <f>'Client Info'!A554</f>
        <v>EDC2329</v>
      </c>
      <c r="C554" s="19" t="str">
        <f>(IF('Client Info'!M554="","",(IF(YEARFRAC('Client Info'!M554,Reference!$C$4)&lt;1,0,IF(AND(YEARFRAC('Client Info'!M554,Reference!$C$4)&gt;=1,YEARFRAC('Client Info'!M554,Reference!$C$4)&lt;=3),5,IF(AND(YEARFRAC('Client Info'!M554,Reference!$C$4)&gt;=4,YEARFRAC('Client Info'!M554,Reference!$C$4)&lt;=7),15,IF(YEARFRAC('Client Info'!M554,Reference!$C$4)&gt;=8,25,IF(YEARFRAC('Client Info'!M554,Reference!$C$4)=YEARFRAC('Client Info'!M554,Reference!$C$4),0,0))))))))</f>
        <v/>
      </c>
      <c r="D554" s="19">
        <f>IF(OR('Client Info'!J554=Reference!$A$7),0,IF(OR(Reference!$A$5='Client Info'!J554, 'Client Info'!J554=Reference!$A$19,'Client Info'!J554=Reference!$A$23,'Client Info'!J554=Reference!$A$12),25, IF(OR('Client Info'!J554=Reference!$A$6, 'Client Info'!J554=Reference!$A$16),15, IF(OR('Client Info'!J554=Reference!$A$4,'Client Info'!J554=Reference!$A$13,'Client Info'!J554=Reference!$A$17,),5,0))))</f>
        <v>5</v>
      </c>
      <c r="E554" s="19">
        <f>IF('Client Info'!O554&lt;Reference!$E$5,0,IF(AND('Client Info'!O554&gt;=Reference!$E$5,'Client Info'!O554&lt;Reference!$E$6),5,IF(AND('Client Info'!O554&gt;=Reference!$E$6,'Client Info'!O554&lt;Reference!$E$7),15,IF(Reference!$E$7&lt;='Client Info'!O554,25))))</f>
        <v>0</v>
      </c>
      <c r="F554" s="19">
        <f>IF(OR('Client Info'!R554=Reference!$B$4,'Client Info'!R554=Reference!$B$5,'Client Info'!R554=Reference!$B$6),25,0)</f>
        <v>0</v>
      </c>
      <c r="G554" s="19">
        <f t="shared" si="10"/>
        <v>5</v>
      </c>
      <c r="H554" s="19" t="s">
        <v>885</v>
      </c>
    </row>
    <row r="555" spans="1:8" x14ac:dyDescent="0.35">
      <c r="A555" s="7" t="str">
        <f>VLOOKUP(B555,'Client Info'!$A:$B,2, FALSE)</f>
        <v>David Standen</v>
      </c>
      <c r="B555" s="19" t="str">
        <f>'Client Info'!A555</f>
        <v>EDC1788g</v>
      </c>
      <c r="C555" s="19">
        <f ca="1">(IF('Client Info'!M555="","",(IF(YEARFRAC('Client Info'!M555,Reference!$C$4)&lt;1,0,IF(AND(YEARFRAC('Client Info'!M555,Reference!$C$4)&gt;=1,YEARFRAC('Client Info'!M555,Reference!$C$4)&lt;=3),5,IF(AND(YEARFRAC('Client Info'!M555,Reference!$C$4)&gt;=4,YEARFRAC('Client Info'!M555,Reference!$C$4)&lt;=7),15,IF(YEARFRAC('Client Info'!M555,Reference!$C$4)&gt;=8,25,IF(YEARFRAC('Client Info'!M555,Reference!$C$4)=YEARFRAC('Client Info'!M555,Reference!$C$4),0,0))))))))</f>
        <v>5</v>
      </c>
      <c r="D555" s="19">
        <f>IF(OR('Client Info'!J555=Reference!$A$7),0,IF(OR(Reference!$A$5='Client Info'!J555, 'Client Info'!J555=Reference!$A$19,'Client Info'!J555=Reference!$A$23,'Client Info'!J555=Reference!$A$12),25, IF(OR('Client Info'!J555=Reference!$A$6, 'Client Info'!J555=Reference!$A$16),15, IF(OR('Client Info'!J555=Reference!$A$4,'Client Info'!J555=Reference!$A$13,'Client Info'!J555=Reference!$A$17,),5,0))))</f>
        <v>15</v>
      </c>
      <c r="E555" s="19">
        <f>IF('Client Info'!O555&lt;Reference!$E$5,0,IF(AND('Client Info'!O555&gt;=Reference!$E$5,'Client Info'!O555&lt;Reference!$E$6),5,IF(AND('Client Info'!O555&gt;=Reference!$E$6,'Client Info'!O555&lt;Reference!$E$7),15,IF(Reference!$E$7&lt;='Client Info'!O555,25))))</f>
        <v>0</v>
      </c>
      <c r="F555" s="19">
        <f>IF(OR('Client Info'!R555=Reference!$B$4,'Client Info'!R555=Reference!$B$5,'Client Info'!R555=Reference!$B$6),25,0)</f>
        <v>0</v>
      </c>
      <c r="G555" s="19">
        <f t="shared" ca="1" si="10"/>
        <v>20</v>
      </c>
      <c r="H555" s="19" t="s">
        <v>1652</v>
      </c>
    </row>
    <row r="556" spans="1:8" x14ac:dyDescent="0.35">
      <c r="A556" s="7" t="str">
        <f>VLOOKUP(B556,'Client Info'!$A:$B,2, FALSE)</f>
        <v>Anthony C. Elliott</v>
      </c>
      <c r="B556" s="19" t="str">
        <f>'Client Info'!A556</f>
        <v>EDC2769DR</v>
      </c>
      <c r="C556" s="19">
        <f ca="1">(IF('Client Info'!M556="","",(IF(YEARFRAC('Client Info'!M556,Reference!$C$4)&lt;1,0,IF(AND(YEARFRAC('Client Info'!M556,Reference!$C$4)&gt;=1,YEARFRAC('Client Info'!M556,Reference!$C$4)&lt;=3),5,IF(AND(YEARFRAC('Client Info'!M556,Reference!$C$4)&gt;=4,YEARFRAC('Client Info'!M556,Reference!$C$4)&lt;=7),15,IF(YEARFRAC('Client Info'!M556,Reference!$C$4)&gt;=8,25,IF(YEARFRAC('Client Info'!M556,Reference!$C$4)=YEARFRAC('Client Info'!M556,Reference!$C$4),0,0))))))))</f>
        <v>5</v>
      </c>
      <c r="D556" s="19">
        <f>IF(OR('Client Info'!J556=Reference!$A$7),0,IF(OR(Reference!$A$5='Client Info'!J556, 'Client Info'!J556=Reference!$A$19,'Client Info'!J556=Reference!$A$23,'Client Info'!J556=Reference!$A$12),25, IF(OR('Client Info'!J556=Reference!$A$6, 'Client Info'!J556=Reference!$A$16),15, IF(OR('Client Info'!J556=Reference!$A$4,'Client Info'!J556=Reference!$A$13,'Client Info'!J556=Reference!$A$17,),5,0))))</f>
        <v>15</v>
      </c>
      <c r="E556" s="19">
        <f>IF('Client Info'!O556&lt;Reference!$E$5,0,IF(AND('Client Info'!O556&gt;=Reference!$E$5,'Client Info'!O556&lt;Reference!$E$6),5,IF(AND('Client Info'!O556&gt;=Reference!$E$6,'Client Info'!O556&lt;Reference!$E$7),15,IF(Reference!$E$7&lt;='Client Info'!O556,25))))</f>
        <v>0</v>
      </c>
      <c r="F556" s="19">
        <f>IF(OR('Client Info'!R556=Reference!$B$4,'Client Info'!R556=Reference!$B$5,'Client Info'!R556=Reference!$B$6),25,0)</f>
        <v>25</v>
      </c>
      <c r="G556" s="19">
        <f t="shared" ca="1" si="10"/>
        <v>45</v>
      </c>
      <c r="H556" s="19" t="s">
        <v>1365</v>
      </c>
    </row>
    <row r="557" spans="1:8" x14ac:dyDescent="0.35">
      <c r="A557" s="7" t="str">
        <f>VLOOKUP(B557,'Client Info'!$A:$B,2, FALSE)</f>
        <v>Sylvia Martini</v>
      </c>
      <c r="B557" s="19" t="str">
        <f>'Client Info'!A557</f>
        <v>EDC2820RR</v>
      </c>
      <c r="C557" s="19">
        <f ca="1">(IF('Client Info'!M557="","",(IF(YEARFRAC('Client Info'!M557,Reference!$C$4)&lt;1,0,IF(AND(YEARFRAC('Client Info'!M557,Reference!$C$4)&gt;=1,YEARFRAC('Client Info'!M557,Reference!$C$4)&lt;=3),5,IF(AND(YEARFRAC('Client Info'!M557,Reference!$C$4)&gt;=4,YEARFRAC('Client Info'!M557,Reference!$C$4)&lt;=7),15,IF(YEARFRAC('Client Info'!M557,Reference!$C$4)&gt;=8,25,IF(YEARFRAC('Client Info'!M557,Reference!$C$4)=YEARFRAC('Client Info'!M557,Reference!$C$4),0,0))))))))</f>
        <v>5</v>
      </c>
      <c r="D557" s="19">
        <f>IF(OR('Client Info'!J557=Reference!$A$7),0,IF(OR(Reference!$A$5='Client Info'!J557, 'Client Info'!J557=Reference!$A$19,'Client Info'!J557=Reference!$A$23,'Client Info'!J557=Reference!$A$12),25, IF(OR('Client Info'!J557=Reference!$A$6, 'Client Info'!J557=Reference!$A$16),15, IF(OR('Client Info'!J557=Reference!$A$4,'Client Info'!J557=Reference!$A$13,'Client Info'!J557=Reference!$A$17,),5,0))))</f>
        <v>5</v>
      </c>
      <c r="E557" s="19">
        <f>IF('Client Info'!O557&lt;Reference!$E$5,0,IF(AND('Client Info'!O557&gt;=Reference!$E$5,'Client Info'!O557&lt;Reference!$E$6),5,IF(AND('Client Info'!O557&gt;=Reference!$E$6,'Client Info'!O557&lt;Reference!$E$7),15,IF(Reference!$E$7&lt;='Client Info'!O557,25))))</f>
        <v>0</v>
      </c>
      <c r="F557" s="19">
        <f>IF(OR('Client Info'!R557=Reference!$B$4,'Client Info'!R557=Reference!$B$5,'Client Info'!R557=Reference!$B$6),25,0)</f>
        <v>25</v>
      </c>
      <c r="G557" s="19">
        <f t="shared" ca="1" si="10"/>
        <v>35</v>
      </c>
      <c r="H557" s="19" t="s">
        <v>822</v>
      </c>
    </row>
    <row r="558" spans="1:8" x14ac:dyDescent="0.35">
      <c r="A558" s="7" t="str">
        <f>VLOOKUP(B558,'Client Info'!$A:$B,2, FALSE)</f>
        <v>Pat Sweeney</v>
      </c>
      <c r="B558" s="19" t="str">
        <f>'Client Info'!A558</f>
        <v>EDC1676</v>
      </c>
      <c r="C558" s="19">
        <f ca="1">(IF('Client Info'!M558="","",(IF(YEARFRAC('Client Info'!M558,Reference!$C$4)&lt;1,0,IF(AND(YEARFRAC('Client Info'!M558,Reference!$C$4)&gt;=1,YEARFRAC('Client Info'!M558,Reference!$C$4)&lt;=3),5,IF(AND(YEARFRAC('Client Info'!M558,Reference!$C$4)&gt;=4,YEARFRAC('Client Info'!M558,Reference!$C$4)&lt;=7),15,IF(YEARFRAC('Client Info'!M558,Reference!$C$4)&gt;=8,25,IF(YEARFRAC('Client Info'!M558,Reference!$C$4)=YEARFRAC('Client Info'!M558,Reference!$C$4),0,0))))))))</f>
        <v>25</v>
      </c>
      <c r="D558" s="19">
        <f>IF(OR('Client Info'!J558=Reference!$A$7),0,IF(OR(Reference!$A$5='Client Info'!J558, 'Client Info'!J558=Reference!$A$19,'Client Info'!J558=Reference!$A$23,'Client Info'!J558=Reference!$A$12),25, IF(OR('Client Info'!J558=Reference!$A$6, 'Client Info'!J558=Reference!$A$16),15, IF(OR('Client Info'!J558=Reference!$A$4,'Client Info'!J558=Reference!$A$13,'Client Info'!J558=Reference!$A$17,),5,0))))</f>
        <v>5</v>
      </c>
      <c r="E558" s="19">
        <f>IF('Client Info'!O558&lt;Reference!$E$5,0,IF(AND('Client Info'!O558&gt;=Reference!$E$5,'Client Info'!O558&lt;Reference!$E$6),5,IF(AND('Client Info'!O558&gt;=Reference!$E$6,'Client Info'!O558&lt;Reference!$E$7),15,IF(Reference!$E$7&lt;='Client Info'!O558,25))))</f>
        <v>0</v>
      </c>
      <c r="F558" s="19">
        <f>IF(OR('Client Info'!R558=Reference!$B$4,'Client Info'!R558=Reference!$B$5,'Client Info'!R558=Reference!$B$6),25,0)</f>
        <v>0</v>
      </c>
      <c r="G558" s="19">
        <f t="shared" ca="1" si="10"/>
        <v>30</v>
      </c>
      <c r="H558" s="19" t="s">
        <v>796</v>
      </c>
    </row>
    <row r="559" spans="1:8" x14ac:dyDescent="0.35">
      <c r="A559" s="7" t="str">
        <f>VLOOKUP(B559,'Client Info'!$A:$B,2, FALSE)</f>
        <v>Johanna Hulme</v>
      </c>
      <c r="B559" s="19" t="str">
        <f>'Client Info'!A559</f>
        <v>SMCX3960</v>
      </c>
      <c r="C559" s="19" t="str">
        <f>(IF('Client Info'!M559="","",(IF(YEARFRAC('Client Info'!M559,Reference!$C$4)&lt;1,0,IF(AND(YEARFRAC('Client Info'!M559,Reference!$C$4)&gt;=1,YEARFRAC('Client Info'!M559,Reference!$C$4)&lt;=3),5,IF(AND(YEARFRAC('Client Info'!M559,Reference!$C$4)&gt;=4,YEARFRAC('Client Info'!M559,Reference!$C$4)&lt;=7),15,IF(YEARFRAC('Client Info'!M559,Reference!$C$4)&gt;=8,25,IF(YEARFRAC('Client Info'!M559,Reference!$C$4)=YEARFRAC('Client Info'!M559,Reference!$C$4),0,0))))))))</f>
        <v/>
      </c>
      <c r="D559" s="19">
        <f>IF(OR('Client Info'!J559=Reference!$A$7),0,IF(OR(Reference!$A$5='Client Info'!J559, 'Client Info'!J559=Reference!$A$19,'Client Info'!J559=Reference!$A$23,'Client Info'!J559=Reference!$A$12),25, IF(OR('Client Info'!J559=Reference!$A$6, 'Client Info'!J559=Reference!$A$16),15, IF(OR('Client Info'!J559=Reference!$A$4,'Client Info'!J559=Reference!$A$13,'Client Info'!J559=Reference!$A$17,),5,0))))</f>
        <v>25</v>
      </c>
      <c r="E559" s="19">
        <f>IF('Client Info'!O559&lt;Reference!$E$5,0,IF(AND('Client Info'!O559&gt;=Reference!$E$5,'Client Info'!O559&lt;Reference!$E$6),5,IF(AND('Client Info'!O559&gt;=Reference!$E$6,'Client Info'!O559&lt;Reference!$E$7),15,IF(Reference!$E$7&lt;='Client Info'!O559,25))))</f>
        <v>0</v>
      </c>
      <c r="F559" s="19">
        <f>IF(OR('Client Info'!R559=Reference!$B$4,'Client Info'!R559=Reference!$B$5,'Client Info'!R559=Reference!$B$6),25,0)</f>
        <v>0</v>
      </c>
      <c r="G559" s="19">
        <f t="shared" si="10"/>
        <v>25</v>
      </c>
      <c r="H559" s="19" t="s">
        <v>2991</v>
      </c>
    </row>
    <row r="560" spans="1:8" x14ac:dyDescent="0.35">
      <c r="A560" s="7" t="str">
        <f>VLOOKUP(B560,'Client Info'!$A:$B,2, FALSE)</f>
        <v>Carlos Conejo</v>
      </c>
      <c r="B560" s="19" t="str">
        <f>'Client Info'!A560</f>
        <v>EDC2219</v>
      </c>
      <c r="C560" s="19">
        <f ca="1">(IF('Client Info'!M560="","",(IF(YEARFRAC('Client Info'!M560,Reference!$C$4)&lt;1,0,IF(AND(YEARFRAC('Client Info'!M560,Reference!$C$4)&gt;=1,YEARFRAC('Client Info'!M560,Reference!$C$4)&lt;=3),5,IF(AND(YEARFRAC('Client Info'!M560,Reference!$C$4)&gt;=4,YEARFRAC('Client Info'!M560,Reference!$C$4)&lt;=7),15,IF(YEARFRAC('Client Info'!M560,Reference!$C$4)&gt;=8,25,IF(YEARFRAC('Client Info'!M560,Reference!$C$4)=YEARFRAC('Client Info'!M560,Reference!$C$4),0,0))))))))</f>
        <v>25</v>
      </c>
      <c r="D560" s="19">
        <f>IF(OR('Client Info'!J560=Reference!$A$7),0,IF(OR(Reference!$A$5='Client Info'!J560, 'Client Info'!J560=Reference!$A$19,'Client Info'!J560=Reference!$A$23,'Client Info'!J560=Reference!$A$12),25, IF(OR('Client Info'!J560=Reference!$A$6, 'Client Info'!J560=Reference!$A$16),15, IF(OR('Client Info'!J560=Reference!$A$4,'Client Info'!J560=Reference!$A$13,'Client Info'!J560=Reference!$A$17,),5,0))))</f>
        <v>0</v>
      </c>
      <c r="E560" s="19">
        <f>IF('Client Info'!O560&lt;Reference!$E$5,0,IF(AND('Client Info'!O560&gt;=Reference!$E$5,'Client Info'!O560&lt;Reference!$E$6),5,IF(AND('Client Info'!O560&gt;=Reference!$E$6,'Client Info'!O560&lt;Reference!$E$7),15,IF(Reference!$E$7&lt;='Client Info'!O560,25))))</f>
        <v>25</v>
      </c>
      <c r="F560" s="19">
        <f>IF(OR('Client Info'!R560=Reference!$B$4,'Client Info'!R560=Reference!$B$5,'Client Info'!R560=Reference!$B$6),25,0)</f>
        <v>25</v>
      </c>
      <c r="G560" s="19">
        <f t="shared" ca="1" si="10"/>
        <v>75</v>
      </c>
      <c r="H560" s="19" t="s">
        <v>1261</v>
      </c>
    </row>
    <row r="561" spans="1:8" x14ac:dyDescent="0.35">
      <c r="A561" s="7" t="str">
        <f>VLOOKUP(B561,'Client Info'!$A:$B,2, FALSE)</f>
        <v>Ray Bowman</v>
      </c>
      <c r="B561" s="19" t="str">
        <f>'Client Info'!A561</f>
        <v>EDC2420T</v>
      </c>
      <c r="C561" s="19">
        <f ca="1">(IF('Client Info'!M561="","",(IF(YEARFRAC('Client Info'!M561,Reference!$C$4)&lt;1,0,IF(AND(YEARFRAC('Client Info'!M561,Reference!$C$4)&gt;=1,YEARFRAC('Client Info'!M561,Reference!$C$4)&lt;=3),5,IF(AND(YEARFRAC('Client Info'!M561,Reference!$C$4)&gt;=4,YEARFRAC('Client Info'!M561,Reference!$C$4)&lt;=7),15,IF(YEARFRAC('Client Info'!M561,Reference!$C$4)&gt;=8,25,IF(YEARFRAC('Client Info'!M561,Reference!$C$4)=YEARFRAC('Client Info'!M561,Reference!$C$4),0,0))))))))</f>
        <v>5</v>
      </c>
      <c r="D561" s="19">
        <f>IF(OR('Client Info'!J561=Reference!$A$7),0,IF(OR(Reference!$A$5='Client Info'!J561, 'Client Info'!J561=Reference!$A$19,'Client Info'!J561=Reference!$A$23,'Client Info'!J561=Reference!$A$12),25, IF(OR('Client Info'!J561=Reference!$A$6, 'Client Info'!J561=Reference!$A$16),15, IF(OR('Client Info'!J561=Reference!$A$4,'Client Info'!J561=Reference!$A$13,'Client Info'!J561=Reference!$A$17,),5,0))))</f>
        <v>25</v>
      </c>
      <c r="E561" s="19">
        <f>IF('Client Info'!O561&lt;Reference!$E$5,0,IF(AND('Client Info'!O561&gt;=Reference!$E$5,'Client Info'!O561&lt;Reference!$E$6),5,IF(AND('Client Info'!O561&gt;=Reference!$E$6,'Client Info'!O561&lt;Reference!$E$7),15,IF(Reference!$E$7&lt;='Client Info'!O561,25))))</f>
        <v>5</v>
      </c>
      <c r="F561" s="19">
        <f>IF(OR('Client Info'!R561=Reference!$B$4,'Client Info'!R561=Reference!$B$5,'Client Info'!R561=Reference!$B$6),25,0)</f>
        <v>0</v>
      </c>
      <c r="G561" s="19">
        <f t="shared" ca="1" si="10"/>
        <v>35</v>
      </c>
      <c r="H561" s="19" t="s">
        <v>912</v>
      </c>
    </row>
    <row r="562" spans="1:8" x14ac:dyDescent="0.35">
      <c r="A562" s="7" t="str">
        <f>VLOOKUP(B562,'Client Info'!$A:$B,2, FALSE)</f>
        <v>Bill Bartels</v>
      </c>
      <c r="B562" s="19" t="str">
        <f>'Client Info'!A562</f>
        <v>EDC2839RR</v>
      </c>
      <c r="C562" s="19">
        <f ca="1">(IF('Client Info'!M562="","",(IF(YEARFRAC('Client Info'!M562,Reference!$C$4)&lt;1,0,IF(AND(YEARFRAC('Client Info'!M562,Reference!$C$4)&gt;=1,YEARFRAC('Client Info'!M562,Reference!$C$4)&lt;=3),5,IF(AND(YEARFRAC('Client Info'!M562,Reference!$C$4)&gt;=4,YEARFRAC('Client Info'!M562,Reference!$C$4)&lt;=7),15,IF(YEARFRAC('Client Info'!M562,Reference!$C$4)&gt;=8,25,IF(YEARFRAC('Client Info'!M562,Reference!$C$4)=YEARFRAC('Client Info'!M562,Reference!$C$4),0,0))))))))</f>
        <v>15</v>
      </c>
      <c r="D562" s="19">
        <f>IF(OR('Client Info'!J562=Reference!$A$7),0,IF(OR(Reference!$A$5='Client Info'!J562, 'Client Info'!J562=Reference!$A$19,'Client Info'!J562=Reference!$A$23,'Client Info'!J562=Reference!$A$12),25, IF(OR('Client Info'!J562=Reference!$A$6, 'Client Info'!J562=Reference!$A$16),15, IF(OR('Client Info'!J562=Reference!$A$4,'Client Info'!J562=Reference!$A$13,'Client Info'!J562=Reference!$A$17,),5,0))))</f>
        <v>0</v>
      </c>
      <c r="E562" s="19">
        <f>IF('Client Info'!O562&lt;Reference!$E$5,0,IF(AND('Client Info'!O562&gt;=Reference!$E$5,'Client Info'!O562&lt;Reference!$E$6),5,IF(AND('Client Info'!O562&gt;=Reference!$E$6,'Client Info'!O562&lt;Reference!$E$7),15,IF(Reference!$E$7&lt;='Client Info'!O562,25))))</f>
        <v>0</v>
      </c>
      <c r="F562" s="19">
        <f>IF(OR('Client Info'!R562=Reference!$B$4,'Client Info'!R562=Reference!$B$5,'Client Info'!R562=Reference!$B$6),25,0)</f>
        <v>25</v>
      </c>
      <c r="G562" s="19">
        <f t="shared" ca="1" si="10"/>
        <v>40</v>
      </c>
      <c r="H562" s="19" t="s">
        <v>812</v>
      </c>
    </row>
    <row r="563" spans="1:8" x14ac:dyDescent="0.35">
      <c r="A563" s="7" t="str">
        <f>VLOOKUP(B563,'Client Info'!$A:$B,2, FALSE)</f>
        <v>Sylvia Martini</v>
      </c>
      <c r="B563" s="19" t="str">
        <f>'Client Info'!A563</f>
        <v>EDC2641RR</v>
      </c>
      <c r="C563" s="19">
        <f ca="1">(IF('Client Info'!M563="","",(IF(YEARFRAC('Client Info'!M563,Reference!$C$4)&lt;1,0,IF(AND(YEARFRAC('Client Info'!M563,Reference!$C$4)&gt;=1,YEARFRAC('Client Info'!M563,Reference!$C$4)&lt;=3),5,IF(AND(YEARFRAC('Client Info'!M563,Reference!$C$4)&gt;=4,YEARFRAC('Client Info'!M563,Reference!$C$4)&lt;=7),15,IF(YEARFRAC('Client Info'!M563,Reference!$C$4)&gt;=8,25,IF(YEARFRAC('Client Info'!M563,Reference!$C$4)=YEARFRAC('Client Info'!M563,Reference!$C$4),0,0))))))))</f>
        <v>5</v>
      </c>
      <c r="D563" s="19">
        <f>IF(OR('Client Info'!J563=Reference!$A$7),0,IF(OR(Reference!$A$5='Client Info'!J563, 'Client Info'!J563=Reference!$A$19,'Client Info'!J563=Reference!$A$23,'Client Info'!J563=Reference!$A$12),25, IF(OR('Client Info'!J563=Reference!$A$6, 'Client Info'!J563=Reference!$A$16),15, IF(OR('Client Info'!J563=Reference!$A$4,'Client Info'!J563=Reference!$A$13,'Client Info'!J563=Reference!$A$17,),5,0))))</f>
        <v>25</v>
      </c>
      <c r="E563" s="19">
        <f>IF('Client Info'!O563&lt;Reference!$E$5,0,IF(AND('Client Info'!O563&gt;=Reference!$E$5,'Client Info'!O563&lt;Reference!$E$6),5,IF(AND('Client Info'!O563&gt;=Reference!$E$6,'Client Info'!O563&lt;Reference!$E$7),15,IF(Reference!$E$7&lt;='Client Info'!O563,25))))</f>
        <v>0</v>
      </c>
      <c r="F563" s="19">
        <f>IF(OR('Client Info'!R563=Reference!$B$4,'Client Info'!R563=Reference!$B$5,'Client Info'!R563=Reference!$B$6),25,0)</f>
        <v>0</v>
      </c>
      <c r="G563" s="19">
        <f t="shared" ca="1" si="10"/>
        <v>30</v>
      </c>
      <c r="H563" s="19" t="s">
        <v>822</v>
      </c>
    </row>
    <row r="564" spans="1:8" x14ac:dyDescent="0.35">
      <c r="A564" s="7" t="str">
        <f>VLOOKUP(B564,'Client Info'!$A:$B,2, FALSE)</f>
        <v>Sylvia Martini</v>
      </c>
      <c r="B564" s="19" t="str">
        <f>'Client Info'!A564</f>
        <v>EDC0378</v>
      </c>
      <c r="C564" s="19">
        <f ca="1">(IF('Client Info'!M564="","",(IF(YEARFRAC('Client Info'!M564,Reference!$C$4)&lt;1,0,IF(AND(YEARFRAC('Client Info'!M564,Reference!$C$4)&gt;=1,YEARFRAC('Client Info'!M564,Reference!$C$4)&lt;=3),5,IF(AND(YEARFRAC('Client Info'!M564,Reference!$C$4)&gt;=4,YEARFRAC('Client Info'!M564,Reference!$C$4)&lt;=7),15,IF(YEARFRAC('Client Info'!M564,Reference!$C$4)&gt;=8,25,IF(YEARFRAC('Client Info'!M564,Reference!$C$4)=YEARFRAC('Client Info'!M564,Reference!$C$4),0,0))))))))</f>
        <v>15</v>
      </c>
      <c r="D564" s="19">
        <f>IF(OR('Client Info'!J564=Reference!$A$7),0,IF(OR(Reference!$A$5='Client Info'!J564, 'Client Info'!J564=Reference!$A$19,'Client Info'!J564=Reference!$A$23,'Client Info'!J564=Reference!$A$12),25, IF(OR('Client Info'!J564=Reference!$A$6, 'Client Info'!J564=Reference!$A$16),15, IF(OR('Client Info'!J564=Reference!$A$4,'Client Info'!J564=Reference!$A$13,'Client Info'!J564=Reference!$A$17,),5,0))))</f>
        <v>25</v>
      </c>
      <c r="E564" s="19">
        <f>IF('Client Info'!O564&lt;Reference!$E$5,0,IF(AND('Client Info'!O564&gt;=Reference!$E$5,'Client Info'!O564&lt;Reference!$E$6),5,IF(AND('Client Info'!O564&gt;=Reference!$E$6,'Client Info'!O564&lt;Reference!$E$7),15,IF(Reference!$E$7&lt;='Client Info'!O564,25))))</f>
        <v>0</v>
      </c>
      <c r="F564" s="19">
        <f>IF(OR('Client Info'!R564=Reference!$B$4,'Client Info'!R564=Reference!$B$5,'Client Info'!R564=Reference!$B$6),25,0)</f>
        <v>0</v>
      </c>
      <c r="G564" s="19">
        <f t="shared" ca="1" si="10"/>
        <v>40</v>
      </c>
      <c r="H564" s="19" t="s">
        <v>822</v>
      </c>
    </row>
    <row r="565" spans="1:8" x14ac:dyDescent="0.35">
      <c r="A565" s="7" t="str">
        <f>VLOOKUP(B565,'Client Info'!$A:$B,2, FALSE)</f>
        <v>Bill Bartels</v>
      </c>
      <c r="B565" s="19" t="str">
        <f>'Client Info'!A565</f>
        <v>EDC2410</v>
      </c>
      <c r="C565" s="19" t="str">
        <f>(IF('Client Info'!M565="","",(IF(YEARFRAC('Client Info'!M565,Reference!$C$4)&lt;1,0,IF(AND(YEARFRAC('Client Info'!M565,Reference!$C$4)&gt;=1,YEARFRAC('Client Info'!M565,Reference!$C$4)&lt;=3),5,IF(AND(YEARFRAC('Client Info'!M565,Reference!$C$4)&gt;=4,YEARFRAC('Client Info'!M565,Reference!$C$4)&lt;=7),15,IF(YEARFRAC('Client Info'!M565,Reference!$C$4)&gt;=8,25,IF(YEARFRAC('Client Info'!M565,Reference!$C$4)=YEARFRAC('Client Info'!M565,Reference!$C$4),0,0))))))))</f>
        <v/>
      </c>
      <c r="D565" s="19">
        <f>IF(OR('Client Info'!J565=Reference!$A$7),0,IF(OR(Reference!$A$5='Client Info'!J565, 'Client Info'!J565=Reference!$A$19,'Client Info'!J565=Reference!$A$23,'Client Info'!J565=Reference!$A$12),25, IF(OR('Client Info'!J565=Reference!$A$6, 'Client Info'!J565=Reference!$A$16),15, IF(OR('Client Info'!J565=Reference!$A$4,'Client Info'!J565=Reference!$A$13,'Client Info'!J565=Reference!$A$17,),5,0))))</f>
        <v>15</v>
      </c>
      <c r="E565" s="19">
        <f>IF('Client Info'!O565&lt;Reference!$E$5,0,IF(AND('Client Info'!O565&gt;=Reference!$E$5,'Client Info'!O565&lt;Reference!$E$6),5,IF(AND('Client Info'!O565&gt;=Reference!$E$6,'Client Info'!O565&lt;Reference!$E$7),15,IF(Reference!$E$7&lt;='Client Info'!O565,25))))</f>
        <v>0</v>
      </c>
      <c r="F565" s="19">
        <f>IF(OR('Client Info'!R565=Reference!$B$4,'Client Info'!R565=Reference!$B$5,'Client Info'!R565=Reference!$B$6),25,0)</f>
        <v>0</v>
      </c>
      <c r="G565" s="19">
        <f t="shared" si="10"/>
        <v>15</v>
      </c>
      <c r="H565" s="19" t="s">
        <v>812</v>
      </c>
    </row>
    <row r="566" spans="1:8" x14ac:dyDescent="0.35">
      <c r="A566" s="7" t="str">
        <f>VLOOKUP(B566,'Client Info'!$A:$B,2, FALSE)</f>
        <v>Sylvia Martini</v>
      </c>
      <c r="B566" s="19" t="str">
        <f>'Client Info'!A566</f>
        <v>EDC2731</v>
      </c>
      <c r="C566" s="19">
        <f ca="1">(IF('Client Info'!M566="","",(IF(YEARFRAC('Client Info'!M566,Reference!$C$4)&lt;1,0,IF(AND(YEARFRAC('Client Info'!M566,Reference!$C$4)&gt;=1,YEARFRAC('Client Info'!M566,Reference!$C$4)&lt;=3),5,IF(AND(YEARFRAC('Client Info'!M566,Reference!$C$4)&gt;=4,YEARFRAC('Client Info'!M566,Reference!$C$4)&lt;=7),15,IF(YEARFRAC('Client Info'!M566,Reference!$C$4)&gt;=8,25,IF(YEARFRAC('Client Info'!M566,Reference!$C$4)=YEARFRAC('Client Info'!M566,Reference!$C$4),0,0))))))))</f>
        <v>0</v>
      </c>
      <c r="D566" s="19">
        <f>IF(OR('Client Info'!J566=Reference!$A$7),0,IF(OR(Reference!$A$5='Client Info'!J566, 'Client Info'!J566=Reference!$A$19,'Client Info'!J566=Reference!$A$23,'Client Info'!J566=Reference!$A$12),25, IF(OR('Client Info'!J566=Reference!$A$6, 'Client Info'!J566=Reference!$A$16),15, IF(OR('Client Info'!J566=Reference!$A$4,'Client Info'!J566=Reference!$A$13,'Client Info'!J566=Reference!$A$17,),5,0))))</f>
        <v>5</v>
      </c>
      <c r="E566" s="19">
        <f>IF('Client Info'!O566&lt;Reference!$E$5,0,IF(AND('Client Info'!O566&gt;=Reference!$E$5,'Client Info'!O566&lt;Reference!$E$6),5,IF(AND('Client Info'!O566&gt;=Reference!$E$6,'Client Info'!O566&lt;Reference!$E$7),15,IF(Reference!$E$7&lt;='Client Info'!O566,25))))</f>
        <v>0</v>
      </c>
      <c r="F566" s="19">
        <f>IF(OR('Client Info'!R566=Reference!$B$4,'Client Info'!R566=Reference!$B$5,'Client Info'!R566=Reference!$B$6),25,0)</f>
        <v>0</v>
      </c>
      <c r="G566" s="19">
        <f t="shared" ca="1" si="10"/>
        <v>5</v>
      </c>
      <c r="H566" s="19" t="s">
        <v>822</v>
      </c>
    </row>
    <row r="567" spans="1:8" x14ac:dyDescent="0.35">
      <c r="A567" s="7" t="str">
        <f>VLOOKUP(B567,'Client Info'!$A:$B,2, FALSE)</f>
        <v>Alondra Gaytan</v>
      </c>
      <c r="B567" s="19" t="str">
        <f>'Client Info'!A567</f>
        <v>EDC2341</v>
      </c>
      <c r="C567" s="19" t="str">
        <f>(IF('Client Info'!M567="","",(IF(YEARFRAC('Client Info'!M567,Reference!$C$4)&lt;1,0,IF(AND(YEARFRAC('Client Info'!M567,Reference!$C$4)&gt;=1,YEARFRAC('Client Info'!M567,Reference!$C$4)&lt;=3),5,IF(AND(YEARFRAC('Client Info'!M567,Reference!$C$4)&gt;=4,YEARFRAC('Client Info'!M567,Reference!$C$4)&lt;=7),15,IF(YEARFRAC('Client Info'!M567,Reference!$C$4)&gt;=8,25,IF(YEARFRAC('Client Info'!M567,Reference!$C$4)=YEARFRAC('Client Info'!M567,Reference!$C$4),0,0))))))))</f>
        <v/>
      </c>
      <c r="D567" s="19">
        <f>IF(OR('Client Info'!J567=Reference!$A$7),0,IF(OR(Reference!$A$5='Client Info'!J567, 'Client Info'!J567=Reference!$A$19,'Client Info'!J567=Reference!$A$23,'Client Info'!J567=Reference!$A$12),25, IF(OR('Client Info'!J567=Reference!$A$6, 'Client Info'!J567=Reference!$A$16),15, IF(OR('Client Info'!J567=Reference!$A$4,'Client Info'!J567=Reference!$A$13,'Client Info'!J567=Reference!$A$17,),5,0))))</f>
        <v>25</v>
      </c>
      <c r="E567" s="19">
        <f>IF('Client Info'!O567&lt;Reference!$E$5,0,IF(AND('Client Info'!O567&gt;=Reference!$E$5,'Client Info'!O567&lt;Reference!$E$6),5,IF(AND('Client Info'!O567&gt;=Reference!$E$6,'Client Info'!O567&lt;Reference!$E$7),15,IF(Reference!$E$7&lt;='Client Info'!O567,25))))</f>
        <v>0</v>
      </c>
      <c r="F567" s="19">
        <f>IF(OR('Client Info'!R567=Reference!$B$4,'Client Info'!R567=Reference!$B$5,'Client Info'!R567=Reference!$B$6),25,0)</f>
        <v>25</v>
      </c>
      <c r="G567" s="19">
        <f t="shared" si="10"/>
        <v>50</v>
      </c>
      <c r="H567" s="19" t="s">
        <v>885</v>
      </c>
    </row>
    <row r="568" spans="1:8" x14ac:dyDescent="0.35">
      <c r="A568" s="7" t="str">
        <f>VLOOKUP(B568,'Client Info'!$A:$B,2, FALSE)</f>
        <v>Rose Obetz</v>
      </c>
      <c r="B568" s="19" t="str">
        <f>'Client Info'!A568</f>
        <v>EDC2290T</v>
      </c>
      <c r="C568" s="19" t="str">
        <f>(IF('Client Info'!M568="","",(IF(YEARFRAC('Client Info'!M568,Reference!$C$4)&lt;1,0,IF(AND(YEARFRAC('Client Info'!M568,Reference!$C$4)&gt;=1,YEARFRAC('Client Info'!M568,Reference!$C$4)&lt;=3),5,IF(AND(YEARFRAC('Client Info'!M568,Reference!$C$4)&gt;=4,YEARFRAC('Client Info'!M568,Reference!$C$4)&lt;=7),15,IF(YEARFRAC('Client Info'!M568,Reference!$C$4)&gt;=8,25,IF(YEARFRAC('Client Info'!M568,Reference!$C$4)=YEARFRAC('Client Info'!M568,Reference!$C$4),0,0))))))))</f>
        <v/>
      </c>
      <c r="D568" s="19">
        <f>IF(OR('Client Info'!J568=Reference!$A$7),0,IF(OR(Reference!$A$5='Client Info'!J568, 'Client Info'!J568=Reference!$A$19,'Client Info'!J568=Reference!$A$23,'Client Info'!J568=Reference!$A$12),25, IF(OR('Client Info'!J568=Reference!$A$6, 'Client Info'!J568=Reference!$A$16),15, IF(OR('Client Info'!J568=Reference!$A$4,'Client Info'!J568=Reference!$A$13,'Client Info'!J568=Reference!$A$17,),5,0))))</f>
        <v>25</v>
      </c>
      <c r="E568" s="19">
        <f>IF('Client Info'!O568&lt;Reference!$E$5,0,IF(AND('Client Info'!O568&gt;=Reference!$E$5,'Client Info'!O568&lt;Reference!$E$6),5,IF(AND('Client Info'!O568&gt;=Reference!$E$6,'Client Info'!O568&lt;Reference!$E$7),15,IF(Reference!$E$7&lt;='Client Info'!O568,25))))</f>
        <v>0</v>
      </c>
      <c r="F568" s="19">
        <f>IF(OR('Client Info'!R568=Reference!$B$4,'Client Info'!R568=Reference!$B$5,'Client Info'!R568=Reference!$B$6),25,0)</f>
        <v>0</v>
      </c>
      <c r="G568" s="19">
        <f t="shared" si="10"/>
        <v>25</v>
      </c>
      <c r="H568" s="19" t="s">
        <v>874</v>
      </c>
    </row>
    <row r="569" spans="1:8" x14ac:dyDescent="0.35">
      <c r="A569" s="7" t="str">
        <f>VLOOKUP(B569,'Client Info'!$A:$B,2, FALSE)</f>
        <v>Mary Anne Rooney</v>
      </c>
      <c r="B569" s="19" t="str">
        <f>'Client Info'!A569</f>
        <v>EDC0824</v>
      </c>
      <c r="C569" s="19">
        <f ca="1">(IF('Client Info'!M569="","",(IF(YEARFRAC('Client Info'!M569,Reference!$C$4)&lt;1,0,IF(AND(YEARFRAC('Client Info'!M569,Reference!$C$4)&gt;=1,YEARFRAC('Client Info'!M569,Reference!$C$4)&lt;=3),5,IF(AND(YEARFRAC('Client Info'!M569,Reference!$C$4)&gt;=4,YEARFRAC('Client Info'!M569,Reference!$C$4)&lt;=7),15,IF(YEARFRAC('Client Info'!M569,Reference!$C$4)&gt;=8,25,IF(YEARFRAC('Client Info'!M569,Reference!$C$4)=YEARFRAC('Client Info'!M569,Reference!$C$4),0,0))))))))</f>
        <v>25</v>
      </c>
      <c r="D569" s="19">
        <f>IF(OR('Client Info'!J569=Reference!$A$7),0,IF(OR(Reference!$A$5='Client Info'!J569, 'Client Info'!J569=Reference!$A$19,'Client Info'!J569=Reference!$A$23,'Client Info'!J569=Reference!$A$12),25, IF(OR('Client Info'!J569=Reference!$A$6, 'Client Info'!J569=Reference!$A$16),15, IF(OR('Client Info'!J569=Reference!$A$4,'Client Info'!J569=Reference!$A$13,'Client Info'!J569=Reference!$A$17,),5,0))))</f>
        <v>5</v>
      </c>
      <c r="E569" s="19">
        <f>IF('Client Info'!O569&lt;Reference!$E$5,0,IF(AND('Client Info'!O569&gt;=Reference!$E$5,'Client Info'!O569&lt;Reference!$E$6),5,IF(AND('Client Info'!O569&gt;=Reference!$E$6,'Client Info'!O569&lt;Reference!$E$7),15,IF(Reference!$E$7&lt;='Client Info'!O569,25))))</f>
        <v>0</v>
      </c>
      <c r="F569" s="19">
        <f>IF(OR('Client Info'!R569=Reference!$B$4,'Client Info'!R569=Reference!$B$5,'Client Info'!R569=Reference!$B$6),25,0)</f>
        <v>0</v>
      </c>
      <c r="G569" s="19">
        <f t="shared" ca="1" si="10"/>
        <v>30</v>
      </c>
      <c r="H569" s="19" t="s">
        <v>1659</v>
      </c>
    </row>
    <row r="570" spans="1:8" x14ac:dyDescent="0.35">
      <c r="A570" s="7" t="str">
        <f>VLOOKUP(B570,'Client Info'!$A:$B,2, FALSE)</f>
        <v>David Betancourt</v>
      </c>
      <c r="B570" s="19" t="str">
        <f>'Client Info'!A570</f>
        <v>LV000691</v>
      </c>
      <c r="C570" s="19">
        <f ca="1">(IF('Client Info'!M570="","",(IF(YEARFRAC('Client Info'!M570,Reference!$C$4)&lt;1,0,IF(AND(YEARFRAC('Client Info'!M570,Reference!$C$4)&gt;=1,YEARFRAC('Client Info'!M570,Reference!$C$4)&lt;=3),5,IF(AND(YEARFRAC('Client Info'!M570,Reference!$C$4)&gt;=4,YEARFRAC('Client Info'!M570,Reference!$C$4)&lt;=7),15,IF(YEARFRAC('Client Info'!M570,Reference!$C$4)&gt;=8,25,IF(YEARFRAC('Client Info'!M570,Reference!$C$4)=YEARFRAC('Client Info'!M570,Reference!$C$4),0,0))))))))</f>
        <v>0</v>
      </c>
      <c r="D570" s="19">
        <f>IF(OR('Client Info'!J570=Reference!$A$7),0,IF(OR(Reference!$A$5='Client Info'!J570, 'Client Info'!J570=Reference!$A$19,'Client Info'!J570=Reference!$A$23,'Client Info'!J570=Reference!$A$12),25, IF(OR('Client Info'!J570=Reference!$A$6, 'Client Info'!J570=Reference!$A$16),15, IF(OR('Client Info'!J570=Reference!$A$4,'Client Info'!J570=Reference!$A$13,'Client Info'!J570=Reference!$A$17,),5,0))))</f>
        <v>5</v>
      </c>
      <c r="E570" s="19">
        <f>IF('Client Info'!O570&lt;Reference!$E$5,0,IF(AND('Client Info'!O570&gt;=Reference!$E$5,'Client Info'!O570&lt;Reference!$E$6),5,IF(AND('Client Info'!O570&gt;=Reference!$E$6,'Client Info'!O570&lt;Reference!$E$7),15,IF(Reference!$E$7&lt;='Client Info'!O570,25))))</f>
        <v>0</v>
      </c>
      <c r="F570" s="19">
        <f>IF(OR('Client Info'!R570=Reference!$B$4,'Client Info'!R570=Reference!$B$5,'Client Info'!R570=Reference!$B$6),25,0)</f>
        <v>0</v>
      </c>
      <c r="G570" s="19">
        <f t="shared" ca="1" si="10"/>
        <v>5</v>
      </c>
      <c r="H570" s="19" t="s">
        <v>1497</v>
      </c>
    </row>
    <row r="571" spans="1:8" x14ac:dyDescent="0.35">
      <c r="A571" s="7" t="str">
        <f>VLOOKUP(B571,'Client Info'!$A:$B,2, FALSE)</f>
        <v>Ken Higgins</v>
      </c>
      <c r="B571" s="19" t="str">
        <f>'Client Info'!A571</f>
        <v>EDC1661</v>
      </c>
      <c r="C571" s="19" t="str">
        <f>(IF('Client Info'!M571="","",(IF(YEARFRAC('Client Info'!M571,Reference!$C$4)&lt;1,0,IF(AND(YEARFRAC('Client Info'!M571,Reference!$C$4)&gt;=1,YEARFRAC('Client Info'!M571,Reference!$C$4)&lt;=3),5,IF(AND(YEARFRAC('Client Info'!M571,Reference!$C$4)&gt;=4,YEARFRAC('Client Info'!M571,Reference!$C$4)&lt;=7),15,IF(YEARFRAC('Client Info'!M571,Reference!$C$4)&gt;=8,25,IF(YEARFRAC('Client Info'!M571,Reference!$C$4)=YEARFRAC('Client Info'!M571,Reference!$C$4),0,0))))))))</f>
        <v/>
      </c>
      <c r="D571" s="19">
        <f>IF(OR('Client Info'!J571=Reference!$A$7),0,IF(OR(Reference!$A$5='Client Info'!J571, 'Client Info'!J571=Reference!$A$19,'Client Info'!J571=Reference!$A$23,'Client Info'!J571=Reference!$A$12),25, IF(OR('Client Info'!J571=Reference!$A$6, 'Client Info'!J571=Reference!$A$16),15, IF(OR('Client Info'!J571=Reference!$A$4,'Client Info'!J571=Reference!$A$13,'Client Info'!J571=Reference!$A$17,),5,0))))</f>
        <v>0</v>
      </c>
      <c r="E571" s="19">
        <f>IF('Client Info'!O571&lt;Reference!$E$5,0,IF(AND('Client Info'!O571&gt;=Reference!$E$5,'Client Info'!O571&lt;Reference!$E$6),5,IF(AND('Client Info'!O571&gt;=Reference!$E$6,'Client Info'!O571&lt;Reference!$E$7),15,IF(Reference!$E$7&lt;='Client Info'!O571,25))))</f>
        <v>0</v>
      </c>
      <c r="F571" s="19">
        <f>IF(OR('Client Info'!R571=Reference!$B$4,'Client Info'!R571=Reference!$B$5,'Client Info'!R571=Reference!$B$6),25,0)</f>
        <v>0</v>
      </c>
      <c r="G571" s="19">
        <f t="shared" si="10"/>
        <v>0</v>
      </c>
      <c r="H571" s="19" t="s">
        <v>2520</v>
      </c>
    </row>
    <row r="572" spans="1:8" x14ac:dyDescent="0.35">
      <c r="A572" s="7" t="str">
        <f>VLOOKUP(B572,'Client Info'!$A:$B,2, FALSE)</f>
        <v>Gonzalo Fernandez</v>
      </c>
      <c r="B572" s="19" t="str">
        <f>'Client Info'!A572</f>
        <v>EDC2313</v>
      </c>
      <c r="C572" s="19">
        <f ca="1">(IF('Client Info'!M572="","",(IF(YEARFRAC('Client Info'!M572,Reference!$C$4)&lt;1,0,IF(AND(YEARFRAC('Client Info'!M572,Reference!$C$4)&gt;=1,YEARFRAC('Client Info'!M572,Reference!$C$4)&lt;=3),5,IF(AND(YEARFRAC('Client Info'!M572,Reference!$C$4)&gt;=4,YEARFRAC('Client Info'!M572,Reference!$C$4)&lt;=7),15,IF(YEARFRAC('Client Info'!M572,Reference!$C$4)&gt;=8,25,IF(YEARFRAC('Client Info'!M572,Reference!$C$4)=YEARFRAC('Client Info'!M572,Reference!$C$4),0,0))))))))</f>
        <v>5</v>
      </c>
      <c r="D572" s="19">
        <f>IF(OR('Client Info'!J572=Reference!$A$7),0,IF(OR(Reference!$A$5='Client Info'!J572, 'Client Info'!J572=Reference!$A$19,'Client Info'!J572=Reference!$A$23,'Client Info'!J572=Reference!$A$12),25, IF(OR('Client Info'!J572=Reference!$A$6, 'Client Info'!J572=Reference!$A$16),15, IF(OR('Client Info'!J572=Reference!$A$4,'Client Info'!J572=Reference!$A$13,'Client Info'!J572=Reference!$A$17,),5,0))))</f>
        <v>15</v>
      </c>
      <c r="E572" s="19">
        <f>IF('Client Info'!O572&lt;Reference!$E$5,0,IF(AND('Client Info'!O572&gt;=Reference!$E$5,'Client Info'!O572&lt;Reference!$E$6),5,IF(AND('Client Info'!O572&gt;=Reference!$E$6,'Client Info'!O572&lt;Reference!$E$7),15,IF(Reference!$E$7&lt;='Client Info'!O572,25))))</f>
        <v>0</v>
      </c>
      <c r="F572" s="19">
        <f>IF(OR('Client Info'!R572=Reference!$B$4,'Client Info'!R572=Reference!$B$5,'Client Info'!R572=Reference!$B$6),25,0)</f>
        <v>0</v>
      </c>
      <c r="G572" s="19">
        <f t="shared" ca="1" si="10"/>
        <v>20</v>
      </c>
      <c r="H572" s="19" t="s">
        <v>848</v>
      </c>
    </row>
    <row r="573" spans="1:8" x14ac:dyDescent="0.35">
      <c r="A573" s="7" t="str">
        <f>VLOOKUP(B573,'Client Info'!$A:$B,2, FALSE)</f>
        <v>Ray Bowman</v>
      </c>
      <c r="B573" s="19" t="str">
        <f>'Client Info'!A573</f>
        <v>EDC2898DR</v>
      </c>
      <c r="C573" s="19">
        <f ca="1">(IF('Client Info'!M573="","",(IF(YEARFRAC('Client Info'!M573,Reference!$C$4)&lt;1,0,IF(AND(YEARFRAC('Client Info'!M573,Reference!$C$4)&gt;=1,YEARFRAC('Client Info'!M573,Reference!$C$4)&lt;=3),5,IF(AND(YEARFRAC('Client Info'!M573,Reference!$C$4)&gt;=4,YEARFRAC('Client Info'!M573,Reference!$C$4)&lt;=7),15,IF(YEARFRAC('Client Info'!M573,Reference!$C$4)&gt;=8,25,IF(YEARFRAC('Client Info'!M573,Reference!$C$4)=YEARFRAC('Client Info'!M573,Reference!$C$4),0,0))))))))</f>
        <v>0</v>
      </c>
      <c r="D573" s="19">
        <f>IF(OR('Client Info'!J573=Reference!$A$7),0,IF(OR(Reference!$A$5='Client Info'!J573, 'Client Info'!J573=Reference!$A$19,'Client Info'!J573=Reference!$A$23,'Client Info'!J573=Reference!$A$12),25, IF(OR('Client Info'!J573=Reference!$A$6, 'Client Info'!J573=Reference!$A$16),15, IF(OR('Client Info'!J573=Reference!$A$4,'Client Info'!J573=Reference!$A$13,'Client Info'!J573=Reference!$A$17,),5,0))))</f>
        <v>15</v>
      </c>
      <c r="E573" s="19">
        <f>IF('Client Info'!O573&lt;Reference!$E$5,0,IF(AND('Client Info'!O573&gt;=Reference!$E$5,'Client Info'!O573&lt;Reference!$E$6),5,IF(AND('Client Info'!O573&gt;=Reference!$E$6,'Client Info'!O573&lt;Reference!$E$7),15,IF(Reference!$E$7&lt;='Client Info'!O573,25))))</f>
        <v>0</v>
      </c>
      <c r="F573" s="19">
        <f>IF(OR('Client Info'!R573=Reference!$B$4,'Client Info'!R573=Reference!$B$5,'Client Info'!R573=Reference!$B$6),25,0)</f>
        <v>25</v>
      </c>
      <c r="G573" s="19">
        <f t="shared" ca="1" si="10"/>
        <v>40</v>
      </c>
      <c r="H573" s="19" t="s">
        <v>912</v>
      </c>
    </row>
    <row r="574" spans="1:8" x14ac:dyDescent="0.35">
      <c r="A574" s="7" t="str">
        <f>VLOOKUP(B574,'Client Info'!$A:$B,2, FALSE)</f>
        <v>Bill Bartels</v>
      </c>
      <c r="B574" s="19" t="str">
        <f>'Client Info'!A574</f>
        <v>EDC2850</v>
      </c>
      <c r="C574" s="19">
        <f ca="1">(IF('Client Info'!M574="","",(IF(YEARFRAC('Client Info'!M574,Reference!$C$4)&lt;1,0,IF(AND(YEARFRAC('Client Info'!M574,Reference!$C$4)&gt;=1,YEARFRAC('Client Info'!M574,Reference!$C$4)&lt;=3),5,IF(AND(YEARFRAC('Client Info'!M574,Reference!$C$4)&gt;=4,YEARFRAC('Client Info'!M574,Reference!$C$4)&lt;=7),15,IF(YEARFRAC('Client Info'!M574,Reference!$C$4)&gt;=8,25,IF(YEARFRAC('Client Info'!M574,Reference!$C$4)=YEARFRAC('Client Info'!M574,Reference!$C$4),0,0))))))))</f>
        <v>25</v>
      </c>
      <c r="D574" s="19">
        <f>IF(OR('Client Info'!J574=Reference!$A$7),0,IF(OR(Reference!$A$5='Client Info'!J574, 'Client Info'!J574=Reference!$A$19,'Client Info'!J574=Reference!$A$23,'Client Info'!J574=Reference!$A$12),25, IF(OR('Client Info'!J574=Reference!$A$6, 'Client Info'!J574=Reference!$A$16),15, IF(OR('Client Info'!J574=Reference!$A$4,'Client Info'!J574=Reference!$A$13,'Client Info'!J574=Reference!$A$17,),5,0))))</f>
        <v>15</v>
      </c>
      <c r="E574" s="19">
        <f>IF('Client Info'!O574&lt;Reference!$E$5,0,IF(AND('Client Info'!O574&gt;=Reference!$E$5,'Client Info'!O574&lt;Reference!$E$6),5,IF(AND('Client Info'!O574&gt;=Reference!$E$6,'Client Info'!O574&lt;Reference!$E$7),15,IF(Reference!$E$7&lt;='Client Info'!O574,25))))</f>
        <v>0</v>
      </c>
      <c r="F574" s="19">
        <f>IF(OR('Client Info'!R574=Reference!$B$4,'Client Info'!R574=Reference!$B$5,'Client Info'!R574=Reference!$B$6),25,0)</f>
        <v>25</v>
      </c>
      <c r="G574" s="19">
        <f t="shared" ca="1" si="10"/>
        <v>65</v>
      </c>
      <c r="H574" s="19" t="s">
        <v>812</v>
      </c>
    </row>
    <row r="575" spans="1:8" x14ac:dyDescent="0.35">
      <c r="A575" s="7" t="str">
        <f>VLOOKUP(B575,'Client Info'!$A:$B,2, FALSE)</f>
        <v>Georg Winkler</v>
      </c>
      <c r="B575" s="19" t="str">
        <f>'Client Info'!A575</f>
        <v>EDC1713g</v>
      </c>
      <c r="C575" s="19" t="str">
        <f>(IF('Client Info'!M575="","",(IF(YEARFRAC('Client Info'!M575,Reference!$C$4)&lt;1,0,IF(AND(YEARFRAC('Client Info'!M575,Reference!$C$4)&gt;=1,YEARFRAC('Client Info'!M575,Reference!$C$4)&lt;=3),5,IF(AND(YEARFRAC('Client Info'!M575,Reference!$C$4)&gt;=4,YEARFRAC('Client Info'!M575,Reference!$C$4)&lt;=7),15,IF(YEARFRAC('Client Info'!M575,Reference!$C$4)&gt;=8,25,IF(YEARFRAC('Client Info'!M575,Reference!$C$4)=YEARFRAC('Client Info'!M575,Reference!$C$4),0,0))))))))</f>
        <v/>
      </c>
      <c r="D575" s="19">
        <f>IF(OR('Client Info'!J575=Reference!$A$7),0,IF(OR(Reference!$A$5='Client Info'!J575, 'Client Info'!J575=Reference!$A$19,'Client Info'!J575=Reference!$A$23,'Client Info'!J575=Reference!$A$12),25, IF(OR('Client Info'!J575=Reference!$A$6, 'Client Info'!J575=Reference!$A$16),15, IF(OR('Client Info'!J575=Reference!$A$4,'Client Info'!J575=Reference!$A$13,'Client Info'!J575=Reference!$A$17,),5,0))))</f>
        <v>0</v>
      </c>
      <c r="E575" s="19">
        <f>IF('Client Info'!O575&lt;Reference!$E$5,0,IF(AND('Client Info'!O575&gt;=Reference!$E$5,'Client Info'!O575&lt;Reference!$E$6),5,IF(AND('Client Info'!O575&gt;=Reference!$E$6,'Client Info'!O575&lt;Reference!$E$7),15,IF(Reference!$E$7&lt;='Client Info'!O575,25))))</f>
        <v>0</v>
      </c>
      <c r="F575" s="19">
        <f>IF(OR('Client Info'!R575=Reference!$B$4,'Client Info'!R575=Reference!$B$5,'Client Info'!R575=Reference!$B$6),25,0)</f>
        <v>0</v>
      </c>
      <c r="G575" s="19">
        <f t="shared" si="10"/>
        <v>0</v>
      </c>
      <c r="H575" s="19" t="s">
        <v>1063</v>
      </c>
    </row>
    <row r="576" spans="1:8" x14ac:dyDescent="0.35">
      <c r="A576" s="7" t="str">
        <f>VLOOKUP(B576,'Client Info'!$A:$B,2, FALSE)</f>
        <v>Sylvia Martini</v>
      </c>
      <c r="B576" s="19" t="str">
        <f>'Client Info'!A576</f>
        <v>EDC2326T</v>
      </c>
      <c r="C576" s="19">
        <f ca="1">(IF('Client Info'!M576="","",(IF(YEARFRAC('Client Info'!M576,Reference!$C$4)&lt;1,0,IF(AND(YEARFRAC('Client Info'!M576,Reference!$C$4)&gt;=1,YEARFRAC('Client Info'!M576,Reference!$C$4)&lt;=3),5,IF(AND(YEARFRAC('Client Info'!M576,Reference!$C$4)&gt;=4,YEARFRAC('Client Info'!M576,Reference!$C$4)&lt;=7),15,IF(YEARFRAC('Client Info'!M576,Reference!$C$4)&gt;=8,25,IF(YEARFRAC('Client Info'!M576,Reference!$C$4)=YEARFRAC('Client Info'!M576,Reference!$C$4),0,0))))))))</f>
        <v>25</v>
      </c>
      <c r="D576" s="19">
        <f>IF(OR('Client Info'!J576=Reference!$A$7),0,IF(OR(Reference!$A$5='Client Info'!J576, 'Client Info'!J576=Reference!$A$19,'Client Info'!J576=Reference!$A$23,'Client Info'!J576=Reference!$A$12),25, IF(OR('Client Info'!J576=Reference!$A$6, 'Client Info'!J576=Reference!$A$16),15, IF(OR('Client Info'!J576=Reference!$A$4,'Client Info'!J576=Reference!$A$13,'Client Info'!J576=Reference!$A$17,),5,0))))</f>
        <v>0</v>
      </c>
      <c r="E576" s="19">
        <f>IF('Client Info'!O576&lt;Reference!$E$5,0,IF(AND('Client Info'!O576&gt;=Reference!$E$5,'Client Info'!O576&lt;Reference!$E$6),5,IF(AND('Client Info'!O576&gt;=Reference!$E$6,'Client Info'!O576&lt;Reference!$E$7),15,IF(Reference!$E$7&lt;='Client Info'!O576,25))))</f>
        <v>0</v>
      </c>
      <c r="F576" s="19">
        <f>IF(OR('Client Info'!R576=Reference!$B$4,'Client Info'!R576=Reference!$B$5,'Client Info'!R576=Reference!$B$6),25,0)</f>
        <v>0</v>
      </c>
      <c r="G576" s="19">
        <f t="shared" ca="1" si="10"/>
        <v>25</v>
      </c>
      <c r="H576" s="19" t="s">
        <v>822</v>
      </c>
    </row>
    <row r="577" spans="1:8" x14ac:dyDescent="0.35">
      <c r="A577" s="7" t="str">
        <f>VLOOKUP(B577,'Client Info'!$A:$B,2, FALSE)</f>
        <v>Anthony C. Elliott</v>
      </c>
      <c r="B577" s="19" t="str">
        <f>'Client Info'!A577</f>
        <v>EDC2346</v>
      </c>
      <c r="C577" s="19">
        <f ca="1">(IF('Client Info'!M577="","",(IF(YEARFRAC('Client Info'!M577,Reference!$C$4)&lt;1,0,IF(AND(YEARFRAC('Client Info'!M577,Reference!$C$4)&gt;=1,YEARFRAC('Client Info'!M577,Reference!$C$4)&lt;=3),5,IF(AND(YEARFRAC('Client Info'!M577,Reference!$C$4)&gt;=4,YEARFRAC('Client Info'!M577,Reference!$C$4)&lt;=7),15,IF(YEARFRAC('Client Info'!M577,Reference!$C$4)&gt;=8,25,IF(YEARFRAC('Client Info'!M577,Reference!$C$4)=YEARFRAC('Client Info'!M577,Reference!$C$4),0,0))))))))</f>
        <v>15</v>
      </c>
      <c r="D577" s="19">
        <f>IF(OR('Client Info'!J577=Reference!$A$7),0,IF(OR(Reference!$A$5='Client Info'!J577, 'Client Info'!J577=Reference!$A$19,'Client Info'!J577=Reference!$A$23,'Client Info'!J577=Reference!$A$12),25, IF(OR('Client Info'!J577=Reference!$A$6, 'Client Info'!J577=Reference!$A$16),15, IF(OR('Client Info'!J577=Reference!$A$4,'Client Info'!J577=Reference!$A$13,'Client Info'!J577=Reference!$A$17,),5,0))))</f>
        <v>5</v>
      </c>
      <c r="E577" s="19">
        <f>IF('Client Info'!O577&lt;Reference!$E$5,0,IF(AND('Client Info'!O577&gt;=Reference!$E$5,'Client Info'!O577&lt;Reference!$E$6),5,IF(AND('Client Info'!O577&gt;=Reference!$E$6,'Client Info'!O577&lt;Reference!$E$7),15,IF(Reference!$E$7&lt;='Client Info'!O577,25))))</f>
        <v>15</v>
      </c>
      <c r="F577" s="19">
        <f>IF(OR('Client Info'!R577=Reference!$B$4,'Client Info'!R577=Reference!$B$5,'Client Info'!R577=Reference!$B$6),25,0)</f>
        <v>25</v>
      </c>
      <c r="G577" s="19">
        <f t="shared" ca="1" si="10"/>
        <v>60</v>
      </c>
      <c r="H577" s="19" t="s">
        <v>1365</v>
      </c>
    </row>
    <row r="578" spans="1:8" x14ac:dyDescent="0.35">
      <c r="A578" s="7" t="str">
        <f>VLOOKUP(B578,'Client Info'!$A:$B,2, FALSE)</f>
        <v/>
      </c>
      <c r="B578" s="19" t="str">
        <f>'Client Info'!A578</f>
        <v>VCCA0083</v>
      </c>
      <c r="C578" s="19">
        <f ca="1">(IF('Client Info'!M578="","",(IF(YEARFRAC('Client Info'!M578,Reference!$C$4)&lt;1,0,IF(AND(YEARFRAC('Client Info'!M578,Reference!$C$4)&gt;=1,YEARFRAC('Client Info'!M578,Reference!$C$4)&lt;=3),5,IF(AND(YEARFRAC('Client Info'!M578,Reference!$C$4)&gt;=4,YEARFRAC('Client Info'!M578,Reference!$C$4)&lt;=7),15,IF(YEARFRAC('Client Info'!M578,Reference!$C$4)&gt;=8,25,IF(YEARFRAC('Client Info'!M578,Reference!$C$4)=YEARFRAC('Client Info'!M578,Reference!$C$4),0,0))))))))</f>
        <v>25</v>
      </c>
      <c r="D578" s="19">
        <f>IF(OR('Client Info'!J578=Reference!$A$7),0,IF(OR(Reference!$A$5='Client Info'!J578, 'Client Info'!J578=Reference!$A$19,'Client Info'!J578=Reference!$A$23,'Client Info'!J578=Reference!$A$12),25, IF(OR('Client Info'!J578=Reference!$A$6, 'Client Info'!J578=Reference!$A$16),15, IF(OR('Client Info'!J578=Reference!$A$4,'Client Info'!J578=Reference!$A$13,'Client Info'!J578=Reference!$A$17,),5,0))))</f>
        <v>5</v>
      </c>
      <c r="E578" s="19">
        <f>IF('Client Info'!O578&lt;Reference!$E$5,0,IF(AND('Client Info'!O578&gt;=Reference!$E$5,'Client Info'!O578&lt;Reference!$E$6),5,IF(AND('Client Info'!O578&gt;=Reference!$E$6,'Client Info'!O578&lt;Reference!$E$7),15,IF(Reference!$E$7&lt;='Client Info'!O578,25))))</f>
        <v>0</v>
      </c>
      <c r="F578" s="19">
        <f>IF(OR('Client Info'!R578=Reference!$B$4,'Client Info'!R578=Reference!$B$5,'Client Info'!R578=Reference!$B$6),25,0)</f>
        <v>0</v>
      </c>
      <c r="G578" s="19">
        <f t="shared" ca="1" si="10"/>
        <v>30</v>
      </c>
      <c r="H578" s="19" t="s">
        <v>1030</v>
      </c>
    </row>
    <row r="579" spans="1:8" x14ac:dyDescent="0.35">
      <c r="A579" s="7" t="str">
        <f>VLOOKUP(B579,'Client Info'!$A:$B,2, FALSE)</f>
        <v/>
      </c>
      <c r="B579" s="19" t="str">
        <f>'Client Info'!A579</f>
        <v>02938</v>
      </c>
      <c r="C579" s="19">
        <f ca="1">(IF('Client Info'!M579="","",(IF(YEARFRAC('Client Info'!M579,Reference!$C$4)&lt;1,0,IF(AND(YEARFRAC('Client Info'!M579,Reference!$C$4)&gt;=1,YEARFRAC('Client Info'!M579,Reference!$C$4)&lt;=3),5,IF(AND(YEARFRAC('Client Info'!M579,Reference!$C$4)&gt;=4,YEARFRAC('Client Info'!M579,Reference!$C$4)&lt;=7),15,IF(YEARFRAC('Client Info'!M579,Reference!$C$4)&gt;=8,25,IF(YEARFRAC('Client Info'!M579,Reference!$C$4)=YEARFRAC('Client Info'!M579,Reference!$C$4),0,0))))))))</f>
        <v>25</v>
      </c>
      <c r="D579" s="19">
        <f>IF(OR('Client Info'!J579=Reference!$A$7),0,IF(OR(Reference!$A$5='Client Info'!J579, 'Client Info'!J579=Reference!$A$19,'Client Info'!J579=Reference!$A$23,'Client Info'!J579=Reference!$A$12),25, IF(OR('Client Info'!J579=Reference!$A$6, 'Client Info'!J579=Reference!$A$16),15, IF(OR('Client Info'!J579=Reference!$A$4,'Client Info'!J579=Reference!$A$13,'Client Info'!J579=Reference!$A$17,),5,0))))</f>
        <v>25</v>
      </c>
      <c r="E579" s="19">
        <f>IF('Client Info'!O579&lt;Reference!$E$5,0,IF(AND('Client Info'!O579&gt;=Reference!$E$5,'Client Info'!O579&lt;Reference!$E$6),5,IF(AND('Client Info'!O579&gt;=Reference!$E$6,'Client Info'!O579&lt;Reference!$E$7),15,IF(Reference!$E$7&lt;='Client Info'!O579,25))))</f>
        <v>0</v>
      </c>
      <c r="F579" s="19">
        <f>IF(OR('Client Info'!R579=Reference!$B$4,'Client Info'!R579=Reference!$B$5,'Client Info'!R579=Reference!$B$6),25,0)</f>
        <v>0</v>
      </c>
      <c r="G579" s="19">
        <f t="shared" ca="1" si="10"/>
        <v>50</v>
      </c>
      <c r="H579" s="19" t="s">
        <v>1030</v>
      </c>
    </row>
    <row r="580" spans="1:8" x14ac:dyDescent="0.35">
      <c r="A580" s="7" t="str">
        <f>VLOOKUP(B580,'Client Info'!$A:$B,2, FALSE)</f>
        <v>Bill Bartels</v>
      </c>
      <c r="B580" s="19" t="str">
        <f>'Client Info'!A580</f>
        <v>EDC2685</v>
      </c>
      <c r="C580" s="19">
        <f ca="1">(IF('Client Info'!M580="","",(IF(YEARFRAC('Client Info'!M580,Reference!$C$4)&lt;1,0,IF(AND(YEARFRAC('Client Info'!M580,Reference!$C$4)&gt;=1,YEARFRAC('Client Info'!M580,Reference!$C$4)&lt;=3),5,IF(AND(YEARFRAC('Client Info'!M580,Reference!$C$4)&gt;=4,YEARFRAC('Client Info'!M580,Reference!$C$4)&lt;=7),15,IF(YEARFRAC('Client Info'!M580,Reference!$C$4)&gt;=8,25,IF(YEARFRAC('Client Info'!M580,Reference!$C$4)=YEARFRAC('Client Info'!M580,Reference!$C$4),0,0))))))))</f>
        <v>0</v>
      </c>
      <c r="D580" s="19">
        <f>IF(OR('Client Info'!J580=Reference!$A$7),0,IF(OR(Reference!$A$5='Client Info'!J580, 'Client Info'!J580=Reference!$A$19,'Client Info'!J580=Reference!$A$23,'Client Info'!J580=Reference!$A$12),25, IF(OR('Client Info'!J580=Reference!$A$6, 'Client Info'!J580=Reference!$A$16),15, IF(OR('Client Info'!J580=Reference!$A$4,'Client Info'!J580=Reference!$A$13,'Client Info'!J580=Reference!$A$17,),5,0))))</f>
        <v>5</v>
      </c>
      <c r="E580" s="19">
        <f>IF('Client Info'!O580&lt;Reference!$E$5,0,IF(AND('Client Info'!O580&gt;=Reference!$E$5,'Client Info'!O580&lt;Reference!$E$6),5,IF(AND('Client Info'!O580&gt;=Reference!$E$6,'Client Info'!O580&lt;Reference!$E$7),15,IF(Reference!$E$7&lt;='Client Info'!O580,25))))</f>
        <v>5</v>
      </c>
      <c r="F580" s="19">
        <f>IF(OR('Client Info'!R580=Reference!$B$4,'Client Info'!R580=Reference!$B$5,'Client Info'!R580=Reference!$B$6),25,0)</f>
        <v>25</v>
      </c>
      <c r="G580" s="19">
        <f t="shared" ca="1" si="10"/>
        <v>35</v>
      </c>
      <c r="H580" s="19" t="s">
        <v>812</v>
      </c>
    </row>
    <row r="581" spans="1:8" x14ac:dyDescent="0.35">
      <c r="A581" s="7" t="str">
        <f>VLOOKUP(B581,'Client Info'!$A:$B,2, FALSE)</f>
        <v>Bill Bartels</v>
      </c>
      <c r="B581" s="19" t="str">
        <f>'Client Info'!A581</f>
        <v>EDC2865</v>
      </c>
      <c r="C581" s="19">
        <f ca="1">(IF('Client Info'!M581="","",(IF(YEARFRAC('Client Info'!M581,Reference!$C$4)&lt;1,0,IF(AND(YEARFRAC('Client Info'!M581,Reference!$C$4)&gt;=1,YEARFRAC('Client Info'!M581,Reference!$C$4)&lt;=3),5,IF(AND(YEARFRAC('Client Info'!M581,Reference!$C$4)&gt;=4,YEARFRAC('Client Info'!M581,Reference!$C$4)&lt;=7),15,IF(YEARFRAC('Client Info'!M581,Reference!$C$4)&gt;=8,25,IF(YEARFRAC('Client Info'!M581,Reference!$C$4)=YEARFRAC('Client Info'!M581,Reference!$C$4),0,0))))))))</f>
        <v>0</v>
      </c>
      <c r="D581" s="19">
        <f>IF(OR('Client Info'!J581=Reference!$A$7),0,IF(OR(Reference!$A$5='Client Info'!J581, 'Client Info'!J581=Reference!$A$19,'Client Info'!J581=Reference!$A$23,'Client Info'!J581=Reference!$A$12),25, IF(OR('Client Info'!J581=Reference!$A$6, 'Client Info'!J581=Reference!$A$16),15, IF(OR('Client Info'!J581=Reference!$A$4,'Client Info'!J581=Reference!$A$13,'Client Info'!J581=Reference!$A$17,),5,0))))</f>
        <v>0</v>
      </c>
      <c r="E581" s="19">
        <f>IF('Client Info'!O581&lt;Reference!$E$5,0,IF(AND('Client Info'!O581&gt;=Reference!$E$5,'Client Info'!O581&lt;Reference!$E$6),5,IF(AND('Client Info'!O581&gt;=Reference!$E$6,'Client Info'!O581&lt;Reference!$E$7),15,IF(Reference!$E$7&lt;='Client Info'!O581,25))))</f>
        <v>5</v>
      </c>
      <c r="F581" s="19">
        <f>IF(OR('Client Info'!R581=Reference!$B$4,'Client Info'!R581=Reference!$B$5,'Client Info'!R581=Reference!$B$6),25,0)</f>
        <v>25</v>
      </c>
      <c r="G581" s="19">
        <f t="shared" ca="1" si="10"/>
        <v>30</v>
      </c>
      <c r="H581" s="19" t="s">
        <v>812</v>
      </c>
    </row>
    <row r="582" spans="1:8" x14ac:dyDescent="0.35">
      <c r="A582" s="7" t="str">
        <f>VLOOKUP(B582,'Client Info'!$A:$B,2, FALSE)</f>
        <v>Alondra Gaytan</v>
      </c>
      <c r="B582" s="19" t="str">
        <f>'Client Info'!A582</f>
        <v>EDC2996</v>
      </c>
      <c r="C582" s="19">
        <f ca="1">(IF('Client Info'!M582="","",(IF(YEARFRAC('Client Info'!M582,Reference!$C$4)&lt;1,0,IF(AND(YEARFRAC('Client Info'!M582,Reference!$C$4)&gt;=1,YEARFRAC('Client Info'!M582,Reference!$C$4)&lt;=3),5,IF(AND(YEARFRAC('Client Info'!M582,Reference!$C$4)&gt;=4,YEARFRAC('Client Info'!M582,Reference!$C$4)&lt;=7),15,IF(YEARFRAC('Client Info'!M582,Reference!$C$4)&gt;=8,25,IF(YEARFRAC('Client Info'!M582,Reference!$C$4)=YEARFRAC('Client Info'!M582,Reference!$C$4),0,0))))))))</f>
        <v>25</v>
      </c>
      <c r="D582" s="19">
        <f>IF(OR('Client Info'!J582=Reference!$A$7),0,IF(OR(Reference!$A$5='Client Info'!J582, 'Client Info'!J582=Reference!$A$19,'Client Info'!J582=Reference!$A$23,'Client Info'!J582=Reference!$A$12),25, IF(OR('Client Info'!J582=Reference!$A$6, 'Client Info'!J582=Reference!$A$16),15, IF(OR('Client Info'!J582=Reference!$A$4,'Client Info'!J582=Reference!$A$13,'Client Info'!J582=Reference!$A$17,),5,0))))</f>
        <v>0</v>
      </c>
      <c r="E582" s="19">
        <f>IF('Client Info'!O582&lt;Reference!$E$5,0,IF(AND('Client Info'!O582&gt;=Reference!$E$5,'Client Info'!O582&lt;Reference!$E$6),5,IF(AND('Client Info'!O582&gt;=Reference!$E$6,'Client Info'!O582&lt;Reference!$E$7),15,IF(Reference!$E$7&lt;='Client Info'!O582,25))))</f>
        <v>15</v>
      </c>
      <c r="F582" s="19">
        <f>IF(OR('Client Info'!R582=Reference!$B$4,'Client Info'!R582=Reference!$B$5,'Client Info'!R582=Reference!$B$6),25,0)</f>
        <v>0</v>
      </c>
      <c r="G582" s="19">
        <f t="shared" ca="1" si="10"/>
        <v>40</v>
      </c>
      <c r="H582" s="19" t="s">
        <v>885</v>
      </c>
    </row>
    <row r="583" spans="1:8" x14ac:dyDescent="0.35">
      <c r="A583" s="7" t="str">
        <f>VLOOKUP(B583,'Client Info'!$A:$B,2, FALSE)</f>
        <v>Carlos Conejo</v>
      </c>
      <c r="B583" s="19" t="str">
        <f>'Client Info'!A583</f>
        <v>EDC0454</v>
      </c>
      <c r="C583" s="19">
        <f ca="1">(IF('Client Info'!M583="","",(IF(YEARFRAC('Client Info'!M583,Reference!$C$4)&lt;1,0,IF(AND(YEARFRAC('Client Info'!M583,Reference!$C$4)&gt;=1,YEARFRAC('Client Info'!M583,Reference!$C$4)&lt;=3),5,IF(AND(YEARFRAC('Client Info'!M583,Reference!$C$4)&gt;=4,YEARFRAC('Client Info'!M583,Reference!$C$4)&lt;=7),15,IF(YEARFRAC('Client Info'!M583,Reference!$C$4)&gt;=8,25,IF(YEARFRAC('Client Info'!M583,Reference!$C$4)=YEARFRAC('Client Info'!M583,Reference!$C$4),0,0))))))))</f>
        <v>25</v>
      </c>
      <c r="D583" s="19">
        <f>IF(OR('Client Info'!J583=Reference!$A$7),0,IF(OR(Reference!$A$5='Client Info'!J583, 'Client Info'!J583=Reference!$A$19,'Client Info'!J583=Reference!$A$23,'Client Info'!J583=Reference!$A$12),25, IF(OR('Client Info'!J583=Reference!$A$6, 'Client Info'!J583=Reference!$A$16),15, IF(OR('Client Info'!J583=Reference!$A$4,'Client Info'!J583=Reference!$A$13,'Client Info'!J583=Reference!$A$17,),5,0))))</f>
        <v>15</v>
      </c>
      <c r="E583" s="19">
        <f>IF('Client Info'!O583&lt;Reference!$E$5,0,IF(AND('Client Info'!O583&gt;=Reference!$E$5,'Client Info'!O583&lt;Reference!$E$6),5,IF(AND('Client Info'!O583&gt;=Reference!$E$6,'Client Info'!O583&lt;Reference!$E$7),15,IF(Reference!$E$7&lt;='Client Info'!O583,25))))</f>
        <v>15</v>
      </c>
      <c r="F583" s="19">
        <f>IF(OR('Client Info'!R583=Reference!$B$4,'Client Info'!R583=Reference!$B$5,'Client Info'!R583=Reference!$B$6),25,0)</f>
        <v>25</v>
      </c>
      <c r="G583" s="19">
        <f t="shared" ca="1" si="10"/>
        <v>80</v>
      </c>
      <c r="H583" s="19" t="s">
        <v>1261</v>
      </c>
    </row>
    <row r="584" spans="1:8" x14ac:dyDescent="0.35">
      <c r="A584" s="7" t="str">
        <f>VLOOKUP(B584,'Client Info'!$A:$B,2, FALSE)</f>
        <v>Gonzalo Fernandez</v>
      </c>
      <c r="B584" s="19" t="str">
        <f>'Client Info'!A584</f>
        <v>EDC1821g</v>
      </c>
      <c r="C584" s="19" t="str">
        <f>(IF('Client Info'!M584="","",(IF(YEARFRAC('Client Info'!M584,Reference!$C$4)&lt;1,0,IF(AND(YEARFRAC('Client Info'!M584,Reference!$C$4)&gt;=1,YEARFRAC('Client Info'!M584,Reference!$C$4)&lt;=3),5,IF(AND(YEARFRAC('Client Info'!M584,Reference!$C$4)&gt;=4,YEARFRAC('Client Info'!M584,Reference!$C$4)&lt;=7),15,IF(YEARFRAC('Client Info'!M584,Reference!$C$4)&gt;=8,25,IF(YEARFRAC('Client Info'!M584,Reference!$C$4)=YEARFRAC('Client Info'!M584,Reference!$C$4),0,0))))))))</f>
        <v/>
      </c>
      <c r="D584" s="19">
        <f>IF(OR('Client Info'!J584=Reference!$A$7),0,IF(OR(Reference!$A$5='Client Info'!J584, 'Client Info'!J584=Reference!$A$19,'Client Info'!J584=Reference!$A$23,'Client Info'!J584=Reference!$A$12),25, IF(OR('Client Info'!J584=Reference!$A$6, 'Client Info'!J584=Reference!$A$16),15, IF(OR('Client Info'!J584=Reference!$A$4,'Client Info'!J584=Reference!$A$13,'Client Info'!J584=Reference!$A$17,),5,0))))</f>
        <v>5</v>
      </c>
      <c r="E584" s="19">
        <f>IF('Client Info'!O584&lt;Reference!$E$5,0,IF(AND('Client Info'!O584&gt;=Reference!$E$5,'Client Info'!O584&lt;Reference!$E$6),5,IF(AND('Client Info'!O584&gt;=Reference!$E$6,'Client Info'!O584&lt;Reference!$E$7),15,IF(Reference!$E$7&lt;='Client Info'!O584,25))))</f>
        <v>0</v>
      </c>
      <c r="F584" s="19">
        <f>IF(OR('Client Info'!R584=Reference!$B$4,'Client Info'!R584=Reference!$B$5,'Client Info'!R584=Reference!$B$6),25,0)</f>
        <v>0</v>
      </c>
      <c r="G584" s="19">
        <f t="shared" si="10"/>
        <v>5</v>
      </c>
      <c r="H584" s="19" t="s">
        <v>848</v>
      </c>
    </row>
    <row r="585" spans="1:8" x14ac:dyDescent="0.35">
      <c r="A585" s="7" t="str">
        <f>VLOOKUP(B585,'Client Info'!$A:$B,2, FALSE)</f>
        <v>Julie Samson</v>
      </c>
      <c r="B585" s="19" t="str">
        <f>'Client Info'!A585</f>
        <v>EDC2246</v>
      </c>
      <c r="C585" s="19">
        <f ca="1">(IF('Client Info'!M585="","",(IF(YEARFRAC('Client Info'!M585,Reference!$C$4)&lt;1,0,IF(AND(YEARFRAC('Client Info'!M585,Reference!$C$4)&gt;=1,YEARFRAC('Client Info'!M585,Reference!$C$4)&lt;=3),5,IF(AND(YEARFRAC('Client Info'!M585,Reference!$C$4)&gt;=4,YEARFRAC('Client Info'!M585,Reference!$C$4)&lt;=7),15,IF(YEARFRAC('Client Info'!M585,Reference!$C$4)&gt;=8,25,IF(YEARFRAC('Client Info'!M585,Reference!$C$4)=YEARFRAC('Client Info'!M585,Reference!$C$4),0,0))))))))</f>
        <v>5</v>
      </c>
      <c r="D585" s="19">
        <f>IF(OR('Client Info'!J585=Reference!$A$7),0,IF(OR(Reference!$A$5='Client Info'!J585, 'Client Info'!J585=Reference!$A$19,'Client Info'!J585=Reference!$A$23,'Client Info'!J585=Reference!$A$12),25, IF(OR('Client Info'!J585=Reference!$A$6, 'Client Info'!J585=Reference!$A$16),15, IF(OR('Client Info'!J585=Reference!$A$4,'Client Info'!J585=Reference!$A$13,'Client Info'!J585=Reference!$A$17,),5,0))))</f>
        <v>0</v>
      </c>
      <c r="E585" s="19">
        <f>IF('Client Info'!O585&lt;Reference!$E$5,0,IF(AND('Client Info'!O585&gt;=Reference!$E$5,'Client Info'!O585&lt;Reference!$E$6),5,IF(AND('Client Info'!O585&gt;=Reference!$E$6,'Client Info'!O585&lt;Reference!$E$7),15,IF(Reference!$E$7&lt;='Client Info'!O585,25))))</f>
        <v>5</v>
      </c>
      <c r="F585" s="19">
        <f>IF(OR('Client Info'!R585=Reference!$B$4,'Client Info'!R585=Reference!$B$5,'Client Info'!R585=Reference!$B$6),25,0)</f>
        <v>0</v>
      </c>
      <c r="G585" s="19">
        <f t="shared" ca="1" si="10"/>
        <v>10</v>
      </c>
      <c r="H585" s="19" t="s">
        <v>835</v>
      </c>
    </row>
    <row r="586" spans="1:8" x14ac:dyDescent="0.35">
      <c r="A586" s="7" t="str">
        <f>VLOOKUP(B586,'Client Info'!$A:$B,2, FALSE)</f>
        <v>Alondra Gaytan</v>
      </c>
      <c r="B586" s="19" t="str">
        <f>'Client Info'!A586</f>
        <v>EDC3007</v>
      </c>
      <c r="C586" s="19" t="str">
        <f>(IF('Client Info'!M586="","",(IF(YEARFRAC('Client Info'!M586,Reference!$C$4)&lt;1,0,IF(AND(YEARFRAC('Client Info'!M586,Reference!$C$4)&gt;=1,YEARFRAC('Client Info'!M586,Reference!$C$4)&lt;=3),5,IF(AND(YEARFRAC('Client Info'!M586,Reference!$C$4)&gt;=4,YEARFRAC('Client Info'!M586,Reference!$C$4)&lt;=7),15,IF(YEARFRAC('Client Info'!M586,Reference!$C$4)&gt;=8,25,IF(YEARFRAC('Client Info'!M586,Reference!$C$4)=YEARFRAC('Client Info'!M586,Reference!$C$4),0,0))))))))</f>
        <v/>
      </c>
      <c r="D586" s="19">
        <f>IF(OR('Client Info'!J586=Reference!$A$7),0,IF(OR(Reference!$A$5='Client Info'!J586, 'Client Info'!J586=Reference!$A$19,'Client Info'!J586=Reference!$A$23,'Client Info'!J586=Reference!$A$12),25, IF(OR('Client Info'!J586=Reference!$A$6, 'Client Info'!J586=Reference!$A$16),15, IF(OR('Client Info'!J586=Reference!$A$4,'Client Info'!J586=Reference!$A$13,'Client Info'!J586=Reference!$A$17,),5,0))))</f>
        <v>0</v>
      </c>
      <c r="E586" s="19">
        <f>IF('Client Info'!O586&lt;Reference!$E$5,0,IF(AND('Client Info'!O586&gt;=Reference!$E$5,'Client Info'!O586&lt;Reference!$E$6),5,IF(AND('Client Info'!O586&gt;=Reference!$E$6,'Client Info'!O586&lt;Reference!$E$7),15,IF(Reference!$E$7&lt;='Client Info'!O586,25))))</f>
        <v>0</v>
      </c>
      <c r="F586" s="19">
        <f>IF(OR('Client Info'!R586=Reference!$B$4,'Client Info'!R586=Reference!$B$5,'Client Info'!R586=Reference!$B$6),25,0)</f>
        <v>0</v>
      </c>
      <c r="G586" s="19">
        <f t="shared" si="10"/>
        <v>0</v>
      </c>
      <c r="H586" s="19" t="s">
        <v>885</v>
      </c>
    </row>
    <row r="587" spans="1:8" x14ac:dyDescent="0.35">
      <c r="A587" s="7" t="str">
        <f>VLOOKUP(B587,'Client Info'!$A:$B,2, FALSE)</f>
        <v>Julie Samson</v>
      </c>
      <c r="B587" s="19" t="str">
        <f>'Client Info'!A587</f>
        <v>EDC2145</v>
      </c>
      <c r="C587" s="19">
        <f ca="1">(IF('Client Info'!M587="","",(IF(YEARFRAC('Client Info'!M587,Reference!$C$4)&lt;1,0,IF(AND(YEARFRAC('Client Info'!M587,Reference!$C$4)&gt;=1,YEARFRAC('Client Info'!M587,Reference!$C$4)&lt;=3),5,IF(AND(YEARFRAC('Client Info'!M587,Reference!$C$4)&gt;=4,YEARFRAC('Client Info'!M587,Reference!$C$4)&lt;=7),15,IF(YEARFRAC('Client Info'!M587,Reference!$C$4)&gt;=8,25,IF(YEARFRAC('Client Info'!M587,Reference!$C$4)=YEARFRAC('Client Info'!M587,Reference!$C$4),0,0))))))))</f>
        <v>5</v>
      </c>
      <c r="D587" s="19">
        <f>IF(OR('Client Info'!J587=Reference!$A$7),0,IF(OR(Reference!$A$5='Client Info'!J587, 'Client Info'!J587=Reference!$A$19,'Client Info'!J587=Reference!$A$23,'Client Info'!J587=Reference!$A$12),25, IF(OR('Client Info'!J587=Reference!$A$6, 'Client Info'!J587=Reference!$A$16),15, IF(OR('Client Info'!J587=Reference!$A$4,'Client Info'!J587=Reference!$A$13,'Client Info'!J587=Reference!$A$17,),5,0))))</f>
        <v>25</v>
      </c>
      <c r="E587" s="19">
        <f>IF('Client Info'!O587&lt;Reference!$E$5,0,IF(AND('Client Info'!O587&gt;=Reference!$E$5,'Client Info'!O587&lt;Reference!$E$6),5,IF(AND('Client Info'!O587&gt;=Reference!$E$6,'Client Info'!O587&lt;Reference!$E$7),15,IF(Reference!$E$7&lt;='Client Info'!O587,25))))</f>
        <v>0</v>
      </c>
      <c r="F587" s="19">
        <f>IF(OR('Client Info'!R587=Reference!$B$4,'Client Info'!R587=Reference!$B$5,'Client Info'!R587=Reference!$B$6),25,0)</f>
        <v>0</v>
      </c>
      <c r="G587" s="19">
        <f t="shared" ca="1" si="10"/>
        <v>30</v>
      </c>
      <c r="H587" s="19" t="s">
        <v>835</v>
      </c>
    </row>
    <row r="588" spans="1:8" x14ac:dyDescent="0.35">
      <c r="A588" s="7" t="str">
        <f>VLOOKUP(B588,'Client Info'!$A:$B,2, FALSE)</f>
        <v>Gonzalo Fernandez</v>
      </c>
      <c r="B588" s="19" t="str">
        <f>'Client Info'!A588</f>
        <v>EDC1736gT</v>
      </c>
      <c r="C588" s="19">
        <f ca="1">(IF('Client Info'!M588="","",(IF(YEARFRAC('Client Info'!M588,Reference!$C$4)&lt;1,0,IF(AND(YEARFRAC('Client Info'!M588,Reference!$C$4)&gt;=1,YEARFRAC('Client Info'!M588,Reference!$C$4)&lt;=3),5,IF(AND(YEARFRAC('Client Info'!M588,Reference!$C$4)&gt;=4,YEARFRAC('Client Info'!M588,Reference!$C$4)&lt;=7),15,IF(YEARFRAC('Client Info'!M588,Reference!$C$4)&gt;=8,25,IF(YEARFRAC('Client Info'!M588,Reference!$C$4)=YEARFRAC('Client Info'!M588,Reference!$C$4),0,0))))))))</f>
        <v>25</v>
      </c>
      <c r="D588" s="19">
        <f>IF(OR('Client Info'!J588=Reference!$A$7),0,IF(OR(Reference!$A$5='Client Info'!J588, 'Client Info'!J588=Reference!$A$19,'Client Info'!J588=Reference!$A$23,'Client Info'!J588=Reference!$A$12),25, IF(OR('Client Info'!J588=Reference!$A$6, 'Client Info'!J588=Reference!$A$16),15, IF(OR('Client Info'!J588=Reference!$A$4,'Client Info'!J588=Reference!$A$13,'Client Info'!J588=Reference!$A$17,),5,0))))</f>
        <v>25</v>
      </c>
      <c r="E588" s="19">
        <f>IF('Client Info'!O588&lt;Reference!$E$5,0,IF(AND('Client Info'!O588&gt;=Reference!$E$5,'Client Info'!O588&lt;Reference!$E$6),5,IF(AND('Client Info'!O588&gt;=Reference!$E$6,'Client Info'!O588&lt;Reference!$E$7),15,IF(Reference!$E$7&lt;='Client Info'!O588,25))))</f>
        <v>0</v>
      </c>
      <c r="F588" s="19">
        <f>IF(OR('Client Info'!R588=Reference!$B$4,'Client Info'!R588=Reference!$B$5,'Client Info'!R588=Reference!$B$6),25,0)</f>
        <v>0</v>
      </c>
      <c r="G588" s="19">
        <f t="shared" ca="1" si="10"/>
        <v>50</v>
      </c>
      <c r="H588" s="19" t="s">
        <v>848</v>
      </c>
    </row>
    <row r="589" spans="1:8" x14ac:dyDescent="0.35">
      <c r="A589" s="7" t="str">
        <f>VLOOKUP(B589,'Client Info'!$A:$B,2, FALSE)</f>
        <v>Sylvia Martini</v>
      </c>
      <c r="B589" s="19" t="str">
        <f>'Client Info'!A589</f>
        <v>EDC2824DR</v>
      </c>
      <c r="C589" s="19">
        <f ca="1">(IF('Client Info'!M589="","",(IF(YEARFRAC('Client Info'!M589,Reference!$C$4)&lt;1,0,IF(AND(YEARFRAC('Client Info'!M589,Reference!$C$4)&gt;=1,YEARFRAC('Client Info'!M589,Reference!$C$4)&lt;=3),5,IF(AND(YEARFRAC('Client Info'!M589,Reference!$C$4)&gt;=4,YEARFRAC('Client Info'!M589,Reference!$C$4)&lt;=7),15,IF(YEARFRAC('Client Info'!M589,Reference!$C$4)&gt;=8,25,IF(YEARFRAC('Client Info'!M589,Reference!$C$4)=YEARFRAC('Client Info'!M589,Reference!$C$4),0,0))))))))</f>
        <v>0</v>
      </c>
      <c r="D589" s="19">
        <f>IF(OR('Client Info'!J589=Reference!$A$7),0,IF(OR(Reference!$A$5='Client Info'!J589, 'Client Info'!J589=Reference!$A$19,'Client Info'!J589=Reference!$A$23,'Client Info'!J589=Reference!$A$12),25, IF(OR('Client Info'!J589=Reference!$A$6, 'Client Info'!J589=Reference!$A$16),15, IF(OR('Client Info'!J589=Reference!$A$4,'Client Info'!J589=Reference!$A$13,'Client Info'!J589=Reference!$A$17,),5,0))))</f>
        <v>15</v>
      </c>
      <c r="E589" s="19">
        <f>IF('Client Info'!O589&lt;Reference!$E$5,0,IF(AND('Client Info'!O589&gt;=Reference!$E$5,'Client Info'!O589&lt;Reference!$E$6),5,IF(AND('Client Info'!O589&gt;=Reference!$E$6,'Client Info'!O589&lt;Reference!$E$7),15,IF(Reference!$E$7&lt;='Client Info'!O589,25))))</f>
        <v>15</v>
      </c>
      <c r="F589" s="19">
        <f>IF(OR('Client Info'!R589=Reference!$B$4,'Client Info'!R589=Reference!$B$5,'Client Info'!R589=Reference!$B$6),25,0)</f>
        <v>0</v>
      </c>
      <c r="G589" s="19">
        <f t="shared" ca="1" si="10"/>
        <v>30</v>
      </c>
      <c r="H589" s="19" t="s">
        <v>822</v>
      </c>
    </row>
    <row r="590" spans="1:8" x14ac:dyDescent="0.35">
      <c r="A590" s="7" t="str">
        <f>VLOOKUP(B590,'Client Info'!$A:$B,2, FALSE)</f>
        <v>Mary Anne Rooney</v>
      </c>
      <c r="B590" s="19" t="str">
        <f>'Client Info'!A590</f>
        <v>EDC0750</v>
      </c>
      <c r="C590" s="19">
        <f ca="1">(IF('Client Info'!M590="","",(IF(YEARFRAC('Client Info'!M590,Reference!$C$4)&lt;1,0,IF(AND(YEARFRAC('Client Info'!M590,Reference!$C$4)&gt;=1,YEARFRAC('Client Info'!M590,Reference!$C$4)&lt;=3),5,IF(AND(YEARFRAC('Client Info'!M590,Reference!$C$4)&gt;=4,YEARFRAC('Client Info'!M590,Reference!$C$4)&lt;=7),15,IF(YEARFRAC('Client Info'!M590,Reference!$C$4)&gt;=8,25,IF(YEARFRAC('Client Info'!M590,Reference!$C$4)=YEARFRAC('Client Info'!M590,Reference!$C$4),0,0))))))))</f>
        <v>25</v>
      </c>
      <c r="D590" s="19">
        <f>IF(OR('Client Info'!J590=Reference!$A$7),0,IF(OR(Reference!$A$5='Client Info'!J590, 'Client Info'!J590=Reference!$A$19,'Client Info'!J590=Reference!$A$23,'Client Info'!J590=Reference!$A$12),25, IF(OR('Client Info'!J590=Reference!$A$6, 'Client Info'!J590=Reference!$A$16),15, IF(OR('Client Info'!J590=Reference!$A$4,'Client Info'!J590=Reference!$A$13,'Client Info'!J590=Reference!$A$17,),5,0))))</f>
        <v>25</v>
      </c>
      <c r="E590" s="19">
        <f>IF('Client Info'!O590&lt;Reference!$E$5,0,IF(AND('Client Info'!O590&gt;=Reference!$E$5,'Client Info'!O590&lt;Reference!$E$6),5,IF(AND('Client Info'!O590&gt;=Reference!$E$6,'Client Info'!O590&lt;Reference!$E$7),15,IF(Reference!$E$7&lt;='Client Info'!O590,25))))</f>
        <v>0</v>
      </c>
      <c r="F590" s="19">
        <f>IF(OR('Client Info'!R590=Reference!$B$4,'Client Info'!R590=Reference!$B$5,'Client Info'!R590=Reference!$B$6),25,0)</f>
        <v>25</v>
      </c>
      <c r="G590" s="19">
        <f t="shared" ca="1" si="10"/>
        <v>75</v>
      </c>
      <c r="H590" s="19" t="s">
        <v>1659</v>
      </c>
    </row>
    <row r="591" spans="1:8" x14ac:dyDescent="0.35">
      <c r="A591" s="7" t="str">
        <f>VLOOKUP(B591,'Client Info'!$A:$B,2, FALSE)</f>
        <v>Alondra Gaytan</v>
      </c>
      <c r="B591" s="19" t="str">
        <f>'Client Info'!A591</f>
        <v>EDC3014</v>
      </c>
      <c r="C591" s="19" t="str">
        <f>(IF('Client Info'!M591="","",(IF(YEARFRAC('Client Info'!M591,Reference!$C$4)&lt;1,0,IF(AND(YEARFRAC('Client Info'!M591,Reference!$C$4)&gt;=1,YEARFRAC('Client Info'!M591,Reference!$C$4)&lt;=3),5,IF(AND(YEARFRAC('Client Info'!M591,Reference!$C$4)&gt;=4,YEARFRAC('Client Info'!M591,Reference!$C$4)&lt;=7),15,IF(YEARFRAC('Client Info'!M591,Reference!$C$4)&gt;=8,25,IF(YEARFRAC('Client Info'!M591,Reference!$C$4)=YEARFRAC('Client Info'!M591,Reference!$C$4),0,0))))))))</f>
        <v/>
      </c>
      <c r="D591" s="19">
        <f>IF(OR('Client Info'!J591=Reference!$A$7),0,IF(OR(Reference!$A$5='Client Info'!J591, 'Client Info'!J591=Reference!$A$19,'Client Info'!J591=Reference!$A$23,'Client Info'!J591=Reference!$A$12),25, IF(OR('Client Info'!J591=Reference!$A$6, 'Client Info'!J591=Reference!$A$16),15, IF(OR('Client Info'!J591=Reference!$A$4,'Client Info'!J591=Reference!$A$13,'Client Info'!J591=Reference!$A$17,),5,0))))</f>
        <v>0</v>
      </c>
      <c r="E591" s="19">
        <f>IF('Client Info'!O591&lt;Reference!$E$5,0,IF(AND('Client Info'!O591&gt;=Reference!$E$5,'Client Info'!O591&lt;Reference!$E$6),5,IF(AND('Client Info'!O591&gt;=Reference!$E$6,'Client Info'!O591&lt;Reference!$E$7),15,IF(Reference!$E$7&lt;='Client Info'!O591,25))))</f>
        <v>0</v>
      </c>
      <c r="F591" s="19">
        <f>IF(OR('Client Info'!R591=Reference!$B$4,'Client Info'!R591=Reference!$B$5,'Client Info'!R591=Reference!$B$6),25,0)</f>
        <v>25</v>
      </c>
      <c r="G591" s="19">
        <f t="shared" si="10"/>
        <v>25</v>
      </c>
      <c r="H591" s="19" t="s">
        <v>885</v>
      </c>
    </row>
    <row r="592" spans="1:8" x14ac:dyDescent="0.35">
      <c r="A592" s="7" t="str">
        <f>VLOOKUP(B592,'Client Info'!$A:$B,2, FALSE)</f>
        <v>Anthony C. Elliott</v>
      </c>
      <c r="B592" s="19" t="str">
        <f>'Client Info'!A592</f>
        <v>EDC2734DR</v>
      </c>
      <c r="C592" s="19">
        <f ca="1">(IF('Client Info'!M592="","",(IF(YEARFRAC('Client Info'!M592,Reference!$C$4)&lt;1,0,IF(AND(YEARFRAC('Client Info'!M592,Reference!$C$4)&gt;=1,YEARFRAC('Client Info'!M592,Reference!$C$4)&lt;=3),5,IF(AND(YEARFRAC('Client Info'!M592,Reference!$C$4)&gt;=4,YEARFRAC('Client Info'!M592,Reference!$C$4)&lt;=7),15,IF(YEARFRAC('Client Info'!M592,Reference!$C$4)&gt;=8,25,IF(YEARFRAC('Client Info'!M592,Reference!$C$4)=YEARFRAC('Client Info'!M592,Reference!$C$4),0,0))))))))</f>
        <v>5</v>
      </c>
      <c r="D592" s="19">
        <f>IF(OR('Client Info'!J592=Reference!$A$7),0,IF(OR(Reference!$A$5='Client Info'!J592, 'Client Info'!J592=Reference!$A$19,'Client Info'!J592=Reference!$A$23,'Client Info'!J592=Reference!$A$12),25, IF(OR('Client Info'!J592=Reference!$A$6, 'Client Info'!J592=Reference!$A$16),15, IF(OR('Client Info'!J592=Reference!$A$4,'Client Info'!J592=Reference!$A$13,'Client Info'!J592=Reference!$A$17,),5,0))))</f>
        <v>5</v>
      </c>
      <c r="E592" s="19">
        <f>IF('Client Info'!O592&lt;Reference!$E$5,0,IF(AND('Client Info'!O592&gt;=Reference!$E$5,'Client Info'!O592&lt;Reference!$E$6),5,IF(AND('Client Info'!O592&gt;=Reference!$E$6,'Client Info'!O592&lt;Reference!$E$7),15,IF(Reference!$E$7&lt;='Client Info'!O592,25))))</f>
        <v>0</v>
      </c>
      <c r="F592" s="19">
        <f>IF(OR('Client Info'!R592=Reference!$B$4,'Client Info'!R592=Reference!$B$5,'Client Info'!R592=Reference!$B$6),25,0)</f>
        <v>0</v>
      </c>
      <c r="G592" s="19">
        <f t="shared" ca="1" si="10"/>
        <v>10</v>
      </c>
      <c r="H592" s="19" t="s">
        <v>1365</v>
      </c>
    </row>
    <row r="593" spans="1:8" x14ac:dyDescent="0.35">
      <c r="A593" s="7" t="str">
        <f>VLOOKUP(B593,'Client Info'!$A:$B,2, FALSE)</f>
        <v>Anthony C. Elliott</v>
      </c>
      <c r="B593" s="19" t="str">
        <f>'Client Info'!A593</f>
        <v>EDC2826DR</v>
      </c>
      <c r="C593" s="19">
        <f ca="1">(IF('Client Info'!M593="","",(IF(YEARFRAC('Client Info'!M593,Reference!$C$4)&lt;1,0,IF(AND(YEARFRAC('Client Info'!M593,Reference!$C$4)&gt;=1,YEARFRAC('Client Info'!M593,Reference!$C$4)&lt;=3),5,IF(AND(YEARFRAC('Client Info'!M593,Reference!$C$4)&gt;=4,YEARFRAC('Client Info'!M593,Reference!$C$4)&lt;=7),15,IF(YEARFRAC('Client Info'!M593,Reference!$C$4)&gt;=8,25,IF(YEARFRAC('Client Info'!M593,Reference!$C$4)=YEARFRAC('Client Info'!M593,Reference!$C$4),0,0))))))))</f>
        <v>0</v>
      </c>
      <c r="D593" s="19">
        <f>IF(OR('Client Info'!J593=Reference!$A$7),0,IF(OR(Reference!$A$5='Client Info'!J593, 'Client Info'!J593=Reference!$A$19,'Client Info'!J593=Reference!$A$23,'Client Info'!J593=Reference!$A$12),25, IF(OR('Client Info'!J593=Reference!$A$6, 'Client Info'!J593=Reference!$A$16),15, IF(OR('Client Info'!J593=Reference!$A$4,'Client Info'!J593=Reference!$A$13,'Client Info'!J593=Reference!$A$17,),5,0))))</f>
        <v>5</v>
      </c>
      <c r="E593" s="19">
        <f>IF('Client Info'!O593&lt;Reference!$E$5,0,IF(AND('Client Info'!O593&gt;=Reference!$E$5,'Client Info'!O593&lt;Reference!$E$6),5,IF(AND('Client Info'!O593&gt;=Reference!$E$6,'Client Info'!O593&lt;Reference!$E$7),15,IF(Reference!$E$7&lt;='Client Info'!O593,25))))</f>
        <v>5</v>
      </c>
      <c r="F593" s="19">
        <f>IF(OR('Client Info'!R593=Reference!$B$4,'Client Info'!R593=Reference!$B$5,'Client Info'!R593=Reference!$B$6),25,0)</f>
        <v>25</v>
      </c>
      <c r="G593" s="19">
        <f t="shared" ca="1" si="10"/>
        <v>35</v>
      </c>
      <c r="H593" s="19" t="s">
        <v>1365</v>
      </c>
    </row>
    <row r="594" spans="1:8" x14ac:dyDescent="0.35">
      <c r="A594" s="7" t="str">
        <f>VLOOKUP(B594,'Client Info'!$A:$B,2, FALSE)</f>
        <v>Gonzalo Fernandez</v>
      </c>
      <c r="B594" s="19" t="str">
        <f>'Client Info'!A594</f>
        <v>EDC1593</v>
      </c>
      <c r="C594" s="19" t="str">
        <f>(IF('Client Info'!M594="","",(IF(YEARFRAC('Client Info'!M594,Reference!$C$4)&lt;1,0,IF(AND(YEARFRAC('Client Info'!M594,Reference!$C$4)&gt;=1,YEARFRAC('Client Info'!M594,Reference!$C$4)&lt;=3),5,IF(AND(YEARFRAC('Client Info'!M594,Reference!$C$4)&gt;=4,YEARFRAC('Client Info'!M594,Reference!$C$4)&lt;=7),15,IF(YEARFRAC('Client Info'!M594,Reference!$C$4)&gt;=8,25,IF(YEARFRAC('Client Info'!M594,Reference!$C$4)=YEARFRAC('Client Info'!M594,Reference!$C$4),0,0))))))))</f>
        <v/>
      </c>
      <c r="D594" s="19">
        <f>IF(OR('Client Info'!J594=Reference!$A$7),0,IF(OR(Reference!$A$5='Client Info'!J594, 'Client Info'!J594=Reference!$A$19,'Client Info'!J594=Reference!$A$23,'Client Info'!J594=Reference!$A$12),25, IF(OR('Client Info'!J594=Reference!$A$6, 'Client Info'!J594=Reference!$A$16),15, IF(OR('Client Info'!J594=Reference!$A$4,'Client Info'!J594=Reference!$A$13,'Client Info'!J594=Reference!$A$17,),5,0))))</f>
        <v>5</v>
      </c>
      <c r="E594" s="19">
        <f>IF('Client Info'!O594&lt;Reference!$E$5,0,IF(AND('Client Info'!O594&gt;=Reference!$E$5,'Client Info'!O594&lt;Reference!$E$6),5,IF(AND('Client Info'!O594&gt;=Reference!$E$6,'Client Info'!O594&lt;Reference!$E$7),15,IF(Reference!$E$7&lt;='Client Info'!O594,25))))</f>
        <v>0</v>
      </c>
      <c r="F594" s="19">
        <f>IF(OR('Client Info'!R594=Reference!$B$4,'Client Info'!R594=Reference!$B$5,'Client Info'!R594=Reference!$B$6),25,0)</f>
        <v>0</v>
      </c>
      <c r="G594" s="19">
        <f t="shared" si="10"/>
        <v>5</v>
      </c>
      <c r="H594" s="19" t="s">
        <v>848</v>
      </c>
    </row>
    <row r="595" spans="1:8" x14ac:dyDescent="0.35">
      <c r="A595" s="7" t="str">
        <f>VLOOKUP(B595,'Client Info'!$A:$B,2, FALSE)</f>
        <v>Ray Bowman</v>
      </c>
      <c r="B595" s="19" t="str">
        <f>'Client Info'!A595</f>
        <v>EDC2622</v>
      </c>
      <c r="C595" s="19">
        <f ca="1">(IF('Client Info'!M595="","",(IF(YEARFRAC('Client Info'!M595,Reference!$C$4)&lt;1,0,IF(AND(YEARFRAC('Client Info'!M595,Reference!$C$4)&gt;=1,YEARFRAC('Client Info'!M595,Reference!$C$4)&lt;=3),5,IF(AND(YEARFRAC('Client Info'!M595,Reference!$C$4)&gt;=4,YEARFRAC('Client Info'!M595,Reference!$C$4)&lt;=7),15,IF(YEARFRAC('Client Info'!M595,Reference!$C$4)&gt;=8,25,IF(YEARFRAC('Client Info'!M595,Reference!$C$4)=YEARFRAC('Client Info'!M595,Reference!$C$4),0,0))))))))</f>
        <v>25</v>
      </c>
      <c r="D595" s="19">
        <f>IF(OR('Client Info'!J595=Reference!$A$7),0,IF(OR(Reference!$A$5='Client Info'!J595, 'Client Info'!J595=Reference!$A$19,'Client Info'!J595=Reference!$A$23,'Client Info'!J595=Reference!$A$12),25, IF(OR('Client Info'!J595=Reference!$A$6, 'Client Info'!J595=Reference!$A$16),15, IF(OR('Client Info'!J595=Reference!$A$4,'Client Info'!J595=Reference!$A$13,'Client Info'!J595=Reference!$A$17,),5,0))))</f>
        <v>25</v>
      </c>
      <c r="E595" s="19">
        <f>IF('Client Info'!O595&lt;Reference!$E$5,0,IF(AND('Client Info'!O595&gt;=Reference!$E$5,'Client Info'!O595&lt;Reference!$E$6),5,IF(AND('Client Info'!O595&gt;=Reference!$E$6,'Client Info'!O595&lt;Reference!$E$7),15,IF(Reference!$E$7&lt;='Client Info'!O595,25))))</f>
        <v>25</v>
      </c>
      <c r="F595" s="19">
        <f>IF(OR('Client Info'!R595=Reference!$B$4,'Client Info'!R595=Reference!$B$5,'Client Info'!R595=Reference!$B$6),25,0)</f>
        <v>25</v>
      </c>
      <c r="G595" s="19">
        <f t="shared" ca="1" si="10"/>
        <v>100</v>
      </c>
      <c r="H595" s="19" t="s">
        <v>912</v>
      </c>
    </row>
    <row r="596" spans="1:8" x14ac:dyDescent="0.35">
      <c r="A596" s="7" t="str">
        <f>VLOOKUP(B596,'Client Info'!$A:$B,2, FALSE)</f>
        <v>Gonzalo Fernandez</v>
      </c>
      <c r="B596" s="19" t="str">
        <f>'Client Info'!A596</f>
        <v>EDC1868g</v>
      </c>
      <c r="C596" s="19">
        <f ca="1">(IF('Client Info'!M596="","",(IF(YEARFRAC('Client Info'!M596,Reference!$C$4)&lt;1,0,IF(AND(YEARFRAC('Client Info'!M596,Reference!$C$4)&gt;=1,YEARFRAC('Client Info'!M596,Reference!$C$4)&lt;=3),5,IF(AND(YEARFRAC('Client Info'!M596,Reference!$C$4)&gt;=4,YEARFRAC('Client Info'!M596,Reference!$C$4)&lt;=7),15,IF(YEARFRAC('Client Info'!M596,Reference!$C$4)&gt;=8,25,IF(YEARFRAC('Client Info'!M596,Reference!$C$4)=YEARFRAC('Client Info'!M596,Reference!$C$4),0,0))))))))</f>
        <v>25</v>
      </c>
      <c r="D596" s="19">
        <f>IF(OR('Client Info'!J596=Reference!$A$7),0,IF(OR(Reference!$A$5='Client Info'!J596, 'Client Info'!J596=Reference!$A$19,'Client Info'!J596=Reference!$A$23,'Client Info'!J596=Reference!$A$12),25, IF(OR('Client Info'!J596=Reference!$A$6, 'Client Info'!J596=Reference!$A$16),15, IF(OR('Client Info'!J596=Reference!$A$4,'Client Info'!J596=Reference!$A$13,'Client Info'!J596=Reference!$A$17,),5,0))))</f>
        <v>15</v>
      </c>
      <c r="E596" s="19">
        <f>IF('Client Info'!O596&lt;Reference!$E$5,0,IF(AND('Client Info'!O596&gt;=Reference!$E$5,'Client Info'!O596&lt;Reference!$E$6),5,IF(AND('Client Info'!O596&gt;=Reference!$E$6,'Client Info'!O596&lt;Reference!$E$7),15,IF(Reference!$E$7&lt;='Client Info'!O596,25))))</f>
        <v>5</v>
      </c>
      <c r="F596" s="19">
        <f>IF(OR('Client Info'!R596=Reference!$B$4,'Client Info'!R596=Reference!$B$5,'Client Info'!R596=Reference!$B$6),25,0)</f>
        <v>25</v>
      </c>
      <c r="G596" s="19">
        <f t="shared" ca="1" si="10"/>
        <v>70</v>
      </c>
      <c r="H596" s="19" t="s">
        <v>848</v>
      </c>
    </row>
    <row r="597" spans="1:8" x14ac:dyDescent="0.35">
      <c r="A597" s="7" t="str">
        <f>VLOOKUP(B597,'Client Info'!$A:$B,2, FALSE)</f>
        <v>Eric J. Zackrison</v>
      </c>
      <c r="B597" s="19" t="str">
        <f>'Client Info'!A597</f>
        <v>EDC2315</v>
      </c>
      <c r="C597" s="19">
        <f ca="1">(IF('Client Info'!M597="","",(IF(YEARFRAC('Client Info'!M597,Reference!$C$4)&lt;1,0,IF(AND(YEARFRAC('Client Info'!M597,Reference!$C$4)&gt;=1,YEARFRAC('Client Info'!M597,Reference!$C$4)&lt;=3),5,IF(AND(YEARFRAC('Client Info'!M597,Reference!$C$4)&gt;=4,YEARFRAC('Client Info'!M597,Reference!$C$4)&lt;=7),15,IF(YEARFRAC('Client Info'!M597,Reference!$C$4)&gt;=8,25,IF(YEARFRAC('Client Info'!M597,Reference!$C$4)=YEARFRAC('Client Info'!M597,Reference!$C$4),0,0))))))))</f>
        <v>5</v>
      </c>
      <c r="D597" s="19">
        <f>IF(OR('Client Info'!J597=Reference!$A$7),0,IF(OR(Reference!$A$5='Client Info'!J597, 'Client Info'!J597=Reference!$A$19,'Client Info'!J597=Reference!$A$23,'Client Info'!J597=Reference!$A$12),25, IF(OR('Client Info'!J597=Reference!$A$6, 'Client Info'!J597=Reference!$A$16),15, IF(OR('Client Info'!J597=Reference!$A$4,'Client Info'!J597=Reference!$A$13,'Client Info'!J597=Reference!$A$17,),5,0))))</f>
        <v>5</v>
      </c>
      <c r="E597" s="19">
        <f>IF('Client Info'!O597&lt;Reference!$E$5,0,IF(AND('Client Info'!O597&gt;=Reference!$E$5,'Client Info'!O597&lt;Reference!$E$6),5,IF(AND('Client Info'!O597&gt;=Reference!$E$6,'Client Info'!O597&lt;Reference!$E$7),15,IF(Reference!$E$7&lt;='Client Info'!O597,25))))</f>
        <v>0</v>
      </c>
      <c r="F597" s="19">
        <f>IF(OR('Client Info'!R597=Reference!$B$4,'Client Info'!R597=Reference!$B$5,'Client Info'!R597=Reference!$B$6),25,0)</f>
        <v>0</v>
      </c>
      <c r="G597" s="19">
        <f t="shared" ca="1" si="10"/>
        <v>10</v>
      </c>
      <c r="H597" s="19" t="s">
        <v>1367</v>
      </c>
    </row>
    <row r="598" spans="1:8" x14ac:dyDescent="0.35">
      <c r="A598" s="7" t="str">
        <f>VLOOKUP(B598,'Client Info'!$A:$B,2, FALSE)</f>
        <v>Rose Obetz</v>
      </c>
      <c r="B598" s="19" t="str">
        <f>'Client Info'!A598</f>
        <v>EDC1455</v>
      </c>
      <c r="C598" s="19">
        <f ca="1">(IF('Client Info'!M598="","",(IF(YEARFRAC('Client Info'!M598,Reference!$C$4)&lt;1,0,IF(AND(YEARFRAC('Client Info'!M598,Reference!$C$4)&gt;=1,YEARFRAC('Client Info'!M598,Reference!$C$4)&lt;=3),5,IF(AND(YEARFRAC('Client Info'!M598,Reference!$C$4)&gt;=4,YEARFRAC('Client Info'!M598,Reference!$C$4)&lt;=7),15,IF(YEARFRAC('Client Info'!M598,Reference!$C$4)&gt;=8,25,IF(YEARFRAC('Client Info'!M598,Reference!$C$4)=YEARFRAC('Client Info'!M598,Reference!$C$4),0,0))))))))</f>
        <v>15</v>
      </c>
      <c r="D598" s="19">
        <f>IF(OR('Client Info'!J598=Reference!$A$7),0,IF(OR(Reference!$A$5='Client Info'!J598, 'Client Info'!J598=Reference!$A$19,'Client Info'!J598=Reference!$A$23,'Client Info'!J598=Reference!$A$12),25, IF(OR('Client Info'!J598=Reference!$A$6, 'Client Info'!J598=Reference!$A$16),15, IF(OR('Client Info'!J598=Reference!$A$4,'Client Info'!J598=Reference!$A$13,'Client Info'!J598=Reference!$A$17,),5,0))))</f>
        <v>5</v>
      </c>
      <c r="E598" s="19">
        <f>IF('Client Info'!O598&lt;Reference!$E$5,0,IF(AND('Client Info'!O598&gt;=Reference!$E$5,'Client Info'!O598&lt;Reference!$E$6),5,IF(AND('Client Info'!O598&gt;=Reference!$E$6,'Client Info'!O598&lt;Reference!$E$7),15,IF(Reference!$E$7&lt;='Client Info'!O598,25))))</f>
        <v>0</v>
      </c>
      <c r="F598" s="19">
        <f>IF(OR('Client Info'!R598=Reference!$B$4,'Client Info'!R598=Reference!$B$5,'Client Info'!R598=Reference!$B$6),25,0)</f>
        <v>0</v>
      </c>
      <c r="G598" s="19">
        <f t="shared" ca="1" si="10"/>
        <v>20</v>
      </c>
      <c r="H598" s="19" t="s">
        <v>874</v>
      </c>
    </row>
    <row r="599" spans="1:8" x14ac:dyDescent="0.35">
      <c r="A599" s="7" t="str">
        <f>VLOOKUP(B599,'Client Info'!$A:$B,2, FALSE)</f>
        <v>Mary Anne Rooney</v>
      </c>
      <c r="B599" s="19" t="str">
        <f>'Client Info'!A599</f>
        <v>EDC0383</v>
      </c>
      <c r="C599" s="19">
        <f ca="1">(IF('Client Info'!M599="","",(IF(YEARFRAC('Client Info'!M599,Reference!$C$4)&lt;1,0,IF(AND(YEARFRAC('Client Info'!M599,Reference!$C$4)&gt;=1,YEARFRAC('Client Info'!M599,Reference!$C$4)&lt;=3),5,IF(AND(YEARFRAC('Client Info'!M599,Reference!$C$4)&gt;=4,YEARFRAC('Client Info'!M599,Reference!$C$4)&lt;=7),15,IF(YEARFRAC('Client Info'!M599,Reference!$C$4)&gt;=8,25,IF(YEARFRAC('Client Info'!M599,Reference!$C$4)=YEARFRAC('Client Info'!M599,Reference!$C$4),0,0))))))))</f>
        <v>25</v>
      </c>
      <c r="D599" s="19">
        <f>IF(OR('Client Info'!J599=Reference!$A$7),0,IF(OR(Reference!$A$5='Client Info'!J599, 'Client Info'!J599=Reference!$A$19,'Client Info'!J599=Reference!$A$23,'Client Info'!J599=Reference!$A$12),25, IF(OR('Client Info'!J599=Reference!$A$6, 'Client Info'!J599=Reference!$A$16),15, IF(OR('Client Info'!J599=Reference!$A$4,'Client Info'!J599=Reference!$A$13,'Client Info'!J599=Reference!$A$17,),5,0))))</f>
        <v>5</v>
      </c>
      <c r="E599" s="19">
        <f>IF('Client Info'!O599&lt;Reference!$E$5,0,IF(AND('Client Info'!O599&gt;=Reference!$E$5,'Client Info'!O599&lt;Reference!$E$6),5,IF(AND('Client Info'!O599&gt;=Reference!$E$6,'Client Info'!O599&lt;Reference!$E$7),15,IF(Reference!$E$7&lt;='Client Info'!O599,25))))</f>
        <v>0</v>
      </c>
      <c r="F599" s="19">
        <f>IF(OR('Client Info'!R599=Reference!$B$4,'Client Info'!R599=Reference!$B$5,'Client Info'!R599=Reference!$B$6),25,0)</f>
        <v>0</v>
      </c>
      <c r="G599" s="19">
        <f t="shared" ca="1" si="10"/>
        <v>30</v>
      </c>
      <c r="H599" s="19" t="s">
        <v>1659</v>
      </c>
    </row>
    <row r="600" spans="1:8" x14ac:dyDescent="0.35">
      <c r="A600" s="7" t="str">
        <f>VLOOKUP(B600,'Client Info'!$A:$B,2, FALSE)</f>
        <v>Ray Bowman</v>
      </c>
      <c r="B600" s="19" t="str">
        <f>'Client Info'!A600</f>
        <v>EDC2282</v>
      </c>
      <c r="C600" s="19" t="str">
        <f>(IF('Client Info'!M600="","",(IF(YEARFRAC('Client Info'!M600,Reference!$C$4)&lt;1,0,IF(AND(YEARFRAC('Client Info'!M600,Reference!$C$4)&gt;=1,YEARFRAC('Client Info'!M600,Reference!$C$4)&lt;=3),5,IF(AND(YEARFRAC('Client Info'!M600,Reference!$C$4)&gt;=4,YEARFRAC('Client Info'!M600,Reference!$C$4)&lt;=7),15,IF(YEARFRAC('Client Info'!M600,Reference!$C$4)&gt;=8,25,IF(YEARFRAC('Client Info'!M600,Reference!$C$4)=YEARFRAC('Client Info'!M600,Reference!$C$4),0,0))))))))</f>
        <v/>
      </c>
      <c r="D600" s="19">
        <f>IF(OR('Client Info'!J600=Reference!$A$7),0,IF(OR(Reference!$A$5='Client Info'!J600, 'Client Info'!J600=Reference!$A$19,'Client Info'!J600=Reference!$A$23,'Client Info'!J600=Reference!$A$12),25, IF(OR('Client Info'!J600=Reference!$A$6, 'Client Info'!J600=Reference!$A$16),15, IF(OR('Client Info'!J600=Reference!$A$4,'Client Info'!J600=Reference!$A$13,'Client Info'!J600=Reference!$A$17,),5,0))))</f>
        <v>0</v>
      </c>
      <c r="E600" s="19">
        <f>IF('Client Info'!O600&lt;Reference!$E$5,0,IF(AND('Client Info'!O600&gt;=Reference!$E$5,'Client Info'!O600&lt;Reference!$E$6),5,IF(AND('Client Info'!O600&gt;=Reference!$E$6,'Client Info'!O600&lt;Reference!$E$7),15,IF(Reference!$E$7&lt;='Client Info'!O600,25))))</f>
        <v>0</v>
      </c>
      <c r="F600" s="19">
        <f>IF(OR('Client Info'!R600=Reference!$B$4,'Client Info'!R600=Reference!$B$5,'Client Info'!R600=Reference!$B$6),25,0)</f>
        <v>0</v>
      </c>
      <c r="G600" s="19">
        <f t="shared" si="10"/>
        <v>0</v>
      </c>
      <c r="H600" s="19" t="s">
        <v>912</v>
      </c>
    </row>
    <row r="601" spans="1:8" x14ac:dyDescent="0.35">
      <c r="A601" s="7" t="str">
        <f>VLOOKUP(B601,'Client Info'!$A:$B,2, FALSE)</f>
        <v>Alondra Gaytan</v>
      </c>
      <c r="B601" s="19" t="str">
        <f>'Client Info'!A601</f>
        <v>EDC2038g</v>
      </c>
      <c r="C601" s="19">
        <f ca="1">(IF('Client Info'!M601="","",(IF(YEARFRAC('Client Info'!M601,Reference!$C$4)&lt;1,0,IF(AND(YEARFRAC('Client Info'!M601,Reference!$C$4)&gt;=1,YEARFRAC('Client Info'!M601,Reference!$C$4)&lt;=3),5,IF(AND(YEARFRAC('Client Info'!M601,Reference!$C$4)&gt;=4,YEARFRAC('Client Info'!M601,Reference!$C$4)&lt;=7),15,IF(YEARFRAC('Client Info'!M601,Reference!$C$4)&gt;=8,25,IF(YEARFRAC('Client Info'!M601,Reference!$C$4)=YEARFRAC('Client Info'!M601,Reference!$C$4),0,0))))))))</f>
        <v>5</v>
      </c>
      <c r="D601" s="19">
        <f>IF(OR('Client Info'!J601=Reference!$A$7),0,IF(OR(Reference!$A$5='Client Info'!J601, 'Client Info'!J601=Reference!$A$19,'Client Info'!J601=Reference!$A$23,'Client Info'!J601=Reference!$A$12),25, IF(OR('Client Info'!J601=Reference!$A$6, 'Client Info'!J601=Reference!$A$16),15, IF(OR('Client Info'!J601=Reference!$A$4,'Client Info'!J601=Reference!$A$13,'Client Info'!J601=Reference!$A$17,),5,0))))</f>
        <v>0</v>
      </c>
      <c r="E601" s="19">
        <f>IF('Client Info'!O601&lt;Reference!$E$5,0,IF(AND('Client Info'!O601&gt;=Reference!$E$5,'Client Info'!O601&lt;Reference!$E$6),5,IF(AND('Client Info'!O601&gt;=Reference!$E$6,'Client Info'!O601&lt;Reference!$E$7),15,IF(Reference!$E$7&lt;='Client Info'!O601,25))))</f>
        <v>0</v>
      </c>
      <c r="F601" s="19">
        <f>IF(OR('Client Info'!R601=Reference!$B$4,'Client Info'!R601=Reference!$B$5,'Client Info'!R601=Reference!$B$6),25,0)</f>
        <v>0</v>
      </c>
      <c r="G601" s="19">
        <f t="shared" ca="1" si="10"/>
        <v>5</v>
      </c>
      <c r="H601" s="19" t="s">
        <v>885</v>
      </c>
    </row>
    <row r="602" spans="1:8" x14ac:dyDescent="0.35">
      <c r="A602" s="7" t="str">
        <f>VLOOKUP(B602,'Client Info'!$A:$B,2, FALSE)</f>
        <v>Jason Ham</v>
      </c>
      <c r="B602" s="19" t="str">
        <f>'Client Info'!A602</f>
        <v>EDC1624g</v>
      </c>
      <c r="C602" s="19">
        <f ca="1">(IF('Client Info'!M602="","",(IF(YEARFRAC('Client Info'!M602,Reference!$C$4)&lt;1,0,IF(AND(YEARFRAC('Client Info'!M602,Reference!$C$4)&gt;=1,YEARFRAC('Client Info'!M602,Reference!$C$4)&lt;=3),5,IF(AND(YEARFRAC('Client Info'!M602,Reference!$C$4)&gt;=4,YEARFRAC('Client Info'!M602,Reference!$C$4)&lt;=7),15,IF(YEARFRAC('Client Info'!M602,Reference!$C$4)&gt;=8,25,IF(YEARFRAC('Client Info'!M602,Reference!$C$4)=YEARFRAC('Client Info'!M602,Reference!$C$4),0,0))))))))</f>
        <v>5</v>
      </c>
      <c r="D602" s="19">
        <f>IF(OR('Client Info'!J602=Reference!$A$7),0,IF(OR(Reference!$A$5='Client Info'!J602, 'Client Info'!J602=Reference!$A$19,'Client Info'!J602=Reference!$A$23,'Client Info'!J602=Reference!$A$12),25, IF(OR('Client Info'!J602=Reference!$A$6, 'Client Info'!J602=Reference!$A$16),15, IF(OR('Client Info'!J602=Reference!$A$4,'Client Info'!J602=Reference!$A$13,'Client Info'!J602=Reference!$A$17,),5,0))))</f>
        <v>0</v>
      </c>
      <c r="E602" s="19">
        <f>IF('Client Info'!O602&lt;Reference!$E$5,0,IF(AND('Client Info'!O602&gt;=Reference!$E$5,'Client Info'!O602&lt;Reference!$E$6),5,IF(AND('Client Info'!O602&gt;=Reference!$E$6,'Client Info'!O602&lt;Reference!$E$7),15,IF(Reference!$E$7&lt;='Client Info'!O602,25))))</f>
        <v>0</v>
      </c>
      <c r="F602" s="19">
        <f>IF(OR('Client Info'!R602=Reference!$B$4,'Client Info'!R602=Reference!$B$5,'Client Info'!R602=Reference!$B$6),25,0)</f>
        <v>25</v>
      </c>
      <c r="G602" s="19">
        <f t="shared" ca="1" si="10"/>
        <v>30</v>
      </c>
      <c r="H602" s="19" t="s">
        <v>1613</v>
      </c>
    </row>
    <row r="603" spans="1:8" x14ac:dyDescent="0.35">
      <c r="A603" s="7" t="str">
        <f>VLOOKUP(B603,'Client Info'!$A:$B,2, FALSE)</f>
        <v>Georg Winkler</v>
      </c>
      <c r="B603" s="19" t="str">
        <f>'Client Info'!A603</f>
        <v>EDC1739</v>
      </c>
      <c r="C603" s="19">
        <f ca="1">(IF('Client Info'!M603="","",(IF(YEARFRAC('Client Info'!M603,Reference!$C$4)&lt;1,0,IF(AND(YEARFRAC('Client Info'!M603,Reference!$C$4)&gt;=1,YEARFRAC('Client Info'!M603,Reference!$C$4)&lt;=3),5,IF(AND(YEARFRAC('Client Info'!M603,Reference!$C$4)&gt;=4,YEARFRAC('Client Info'!M603,Reference!$C$4)&lt;=7),15,IF(YEARFRAC('Client Info'!M603,Reference!$C$4)&gt;=8,25,IF(YEARFRAC('Client Info'!M603,Reference!$C$4)=YEARFRAC('Client Info'!M603,Reference!$C$4),0,0))))))))</f>
        <v>15</v>
      </c>
      <c r="D603" s="19">
        <f>IF(OR('Client Info'!J603=Reference!$A$7),0,IF(OR(Reference!$A$5='Client Info'!J603, 'Client Info'!J603=Reference!$A$19,'Client Info'!J603=Reference!$A$23,'Client Info'!J603=Reference!$A$12),25, IF(OR('Client Info'!J603=Reference!$A$6, 'Client Info'!J603=Reference!$A$16),15, IF(OR('Client Info'!J603=Reference!$A$4,'Client Info'!J603=Reference!$A$13,'Client Info'!J603=Reference!$A$17,),5,0))))</f>
        <v>25</v>
      </c>
      <c r="E603" s="19">
        <f>IF('Client Info'!O603&lt;Reference!$E$5,0,IF(AND('Client Info'!O603&gt;=Reference!$E$5,'Client Info'!O603&lt;Reference!$E$6),5,IF(AND('Client Info'!O603&gt;=Reference!$E$6,'Client Info'!O603&lt;Reference!$E$7),15,IF(Reference!$E$7&lt;='Client Info'!O603,25))))</f>
        <v>0</v>
      </c>
      <c r="F603" s="19">
        <f>IF(OR('Client Info'!R603=Reference!$B$4,'Client Info'!R603=Reference!$B$5,'Client Info'!R603=Reference!$B$6),25,0)</f>
        <v>0</v>
      </c>
      <c r="G603" s="19">
        <f t="shared" ca="1" si="10"/>
        <v>40</v>
      </c>
      <c r="H603" s="19" t="s">
        <v>1063</v>
      </c>
    </row>
    <row r="604" spans="1:8" x14ac:dyDescent="0.35">
      <c r="A604" s="7" t="str">
        <f>VLOOKUP(B604,'Client Info'!$A:$B,2, FALSE)</f>
        <v>Pat Sweeney</v>
      </c>
      <c r="B604" s="19" t="str">
        <f>'Client Info'!A604</f>
        <v>EDC1681</v>
      </c>
      <c r="C604" s="19">
        <f ca="1">(IF('Client Info'!M604="","",(IF(YEARFRAC('Client Info'!M604,Reference!$C$4)&lt;1,0,IF(AND(YEARFRAC('Client Info'!M604,Reference!$C$4)&gt;=1,YEARFRAC('Client Info'!M604,Reference!$C$4)&lt;=3),5,IF(AND(YEARFRAC('Client Info'!M604,Reference!$C$4)&gt;=4,YEARFRAC('Client Info'!M604,Reference!$C$4)&lt;=7),15,IF(YEARFRAC('Client Info'!M604,Reference!$C$4)&gt;=8,25,IF(YEARFRAC('Client Info'!M604,Reference!$C$4)=YEARFRAC('Client Info'!M604,Reference!$C$4),0,0))))))))</f>
        <v>15</v>
      </c>
      <c r="D604" s="19">
        <f>IF(OR('Client Info'!J604=Reference!$A$7),0,IF(OR(Reference!$A$5='Client Info'!J604, 'Client Info'!J604=Reference!$A$19,'Client Info'!J604=Reference!$A$23,'Client Info'!J604=Reference!$A$12),25, IF(OR('Client Info'!J604=Reference!$A$6, 'Client Info'!J604=Reference!$A$16),15, IF(OR('Client Info'!J604=Reference!$A$4,'Client Info'!J604=Reference!$A$13,'Client Info'!J604=Reference!$A$17,),5,0))))</f>
        <v>5</v>
      </c>
      <c r="E604" s="19">
        <f>IF('Client Info'!O604&lt;Reference!$E$5,0,IF(AND('Client Info'!O604&gt;=Reference!$E$5,'Client Info'!O604&lt;Reference!$E$6),5,IF(AND('Client Info'!O604&gt;=Reference!$E$6,'Client Info'!O604&lt;Reference!$E$7),15,IF(Reference!$E$7&lt;='Client Info'!O604,25))))</f>
        <v>0</v>
      </c>
      <c r="F604" s="19">
        <f>IF(OR('Client Info'!R604=Reference!$B$4,'Client Info'!R604=Reference!$B$5,'Client Info'!R604=Reference!$B$6),25,0)</f>
        <v>0</v>
      </c>
      <c r="G604" s="19">
        <f t="shared" ref="G604:G667" ca="1" si="11">SUM(C604:F604)</f>
        <v>20</v>
      </c>
      <c r="H604" s="19" t="s">
        <v>796</v>
      </c>
    </row>
    <row r="605" spans="1:8" x14ac:dyDescent="0.35">
      <c r="A605" s="7" t="str">
        <f>VLOOKUP(B605,'Client Info'!$A:$B,2, FALSE)</f>
        <v>Matthew T. McConville</v>
      </c>
      <c r="B605" s="19" t="str">
        <f>'Client Info'!A605</f>
        <v>EDC0693</v>
      </c>
      <c r="C605" s="19">
        <f ca="1">(IF('Client Info'!M605="","",(IF(YEARFRAC('Client Info'!M605,Reference!$C$4)&lt;1,0,IF(AND(YEARFRAC('Client Info'!M605,Reference!$C$4)&gt;=1,YEARFRAC('Client Info'!M605,Reference!$C$4)&lt;=3),5,IF(AND(YEARFRAC('Client Info'!M605,Reference!$C$4)&gt;=4,YEARFRAC('Client Info'!M605,Reference!$C$4)&lt;=7),15,IF(YEARFRAC('Client Info'!M605,Reference!$C$4)&gt;=8,25,IF(YEARFRAC('Client Info'!M605,Reference!$C$4)=YEARFRAC('Client Info'!M605,Reference!$C$4),0,0))))))))</f>
        <v>25</v>
      </c>
      <c r="D605" s="19">
        <f>IF(OR('Client Info'!J605=Reference!$A$7),0,IF(OR(Reference!$A$5='Client Info'!J605, 'Client Info'!J605=Reference!$A$19,'Client Info'!J605=Reference!$A$23,'Client Info'!J605=Reference!$A$12),25, IF(OR('Client Info'!J605=Reference!$A$6, 'Client Info'!J605=Reference!$A$16),15, IF(OR('Client Info'!J605=Reference!$A$4,'Client Info'!J605=Reference!$A$13,'Client Info'!J605=Reference!$A$17,),5,0))))</f>
        <v>5</v>
      </c>
      <c r="E605" s="19">
        <f>IF('Client Info'!O605&lt;Reference!$E$5,0,IF(AND('Client Info'!O605&gt;=Reference!$E$5,'Client Info'!O605&lt;Reference!$E$6),5,IF(AND('Client Info'!O605&gt;=Reference!$E$6,'Client Info'!O605&lt;Reference!$E$7),15,IF(Reference!$E$7&lt;='Client Info'!O605,25))))</f>
        <v>5</v>
      </c>
      <c r="F605" s="19">
        <f>IF(OR('Client Info'!R605=Reference!$B$4,'Client Info'!R605=Reference!$B$5,'Client Info'!R605=Reference!$B$6),25,0)</f>
        <v>25</v>
      </c>
      <c r="G605" s="19">
        <f t="shared" ca="1" si="11"/>
        <v>60</v>
      </c>
      <c r="H605" s="19" t="s">
        <v>1368</v>
      </c>
    </row>
    <row r="606" spans="1:8" x14ac:dyDescent="0.35">
      <c r="A606" s="7" t="str">
        <f>VLOOKUP(B606,'Client Info'!$A:$B,2, FALSE)</f>
        <v>Mary Anne Rooney</v>
      </c>
      <c r="B606" s="19" t="str">
        <f>'Client Info'!A606</f>
        <v>EDC0332</v>
      </c>
      <c r="C606" s="19">
        <f ca="1">(IF('Client Info'!M606="","",(IF(YEARFRAC('Client Info'!M606,Reference!$C$4)&lt;1,0,IF(AND(YEARFRAC('Client Info'!M606,Reference!$C$4)&gt;=1,YEARFRAC('Client Info'!M606,Reference!$C$4)&lt;=3),5,IF(AND(YEARFRAC('Client Info'!M606,Reference!$C$4)&gt;=4,YEARFRAC('Client Info'!M606,Reference!$C$4)&lt;=7),15,IF(YEARFRAC('Client Info'!M606,Reference!$C$4)&gt;=8,25,IF(YEARFRAC('Client Info'!M606,Reference!$C$4)=YEARFRAC('Client Info'!M606,Reference!$C$4),0,0))))))))</f>
        <v>25</v>
      </c>
      <c r="D606" s="19">
        <f>IF(OR('Client Info'!J606=Reference!$A$7),0,IF(OR(Reference!$A$5='Client Info'!J606, 'Client Info'!J606=Reference!$A$19,'Client Info'!J606=Reference!$A$23,'Client Info'!J606=Reference!$A$12),25, IF(OR('Client Info'!J606=Reference!$A$6, 'Client Info'!J606=Reference!$A$16),15, IF(OR('Client Info'!J606=Reference!$A$4,'Client Info'!J606=Reference!$A$13,'Client Info'!J606=Reference!$A$17,),5,0))))</f>
        <v>25</v>
      </c>
      <c r="E606" s="19">
        <f>IF('Client Info'!O606&lt;Reference!$E$5,0,IF(AND('Client Info'!O606&gt;=Reference!$E$5,'Client Info'!O606&lt;Reference!$E$6),5,IF(AND('Client Info'!O606&gt;=Reference!$E$6,'Client Info'!O606&lt;Reference!$E$7),15,IF(Reference!$E$7&lt;='Client Info'!O606,25))))</f>
        <v>5</v>
      </c>
      <c r="F606" s="19">
        <f>IF(OR('Client Info'!R606=Reference!$B$4,'Client Info'!R606=Reference!$B$5,'Client Info'!R606=Reference!$B$6),25,0)</f>
        <v>25</v>
      </c>
      <c r="G606" s="19">
        <f t="shared" ca="1" si="11"/>
        <v>80</v>
      </c>
      <c r="H606" s="19" t="s">
        <v>1659</v>
      </c>
    </row>
    <row r="607" spans="1:8" x14ac:dyDescent="0.35">
      <c r="A607" s="7" t="str">
        <f>VLOOKUP(B607,'Client Info'!$A:$B,2, FALSE)</f>
        <v>Alondra Gaytan</v>
      </c>
      <c r="B607" s="19" t="str">
        <f>'Client Info'!A607</f>
        <v>EDC1883g</v>
      </c>
      <c r="C607" s="19" t="str">
        <f>(IF('Client Info'!M607="","",(IF(YEARFRAC('Client Info'!M607,Reference!$C$4)&lt;1,0,IF(AND(YEARFRAC('Client Info'!M607,Reference!$C$4)&gt;=1,YEARFRAC('Client Info'!M607,Reference!$C$4)&lt;=3),5,IF(AND(YEARFRAC('Client Info'!M607,Reference!$C$4)&gt;=4,YEARFRAC('Client Info'!M607,Reference!$C$4)&lt;=7),15,IF(YEARFRAC('Client Info'!M607,Reference!$C$4)&gt;=8,25,IF(YEARFRAC('Client Info'!M607,Reference!$C$4)=YEARFRAC('Client Info'!M607,Reference!$C$4),0,0))))))))</f>
        <v/>
      </c>
      <c r="D607" s="19">
        <f>IF(OR('Client Info'!J607=Reference!$A$7),0,IF(OR(Reference!$A$5='Client Info'!J607, 'Client Info'!J607=Reference!$A$19,'Client Info'!J607=Reference!$A$23,'Client Info'!J607=Reference!$A$12),25, IF(OR('Client Info'!J607=Reference!$A$6, 'Client Info'!J607=Reference!$A$16),15, IF(OR('Client Info'!J607=Reference!$A$4,'Client Info'!J607=Reference!$A$13,'Client Info'!J607=Reference!$A$17,),5,0))))</f>
        <v>0</v>
      </c>
      <c r="E607" s="19">
        <f>IF('Client Info'!O607&lt;Reference!$E$5,0,IF(AND('Client Info'!O607&gt;=Reference!$E$5,'Client Info'!O607&lt;Reference!$E$6),5,IF(AND('Client Info'!O607&gt;=Reference!$E$6,'Client Info'!O607&lt;Reference!$E$7),15,IF(Reference!$E$7&lt;='Client Info'!O607,25))))</f>
        <v>0</v>
      </c>
      <c r="F607" s="19">
        <f>IF(OR('Client Info'!R607=Reference!$B$4,'Client Info'!R607=Reference!$B$5,'Client Info'!R607=Reference!$B$6),25,0)</f>
        <v>0</v>
      </c>
      <c r="G607" s="19">
        <f t="shared" si="11"/>
        <v>0</v>
      </c>
      <c r="H607" s="19" t="s">
        <v>885</v>
      </c>
    </row>
    <row r="608" spans="1:8" x14ac:dyDescent="0.35">
      <c r="A608" s="7" t="str">
        <f>VLOOKUP(B608,'Client Info'!$A:$B,2, FALSE)</f>
        <v>Matthew T. McConville</v>
      </c>
      <c r="B608" s="19" t="str">
        <f>'Client Info'!A608</f>
        <v>EDC2183</v>
      </c>
      <c r="C608" s="19">
        <f ca="1">(IF('Client Info'!M608="","",(IF(YEARFRAC('Client Info'!M608,Reference!$C$4)&lt;1,0,IF(AND(YEARFRAC('Client Info'!M608,Reference!$C$4)&gt;=1,YEARFRAC('Client Info'!M608,Reference!$C$4)&lt;=3),5,IF(AND(YEARFRAC('Client Info'!M608,Reference!$C$4)&gt;=4,YEARFRAC('Client Info'!M608,Reference!$C$4)&lt;=7),15,IF(YEARFRAC('Client Info'!M608,Reference!$C$4)&gt;=8,25,IF(YEARFRAC('Client Info'!M608,Reference!$C$4)=YEARFRAC('Client Info'!M608,Reference!$C$4),0,0))))))))</f>
        <v>5</v>
      </c>
      <c r="D608" s="19">
        <f>IF(OR('Client Info'!J608=Reference!$A$7),0,IF(OR(Reference!$A$5='Client Info'!J608, 'Client Info'!J608=Reference!$A$19,'Client Info'!J608=Reference!$A$23,'Client Info'!J608=Reference!$A$12),25, IF(OR('Client Info'!J608=Reference!$A$6, 'Client Info'!J608=Reference!$A$16),15, IF(OR('Client Info'!J608=Reference!$A$4,'Client Info'!J608=Reference!$A$13,'Client Info'!J608=Reference!$A$17,),5,0))))</f>
        <v>5</v>
      </c>
      <c r="E608" s="19">
        <f>IF('Client Info'!O608&lt;Reference!$E$5,0,IF(AND('Client Info'!O608&gt;=Reference!$E$5,'Client Info'!O608&lt;Reference!$E$6),5,IF(AND('Client Info'!O608&gt;=Reference!$E$6,'Client Info'!O608&lt;Reference!$E$7),15,IF(Reference!$E$7&lt;='Client Info'!O608,25))))</f>
        <v>0</v>
      </c>
      <c r="F608" s="19">
        <f>IF(OR('Client Info'!R608=Reference!$B$4,'Client Info'!R608=Reference!$B$5,'Client Info'!R608=Reference!$B$6),25,0)</f>
        <v>0</v>
      </c>
      <c r="G608" s="19">
        <f t="shared" ca="1" si="11"/>
        <v>10</v>
      </c>
      <c r="H608" s="19" t="s">
        <v>1368</v>
      </c>
    </row>
    <row r="609" spans="1:8" x14ac:dyDescent="0.35">
      <c r="A609" s="7" t="str">
        <f>VLOOKUP(B609,'Client Info'!$A:$B,2, FALSE)</f>
        <v>Ray Bowman</v>
      </c>
      <c r="B609" s="19" t="str">
        <f>'Client Info'!A609</f>
        <v>EDC2374RRT</v>
      </c>
      <c r="C609" s="19">
        <f ca="1">(IF('Client Info'!M609="","",(IF(YEARFRAC('Client Info'!M609,Reference!$C$4)&lt;1,0,IF(AND(YEARFRAC('Client Info'!M609,Reference!$C$4)&gt;=1,YEARFRAC('Client Info'!M609,Reference!$C$4)&lt;=3),5,IF(AND(YEARFRAC('Client Info'!M609,Reference!$C$4)&gt;=4,YEARFRAC('Client Info'!M609,Reference!$C$4)&lt;=7),15,IF(YEARFRAC('Client Info'!M609,Reference!$C$4)&gt;=8,25,IF(YEARFRAC('Client Info'!M609,Reference!$C$4)=YEARFRAC('Client Info'!M609,Reference!$C$4),0,0))))))))</f>
        <v>25</v>
      </c>
      <c r="D609" s="19">
        <f>IF(OR('Client Info'!J609=Reference!$A$7),0,IF(OR(Reference!$A$5='Client Info'!J609, 'Client Info'!J609=Reference!$A$19,'Client Info'!J609=Reference!$A$23,'Client Info'!J609=Reference!$A$12),25, IF(OR('Client Info'!J609=Reference!$A$6, 'Client Info'!J609=Reference!$A$16),15, IF(OR('Client Info'!J609=Reference!$A$4,'Client Info'!J609=Reference!$A$13,'Client Info'!J609=Reference!$A$17,),5,0))))</f>
        <v>25</v>
      </c>
      <c r="E609" s="19">
        <f>IF('Client Info'!O609&lt;Reference!$E$5,0,IF(AND('Client Info'!O609&gt;=Reference!$E$5,'Client Info'!O609&lt;Reference!$E$6),5,IF(AND('Client Info'!O609&gt;=Reference!$E$6,'Client Info'!O609&lt;Reference!$E$7),15,IF(Reference!$E$7&lt;='Client Info'!O609,25))))</f>
        <v>25</v>
      </c>
      <c r="F609" s="19">
        <f>IF(OR('Client Info'!R609=Reference!$B$4,'Client Info'!R609=Reference!$B$5,'Client Info'!R609=Reference!$B$6),25,0)</f>
        <v>0</v>
      </c>
      <c r="G609" s="19">
        <f t="shared" ca="1" si="11"/>
        <v>75</v>
      </c>
      <c r="H609" s="19" t="s">
        <v>912</v>
      </c>
    </row>
    <row r="610" spans="1:8" x14ac:dyDescent="0.35">
      <c r="A610" s="7" t="str">
        <f>VLOOKUP(B610,'Client Info'!$A:$B,2, FALSE)</f>
        <v>Julie Samson</v>
      </c>
      <c r="B610" s="19" t="str">
        <f>'Client Info'!A610</f>
        <v>EDC2249</v>
      </c>
      <c r="C610" s="19">
        <f ca="1">(IF('Client Info'!M610="","",(IF(YEARFRAC('Client Info'!M610,Reference!$C$4)&lt;1,0,IF(AND(YEARFRAC('Client Info'!M610,Reference!$C$4)&gt;=1,YEARFRAC('Client Info'!M610,Reference!$C$4)&lt;=3),5,IF(AND(YEARFRAC('Client Info'!M610,Reference!$C$4)&gt;=4,YEARFRAC('Client Info'!M610,Reference!$C$4)&lt;=7),15,IF(YEARFRAC('Client Info'!M610,Reference!$C$4)&gt;=8,25,IF(YEARFRAC('Client Info'!M610,Reference!$C$4)=YEARFRAC('Client Info'!M610,Reference!$C$4),0,0))))))))</f>
        <v>5</v>
      </c>
      <c r="D610" s="19">
        <f>IF(OR('Client Info'!J610=Reference!$A$7),0,IF(OR(Reference!$A$5='Client Info'!J610, 'Client Info'!J610=Reference!$A$19,'Client Info'!J610=Reference!$A$23,'Client Info'!J610=Reference!$A$12),25, IF(OR('Client Info'!J610=Reference!$A$6, 'Client Info'!J610=Reference!$A$16),15, IF(OR('Client Info'!J610=Reference!$A$4,'Client Info'!J610=Reference!$A$13,'Client Info'!J610=Reference!$A$17,),5,0))))</f>
        <v>5</v>
      </c>
      <c r="E610" s="19">
        <f>IF('Client Info'!O610&lt;Reference!$E$5,0,IF(AND('Client Info'!O610&gt;=Reference!$E$5,'Client Info'!O610&lt;Reference!$E$6),5,IF(AND('Client Info'!O610&gt;=Reference!$E$6,'Client Info'!O610&lt;Reference!$E$7),15,IF(Reference!$E$7&lt;='Client Info'!O610,25))))</f>
        <v>0</v>
      </c>
      <c r="F610" s="19">
        <f>IF(OR('Client Info'!R610=Reference!$B$4,'Client Info'!R610=Reference!$B$5,'Client Info'!R610=Reference!$B$6),25,0)</f>
        <v>0</v>
      </c>
      <c r="G610" s="19">
        <f t="shared" ca="1" si="11"/>
        <v>10</v>
      </c>
      <c r="H610" s="19" t="s">
        <v>835</v>
      </c>
    </row>
    <row r="611" spans="1:8" x14ac:dyDescent="0.35">
      <c r="A611" s="7" t="str">
        <f>VLOOKUP(B611,'Client Info'!$A:$B,2, FALSE)</f>
        <v>Bruce Hazuka</v>
      </c>
      <c r="B611" s="19" t="str">
        <f>'Client Info'!A611</f>
        <v>EDC2595T</v>
      </c>
      <c r="C611" s="19">
        <f ca="1">(IF('Client Info'!M611="","",(IF(YEARFRAC('Client Info'!M611,Reference!$C$4)&lt;1,0,IF(AND(YEARFRAC('Client Info'!M611,Reference!$C$4)&gt;=1,YEARFRAC('Client Info'!M611,Reference!$C$4)&lt;=3),5,IF(AND(YEARFRAC('Client Info'!M611,Reference!$C$4)&gt;=4,YEARFRAC('Client Info'!M611,Reference!$C$4)&lt;=7),15,IF(YEARFRAC('Client Info'!M611,Reference!$C$4)&gt;=8,25,IF(YEARFRAC('Client Info'!M611,Reference!$C$4)=YEARFRAC('Client Info'!M611,Reference!$C$4),0,0))))))))</f>
        <v>25</v>
      </c>
      <c r="D611" s="19">
        <f>IF(OR('Client Info'!J611=Reference!$A$7),0,IF(OR(Reference!$A$5='Client Info'!J611, 'Client Info'!J611=Reference!$A$19,'Client Info'!J611=Reference!$A$23,'Client Info'!J611=Reference!$A$12),25, IF(OR('Client Info'!J611=Reference!$A$6, 'Client Info'!J611=Reference!$A$16),15, IF(OR('Client Info'!J611=Reference!$A$4,'Client Info'!J611=Reference!$A$13,'Client Info'!J611=Reference!$A$17,),5,0))))</f>
        <v>25</v>
      </c>
      <c r="E611" s="19">
        <f>IF('Client Info'!O611&lt;Reference!$E$5,0,IF(AND('Client Info'!O611&gt;=Reference!$E$5,'Client Info'!O611&lt;Reference!$E$6),5,IF(AND('Client Info'!O611&gt;=Reference!$E$6,'Client Info'!O611&lt;Reference!$E$7),15,IF(Reference!$E$7&lt;='Client Info'!O611,25))))</f>
        <v>25</v>
      </c>
      <c r="F611" s="19">
        <f>IF(OR('Client Info'!R611=Reference!$B$4,'Client Info'!R611=Reference!$B$5,'Client Info'!R611=Reference!$B$6),25,0)</f>
        <v>0</v>
      </c>
      <c r="G611" s="19">
        <f t="shared" ca="1" si="11"/>
        <v>75</v>
      </c>
      <c r="H611" s="19" t="s">
        <v>935</v>
      </c>
    </row>
    <row r="612" spans="1:8" x14ac:dyDescent="0.35">
      <c r="A612" s="7" t="str">
        <f>VLOOKUP(B612,'Client Info'!$A:$B,2, FALSE)</f>
        <v>Julie Samson</v>
      </c>
      <c r="B612" s="19" t="str">
        <f>'Client Info'!A612</f>
        <v>EDC2762</v>
      </c>
      <c r="C612" s="19">
        <f ca="1">(IF('Client Info'!M612="","",(IF(YEARFRAC('Client Info'!M612,Reference!$C$4)&lt;1,0,IF(AND(YEARFRAC('Client Info'!M612,Reference!$C$4)&gt;=1,YEARFRAC('Client Info'!M612,Reference!$C$4)&lt;=3),5,IF(AND(YEARFRAC('Client Info'!M612,Reference!$C$4)&gt;=4,YEARFRAC('Client Info'!M612,Reference!$C$4)&lt;=7),15,IF(YEARFRAC('Client Info'!M612,Reference!$C$4)&gt;=8,25,IF(YEARFRAC('Client Info'!M612,Reference!$C$4)=YEARFRAC('Client Info'!M612,Reference!$C$4),0,0))))))))</f>
        <v>0</v>
      </c>
      <c r="D612" s="19">
        <f>IF(OR('Client Info'!J612=Reference!$A$7),0,IF(OR(Reference!$A$5='Client Info'!J612, 'Client Info'!J612=Reference!$A$19,'Client Info'!J612=Reference!$A$23,'Client Info'!J612=Reference!$A$12),25, IF(OR('Client Info'!J612=Reference!$A$6, 'Client Info'!J612=Reference!$A$16),15, IF(OR('Client Info'!J612=Reference!$A$4,'Client Info'!J612=Reference!$A$13,'Client Info'!J612=Reference!$A$17,),5,0))))</f>
        <v>25</v>
      </c>
      <c r="E612" s="19">
        <f>IF('Client Info'!O612&lt;Reference!$E$5,0,IF(AND('Client Info'!O612&gt;=Reference!$E$5,'Client Info'!O612&lt;Reference!$E$6),5,IF(AND('Client Info'!O612&gt;=Reference!$E$6,'Client Info'!O612&lt;Reference!$E$7),15,IF(Reference!$E$7&lt;='Client Info'!O612,25))))</f>
        <v>0</v>
      </c>
      <c r="F612" s="19">
        <f>IF(OR('Client Info'!R612=Reference!$B$4,'Client Info'!R612=Reference!$B$5,'Client Info'!R612=Reference!$B$6),25,0)</f>
        <v>0</v>
      </c>
      <c r="G612" s="19">
        <f t="shared" ca="1" si="11"/>
        <v>25</v>
      </c>
      <c r="H612" s="19" t="s">
        <v>835</v>
      </c>
    </row>
    <row r="613" spans="1:8" x14ac:dyDescent="0.35">
      <c r="A613" s="7" t="str">
        <f>VLOOKUP(B613,'Client Info'!$A:$B,2, FALSE)</f>
        <v>Clare Briglio</v>
      </c>
      <c r="B613" s="19" t="str">
        <f>'Client Info'!A613</f>
        <v>EDC1737g</v>
      </c>
      <c r="C613" s="19">
        <f ca="1">(IF('Client Info'!M613="","",(IF(YEARFRAC('Client Info'!M613,Reference!$C$4)&lt;1,0,IF(AND(YEARFRAC('Client Info'!M613,Reference!$C$4)&gt;=1,YEARFRAC('Client Info'!M613,Reference!$C$4)&lt;=3),5,IF(AND(YEARFRAC('Client Info'!M613,Reference!$C$4)&gt;=4,YEARFRAC('Client Info'!M613,Reference!$C$4)&lt;=7),15,IF(YEARFRAC('Client Info'!M613,Reference!$C$4)&gt;=8,25,IF(YEARFRAC('Client Info'!M613,Reference!$C$4)=YEARFRAC('Client Info'!M613,Reference!$C$4),0,0))))))))</f>
        <v>0</v>
      </c>
      <c r="D613" s="19">
        <f>IF(OR('Client Info'!J613=Reference!$A$7),0,IF(OR(Reference!$A$5='Client Info'!J613, 'Client Info'!J613=Reference!$A$19,'Client Info'!J613=Reference!$A$23,'Client Info'!J613=Reference!$A$12),25, IF(OR('Client Info'!J613=Reference!$A$6, 'Client Info'!J613=Reference!$A$16),15, IF(OR('Client Info'!J613=Reference!$A$4,'Client Info'!J613=Reference!$A$13,'Client Info'!J613=Reference!$A$17,),5,0))))</f>
        <v>15</v>
      </c>
      <c r="E613" s="19">
        <f>IF('Client Info'!O613&lt;Reference!$E$5,0,IF(AND('Client Info'!O613&gt;=Reference!$E$5,'Client Info'!O613&lt;Reference!$E$6),5,IF(AND('Client Info'!O613&gt;=Reference!$E$6,'Client Info'!O613&lt;Reference!$E$7),15,IF(Reference!$E$7&lt;='Client Info'!O613,25))))</f>
        <v>0</v>
      </c>
      <c r="F613" s="19">
        <f>IF(OR('Client Info'!R613=Reference!$B$4,'Client Info'!R613=Reference!$B$5,'Client Info'!R613=Reference!$B$6),25,0)</f>
        <v>0</v>
      </c>
      <c r="G613" s="19">
        <f t="shared" ca="1" si="11"/>
        <v>15</v>
      </c>
      <c r="H613" s="19" t="s">
        <v>809</v>
      </c>
    </row>
    <row r="614" spans="1:8" x14ac:dyDescent="0.35">
      <c r="A614" s="7" t="str">
        <f>VLOOKUP(B614,'Client Info'!$A:$B,2, FALSE)</f>
        <v>Gonzalo Fernandez</v>
      </c>
      <c r="B614" s="19" t="str">
        <f>'Client Info'!A614</f>
        <v>EDC1925g</v>
      </c>
      <c r="C614" s="19" t="str">
        <f>(IF('Client Info'!M614="","",(IF(YEARFRAC('Client Info'!M614,Reference!$C$4)&lt;1,0,IF(AND(YEARFRAC('Client Info'!M614,Reference!$C$4)&gt;=1,YEARFRAC('Client Info'!M614,Reference!$C$4)&lt;=3),5,IF(AND(YEARFRAC('Client Info'!M614,Reference!$C$4)&gt;=4,YEARFRAC('Client Info'!M614,Reference!$C$4)&lt;=7),15,IF(YEARFRAC('Client Info'!M614,Reference!$C$4)&gt;=8,25,IF(YEARFRAC('Client Info'!M614,Reference!$C$4)=YEARFRAC('Client Info'!M614,Reference!$C$4),0,0))))))))</f>
        <v/>
      </c>
      <c r="D614" s="19">
        <f>IF(OR('Client Info'!J614=Reference!$A$7),0,IF(OR(Reference!$A$5='Client Info'!J614, 'Client Info'!J614=Reference!$A$19,'Client Info'!J614=Reference!$A$23,'Client Info'!J614=Reference!$A$12),25, IF(OR('Client Info'!J614=Reference!$A$6, 'Client Info'!J614=Reference!$A$16),15, IF(OR('Client Info'!J614=Reference!$A$4,'Client Info'!J614=Reference!$A$13,'Client Info'!J614=Reference!$A$17,),5,0))))</f>
        <v>0</v>
      </c>
      <c r="E614" s="19">
        <f>IF('Client Info'!O614&lt;Reference!$E$5,0,IF(AND('Client Info'!O614&gt;=Reference!$E$5,'Client Info'!O614&lt;Reference!$E$6),5,IF(AND('Client Info'!O614&gt;=Reference!$E$6,'Client Info'!O614&lt;Reference!$E$7),15,IF(Reference!$E$7&lt;='Client Info'!O614,25))))</f>
        <v>0</v>
      </c>
      <c r="F614" s="19">
        <f>IF(OR('Client Info'!R614=Reference!$B$4,'Client Info'!R614=Reference!$B$5,'Client Info'!R614=Reference!$B$6),25,0)</f>
        <v>0</v>
      </c>
      <c r="G614" s="19">
        <f t="shared" si="11"/>
        <v>0</v>
      </c>
      <c r="H614" s="19" t="s">
        <v>848</v>
      </c>
    </row>
    <row r="615" spans="1:8" x14ac:dyDescent="0.35">
      <c r="A615" s="7" t="str">
        <f>VLOOKUP(B615,'Client Info'!$A:$B,2, FALSE)</f>
        <v>Bill Bartels</v>
      </c>
      <c r="B615" s="19" t="str">
        <f>'Client Info'!A615</f>
        <v>EDC1897g</v>
      </c>
      <c r="C615" s="19">
        <f ca="1">(IF('Client Info'!M615="","",(IF(YEARFRAC('Client Info'!M615,Reference!$C$4)&lt;1,0,IF(AND(YEARFRAC('Client Info'!M615,Reference!$C$4)&gt;=1,YEARFRAC('Client Info'!M615,Reference!$C$4)&lt;=3),5,IF(AND(YEARFRAC('Client Info'!M615,Reference!$C$4)&gt;=4,YEARFRAC('Client Info'!M615,Reference!$C$4)&lt;=7),15,IF(YEARFRAC('Client Info'!M615,Reference!$C$4)&gt;=8,25,IF(YEARFRAC('Client Info'!M615,Reference!$C$4)=YEARFRAC('Client Info'!M615,Reference!$C$4),0,0))))))))</f>
        <v>0</v>
      </c>
      <c r="D615" s="19">
        <f>IF(OR('Client Info'!J615=Reference!$A$7),0,IF(OR(Reference!$A$5='Client Info'!J615, 'Client Info'!J615=Reference!$A$19,'Client Info'!J615=Reference!$A$23,'Client Info'!J615=Reference!$A$12),25, IF(OR('Client Info'!J615=Reference!$A$6, 'Client Info'!J615=Reference!$A$16),15, IF(OR('Client Info'!J615=Reference!$A$4,'Client Info'!J615=Reference!$A$13,'Client Info'!J615=Reference!$A$17,),5,0))))</f>
        <v>25</v>
      </c>
      <c r="E615" s="19">
        <f>IF('Client Info'!O615&lt;Reference!$E$5,0,IF(AND('Client Info'!O615&gt;=Reference!$E$5,'Client Info'!O615&lt;Reference!$E$6),5,IF(AND('Client Info'!O615&gt;=Reference!$E$6,'Client Info'!O615&lt;Reference!$E$7),15,IF(Reference!$E$7&lt;='Client Info'!O615,25))))</f>
        <v>0</v>
      </c>
      <c r="F615" s="19">
        <f>IF(OR('Client Info'!R615=Reference!$B$4,'Client Info'!R615=Reference!$B$5,'Client Info'!R615=Reference!$B$6),25,0)</f>
        <v>25</v>
      </c>
      <c r="G615" s="19">
        <f t="shared" ca="1" si="11"/>
        <v>50</v>
      </c>
      <c r="H615" s="19" t="s">
        <v>812</v>
      </c>
    </row>
    <row r="616" spans="1:8" x14ac:dyDescent="0.35">
      <c r="A616" s="7" t="str">
        <f>VLOOKUP(B616,'Client Info'!$A:$B,2, FALSE)</f>
        <v>Matthew T. McConville</v>
      </c>
      <c r="B616" s="19" t="str">
        <f>'Client Info'!A616</f>
        <v>EDC1591g</v>
      </c>
      <c r="C616" s="19" t="str">
        <f>(IF('Client Info'!M616="","",(IF(YEARFRAC('Client Info'!M616,Reference!$C$4)&lt;1,0,IF(AND(YEARFRAC('Client Info'!M616,Reference!$C$4)&gt;=1,YEARFRAC('Client Info'!M616,Reference!$C$4)&lt;=3),5,IF(AND(YEARFRAC('Client Info'!M616,Reference!$C$4)&gt;=4,YEARFRAC('Client Info'!M616,Reference!$C$4)&lt;=7),15,IF(YEARFRAC('Client Info'!M616,Reference!$C$4)&gt;=8,25,IF(YEARFRAC('Client Info'!M616,Reference!$C$4)=YEARFRAC('Client Info'!M616,Reference!$C$4),0,0))))))))</f>
        <v/>
      </c>
      <c r="D616" s="19">
        <f>IF(OR('Client Info'!J616=Reference!$A$7),0,IF(OR(Reference!$A$5='Client Info'!J616, 'Client Info'!J616=Reference!$A$19,'Client Info'!J616=Reference!$A$23,'Client Info'!J616=Reference!$A$12),25, IF(OR('Client Info'!J616=Reference!$A$6, 'Client Info'!J616=Reference!$A$16),15, IF(OR('Client Info'!J616=Reference!$A$4,'Client Info'!J616=Reference!$A$13,'Client Info'!J616=Reference!$A$17,),5,0))))</f>
        <v>5</v>
      </c>
      <c r="E616" s="19">
        <f>IF('Client Info'!O616&lt;Reference!$E$5,0,IF(AND('Client Info'!O616&gt;=Reference!$E$5,'Client Info'!O616&lt;Reference!$E$6),5,IF(AND('Client Info'!O616&gt;=Reference!$E$6,'Client Info'!O616&lt;Reference!$E$7),15,IF(Reference!$E$7&lt;='Client Info'!O616,25))))</f>
        <v>0</v>
      </c>
      <c r="F616" s="19">
        <f>IF(OR('Client Info'!R616=Reference!$B$4,'Client Info'!R616=Reference!$B$5,'Client Info'!R616=Reference!$B$6),25,0)</f>
        <v>0</v>
      </c>
      <c r="G616" s="19">
        <f t="shared" si="11"/>
        <v>5</v>
      </c>
      <c r="H616" s="19" t="s">
        <v>1368</v>
      </c>
    </row>
    <row r="617" spans="1:8" x14ac:dyDescent="0.35">
      <c r="A617" s="7" t="str">
        <f>VLOOKUP(B617,'Client Info'!$A:$B,2, FALSE)</f>
        <v>Bill Bartels</v>
      </c>
      <c r="B617" s="19" t="str">
        <f>'Client Info'!A617</f>
        <v>EDC2721</v>
      </c>
      <c r="C617" s="19">
        <f ca="1">(IF('Client Info'!M617="","",(IF(YEARFRAC('Client Info'!M617,Reference!$C$4)&lt;1,0,IF(AND(YEARFRAC('Client Info'!M617,Reference!$C$4)&gt;=1,YEARFRAC('Client Info'!M617,Reference!$C$4)&lt;=3),5,IF(AND(YEARFRAC('Client Info'!M617,Reference!$C$4)&gt;=4,YEARFRAC('Client Info'!M617,Reference!$C$4)&lt;=7),15,IF(YEARFRAC('Client Info'!M617,Reference!$C$4)&gt;=8,25,IF(YEARFRAC('Client Info'!M617,Reference!$C$4)=YEARFRAC('Client Info'!M617,Reference!$C$4),0,0))))))))</f>
        <v>25</v>
      </c>
      <c r="D617" s="19">
        <f>IF(OR('Client Info'!J617=Reference!$A$7),0,IF(OR(Reference!$A$5='Client Info'!J617, 'Client Info'!J617=Reference!$A$19,'Client Info'!J617=Reference!$A$23,'Client Info'!J617=Reference!$A$12),25, IF(OR('Client Info'!J617=Reference!$A$6, 'Client Info'!J617=Reference!$A$16),15, IF(OR('Client Info'!J617=Reference!$A$4,'Client Info'!J617=Reference!$A$13,'Client Info'!J617=Reference!$A$17,),5,0))))</f>
        <v>25</v>
      </c>
      <c r="E617" s="19">
        <f>IF('Client Info'!O617&lt;Reference!$E$5,0,IF(AND('Client Info'!O617&gt;=Reference!$E$5,'Client Info'!O617&lt;Reference!$E$6),5,IF(AND('Client Info'!O617&gt;=Reference!$E$6,'Client Info'!O617&lt;Reference!$E$7),15,IF(Reference!$E$7&lt;='Client Info'!O617,25))))</f>
        <v>15</v>
      </c>
      <c r="F617" s="19">
        <f>IF(OR('Client Info'!R617=Reference!$B$4,'Client Info'!R617=Reference!$B$5,'Client Info'!R617=Reference!$B$6),25,0)</f>
        <v>25</v>
      </c>
      <c r="G617" s="19">
        <f t="shared" ca="1" si="11"/>
        <v>90</v>
      </c>
      <c r="H617" s="19" t="s">
        <v>812</v>
      </c>
    </row>
    <row r="618" spans="1:8" x14ac:dyDescent="0.35">
      <c r="A618" s="7" t="str">
        <f>VLOOKUP(B618,'Client Info'!$A:$B,2, FALSE)</f>
        <v>Rose Obetz</v>
      </c>
      <c r="B618" s="19" t="str">
        <f>'Client Info'!A618</f>
        <v>EDC1825g</v>
      </c>
      <c r="C618" s="19">
        <f ca="1">(IF('Client Info'!M618="","",(IF(YEARFRAC('Client Info'!M618,Reference!$C$4)&lt;1,0,IF(AND(YEARFRAC('Client Info'!M618,Reference!$C$4)&gt;=1,YEARFRAC('Client Info'!M618,Reference!$C$4)&lt;=3),5,IF(AND(YEARFRAC('Client Info'!M618,Reference!$C$4)&gt;=4,YEARFRAC('Client Info'!M618,Reference!$C$4)&lt;=7),15,IF(YEARFRAC('Client Info'!M618,Reference!$C$4)&gt;=8,25,IF(YEARFRAC('Client Info'!M618,Reference!$C$4)=YEARFRAC('Client Info'!M618,Reference!$C$4),0,0))))))))</f>
        <v>15</v>
      </c>
      <c r="D618" s="19">
        <f>IF(OR('Client Info'!J618=Reference!$A$7),0,IF(OR(Reference!$A$5='Client Info'!J618, 'Client Info'!J618=Reference!$A$19,'Client Info'!J618=Reference!$A$23,'Client Info'!J618=Reference!$A$12),25, IF(OR('Client Info'!J618=Reference!$A$6, 'Client Info'!J618=Reference!$A$16),15, IF(OR('Client Info'!J618=Reference!$A$4,'Client Info'!J618=Reference!$A$13,'Client Info'!J618=Reference!$A$17,),5,0))))</f>
        <v>0</v>
      </c>
      <c r="E618" s="19">
        <f>IF('Client Info'!O618&lt;Reference!$E$5,0,IF(AND('Client Info'!O618&gt;=Reference!$E$5,'Client Info'!O618&lt;Reference!$E$6),5,IF(AND('Client Info'!O618&gt;=Reference!$E$6,'Client Info'!O618&lt;Reference!$E$7),15,IF(Reference!$E$7&lt;='Client Info'!O618,25))))</f>
        <v>0</v>
      </c>
      <c r="F618" s="19">
        <f>IF(OR('Client Info'!R618=Reference!$B$4,'Client Info'!R618=Reference!$B$5,'Client Info'!R618=Reference!$B$6),25,0)</f>
        <v>0</v>
      </c>
      <c r="G618" s="19">
        <f t="shared" ca="1" si="11"/>
        <v>15</v>
      </c>
      <c r="H618" s="19" t="s">
        <v>874</v>
      </c>
    </row>
    <row r="619" spans="1:8" x14ac:dyDescent="0.35">
      <c r="A619" s="7" t="str">
        <f>VLOOKUP(B619,'Client Info'!$A:$B,2, FALSE)</f>
        <v>Alondra Gaytan</v>
      </c>
      <c r="B619" s="19" t="str">
        <f>'Client Info'!A619</f>
        <v>EDC2426</v>
      </c>
      <c r="C619" s="19">
        <f ca="1">(IF('Client Info'!M619="","",(IF(YEARFRAC('Client Info'!M619,Reference!$C$4)&lt;1,0,IF(AND(YEARFRAC('Client Info'!M619,Reference!$C$4)&gt;=1,YEARFRAC('Client Info'!M619,Reference!$C$4)&lt;=3),5,IF(AND(YEARFRAC('Client Info'!M619,Reference!$C$4)&gt;=4,YEARFRAC('Client Info'!M619,Reference!$C$4)&lt;=7),15,IF(YEARFRAC('Client Info'!M619,Reference!$C$4)&gt;=8,25,IF(YEARFRAC('Client Info'!M619,Reference!$C$4)=YEARFRAC('Client Info'!M619,Reference!$C$4),0,0))))))))</f>
        <v>25</v>
      </c>
      <c r="D619" s="19">
        <f>IF(OR('Client Info'!J619=Reference!$A$7),0,IF(OR(Reference!$A$5='Client Info'!J619, 'Client Info'!J619=Reference!$A$19,'Client Info'!J619=Reference!$A$23,'Client Info'!J619=Reference!$A$12),25, IF(OR('Client Info'!J619=Reference!$A$6, 'Client Info'!J619=Reference!$A$16),15, IF(OR('Client Info'!J619=Reference!$A$4,'Client Info'!J619=Reference!$A$13,'Client Info'!J619=Reference!$A$17,),5,0))))</f>
        <v>15</v>
      </c>
      <c r="E619" s="19">
        <f>IF('Client Info'!O619&lt;Reference!$E$5,0,IF(AND('Client Info'!O619&gt;=Reference!$E$5,'Client Info'!O619&lt;Reference!$E$6),5,IF(AND('Client Info'!O619&gt;=Reference!$E$6,'Client Info'!O619&lt;Reference!$E$7),15,IF(Reference!$E$7&lt;='Client Info'!O619,25))))</f>
        <v>0</v>
      </c>
      <c r="F619" s="19">
        <f>IF(OR('Client Info'!R619=Reference!$B$4,'Client Info'!R619=Reference!$B$5,'Client Info'!R619=Reference!$B$6),25,0)</f>
        <v>0</v>
      </c>
      <c r="G619" s="19">
        <f t="shared" ca="1" si="11"/>
        <v>40</v>
      </c>
      <c r="H619" s="19" t="s">
        <v>885</v>
      </c>
    </row>
    <row r="620" spans="1:8" x14ac:dyDescent="0.35">
      <c r="A620" s="7" t="str">
        <f>VLOOKUP(B620,'Client Info'!$A:$B,2, FALSE)</f>
        <v>Anthony C. Elliott</v>
      </c>
      <c r="B620" s="19" t="str">
        <f>'Client Info'!A620</f>
        <v>EDC2795DRR</v>
      </c>
      <c r="C620" s="19">
        <f ca="1">(IF('Client Info'!M620="","",(IF(YEARFRAC('Client Info'!M620,Reference!$C$4)&lt;1,0,IF(AND(YEARFRAC('Client Info'!M620,Reference!$C$4)&gt;=1,YEARFRAC('Client Info'!M620,Reference!$C$4)&lt;=3),5,IF(AND(YEARFRAC('Client Info'!M620,Reference!$C$4)&gt;=4,YEARFRAC('Client Info'!M620,Reference!$C$4)&lt;=7),15,IF(YEARFRAC('Client Info'!M620,Reference!$C$4)&gt;=8,25,IF(YEARFRAC('Client Info'!M620,Reference!$C$4)=YEARFRAC('Client Info'!M620,Reference!$C$4),0,0))))))))</f>
        <v>0</v>
      </c>
      <c r="D620" s="19">
        <f>IF(OR('Client Info'!J620=Reference!$A$7),0,IF(OR(Reference!$A$5='Client Info'!J620, 'Client Info'!J620=Reference!$A$19,'Client Info'!J620=Reference!$A$23,'Client Info'!J620=Reference!$A$12),25, IF(OR('Client Info'!J620=Reference!$A$6, 'Client Info'!J620=Reference!$A$16),15, IF(OR('Client Info'!J620=Reference!$A$4,'Client Info'!J620=Reference!$A$13,'Client Info'!J620=Reference!$A$17,),5,0))))</f>
        <v>0</v>
      </c>
      <c r="E620" s="19">
        <f>IF('Client Info'!O620&lt;Reference!$E$5,0,IF(AND('Client Info'!O620&gt;=Reference!$E$5,'Client Info'!O620&lt;Reference!$E$6),5,IF(AND('Client Info'!O620&gt;=Reference!$E$6,'Client Info'!O620&lt;Reference!$E$7),15,IF(Reference!$E$7&lt;='Client Info'!O620,25))))</f>
        <v>0</v>
      </c>
      <c r="F620" s="19">
        <f>IF(OR('Client Info'!R620=Reference!$B$4,'Client Info'!R620=Reference!$B$5,'Client Info'!R620=Reference!$B$6),25,0)</f>
        <v>0</v>
      </c>
      <c r="G620" s="19">
        <f t="shared" ca="1" si="11"/>
        <v>0</v>
      </c>
      <c r="H620" s="19" t="s">
        <v>1365</v>
      </c>
    </row>
    <row r="621" spans="1:8" x14ac:dyDescent="0.35">
      <c r="A621" s="7" t="str">
        <f>VLOOKUP(B621,'Client Info'!$A:$B,2, FALSE)</f>
        <v>Clare Briglio</v>
      </c>
      <c r="B621" s="19" t="str">
        <f>'Client Info'!A621</f>
        <v>EDC1572g</v>
      </c>
      <c r="C621" s="19">
        <f ca="1">(IF('Client Info'!M621="","",(IF(YEARFRAC('Client Info'!M621,Reference!$C$4)&lt;1,0,IF(AND(YEARFRAC('Client Info'!M621,Reference!$C$4)&gt;=1,YEARFRAC('Client Info'!M621,Reference!$C$4)&lt;=3),5,IF(AND(YEARFRAC('Client Info'!M621,Reference!$C$4)&gt;=4,YEARFRAC('Client Info'!M621,Reference!$C$4)&lt;=7),15,IF(YEARFRAC('Client Info'!M621,Reference!$C$4)&gt;=8,25,IF(YEARFRAC('Client Info'!M621,Reference!$C$4)=YEARFRAC('Client Info'!M621,Reference!$C$4),0,0))))))))</f>
        <v>15</v>
      </c>
      <c r="D621" s="19">
        <f>IF(OR('Client Info'!J621=Reference!$A$7),0,IF(OR(Reference!$A$5='Client Info'!J621, 'Client Info'!J621=Reference!$A$19,'Client Info'!J621=Reference!$A$23,'Client Info'!J621=Reference!$A$12),25, IF(OR('Client Info'!J621=Reference!$A$6, 'Client Info'!J621=Reference!$A$16),15, IF(OR('Client Info'!J621=Reference!$A$4,'Client Info'!J621=Reference!$A$13,'Client Info'!J621=Reference!$A$17,),5,0))))</f>
        <v>0</v>
      </c>
      <c r="E621" s="19">
        <f>IF('Client Info'!O621&lt;Reference!$E$5,0,IF(AND('Client Info'!O621&gt;=Reference!$E$5,'Client Info'!O621&lt;Reference!$E$6),5,IF(AND('Client Info'!O621&gt;=Reference!$E$6,'Client Info'!O621&lt;Reference!$E$7),15,IF(Reference!$E$7&lt;='Client Info'!O621,25))))</f>
        <v>0</v>
      </c>
      <c r="F621" s="19">
        <f>IF(OR('Client Info'!R621=Reference!$B$4,'Client Info'!R621=Reference!$B$5,'Client Info'!R621=Reference!$B$6),25,0)</f>
        <v>25</v>
      </c>
      <c r="G621" s="19">
        <f t="shared" ca="1" si="11"/>
        <v>40</v>
      </c>
      <c r="H621" s="19" t="s">
        <v>809</v>
      </c>
    </row>
    <row r="622" spans="1:8" x14ac:dyDescent="0.35">
      <c r="A622" s="7" t="str">
        <f>VLOOKUP(B622,'Client Info'!$A:$B,2, FALSE)</f>
        <v>Rose Obetz</v>
      </c>
      <c r="B622" s="19" t="str">
        <f>'Client Info'!A622</f>
        <v>EDC0016</v>
      </c>
      <c r="C622" s="19">
        <f ca="1">(IF('Client Info'!M622="","",(IF(YEARFRAC('Client Info'!M622,Reference!$C$4)&lt;1,0,IF(AND(YEARFRAC('Client Info'!M622,Reference!$C$4)&gt;=1,YEARFRAC('Client Info'!M622,Reference!$C$4)&lt;=3),5,IF(AND(YEARFRAC('Client Info'!M622,Reference!$C$4)&gt;=4,YEARFRAC('Client Info'!M622,Reference!$C$4)&lt;=7),15,IF(YEARFRAC('Client Info'!M622,Reference!$C$4)&gt;=8,25,IF(YEARFRAC('Client Info'!M622,Reference!$C$4)=YEARFRAC('Client Info'!M622,Reference!$C$4),0,0))))))))</f>
        <v>25</v>
      </c>
      <c r="D622" s="19">
        <f>IF(OR('Client Info'!J622=Reference!$A$7),0,IF(OR(Reference!$A$5='Client Info'!J622, 'Client Info'!J622=Reference!$A$19,'Client Info'!J622=Reference!$A$23,'Client Info'!J622=Reference!$A$12),25, IF(OR('Client Info'!J622=Reference!$A$6, 'Client Info'!J622=Reference!$A$16),15, IF(OR('Client Info'!J622=Reference!$A$4,'Client Info'!J622=Reference!$A$13,'Client Info'!J622=Reference!$A$17,),5,0))))</f>
        <v>0</v>
      </c>
      <c r="E622" s="19">
        <f>IF('Client Info'!O622&lt;Reference!$E$5,0,IF(AND('Client Info'!O622&gt;=Reference!$E$5,'Client Info'!O622&lt;Reference!$E$6),5,IF(AND('Client Info'!O622&gt;=Reference!$E$6,'Client Info'!O622&lt;Reference!$E$7),15,IF(Reference!$E$7&lt;='Client Info'!O622,25))))</f>
        <v>25</v>
      </c>
      <c r="F622" s="19">
        <f>IF(OR('Client Info'!R622=Reference!$B$4,'Client Info'!R622=Reference!$B$5,'Client Info'!R622=Reference!$B$6),25,0)</f>
        <v>0</v>
      </c>
      <c r="G622" s="19">
        <f t="shared" ca="1" si="11"/>
        <v>50</v>
      </c>
      <c r="H622" s="19" t="s">
        <v>874</v>
      </c>
    </row>
    <row r="623" spans="1:8" x14ac:dyDescent="0.35">
      <c r="A623" s="7" t="str">
        <f>VLOOKUP(B623,'Client Info'!$A:$B,2, FALSE)</f>
        <v>Eric J. Zackrison</v>
      </c>
      <c r="B623" s="19" t="str">
        <f>'Client Info'!A623</f>
        <v>EDC2470</v>
      </c>
      <c r="C623" s="19">
        <f ca="1">(IF('Client Info'!M623="","",(IF(YEARFRAC('Client Info'!M623,Reference!$C$4)&lt;1,0,IF(AND(YEARFRAC('Client Info'!M623,Reference!$C$4)&gt;=1,YEARFRAC('Client Info'!M623,Reference!$C$4)&lt;=3),5,IF(AND(YEARFRAC('Client Info'!M623,Reference!$C$4)&gt;=4,YEARFRAC('Client Info'!M623,Reference!$C$4)&lt;=7),15,IF(YEARFRAC('Client Info'!M623,Reference!$C$4)&gt;=8,25,IF(YEARFRAC('Client Info'!M623,Reference!$C$4)=YEARFRAC('Client Info'!M623,Reference!$C$4),0,0))))))))</f>
        <v>5</v>
      </c>
      <c r="D623" s="19">
        <f>IF(OR('Client Info'!J623=Reference!$A$7),0,IF(OR(Reference!$A$5='Client Info'!J623, 'Client Info'!J623=Reference!$A$19,'Client Info'!J623=Reference!$A$23,'Client Info'!J623=Reference!$A$12),25, IF(OR('Client Info'!J623=Reference!$A$6, 'Client Info'!J623=Reference!$A$16),15, IF(OR('Client Info'!J623=Reference!$A$4,'Client Info'!J623=Reference!$A$13,'Client Info'!J623=Reference!$A$17,),5,0))))</f>
        <v>15</v>
      </c>
      <c r="E623" s="19">
        <f>IF('Client Info'!O623&lt;Reference!$E$5,0,IF(AND('Client Info'!O623&gt;=Reference!$E$5,'Client Info'!O623&lt;Reference!$E$6),5,IF(AND('Client Info'!O623&gt;=Reference!$E$6,'Client Info'!O623&lt;Reference!$E$7),15,IF(Reference!$E$7&lt;='Client Info'!O623,25))))</f>
        <v>0</v>
      </c>
      <c r="F623" s="19">
        <f>IF(OR('Client Info'!R623=Reference!$B$4,'Client Info'!R623=Reference!$B$5,'Client Info'!R623=Reference!$B$6),25,0)</f>
        <v>0</v>
      </c>
      <c r="G623" s="19">
        <f t="shared" ca="1" si="11"/>
        <v>20</v>
      </c>
      <c r="H623" s="19" t="s">
        <v>1367</v>
      </c>
    </row>
    <row r="624" spans="1:8" x14ac:dyDescent="0.35">
      <c r="A624" s="7" t="str">
        <f>VLOOKUP(B624,'Client Info'!$A:$B,2, FALSE)</f>
        <v>Bill Bartels</v>
      </c>
      <c r="B624" s="19" t="str">
        <f>'Client Info'!A624</f>
        <v>EDC2577</v>
      </c>
      <c r="C624" s="19" t="str">
        <f>(IF('Client Info'!M624="","",(IF(YEARFRAC('Client Info'!M624,Reference!$C$4)&lt;1,0,IF(AND(YEARFRAC('Client Info'!M624,Reference!$C$4)&gt;=1,YEARFRAC('Client Info'!M624,Reference!$C$4)&lt;=3),5,IF(AND(YEARFRAC('Client Info'!M624,Reference!$C$4)&gt;=4,YEARFRAC('Client Info'!M624,Reference!$C$4)&lt;=7),15,IF(YEARFRAC('Client Info'!M624,Reference!$C$4)&gt;=8,25,IF(YEARFRAC('Client Info'!M624,Reference!$C$4)=YEARFRAC('Client Info'!M624,Reference!$C$4),0,0))))))))</f>
        <v/>
      </c>
      <c r="D624" s="19">
        <f>IF(OR('Client Info'!J624=Reference!$A$7),0,IF(OR(Reference!$A$5='Client Info'!J624, 'Client Info'!J624=Reference!$A$19,'Client Info'!J624=Reference!$A$23,'Client Info'!J624=Reference!$A$12),25, IF(OR('Client Info'!J624=Reference!$A$6, 'Client Info'!J624=Reference!$A$16),15, IF(OR('Client Info'!J624=Reference!$A$4,'Client Info'!J624=Reference!$A$13,'Client Info'!J624=Reference!$A$17,),5,0))))</f>
        <v>0</v>
      </c>
      <c r="E624" s="19">
        <f>IF('Client Info'!O624&lt;Reference!$E$5,0,IF(AND('Client Info'!O624&gt;=Reference!$E$5,'Client Info'!O624&lt;Reference!$E$6),5,IF(AND('Client Info'!O624&gt;=Reference!$E$6,'Client Info'!O624&lt;Reference!$E$7),15,IF(Reference!$E$7&lt;='Client Info'!O624,25))))</f>
        <v>0</v>
      </c>
      <c r="F624" s="19">
        <f>IF(OR('Client Info'!R624=Reference!$B$4,'Client Info'!R624=Reference!$B$5,'Client Info'!R624=Reference!$B$6),25,0)</f>
        <v>25</v>
      </c>
      <c r="G624" s="19">
        <f t="shared" si="11"/>
        <v>25</v>
      </c>
      <c r="H624" s="19" t="s">
        <v>812</v>
      </c>
    </row>
    <row r="625" spans="1:8" x14ac:dyDescent="0.35">
      <c r="A625" s="7" t="str">
        <f>VLOOKUP(B625,'Client Info'!$A:$B,2, FALSE)</f>
        <v>Alondra Gaytan</v>
      </c>
      <c r="B625" s="19" t="str">
        <f>'Client Info'!A625</f>
        <v>EDC2217</v>
      </c>
      <c r="C625" s="19">
        <f ca="1">(IF('Client Info'!M625="","",(IF(YEARFRAC('Client Info'!M625,Reference!$C$4)&lt;1,0,IF(AND(YEARFRAC('Client Info'!M625,Reference!$C$4)&gt;=1,YEARFRAC('Client Info'!M625,Reference!$C$4)&lt;=3),5,IF(AND(YEARFRAC('Client Info'!M625,Reference!$C$4)&gt;=4,YEARFRAC('Client Info'!M625,Reference!$C$4)&lt;=7),15,IF(YEARFRAC('Client Info'!M625,Reference!$C$4)&gt;=8,25,IF(YEARFRAC('Client Info'!M625,Reference!$C$4)=YEARFRAC('Client Info'!M625,Reference!$C$4),0,0))))))))</f>
        <v>5</v>
      </c>
      <c r="D625" s="19">
        <f>IF(OR('Client Info'!J625=Reference!$A$7),0,IF(OR(Reference!$A$5='Client Info'!J625, 'Client Info'!J625=Reference!$A$19,'Client Info'!J625=Reference!$A$23,'Client Info'!J625=Reference!$A$12),25, IF(OR('Client Info'!J625=Reference!$A$6, 'Client Info'!J625=Reference!$A$16),15, IF(OR('Client Info'!J625=Reference!$A$4,'Client Info'!J625=Reference!$A$13,'Client Info'!J625=Reference!$A$17,),5,0))))</f>
        <v>5</v>
      </c>
      <c r="E625" s="19">
        <f>IF('Client Info'!O625&lt;Reference!$E$5,0,IF(AND('Client Info'!O625&gt;=Reference!$E$5,'Client Info'!O625&lt;Reference!$E$6),5,IF(AND('Client Info'!O625&gt;=Reference!$E$6,'Client Info'!O625&lt;Reference!$E$7),15,IF(Reference!$E$7&lt;='Client Info'!O625,25))))</f>
        <v>0</v>
      </c>
      <c r="F625" s="19">
        <f>IF(OR('Client Info'!R625=Reference!$B$4,'Client Info'!R625=Reference!$B$5,'Client Info'!R625=Reference!$B$6),25,0)</f>
        <v>0</v>
      </c>
      <c r="G625" s="19">
        <f t="shared" ca="1" si="11"/>
        <v>10</v>
      </c>
      <c r="H625" s="19" t="s">
        <v>885</v>
      </c>
    </row>
    <row r="626" spans="1:8" x14ac:dyDescent="0.35">
      <c r="A626" s="7" t="str">
        <f>VLOOKUP(B626,'Client Info'!$A:$B,2, FALSE)</f>
        <v>Bill Bartels</v>
      </c>
      <c r="B626" s="19" t="str">
        <f>'Client Info'!A626</f>
        <v>EDC1859g</v>
      </c>
      <c r="C626" s="19">
        <f ca="1">(IF('Client Info'!M626="","",(IF(YEARFRAC('Client Info'!M626,Reference!$C$4)&lt;1,0,IF(AND(YEARFRAC('Client Info'!M626,Reference!$C$4)&gt;=1,YEARFRAC('Client Info'!M626,Reference!$C$4)&lt;=3),5,IF(AND(YEARFRAC('Client Info'!M626,Reference!$C$4)&gt;=4,YEARFRAC('Client Info'!M626,Reference!$C$4)&lt;=7),15,IF(YEARFRAC('Client Info'!M626,Reference!$C$4)&gt;=8,25,IF(YEARFRAC('Client Info'!M626,Reference!$C$4)=YEARFRAC('Client Info'!M626,Reference!$C$4),0,0))))))))</f>
        <v>0</v>
      </c>
      <c r="D626" s="19">
        <f>IF(OR('Client Info'!J626=Reference!$A$7),0,IF(OR(Reference!$A$5='Client Info'!J626, 'Client Info'!J626=Reference!$A$19,'Client Info'!J626=Reference!$A$23,'Client Info'!J626=Reference!$A$12),25, IF(OR('Client Info'!J626=Reference!$A$6, 'Client Info'!J626=Reference!$A$16),15, IF(OR('Client Info'!J626=Reference!$A$4,'Client Info'!J626=Reference!$A$13,'Client Info'!J626=Reference!$A$17,),5,0))))</f>
        <v>25</v>
      </c>
      <c r="E626" s="19">
        <f>IF('Client Info'!O626&lt;Reference!$E$5,0,IF(AND('Client Info'!O626&gt;=Reference!$E$5,'Client Info'!O626&lt;Reference!$E$6),5,IF(AND('Client Info'!O626&gt;=Reference!$E$6,'Client Info'!O626&lt;Reference!$E$7),15,IF(Reference!$E$7&lt;='Client Info'!O626,25))))</f>
        <v>0</v>
      </c>
      <c r="F626" s="19">
        <f>IF(OR('Client Info'!R626=Reference!$B$4,'Client Info'!R626=Reference!$B$5,'Client Info'!R626=Reference!$B$6),25,0)</f>
        <v>25</v>
      </c>
      <c r="G626" s="19">
        <f t="shared" ca="1" si="11"/>
        <v>50</v>
      </c>
      <c r="H626" s="19" t="s">
        <v>812</v>
      </c>
    </row>
    <row r="627" spans="1:8" x14ac:dyDescent="0.35">
      <c r="A627" s="7" t="str">
        <f>VLOOKUP(B627,'Client Info'!$A:$B,2, FALSE)</f>
        <v>Eric J. Zackrison</v>
      </c>
      <c r="B627" s="19" t="str">
        <f>'Client Info'!A627</f>
        <v>EDC2284</v>
      </c>
      <c r="C627" s="19">
        <f ca="1">(IF('Client Info'!M627="","",(IF(YEARFRAC('Client Info'!M627,Reference!$C$4)&lt;1,0,IF(AND(YEARFRAC('Client Info'!M627,Reference!$C$4)&gt;=1,YEARFRAC('Client Info'!M627,Reference!$C$4)&lt;=3),5,IF(AND(YEARFRAC('Client Info'!M627,Reference!$C$4)&gt;=4,YEARFRAC('Client Info'!M627,Reference!$C$4)&lt;=7),15,IF(YEARFRAC('Client Info'!M627,Reference!$C$4)&gt;=8,25,IF(YEARFRAC('Client Info'!M627,Reference!$C$4)=YEARFRAC('Client Info'!M627,Reference!$C$4),0,0))))))))</f>
        <v>5</v>
      </c>
      <c r="D627" s="19">
        <f>IF(OR('Client Info'!J627=Reference!$A$7),0,IF(OR(Reference!$A$5='Client Info'!J627, 'Client Info'!J627=Reference!$A$19,'Client Info'!J627=Reference!$A$23,'Client Info'!J627=Reference!$A$12),25, IF(OR('Client Info'!J627=Reference!$A$6, 'Client Info'!J627=Reference!$A$16),15, IF(OR('Client Info'!J627=Reference!$A$4,'Client Info'!J627=Reference!$A$13,'Client Info'!J627=Reference!$A$17,),5,0))))</f>
        <v>5</v>
      </c>
      <c r="E627" s="19">
        <f>IF('Client Info'!O627&lt;Reference!$E$5,0,IF(AND('Client Info'!O627&gt;=Reference!$E$5,'Client Info'!O627&lt;Reference!$E$6),5,IF(AND('Client Info'!O627&gt;=Reference!$E$6,'Client Info'!O627&lt;Reference!$E$7),15,IF(Reference!$E$7&lt;='Client Info'!O627,25))))</f>
        <v>25</v>
      </c>
      <c r="F627" s="19">
        <f>IF(OR('Client Info'!R627=Reference!$B$4,'Client Info'!R627=Reference!$B$5,'Client Info'!R627=Reference!$B$6),25,0)</f>
        <v>0</v>
      </c>
      <c r="G627" s="19">
        <f t="shared" ca="1" si="11"/>
        <v>35</v>
      </c>
      <c r="H627" s="19" t="s">
        <v>1367</v>
      </c>
    </row>
    <row r="628" spans="1:8" x14ac:dyDescent="0.35">
      <c r="A628" s="7" t="str">
        <f>VLOOKUP(B628,'Client Info'!$A:$B,2, FALSE)</f>
        <v>Alondra Gaytan</v>
      </c>
      <c r="B628" s="19" t="str">
        <f>'Client Info'!A628</f>
        <v>EDC3012</v>
      </c>
      <c r="C628" s="19">
        <f ca="1">(IF('Client Info'!M628="","",(IF(YEARFRAC('Client Info'!M628,Reference!$C$4)&lt;1,0,IF(AND(YEARFRAC('Client Info'!M628,Reference!$C$4)&gt;=1,YEARFRAC('Client Info'!M628,Reference!$C$4)&lt;=3),5,IF(AND(YEARFRAC('Client Info'!M628,Reference!$C$4)&gt;=4,YEARFRAC('Client Info'!M628,Reference!$C$4)&lt;=7),15,IF(YEARFRAC('Client Info'!M628,Reference!$C$4)&gt;=8,25,IF(YEARFRAC('Client Info'!M628,Reference!$C$4)=YEARFRAC('Client Info'!M628,Reference!$C$4),0,0))))))))</f>
        <v>0</v>
      </c>
      <c r="D628" s="19">
        <f>IF(OR('Client Info'!J628=Reference!$A$7),0,IF(OR(Reference!$A$5='Client Info'!J628, 'Client Info'!J628=Reference!$A$19,'Client Info'!J628=Reference!$A$23,'Client Info'!J628=Reference!$A$12),25, IF(OR('Client Info'!J628=Reference!$A$6, 'Client Info'!J628=Reference!$A$16),15, IF(OR('Client Info'!J628=Reference!$A$4,'Client Info'!J628=Reference!$A$13,'Client Info'!J628=Reference!$A$17,),5,0))))</f>
        <v>15</v>
      </c>
      <c r="E628" s="19">
        <f>IF('Client Info'!O628&lt;Reference!$E$5,0,IF(AND('Client Info'!O628&gt;=Reference!$E$5,'Client Info'!O628&lt;Reference!$E$6),5,IF(AND('Client Info'!O628&gt;=Reference!$E$6,'Client Info'!O628&lt;Reference!$E$7),15,IF(Reference!$E$7&lt;='Client Info'!O628,25))))</f>
        <v>15</v>
      </c>
      <c r="F628" s="19">
        <f>IF(OR('Client Info'!R628=Reference!$B$4,'Client Info'!R628=Reference!$B$5,'Client Info'!R628=Reference!$B$6),25,0)</f>
        <v>0</v>
      </c>
      <c r="G628" s="19">
        <f t="shared" ca="1" si="11"/>
        <v>30</v>
      </c>
      <c r="H628" s="19" t="s">
        <v>885</v>
      </c>
    </row>
    <row r="629" spans="1:8" x14ac:dyDescent="0.35">
      <c r="A629" s="7" t="str">
        <f>VLOOKUP(B629,'Client Info'!$A:$B,2, FALSE)</f>
        <v>Ray Bowman</v>
      </c>
      <c r="B629" s="19" t="str">
        <f>'Client Info'!A629</f>
        <v>EDC3029</v>
      </c>
      <c r="C629" s="19">
        <f ca="1">(IF('Client Info'!M629="","",(IF(YEARFRAC('Client Info'!M629,Reference!$C$4)&lt;1,0,IF(AND(YEARFRAC('Client Info'!M629,Reference!$C$4)&gt;=1,YEARFRAC('Client Info'!M629,Reference!$C$4)&lt;=3),5,IF(AND(YEARFRAC('Client Info'!M629,Reference!$C$4)&gt;=4,YEARFRAC('Client Info'!M629,Reference!$C$4)&lt;=7),15,IF(YEARFRAC('Client Info'!M629,Reference!$C$4)&gt;=8,25,IF(YEARFRAC('Client Info'!M629,Reference!$C$4)=YEARFRAC('Client Info'!M629,Reference!$C$4),0,0))))))))</f>
        <v>0</v>
      </c>
      <c r="D629" s="19">
        <f>IF(OR('Client Info'!J629=Reference!$A$7),0,IF(OR(Reference!$A$5='Client Info'!J629, 'Client Info'!J629=Reference!$A$19,'Client Info'!J629=Reference!$A$23,'Client Info'!J629=Reference!$A$12),25, IF(OR('Client Info'!J629=Reference!$A$6, 'Client Info'!J629=Reference!$A$16),15, IF(OR('Client Info'!J629=Reference!$A$4,'Client Info'!J629=Reference!$A$13,'Client Info'!J629=Reference!$A$17,),5,0))))</f>
        <v>25</v>
      </c>
      <c r="E629" s="19">
        <f>IF('Client Info'!O629&lt;Reference!$E$5,0,IF(AND('Client Info'!O629&gt;=Reference!$E$5,'Client Info'!O629&lt;Reference!$E$6),5,IF(AND('Client Info'!O629&gt;=Reference!$E$6,'Client Info'!O629&lt;Reference!$E$7),15,IF(Reference!$E$7&lt;='Client Info'!O629,25))))</f>
        <v>0</v>
      </c>
      <c r="F629" s="19">
        <f>IF(OR('Client Info'!R629=Reference!$B$4,'Client Info'!R629=Reference!$B$5,'Client Info'!R629=Reference!$B$6),25,0)</f>
        <v>0</v>
      </c>
      <c r="G629" s="19">
        <f t="shared" ca="1" si="11"/>
        <v>25</v>
      </c>
      <c r="H629" s="19" t="s">
        <v>912</v>
      </c>
    </row>
    <row r="630" spans="1:8" x14ac:dyDescent="0.35">
      <c r="A630" s="7" t="str">
        <f>VLOOKUP(B630,'Client Info'!$A:$B,2, FALSE)</f>
        <v>Rose Obetz</v>
      </c>
      <c r="B630" s="19" t="str">
        <f>'Client Info'!A630</f>
        <v>EDC1256</v>
      </c>
      <c r="C630" s="19">
        <f ca="1">(IF('Client Info'!M630="","",(IF(YEARFRAC('Client Info'!M630,Reference!$C$4)&lt;1,0,IF(AND(YEARFRAC('Client Info'!M630,Reference!$C$4)&gt;=1,YEARFRAC('Client Info'!M630,Reference!$C$4)&lt;=3),5,IF(AND(YEARFRAC('Client Info'!M630,Reference!$C$4)&gt;=4,YEARFRAC('Client Info'!M630,Reference!$C$4)&lt;=7),15,IF(YEARFRAC('Client Info'!M630,Reference!$C$4)&gt;=8,25,IF(YEARFRAC('Client Info'!M630,Reference!$C$4)=YEARFRAC('Client Info'!M630,Reference!$C$4),0,0))))))))</f>
        <v>15</v>
      </c>
      <c r="D630" s="19">
        <f>IF(OR('Client Info'!J630=Reference!$A$7),0,IF(OR(Reference!$A$5='Client Info'!J630, 'Client Info'!J630=Reference!$A$19,'Client Info'!J630=Reference!$A$23,'Client Info'!J630=Reference!$A$12),25, IF(OR('Client Info'!J630=Reference!$A$6, 'Client Info'!J630=Reference!$A$16),15, IF(OR('Client Info'!J630=Reference!$A$4,'Client Info'!J630=Reference!$A$13,'Client Info'!J630=Reference!$A$17,),5,0))))</f>
        <v>15</v>
      </c>
      <c r="E630" s="19">
        <f>IF('Client Info'!O630&lt;Reference!$E$5,0,IF(AND('Client Info'!O630&gt;=Reference!$E$5,'Client Info'!O630&lt;Reference!$E$6),5,IF(AND('Client Info'!O630&gt;=Reference!$E$6,'Client Info'!O630&lt;Reference!$E$7),15,IF(Reference!$E$7&lt;='Client Info'!O630,25))))</f>
        <v>0</v>
      </c>
      <c r="F630" s="19">
        <f>IF(OR('Client Info'!R630=Reference!$B$4,'Client Info'!R630=Reference!$B$5,'Client Info'!R630=Reference!$B$6),25,0)</f>
        <v>0</v>
      </c>
      <c r="G630" s="19">
        <f t="shared" ca="1" si="11"/>
        <v>30</v>
      </c>
      <c r="H630" s="19" t="s">
        <v>874</v>
      </c>
    </row>
    <row r="631" spans="1:8" x14ac:dyDescent="0.35">
      <c r="A631" s="7" t="str">
        <f>VLOOKUP(B631,'Client Info'!$A:$B,2, FALSE)</f>
        <v>Bill Bartels</v>
      </c>
      <c r="B631" s="19" t="str">
        <f>'Client Info'!A631</f>
        <v>EDC2819</v>
      </c>
      <c r="C631" s="19">
        <f ca="1">(IF('Client Info'!M631="","",(IF(YEARFRAC('Client Info'!M631,Reference!$C$4)&lt;1,0,IF(AND(YEARFRAC('Client Info'!M631,Reference!$C$4)&gt;=1,YEARFRAC('Client Info'!M631,Reference!$C$4)&lt;=3),5,IF(AND(YEARFRAC('Client Info'!M631,Reference!$C$4)&gt;=4,YEARFRAC('Client Info'!M631,Reference!$C$4)&lt;=7),15,IF(YEARFRAC('Client Info'!M631,Reference!$C$4)&gt;=8,25,IF(YEARFRAC('Client Info'!M631,Reference!$C$4)=YEARFRAC('Client Info'!M631,Reference!$C$4),0,0))))))))</f>
        <v>0</v>
      </c>
      <c r="D631" s="19">
        <f>IF(OR('Client Info'!J631=Reference!$A$7),0,IF(OR(Reference!$A$5='Client Info'!J631, 'Client Info'!J631=Reference!$A$19,'Client Info'!J631=Reference!$A$23,'Client Info'!J631=Reference!$A$12),25, IF(OR('Client Info'!J631=Reference!$A$6, 'Client Info'!J631=Reference!$A$16),15, IF(OR('Client Info'!J631=Reference!$A$4,'Client Info'!J631=Reference!$A$13,'Client Info'!J631=Reference!$A$17,),5,0))))</f>
        <v>0</v>
      </c>
      <c r="E631" s="19">
        <f>IF('Client Info'!O631&lt;Reference!$E$5,0,IF(AND('Client Info'!O631&gt;=Reference!$E$5,'Client Info'!O631&lt;Reference!$E$6),5,IF(AND('Client Info'!O631&gt;=Reference!$E$6,'Client Info'!O631&lt;Reference!$E$7),15,IF(Reference!$E$7&lt;='Client Info'!O631,25))))</f>
        <v>0</v>
      </c>
      <c r="F631" s="19">
        <f>IF(OR('Client Info'!R631=Reference!$B$4,'Client Info'!R631=Reference!$B$5,'Client Info'!R631=Reference!$B$6),25,0)</f>
        <v>25</v>
      </c>
      <c r="G631" s="19">
        <f t="shared" ca="1" si="11"/>
        <v>25</v>
      </c>
      <c r="H631" s="19" t="s">
        <v>812</v>
      </c>
    </row>
    <row r="632" spans="1:8" x14ac:dyDescent="0.35">
      <c r="A632" s="7" t="str">
        <f>VLOOKUP(B632,'Client Info'!$A:$B,2, FALSE)</f>
        <v>Dean Dela Cruz</v>
      </c>
      <c r="B632" s="19" t="str">
        <f>'Client Info'!A632</f>
        <v>EDC0566</v>
      </c>
      <c r="C632" s="19">
        <f ca="1">(IF('Client Info'!M632="","",(IF(YEARFRAC('Client Info'!M632,Reference!$C$4)&lt;1,0,IF(AND(YEARFRAC('Client Info'!M632,Reference!$C$4)&gt;=1,YEARFRAC('Client Info'!M632,Reference!$C$4)&lt;=3),5,IF(AND(YEARFRAC('Client Info'!M632,Reference!$C$4)&gt;=4,YEARFRAC('Client Info'!M632,Reference!$C$4)&lt;=7),15,IF(YEARFRAC('Client Info'!M632,Reference!$C$4)&gt;=8,25,IF(YEARFRAC('Client Info'!M632,Reference!$C$4)=YEARFRAC('Client Info'!M632,Reference!$C$4),0,0))))))))</f>
        <v>25</v>
      </c>
      <c r="D632" s="19">
        <f>IF(OR('Client Info'!J632=Reference!$A$7),0,IF(OR(Reference!$A$5='Client Info'!J632, 'Client Info'!J632=Reference!$A$19,'Client Info'!J632=Reference!$A$23,'Client Info'!J632=Reference!$A$12),25, IF(OR('Client Info'!J632=Reference!$A$6, 'Client Info'!J632=Reference!$A$16),15, IF(OR('Client Info'!J632=Reference!$A$4,'Client Info'!J632=Reference!$A$13,'Client Info'!J632=Reference!$A$17,),5,0))))</f>
        <v>25</v>
      </c>
      <c r="E632" s="19">
        <f>IF('Client Info'!O632&lt;Reference!$E$5,0,IF(AND('Client Info'!O632&gt;=Reference!$E$5,'Client Info'!O632&lt;Reference!$E$6),5,IF(AND('Client Info'!O632&gt;=Reference!$E$6,'Client Info'!O632&lt;Reference!$E$7),15,IF(Reference!$E$7&lt;='Client Info'!O632,25))))</f>
        <v>15</v>
      </c>
      <c r="F632" s="19">
        <f>IF(OR('Client Info'!R632=Reference!$B$4,'Client Info'!R632=Reference!$B$5,'Client Info'!R632=Reference!$B$6),25,0)</f>
        <v>25</v>
      </c>
      <c r="G632" s="19">
        <f t="shared" ca="1" si="11"/>
        <v>90</v>
      </c>
      <c r="H632" s="19" t="s">
        <v>1042</v>
      </c>
    </row>
    <row r="633" spans="1:8" x14ac:dyDescent="0.35">
      <c r="A633" s="7" t="str">
        <f>VLOOKUP(B633,'Client Info'!$A:$B,2, FALSE)</f>
        <v>Mary Anne Rooney</v>
      </c>
      <c r="B633" s="19" t="str">
        <f>'Client Info'!A633</f>
        <v>EDC0563</v>
      </c>
      <c r="C633" s="19">
        <f ca="1">(IF('Client Info'!M633="","",(IF(YEARFRAC('Client Info'!M633,Reference!$C$4)&lt;1,0,IF(AND(YEARFRAC('Client Info'!M633,Reference!$C$4)&gt;=1,YEARFRAC('Client Info'!M633,Reference!$C$4)&lt;=3),5,IF(AND(YEARFRAC('Client Info'!M633,Reference!$C$4)&gt;=4,YEARFRAC('Client Info'!M633,Reference!$C$4)&lt;=7),15,IF(YEARFRAC('Client Info'!M633,Reference!$C$4)&gt;=8,25,IF(YEARFRAC('Client Info'!M633,Reference!$C$4)=YEARFRAC('Client Info'!M633,Reference!$C$4),0,0))))))))</f>
        <v>25</v>
      </c>
      <c r="D633" s="19">
        <f>IF(OR('Client Info'!J633=Reference!$A$7),0,IF(OR(Reference!$A$5='Client Info'!J633, 'Client Info'!J633=Reference!$A$19,'Client Info'!J633=Reference!$A$23,'Client Info'!J633=Reference!$A$12),25, IF(OR('Client Info'!J633=Reference!$A$6, 'Client Info'!J633=Reference!$A$16),15, IF(OR('Client Info'!J633=Reference!$A$4,'Client Info'!J633=Reference!$A$13,'Client Info'!J633=Reference!$A$17,),5,0))))</f>
        <v>5</v>
      </c>
      <c r="E633" s="19">
        <f>IF('Client Info'!O633&lt;Reference!$E$5,0,IF(AND('Client Info'!O633&gt;=Reference!$E$5,'Client Info'!O633&lt;Reference!$E$6),5,IF(AND('Client Info'!O633&gt;=Reference!$E$6,'Client Info'!O633&lt;Reference!$E$7),15,IF(Reference!$E$7&lt;='Client Info'!O633,25))))</f>
        <v>0</v>
      </c>
      <c r="F633" s="19">
        <f>IF(OR('Client Info'!R633=Reference!$B$4,'Client Info'!R633=Reference!$B$5,'Client Info'!R633=Reference!$B$6),25,0)</f>
        <v>0</v>
      </c>
      <c r="G633" s="19">
        <f t="shared" ca="1" si="11"/>
        <v>30</v>
      </c>
      <c r="H633" s="19" t="s">
        <v>1659</v>
      </c>
    </row>
    <row r="634" spans="1:8" x14ac:dyDescent="0.35">
      <c r="A634" s="7" t="str">
        <f>VLOOKUP(B634,'Client Info'!$A:$B,2, FALSE)</f>
        <v>Sylvia Martini</v>
      </c>
      <c r="B634" s="19" t="str">
        <f>'Client Info'!A634</f>
        <v>EDC2965</v>
      </c>
      <c r="C634" s="19" t="str">
        <f>(IF('Client Info'!M634="","",(IF(YEARFRAC('Client Info'!M634,Reference!$C$4)&lt;1,0,IF(AND(YEARFRAC('Client Info'!M634,Reference!$C$4)&gt;=1,YEARFRAC('Client Info'!M634,Reference!$C$4)&lt;=3),5,IF(AND(YEARFRAC('Client Info'!M634,Reference!$C$4)&gt;=4,YEARFRAC('Client Info'!M634,Reference!$C$4)&lt;=7),15,IF(YEARFRAC('Client Info'!M634,Reference!$C$4)&gt;=8,25,IF(YEARFRAC('Client Info'!M634,Reference!$C$4)=YEARFRAC('Client Info'!M634,Reference!$C$4),0,0))))))))</f>
        <v/>
      </c>
      <c r="D634" s="19">
        <f>IF(OR('Client Info'!J634=Reference!$A$7),0,IF(OR(Reference!$A$5='Client Info'!J634, 'Client Info'!J634=Reference!$A$19,'Client Info'!J634=Reference!$A$23,'Client Info'!J634=Reference!$A$12),25, IF(OR('Client Info'!J634=Reference!$A$6, 'Client Info'!J634=Reference!$A$16),15, IF(OR('Client Info'!J634=Reference!$A$4,'Client Info'!J634=Reference!$A$13,'Client Info'!J634=Reference!$A$17,),5,0))))</f>
        <v>5</v>
      </c>
      <c r="E634" s="19">
        <f>IF('Client Info'!O634&lt;Reference!$E$5,0,IF(AND('Client Info'!O634&gt;=Reference!$E$5,'Client Info'!O634&lt;Reference!$E$6),5,IF(AND('Client Info'!O634&gt;=Reference!$E$6,'Client Info'!O634&lt;Reference!$E$7),15,IF(Reference!$E$7&lt;='Client Info'!O634,25))))</f>
        <v>0</v>
      </c>
      <c r="F634" s="19">
        <f>IF(OR('Client Info'!R634=Reference!$B$4,'Client Info'!R634=Reference!$B$5,'Client Info'!R634=Reference!$B$6),25,0)</f>
        <v>25</v>
      </c>
      <c r="G634" s="19">
        <f t="shared" si="11"/>
        <v>30</v>
      </c>
      <c r="H634" s="19" t="s">
        <v>822</v>
      </c>
    </row>
    <row r="635" spans="1:8" x14ac:dyDescent="0.35">
      <c r="A635" s="7" t="str">
        <f>VLOOKUP(B635,'Client Info'!$A:$B,2, FALSE)</f>
        <v>Jason Ham</v>
      </c>
      <c r="B635" s="19" t="str">
        <f>'Client Info'!A635</f>
        <v>EDC1576g</v>
      </c>
      <c r="C635" s="19">
        <f ca="1">(IF('Client Info'!M635="","",(IF(YEARFRAC('Client Info'!M635,Reference!$C$4)&lt;1,0,IF(AND(YEARFRAC('Client Info'!M635,Reference!$C$4)&gt;=1,YEARFRAC('Client Info'!M635,Reference!$C$4)&lt;=3),5,IF(AND(YEARFRAC('Client Info'!M635,Reference!$C$4)&gt;=4,YEARFRAC('Client Info'!M635,Reference!$C$4)&lt;=7),15,IF(YEARFRAC('Client Info'!M635,Reference!$C$4)&gt;=8,25,IF(YEARFRAC('Client Info'!M635,Reference!$C$4)=YEARFRAC('Client Info'!M635,Reference!$C$4),0,0))))))))</f>
        <v>25</v>
      </c>
      <c r="D635" s="19">
        <f>IF(OR('Client Info'!J635=Reference!$A$7),0,IF(OR(Reference!$A$5='Client Info'!J635, 'Client Info'!J635=Reference!$A$19,'Client Info'!J635=Reference!$A$23,'Client Info'!J635=Reference!$A$12),25, IF(OR('Client Info'!J635=Reference!$A$6, 'Client Info'!J635=Reference!$A$16),15, IF(OR('Client Info'!J635=Reference!$A$4,'Client Info'!J635=Reference!$A$13,'Client Info'!J635=Reference!$A$17,),5,0))))</f>
        <v>25</v>
      </c>
      <c r="E635" s="19">
        <f>IF('Client Info'!O635&lt;Reference!$E$5,0,IF(AND('Client Info'!O635&gt;=Reference!$E$5,'Client Info'!O635&lt;Reference!$E$6),5,IF(AND('Client Info'!O635&gt;=Reference!$E$6,'Client Info'!O635&lt;Reference!$E$7),15,IF(Reference!$E$7&lt;='Client Info'!O635,25))))</f>
        <v>0</v>
      </c>
      <c r="F635" s="19">
        <f>IF(OR('Client Info'!R635=Reference!$B$4,'Client Info'!R635=Reference!$B$5,'Client Info'!R635=Reference!$B$6),25,0)</f>
        <v>0</v>
      </c>
      <c r="G635" s="19">
        <f t="shared" ca="1" si="11"/>
        <v>50</v>
      </c>
      <c r="H635" s="19" t="s">
        <v>1613</v>
      </c>
    </row>
    <row r="636" spans="1:8" x14ac:dyDescent="0.35">
      <c r="A636" s="7" t="str">
        <f>VLOOKUP(B636,'Client Info'!$A:$B,2, FALSE)</f>
        <v>Gonzalo Fernandez</v>
      </c>
      <c r="B636" s="19" t="str">
        <f>'Client Info'!A636</f>
        <v>EDC2550</v>
      </c>
      <c r="C636" s="19">
        <f ca="1">(IF('Client Info'!M636="","",(IF(YEARFRAC('Client Info'!M636,Reference!$C$4)&lt;1,0,IF(AND(YEARFRAC('Client Info'!M636,Reference!$C$4)&gt;=1,YEARFRAC('Client Info'!M636,Reference!$C$4)&lt;=3),5,IF(AND(YEARFRAC('Client Info'!M636,Reference!$C$4)&gt;=4,YEARFRAC('Client Info'!M636,Reference!$C$4)&lt;=7),15,IF(YEARFRAC('Client Info'!M636,Reference!$C$4)&gt;=8,25,IF(YEARFRAC('Client Info'!M636,Reference!$C$4)=YEARFRAC('Client Info'!M636,Reference!$C$4),0,0))))))))</f>
        <v>0</v>
      </c>
      <c r="D636" s="19">
        <f>IF(OR('Client Info'!J636=Reference!$A$7),0,IF(OR(Reference!$A$5='Client Info'!J636, 'Client Info'!J636=Reference!$A$19,'Client Info'!J636=Reference!$A$23,'Client Info'!J636=Reference!$A$12),25, IF(OR('Client Info'!J636=Reference!$A$6, 'Client Info'!J636=Reference!$A$16),15, IF(OR('Client Info'!J636=Reference!$A$4,'Client Info'!J636=Reference!$A$13,'Client Info'!J636=Reference!$A$17,),5,0))))</f>
        <v>5</v>
      </c>
      <c r="E636" s="19">
        <f>IF('Client Info'!O636&lt;Reference!$E$5,0,IF(AND('Client Info'!O636&gt;=Reference!$E$5,'Client Info'!O636&lt;Reference!$E$6),5,IF(AND('Client Info'!O636&gt;=Reference!$E$6,'Client Info'!O636&lt;Reference!$E$7),15,IF(Reference!$E$7&lt;='Client Info'!O636,25))))</f>
        <v>0</v>
      </c>
      <c r="F636" s="19">
        <f>IF(OR('Client Info'!R636=Reference!$B$4,'Client Info'!R636=Reference!$B$5,'Client Info'!R636=Reference!$B$6),25,0)</f>
        <v>0</v>
      </c>
      <c r="G636" s="19">
        <f t="shared" ca="1" si="11"/>
        <v>5</v>
      </c>
      <c r="H636" s="19" t="s">
        <v>848</v>
      </c>
    </row>
    <row r="637" spans="1:8" x14ac:dyDescent="0.35">
      <c r="A637" s="7" t="str">
        <f>VLOOKUP(B637,'Client Info'!$A:$B,2, FALSE)</f>
        <v>Julie Samson</v>
      </c>
      <c r="B637" s="19" t="str">
        <f>'Client Info'!A637</f>
        <v>EDC2764</v>
      </c>
      <c r="C637" s="19">
        <f ca="1">(IF('Client Info'!M637="","",(IF(YEARFRAC('Client Info'!M637,Reference!$C$4)&lt;1,0,IF(AND(YEARFRAC('Client Info'!M637,Reference!$C$4)&gt;=1,YEARFRAC('Client Info'!M637,Reference!$C$4)&lt;=3),5,IF(AND(YEARFRAC('Client Info'!M637,Reference!$C$4)&gt;=4,YEARFRAC('Client Info'!M637,Reference!$C$4)&lt;=7),15,IF(YEARFRAC('Client Info'!M637,Reference!$C$4)&gt;=8,25,IF(YEARFRAC('Client Info'!M637,Reference!$C$4)=YEARFRAC('Client Info'!M637,Reference!$C$4),0,0))))))))</f>
        <v>0</v>
      </c>
      <c r="D637" s="19">
        <f>IF(OR('Client Info'!J637=Reference!$A$7),0,IF(OR(Reference!$A$5='Client Info'!J637, 'Client Info'!J637=Reference!$A$19,'Client Info'!J637=Reference!$A$23,'Client Info'!J637=Reference!$A$12),25, IF(OR('Client Info'!J637=Reference!$A$6, 'Client Info'!J637=Reference!$A$16),15, IF(OR('Client Info'!J637=Reference!$A$4,'Client Info'!J637=Reference!$A$13,'Client Info'!J637=Reference!$A$17,),5,0))))</f>
        <v>5</v>
      </c>
      <c r="E637" s="19">
        <f>IF('Client Info'!O637&lt;Reference!$E$5,0,IF(AND('Client Info'!O637&gt;=Reference!$E$5,'Client Info'!O637&lt;Reference!$E$6),5,IF(AND('Client Info'!O637&gt;=Reference!$E$6,'Client Info'!O637&lt;Reference!$E$7),15,IF(Reference!$E$7&lt;='Client Info'!O637,25))))</f>
        <v>0</v>
      </c>
      <c r="F637" s="19">
        <f>IF(OR('Client Info'!R637=Reference!$B$4,'Client Info'!R637=Reference!$B$5,'Client Info'!R637=Reference!$B$6),25,0)</f>
        <v>0</v>
      </c>
      <c r="G637" s="19">
        <f t="shared" ca="1" si="11"/>
        <v>5</v>
      </c>
      <c r="H637" s="19" t="s">
        <v>835</v>
      </c>
    </row>
    <row r="638" spans="1:8" x14ac:dyDescent="0.35">
      <c r="A638" s="7" t="str">
        <f>VLOOKUP(B638,'Client Info'!$A:$B,2, FALSE)</f>
        <v>Clare Briglio</v>
      </c>
      <c r="B638" s="19" t="str">
        <f>'Client Info'!A638</f>
        <v>EDC1846g</v>
      </c>
      <c r="C638" s="19">
        <f ca="1">(IF('Client Info'!M638="","",(IF(YEARFRAC('Client Info'!M638,Reference!$C$4)&lt;1,0,IF(AND(YEARFRAC('Client Info'!M638,Reference!$C$4)&gt;=1,YEARFRAC('Client Info'!M638,Reference!$C$4)&lt;=3),5,IF(AND(YEARFRAC('Client Info'!M638,Reference!$C$4)&gt;=4,YEARFRAC('Client Info'!M638,Reference!$C$4)&lt;=7),15,IF(YEARFRAC('Client Info'!M638,Reference!$C$4)&gt;=8,25,IF(YEARFRAC('Client Info'!M638,Reference!$C$4)=YEARFRAC('Client Info'!M638,Reference!$C$4),0,0))))))))</f>
        <v>0</v>
      </c>
      <c r="D638" s="19">
        <f>IF(OR('Client Info'!J638=Reference!$A$7),0,IF(OR(Reference!$A$5='Client Info'!J638, 'Client Info'!J638=Reference!$A$19,'Client Info'!J638=Reference!$A$23,'Client Info'!J638=Reference!$A$12),25, IF(OR('Client Info'!J638=Reference!$A$6, 'Client Info'!J638=Reference!$A$16),15, IF(OR('Client Info'!J638=Reference!$A$4,'Client Info'!J638=Reference!$A$13,'Client Info'!J638=Reference!$A$17,),5,0))))</f>
        <v>15</v>
      </c>
      <c r="E638" s="19">
        <f>IF('Client Info'!O638&lt;Reference!$E$5,0,IF(AND('Client Info'!O638&gt;=Reference!$E$5,'Client Info'!O638&lt;Reference!$E$6),5,IF(AND('Client Info'!O638&gt;=Reference!$E$6,'Client Info'!O638&lt;Reference!$E$7),15,IF(Reference!$E$7&lt;='Client Info'!O638,25))))</f>
        <v>0</v>
      </c>
      <c r="F638" s="19">
        <f>IF(OR('Client Info'!R638=Reference!$B$4,'Client Info'!R638=Reference!$B$5,'Client Info'!R638=Reference!$B$6),25,0)</f>
        <v>0</v>
      </c>
      <c r="G638" s="19">
        <f t="shared" ca="1" si="11"/>
        <v>15</v>
      </c>
      <c r="H638" s="19" t="s">
        <v>809</v>
      </c>
    </row>
    <row r="639" spans="1:8" x14ac:dyDescent="0.35">
      <c r="A639" s="7" t="str">
        <f>VLOOKUP(B639,'Client Info'!$A:$B,2, FALSE)</f>
        <v>Clare Briglio</v>
      </c>
      <c r="B639" s="19" t="str">
        <f>'Client Info'!A639</f>
        <v>EDC2713</v>
      </c>
      <c r="C639" s="19">
        <f ca="1">(IF('Client Info'!M639="","",(IF(YEARFRAC('Client Info'!M639,Reference!$C$4)&lt;1,0,IF(AND(YEARFRAC('Client Info'!M639,Reference!$C$4)&gt;=1,YEARFRAC('Client Info'!M639,Reference!$C$4)&lt;=3),5,IF(AND(YEARFRAC('Client Info'!M639,Reference!$C$4)&gt;=4,YEARFRAC('Client Info'!M639,Reference!$C$4)&lt;=7),15,IF(YEARFRAC('Client Info'!M639,Reference!$C$4)&gt;=8,25,IF(YEARFRAC('Client Info'!M639,Reference!$C$4)=YEARFRAC('Client Info'!M639,Reference!$C$4),0,0))))))))</f>
        <v>5</v>
      </c>
      <c r="D639" s="19">
        <f>IF(OR('Client Info'!J639=Reference!$A$7),0,IF(OR(Reference!$A$5='Client Info'!J639, 'Client Info'!J639=Reference!$A$19,'Client Info'!J639=Reference!$A$23,'Client Info'!J639=Reference!$A$12),25, IF(OR('Client Info'!J639=Reference!$A$6, 'Client Info'!J639=Reference!$A$16),15, IF(OR('Client Info'!J639=Reference!$A$4,'Client Info'!J639=Reference!$A$13,'Client Info'!J639=Reference!$A$17,),5,0))))</f>
        <v>15</v>
      </c>
      <c r="E639" s="19">
        <f>IF('Client Info'!O639&lt;Reference!$E$5,0,IF(AND('Client Info'!O639&gt;=Reference!$E$5,'Client Info'!O639&lt;Reference!$E$6),5,IF(AND('Client Info'!O639&gt;=Reference!$E$6,'Client Info'!O639&lt;Reference!$E$7),15,IF(Reference!$E$7&lt;='Client Info'!O639,25))))</f>
        <v>0</v>
      </c>
      <c r="F639" s="19">
        <f>IF(OR('Client Info'!R639=Reference!$B$4,'Client Info'!R639=Reference!$B$5,'Client Info'!R639=Reference!$B$6),25,0)</f>
        <v>25</v>
      </c>
      <c r="G639" s="19">
        <f t="shared" ca="1" si="11"/>
        <v>45</v>
      </c>
      <c r="H639" s="19" t="s">
        <v>809</v>
      </c>
    </row>
    <row r="640" spans="1:8" x14ac:dyDescent="0.35">
      <c r="A640" s="7" t="str">
        <f>VLOOKUP(B640,'Client Info'!$A:$B,2, FALSE)</f>
        <v>Pat Sweeney</v>
      </c>
      <c r="B640" s="19" t="str">
        <f>'Client Info'!A640</f>
        <v>EDC0646</v>
      </c>
      <c r="C640" s="19">
        <f ca="1">(IF('Client Info'!M640="","",(IF(YEARFRAC('Client Info'!M640,Reference!$C$4)&lt;1,0,IF(AND(YEARFRAC('Client Info'!M640,Reference!$C$4)&gt;=1,YEARFRAC('Client Info'!M640,Reference!$C$4)&lt;=3),5,IF(AND(YEARFRAC('Client Info'!M640,Reference!$C$4)&gt;=4,YEARFRAC('Client Info'!M640,Reference!$C$4)&lt;=7),15,IF(YEARFRAC('Client Info'!M640,Reference!$C$4)&gt;=8,25,IF(YEARFRAC('Client Info'!M640,Reference!$C$4)=YEARFRAC('Client Info'!M640,Reference!$C$4),0,0))))))))</f>
        <v>15</v>
      </c>
      <c r="D640" s="19">
        <f>IF(OR('Client Info'!J640=Reference!$A$7),0,IF(OR(Reference!$A$5='Client Info'!J640, 'Client Info'!J640=Reference!$A$19,'Client Info'!J640=Reference!$A$23,'Client Info'!J640=Reference!$A$12),25, IF(OR('Client Info'!J640=Reference!$A$6, 'Client Info'!J640=Reference!$A$16),15, IF(OR('Client Info'!J640=Reference!$A$4,'Client Info'!J640=Reference!$A$13,'Client Info'!J640=Reference!$A$17,),5,0))))</f>
        <v>15</v>
      </c>
      <c r="E640" s="19">
        <f>IF('Client Info'!O640&lt;Reference!$E$5,0,IF(AND('Client Info'!O640&gt;=Reference!$E$5,'Client Info'!O640&lt;Reference!$E$6),5,IF(AND('Client Info'!O640&gt;=Reference!$E$6,'Client Info'!O640&lt;Reference!$E$7),15,IF(Reference!$E$7&lt;='Client Info'!O640,25))))</f>
        <v>0</v>
      </c>
      <c r="F640" s="19">
        <f>IF(OR('Client Info'!R640=Reference!$B$4,'Client Info'!R640=Reference!$B$5,'Client Info'!R640=Reference!$B$6),25,0)</f>
        <v>25</v>
      </c>
      <c r="G640" s="19">
        <f t="shared" ca="1" si="11"/>
        <v>55</v>
      </c>
      <c r="H640" s="19" t="s">
        <v>796</v>
      </c>
    </row>
    <row r="641" spans="1:8" x14ac:dyDescent="0.35">
      <c r="A641" s="7" t="str">
        <f>VLOOKUP(B641,'Client Info'!$A:$B,2, FALSE)</f>
        <v>Alondra Gaytan</v>
      </c>
      <c r="B641" s="19" t="str">
        <f>'Client Info'!A641</f>
        <v>EDC1863</v>
      </c>
      <c r="C641" s="19">
        <f ca="1">(IF('Client Info'!M641="","",(IF(YEARFRAC('Client Info'!M641,Reference!$C$4)&lt;1,0,IF(AND(YEARFRAC('Client Info'!M641,Reference!$C$4)&gt;=1,YEARFRAC('Client Info'!M641,Reference!$C$4)&lt;=3),5,IF(AND(YEARFRAC('Client Info'!M641,Reference!$C$4)&gt;=4,YEARFRAC('Client Info'!M641,Reference!$C$4)&lt;=7),15,IF(YEARFRAC('Client Info'!M641,Reference!$C$4)&gt;=8,25,IF(YEARFRAC('Client Info'!M641,Reference!$C$4)=YEARFRAC('Client Info'!M641,Reference!$C$4),0,0))))))))</f>
        <v>15</v>
      </c>
      <c r="D641" s="19">
        <f>IF(OR('Client Info'!J641=Reference!$A$7),0,IF(OR(Reference!$A$5='Client Info'!J641, 'Client Info'!J641=Reference!$A$19,'Client Info'!J641=Reference!$A$23,'Client Info'!J641=Reference!$A$12),25, IF(OR('Client Info'!J641=Reference!$A$6, 'Client Info'!J641=Reference!$A$16),15, IF(OR('Client Info'!J641=Reference!$A$4,'Client Info'!J641=Reference!$A$13,'Client Info'!J641=Reference!$A$17,),5,0))))</f>
        <v>15</v>
      </c>
      <c r="E641" s="19">
        <f>IF('Client Info'!O641&lt;Reference!$E$5,0,IF(AND('Client Info'!O641&gt;=Reference!$E$5,'Client Info'!O641&lt;Reference!$E$6),5,IF(AND('Client Info'!O641&gt;=Reference!$E$6,'Client Info'!O641&lt;Reference!$E$7),15,IF(Reference!$E$7&lt;='Client Info'!O641,25))))</f>
        <v>0</v>
      </c>
      <c r="F641" s="19">
        <f>IF(OR('Client Info'!R641=Reference!$B$4,'Client Info'!R641=Reference!$B$5,'Client Info'!R641=Reference!$B$6),25,0)</f>
        <v>25</v>
      </c>
      <c r="G641" s="19">
        <f t="shared" ca="1" si="11"/>
        <v>55</v>
      </c>
      <c r="H641" s="19" t="s">
        <v>885</v>
      </c>
    </row>
    <row r="642" spans="1:8" x14ac:dyDescent="0.35">
      <c r="A642" s="7" t="str">
        <f>VLOOKUP(B642,'Client Info'!$A:$B,2, FALSE)</f>
        <v>Michael Kauffman</v>
      </c>
      <c r="B642" s="19" t="str">
        <f>'Client Info'!A642</f>
        <v>EDC1598g</v>
      </c>
      <c r="C642" s="19">
        <f ca="1">(IF('Client Info'!M642="","",(IF(YEARFRAC('Client Info'!M642,Reference!$C$4)&lt;1,0,IF(AND(YEARFRAC('Client Info'!M642,Reference!$C$4)&gt;=1,YEARFRAC('Client Info'!M642,Reference!$C$4)&lt;=3),5,IF(AND(YEARFRAC('Client Info'!M642,Reference!$C$4)&gt;=4,YEARFRAC('Client Info'!M642,Reference!$C$4)&lt;=7),15,IF(YEARFRAC('Client Info'!M642,Reference!$C$4)&gt;=8,25,IF(YEARFRAC('Client Info'!M642,Reference!$C$4)=YEARFRAC('Client Info'!M642,Reference!$C$4),0,0))))))))</f>
        <v>0</v>
      </c>
      <c r="D642" s="19">
        <f>IF(OR('Client Info'!J642=Reference!$A$7),0,IF(OR(Reference!$A$5='Client Info'!J642, 'Client Info'!J642=Reference!$A$19,'Client Info'!J642=Reference!$A$23,'Client Info'!J642=Reference!$A$12),25, IF(OR('Client Info'!J642=Reference!$A$6, 'Client Info'!J642=Reference!$A$16),15, IF(OR('Client Info'!J642=Reference!$A$4,'Client Info'!J642=Reference!$A$13,'Client Info'!J642=Reference!$A$17,),5,0))))</f>
        <v>5</v>
      </c>
      <c r="E642" s="19">
        <f>IF('Client Info'!O642&lt;Reference!$E$5,0,IF(AND('Client Info'!O642&gt;=Reference!$E$5,'Client Info'!O642&lt;Reference!$E$6),5,IF(AND('Client Info'!O642&gt;=Reference!$E$6,'Client Info'!O642&lt;Reference!$E$7),15,IF(Reference!$E$7&lt;='Client Info'!O642,25))))</f>
        <v>0</v>
      </c>
      <c r="F642" s="19">
        <f>IF(OR('Client Info'!R642=Reference!$B$4,'Client Info'!R642=Reference!$B$5,'Client Info'!R642=Reference!$B$6),25,0)</f>
        <v>0</v>
      </c>
      <c r="G642" s="19">
        <f t="shared" ca="1" si="11"/>
        <v>5</v>
      </c>
      <c r="H642" s="19" t="s">
        <v>882</v>
      </c>
    </row>
    <row r="643" spans="1:8" x14ac:dyDescent="0.35">
      <c r="A643" s="7" t="str">
        <f>VLOOKUP(B643,'Client Info'!$A:$B,2, FALSE)</f>
        <v>Gonzalo Fernandez</v>
      </c>
      <c r="B643" s="19" t="str">
        <f>'Client Info'!A643</f>
        <v>EDC2015g</v>
      </c>
      <c r="C643" s="19">
        <f ca="1">(IF('Client Info'!M643="","",(IF(YEARFRAC('Client Info'!M643,Reference!$C$4)&lt;1,0,IF(AND(YEARFRAC('Client Info'!M643,Reference!$C$4)&gt;=1,YEARFRAC('Client Info'!M643,Reference!$C$4)&lt;=3),5,IF(AND(YEARFRAC('Client Info'!M643,Reference!$C$4)&gt;=4,YEARFRAC('Client Info'!M643,Reference!$C$4)&lt;=7),15,IF(YEARFRAC('Client Info'!M643,Reference!$C$4)&gt;=8,25,IF(YEARFRAC('Client Info'!M643,Reference!$C$4)=YEARFRAC('Client Info'!M643,Reference!$C$4),0,0))))))))</f>
        <v>0</v>
      </c>
      <c r="D643" s="19">
        <f>IF(OR('Client Info'!J643=Reference!$A$7),0,IF(OR(Reference!$A$5='Client Info'!J643, 'Client Info'!J643=Reference!$A$19,'Client Info'!J643=Reference!$A$23,'Client Info'!J643=Reference!$A$12),25, IF(OR('Client Info'!J643=Reference!$A$6, 'Client Info'!J643=Reference!$A$16),15, IF(OR('Client Info'!J643=Reference!$A$4,'Client Info'!J643=Reference!$A$13,'Client Info'!J643=Reference!$A$17,),5,0))))</f>
        <v>5</v>
      </c>
      <c r="E643" s="19">
        <f>IF('Client Info'!O643&lt;Reference!$E$5,0,IF(AND('Client Info'!O643&gt;=Reference!$E$5,'Client Info'!O643&lt;Reference!$E$6),5,IF(AND('Client Info'!O643&gt;=Reference!$E$6,'Client Info'!O643&lt;Reference!$E$7),15,IF(Reference!$E$7&lt;='Client Info'!O643,25))))</f>
        <v>0</v>
      </c>
      <c r="F643" s="19">
        <f>IF(OR('Client Info'!R643=Reference!$B$4,'Client Info'!R643=Reference!$B$5,'Client Info'!R643=Reference!$B$6),25,0)</f>
        <v>25</v>
      </c>
      <c r="G643" s="19">
        <f t="shared" ca="1" si="11"/>
        <v>30</v>
      </c>
      <c r="H643" s="19" t="s">
        <v>848</v>
      </c>
    </row>
    <row r="644" spans="1:8" x14ac:dyDescent="0.35">
      <c r="A644" s="7" t="str">
        <f>VLOOKUP(B644,'Client Info'!$A:$B,2, FALSE)</f>
        <v>Anthony C. Elliott</v>
      </c>
      <c r="B644" s="19" t="str">
        <f>'Client Info'!A644</f>
        <v>EDC2841</v>
      </c>
      <c r="C644" s="19">
        <f ca="1">(IF('Client Info'!M644="","",(IF(YEARFRAC('Client Info'!M644,Reference!$C$4)&lt;1,0,IF(AND(YEARFRAC('Client Info'!M644,Reference!$C$4)&gt;=1,YEARFRAC('Client Info'!M644,Reference!$C$4)&lt;=3),5,IF(AND(YEARFRAC('Client Info'!M644,Reference!$C$4)&gt;=4,YEARFRAC('Client Info'!M644,Reference!$C$4)&lt;=7),15,IF(YEARFRAC('Client Info'!M644,Reference!$C$4)&gt;=8,25,IF(YEARFRAC('Client Info'!M644,Reference!$C$4)=YEARFRAC('Client Info'!M644,Reference!$C$4),0,0))))))))</f>
        <v>15</v>
      </c>
      <c r="D644" s="19">
        <f>IF(OR('Client Info'!J644=Reference!$A$7),0,IF(OR(Reference!$A$5='Client Info'!J644, 'Client Info'!J644=Reference!$A$19,'Client Info'!J644=Reference!$A$23,'Client Info'!J644=Reference!$A$12),25, IF(OR('Client Info'!J644=Reference!$A$6, 'Client Info'!J644=Reference!$A$16),15, IF(OR('Client Info'!J644=Reference!$A$4,'Client Info'!J644=Reference!$A$13,'Client Info'!J644=Reference!$A$17,),5,0))))</f>
        <v>0</v>
      </c>
      <c r="E644" s="19">
        <f>IF('Client Info'!O644&lt;Reference!$E$5,0,IF(AND('Client Info'!O644&gt;=Reference!$E$5,'Client Info'!O644&lt;Reference!$E$6),5,IF(AND('Client Info'!O644&gt;=Reference!$E$6,'Client Info'!O644&lt;Reference!$E$7),15,IF(Reference!$E$7&lt;='Client Info'!O644,25))))</f>
        <v>25</v>
      </c>
      <c r="F644" s="19">
        <f>IF(OR('Client Info'!R644=Reference!$B$4,'Client Info'!R644=Reference!$B$5,'Client Info'!R644=Reference!$B$6),25,0)</f>
        <v>0</v>
      </c>
      <c r="G644" s="19">
        <f t="shared" ca="1" si="11"/>
        <v>40</v>
      </c>
      <c r="H644" s="19" t="s">
        <v>1365</v>
      </c>
    </row>
    <row r="645" spans="1:8" x14ac:dyDescent="0.35">
      <c r="A645" s="7" t="str">
        <f>VLOOKUP(B645,'Client Info'!$A:$B,2, FALSE)</f>
        <v>Ray Bowman</v>
      </c>
      <c r="B645" s="19" t="str">
        <f>'Client Info'!A645</f>
        <v>EDC2914</v>
      </c>
      <c r="C645" s="19">
        <f ca="1">(IF('Client Info'!M645="","",(IF(YEARFRAC('Client Info'!M645,Reference!$C$4)&lt;1,0,IF(AND(YEARFRAC('Client Info'!M645,Reference!$C$4)&gt;=1,YEARFRAC('Client Info'!M645,Reference!$C$4)&lt;=3),5,IF(AND(YEARFRAC('Client Info'!M645,Reference!$C$4)&gt;=4,YEARFRAC('Client Info'!M645,Reference!$C$4)&lt;=7),15,IF(YEARFRAC('Client Info'!M645,Reference!$C$4)&gt;=8,25,IF(YEARFRAC('Client Info'!M645,Reference!$C$4)=YEARFRAC('Client Info'!M645,Reference!$C$4),0,0))))))))</f>
        <v>15</v>
      </c>
      <c r="D645" s="19">
        <f>IF(OR('Client Info'!J645=Reference!$A$7),0,IF(OR(Reference!$A$5='Client Info'!J645, 'Client Info'!J645=Reference!$A$19,'Client Info'!J645=Reference!$A$23,'Client Info'!J645=Reference!$A$12),25, IF(OR('Client Info'!J645=Reference!$A$6, 'Client Info'!J645=Reference!$A$16),15, IF(OR('Client Info'!J645=Reference!$A$4,'Client Info'!J645=Reference!$A$13,'Client Info'!J645=Reference!$A$17,),5,0))))</f>
        <v>0</v>
      </c>
      <c r="E645" s="19">
        <f>IF('Client Info'!O645&lt;Reference!$E$5,0,IF(AND('Client Info'!O645&gt;=Reference!$E$5,'Client Info'!O645&lt;Reference!$E$6),5,IF(AND('Client Info'!O645&gt;=Reference!$E$6,'Client Info'!O645&lt;Reference!$E$7),15,IF(Reference!$E$7&lt;='Client Info'!O645,25))))</f>
        <v>25</v>
      </c>
      <c r="F645" s="19">
        <f>IF(OR('Client Info'!R645=Reference!$B$4,'Client Info'!R645=Reference!$B$5,'Client Info'!R645=Reference!$B$6),25,0)</f>
        <v>0</v>
      </c>
      <c r="G645" s="19">
        <f t="shared" ca="1" si="11"/>
        <v>40</v>
      </c>
      <c r="H645" s="19" t="s">
        <v>912</v>
      </c>
    </row>
    <row r="646" spans="1:8" x14ac:dyDescent="0.35">
      <c r="A646" s="7" t="str">
        <f>VLOOKUP(B646,'Client Info'!$A:$B,2, FALSE)</f>
        <v>Gonzalo Fernandez</v>
      </c>
      <c r="B646" s="19" t="str">
        <f>'Client Info'!A646</f>
        <v>EDC1724g</v>
      </c>
      <c r="C646" s="19">
        <f ca="1">(IF('Client Info'!M646="","",(IF(YEARFRAC('Client Info'!M646,Reference!$C$4)&lt;1,0,IF(AND(YEARFRAC('Client Info'!M646,Reference!$C$4)&gt;=1,YEARFRAC('Client Info'!M646,Reference!$C$4)&lt;=3),5,IF(AND(YEARFRAC('Client Info'!M646,Reference!$C$4)&gt;=4,YEARFRAC('Client Info'!M646,Reference!$C$4)&lt;=7),15,IF(YEARFRAC('Client Info'!M646,Reference!$C$4)&gt;=8,25,IF(YEARFRAC('Client Info'!M646,Reference!$C$4)=YEARFRAC('Client Info'!M646,Reference!$C$4),0,0))))))))</f>
        <v>25</v>
      </c>
      <c r="D646" s="19">
        <f>IF(OR('Client Info'!J646=Reference!$A$7),0,IF(OR(Reference!$A$5='Client Info'!J646, 'Client Info'!J646=Reference!$A$19,'Client Info'!J646=Reference!$A$23,'Client Info'!J646=Reference!$A$12),25, IF(OR('Client Info'!J646=Reference!$A$6, 'Client Info'!J646=Reference!$A$16),15, IF(OR('Client Info'!J646=Reference!$A$4,'Client Info'!J646=Reference!$A$13,'Client Info'!J646=Reference!$A$17,),5,0))))</f>
        <v>0</v>
      </c>
      <c r="E646" s="19">
        <f>IF('Client Info'!O646&lt;Reference!$E$5,0,IF(AND('Client Info'!O646&gt;=Reference!$E$5,'Client Info'!O646&lt;Reference!$E$6),5,IF(AND('Client Info'!O646&gt;=Reference!$E$6,'Client Info'!O646&lt;Reference!$E$7),15,IF(Reference!$E$7&lt;='Client Info'!O646,25))))</f>
        <v>0</v>
      </c>
      <c r="F646" s="19">
        <f>IF(OR('Client Info'!R646=Reference!$B$4,'Client Info'!R646=Reference!$B$5,'Client Info'!R646=Reference!$B$6),25,0)</f>
        <v>0</v>
      </c>
      <c r="G646" s="19">
        <f t="shared" ca="1" si="11"/>
        <v>25</v>
      </c>
      <c r="H646" s="19" t="s">
        <v>848</v>
      </c>
    </row>
    <row r="647" spans="1:8" x14ac:dyDescent="0.35">
      <c r="A647" s="7" t="str">
        <f>VLOOKUP(B647,'Client Info'!$A:$B,2, FALSE)</f>
        <v>Gonzalo Fernandez</v>
      </c>
      <c r="B647" s="19" t="str">
        <f>'Client Info'!A647</f>
        <v>EDC2689</v>
      </c>
      <c r="C647" s="19" t="str">
        <f>(IF('Client Info'!M647="","",(IF(YEARFRAC('Client Info'!M647,Reference!$C$4)&lt;1,0,IF(AND(YEARFRAC('Client Info'!M647,Reference!$C$4)&gt;=1,YEARFRAC('Client Info'!M647,Reference!$C$4)&lt;=3),5,IF(AND(YEARFRAC('Client Info'!M647,Reference!$C$4)&gt;=4,YEARFRAC('Client Info'!M647,Reference!$C$4)&lt;=7),15,IF(YEARFRAC('Client Info'!M647,Reference!$C$4)&gt;=8,25,IF(YEARFRAC('Client Info'!M647,Reference!$C$4)=YEARFRAC('Client Info'!M647,Reference!$C$4),0,0))))))))</f>
        <v/>
      </c>
      <c r="D647" s="19">
        <f>IF(OR('Client Info'!J647=Reference!$A$7),0,IF(OR(Reference!$A$5='Client Info'!J647, 'Client Info'!J647=Reference!$A$19,'Client Info'!J647=Reference!$A$23,'Client Info'!J647=Reference!$A$12),25, IF(OR('Client Info'!J647=Reference!$A$6, 'Client Info'!J647=Reference!$A$16),15, IF(OR('Client Info'!J647=Reference!$A$4,'Client Info'!J647=Reference!$A$13,'Client Info'!J647=Reference!$A$17,),5,0))))</f>
        <v>5</v>
      </c>
      <c r="E647" s="19">
        <f>IF('Client Info'!O647&lt;Reference!$E$5,0,IF(AND('Client Info'!O647&gt;=Reference!$E$5,'Client Info'!O647&lt;Reference!$E$6),5,IF(AND('Client Info'!O647&gt;=Reference!$E$6,'Client Info'!O647&lt;Reference!$E$7),15,IF(Reference!$E$7&lt;='Client Info'!O647,25))))</f>
        <v>0</v>
      </c>
      <c r="F647" s="19">
        <f>IF(OR('Client Info'!R647=Reference!$B$4,'Client Info'!R647=Reference!$B$5,'Client Info'!R647=Reference!$B$6),25,0)</f>
        <v>0</v>
      </c>
      <c r="G647" s="19">
        <f t="shared" si="11"/>
        <v>5</v>
      </c>
      <c r="H647" s="19" t="s">
        <v>848</v>
      </c>
    </row>
    <row r="648" spans="1:8" x14ac:dyDescent="0.35">
      <c r="A648" s="7" t="str">
        <f>VLOOKUP(B648,'Client Info'!$A:$B,2, FALSE)</f>
        <v>Bill Bartels</v>
      </c>
      <c r="B648" s="19" t="str">
        <f>'Client Info'!A648</f>
        <v>EDC3019</v>
      </c>
      <c r="C648" s="19">
        <f ca="1">(IF('Client Info'!M648="","",(IF(YEARFRAC('Client Info'!M648,Reference!$C$4)&lt;1,0,IF(AND(YEARFRAC('Client Info'!M648,Reference!$C$4)&gt;=1,YEARFRAC('Client Info'!M648,Reference!$C$4)&lt;=3),5,IF(AND(YEARFRAC('Client Info'!M648,Reference!$C$4)&gt;=4,YEARFRAC('Client Info'!M648,Reference!$C$4)&lt;=7),15,IF(YEARFRAC('Client Info'!M648,Reference!$C$4)&gt;=8,25,IF(YEARFRAC('Client Info'!M648,Reference!$C$4)=YEARFRAC('Client Info'!M648,Reference!$C$4),0,0))))))))</f>
        <v>0</v>
      </c>
      <c r="D648" s="19">
        <f>IF(OR('Client Info'!J648=Reference!$A$7),0,IF(OR(Reference!$A$5='Client Info'!J648, 'Client Info'!J648=Reference!$A$19,'Client Info'!J648=Reference!$A$23,'Client Info'!J648=Reference!$A$12),25, IF(OR('Client Info'!J648=Reference!$A$6, 'Client Info'!J648=Reference!$A$16),15, IF(OR('Client Info'!J648=Reference!$A$4,'Client Info'!J648=Reference!$A$13,'Client Info'!J648=Reference!$A$17,),5,0))))</f>
        <v>0</v>
      </c>
      <c r="E648" s="19">
        <f>IF('Client Info'!O648&lt;Reference!$E$5,0,IF(AND('Client Info'!O648&gt;=Reference!$E$5,'Client Info'!O648&lt;Reference!$E$6),5,IF(AND('Client Info'!O648&gt;=Reference!$E$6,'Client Info'!O648&lt;Reference!$E$7),15,IF(Reference!$E$7&lt;='Client Info'!O648,25))))</f>
        <v>0</v>
      </c>
      <c r="F648" s="19">
        <f>IF(OR('Client Info'!R648=Reference!$B$4,'Client Info'!R648=Reference!$B$5,'Client Info'!R648=Reference!$B$6),25,0)</f>
        <v>25</v>
      </c>
      <c r="G648" s="19">
        <f t="shared" ca="1" si="11"/>
        <v>25</v>
      </c>
      <c r="H648" s="19" t="s">
        <v>812</v>
      </c>
    </row>
    <row r="649" spans="1:8" x14ac:dyDescent="0.35">
      <c r="A649" s="7" t="str">
        <f>VLOOKUP(B649,'Client Info'!$A:$B,2, FALSE)</f>
        <v>Alondra Gaytan</v>
      </c>
      <c r="B649" s="19" t="str">
        <f>'Client Info'!A649</f>
        <v>EDC2351T</v>
      </c>
      <c r="C649" s="19" t="str">
        <f>(IF('Client Info'!M649="","",(IF(YEARFRAC('Client Info'!M649,Reference!$C$4)&lt;1,0,IF(AND(YEARFRAC('Client Info'!M649,Reference!$C$4)&gt;=1,YEARFRAC('Client Info'!M649,Reference!$C$4)&lt;=3),5,IF(AND(YEARFRAC('Client Info'!M649,Reference!$C$4)&gt;=4,YEARFRAC('Client Info'!M649,Reference!$C$4)&lt;=7),15,IF(YEARFRAC('Client Info'!M649,Reference!$C$4)&gt;=8,25,IF(YEARFRAC('Client Info'!M649,Reference!$C$4)=YEARFRAC('Client Info'!M649,Reference!$C$4),0,0))))))))</f>
        <v/>
      </c>
      <c r="D649" s="19">
        <f>IF(OR('Client Info'!J649=Reference!$A$7),0,IF(OR(Reference!$A$5='Client Info'!J649, 'Client Info'!J649=Reference!$A$19,'Client Info'!J649=Reference!$A$23,'Client Info'!J649=Reference!$A$12),25, IF(OR('Client Info'!J649=Reference!$A$6, 'Client Info'!J649=Reference!$A$16),15, IF(OR('Client Info'!J649=Reference!$A$4,'Client Info'!J649=Reference!$A$13,'Client Info'!J649=Reference!$A$17,),5,0))))</f>
        <v>25</v>
      </c>
      <c r="E649" s="19">
        <f>IF('Client Info'!O649&lt;Reference!$E$5,0,IF(AND('Client Info'!O649&gt;=Reference!$E$5,'Client Info'!O649&lt;Reference!$E$6),5,IF(AND('Client Info'!O649&gt;=Reference!$E$6,'Client Info'!O649&lt;Reference!$E$7),15,IF(Reference!$E$7&lt;='Client Info'!O649,25))))</f>
        <v>0</v>
      </c>
      <c r="F649" s="19">
        <f>IF(OR('Client Info'!R649=Reference!$B$4,'Client Info'!R649=Reference!$B$5,'Client Info'!R649=Reference!$B$6),25,0)</f>
        <v>0</v>
      </c>
      <c r="G649" s="19">
        <f t="shared" si="11"/>
        <v>25</v>
      </c>
      <c r="H649" s="19" t="s">
        <v>885</v>
      </c>
    </row>
    <row r="650" spans="1:8" x14ac:dyDescent="0.35">
      <c r="A650" s="7" t="str">
        <f>VLOOKUP(B650,'Client Info'!$A:$B,2, FALSE)</f>
        <v>Georg Winkler</v>
      </c>
      <c r="B650" s="19" t="str">
        <f>'Client Info'!A650</f>
        <v>EDC1699g</v>
      </c>
      <c r="C650" s="19" t="str">
        <f>(IF('Client Info'!M650="","",(IF(YEARFRAC('Client Info'!M650,Reference!$C$4)&lt;1,0,IF(AND(YEARFRAC('Client Info'!M650,Reference!$C$4)&gt;=1,YEARFRAC('Client Info'!M650,Reference!$C$4)&lt;=3),5,IF(AND(YEARFRAC('Client Info'!M650,Reference!$C$4)&gt;=4,YEARFRAC('Client Info'!M650,Reference!$C$4)&lt;=7),15,IF(YEARFRAC('Client Info'!M650,Reference!$C$4)&gt;=8,25,IF(YEARFRAC('Client Info'!M650,Reference!$C$4)=YEARFRAC('Client Info'!M650,Reference!$C$4),0,0))))))))</f>
        <v/>
      </c>
      <c r="D650" s="19">
        <f>IF(OR('Client Info'!J650=Reference!$A$7),0,IF(OR(Reference!$A$5='Client Info'!J650, 'Client Info'!J650=Reference!$A$19,'Client Info'!J650=Reference!$A$23,'Client Info'!J650=Reference!$A$12),25, IF(OR('Client Info'!J650=Reference!$A$6, 'Client Info'!J650=Reference!$A$16),15, IF(OR('Client Info'!J650=Reference!$A$4,'Client Info'!J650=Reference!$A$13,'Client Info'!J650=Reference!$A$17,),5,0))))</f>
        <v>0</v>
      </c>
      <c r="E650" s="19">
        <f>IF('Client Info'!O650&lt;Reference!$E$5,0,IF(AND('Client Info'!O650&gt;=Reference!$E$5,'Client Info'!O650&lt;Reference!$E$6),5,IF(AND('Client Info'!O650&gt;=Reference!$E$6,'Client Info'!O650&lt;Reference!$E$7),15,IF(Reference!$E$7&lt;='Client Info'!O650,25))))</f>
        <v>0</v>
      </c>
      <c r="F650" s="19">
        <f>IF(OR('Client Info'!R650=Reference!$B$4,'Client Info'!R650=Reference!$B$5,'Client Info'!R650=Reference!$B$6),25,0)</f>
        <v>0</v>
      </c>
      <c r="G650" s="19">
        <f t="shared" si="11"/>
        <v>0</v>
      </c>
      <c r="H650" s="19" t="s">
        <v>1063</v>
      </c>
    </row>
    <row r="651" spans="1:8" x14ac:dyDescent="0.35">
      <c r="A651" s="7" t="str">
        <f>VLOOKUP(B651,'Client Info'!$A:$B,2, FALSE)</f>
        <v>Ray Bowman</v>
      </c>
      <c r="B651" s="19" t="str">
        <f>'Client Info'!A651</f>
        <v>EDC2111</v>
      </c>
      <c r="C651" s="19" t="str">
        <f>(IF('Client Info'!M651="","",(IF(YEARFRAC('Client Info'!M651,Reference!$C$4)&lt;1,0,IF(AND(YEARFRAC('Client Info'!M651,Reference!$C$4)&gt;=1,YEARFRAC('Client Info'!M651,Reference!$C$4)&lt;=3),5,IF(AND(YEARFRAC('Client Info'!M651,Reference!$C$4)&gt;=4,YEARFRAC('Client Info'!M651,Reference!$C$4)&lt;=7),15,IF(YEARFRAC('Client Info'!M651,Reference!$C$4)&gt;=8,25,IF(YEARFRAC('Client Info'!M651,Reference!$C$4)=YEARFRAC('Client Info'!M651,Reference!$C$4),0,0))))))))</f>
        <v/>
      </c>
      <c r="D651" s="19">
        <f>IF(OR('Client Info'!J651=Reference!$A$7),0,IF(OR(Reference!$A$5='Client Info'!J651, 'Client Info'!J651=Reference!$A$19,'Client Info'!J651=Reference!$A$23,'Client Info'!J651=Reference!$A$12),25, IF(OR('Client Info'!J651=Reference!$A$6, 'Client Info'!J651=Reference!$A$16),15, IF(OR('Client Info'!J651=Reference!$A$4,'Client Info'!J651=Reference!$A$13,'Client Info'!J651=Reference!$A$17,),5,0))))</f>
        <v>25</v>
      </c>
      <c r="E651" s="19">
        <f>IF('Client Info'!O651&lt;Reference!$E$5,0,IF(AND('Client Info'!O651&gt;=Reference!$E$5,'Client Info'!O651&lt;Reference!$E$6),5,IF(AND('Client Info'!O651&gt;=Reference!$E$6,'Client Info'!O651&lt;Reference!$E$7),15,IF(Reference!$E$7&lt;='Client Info'!O651,25))))</f>
        <v>0</v>
      </c>
      <c r="F651" s="19">
        <f>IF(OR('Client Info'!R651=Reference!$B$4,'Client Info'!R651=Reference!$B$5,'Client Info'!R651=Reference!$B$6),25,0)</f>
        <v>0</v>
      </c>
      <c r="G651" s="19">
        <f t="shared" si="11"/>
        <v>25</v>
      </c>
      <c r="H651" s="19" t="s">
        <v>912</v>
      </c>
    </row>
    <row r="652" spans="1:8" x14ac:dyDescent="0.35">
      <c r="A652" s="7" t="str">
        <f>VLOOKUP(B652,'Client Info'!$A:$B,2, FALSE)</f>
        <v>Jason Ham</v>
      </c>
      <c r="B652" s="19" t="str">
        <f>'Client Info'!A652</f>
        <v>EDC1619g</v>
      </c>
      <c r="C652" s="19">
        <f ca="1">(IF('Client Info'!M652="","",(IF(YEARFRAC('Client Info'!M652,Reference!$C$4)&lt;1,0,IF(AND(YEARFRAC('Client Info'!M652,Reference!$C$4)&gt;=1,YEARFRAC('Client Info'!M652,Reference!$C$4)&lt;=3),5,IF(AND(YEARFRAC('Client Info'!M652,Reference!$C$4)&gt;=4,YEARFRAC('Client Info'!M652,Reference!$C$4)&lt;=7),15,IF(YEARFRAC('Client Info'!M652,Reference!$C$4)&gt;=8,25,IF(YEARFRAC('Client Info'!M652,Reference!$C$4)=YEARFRAC('Client Info'!M652,Reference!$C$4),0,0))))))))</f>
        <v>0</v>
      </c>
      <c r="D652" s="19">
        <f>IF(OR('Client Info'!J652=Reference!$A$7),0,IF(OR(Reference!$A$5='Client Info'!J652, 'Client Info'!J652=Reference!$A$19,'Client Info'!J652=Reference!$A$23,'Client Info'!J652=Reference!$A$12),25, IF(OR('Client Info'!J652=Reference!$A$6, 'Client Info'!J652=Reference!$A$16),15, IF(OR('Client Info'!J652=Reference!$A$4,'Client Info'!J652=Reference!$A$13,'Client Info'!J652=Reference!$A$17,),5,0))))</f>
        <v>0</v>
      </c>
      <c r="E652" s="19">
        <f>IF('Client Info'!O652&lt;Reference!$E$5,0,IF(AND('Client Info'!O652&gt;=Reference!$E$5,'Client Info'!O652&lt;Reference!$E$6),5,IF(AND('Client Info'!O652&gt;=Reference!$E$6,'Client Info'!O652&lt;Reference!$E$7),15,IF(Reference!$E$7&lt;='Client Info'!O652,25))))</f>
        <v>0</v>
      </c>
      <c r="F652" s="19">
        <f>IF(OR('Client Info'!R652=Reference!$B$4,'Client Info'!R652=Reference!$B$5,'Client Info'!R652=Reference!$B$6),25,0)</f>
        <v>0</v>
      </c>
      <c r="G652" s="19">
        <f t="shared" ca="1" si="11"/>
        <v>0</v>
      </c>
      <c r="H652" s="19" t="s">
        <v>1613</v>
      </c>
    </row>
    <row r="653" spans="1:8" x14ac:dyDescent="0.35">
      <c r="A653" s="7" t="str">
        <f>VLOOKUP(B653,'Client Info'!$A:$B,2, FALSE)</f>
        <v>Pat Sweeney</v>
      </c>
      <c r="B653" s="19" t="str">
        <f>'Client Info'!A653</f>
        <v>EDC1566g</v>
      </c>
      <c r="C653" s="19" t="str">
        <f>(IF('Client Info'!M653="","",(IF(YEARFRAC('Client Info'!M653,Reference!$C$4)&lt;1,0,IF(AND(YEARFRAC('Client Info'!M653,Reference!$C$4)&gt;=1,YEARFRAC('Client Info'!M653,Reference!$C$4)&lt;=3),5,IF(AND(YEARFRAC('Client Info'!M653,Reference!$C$4)&gt;=4,YEARFRAC('Client Info'!M653,Reference!$C$4)&lt;=7),15,IF(YEARFRAC('Client Info'!M653,Reference!$C$4)&gt;=8,25,IF(YEARFRAC('Client Info'!M653,Reference!$C$4)=YEARFRAC('Client Info'!M653,Reference!$C$4),0,0))))))))</f>
        <v/>
      </c>
      <c r="D653" s="19">
        <f>IF(OR('Client Info'!J653=Reference!$A$7),0,IF(OR(Reference!$A$5='Client Info'!J653, 'Client Info'!J653=Reference!$A$19,'Client Info'!J653=Reference!$A$23,'Client Info'!J653=Reference!$A$12),25, IF(OR('Client Info'!J653=Reference!$A$6, 'Client Info'!J653=Reference!$A$16),15, IF(OR('Client Info'!J653=Reference!$A$4,'Client Info'!J653=Reference!$A$13,'Client Info'!J653=Reference!$A$17,),5,0))))</f>
        <v>5</v>
      </c>
      <c r="E653" s="19">
        <f>IF('Client Info'!O653&lt;Reference!$E$5,0,IF(AND('Client Info'!O653&gt;=Reference!$E$5,'Client Info'!O653&lt;Reference!$E$6),5,IF(AND('Client Info'!O653&gt;=Reference!$E$6,'Client Info'!O653&lt;Reference!$E$7),15,IF(Reference!$E$7&lt;='Client Info'!O653,25))))</f>
        <v>0</v>
      </c>
      <c r="F653" s="19">
        <f>IF(OR('Client Info'!R653=Reference!$B$4,'Client Info'!R653=Reference!$B$5,'Client Info'!R653=Reference!$B$6),25,0)</f>
        <v>0</v>
      </c>
      <c r="G653" s="19">
        <f t="shared" si="11"/>
        <v>5</v>
      </c>
      <c r="H653" s="19" t="s">
        <v>796</v>
      </c>
    </row>
    <row r="654" spans="1:8" x14ac:dyDescent="0.35">
      <c r="A654" s="7" t="str">
        <f>VLOOKUP(B654,'Client Info'!$A:$B,2, FALSE)</f>
        <v>Julie Samson</v>
      </c>
      <c r="B654" s="19" t="str">
        <f>'Client Info'!A654</f>
        <v>EDC2456</v>
      </c>
      <c r="C654" s="19">
        <f ca="1">(IF('Client Info'!M654="","",(IF(YEARFRAC('Client Info'!M654,Reference!$C$4)&lt;1,0,IF(AND(YEARFRAC('Client Info'!M654,Reference!$C$4)&gt;=1,YEARFRAC('Client Info'!M654,Reference!$C$4)&lt;=3),5,IF(AND(YEARFRAC('Client Info'!M654,Reference!$C$4)&gt;=4,YEARFRAC('Client Info'!M654,Reference!$C$4)&lt;=7),15,IF(YEARFRAC('Client Info'!M654,Reference!$C$4)&gt;=8,25,IF(YEARFRAC('Client Info'!M654,Reference!$C$4)=YEARFRAC('Client Info'!M654,Reference!$C$4),0,0))))))))</f>
        <v>5</v>
      </c>
      <c r="D654" s="19">
        <f>IF(OR('Client Info'!J654=Reference!$A$7),0,IF(OR(Reference!$A$5='Client Info'!J654, 'Client Info'!J654=Reference!$A$19,'Client Info'!J654=Reference!$A$23,'Client Info'!J654=Reference!$A$12),25, IF(OR('Client Info'!J654=Reference!$A$6, 'Client Info'!J654=Reference!$A$16),15, IF(OR('Client Info'!J654=Reference!$A$4,'Client Info'!J654=Reference!$A$13,'Client Info'!J654=Reference!$A$17,),5,0))))</f>
        <v>5</v>
      </c>
      <c r="E654" s="19">
        <f>IF('Client Info'!O654&lt;Reference!$E$5,0,IF(AND('Client Info'!O654&gt;=Reference!$E$5,'Client Info'!O654&lt;Reference!$E$6),5,IF(AND('Client Info'!O654&gt;=Reference!$E$6,'Client Info'!O654&lt;Reference!$E$7),15,IF(Reference!$E$7&lt;='Client Info'!O654,25))))</f>
        <v>0</v>
      </c>
      <c r="F654" s="19">
        <f>IF(OR('Client Info'!R654=Reference!$B$4,'Client Info'!R654=Reference!$B$5,'Client Info'!R654=Reference!$B$6),25,0)</f>
        <v>0</v>
      </c>
      <c r="G654" s="19">
        <f t="shared" ca="1" si="11"/>
        <v>10</v>
      </c>
      <c r="H654" s="19" t="s">
        <v>835</v>
      </c>
    </row>
    <row r="655" spans="1:8" x14ac:dyDescent="0.35">
      <c r="A655" s="7" t="str">
        <f>VLOOKUP(B655,'Client Info'!$A:$B,2, FALSE)</f>
        <v>Alondra Gaytan</v>
      </c>
      <c r="B655" s="19" t="str">
        <f>'Client Info'!A655</f>
        <v>EDC1847</v>
      </c>
      <c r="C655" s="19">
        <f ca="1">(IF('Client Info'!M655="","",(IF(YEARFRAC('Client Info'!M655,Reference!$C$4)&lt;1,0,IF(AND(YEARFRAC('Client Info'!M655,Reference!$C$4)&gt;=1,YEARFRAC('Client Info'!M655,Reference!$C$4)&lt;=3),5,IF(AND(YEARFRAC('Client Info'!M655,Reference!$C$4)&gt;=4,YEARFRAC('Client Info'!M655,Reference!$C$4)&lt;=7),15,IF(YEARFRAC('Client Info'!M655,Reference!$C$4)&gt;=8,25,IF(YEARFRAC('Client Info'!M655,Reference!$C$4)=YEARFRAC('Client Info'!M655,Reference!$C$4),0,0))))))))</f>
        <v>25</v>
      </c>
      <c r="D655" s="19">
        <f>IF(OR('Client Info'!J655=Reference!$A$7),0,IF(OR(Reference!$A$5='Client Info'!J655, 'Client Info'!J655=Reference!$A$19,'Client Info'!J655=Reference!$A$23,'Client Info'!J655=Reference!$A$12),25, IF(OR('Client Info'!J655=Reference!$A$6, 'Client Info'!J655=Reference!$A$16),15, IF(OR('Client Info'!J655=Reference!$A$4,'Client Info'!J655=Reference!$A$13,'Client Info'!J655=Reference!$A$17,),5,0))))</f>
        <v>15</v>
      </c>
      <c r="E655" s="19">
        <f>IF('Client Info'!O655&lt;Reference!$E$5,0,IF(AND('Client Info'!O655&gt;=Reference!$E$5,'Client Info'!O655&lt;Reference!$E$6),5,IF(AND('Client Info'!O655&gt;=Reference!$E$6,'Client Info'!O655&lt;Reference!$E$7),15,IF(Reference!$E$7&lt;='Client Info'!O655,25))))</f>
        <v>0</v>
      </c>
      <c r="F655" s="19">
        <f>IF(OR('Client Info'!R655=Reference!$B$4,'Client Info'!R655=Reference!$B$5,'Client Info'!R655=Reference!$B$6),25,0)</f>
        <v>0</v>
      </c>
      <c r="G655" s="19">
        <f t="shared" ca="1" si="11"/>
        <v>40</v>
      </c>
      <c r="H655" s="19" t="s">
        <v>885</v>
      </c>
    </row>
    <row r="656" spans="1:8" x14ac:dyDescent="0.35">
      <c r="A656" s="7" t="str">
        <f>VLOOKUP(B656,'Client Info'!$A:$B,2, FALSE)</f>
        <v>Shalene Hayman</v>
      </c>
      <c r="B656" s="19" t="str">
        <f>'Client Info'!A656</f>
        <v>EDC2178</v>
      </c>
      <c r="C656" s="19">
        <f ca="1">(IF('Client Info'!M656="","",(IF(YEARFRAC('Client Info'!M656,Reference!$C$4)&lt;1,0,IF(AND(YEARFRAC('Client Info'!M656,Reference!$C$4)&gt;=1,YEARFRAC('Client Info'!M656,Reference!$C$4)&lt;=3),5,IF(AND(YEARFRAC('Client Info'!M656,Reference!$C$4)&gt;=4,YEARFRAC('Client Info'!M656,Reference!$C$4)&lt;=7),15,IF(YEARFRAC('Client Info'!M656,Reference!$C$4)&gt;=8,25,IF(YEARFRAC('Client Info'!M656,Reference!$C$4)=YEARFRAC('Client Info'!M656,Reference!$C$4),0,0))))))))</f>
        <v>5</v>
      </c>
      <c r="D656" s="19">
        <f>IF(OR('Client Info'!J656=Reference!$A$7),0,IF(OR(Reference!$A$5='Client Info'!J656, 'Client Info'!J656=Reference!$A$19,'Client Info'!J656=Reference!$A$23,'Client Info'!J656=Reference!$A$12),25, IF(OR('Client Info'!J656=Reference!$A$6, 'Client Info'!J656=Reference!$A$16),15, IF(OR('Client Info'!J656=Reference!$A$4,'Client Info'!J656=Reference!$A$13,'Client Info'!J656=Reference!$A$17,),5,0))))</f>
        <v>25</v>
      </c>
      <c r="E656" s="19">
        <f>IF('Client Info'!O656&lt;Reference!$E$5,0,IF(AND('Client Info'!O656&gt;=Reference!$E$5,'Client Info'!O656&lt;Reference!$E$6),5,IF(AND('Client Info'!O656&gt;=Reference!$E$6,'Client Info'!O656&lt;Reference!$E$7),15,IF(Reference!$E$7&lt;='Client Info'!O656,25))))</f>
        <v>0</v>
      </c>
      <c r="F656" s="19">
        <f>IF(OR('Client Info'!R656=Reference!$B$4,'Client Info'!R656=Reference!$B$5,'Client Info'!R656=Reference!$B$6),25,0)</f>
        <v>0</v>
      </c>
      <c r="G656" s="19">
        <f t="shared" ca="1" si="11"/>
        <v>30</v>
      </c>
      <c r="H656" s="19" t="s">
        <v>909</v>
      </c>
    </row>
    <row r="657" spans="1:8" x14ac:dyDescent="0.35">
      <c r="A657" s="7" t="str">
        <f>VLOOKUP(B657,'Client Info'!$A:$B,2, FALSE)</f>
        <v>Karen Scuncio</v>
      </c>
      <c r="B657" s="19" t="str">
        <f>'Client Info'!A657</f>
        <v>EDC2384</v>
      </c>
      <c r="C657" s="19">
        <f ca="1">(IF('Client Info'!M657="","",(IF(YEARFRAC('Client Info'!M657,Reference!$C$4)&lt;1,0,IF(AND(YEARFRAC('Client Info'!M657,Reference!$C$4)&gt;=1,YEARFRAC('Client Info'!M657,Reference!$C$4)&lt;=3),5,IF(AND(YEARFRAC('Client Info'!M657,Reference!$C$4)&gt;=4,YEARFRAC('Client Info'!M657,Reference!$C$4)&lt;=7),15,IF(YEARFRAC('Client Info'!M657,Reference!$C$4)&gt;=8,25,IF(YEARFRAC('Client Info'!M657,Reference!$C$4)=YEARFRAC('Client Info'!M657,Reference!$C$4),0,0))))))))</f>
        <v>15</v>
      </c>
      <c r="D657" s="19">
        <f>IF(OR('Client Info'!J657=Reference!$A$7),0,IF(OR(Reference!$A$5='Client Info'!J657, 'Client Info'!J657=Reference!$A$19,'Client Info'!J657=Reference!$A$23,'Client Info'!J657=Reference!$A$12),25, IF(OR('Client Info'!J657=Reference!$A$6, 'Client Info'!J657=Reference!$A$16),15, IF(OR('Client Info'!J657=Reference!$A$4,'Client Info'!J657=Reference!$A$13,'Client Info'!J657=Reference!$A$17,),5,0))))</f>
        <v>25</v>
      </c>
      <c r="E657" s="19">
        <f>IF('Client Info'!O657&lt;Reference!$E$5,0,IF(AND('Client Info'!O657&gt;=Reference!$E$5,'Client Info'!O657&lt;Reference!$E$6),5,IF(AND('Client Info'!O657&gt;=Reference!$E$6,'Client Info'!O657&lt;Reference!$E$7),15,IF(Reference!$E$7&lt;='Client Info'!O657,25))))</f>
        <v>5</v>
      </c>
      <c r="F657" s="19">
        <f>IF(OR('Client Info'!R657=Reference!$B$4,'Client Info'!R657=Reference!$B$5,'Client Info'!R657=Reference!$B$6),25,0)</f>
        <v>0</v>
      </c>
      <c r="G657" s="19">
        <f t="shared" ca="1" si="11"/>
        <v>45</v>
      </c>
      <c r="H657" s="19" t="s">
        <v>804</v>
      </c>
    </row>
    <row r="658" spans="1:8" x14ac:dyDescent="0.35">
      <c r="A658" s="7" t="str">
        <f>VLOOKUP(B658,'Client Info'!$A:$B,2, FALSE)</f>
        <v>Clare Briglio</v>
      </c>
      <c r="B658" s="19" t="str">
        <f>'Client Info'!A658</f>
        <v>EDC1087</v>
      </c>
      <c r="C658" s="19">
        <f ca="1">(IF('Client Info'!M658="","",(IF(YEARFRAC('Client Info'!M658,Reference!$C$4)&lt;1,0,IF(AND(YEARFRAC('Client Info'!M658,Reference!$C$4)&gt;=1,YEARFRAC('Client Info'!M658,Reference!$C$4)&lt;=3),5,IF(AND(YEARFRAC('Client Info'!M658,Reference!$C$4)&gt;=4,YEARFRAC('Client Info'!M658,Reference!$C$4)&lt;=7),15,IF(YEARFRAC('Client Info'!M658,Reference!$C$4)&gt;=8,25,IF(YEARFRAC('Client Info'!M658,Reference!$C$4)=YEARFRAC('Client Info'!M658,Reference!$C$4),0,0))))))))</f>
        <v>25</v>
      </c>
      <c r="D658" s="19">
        <f>IF(OR('Client Info'!J658=Reference!$A$7),0,IF(OR(Reference!$A$5='Client Info'!J658, 'Client Info'!J658=Reference!$A$19,'Client Info'!J658=Reference!$A$23,'Client Info'!J658=Reference!$A$12),25, IF(OR('Client Info'!J658=Reference!$A$6, 'Client Info'!J658=Reference!$A$16),15, IF(OR('Client Info'!J658=Reference!$A$4,'Client Info'!J658=Reference!$A$13,'Client Info'!J658=Reference!$A$17,),5,0))))</f>
        <v>5</v>
      </c>
      <c r="E658" s="19">
        <f>IF('Client Info'!O658&lt;Reference!$E$5,0,IF(AND('Client Info'!O658&gt;=Reference!$E$5,'Client Info'!O658&lt;Reference!$E$6),5,IF(AND('Client Info'!O658&gt;=Reference!$E$6,'Client Info'!O658&lt;Reference!$E$7),15,IF(Reference!$E$7&lt;='Client Info'!O658,25))))</f>
        <v>25</v>
      </c>
      <c r="F658" s="19">
        <f>IF(OR('Client Info'!R658=Reference!$B$4,'Client Info'!R658=Reference!$B$5,'Client Info'!R658=Reference!$B$6),25,0)</f>
        <v>0</v>
      </c>
      <c r="G658" s="19">
        <f t="shared" ca="1" si="11"/>
        <v>55</v>
      </c>
      <c r="H658" s="19" t="s">
        <v>809</v>
      </c>
    </row>
    <row r="659" spans="1:8" x14ac:dyDescent="0.35">
      <c r="A659" s="7" t="str">
        <f>VLOOKUP(B659,'Client Info'!$A:$B,2, FALSE)</f>
        <v>Alondra Gaytan</v>
      </c>
      <c r="B659" s="19" t="str">
        <f>'Client Info'!A659</f>
        <v>EDC2150</v>
      </c>
      <c r="C659" s="19">
        <f ca="1">(IF('Client Info'!M659="","",(IF(YEARFRAC('Client Info'!M659,Reference!$C$4)&lt;1,0,IF(AND(YEARFRAC('Client Info'!M659,Reference!$C$4)&gt;=1,YEARFRAC('Client Info'!M659,Reference!$C$4)&lt;=3),5,IF(AND(YEARFRAC('Client Info'!M659,Reference!$C$4)&gt;=4,YEARFRAC('Client Info'!M659,Reference!$C$4)&lt;=7),15,IF(YEARFRAC('Client Info'!M659,Reference!$C$4)&gt;=8,25,IF(YEARFRAC('Client Info'!M659,Reference!$C$4)=YEARFRAC('Client Info'!M659,Reference!$C$4),0,0))))))))</f>
        <v>5</v>
      </c>
      <c r="D659" s="19">
        <f>IF(OR('Client Info'!J659=Reference!$A$7),0,IF(OR(Reference!$A$5='Client Info'!J659, 'Client Info'!J659=Reference!$A$19,'Client Info'!J659=Reference!$A$23,'Client Info'!J659=Reference!$A$12),25, IF(OR('Client Info'!J659=Reference!$A$6, 'Client Info'!J659=Reference!$A$16),15, IF(OR('Client Info'!J659=Reference!$A$4,'Client Info'!J659=Reference!$A$13,'Client Info'!J659=Reference!$A$17,),5,0))))</f>
        <v>15</v>
      </c>
      <c r="E659" s="19">
        <f>IF('Client Info'!O659&lt;Reference!$E$5,0,IF(AND('Client Info'!O659&gt;=Reference!$E$5,'Client Info'!O659&lt;Reference!$E$6),5,IF(AND('Client Info'!O659&gt;=Reference!$E$6,'Client Info'!O659&lt;Reference!$E$7),15,IF(Reference!$E$7&lt;='Client Info'!O659,25))))</f>
        <v>0</v>
      </c>
      <c r="F659" s="19">
        <f>IF(OR('Client Info'!R659=Reference!$B$4,'Client Info'!R659=Reference!$B$5,'Client Info'!R659=Reference!$B$6),25,0)</f>
        <v>0</v>
      </c>
      <c r="G659" s="19">
        <f t="shared" ca="1" si="11"/>
        <v>20</v>
      </c>
      <c r="H659" s="19" t="s">
        <v>885</v>
      </c>
    </row>
    <row r="660" spans="1:8" x14ac:dyDescent="0.35">
      <c r="A660" s="7" t="str">
        <f>VLOOKUP(B660,'Client Info'!$A:$B,2, FALSE)</f>
        <v>Carlos Conejo</v>
      </c>
      <c r="B660" s="19" t="str">
        <f>'Client Info'!A660</f>
        <v>EDC0625T</v>
      </c>
      <c r="C660" s="19">
        <f ca="1">(IF('Client Info'!M660="","",(IF(YEARFRAC('Client Info'!M660,Reference!$C$4)&lt;1,0,IF(AND(YEARFRAC('Client Info'!M660,Reference!$C$4)&gt;=1,YEARFRAC('Client Info'!M660,Reference!$C$4)&lt;=3),5,IF(AND(YEARFRAC('Client Info'!M660,Reference!$C$4)&gt;=4,YEARFRAC('Client Info'!M660,Reference!$C$4)&lt;=7),15,IF(YEARFRAC('Client Info'!M660,Reference!$C$4)&gt;=8,25,IF(YEARFRAC('Client Info'!M660,Reference!$C$4)=YEARFRAC('Client Info'!M660,Reference!$C$4),0,0))))))))</f>
        <v>25</v>
      </c>
      <c r="D660" s="19">
        <f>IF(OR('Client Info'!J660=Reference!$A$7),0,IF(OR(Reference!$A$5='Client Info'!J660, 'Client Info'!J660=Reference!$A$19,'Client Info'!J660=Reference!$A$23,'Client Info'!J660=Reference!$A$12),25, IF(OR('Client Info'!J660=Reference!$A$6, 'Client Info'!J660=Reference!$A$16),15, IF(OR('Client Info'!J660=Reference!$A$4,'Client Info'!J660=Reference!$A$13,'Client Info'!J660=Reference!$A$17,),5,0))))</f>
        <v>5</v>
      </c>
      <c r="E660" s="19">
        <f>IF('Client Info'!O660&lt;Reference!$E$5,0,IF(AND('Client Info'!O660&gt;=Reference!$E$5,'Client Info'!O660&lt;Reference!$E$6),5,IF(AND('Client Info'!O660&gt;=Reference!$E$6,'Client Info'!O660&lt;Reference!$E$7),15,IF(Reference!$E$7&lt;='Client Info'!O660,25))))</f>
        <v>25</v>
      </c>
      <c r="F660" s="19">
        <f>IF(OR('Client Info'!R660=Reference!$B$4,'Client Info'!R660=Reference!$B$5,'Client Info'!R660=Reference!$B$6),25,0)</f>
        <v>0</v>
      </c>
      <c r="G660" s="19">
        <f t="shared" ca="1" si="11"/>
        <v>55</v>
      </c>
      <c r="H660" s="19" t="s">
        <v>1261</v>
      </c>
    </row>
    <row r="661" spans="1:8" x14ac:dyDescent="0.35">
      <c r="A661" s="7" t="str">
        <f>VLOOKUP(B661,'Client Info'!$A:$B,2, FALSE)</f>
        <v>Michael J. DeDonato</v>
      </c>
      <c r="B661" s="19" t="str">
        <f>'Client Info'!A661</f>
        <v>ECCX6878T</v>
      </c>
      <c r="C661" s="19">
        <f ca="1">(IF('Client Info'!M661="","",(IF(YEARFRAC('Client Info'!M661,Reference!$C$4)&lt;1,0,IF(AND(YEARFRAC('Client Info'!M661,Reference!$C$4)&gt;=1,YEARFRAC('Client Info'!M661,Reference!$C$4)&lt;=3),5,IF(AND(YEARFRAC('Client Info'!M661,Reference!$C$4)&gt;=4,YEARFRAC('Client Info'!M661,Reference!$C$4)&lt;=7),15,IF(YEARFRAC('Client Info'!M661,Reference!$C$4)&gt;=8,25,IF(YEARFRAC('Client Info'!M661,Reference!$C$4)=YEARFRAC('Client Info'!M661,Reference!$C$4),0,0))))))))</f>
        <v>5</v>
      </c>
      <c r="D661" s="19">
        <f>IF(OR('Client Info'!J661=Reference!$A$7),0,IF(OR(Reference!$A$5='Client Info'!J661, 'Client Info'!J661=Reference!$A$19,'Client Info'!J661=Reference!$A$23,'Client Info'!J661=Reference!$A$12),25, IF(OR('Client Info'!J661=Reference!$A$6, 'Client Info'!J661=Reference!$A$16),15, IF(OR('Client Info'!J661=Reference!$A$4,'Client Info'!J661=Reference!$A$13,'Client Info'!J661=Reference!$A$17,),5,0))))</f>
        <v>25</v>
      </c>
      <c r="E661" s="19">
        <f>IF('Client Info'!O661&lt;Reference!$E$5,0,IF(AND('Client Info'!O661&gt;=Reference!$E$5,'Client Info'!O661&lt;Reference!$E$6),5,IF(AND('Client Info'!O661&gt;=Reference!$E$6,'Client Info'!O661&lt;Reference!$E$7),15,IF(Reference!$E$7&lt;='Client Info'!O661,25))))</f>
        <v>0</v>
      </c>
      <c r="F661" s="19">
        <f>IF(OR('Client Info'!R661=Reference!$B$4,'Client Info'!R661=Reference!$B$5,'Client Info'!R661=Reference!$B$6),25,0)</f>
        <v>25</v>
      </c>
      <c r="G661" s="19">
        <f t="shared" ca="1" si="11"/>
        <v>55</v>
      </c>
      <c r="H661" s="19" t="s">
        <v>3209</v>
      </c>
    </row>
    <row r="662" spans="1:8" x14ac:dyDescent="0.35">
      <c r="A662" s="7" t="str">
        <f>VLOOKUP(B662,'Client Info'!$A:$B,2, FALSE)</f>
        <v>Matthew T. McConville</v>
      </c>
      <c r="B662" s="19" t="str">
        <f>'Client Info'!A662</f>
        <v>EDC2309</v>
      </c>
      <c r="C662" s="19">
        <f ca="1">(IF('Client Info'!M662="","",(IF(YEARFRAC('Client Info'!M662,Reference!$C$4)&lt;1,0,IF(AND(YEARFRAC('Client Info'!M662,Reference!$C$4)&gt;=1,YEARFRAC('Client Info'!M662,Reference!$C$4)&lt;=3),5,IF(AND(YEARFRAC('Client Info'!M662,Reference!$C$4)&gt;=4,YEARFRAC('Client Info'!M662,Reference!$C$4)&lt;=7),15,IF(YEARFRAC('Client Info'!M662,Reference!$C$4)&gt;=8,25,IF(YEARFRAC('Client Info'!M662,Reference!$C$4)=YEARFRAC('Client Info'!M662,Reference!$C$4),0,0))))))))</f>
        <v>25</v>
      </c>
      <c r="D662" s="19">
        <f>IF(OR('Client Info'!J662=Reference!$A$7),0,IF(OR(Reference!$A$5='Client Info'!J662, 'Client Info'!J662=Reference!$A$19,'Client Info'!J662=Reference!$A$23,'Client Info'!J662=Reference!$A$12),25, IF(OR('Client Info'!J662=Reference!$A$6, 'Client Info'!J662=Reference!$A$16),15, IF(OR('Client Info'!J662=Reference!$A$4,'Client Info'!J662=Reference!$A$13,'Client Info'!J662=Reference!$A$17,),5,0))))</f>
        <v>5</v>
      </c>
      <c r="E662" s="19">
        <f>IF('Client Info'!O662&lt;Reference!$E$5,0,IF(AND('Client Info'!O662&gt;=Reference!$E$5,'Client Info'!O662&lt;Reference!$E$6),5,IF(AND('Client Info'!O662&gt;=Reference!$E$6,'Client Info'!O662&lt;Reference!$E$7),15,IF(Reference!$E$7&lt;='Client Info'!O662,25))))</f>
        <v>15</v>
      </c>
      <c r="F662" s="19">
        <f>IF(OR('Client Info'!R662=Reference!$B$4,'Client Info'!R662=Reference!$B$5,'Client Info'!R662=Reference!$B$6),25,0)</f>
        <v>25</v>
      </c>
      <c r="G662" s="19">
        <f t="shared" ca="1" si="11"/>
        <v>70</v>
      </c>
      <c r="H662" s="19" t="s">
        <v>1368</v>
      </c>
    </row>
    <row r="663" spans="1:8" x14ac:dyDescent="0.35">
      <c r="A663" s="7" t="str">
        <f>VLOOKUP(B663,'Client Info'!$A:$B,2, FALSE)</f>
        <v>Alondra Gaytan</v>
      </c>
      <c r="B663" s="19" t="str">
        <f>'Client Info'!A663</f>
        <v>EDC1899g</v>
      </c>
      <c r="C663" s="19" t="str">
        <f>(IF('Client Info'!M663="","",(IF(YEARFRAC('Client Info'!M663,Reference!$C$4)&lt;1,0,IF(AND(YEARFRAC('Client Info'!M663,Reference!$C$4)&gt;=1,YEARFRAC('Client Info'!M663,Reference!$C$4)&lt;=3),5,IF(AND(YEARFRAC('Client Info'!M663,Reference!$C$4)&gt;=4,YEARFRAC('Client Info'!M663,Reference!$C$4)&lt;=7),15,IF(YEARFRAC('Client Info'!M663,Reference!$C$4)&gt;=8,25,IF(YEARFRAC('Client Info'!M663,Reference!$C$4)=YEARFRAC('Client Info'!M663,Reference!$C$4),0,0))))))))</f>
        <v/>
      </c>
      <c r="D663" s="19">
        <f>IF(OR('Client Info'!J663=Reference!$A$7),0,IF(OR(Reference!$A$5='Client Info'!J663, 'Client Info'!J663=Reference!$A$19,'Client Info'!J663=Reference!$A$23,'Client Info'!J663=Reference!$A$12),25, IF(OR('Client Info'!J663=Reference!$A$6, 'Client Info'!J663=Reference!$A$16),15, IF(OR('Client Info'!J663=Reference!$A$4,'Client Info'!J663=Reference!$A$13,'Client Info'!J663=Reference!$A$17,),5,0))))</f>
        <v>0</v>
      </c>
      <c r="E663" s="19">
        <f>IF('Client Info'!O663&lt;Reference!$E$5,0,IF(AND('Client Info'!O663&gt;=Reference!$E$5,'Client Info'!O663&lt;Reference!$E$6),5,IF(AND('Client Info'!O663&gt;=Reference!$E$6,'Client Info'!O663&lt;Reference!$E$7),15,IF(Reference!$E$7&lt;='Client Info'!O663,25))))</f>
        <v>0</v>
      </c>
      <c r="F663" s="19">
        <f>IF(OR('Client Info'!R663=Reference!$B$4,'Client Info'!R663=Reference!$B$5,'Client Info'!R663=Reference!$B$6),25,0)</f>
        <v>0</v>
      </c>
      <c r="G663" s="19">
        <f t="shared" si="11"/>
        <v>0</v>
      </c>
      <c r="H663" s="19" t="s">
        <v>885</v>
      </c>
    </row>
    <row r="664" spans="1:8" x14ac:dyDescent="0.35">
      <c r="A664" s="7" t="str">
        <f>VLOOKUP(B664,'Client Info'!$A:$B,2, FALSE)</f>
        <v>Georg Winkler</v>
      </c>
      <c r="B664" s="19" t="str">
        <f>'Client Info'!A664</f>
        <v>EDC1766</v>
      </c>
      <c r="C664" s="19" t="str">
        <f>(IF('Client Info'!M664="","",(IF(YEARFRAC('Client Info'!M664,Reference!$C$4)&lt;1,0,IF(AND(YEARFRAC('Client Info'!M664,Reference!$C$4)&gt;=1,YEARFRAC('Client Info'!M664,Reference!$C$4)&lt;=3),5,IF(AND(YEARFRAC('Client Info'!M664,Reference!$C$4)&gt;=4,YEARFRAC('Client Info'!M664,Reference!$C$4)&lt;=7),15,IF(YEARFRAC('Client Info'!M664,Reference!$C$4)&gt;=8,25,IF(YEARFRAC('Client Info'!M664,Reference!$C$4)=YEARFRAC('Client Info'!M664,Reference!$C$4),0,0))))))))</f>
        <v/>
      </c>
      <c r="D664" s="19">
        <f>IF(OR('Client Info'!J664=Reference!$A$7),0,IF(OR(Reference!$A$5='Client Info'!J664, 'Client Info'!J664=Reference!$A$19,'Client Info'!J664=Reference!$A$23,'Client Info'!J664=Reference!$A$12),25, IF(OR('Client Info'!J664=Reference!$A$6, 'Client Info'!J664=Reference!$A$16),15, IF(OR('Client Info'!J664=Reference!$A$4,'Client Info'!J664=Reference!$A$13,'Client Info'!J664=Reference!$A$17,),5,0))))</f>
        <v>0</v>
      </c>
      <c r="E664" s="19">
        <f>IF('Client Info'!O664&lt;Reference!$E$5,0,IF(AND('Client Info'!O664&gt;=Reference!$E$5,'Client Info'!O664&lt;Reference!$E$6),5,IF(AND('Client Info'!O664&gt;=Reference!$E$6,'Client Info'!O664&lt;Reference!$E$7),15,IF(Reference!$E$7&lt;='Client Info'!O664,25))))</f>
        <v>0</v>
      </c>
      <c r="F664" s="19">
        <f>IF(OR('Client Info'!R664=Reference!$B$4,'Client Info'!R664=Reference!$B$5,'Client Info'!R664=Reference!$B$6),25,0)</f>
        <v>0</v>
      </c>
      <c r="G664" s="19">
        <f t="shared" si="11"/>
        <v>0</v>
      </c>
      <c r="H664" s="19" t="s">
        <v>1063</v>
      </c>
    </row>
    <row r="665" spans="1:8" x14ac:dyDescent="0.35">
      <c r="A665" s="7" t="str">
        <f>VLOOKUP(B665,'Client Info'!$A:$B,2, FALSE)</f>
        <v>Joyce Wallach</v>
      </c>
      <c r="B665" s="19" t="str">
        <f>'Client Info'!A665</f>
        <v>EDC2741DRR</v>
      </c>
      <c r="C665" s="19">
        <f ca="1">(IF('Client Info'!M665="","",(IF(YEARFRAC('Client Info'!M665,Reference!$C$4)&lt;1,0,IF(AND(YEARFRAC('Client Info'!M665,Reference!$C$4)&gt;=1,YEARFRAC('Client Info'!M665,Reference!$C$4)&lt;=3),5,IF(AND(YEARFRAC('Client Info'!M665,Reference!$C$4)&gt;=4,YEARFRAC('Client Info'!M665,Reference!$C$4)&lt;=7),15,IF(YEARFRAC('Client Info'!M665,Reference!$C$4)&gt;=8,25,IF(YEARFRAC('Client Info'!M665,Reference!$C$4)=YEARFRAC('Client Info'!M665,Reference!$C$4),0,0))))))))</f>
        <v>25</v>
      </c>
      <c r="D665" s="19">
        <f>IF(OR('Client Info'!J665=Reference!$A$7),0,IF(OR(Reference!$A$5='Client Info'!J665, 'Client Info'!J665=Reference!$A$19,'Client Info'!J665=Reference!$A$23,'Client Info'!J665=Reference!$A$12),25, IF(OR('Client Info'!J665=Reference!$A$6, 'Client Info'!J665=Reference!$A$16),15, IF(OR('Client Info'!J665=Reference!$A$4,'Client Info'!J665=Reference!$A$13,'Client Info'!J665=Reference!$A$17,),5,0))))</f>
        <v>0</v>
      </c>
      <c r="E665" s="19">
        <f>IF('Client Info'!O665&lt;Reference!$E$5,0,IF(AND('Client Info'!O665&gt;=Reference!$E$5,'Client Info'!O665&lt;Reference!$E$6),5,IF(AND('Client Info'!O665&gt;=Reference!$E$6,'Client Info'!O665&lt;Reference!$E$7),15,IF(Reference!$E$7&lt;='Client Info'!O665,25))))</f>
        <v>0</v>
      </c>
      <c r="F665" s="19">
        <f>IF(OR('Client Info'!R665=Reference!$B$4,'Client Info'!R665=Reference!$B$5,'Client Info'!R665=Reference!$B$6),25,0)</f>
        <v>25</v>
      </c>
      <c r="G665" s="19">
        <f t="shared" ca="1" si="11"/>
        <v>50</v>
      </c>
      <c r="H665" s="19" t="s">
        <v>833</v>
      </c>
    </row>
    <row r="666" spans="1:8" x14ac:dyDescent="0.35">
      <c r="A666" s="7" t="str">
        <f>VLOOKUP(B666,'Client Info'!$A:$B,2, FALSE)</f>
        <v>Alondra Gaytan</v>
      </c>
      <c r="B666" s="19" t="str">
        <f>'Client Info'!A666</f>
        <v>EDC2174</v>
      </c>
      <c r="C666" s="19">
        <f ca="1">(IF('Client Info'!M666="","",(IF(YEARFRAC('Client Info'!M666,Reference!$C$4)&lt;1,0,IF(AND(YEARFRAC('Client Info'!M666,Reference!$C$4)&gt;=1,YEARFRAC('Client Info'!M666,Reference!$C$4)&lt;=3),5,IF(AND(YEARFRAC('Client Info'!M666,Reference!$C$4)&gt;=4,YEARFRAC('Client Info'!M666,Reference!$C$4)&lt;=7),15,IF(YEARFRAC('Client Info'!M666,Reference!$C$4)&gt;=8,25,IF(YEARFRAC('Client Info'!M666,Reference!$C$4)=YEARFRAC('Client Info'!M666,Reference!$C$4),0,0))))))))</f>
        <v>0</v>
      </c>
      <c r="D666" s="19">
        <f>IF(OR('Client Info'!J666=Reference!$A$7),0,IF(OR(Reference!$A$5='Client Info'!J666, 'Client Info'!J666=Reference!$A$19,'Client Info'!J666=Reference!$A$23,'Client Info'!J666=Reference!$A$12),25, IF(OR('Client Info'!J666=Reference!$A$6, 'Client Info'!J666=Reference!$A$16),15, IF(OR('Client Info'!J666=Reference!$A$4,'Client Info'!J666=Reference!$A$13,'Client Info'!J666=Reference!$A$17,),5,0))))</f>
        <v>0</v>
      </c>
      <c r="E666" s="19">
        <f>IF('Client Info'!O666&lt;Reference!$E$5,0,IF(AND('Client Info'!O666&gt;=Reference!$E$5,'Client Info'!O666&lt;Reference!$E$6),5,IF(AND('Client Info'!O666&gt;=Reference!$E$6,'Client Info'!O666&lt;Reference!$E$7),15,IF(Reference!$E$7&lt;='Client Info'!O666,25))))</f>
        <v>15</v>
      </c>
      <c r="F666" s="19">
        <f>IF(OR('Client Info'!R666=Reference!$B$4,'Client Info'!R666=Reference!$B$5,'Client Info'!R666=Reference!$B$6),25,0)</f>
        <v>25</v>
      </c>
      <c r="G666" s="19">
        <f t="shared" ca="1" si="11"/>
        <v>40</v>
      </c>
      <c r="H666" s="19" t="s">
        <v>885</v>
      </c>
    </row>
    <row r="667" spans="1:8" x14ac:dyDescent="0.35">
      <c r="A667" s="7" t="str">
        <f>VLOOKUP(B667,'Client Info'!$A:$B,2, FALSE)</f>
        <v>Rose Obetz</v>
      </c>
      <c r="B667" s="19" t="str">
        <f>'Client Info'!A667</f>
        <v>EDC0882</v>
      </c>
      <c r="C667" s="19">
        <f ca="1">(IF('Client Info'!M667="","",(IF(YEARFRAC('Client Info'!M667,Reference!$C$4)&lt;1,0,IF(AND(YEARFRAC('Client Info'!M667,Reference!$C$4)&gt;=1,YEARFRAC('Client Info'!M667,Reference!$C$4)&lt;=3),5,IF(AND(YEARFRAC('Client Info'!M667,Reference!$C$4)&gt;=4,YEARFRAC('Client Info'!M667,Reference!$C$4)&lt;=7),15,IF(YEARFRAC('Client Info'!M667,Reference!$C$4)&gt;=8,25,IF(YEARFRAC('Client Info'!M667,Reference!$C$4)=YEARFRAC('Client Info'!M667,Reference!$C$4),0,0))))))))</f>
        <v>0</v>
      </c>
      <c r="D667" s="19">
        <f>IF(OR('Client Info'!J667=Reference!$A$7),0,IF(OR(Reference!$A$5='Client Info'!J667, 'Client Info'!J667=Reference!$A$19,'Client Info'!J667=Reference!$A$23,'Client Info'!J667=Reference!$A$12),25, IF(OR('Client Info'!J667=Reference!$A$6, 'Client Info'!J667=Reference!$A$16),15, IF(OR('Client Info'!J667=Reference!$A$4,'Client Info'!J667=Reference!$A$13,'Client Info'!J667=Reference!$A$17,),5,0))))</f>
        <v>5</v>
      </c>
      <c r="E667" s="19">
        <f>IF('Client Info'!O667&lt;Reference!$E$5,0,IF(AND('Client Info'!O667&gt;=Reference!$E$5,'Client Info'!O667&lt;Reference!$E$6),5,IF(AND('Client Info'!O667&gt;=Reference!$E$6,'Client Info'!O667&lt;Reference!$E$7),15,IF(Reference!$E$7&lt;='Client Info'!O667,25))))</f>
        <v>5</v>
      </c>
      <c r="F667" s="19">
        <f>IF(OR('Client Info'!R667=Reference!$B$4,'Client Info'!R667=Reference!$B$5,'Client Info'!R667=Reference!$B$6),25,0)</f>
        <v>25</v>
      </c>
      <c r="G667" s="19">
        <f t="shared" ca="1" si="11"/>
        <v>35</v>
      </c>
      <c r="H667" s="19" t="s">
        <v>874</v>
      </c>
    </row>
    <row r="668" spans="1:8" x14ac:dyDescent="0.35">
      <c r="A668" s="7" t="str">
        <f>VLOOKUP(B668,'Client Info'!$A:$B,2, FALSE)</f>
        <v>Ray Bowman</v>
      </c>
      <c r="B668" s="19" t="str">
        <f>'Client Info'!A668</f>
        <v>EDC2396</v>
      </c>
      <c r="C668" s="19">
        <f ca="1">(IF('Client Info'!M668="","",(IF(YEARFRAC('Client Info'!M668,Reference!$C$4)&lt;1,0,IF(AND(YEARFRAC('Client Info'!M668,Reference!$C$4)&gt;=1,YEARFRAC('Client Info'!M668,Reference!$C$4)&lt;=3),5,IF(AND(YEARFRAC('Client Info'!M668,Reference!$C$4)&gt;=4,YEARFRAC('Client Info'!M668,Reference!$C$4)&lt;=7),15,IF(YEARFRAC('Client Info'!M668,Reference!$C$4)&gt;=8,25,IF(YEARFRAC('Client Info'!M668,Reference!$C$4)=YEARFRAC('Client Info'!M668,Reference!$C$4),0,0))))))))</f>
        <v>5</v>
      </c>
      <c r="D668" s="19">
        <f>IF(OR('Client Info'!J668=Reference!$A$7),0,IF(OR(Reference!$A$5='Client Info'!J668, 'Client Info'!J668=Reference!$A$19,'Client Info'!J668=Reference!$A$23,'Client Info'!J668=Reference!$A$12),25, IF(OR('Client Info'!J668=Reference!$A$6, 'Client Info'!J668=Reference!$A$16),15, IF(OR('Client Info'!J668=Reference!$A$4,'Client Info'!J668=Reference!$A$13,'Client Info'!J668=Reference!$A$17,),5,0))))</f>
        <v>25</v>
      </c>
      <c r="E668" s="19">
        <f>IF('Client Info'!O668&lt;Reference!$E$5,0,IF(AND('Client Info'!O668&gt;=Reference!$E$5,'Client Info'!O668&lt;Reference!$E$6),5,IF(AND('Client Info'!O668&gt;=Reference!$E$6,'Client Info'!O668&lt;Reference!$E$7),15,IF(Reference!$E$7&lt;='Client Info'!O668,25))))</f>
        <v>0</v>
      </c>
      <c r="F668" s="19">
        <f>IF(OR('Client Info'!R668=Reference!$B$4,'Client Info'!R668=Reference!$B$5,'Client Info'!R668=Reference!$B$6),25,0)</f>
        <v>0</v>
      </c>
      <c r="G668" s="19">
        <f t="shared" ref="G668:G731" ca="1" si="12">SUM(C668:F668)</f>
        <v>30</v>
      </c>
      <c r="H668" s="19" t="s">
        <v>912</v>
      </c>
    </row>
    <row r="669" spans="1:8" x14ac:dyDescent="0.35">
      <c r="A669" s="7" t="str">
        <f>VLOOKUP(B669,'Client Info'!$A:$B,2, FALSE)</f>
        <v>Anthony C. Elliott</v>
      </c>
      <c r="B669" s="19" t="str">
        <f>'Client Info'!A669</f>
        <v>EDC2844DR</v>
      </c>
      <c r="C669" s="19" t="str">
        <f>(IF('Client Info'!M669="","",(IF(YEARFRAC('Client Info'!M669,Reference!$C$4)&lt;1,0,IF(AND(YEARFRAC('Client Info'!M669,Reference!$C$4)&gt;=1,YEARFRAC('Client Info'!M669,Reference!$C$4)&lt;=3),5,IF(AND(YEARFRAC('Client Info'!M669,Reference!$C$4)&gt;=4,YEARFRAC('Client Info'!M669,Reference!$C$4)&lt;=7),15,IF(YEARFRAC('Client Info'!M669,Reference!$C$4)&gt;=8,25,IF(YEARFRAC('Client Info'!M669,Reference!$C$4)=YEARFRAC('Client Info'!M669,Reference!$C$4),0,0))))))))</f>
        <v/>
      </c>
      <c r="D669" s="19">
        <f>IF(OR('Client Info'!J669=Reference!$A$7),0,IF(OR(Reference!$A$5='Client Info'!J669, 'Client Info'!J669=Reference!$A$19,'Client Info'!J669=Reference!$A$23,'Client Info'!J669=Reference!$A$12),25, IF(OR('Client Info'!J669=Reference!$A$6, 'Client Info'!J669=Reference!$A$16),15, IF(OR('Client Info'!J669=Reference!$A$4,'Client Info'!J669=Reference!$A$13,'Client Info'!J669=Reference!$A$17,),5,0))))</f>
        <v>15</v>
      </c>
      <c r="E669" s="19">
        <f>IF('Client Info'!O669&lt;Reference!$E$5,0,IF(AND('Client Info'!O669&gt;=Reference!$E$5,'Client Info'!O669&lt;Reference!$E$6),5,IF(AND('Client Info'!O669&gt;=Reference!$E$6,'Client Info'!O669&lt;Reference!$E$7),15,IF(Reference!$E$7&lt;='Client Info'!O669,25))))</f>
        <v>0</v>
      </c>
      <c r="F669" s="19">
        <f>IF(OR('Client Info'!R669=Reference!$B$4,'Client Info'!R669=Reference!$B$5,'Client Info'!R669=Reference!$B$6),25,0)</f>
        <v>0</v>
      </c>
      <c r="G669" s="19">
        <f t="shared" si="12"/>
        <v>15</v>
      </c>
      <c r="H669" s="19" t="s">
        <v>1365</v>
      </c>
    </row>
    <row r="670" spans="1:8" x14ac:dyDescent="0.35">
      <c r="A670" s="7" t="str">
        <f>VLOOKUP(B670,'Client Info'!$A:$B,2, FALSE)</f>
        <v>Ray Bowman</v>
      </c>
      <c r="B670" s="19" t="str">
        <f>'Client Info'!A670</f>
        <v>EDC2893</v>
      </c>
      <c r="C670" s="19" t="str">
        <f>(IF('Client Info'!M670="","",(IF(YEARFRAC('Client Info'!M670,Reference!$C$4)&lt;1,0,IF(AND(YEARFRAC('Client Info'!M670,Reference!$C$4)&gt;=1,YEARFRAC('Client Info'!M670,Reference!$C$4)&lt;=3),5,IF(AND(YEARFRAC('Client Info'!M670,Reference!$C$4)&gt;=4,YEARFRAC('Client Info'!M670,Reference!$C$4)&lt;=7),15,IF(YEARFRAC('Client Info'!M670,Reference!$C$4)&gt;=8,25,IF(YEARFRAC('Client Info'!M670,Reference!$C$4)=YEARFRAC('Client Info'!M670,Reference!$C$4),0,0))))))))</f>
        <v/>
      </c>
      <c r="D670" s="19">
        <f>IF(OR('Client Info'!J670=Reference!$A$7),0,IF(OR(Reference!$A$5='Client Info'!J670, 'Client Info'!J670=Reference!$A$19,'Client Info'!J670=Reference!$A$23,'Client Info'!J670=Reference!$A$12),25, IF(OR('Client Info'!J670=Reference!$A$6, 'Client Info'!J670=Reference!$A$16),15, IF(OR('Client Info'!J670=Reference!$A$4,'Client Info'!J670=Reference!$A$13,'Client Info'!J670=Reference!$A$17,),5,0))))</f>
        <v>15</v>
      </c>
      <c r="E670" s="19">
        <f>IF('Client Info'!O670&lt;Reference!$E$5,0,IF(AND('Client Info'!O670&gt;=Reference!$E$5,'Client Info'!O670&lt;Reference!$E$6),5,IF(AND('Client Info'!O670&gt;=Reference!$E$6,'Client Info'!O670&lt;Reference!$E$7),15,IF(Reference!$E$7&lt;='Client Info'!O670,25))))</f>
        <v>0</v>
      </c>
      <c r="F670" s="19">
        <f>IF(OR('Client Info'!R670=Reference!$B$4,'Client Info'!R670=Reference!$B$5,'Client Info'!R670=Reference!$B$6),25,0)</f>
        <v>25</v>
      </c>
      <c r="G670" s="19">
        <f t="shared" si="12"/>
        <v>40</v>
      </c>
      <c r="H670" s="19" t="s">
        <v>912</v>
      </c>
    </row>
    <row r="671" spans="1:8" x14ac:dyDescent="0.35">
      <c r="A671" s="7" t="str">
        <f>VLOOKUP(B671,'Client Info'!$A:$B,2, FALSE)</f>
        <v>Bill Bartels</v>
      </c>
      <c r="B671" s="19" t="str">
        <f>'Client Info'!A671</f>
        <v>EDC2131</v>
      </c>
      <c r="C671" s="19">
        <f ca="1">(IF('Client Info'!M671="","",(IF(YEARFRAC('Client Info'!M671,Reference!$C$4)&lt;1,0,IF(AND(YEARFRAC('Client Info'!M671,Reference!$C$4)&gt;=1,YEARFRAC('Client Info'!M671,Reference!$C$4)&lt;=3),5,IF(AND(YEARFRAC('Client Info'!M671,Reference!$C$4)&gt;=4,YEARFRAC('Client Info'!M671,Reference!$C$4)&lt;=7),15,IF(YEARFRAC('Client Info'!M671,Reference!$C$4)&gt;=8,25,IF(YEARFRAC('Client Info'!M671,Reference!$C$4)=YEARFRAC('Client Info'!M671,Reference!$C$4),0,0))))))))</f>
        <v>5</v>
      </c>
      <c r="D671" s="19">
        <f>IF(OR('Client Info'!J671=Reference!$A$7),0,IF(OR(Reference!$A$5='Client Info'!J671, 'Client Info'!J671=Reference!$A$19,'Client Info'!J671=Reference!$A$23,'Client Info'!J671=Reference!$A$12),25, IF(OR('Client Info'!J671=Reference!$A$6, 'Client Info'!J671=Reference!$A$16),15, IF(OR('Client Info'!J671=Reference!$A$4,'Client Info'!J671=Reference!$A$13,'Client Info'!J671=Reference!$A$17,),5,0))))</f>
        <v>25</v>
      </c>
      <c r="E671" s="19">
        <f>IF('Client Info'!O671&lt;Reference!$E$5,0,IF(AND('Client Info'!O671&gt;=Reference!$E$5,'Client Info'!O671&lt;Reference!$E$6),5,IF(AND('Client Info'!O671&gt;=Reference!$E$6,'Client Info'!O671&lt;Reference!$E$7),15,IF(Reference!$E$7&lt;='Client Info'!O671,25))))</f>
        <v>0</v>
      </c>
      <c r="F671" s="19">
        <f>IF(OR('Client Info'!R671=Reference!$B$4,'Client Info'!R671=Reference!$B$5,'Client Info'!R671=Reference!$B$6),25,0)</f>
        <v>0</v>
      </c>
      <c r="G671" s="19">
        <f t="shared" ca="1" si="12"/>
        <v>30</v>
      </c>
      <c r="H671" s="19" t="s">
        <v>812</v>
      </c>
    </row>
    <row r="672" spans="1:8" x14ac:dyDescent="0.35">
      <c r="A672" s="7" t="str">
        <f>VLOOKUP(B672,'Client Info'!$A:$B,2, FALSE)</f>
        <v>Matthew T. McConville</v>
      </c>
      <c r="B672" s="19" t="str">
        <f>'Client Info'!A672</f>
        <v>EDC2091T</v>
      </c>
      <c r="C672" s="19">
        <f ca="1">(IF('Client Info'!M672="","",(IF(YEARFRAC('Client Info'!M672,Reference!$C$4)&lt;1,0,IF(AND(YEARFRAC('Client Info'!M672,Reference!$C$4)&gt;=1,YEARFRAC('Client Info'!M672,Reference!$C$4)&lt;=3),5,IF(AND(YEARFRAC('Client Info'!M672,Reference!$C$4)&gt;=4,YEARFRAC('Client Info'!M672,Reference!$C$4)&lt;=7),15,IF(YEARFRAC('Client Info'!M672,Reference!$C$4)&gt;=8,25,IF(YEARFRAC('Client Info'!M672,Reference!$C$4)=YEARFRAC('Client Info'!M672,Reference!$C$4),0,0))))))))</f>
        <v>25</v>
      </c>
      <c r="D672" s="19">
        <f>IF(OR('Client Info'!J672=Reference!$A$7),0,IF(OR(Reference!$A$5='Client Info'!J672, 'Client Info'!J672=Reference!$A$19,'Client Info'!J672=Reference!$A$23,'Client Info'!J672=Reference!$A$12),25, IF(OR('Client Info'!J672=Reference!$A$6, 'Client Info'!J672=Reference!$A$16),15, IF(OR('Client Info'!J672=Reference!$A$4,'Client Info'!J672=Reference!$A$13,'Client Info'!J672=Reference!$A$17,),5,0))))</f>
        <v>25</v>
      </c>
      <c r="E672" s="19">
        <f>IF('Client Info'!O672&lt;Reference!$E$5,0,IF(AND('Client Info'!O672&gt;=Reference!$E$5,'Client Info'!O672&lt;Reference!$E$6),5,IF(AND('Client Info'!O672&gt;=Reference!$E$6,'Client Info'!O672&lt;Reference!$E$7),15,IF(Reference!$E$7&lt;='Client Info'!O672,25))))</f>
        <v>25</v>
      </c>
      <c r="F672" s="19">
        <f>IF(OR('Client Info'!R672=Reference!$B$4,'Client Info'!R672=Reference!$B$5,'Client Info'!R672=Reference!$B$6),25,0)</f>
        <v>0</v>
      </c>
      <c r="G672" s="19">
        <f t="shared" ca="1" si="12"/>
        <v>75</v>
      </c>
      <c r="H672" s="19" t="s">
        <v>1368</v>
      </c>
    </row>
    <row r="673" spans="1:8" x14ac:dyDescent="0.35">
      <c r="A673" s="7" t="str">
        <f>VLOOKUP(B673,'Client Info'!$A:$B,2, FALSE)</f>
        <v>Georg Winkler</v>
      </c>
      <c r="B673" s="19" t="str">
        <f>'Client Info'!A673</f>
        <v>EDC1715</v>
      </c>
      <c r="C673" s="19">
        <f ca="1">(IF('Client Info'!M673="","",(IF(YEARFRAC('Client Info'!M673,Reference!$C$4)&lt;1,0,IF(AND(YEARFRAC('Client Info'!M673,Reference!$C$4)&gt;=1,YEARFRAC('Client Info'!M673,Reference!$C$4)&lt;=3),5,IF(AND(YEARFRAC('Client Info'!M673,Reference!$C$4)&gt;=4,YEARFRAC('Client Info'!M673,Reference!$C$4)&lt;=7),15,IF(YEARFRAC('Client Info'!M673,Reference!$C$4)&gt;=8,25,IF(YEARFRAC('Client Info'!M673,Reference!$C$4)=YEARFRAC('Client Info'!M673,Reference!$C$4),0,0))))))))</f>
        <v>15</v>
      </c>
      <c r="D673" s="19">
        <f>IF(OR('Client Info'!J673=Reference!$A$7),0,IF(OR(Reference!$A$5='Client Info'!J673, 'Client Info'!J673=Reference!$A$19,'Client Info'!J673=Reference!$A$23,'Client Info'!J673=Reference!$A$12),25, IF(OR('Client Info'!J673=Reference!$A$6, 'Client Info'!J673=Reference!$A$16),15, IF(OR('Client Info'!J673=Reference!$A$4,'Client Info'!J673=Reference!$A$13,'Client Info'!J673=Reference!$A$17,),5,0))))</f>
        <v>5</v>
      </c>
      <c r="E673" s="19">
        <f>IF('Client Info'!O673&lt;Reference!$E$5,0,IF(AND('Client Info'!O673&gt;=Reference!$E$5,'Client Info'!O673&lt;Reference!$E$6),5,IF(AND('Client Info'!O673&gt;=Reference!$E$6,'Client Info'!O673&lt;Reference!$E$7),15,IF(Reference!$E$7&lt;='Client Info'!O673,25))))</f>
        <v>15</v>
      </c>
      <c r="F673" s="19">
        <f>IF(OR('Client Info'!R673=Reference!$B$4,'Client Info'!R673=Reference!$B$5,'Client Info'!R673=Reference!$B$6),25,0)</f>
        <v>0</v>
      </c>
      <c r="G673" s="19">
        <f t="shared" ca="1" si="12"/>
        <v>35</v>
      </c>
      <c r="H673" s="19" t="s">
        <v>1063</v>
      </c>
    </row>
    <row r="674" spans="1:8" x14ac:dyDescent="0.35">
      <c r="A674" s="7" t="str">
        <f>VLOOKUP(B674,'Client Info'!$A:$B,2, FALSE)</f>
        <v>Mary Anne Rooney</v>
      </c>
      <c r="B674" s="19" t="str">
        <f>'Client Info'!A674</f>
        <v>EDC0943</v>
      </c>
      <c r="C674" s="19">
        <f ca="1">(IF('Client Info'!M674="","",(IF(YEARFRAC('Client Info'!M674,Reference!$C$4)&lt;1,0,IF(AND(YEARFRAC('Client Info'!M674,Reference!$C$4)&gt;=1,YEARFRAC('Client Info'!M674,Reference!$C$4)&lt;=3),5,IF(AND(YEARFRAC('Client Info'!M674,Reference!$C$4)&gt;=4,YEARFRAC('Client Info'!M674,Reference!$C$4)&lt;=7),15,IF(YEARFRAC('Client Info'!M674,Reference!$C$4)&gt;=8,25,IF(YEARFRAC('Client Info'!M674,Reference!$C$4)=YEARFRAC('Client Info'!M674,Reference!$C$4),0,0))))))))</f>
        <v>25</v>
      </c>
      <c r="D674" s="19">
        <f>IF(OR('Client Info'!J674=Reference!$A$7),0,IF(OR(Reference!$A$5='Client Info'!J674, 'Client Info'!J674=Reference!$A$19,'Client Info'!J674=Reference!$A$23,'Client Info'!J674=Reference!$A$12),25, IF(OR('Client Info'!J674=Reference!$A$6, 'Client Info'!J674=Reference!$A$16),15, IF(OR('Client Info'!J674=Reference!$A$4,'Client Info'!J674=Reference!$A$13,'Client Info'!J674=Reference!$A$17,),5,0))))</f>
        <v>5</v>
      </c>
      <c r="E674" s="19">
        <f>IF('Client Info'!O674&lt;Reference!$E$5,0,IF(AND('Client Info'!O674&gt;=Reference!$E$5,'Client Info'!O674&lt;Reference!$E$6),5,IF(AND('Client Info'!O674&gt;=Reference!$E$6,'Client Info'!O674&lt;Reference!$E$7),15,IF(Reference!$E$7&lt;='Client Info'!O674,25))))</f>
        <v>0</v>
      </c>
      <c r="F674" s="19">
        <f>IF(OR('Client Info'!R674=Reference!$B$4,'Client Info'!R674=Reference!$B$5,'Client Info'!R674=Reference!$B$6),25,0)</f>
        <v>25</v>
      </c>
      <c r="G674" s="19">
        <f t="shared" ca="1" si="12"/>
        <v>55</v>
      </c>
      <c r="H674" s="19" t="s">
        <v>1659</v>
      </c>
    </row>
    <row r="675" spans="1:8" x14ac:dyDescent="0.35">
      <c r="A675" s="7" t="str">
        <f>VLOOKUP(B675,'Client Info'!$A:$B,2, FALSE)</f>
        <v>Megan Cullen</v>
      </c>
      <c r="B675" s="19" t="str">
        <f>'Client Info'!A675</f>
        <v>EDC2537</v>
      </c>
      <c r="C675" s="19">
        <f ca="1">(IF('Client Info'!M675="","",(IF(YEARFRAC('Client Info'!M675,Reference!$C$4)&lt;1,0,IF(AND(YEARFRAC('Client Info'!M675,Reference!$C$4)&gt;=1,YEARFRAC('Client Info'!M675,Reference!$C$4)&lt;=3),5,IF(AND(YEARFRAC('Client Info'!M675,Reference!$C$4)&gt;=4,YEARFRAC('Client Info'!M675,Reference!$C$4)&lt;=7),15,IF(YEARFRAC('Client Info'!M675,Reference!$C$4)&gt;=8,25,IF(YEARFRAC('Client Info'!M675,Reference!$C$4)=YEARFRAC('Client Info'!M675,Reference!$C$4),0,0))))))))</f>
        <v>25</v>
      </c>
      <c r="D675" s="19">
        <f>IF(OR('Client Info'!J675=Reference!$A$7),0,IF(OR(Reference!$A$5='Client Info'!J675, 'Client Info'!J675=Reference!$A$19,'Client Info'!J675=Reference!$A$23,'Client Info'!J675=Reference!$A$12),25, IF(OR('Client Info'!J675=Reference!$A$6, 'Client Info'!J675=Reference!$A$16),15, IF(OR('Client Info'!J675=Reference!$A$4,'Client Info'!J675=Reference!$A$13,'Client Info'!J675=Reference!$A$17,),5,0))))</f>
        <v>25</v>
      </c>
      <c r="E675" s="19">
        <f>IF('Client Info'!O675&lt;Reference!$E$5,0,IF(AND('Client Info'!O675&gt;=Reference!$E$5,'Client Info'!O675&lt;Reference!$E$6),5,IF(AND('Client Info'!O675&gt;=Reference!$E$6,'Client Info'!O675&lt;Reference!$E$7),15,IF(Reference!$E$7&lt;='Client Info'!O675,25))))</f>
        <v>25</v>
      </c>
      <c r="F675" s="19">
        <f>IF(OR('Client Info'!R675=Reference!$B$4,'Client Info'!R675=Reference!$B$5,'Client Info'!R675=Reference!$B$6),25,0)</f>
        <v>0</v>
      </c>
      <c r="G675" s="19">
        <f t="shared" ca="1" si="12"/>
        <v>75</v>
      </c>
      <c r="H675" s="19" t="s">
        <v>3247</v>
      </c>
    </row>
    <row r="676" spans="1:8" x14ac:dyDescent="0.35">
      <c r="A676" s="7" t="str">
        <f>VLOOKUP(B676,'Client Info'!$A:$B,2, FALSE)</f>
        <v>Louis Izzo</v>
      </c>
      <c r="B676" s="19" t="str">
        <f>'Client Info'!A676</f>
        <v>EDC2469T</v>
      </c>
      <c r="C676" s="19">
        <f ca="1">(IF('Client Info'!M676="","",(IF(YEARFRAC('Client Info'!M676,Reference!$C$4)&lt;1,0,IF(AND(YEARFRAC('Client Info'!M676,Reference!$C$4)&gt;=1,YEARFRAC('Client Info'!M676,Reference!$C$4)&lt;=3),5,IF(AND(YEARFRAC('Client Info'!M676,Reference!$C$4)&gt;=4,YEARFRAC('Client Info'!M676,Reference!$C$4)&lt;=7),15,IF(YEARFRAC('Client Info'!M676,Reference!$C$4)&gt;=8,25,IF(YEARFRAC('Client Info'!M676,Reference!$C$4)=YEARFRAC('Client Info'!M676,Reference!$C$4),0,0))))))))</f>
        <v>5</v>
      </c>
      <c r="D676" s="19">
        <f>IF(OR('Client Info'!J676=Reference!$A$7),0,IF(OR(Reference!$A$5='Client Info'!J676, 'Client Info'!J676=Reference!$A$19,'Client Info'!J676=Reference!$A$23,'Client Info'!J676=Reference!$A$12),25, IF(OR('Client Info'!J676=Reference!$A$6, 'Client Info'!J676=Reference!$A$16),15, IF(OR('Client Info'!J676=Reference!$A$4,'Client Info'!J676=Reference!$A$13,'Client Info'!J676=Reference!$A$17,),5,0))))</f>
        <v>15</v>
      </c>
      <c r="E676" s="19">
        <f>IF('Client Info'!O676&lt;Reference!$E$5,0,IF(AND('Client Info'!O676&gt;=Reference!$E$5,'Client Info'!O676&lt;Reference!$E$6),5,IF(AND('Client Info'!O676&gt;=Reference!$E$6,'Client Info'!O676&lt;Reference!$E$7),15,IF(Reference!$E$7&lt;='Client Info'!O676,25))))</f>
        <v>0</v>
      </c>
      <c r="F676" s="19">
        <f>IF(OR('Client Info'!R676=Reference!$B$4,'Client Info'!R676=Reference!$B$5,'Client Info'!R676=Reference!$B$6),25,0)</f>
        <v>0</v>
      </c>
      <c r="G676" s="19">
        <f t="shared" ca="1" si="12"/>
        <v>20</v>
      </c>
      <c r="H676" s="19" t="s">
        <v>855</v>
      </c>
    </row>
    <row r="677" spans="1:8" x14ac:dyDescent="0.35">
      <c r="A677" s="7" t="str">
        <f>VLOOKUP(B677,'Client Info'!$A:$B,2, FALSE)</f>
        <v>Mary Anne Rooney</v>
      </c>
      <c r="B677" s="19" t="str">
        <f>'Client Info'!A677</f>
        <v>EDC1477</v>
      </c>
      <c r="C677" s="19">
        <f ca="1">(IF('Client Info'!M677="","",(IF(YEARFRAC('Client Info'!M677,Reference!$C$4)&lt;1,0,IF(AND(YEARFRAC('Client Info'!M677,Reference!$C$4)&gt;=1,YEARFRAC('Client Info'!M677,Reference!$C$4)&lt;=3),5,IF(AND(YEARFRAC('Client Info'!M677,Reference!$C$4)&gt;=4,YEARFRAC('Client Info'!M677,Reference!$C$4)&lt;=7),15,IF(YEARFRAC('Client Info'!M677,Reference!$C$4)&gt;=8,25,IF(YEARFRAC('Client Info'!M677,Reference!$C$4)=YEARFRAC('Client Info'!M677,Reference!$C$4),0,0))))))))</f>
        <v>15</v>
      </c>
      <c r="D677" s="19">
        <f>IF(OR('Client Info'!J677=Reference!$A$7),0,IF(OR(Reference!$A$5='Client Info'!J677, 'Client Info'!J677=Reference!$A$19,'Client Info'!J677=Reference!$A$23,'Client Info'!J677=Reference!$A$12),25, IF(OR('Client Info'!J677=Reference!$A$6, 'Client Info'!J677=Reference!$A$16),15, IF(OR('Client Info'!J677=Reference!$A$4,'Client Info'!J677=Reference!$A$13,'Client Info'!J677=Reference!$A$17,),5,0))))</f>
        <v>0</v>
      </c>
      <c r="E677" s="19">
        <f>IF('Client Info'!O677&lt;Reference!$E$5,0,IF(AND('Client Info'!O677&gt;=Reference!$E$5,'Client Info'!O677&lt;Reference!$E$6),5,IF(AND('Client Info'!O677&gt;=Reference!$E$6,'Client Info'!O677&lt;Reference!$E$7),15,IF(Reference!$E$7&lt;='Client Info'!O677,25))))</f>
        <v>0</v>
      </c>
      <c r="F677" s="19">
        <f>IF(OR('Client Info'!R677=Reference!$B$4,'Client Info'!R677=Reference!$B$5,'Client Info'!R677=Reference!$B$6),25,0)</f>
        <v>0</v>
      </c>
      <c r="G677" s="19">
        <f t="shared" ca="1" si="12"/>
        <v>15</v>
      </c>
      <c r="H677" s="19" t="s">
        <v>1659</v>
      </c>
    </row>
    <row r="678" spans="1:8" x14ac:dyDescent="0.35">
      <c r="A678" s="7" t="str">
        <f>VLOOKUP(B678,'Client Info'!$A:$B,2, FALSE)</f>
        <v>Ray Bowman</v>
      </c>
      <c r="B678" s="19" t="str">
        <f>'Client Info'!A678</f>
        <v>EDC2912</v>
      </c>
      <c r="C678" s="19">
        <f ca="1">(IF('Client Info'!M678="","",(IF(YEARFRAC('Client Info'!M678,Reference!$C$4)&lt;1,0,IF(AND(YEARFRAC('Client Info'!M678,Reference!$C$4)&gt;=1,YEARFRAC('Client Info'!M678,Reference!$C$4)&lt;=3),5,IF(AND(YEARFRAC('Client Info'!M678,Reference!$C$4)&gt;=4,YEARFRAC('Client Info'!M678,Reference!$C$4)&lt;=7),15,IF(YEARFRAC('Client Info'!M678,Reference!$C$4)&gt;=8,25,IF(YEARFRAC('Client Info'!M678,Reference!$C$4)=YEARFRAC('Client Info'!M678,Reference!$C$4),0,0))))))))</f>
        <v>0</v>
      </c>
      <c r="D678" s="19">
        <f>IF(OR('Client Info'!J678=Reference!$A$7),0,IF(OR(Reference!$A$5='Client Info'!J678, 'Client Info'!J678=Reference!$A$19,'Client Info'!J678=Reference!$A$23,'Client Info'!J678=Reference!$A$12),25, IF(OR('Client Info'!J678=Reference!$A$6, 'Client Info'!J678=Reference!$A$16),15, IF(OR('Client Info'!J678=Reference!$A$4,'Client Info'!J678=Reference!$A$13,'Client Info'!J678=Reference!$A$17,),5,0))))</f>
        <v>0</v>
      </c>
      <c r="E678" s="19">
        <f>IF('Client Info'!O678&lt;Reference!$E$5,0,IF(AND('Client Info'!O678&gt;=Reference!$E$5,'Client Info'!O678&lt;Reference!$E$6),5,IF(AND('Client Info'!O678&gt;=Reference!$E$6,'Client Info'!O678&lt;Reference!$E$7),15,IF(Reference!$E$7&lt;='Client Info'!O678,25))))</f>
        <v>0</v>
      </c>
      <c r="F678" s="19">
        <f>IF(OR('Client Info'!R678=Reference!$B$4,'Client Info'!R678=Reference!$B$5,'Client Info'!R678=Reference!$B$6),25,0)</f>
        <v>0</v>
      </c>
      <c r="G678" s="19">
        <f t="shared" ca="1" si="12"/>
        <v>0</v>
      </c>
      <c r="H678" s="19" t="s">
        <v>912</v>
      </c>
    </row>
    <row r="679" spans="1:8" x14ac:dyDescent="0.35">
      <c r="A679" s="7" t="str">
        <f>VLOOKUP(B679,'Client Info'!$A:$B,2, FALSE)</f>
        <v>Gonzalo Fernandez</v>
      </c>
      <c r="B679" s="19" t="str">
        <f>'Client Info'!A679</f>
        <v>EDC2367</v>
      </c>
      <c r="C679" s="19">
        <f ca="1">(IF('Client Info'!M679="","",(IF(YEARFRAC('Client Info'!M679,Reference!$C$4)&lt;1,0,IF(AND(YEARFRAC('Client Info'!M679,Reference!$C$4)&gt;=1,YEARFRAC('Client Info'!M679,Reference!$C$4)&lt;=3),5,IF(AND(YEARFRAC('Client Info'!M679,Reference!$C$4)&gt;=4,YEARFRAC('Client Info'!M679,Reference!$C$4)&lt;=7),15,IF(YEARFRAC('Client Info'!M679,Reference!$C$4)&gt;=8,25,IF(YEARFRAC('Client Info'!M679,Reference!$C$4)=YEARFRAC('Client Info'!M679,Reference!$C$4),0,0))))))))</f>
        <v>5</v>
      </c>
      <c r="D679" s="19">
        <f>IF(OR('Client Info'!J679=Reference!$A$7),0,IF(OR(Reference!$A$5='Client Info'!J679, 'Client Info'!J679=Reference!$A$19,'Client Info'!J679=Reference!$A$23,'Client Info'!J679=Reference!$A$12),25, IF(OR('Client Info'!J679=Reference!$A$6, 'Client Info'!J679=Reference!$A$16),15, IF(OR('Client Info'!J679=Reference!$A$4,'Client Info'!J679=Reference!$A$13,'Client Info'!J679=Reference!$A$17,),5,0))))</f>
        <v>5</v>
      </c>
      <c r="E679" s="19">
        <f>IF('Client Info'!O679&lt;Reference!$E$5,0,IF(AND('Client Info'!O679&gt;=Reference!$E$5,'Client Info'!O679&lt;Reference!$E$6),5,IF(AND('Client Info'!O679&gt;=Reference!$E$6,'Client Info'!O679&lt;Reference!$E$7),15,IF(Reference!$E$7&lt;='Client Info'!O679,25))))</f>
        <v>0</v>
      </c>
      <c r="F679" s="19">
        <f>IF(OR('Client Info'!R679=Reference!$B$4,'Client Info'!R679=Reference!$B$5,'Client Info'!R679=Reference!$B$6),25,0)</f>
        <v>0</v>
      </c>
      <c r="G679" s="19">
        <f t="shared" ca="1" si="12"/>
        <v>10</v>
      </c>
      <c r="H679" s="19" t="s">
        <v>848</v>
      </c>
    </row>
    <row r="680" spans="1:8" x14ac:dyDescent="0.35">
      <c r="A680" s="7" t="str">
        <f>VLOOKUP(B680,'Client Info'!$A:$B,2, FALSE)</f>
        <v>Ray Bowman</v>
      </c>
      <c r="B680" s="19" t="str">
        <f>'Client Info'!A680</f>
        <v>EDC2051g</v>
      </c>
      <c r="C680" s="19">
        <f ca="1">(IF('Client Info'!M680="","",(IF(YEARFRAC('Client Info'!M680,Reference!$C$4)&lt;1,0,IF(AND(YEARFRAC('Client Info'!M680,Reference!$C$4)&gt;=1,YEARFRAC('Client Info'!M680,Reference!$C$4)&lt;=3),5,IF(AND(YEARFRAC('Client Info'!M680,Reference!$C$4)&gt;=4,YEARFRAC('Client Info'!M680,Reference!$C$4)&lt;=7),15,IF(YEARFRAC('Client Info'!M680,Reference!$C$4)&gt;=8,25,IF(YEARFRAC('Client Info'!M680,Reference!$C$4)=YEARFRAC('Client Info'!M680,Reference!$C$4),0,0))))))))</f>
        <v>15</v>
      </c>
      <c r="D680" s="19">
        <f>IF(OR('Client Info'!J680=Reference!$A$7),0,IF(OR(Reference!$A$5='Client Info'!J680, 'Client Info'!J680=Reference!$A$19,'Client Info'!J680=Reference!$A$23,'Client Info'!J680=Reference!$A$12),25, IF(OR('Client Info'!J680=Reference!$A$6, 'Client Info'!J680=Reference!$A$16),15, IF(OR('Client Info'!J680=Reference!$A$4,'Client Info'!J680=Reference!$A$13,'Client Info'!J680=Reference!$A$17,),5,0))))</f>
        <v>25</v>
      </c>
      <c r="E680" s="19">
        <f>IF('Client Info'!O680&lt;Reference!$E$5,0,IF(AND('Client Info'!O680&gt;=Reference!$E$5,'Client Info'!O680&lt;Reference!$E$6),5,IF(AND('Client Info'!O680&gt;=Reference!$E$6,'Client Info'!O680&lt;Reference!$E$7),15,IF(Reference!$E$7&lt;='Client Info'!O680,25))))</f>
        <v>0</v>
      </c>
      <c r="F680" s="19">
        <f>IF(OR('Client Info'!R680=Reference!$B$4,'Client Info'!R680=Reference!$B$5,'Client Info'!R680=Reference!$B$6),25,0)</f>
        <v>25</v>
      </c>
      <c r="G680" s="19">
        <f t="shared" ca="1" si="12"/>
        <v>65</v>
      </c>
      <c r="H680" s="19" t="s">
        <v>912</v>
      </c>
    </row>
    <row r="681" spans="1:8" x14ac:dyDescent="0.35">
      <c r="A681" s="7" t="str">
        <f>VLOOKUP(B681,'Client Info'!$A:$B,2, FALSE)</f>
        <v>Mary Anne Rooney</v>
      </c>
      <c r="B681" s="19" t="str">
        <f>'Client Info'!A681</f>
        <v>EDC1186</v>
      </c>
      <c r="C681" s="19">
        <f ca="1">(IF('Client Info'!M681="","",(IF(YEARFRAC('Client Info'!M681,Reference!$C$4)&lt;1,0,IF(AND(YEARFRAC('Client Info'!M681,Reference!$C$4)&gt;=1,YEARFRAC('Client Info'!M681,Reference!$C$4)&lt;=3),5,IF(AND(YEARFRAC('Client Info'!M681,Reference!$C$4)&gt;=4,YEARFRAC('Client Info'!M681,Reference!$C$4)&lt;=7),15,IF(YEARFRAC('Client Info'!M681,Reference!$C$4)&gt;=8,25,IF(YEARFRAC('Client Info'!M681,Reference!$C$4)=YEARFRAC('Client Info'!M681,Reference!$C$4),0,0))))))))</f>
        <v>25</v>
      </c>
      <c r="D681" s="19">
        <f>IF(OR('Client Info'!J681=Reference!$A$7),0,IF(OR(Reference!$A$5='Client Info'!J681, 'Client Info'!J681=Reference!$A$19,'Client Info'!J681=Reference!$A$23,'Client Info'!J681=Reference!$A$12),25, IF(OR('Client Info'!J681=Reference!$A$6, 'Client Info'!J681=Reference!$A$16),15, IF(OR('Client Info'!J681=Reference!$A$4,'Client Info'!J681=Reference!$A$13,'Client Info'!J681=Reference!$A$17,),5,0))))</f>
        <v>0</v>
      </c>
      <c r="E681" s="19">
        <f>IF('Client Info'!O681&lt;Reference!$E$5,0,IF(AND('Client Info'!O681&gt;=Reference!$E$5,'Client Info'!O681&lt;Reference!$E$6),5,IF(AND('Client Info'!O681&gt;=Reference!$E$6,'Client Info'!O681&lt;Reference!$E$7),15,IF(Reference!$E$7&lt;='Client Info'!O681,25))))</f>
        <v>0</v>
      </c>
      <c r="F681" s="19">
        <f>IF(OR('Client Info'!R681=Reference!$B$4,'Client Info'!R681=Reference!$B$5,'Client Info'!R681=Reference!$B$6),25,0)</f>
        <v>0</v>
      </c>
      <c r="G681" s="19">
        <f t="shared" ca="1" si="12"/>
        <v>25</v>
      </c>
      <c r="H681" s="19" t="s">
        <v>1659</v>
      </c>
    </row>
    <row r="682" spans="1:8" x14ac:dyDescent="0.35">
      <c r="A682" s="7" t="str">
        <f>VLOOKUP(B682,'Client Info'!$A:$B,2, FALSE)</f>
        <v>Anthony C. Elliott</v>
      </c>
      <c r="B682" s="19" t="str">
        <f>'Client Info'!A682</f>
        <v>EDC1160</v>
      </c>
      <c r="C682" s="19">
        <f ca="1">(IF('Client Info'!M682="","",(IF(YEARFRAC('Client Info'!M682,Reference!$C$4)&lt;1,0,IF(AND(YEARFRAC('Client Info'!M682,Reference!$C$4)&gt;=1,YEARFRAC('Client Info'!M682,Reference!$C$4)&lt;=3),5,IF(AND(YEARFRAC('Client Info'!M682,Reference!$C$4)&gt;=4,YEARFRAC('Client Info'!M682,Reference!$C$4)&lt;=7),15,IF(YEARFRAC('Client Info'!M682,Reference!$C$4)&gt;=8,25,IF(YEARFRAC('Client Info'!M682,Reference!$C$4)=YEARFRAC('Client Info'!M682,Reference!$C$4),0,0))))))))</f>
        <v>25</v>
      </c>
      <c r="D682" s="19">
        <f>IF(OR('Client Info'!J682=Reference!$A$7),0,IF(OR(Reference!$A$5='Client Info'!J682, 'Client Info'!J682=Reference!$A$19,'Client Info'!J682=Reference!$A$23,'Client Info'!J682=Reference!$A$12),25, IF(OR('Client Info'!J682=Reference!$A$6, 'Client Info'!J682=Reference!$A$16),15, IF(OR('Client Info'!J682=Reference!$A$4,'Client Info'!J682=Reference!$A$13,'Client Info'!J682=Reference!$A$17,),5,0))))</f>
        <v>5</v>
      </c>
      <c r="E682" s="19">
        <f>IF('Client Info'!O682&lt;Reference!$E$5,0,IF(AND('Client Info'!O682&gt;=Reference!$E$5,'Client Info'!O682&lt;Reference!$E$6),5,IF(AND('Client Info'!O682&gt;=Reference!$E$6,'Client Info'!O682&lt;Reference!$E$7),15,IF(Reference!$E$7&lt;='Client Info'!O682,25))))</f>
        <v>25</v>
      </c>
      <c r="F682" s="19">
        <f>IF(OR('Client Info'!R682=Reference!$B$4,'Client Info'!R682=Reference!$B$5,'Client Info'!R682=Reference!$B$6),25,0)</f>
        <v>0</v>
      </c>
      <c r="G682" s="19">
        <f t="shared" ca="1" si="12"/>
        <v>55</v>
      </c>
      <c r="H682" s="19" t="s">
        <v>1365</v>
      </c>
    </row>
    <row r="683" spans="1:8" x14ac:dyDescent="0.35">
      <c r="A683" s="7" t="str">
        <f>VLOOKUP(B683,'Client Info'!$A:$B,2, FALSE)</f>
        <v>Ray Bowman</v>
      </c>
      <c r="B683" s="19" t="str">
        <f>'Client Info'!A683</f>
        <v>EDC2049g</v>
      </c>
      <c r="C683" s="19">
        <f ca="1">(IF('Client Info'!M683="","",(IF(YEARFRAC('Client Info'!M683,Reference!$C$4)&lt;1,0,IF(AND(YEARFRAC('Client Info'!M683,Reference!$C$4)&gt;=1,YEARFRAC('Client Info'!M683,Reference!$C$4)&lt;=3),5,IF(AND(YEARFRAC('Client Info'!M683,Reference!$C$4)&gt;=4,YEARFRAC('Client Info'!M683,Reference!$C$4)&lt;=7),15,IF(YEARFRAC('Client Info'!M683,Reference!$C$4)&gt;=8,25,IF(YEARFRAC('Client Info'!M683,Reference!$C$4)=YEARFRAC('Client Info'!M683,Reference!$C$4),0,0))))))))</f>
        <v>25</v>
      </c>
      <c r="D683" s="19">
        <f>IF(OR('Client Info'!J683=Reference!$A$7),0,IF(OR(Reference!$A$5='Client Info'!J683, 'Client Info'!J683=Reference!$A$19,'Client Info'!J683=Reference!$A$23,'Client Info'!J683=Reference!$A$12),25, IF(OR('Client Info'!J683=Reference!$A$6, 'Client Info'!J683=Reference!$A$16),15, IF(OR('Client Info'!J683=Reference!$A$4,'Client Info'!J683=Reference!$A$13,'Client Info'!J683=Reference!$A$17,),5,0))))</f>
        <v>15</v>
      </c>
      <c r="E683" s="19">
        <f>IF('Client Info'!O683&lt;Reference!$E$5,0,IF(AND('Client Info'!O683&gt;=Reference!$E$5,'Client Info'!O683&lt;Reference!$E$6),5,IF(AND('Client Info'!O683&gt;=Reference!$E$6,'Client Info'!O683&lt;Reference!$E$7),15,IF(Reference!$E$7&lt;='Client Info'!O683,25))))</f>
        <v>0</v>
      </c>
      <c r="F683" s="19">
        <f>IF(OR('Client Info'!R683=Reference!$B$4,'Client Info'!R683=Reference!$B$5,'Client Info'!R683=Reference!$B$6),25,0)</f>
        <v>25</v>
      </c>
      <c r="G683" s="19">
        <f t="shared" ca="1" si="12"/>
        <v>65</v>
      </c>
      <c r="H683" s="19" t="s">
        <v>912</v>
      </c>
    </row>
    <row r="684" spans="1:8" x14ac:dyDescent="0.35">
      <c r="A684" s="7" t="str">
        <f>VLOOKUP(B684,'Client Info'!$A:$B,2, FALSE)</f>
        <v>Michael Kauffman</v>
      </c>
      <c r="B684" s="19" t="str">
        <f>'Client Info'!A684</f>
        <v>EDC2299</v>
      </c>
      <c r="C684" s="19">
        <f ca="1">(IF('Client Info'!M684="","",(IF(YEARFRAC('Client Info'!M684,Reference!$C$4)&lt;1,0,IF(AND(YEARFRAC('Client Info'!M684,Reference!$C$4)&gt;=1,YEARFRAC('Client Info'!M684,Reference!$C$4)&lt;=3),5,IF(AND(YEARFRAC('Client Info'!M684,Reference!$C$4)&gt;=4,YEARFRAC('Client Info'!M684,Reference!$C$4)&lt;=7),15,IF(YEARFRAC('Client Info'!M684,Reference!$C$4)&gt;=8,25,IF(YEARFRAC('Client Info'!M684,Reference!$C$4)=YEARFRAC('Client Info'!M684,Reference!$C$4),0,0))))))))</f>
        <v>25</v>
      </c>
      <c r="D684" s="19">
        <f>IF(OR('Client Info'!J684=Reference!$A$7),0,IF(OR(Reference!$A$5='Client Info'!J684, 'Client Info'!J684=Reference!$A$19,'Client Info'!J684=Reference!$A$23,'Client Info'!J684=Reference!$A$12),25, IF(OR('Client Info'!J684=Reference!$A$6, 'Client Info'!J684=Reference!$A$16),15, IF(OR('Client Info'!J684=Reference!$A$4,'Client Info'!J684=Reference!$A$13,'Client Info'!J684=Reference!$A$17,),5,0))))</f>
        <v>5</v>
      </c>
      <c r="E684" s="19">
        <f>IF('Client Info'!O684&lt;Reference!$E$5,0,IF(AND('Client Info'!O684&gt;=Reference!$E$5,'Client Info'!O684&lt;Reference!$E$6),5,IF(AND('Client Info'!O684&gt;=Reference!$E$6,'Client Info'!O684&lt;Reference!$E$7),15,IF(Reference!$E$7&lt;='Client Info'!O684,25))))</f>
        <v>5</v>
      </c>
      <c r="F684" s="19">
        <f>IF(OR('Client Info'!R684=Reference!$B$4,'Client Info'!R684=Reference!$B$5,'Client Info'!R684=Reference!$B$6),25,0)</f>
        <v>0</v>
      </c>
      <c r="G684" s="19">
        <f t="shared" ca="1" si="12"/>
        <v>35</v>
      </c>
      <c r="H684" s="19" t="s">
        <v>882</v>
      </c>
    </row>
    <row r="685" spans="1:8" x14ac:dyDescent="0.35">
      <c r="A685" s="7" t="str">
        <f>VLOOKUP(B685,'Client Info'!$A:$B,2, FALSE)</f>
        <v>Gonzalo Fernandez</v>
      </c>
      <c r="B685" s="19" t="str">
        <f>'Client Info'!A685</f>
        <v>EDC2688</v>
      </c>
      <c r="C685" s="19">
        <f ca="1">(IF('Client Info'!M685="","",(IF(YEARFRAC('Client Info'!M685,Reference!$C$4)&lt;1,0,IF(AND(YEARFRAC('Client Info'!M685,Reference!$C$4)&gt;=1,YEARFRAC('Client Info'!M685,Reference!$C$4)&lt;=3),5,IF(AND(YEARFRAC('Client Info'!M685,Reference!$C$4)&gt;=4,YEARFRAC('Client Info'!M685,Reference!$C$4)&lt;=7),15,IF(YEARFRAC('Client Info'!M685,Reference!$C$4)&gt;=8,25,IF(YEARFRAC('Client Info'!M685,Reference!$C$4)=YEARFRAC('Client Info'!M685,Reference!$C$4),0,0))))))))</f>
        <v>25</v>
      </c>
      <c r="D685" s="19">
        <f>IF(OR('Client Info'!J685=Reference!$A$7),0,IF(OR(Reference!$A$5='Client Info'!J685, 'Client Info'!J685=Reference!$A$19,'Client Info'!J685=Reference!$A$23,'Client Info'!J685=Reference!$A$12),25, IF(OR('Client Info'!J685=Reference!$A$6, 'Client Info'!J685=Reference!$A$16),15, IF(OR('Client Info'!J685=Reference!$A$4,'Client Info'!J685=Reference!$A$13,'Client Info'!J685=Reference!$A$17,),5,0))))</f>
        <v>25</v>
      </c>
      <c r="E685" s="19">
        <f>IF('Client Info'!O685&lt;Reference!$E$5,0,IF(AND('Client Info'!O685&gt;=Reference!$E$5,'Client Info'!O685&lt;Reference!$E$6),5,IF(AND('Client Info'!O685&gt;=Reference!$E$6,'Client Info'!O685&lt;Reference!$E$7),15,IF(Reference!$E$7&lt;='Client Info'!O685,25))))</f>
        <v>25</v>
      </c>
      <c r="F685" s="19">
        <f>IF(OR('Client Info'!R685=Reference!$B$4,'Client Info'!R685=Reference!$B$5,'Client Info'!R685=Reference!$B$6),25,0)</f>
        <v>25</v>
      </c>
      <c r="G685" s="19">
        <f t="shared" ca="1" si="12"/>
        <v>100</v>
      </c>
      <c r="H685" s="19" t="s">
        <v>848</v>
      </c>
    </row>
    <row r="686" spans="1:8" x14ac:dyDescent="0.35">
      <c r="A686" s="7" t="str">
        <f>VLOOKUP(B686,'Client Info'!$A:$B,2, FALSE)</f>
        <v>Bill Bartels</v>
      </c>
      <c r="B686" s="19" t="str">
        <f>'Client Info'!A686</f>
        <v>EDC1164</v>
      </c>
      <c r="C686" s="19">
        <f ca="1">(IF('Client Info'!M686="","",(IF(YEARFRAC('Client Info'!M686,Reference!$C$4)&lt;1,0,IF(AND(YEARFRAC('Client Info'!M686,Reference!$C$4)&gt;=1,YEARFRAC('Client Info'!M686,Reference!$C$4)&lt;=3),5,IF(AND(YEARFRAC('Client Info'!M686,Reference!$C$4)&gt;=4,YEARFRAC('Client Info'!M686,Reference!$C$4)&lt;=7),15,IF(YEARFRAC('Client Info'!M686,Reference!$C$4)&gt;=8,25,IF(YEARFRAC('Client Info'!M686,Reference!$C$4)=YEARFRAC('Client Info'!M686,Reference!$C$4),0,0))))))))</f>
        <v>15</v>
      </c>
      <c r="D686" s="19">
        <f>IF(OR('Client Info'!J686=Reference!$A$7),0,IF(OR(Reference!$A$5='Client Info'!J686, 'Client Info'!J686=Reference!$A$19,'Client Info'!J686=Reference!$A$23,'Client Info'!J686=Reference!$A$12),25, IF(OR('Client Info'!J686=Reference!$A$6, 'Client Info'!J686=Reference!$A$16),15, IF(OR('Client Info'!J686=Reference!$A$4,'Client Info'!J686=Reference!$A$13,'Client Info'!J686=Reference!$A$17,),5,0))))</f>
        <v>0</v>
      </c>
      <c r="E686" s="19">
        <f>IF('Client Info'!O686&lt;Reference!$E$5,0,IF(AND('Client Info'!O686&gt;=Reference!$E$5,'Client Info'!O686&lt;Reference!$E$6),5,IF(AND('Client Info'!O686&gt;=Reference!$E$6,'Client Info'!O686&lt;Reference!$E$7),15,IF(Reference!$E$7&lt;='Client Info'!O686,25))))</f>
        <v>0</v>
      </c>
      <c r="F686" s="19">
        <f>IF(OR('Client Info'!R686=Reference!$B$4,'Client Info'!R686=Reference!$B$5,'Client Info'!R686=Reference!$B$6),25,0)</f>
        <v>0</v>
      </c>
      <c r="G686" s="19">
        <f t="shared" ca="1" si="12"/>
        <v>15</v>
      </c>
      <c r="H686" s="19" t="s">
        <v>812</v>
      </c>
    </row>
    <row r="687" spans="1:8" x14ac:dyDescent="0.35">
      <c r="A687" s="7" t="str">
        <f>VLOOKUP(B687,'Client Info'!$A:$B,2, FALSE)</f>
        <v>Alondra Gaytan</v>
      </c>
      <c r="B687" s="19" t="str">
        <f>'Client Info'!A687</f>
        <v>EDC2193</v>
      </c>
      <c r="C687" s="19">
        <f ca="1">(IF('Client Info'!M687="","",(IF(YEARFRAC('Client Info'!M687,Reference!$C$4)&lt;1,0,IF(AND(YEARFRAC('Client Info'!M687,Reference!$C$4)&gt;=1,YEARFRAC('Client Info'!M687,Reference!$C$4)&lt;=3),5,IF(AND(YEARFRAC('Client Info'!M687,Reference!$C$4)&gt;=4,YEARFRAC('Client Info'!M687,Reference!$C$4)&lt;=7),15,IF(YEARFRAC('Client Info'!M687,Reference!$C$4)&gt;=8,25,IF(YEARFRAC('Client Info'!M687,Reference!$C$4)=YEARFRAC('Client Info'!M687,Reference!$C$4),0,0))))))))</f>
        <v>5</v>
      </c>
      <c r="D687" s="19">
        <f>IF(OR('Client Info'!J687=Reference!$A$7),0,IF(OR(Reference!$A$5='Client Info'!J687, 'Client Info'!J687=Reference!$A$19,'Client Info'!J687=Reference!$A$23,'Client Info'!J687=Reference!$A$12),25, IF(OR('Client Info'!J687=Reference!$A$6, 'Client Info'!J687=Reference!$A$16),15, IF(OR('Client Info'!J687=Reference!$A$4,'Client Info'!J687=Reference!$A$13,'Client Info'!J687=Reference!$A$17,),5,0))))</f>
        <v>15</v>
      </c>
      <c r="E687" s="19">
        <f>IF('Client Info'!O687&lt;Reference!$E$5,0,IF(AND('Client Info'!O687&gt;=Reference!$E$5,'Client Info'!O687&lt;Reference!$E$6),5,IF(AND('Client Info'!O687&gt;=Reference!$E$6,'Client Info'!O687&lt;Reference!$E$7),15,IF(Reference!$E$7&lt;='Client Info'!O687,25))))</f>
        <v>0</v>
      </c>
      <c r="F687" s="19">
        <f>IF(OR('Client Info'!R687=Reference!$B$4,'Client Info'!R687=Reference!$B$5,'Client Info'!R687=Reference!$B$6),25,0)</f>
        <v>0</v>
      </c>
      <c r="G687" s="19">
        <f t="shared" ca="1" si="12"/>
        <v>20</v>
      </c>
      <c r="H687" s="19" t="s">
        <v>885</v>
      </c>
    </row>
    <row r="688" spans="1:8" x14ac:dyDescent="0.35">
      <c r="A688" s="7" t="str">
        <f>VLOOKUP(B688,'Client Info'!$A:$B,2, FALSE)</f>
        <v>Ray Bowman</v>
      </c>
      <c r="B688" s="19" t="str">
        <f>'Client Info'!A688</f>
        <v>EDC2383</v>
      </c>
      <c r="C688" s="19">
        <f ca="1">(IF('Client Info'!M688="","",(IF(YEARFRAC('Client Info'!M688,Reference!$C$4)&lt;1,0,IF(AND(YEARFRAC('Client Info'!M688,Reference!$C$4)&gt;=1,YEARFRAC('Client Info'!M688,Reference!$C$4)&lt;=3),5,IF(AND(YEARFRAC('Client Info'!M688,Reference!$C$4)&gt;=4,YEARFRAC('Client Info'!M688,Reference!$C$4)&lt;=7),15,IF(YEARFRAC('Client Info'!M688,Reference!$C$4)&gt;=8,25,IF(YEARFRAC('Client Info'!M688,Reference!$C$4)=YEARFRAC('Client Info'!M688,Reference!$C$4),0,0))))))))</f>
        <v>5</v>
      </c>
      <c r="D688" s="19">
        <f>IF(OR('Client Info'!J688=Reference!$A$7),0,IF(OR(Reference!$A$5='Client Info'!J688, 'Client Info'!J688=Reference!$A$19,'Client Info'!J688=Reference!$A$23,'Client Info'!J688=Reference!$A$12),25, IF(OR('Client Info'!J688=Reference!$A$6, 'Client Info'!J688=Reference!$A$16),15, IF(OR('Client Info'!J688=Reference!$A$4,'Client Info'!J688=Reference!$A$13,'Client Info'!J688=Reference!$A$17,),5,0))))</f>
        <v>5</v>
      </c>
      <c r="E688" s="19">
        <f>IF('Client Info'!O688&lt;Reference!$E$5,0,IF(AND('Client Info'!O688&gt;=Reference!$E$5,'Client Info'!O688&lt;Reference!$E$6),5,IF(AND('Client Info'!O688&gt;=Reference!$E$6,'Client Info'!O688&lt;Reference!$E$7),15,IF(Reference!$E$7&lt;='Client Info'!O688,25))))</f>
        <v>15</v>
      </c>
      <c r="F688" s="19">
        <f>IF(OR('Client Info'!R688=Reference!$B$4,'Client Info'!R688=Reference!$B$5,'Client Info'!R688=Reference!$B$6),25,0)</f>
        <v>0</v>
      </c>
      <c r="G688" s="19">
        <f t="shared" ca="1" si="12"/>
        <v>25</v>
      </c>
      <c r="H688" s="19" t="s">
        <v>912</v>
      </c>
    </row>
    <row r="689" spans="1:8" x14ac:dyDescent="0.35">
      <c r="A689" s="7" t="str">
        <f>VLOOKUP(B689,'Client Info'!$A:$B,2, FALSE)</f>
        <v>Pat Sweeney</v>
      </c>
      <c r="B689" s="19" t="str">
        <f>'Client Info'!A689</f>
        <v>EDC0053</v>
      </c>
      <c r="C689" s="19">
        <f ca="1">(IF('Client Info'!M689="","",(IF(YEARFRAC('Client Info'!M689,Reference!$C$4)&lt;1,0,IF(AND(YEARFRAC('Client Info'!M689,Reference!$C$4)&gt;=1,YEARFRAC('Client Info'!M689,Reference!$C$4)&lt;=3),5,IF(AND(YEARFRAC('Client Info'!M689,Reference!$C$4)&gt;=4,YEARFRAC('Client Info'!M689,Reference!$C$4)&lt;=7),15,IF(YEARFRAC('Client Info'!M689,Reference!$C$4)&gt;=8,25,IF(YEARFRAC('Client Info'!M689,Reference!$C$4)=YEARFRAC('Client Info'!M689,Reference!$C$4),0,0))))))))</f>
        <v>25</v>
      </c>
      <c r="D689" s="19">
        <f>IF(OR('Client Info'!J689=Reference!$A$7),0,IF(OR(Reference!$A$5='Client Info'!J689, 'Client Info'!J689=Reference!$A$19,'Client Info'!J689=Reference!$A$23,'Client Info'!J689=Reference!$A$12),25, IF(OR('Client Info'!J689=Reference!$A$6, 'Client Info'!J689=Reference!$A$16),15, IF(OR('Client Info'!J689=Reference!$A$4,'Client Info'!J689=Reference!$A$13,'Client Info'!J689=Reference!$A$17,),5,0))))</f>
        <v>0</v>
      </c>
      <c r="E689" s="19">
        <f>IF('Client Info'!O689&lt;Reference!$E$5,0,IF(AND('Client Info'!O689&gt;=Reference!$E$5,'Client Info'!O689&lt;Reference!$E$6),5,IF(AND('Client Info'!O689&gt;=Reference!$E$6,'Client Info'!O689&lt;Reference!$E$7),15,IF(Reference!$E$7&lt;='Client Info'!O689,25))))</f>
        <v>5</v>
      </c>
      <c r="F689" s="19">
        <f>IF(OR('Client Info'!R689=Reference!$B$4,'Client Info'!R689=Reference!$B$5,'Client Info'!R689=Reference!$B$6),25,0)</f>
        <v>25</v>
      </c>
      <c r="G689" s="19">
        <f t="shared" ca="1" si="12"/>
        <v>55</v>
      </c>
      <c r="H689" s="19" t="s">
        <v>796</v>
      </c>
    </row>
    <row r="690" spans="1:8" x14ac:dyDescent="0.35">
      <c r="A690" s="7" t="str">
        <f>VLOOKUP(B690,'Client Info'!$A:$B,2, FALSE)</f>
        <v>Karen Scuncio</v>
      </c>
      <c r="B690" s="19" t="str">
        <f>'Client Info'!A690</f>
        <v>EDC2294T</v>
      </c>
      <c r="C690" s="19" t="str">
        <f>(IF('Client Info'!M690="","",(IF(YEARFRAC('Client Info'!M690,Reference!$C$4)&lt;1,0,IF(AND(YEARFRAC('Client Info'!M690,Reference!$C$4)&gt;=1,YEARFRAC('Client Info'!M690,Reference!$C$4)&lt;=3),5,IF(AND(YEARFRAC('Client Info'!M690,Reference!$C$4)&gt;=4,YEARFRAC('Client Info'!M690,Reference!$C$4)&lt;=7),15,IF(YEARFRAC('Client Info'!M690,Reference!$C$4)&gt;=8,25,IF(YEARFRAC('Client Info'!M690,Reference!$C$4)=YEARFRAC('Client Info'!M690,Reference!$C$4),0,0))))))))</f>
        <v/>
      </c>
      <c r="D690" s="19">
        <f>IF(OR('Client Info'!J690=Reference!$A$7),0,IF(OR(Reference!$A$5='Client Info'!J690, 'Client Info'!J690=Reference!$A$19,'Client Info'!J690=Reference!$A$23,'Client Info'!J690=Reference!$A$12),25, IF(OR('Client Info'!J690=Reference!$A$6, 'Client Info'!J690=Reference!$A$16),15, IF(OR('Client Info'!J690=Reference!$A$4,'Client Info'!J690=Reference!$A$13,'Client Info'!J690=Reference!$A$17,),5,0))))</f>
        <v>5</v>
      </c>
      <c r="E690" s="19">
        <f>IF('Client Info'!O690&lt;Reference!$E$5,0,IF(AND('Client Info'!O690&gt;=Reference!$E$5,'Client Info'!O690&lt;Reference!$E$6),5,IF(AND('Client Info'!O690&gt;=Reference!$E$6,'Client Info'!O690&lt;Reference!$E$7),15,IF(Reference!$E$7&lt;='Client Info'!O690,25))))</f>
        <v>0</v>
      </c>
      <c r="F690" s="19">
        <f>IF(OR('Client Info'!R690=Reference!$B$4,'Client Info'!R690=Reference!$B$5,'Client Info'!R690=Reference!$B$6),25,0)</f>
        <v>0</v>
      </c>
      <c r="G690" s="19">
        <f t="shared" si="12"/>
        <v>5</v>
      </c>
      <c r="H690" s="19" t="s">
        <v>804</v>
      </c>
    </row>
    <row r="691" spans="1:8" x14ac:dyDescent="0.35">
      <c r="A691" s="7" t="str">
        <f>VLOOKUP(B691,'Client Info'!$A:$B,2, FALSE)</f>
        <v>Armando Sahagun</v>
      </c>
      <c r="B691" s="19" t="str">
        <f>'Client Info'!A691</f>
        <v>EDC2125T</v>
      </c>
      <c r="C691" s="19">
        <f ca="1">(IF('Client Info'!M691="","",(IF(YEARFRAC('Client Info'!M691,Reference!$C$4)&lt;1,0,IF(AND(YEARFRAC('Client Info'!M691,Reference!$C$4)&gt;=1,YEARFRAC('Client Info'!M691,Reference!$C$4)&lt;=3),5,IF(AND(YEARFRAC('Client Info'!M691,Reference!$C$4)&gt;=4,YEARFRAC('Client Info'!M691,Reference!$C$4)&lt;=7),15,IF(YEARFRAC('Client Info'!M691,Reference!$C$4)&gt;=8,25,IF(YEARFRAC('Client Info'!M691,Reference!$C$4)=YEARFRAC('Client Info'!M691,Reference!$C$4),0,0))))))))</f>
        <v>25</v>
      </c>
      <c r="D691" s="19">
        <f>IF(OR('Client Info'!J691=Reference!$A$7),0,IF(OR(Reference!$A$5='Client Info'!J691, 'Client Info'!J691=Reference!$A$19,'Client Info'!J691=Reference!$A$23,'Client Info'!J691=Reference!$A$12),25, IF(OR('Client Info'!J691=Reference!$A$6, 'Client Info'!J691=Reference!$A$16),15, IF(OR('Client Info'!J691=Reference!$A$4,'Client Info'!J691=Reference!$A$13,'Client Info'!J691=Reference!$A$17,),5,0))))</f>
        <v>25</v>
      </c>
      <c r="E691" s="19">
        <f>IF('Client Info'!O691&lt;Reference!$E$5,0,IF(AND('Client Info'!O691&gt;=Reference!$E$5,'Client Info'!O691&lt;Reference!$E$6),5,IF(AND('Client Info'!O691&gt;=Reference!$E$6,'Client Info'!O691&lt;Reference!$E$7),15,IF(Reference!$E$7&lt;='Client Info'!O691,25))))</f>
        <v>15</v>
      </c>
      <c r="F691" s="19">
        <f>IF(OR('Client Info'!R691=Reference!$B$4,'Client Info'!R691=Reference!$B$5,'Client Info'!R691=Reference!$B$6),25,0)</f>
        <v>25</v>
      </c>
      <c r="G691" s="19">
        <f t="shared" ca="1" si="12"/>
        <v>90</v>
      </c>
      <c r="H691" s="19" t="s">
        <v>2972</v>
      </c>
    </row>
    <row r="692" spans="1:8" x14ac:dyDescent="0.35">
      <c r="A692" s="7" t="str">
        <f>VLOOKUP(B692,'Client Info'!$A:$B,2, FALSE)</f>
        <v>Clare Briglio</v>
      </c>
      <c r="B692" s="19" t="str">
        <f>'Client Info'!A692</f>
        <v>EDC1476</v>
      </c>
      <c r="C692" s="19">
        <f ca="1">(IF('Client Info'!M692="","",(IF(YEARFRAC('Client Info'!M692,Reference!$C$4)&lt;1,0,IF(AND(YEARFRAC('Client Info'!M692,Reference!$C$4)&gt;=1,YEARFRAC('Client Info'!M692,Reference!$C$4)&lt;=3),5,IF(AND(YEARFRAC('Client Info'!M692,Reference!$C$4)&gt;=4,YEARFRAC('Client Info'!M692,Reference!$C$4)&lt;=7),15,IF(YEARFRAC('Client Info'!M692,Reference!$C$4)&gt;=8,25,IF(YEARFRAC('Client Info'!M692,Reference!$C$4)=YEARFRAC('Client Info'!M692,Reference!$C$4),0,0))))))))</f>
        <v>15</v>
      </c>
      <c r="D692" s="19">
        <f>IF(OR('Client Info'!J692=Reference!$A$7),0,IF(OR(Reference!$A$5='Client Info'!J692, 'Client Info'!J692=Reference!$A$19,'Client Info'!J692=Reference!$A$23,'Client Info'!J692=Reference!$A$12),25, IF(OR('Client Info'!J692=Reference!$A$6, 'Client Info'!J692=Reference!$A$16),15, IF(OR('Client Info'!J692=Reference!$A$4,'Client Info'!J692=Reference!$A$13,'Client Info'!J692=Reference!$A$17,),5,0))))</f>
        <v>15</v>
      </c>
      <c r="E692" s="19">
        <f>IF('Client Info'!O692&lt;Reference!$E$5,0,IF(AND('Client Info'!O692&gt;=Reference!$E$5,'Client Info'!O692&lt;Reference!$E$6),5,IF(AND('Client Info'!O692&gt;=Reference!$E$6,'Client Info'!O692&lt;Reference!$E$7),15,IF(Reference!$E$7&lt;='Client Info'!O692,25))))</f>
        <v>5</v>
      </c>
      <c r="F692" s="19">
        <f>IF(OR('Client Info'!R692=Reference!$B$4,'Client Info'!R692=Reference!$B$5,'Client Info'!R692=Reference!$B$6),25,0)</f>
        <v>25</v>
      </c>
      <c r="G692" s="19">
        <f t="shared" ca="1" si="12"/>
        <v>60</v>
      </c>
      <c r="H692" s="19" t="s">
        <v>809</v>
      </c>
    </row>
    <row r="693" spans="1:8" x14ac:dyDescent="0.35">
      <c r="A693" s="7" t="str">
        <f>VLOOKUP(B693,'Client Info'!$A:$B,2, FALSE)</f>
        <v>Ray Bowman</v>
      </c>
      <c r="B693" s="19" t="str">
        <f>'Client Info'!A693</f>
        <v>EDC2350</v>
      </c>
      <c r="C693" s="19">
        <f ca="1">(IF('Client Info'!M693="","",(IF(YEARFRAC('Client Info'!M693,Reference!$C$4)&lt;1,0,IF(AND(YEARFRAC('Client Info'!M693,Reference!$C$4)&gt;=1,YEARFRAC('Client Info'!M693,Reference!$C$4)&lt;=3),5,IF(AND(YEARFRAC('Client Info'!M693,Reference!$C$4)&gt;=4,YEARFRAC('Client Info'!M693,Reference!$C$4)&lt;=7),15,IF(YEARFRAC('Client Info'!M693,Reference!$C$4)&gt;=8,25,IF(YEARFRAC('Client Info'!M693,Reference!$C$4)=YEARFRAC('Client Info'!M693,Reference!$C$4),0,0))))))))</f>
        <v>15</v>
      </c>
      <c r="D693" s="19">
        <f>IF(OR('Client Info'!J693=Reference!$A$7),0,IF(OR(Reference!$A$5='Client Info'!J693, 'Client Info'!J693=Reference!$A$19,'Client Info'!J693=Reference!$A$23,'Client Info'!J693=Reference!$A$12),25, IF(OR('Client Info'!J693=Reference!$A$6, 'Client Info'!J693=Reference!$A$16),15, IF(OR('Client Info'!J693=Reference!$A$4,'Client Info'!J693=Reference!$A$13,'Client Info'!J693=Reference!$A$17,),5,0))))</f>
        <v>0</v>
      </c>
      <c r="E693" s="19">
        <f>IF('Client Info'!O693&lt;Reference!$E$5,0,IF(AND('Client Info'!O693&gt;=Reference!$E$5,'Client Info'!O693&lt;Reference!$E$6),5,IF(AND('Client Info'!O693&gt;=Reference!$E$6,'Client Info'!O693&lt;Reference!$E$7),15,IF(Reference!$E$7&lt;='Client Info'!O693,25))))</f>
        <v>0</v>
      </c>
      <c r="F693" s="19">
        <f>IF(OR('Client Info'!R693=Reference!$B$4,'Client Info'!R693=Reference!$B$5,'Client Info'!R693=Reference!$B$6),25,0)</f>
        <v>0</v>
      </c>
      <c r="G693" s="19">
        <f t="shared" ca="1" si="12"/>
        <v>15</v>
      </c>
      <c r="H693" s="19" t="s">
        <v>912</v>
      </c>
    </row>
    <row r="694" spans="1:8" x14ac:dyDescent="0.35">
      <c r="A694" s="7" t="str">
        <f>VLOOKUP(B694,'Client Info'!$A:$B,2, FALSE)</f>
        <v>Anthony C. Elliott</v>
      </c>
      <c r="B694" s="19" t="str">
        <f>'Client Info'!A694</f>
        <v>EDC2771DRR</v>
      </c>
      <c r="C694" s="19">
        <f ca="1">(IF('Client Info'!M694="","",(IF(YEARFRAC('Client Info'!M694,Reference!$C$4)&lt;1,0,IF(AND(YEARFRAC('Client Info'!M694,Reference!$C$4)&gt;=1,YEARFRAC('Client Info'!M694,Reference!$C$4)&lt;=3),5,IF(AND(YEARFRAC('Client Info'!M694,Reference!$C$4)&gt;=4,YEARFRAC('Client Info'!M694,Reference!$C$4)&lt;=7),15,IF(YEARFRAC('Client Info'!M694,Reference!$C$4)&gt;=8,25,IF(YEARFRAC('Client Info'!M694,Reference!$C$4)=YEARFRAC('Client Info'!M694,Reference!$C$4),0,0))))))))</f>
        <v>15</v>
      </c>
      <c r="D694" s="19">
        <f>IF(OR('Client Info'!J694=Reference!$A$7),0,IF(OR(Reference!$A$5='Client Info'!J694, 'Client Info'!J694=Reference!$A$19,'Client Info'!J694=Reference!$A$23,'Client Info'!J694=Reference!$A$12),25, IF(OR('Client Info'!J694=Reference!$A$6, 'Client Info'!J694=Reference!$A$16),15, IF(OR('Client Info'!J694=Reference!$A$4,'Client Info'!J694=Reference!$A$13,'Client Info'!J694=Reference!$A$17,),5,0))))</f>
        <v>5</v>
      </c>
      <c r="E694" s="19">
        <f>IF('Client Info'!O694&lt;Reference!$E$5,0,IF(AND('Client Info'!O694&gt;=Reference!$E$5,'Client Info'!O694&lt;Reference!$E$6),5,IF(AND('Client Info'!O694&gt;=Reference!$E$6,'Client Info'!O694&lt;Reference!$E$7),15,IF(Reference!$E$7&lt;='Client Info'!O694,25))))</f>
        <v>15</v>
      </c>
      <c r="F694" s="19">
        <f>IF(OR('Client Info'!R694=Reference!$B$4,'Client Info'!R694=Reference!$B$5,'Client Info'!R694=Reference!$B$6),25,0)</f>
        <v>0</v>
      </c>
      <c r="G694" s="19">
        <f t="shared" ca="1" si="12"/>
        <v>35</v>
      </c>
      <c r="H694" s="19" t="s">
        <v>1365</v>
      </c>
    </row>
    <row r="695" spans="1:8" x14ac:dyDescent="0.35">
      <c r="A695" s="7" t="str">
        <f>VLOOKUP(B695,'Client Info'!$A:$B,2, FALSE)</f>
        <v>Gonzalo Fernandez</v>
      </c>
      <c r="B695" s="19" t="str">
        <f>'Client Info'!A695</f>
        <v>EDC2571</v>
      </c>
      <c r="C695" s="19">
        <f ca="1">(IF('Client Info'!M695="","",(IF(YEARFRAC('Client Info'!M695,Reference!$C$4)&lt;1,0,IF(AND(YEARFRAC('Client Info'!M695,Reference!$C$4)&gt;=1,YEARFRAC('Client Info'!M695,Reference!$C$4)&lt;=3),5,IF(AND(YEARFRAC('Client Info'!M695,Reference!$C$4)&gt;=4,YEARFRAC('Client Info'!M695,Reference!$C$4)&lt;=7),15,IF(YEARFRAC('Client Info'!M695,Reference!$C$4)&gt;=8,25,IF(YEARFRAC('Client Info'!M695,Reference!$C$4)=YEARFRAC('Client Info'!M695,Reference!$C$4),0,0))))))))</f>
        <v>5</v>
      </c>
      <c r="D695" s="19">
        <f>IF(OR('Client Info'!J695=Reference!$A$7),0,IF(OR(Reference!$A$5='Client Info'!J695, 'Client Info'!J695=Reference!$A$19,'Client Info'!J695=Reference!$A$23,'Client Info'!J695=Reference!$A$12),25, IF(OR('Client Info'!J695=Reference!$A$6, 'Client Info'!J695=Reference!$A$16),15, IF(OR('Client Info'!J695=Reference!$A$4,'Client Info'!J695=Reference!$A$13,'Client Info'!J695=Reference!$A$17,),5,0))))</f>
        <v>15</v>
      </c>
      <c r="E695" s="19">
        <f>IF('Client Info'!O695&lt;Reference!$E$5,0,IF(AND('Client Info'!O695&gt;=Reference!$E$5,'Client Info'!O695&lt;Reference!$E$6),5,IF(AND('Client Info'!O695&gt;=Reference!$E$6,'Client Info'!O695&lt;Reference!$E$7),15,IF(Reference!$E$7&lt;='Client Info'!O695,25))))</f>
        <v>0</v>
      </c>
      <c r="F695" s="19">
        <f>IF(OR('Client Info'!R695=Reference!$B$4,'Client Info'!R695=Reference!$B$5,'Client Info'!R695=Reference!$B$6),25,0)</f>
        <v>0</v>
      </c>
      <c r="G695" s="19">
        <f t="shared" ca="1" si="12"/>
        <v>20</v>
      </c>
      <c r="H695" s="19" t="s">
        <v>848</v>
      </c>
    </row>
    <row r="696" spans="1:8" x14ac:dyDescent="0.35">
      <c r="A696" s="7" t="str">
        <f>VLOOKUP(B696,'Client Info'!$A:$B,2, FALSE)</f>
        <v>Jason Ham</v>
      </c>
      <c r="B696" s="19" t="str">
        <f>'Client Info'!A696</f>
        <v>EDC1289</v>
      </c>
      <c r="C696" s="19">
        <f ca="1">(IF('Client Info'!M696="","",(IF(YEARFRAC('Client Info'!M696,Reference!$C$4)&lt;1,0,IF(AND(YEARFRAC('Client Info'!M696,Reference!$C$4)&gt;=1,YEARFRAC('Client Info'!M696,Reference!$C$4)&lt;=3),5,IF(AND(YEARFRAC('Client Info'!M696,Reference!$C$4)&gt;=4,YEARFRAC('Client Info'!M696,Reference!$C$4)&lt;=7),15,IF(YEARFRAC('Client Info'!M696,Reference!$C$4)&gt;=8,25,IF(YEARFRAC('Client Info'!M696,Reference!$C$4)=YEARFRAC('Client Info'!M696,Reference!$C$4),0,0))))))))</f>
        <v>15</v>
      </c>
      <c r="D696" s="19">
        <f>IF(OR('Client Info'!J696=Reference!$A$7),0,IF(OR(Reference!$A$5='Client Info'!J696, 'Client Info'!J696=Reference!$A$19,'Client Info'!J696=Reference!$A$23,'Client Info'!J696=Reference!$A$12),25, IF(OR('Client Info'!J696=Reference!$A$6, 'Client Info'!J696=Reference!$A$16),15, IF(OR('Client Info'!J696=Reference!$A$4,'Client Info'!J696=Reference!$A$13,'Client Info'!J696=Reference!$A$17,),5,0))))</f>
        <v>25</v>
      </c>
      <c r="E696" s="19">
        <f>IF('Client Info'!O696&lt;Reference!$E$5,0,IF(AND('Client Info'!O696&gt;=Reference!$E$5,'Client Info'!O696&lt;Reference!$E$6),5,IF(AND('Client Info'!O696&gt;=Reference!$E$6,'Client Info'!O696&lt;Reference!$E$7),15,IF(Reference!$E$7&lt;='Client Info'!O696,25))))</f>
        <v>15</v>
      </c>
      <c r="F696" s="19">
        <f>IF(OR('Client Info'!R696=Reference!$B$4,'Client Info'!R696=Reference!$B$5,'Client Info'!R696=Reference!$B$6),25,0)</f>
        <v>0</v>
      </c>
      <c r="G696" s="19">
        <f t="shared" ca="1" si="12"/>
        <v>55</v>
      </c>
      <c r="H696" s="19" t="s">
        <v>1613</v>
      </c>
    </row>
    <row r="697" spans="1:8" x14ac:dyDescent="0.35">
      <c r="A697" s="7" t="str">
        <f>VLOOKUP(B697,'Client Info'!$A:$B,2, FALSE)</f>
        <v>Gonzalo Fernandez</v>
      </c>
      <c r="B697" s="19" t="str">
        <f>'Client Info'!A697</f>
        <v>EDC0224</v>
      </c>
      <c r="C697" s="19">
        <f ca="1">(IF('Client Info'!M697="","",(IF(YEARFRAC('Client Info'!M697,Reference!$C$4)&lt;1,0,IF(AND(YEARFRAC('Client Info'!M697,Reference!$C$4)&gt;=1,YEARFRAC('Client Info'!M697,Reference!$C$4)&lt;=3),5,IF(AND(YEARFRAC('Client Info'!M697,Reference!$C$4)&gt;=4,YEARFRAC('Client Info'!M697,Reference!$C$4)&lt;=7),15,IF(YEARFRAC('Client Info'!M697,Reference!$C$4)&gt;=8,25,IF(YEARFRAC('Client Info'!M697,Reference!$C$4)=YEARFRAC('Client Info'!M697,Reference!$C$4),0,0))))))))</f>
        <v>0</v>
      </c>
      <c r="D697" s="19">
        <f>IF(OR('Client Info'!J697=Reference!$A$7),0,IF(OR(Reference!$A$5='Client Info'!J697, 'Client Info'!J697=Reference!$A$19,'Client Info'!J697=Reference!$A$23,'Client Info'!J697=Reference!$A$12),25, IF(OR('Client Info'!J697=Reference!$A$6, 'Client Info'!J697=Reference!$A$16),15, IF(OR('Client Info'!J697=Reference!$A$4,'Client Info'!J697=Reference!$A$13,'Client Info'!J697=Reference!$A$17,),5,0))))</f>
        <v>0</v>
      </c>
      <c r="E697" s="19">
        <f>IF('Client Info'!O697&lt;Reference!$E$5,0,IF(AND('Client Info'!O697&gt;=Reference!$E$5,'Client Info'!O697&lt;Reference!$E$6),5,IF(AND('Client Info'!O697&gt;=Reference!$E$6,'Client Info'!O697&lt;Reference!$E$7),15,IF(Reference!$E$7&lt;='Client Info'!O697,25))))</f>
        <v>15</v>
      </c>
      <c r="F697" s="19">
        <f>IF(OR('Client Info'!R697=Reference!$B$4,'Client Info'!R697=Reference!$B$5,'Client Info'!R697=Reference!$B$6),25,0)</f>
        <v>25</v>
      </c>
      <c r="G697" s="19">
        <f t="shared" ca="1" si="12"/>
        <v>40</v>
      </c>
      <c r="H697" s="19" t="s">
        <v>848</v>
      </c>
    </row>
    <row r="698" spans="1:8" x14ac:dyDescent="0.35">
      <c r="A698" s="7" t="str">
        <f>VLOOKUP(B698,'Client Info'!$A:$B,2, FALSE)</f>
        <v>Sylvia Martini</v>
      </c>
      <c r="B698" s="19" t="str">
        <f>'Client Info'!A698</f>
        <v>EDC2568</v>
      </c>
      <c r="C698" s="19" t="str">
        <f>(IF('Client Info'!M698="","",(IF(YEARFRAC('Client Info'!M698,Reference!$C$4)&lt;1,0,IF(AND(YEARFRAC('Client Info'!M698,Reference!$C$4)&gt;=1,YEARFRAC('Client Info'!M698,Reference!$C$4)&lt;=3),5,IF(AND(YEARFRAC('Client Info'!M698,Reference!$C$4)&gt;=4,YEARFRAC('Client Info'!M698,Reference!$C$4)&lt;=7),15,IF(YEARFRAC('Client Info'!M698,Reference!$C$4)&gt;=8,25,IF(YEARFRAC('Client Info'!M698,Reference!$C$4)=YEARFRAC('Client Info'!M698,Reference!$C$4),0,0))))))))</f>
        <v/>
      </c>
      <c r="D698" s="19">
        <f>IF(OR('Client Info'!J698=Reference!$A$7),0,IF(OR(Reference!$A$5='Client Info'!J698, 'Client Info'!J698=Reference!$A$19,'Client Info'!J698=Reference!$A$23,'Client Info'!J698=Reference!$A$12),25, IF(OR('Client Info'!J698=Reference!$A$6, 'Client Info'!J698=Reference!$A$16),15, IF(OR('Client Info'!J698=Reference!$A$4,'Client Info'!J698=Reference!$A$13,'Client Info'!J698=Reference!$A$17,),5,0))))</f>
        <v>15</v>
      </c>
      <c r="E698" s="19">
        <f>IF('Client Info'!O698&lt;Reference!$E$5,0,IF(AND('Client Info'!O698&gt;=Reference!$E$5,'Client Info'!O698&lt;Reference!$E$6),5,IF(AND('Client Info'!O698&gt;=Reference!$E$6,'Client Info'!O698&lt;Reference!$E$7),15,IF(Reference!$E$7&lt;='Client Info'!O698,25))))</f>
        <v>0</v>
      </c>
      <c r="F698" s="19">
        <f>IF(OR('Client Info'!R698=Reference!$B$4,'Client Info'!R698=Reference!$B$5,'Client Info'!R698=Reference!$B$6),25,0)</f>
        <v>25</v>
      </c>
      <c r="G698" s="19">
        <f t="shared" si="12"/>
        <v>40</v>
      </c>
      <c r="H698" s="19" t="s">
        <v>822</v>
      </c>
    </row>
    <row r="699" spans="1:8" x14ac:dyDescent="0.35">
      <c r="A699" s="7" t="str">
        <f>VLOOKUP(B699,'Client Info'!$A:$B,2, FALSE)</f>
        <v>Karen Scuncio</v>
      </c>
      <c r="B699" s="19" t="str">
        <f>'Client Info'!A699</f>
        <v>EDC2252T</v>
      </c>
      <c r="C699" s="19">
        <f ca="1">(IF('Client Info'!M699="","",(IF(YEARFRAC('Client Info'!M699,Reference!$C$4)&lt;1,0,IF(AND(YEARFRAC('Client Info'!M699,Reference!$C$4)&gt;=1,YEARFRAC('Client Info'!M699,Reference!$C$4)&lt;=3),5,IF(AND(YEARFRAC('Client Info'!M699,Reference!$C$4)&gt;=4,YEARFRAC('Client Info'!M699,Reference!$C$4)&lt;=7),15,IF(YEARFRAC('Client Info'!M699,Reference!$C$4)&gt;=8,25,IF(YEARFRAC('Client Info'!M699,Reference!$C$4)=YEARFRAC('Client Info'!M699,Reference!$C$4),0,0))))))))</f>
        <v>25</v>
      </c>
      <c r="D699" s="19">
        <f>IF(OR('Client Info'!J699=Reference!$A$7),0,IF(OR(Reference!$A$5='Client Info'!J699, 'Client Info'!J699=Reference!$A$19,'Client Info'!J699=Reference!$A$23,'Client Info'!J699=Reference!$A$12),25, IF(OR('Client Info'!J699=Reference!$A$6, 'Client Info'!J699=Reference!$A$16),15, IF(OR('Client Info'!J699=Reference!$A$4,'Client Info'!J699=Reference!$A$13,'Client Info'!J699=Reference!$A$17,),5,0))))</f>
        <v>15</v>
      </c>
      <c r="E699" s="19">
        <f>IF('Client Info'!O699&lt;Reference!$E$5,0,IF(AND('Client Info'!O699&gt;=Reference!$E$5,'Client Info'!O699&lt;Reference!$E$6),5,IF(AND('Client Info'!O699&gt;=Reference!$E$6,'Client Info'!O699&lt;Reference!$E$7),15,IF(Reference!$E$7&lt;='Client Info'!O699,25))))</f>
        <v>0</v>
      </c>
      <c r="F699" s="19">
        <f>IF(OR('Client Info'!R699=Reference!$B$4,'Client Info'!R699=Reference!$B$5,'Client Info'!R699=Reference!$B$6),25,0)</f>
        <v>0</v>
      </c>
      <c r="G699" s="19">
        <f t="shared" ca="1" si="12"/>
        <v>40</v>
      </c>
      <c r="H699" s="19" t="s">
        <v>804</v>
      </c>
    </row>
    <row r="700" spans="1:8" x14ac:dyDescent="0.35">
      <c r="A700" s="7" t="str">
        <f>VLOOKUP(B700,'Client Info'!$A:$B,2, FALSE)</f>
        <v>Bill Bartels</v>
      </c>
      <c r="B700" s="19" t="str">
        <f>'Client Info'!A700</f>
        <v>EDC2932</v>
      </c>
      <c r="C700" s="19">
        <f ca="1">(IF('Client Info'!M700="","",(IF(YEARFRAC('Client Info'!M700,Reference!$C$4)&lt;1,0,IF(AND(YEARFRAC('Client Info'!M700,Reference!$C$4)&gt;=1,YEARFRAC('Client Info'!M700,Reference!$C$4)&lt;=3),5,IF(AND(YEARFRAC('Client Info'!M700,Reference!$C$4)&gt;=4,YEARFRAC('Client Info'!M700,Reference!$C$4)&lt;=7),15,IF(YEARFRAC('Client Info'!M700,Reference!$C$4)&gt;=8,25,IF(YEARFRAC('Client Info'!M700,Reference!$C$4)=YEARFRAC('Client Info'!M700,Reference!$C$4),0,0))))))))</f>
        <v>5</v>
      </c>
      <c r="D700" s="19">
        <f>IF(OR('Client Info'!J700=Reference!$A$7),0,IF(OR(Reference!$A$5='Client Info'!J700, 'Client Info'!J700=Reference!$A$19,'Client Info'!J700=Reference!$A$23,'Client Info'!J700=Reference!$A$12),25, IF(OR('Client Info'!J700=Reference!$A$6, 'Client Info'!J700=Reference!$A$16),15, IF(OR('Client Info'!J700=Reference!$A$4,'Client Info'!J700=Reference!$A$13,'Client Info'!J700=Reference!$A$17,),5,0))))</f>
        <v>5</v>
      </c>
      <c r="E700" s="19">
        <f>IF('Client Info'!O700&lt;Reference!$E$5,0,IF(AND('Client Info'!O700&gt;=Reference!$E$5,'Client Info'!O700&lt;Reference!$E$6),5,IF(AND('Client Info'!O700&gt;=Reference!$E$6,'Client Info'!O700&lt;Reference!$E$7),15,IF(Reference!$E$7&lt;='Client Info'!O700,25))))</f>
        <v>15</v>
      </c>
      <c r="F700" s="19">
        <f>IF(OR('Client Info'!R700=Reference!$B$4,'Client Info'!R700=Reference!$B$5,'Client Info'!R700=Reference!$B$6),25,0)</f>
        <v>0</v>
      </c>
      <c r="G700" s="19">
        <f t="shared" ca="1" si="12"/>
        <v>25</v>
      </c>
      <c r="H700" s="19" t="s">
        <v>812</v>
      </c>
    </row>
    <row r="701" spans="1:8" x14ac:dyDescent="0.35">
      <c r="A701" s="7" t="str">
        <f>VLOOKUP(B701,'Client Info'!$A:$B,2, FALSE)</f>
        <v>Ray Bowman</v>
      </c>
      <c r="B701" s="19" t="str">
        <f>'Client Info'!A701</f>
        <v>EDC2475T</v>
      </c>
      <c r="C701" s="19">
        <f ca="1">(IF('Client Info'!M701="","",(IF(YEARFRAC('Client Info'!M701,Reference!$C$4)&lt;1,0,IF(AND(YEARFRAC('Client Info'!M701,Reference!$C$4)&gt;=1,YEARFRAC('Client Info'!M701,Reference!$C$4)&lt;=3),5,IF(AND(YEARFRAC('Client Info'!M701,Reference!$C$4)&gt;=4,YEARFRAC('Client Info'!M701,Reference!$C$4)&lt;=7),15,IF(YEARFRAC('Client Info'!M701,Reference!$C$4)&gt;=8,25,IF(YEARFRAC('Client Info'!M701,Reference!$C$4)=YEARFRAC('Client Info'!M701,Reference!$C$4),0,0))))))))</f>
        <v>25</v>
      </c>
      <c r="D701" s="19">
        <f>IF(OR('Client Info'!J701=Reference!$A$7),0,IF(OR(Reference!$A$5='Client Info'!J701, 'Client Info'!J701=Reference!$A$19,'Client Info'!J701=Reference!$A$23,'Client Info'!J701=Reference!$A$12),25, IF(OR('Client Info'!J701=Reference!$A$6, 'Client Info'!J701=Reference!$A$16),15, IF(OR('Client Info'!J701=Reference!$A$4,'Client Info'!J701=Reference!$A$13,'Client Info'!J701=Reference!$A$17,),5,0))))</f>
        <v>0</v>
      </c>
      <c r="E701" s="19">
        <f>IF('Client Info'!O701&lt;Reference!$E$5,0,IF(AND('Client Info'!O701&gt;=Reference!$E$5,'Client Info'!O701&lt;Reference!$E$6),5,IF(AND('Client Info'!O701&gt;=Reference!$E$6,'Client Info'!O701&lt;Reference!$E$7),15,IF(Reference!$E$7&lt;='Client Info'!O701,25))))</f>
        <v>25</v>
      </c>
      <c r="F701" s="19">
        <f>IF(OR('Client Info'!R701=Reference!$B$4,'Client Info'!R701=Reference!$B$5,'Client Info'!R701=Reference!$B$6),25,0)</f>
        <v>0</v>
      </c>
      <c r="G701" s="19">
        <f t="shared" ca="1" si="12"/>
        <v>50</v>
      </c>
      <c r="H701" s="19" t="s">
        <v>912</v>
      </c>
    </row>
    <row r="702" spans="1:8" x14ac:dyDescent="0.35">
      <c r="A702" s="7" t="str">
        <f>VLOOKUP(B702,'Client Info'!$A:$B,2, FALSE)</f>
        <v>Bill Bartels</v>
      </c>
      <c r="B702" s="19" t="str">
        <f>'Client Info'!A702</f>
        <v>EDC1814g</v>
      </c>
      <c r="C702" s="19">
        <f ca="1">(IF('Client Info'!M702="","",(IF(YEARFRAC('Client Info'!M702,Reference!$C$4)&lt;1,0,IF(AND(YEARFRAC('Client Info'!M702,Reference!$C$4)&gt;=1,YEARFRAC('Client Info'!M702,Reference!$C$4)&lt;=3),5,IF(AND(YEARFRAC('Client Info'!M702,Reference!$C$4)&gt;=4,YEARFRAC('Client Info'!M702,Reference!$C$4)&lt;=7),15,IF(YEARFRAC('Client Info'!M702,Reference!$C$4)&gt;=8,25,IF(YEARFRAC('Client Info'!M702,Reference!$C$4)=YEARFRAC('Client Info'!M702,Reference!$C$4),0,0))))))))</f>
        <v>0</v>
      </c>
      <c r="D702" s="19">
        <f>IF(OR('Client Info'!J702=Reference!$A$7),0,IF(OR(Reference!$A$5='Client Info'!J702, 'Client Info'!J702=Reference!$A$19,'Client Info'!J702=Reference!$A$23,'Client Info'!J702=Reference!$A$12),25, IF(OR('Client Info'!J702=Reference!$A$6, 'Client Info'!J702=Reference!$A$16),15, IF(OR('Client Info'!J702=Reference!$A$4,'Client Info'!J702=Reference!$A$13,'Client Info'!J702=Reference!$A$17,),5,0))))</f>
        <v>25</v>
      </c>
      <c r="E702" s="19">
        <f>IF('Client Info'!O702&lt;Reference!$E$5,0,IF(AND('Client Info'!O702&gt;=Reference!$E$5,'Client Info'!O702&lt;Reference!$E$6),5,IF(AND('Client Info'!O702&gt;=Reference!$E$6,'Client Info'!O702&lt;Reference!$E$7),15,IF(Reference!$E$7&lt;='Client Info'!O702,25))))</f>
        <v>0</v>
      </c>
      <c r="F702" s="19">
        <f>IF(OR('Client Info'!R702=Reference!$B$4,'Client Info'!R702=Reference!$B$5,'Client Info'!R702=Reference!$B$6),25,0)</f>
        <v>25</v>
      </c>
      <c r="G702" s="19">
        <f t="shared" ca="1" si="12"/>
        <v>50</v>
      </c>
      <c r="H702" s="19" t="s">
        <v>812</v>
      </c>
    </row>
    <row r="703" spans="1:8" x14ac:dyDescent="0.35">
      <c r="A703" s="7" t="str">
        <f>VLOOKUP(B703,'Client Info'!$A:$B,2, FALSE)</f>
        <v>Michael Kauffman</v>
      </c>
      <c r="B703" s="19" t="str">
        <f>'Client Info'!A703</f>
        <v>EDC2516</v>
      </c>
      <c r="C703" s="19">
        <f ca="1">(IF('Client Info'!M703="","",(IF(YEARFRAC('Client Info'!M703,Reference!$C$4)&lt;1,0,IF(AND(YEARFRAC('Client Info'!M703,Reference!$C$4)&gt;=1,YEARFRAC('Client Info'!M703,Reference!$C$4)&lt;=3),5,IF(AND(YEARFRAC('Client Info'!M703,Reference!$C$4)&gt;=4,YEARFRAC('Client Info'!M703,Reference!$C$4)&lt;=7),15,IF(YEARFRAC('Client Info'!M703,Reference!$C$4)&gt;=8,25,IF(YEARFRAC('Client Info'!M703,Reference!$C$4)=YEARFRAC('Client Info'!M703,Reference!$C$4),0,0))))))))</f>
        <v>0</v>
      </c>
      <c r="D703" s="19">
        <f>IF(OR('Client Info'!J703=Reference!$A$7),0,IF(OR(Reference!$A$5='Client Info'!J703, 'Client Info'!J703=Reference!$A$19,'Client Info'!J703=Reference!$A$23,'Client Info'!J703=Reference!$A$12),25, IF(OR('Client Info'!J703=Reference!$A$6, 'Client Info'!J703=Reference!$A$16),15, IF(OR('Client Info'!J703=Reference!$A$4,'Client Info'!J703=Reference!$A$13,'Client Info'!J703=Reference!$A$17,),5,0))))</f>
        <v>5</v>
      </c>
      <c r="E703" s="19">
        <f>IF('Client Info'!O703&lt;Reference!$E$5,0,IF(AND('Client Info'!O703&gt;=Reference!$E$5,'Client Info'!O703&lt;Reference!$E$6),5,IF(AND('Client Info'!O703&gt;=Reference!$E$6,'Client Info'!O703&lt;Reference!$E$7),15,IF(Reference!$E$7&lt;='Client Info'!O703,25))))</f>
        <v>0</v>
      </c>
      <c r="F703" s="19">
        <f>IF(OR('Client Info'!R703=Reference!$B$4,'Client Info'!R703=Reference!$B$5,'Client Info'!R703=Reference!$B$6),25,0)</f>
        <v>0</v>
      </c>
      <c r="G703" s="19">
        <f t="shared" ca="1" si="12"/>
        <v>5</v>
      </c>
      <c r="H703" s="19" t="s">
        <v>882</v>
      </c>
    </row>
    <row r="704" spans="1:8" x14ac:dyDescent="0.35">
      <c r="A704" s="7" t="str">
        <f>VLOOKUP(B704,'Client Info'!$A:$B,2, FALSE)</f>
        <v>Marcella Shelby</v>
      </c>
      <c r="B704" s="19" t="str">
        <f>'Client Info'!A704</f>
        <v>EDC2149</v>
      </c>
      <c r="C704" s="19" t="str">
        <f>(IF('Client Info'!M704="","",(IF(YEARFRAC('Client Info'!M704,Reference!$C$4)&lt;1,0,IF(AND(YEARFRAC('Client Info'!M704,Reference!$C$4)&gt;=1,YEARFRAC('Client Info'!M704,Reference!$C$4)&lt;=3),5,IF(AND(YEARFRAC('Client Info'!M704,Reference!$C$4)&gt;=4,YEARFRAC('Client Info'!M704,Reference!$C$4)&lt;=7),15,IF(YEARFRAC('Client Info'!M704,Reference!$C$4)&gt;=8,25,IF(YEARFRAC('Client Info'!M704,Reference!$C$4)=YEARFRAC('Client Info'!M704,Reference!$C$4),0,0))))))))</f>
        <v/>
      </c>
      <c r="D704" s="19">
        <f>IF(OR('Client Info'!J704=Reference!$A$7),0,IF(OR(Reference!$A$5='Client Info'!J704, 'Client Info'!J704=Reference!$A$19,'Client Info'!J704=Reference!$A$23,'Client Info'!J704=Reference!$A$12),25, IF(OR('Client Info'!J704=Reference!$A$6, 'Client Info'!J704=Reference!$A$16),15, IF(OR('Client Info'!J704=Reference!$A$4,'Client Info'!J704=Reference!$A$13,'Client Info'!J704=Reference!$A$17,),5,0))))</f>
        <v>15</v>
      </c>
      <c r="E704" s="19">
        <f>IF('Client Info'!O704&lt;Reference!$E$5,0,IF(AND('Client Info'!O704&gt;=Reference!$E$5,'Client Info'!O704&lt;Reference!$E$6),5,IF(AND('Client Info'!O704&gt;=Reference!$E$6,'Client Info'!O704&lt;Reference!$E$7),15,IF(Reference!$E$7&lt;='Client Info'!O704,25))))</f>
        <v>0</v>
      </c>
      <c r="F704" s="19">
        <f>IF(OR('Client Info'!R704=Reference!$B$4,'Client Info'!R704=Reference!$B$5,'Client Info'!R704=Reference!$B$6),25,0)</f>
        <v>0</v>
      </c>
      <c r="G704" s="19">
        <f t="shared" si="12"/>
        <v>15</v>
      </c>
      <c r="H704" s="19" t="s">
        <v>2285</v>
      </c>
    </row>
    <row r="705" spans="1:8" x14ac:dyDescent="0.35">
      <c r="A705" s="7" t="str">
        <f>VLOOKUP(B705,'Client Info'!$A:$B,2, FALSE)</f>
        <v>Pat Sweeney</v>
      </c>
      <c r="B705" s="19" t="str">
        <f>'Client Info'!A705</f>
        <v>EDC1822</v>
      </c>
      <c r="C705" s="19" t="str">
        <f>(IF('Client Info'!M705="","",(IF(YEARFRAC('Client Info'!M705,Reference!$C$4)&lt;1,0,IF(AND(YEARFRAC('Client Info'!M705,Reference!$C$4)&gt;=1,YEARFRAC('Client Info'!M705,Reference!$C$4)&lt;=3),5,IF(AND(YEARFRAC('Client Info'!M705,Reference!$C$4)&gt;=4,YEARFRAC('Client Info'!M705,Reference!$C$4)&lt;=7),15,IF(YEARFRAC('Client Info'!M705,Reference!$C$4)&gt;=8,25,IF(YEARFRAC('Client Info'!M705,Reference!$C$4)=YEARFRAC('Client Info'!M705,Reference!$C$4),0,0))))))))</f>
        <v/>
      </c>
      <c r="D705" s="19">
        <f>IF(OR('Client Info'!J705=Reference!$A$7),0,IF(OR(Reference!$A$5='Client Info'!J705, 'Client Info'!J705=Reference!$A$19,'Client Info'!J705=Reference!$A$23,'Client Info'!J705=Reference!$A$12),25, IF(OR('Client Info'!J705=Reference!$A$6, 'Client Info'!J705=Reference!$A$16),15, IF(OR('Client Info'!J705=Reference!$A$4,'Client Info'!J705=Reference!$A$13,'Client Info'!J705=Reference!$A$17,),5,0))))</f>
        <v>0</v>
      </c>
      <c r="E705" s="19">
        <f>IF('Client Info'!O705&lt;Reference!$E$5,0,IF(AND('Client Info'!O705&gt;=Reference!$E$5,'Client Info'!O705&lt;Reference!$E$6),5,IF(AND('Client Info'!O705&gt;=Reference!$E$6,'Client Info'!O705&lt;Reference!$E$7),15,IF(Reference!$E$7&lt;='Client Info'!O705,25))))</f>
        <v>0</v>
      </c>
      <c r="F705" s="19">
        <f>IF(OR('Client Info'!R705=Reference!$B$4,'Client Info'!R705=Reference!$B$5,'Client Info'!R705=Reference!$B$6),25,0)</f>
        <v>0</v>
      </c>
      <c r="G705" s="19">
        <f t="shared" si="12"/>
        <v>0</v>
      </c>
      <c r="H705" s="19" t="s">
        <v>796</v>
      </c>
    </row>
    <row r="706" spans="1:8" x14ac:dyDescent="0.35">
      <c r="A706" s="7" t="str">
        <f>VLOOKUP(B706,'Client Info'!$A:$B,2, FALSE)</f>
        <v>Gonzalo Fernandez</v>
      </c>
      <c r="B706" s="19" t="str">
        <f>'Client Info'!A706</f>
        <v>EDC2195T</v>
      </c>
      <c r="C706" s="19">
        <f ca="1">(IF('Client Info'!M706="","",(IF(YEARFRAC('Client Info'!M706,Reference!$C$4)&lt;1,0,IF(AND(YEARFRAC('Client Info'!M706,Reference!$C$4)&gt;=1,YEARFRAC('Client Info'!M706,Reference!$C$4)&lt;=3),5,IF(AND(YEARFRAC('Client Info'!M706,Reference!$C$4)&gt;=4,YEARFRAC('Client Info'!M706,Reference!$C$4)&lt;=7),15,IF(YEARFRAC('Client Info'!M706,Reference!$C$4)&gt;=8,25,IF(YEARFRAC('Client Info'!M706,Reference!$C$4)=YEARFRAC('Client Info'!M706,Reference!$C$4),0,0))))))))</f>
        <v>25</v>
      </c>
      <c r="D706" s="19">
        <f>IF(OR('Client Info'!J706=Reference!$A$7),0,IF(OR(Reference!$A$5='Client Info'!J706, 'Client Info'!J706=Reference!$A$19,'Client Info'!J706=Reference!$A$23,'Client Info'!J706=Reference!$A$12),25, IF(OR('Client Info'!J706=Reference!$A$6, 'Client Info'!J706=Reference!$A$16),15, IF(OR('Client Info'!J706=Reference!$A$4,'Client Info'!J706=Reference!$A$13,'Client Info'!J706=Reference!$A$17,),5,0))))</f>
        <v>0</v>
      </c>
      <c r="E706" s="19">
        <f>IF('Client Info'!O706&lt;Reference!$E$5,0,IF(AND('Client Info'!O706&gt;=Reference!$E$5,'Client Info'!O706&lt;Reference!$E$6),5,IF(AND('Client Info'!O706&gt;=Reference!$E$6,'Client Info'!O706&lt;Reference!$E$7),15,IF(Reference!$E$7&lt;='Client Info'!O706,25))))</f>
        <v>0</v>
      </c>
      <c r="F706" s="19">
        <f>IF(OR('Client Info'!R706=Reference!$B$4,'Client Info'!R706=Reference!$B$5,'Client Info'!R706=Reference!$B$6),25,0)</f>
        <v>25</v>
      </c>
      <c r="G706" s="19">
        <f t="shared" ca="1" si="12"/>
        <v>50</v>
      </c>
      <c r="H706" s="19" t="s">
        <v>848</v>
      </c>
    </row>
    <row r="707" spans="1:8" x14ac:dyDescent="0.35">
      <c r="A707" s="7" t="str">
        <f>VLOOKUP(B707,'Client Info'!$A:$B,2, FALSE)</f>
        <v>Alondra Gaytan</v>
      </c>
      <c r="B707" s="19" t="str">
        <f>'Client Info'!A707</f>
        <v>EDC3018</v>
      </c>
      <c r="C707" s="19">
        <f ca="1">(IF('Client Info'!M707="","",(IF(YEARFRAC('Client Info'!M707,Reference!$C$4)&lt;1,0,IF(AND(YEARFRAC('Client Info'!M707,Reference!$C$4)&gt;=1,YEARFRAC('Client Info'!M707,Reference!$C$4)&lt;=3),5,IF(AND(YEARFRAC('Client Info'!M707,Reference!$C$4)&gt;=4,YEARFRAC('Client Info'!M707,Reference!$C$4)&lt;=7),15,IF(YEARFRAC('Client Info'!M707,Reference!$C$4)&gt;=8,25,IF(YEARFRAC('Client Info'!M707,Reference!$C$4)=YEARFRAC('Client Info'!M707,Reference!$C$4),0,0))))))))</f>
        <v>25</v>
      </c>
      <c r="D707" s="19">
        <f>IF(OR('Client Info'!J707=Reference!$A$7),0,IF(OR(Reference!$A$5='Client Info'!J707, 'Client Info'!J707=Reference!$A$19,'Client Info'!J707=Reference!$A$23,'Client Info'!J707=Reference!$A$12),25, IF(OR('Client Info'!J707=Reference!$A$6, 'Client Info'!J707=Reference!$A$16),15, IF(OR('Client Info'!J707=Reference!$A$4,'Client Info'!J707=Reference!$A$13,'Client Info'!J707=Reference!$A$17,),5,0))))</f>
        <v>5</v>
      </c>
      <c r="E707" s="19">
        <f>IF('Client Info'!O707&lt;Reference!$E$5,0,IF(AND('Client Info'!O707&gt;=Reference!$E$5,'Client Info'!O707&lt;Reference!$E$6),5,IF(AND('Client Info'!O707&gt;=Reference!$E$6,'Client Info'!O707&lt;Reference!$E$7),15,IF(Reference!$E$7&lt;='Client Info'!O707,25))))</f>
        <v>0</v>
      </c>
      <c r="F707" s="19">
        <f>IF(OR('Client Info'!R707=Reference!$B$4,'Client Info'!R707=Reference!$B$5,'Client Info'!R707=Reference!$B$6),25,0)</f>
        <v>0</v>
      </c>
      <c r="G707" s="19">
        <f t="shared" ca="1" si="12"/>
        <v>30</v>
      </c>
      <c r="H707" s="19" t="s">
        <v>885</v>
      </c>
    </row>
    <row r="708" spans="1:8" x14ac:dyDescent="0.35">
      <c r="A708" s="7" t="str">
        <f>VLOOKUP(B708,'Client Info'!$A:$B,2, FALSE)</f>
        <v>Ken Higgins</v>
      </c>
      <c r="B708" s="19" t="str">
        <f>'Client Info'!A708</f>
        <v>EDC1357</v>
      </c>
      <c r="C708" s="19">
        <f ca="1">(IF('Client Info'!M708="","",(IF(YEARFRAC('Client Info'!M708,Reference!$C$4)&lt;1,0,IF(AND(YEARFRAC('Client Info'!M708,Reference!$C$4)&gt;=1,YEARFRAC('Client Info'!M708,Reference!$C$4)&lt;=3),5,IF(AND(YEARFRAC('Client Info'!M708,Reference!$C$4)&gt;=4,YEARFRAC('Client Info'!M708,Reference!$C$4)&lt;=7),15,IF(YEARFRAC('Client Info'!M708,Reference!$C$4)&gt;=8,25,IF(YEARFRAC('Client Info'!M708,Reference!$C$4)=YEARFRAC('Client Info'!M708,Reference!$C$4),0,0))))))))</f>
        <v>15</v>
      </c>
      <c r="D708" s="19">
        <f>IF(OR('Client Info'!J708=Reference!$A$7),0,IF(OR(Reference!$A$5='Client Info'!J708, 'Client Info'!J708=Reference!$A$19,'Client Info'!J708=Reference!$A$23,'Client Info'!J708=Reference!$A$12),25, IF(OR('Client Info'!J708=Reference!$A$6, 'Client Info'!J708=Reference!$A$16),15, IF(OR('Client Info'!J708=Reference!$A$4,'Client Info'!J708=Reference!$A$13,'Client Info'!J708=Reference!$A$17,),5,0))))</f>
        <v>0</v>
      </c>
      <c r="E708" s="19">
        <f>IF('Client Info'!O708&lt;Reference!$E$5,0,IF(AND('Client Info'!O708&gt;=Reference!$E$5,'Client Info'!O708&lt;Reference!$E$6),5,IF(AND('Client Info'!O708&gt;=Reference!$E$6,'Client Info'!O708&lt;Reference!$E$7),15,IF(Reference!$E$7&lt;='Client Info'!O708,25))))</f>
        <v>0</v>
      </c>
      <c r="F708" s="19">
        <f>IF(OR('Client Info'!R708=Reference!$B$4,'Client Info'!R708=Reference!$B$5,'Client Info'!R708=Reference!$B$6),25,0)</f>
        <v>25</v>
      </c>
      <c r="G708" s="19">
        <f t="shared" ca="1" si="12"/>
        <v>40</v>
      </c>
      <c r="H708" s="19" t="s">
        <v>2520</v>
      </c>
    </row>
    <row r="709" spans="1:8" x14ac:dyDescent="0.35">
      <c r="A709" s="7" t="str">
        <f>VLOOKUP(B709,'Client Info'!$A:$B,2, FALSE)</f>
        <v>Anthony C. Elliott</v>
      </c>
      <c r="B709" s="19" t="str">
        <f>'Client Info'!A709</f>
        <v>EDC2858DR</v>
      </c>
      <c r="C709" s="19">
        <f ca="1">(IF('Client Info'!M709="","",(IF(YEARFRAC('Client Info'!M709,Reference!$C$4)&lt;1,0,IF(AND(YEARFRAC('Client Info'!M709,Reference!$C$4)&gt;=1,YEARFRAC('Client Info'!M709,Reference!$C$4)&lt;=3),5,IF(AND(YEARFRAC('Client Info'!M709,Reference!$C$4)&gt;=4,YEARFRAC('Client Info'!M709,Reference!$C$4)&lt;=7),15,IF(YEARFRAC('Client Info'!M709,Reference!$C$4)&gt;=8,25,IF(YEARFRAC('Client Info'!M709,Reference!$C$4)=YEARFRAC('Client Info'!M709,Reference!$C$4),0,0))))))))</f>
        <v>15</v>
      </c>
      <c r="D709" s="19">
        <f>IF(OR('Client Info'!J709=Reference!$A$7),0,IF(OR(Reference!$A$5='Client Info'!J709, 'Client Info'!J709=Reference!$A$19,'Client Info'!J709=Reference!$A$23,'Client Info'!J709=Reference!$A$12),25, IF(OR('Client Info'!J709=Reference!$A$6, 'Client Info'!J709=Reference!$A$16),15, IF(OR('Client Info'!J709=Reference!$A$4,'Client Info'!J709=Reference!$A$13,'Client Info'!J709=Reference!$A$17,),5,0))))</f>
        <v>25</v>
      </c>
      <c r="E709" s="19">
        <f>IF('Client Info'!O709&lt;Reference!$E$5,0,IF(AND('Client Info'!O709&gt;=Reference!$E$5,'Client Info'!O709&lt;Reference!$E$6),5,IF(AND('Client Info'!O709&gt;=Reference!$E$6,'Client Info'!O709&lt;Reference!$E$7),15,IF(Reference!$E$7&lt;='Client Info'!O709,25))))</f>
        <v>15</v>
      </c>
      <c r="F709" s="19">
        <f>IF(OR('Client Info'!R709=Reference!$B$4,'Client Info'!R709=Reference!$B$5,'Client Info'!R709=Reference!$B$6),25,0)</f>
        <v>0</v>
      </c>
      <c r="G709" s="19">
        <f t="shared" ca="1" si="12"/>
        <v>55</v>
      </c>
      <c r="H709" s="19" t="s">
        <v>1365</v>
      </c>
    </row>
    <row r="710" spans="1:8" x14ac:dyDescent="0.35">
      <c r="A710" s="7" t="str">
        <f>VLOOKUP(B710,'Client Info'!$A:$B,2, FALSE)</f>
        <v>Mary Anne Rooney</v>
      </c>
      <c r="B710" s="19" t="str">
        <f>'Client Info'!A710</f>
        <v>EDC1548</v>
      </c>
      <c r="C710" s="19" t="str">
        <f>(IF('Client Info'!M710="","",(IF(YEARFRAC('Client Info'!M710,Reference!$C$4)&lt;1,0,IF(AND(YEARFRAC('Client Info'!M710,Reference!$C$4)&gt;=1,YEARFRAC('Client Info'!M710,Reference!$C$4)&lt;=3),5,IF(AND(YEARFRAC('Client Info'!M710,Reference!$C$4)&gt;=4,YEARFRAC('Client Info'!M710,Reference!$C$4)&lt;=7),15,IF(YEARFRAC('Client Info'!M710,Reference!$C$4)&gt;=8,25,IF(YEARFRAC('Client Info'!M710,Reference!$C$4)=YEARFRAC('Client Info'!M710,Reference!$C$4),0,0))))))))</f>
        <v/>
      </c>
      <c r="D710" s="19">
        <f>IF(OR('Client Info'!J710=Reference!$A$7),0,IF(OR(Reference!$A$5='Client Info'!J710, 'Client Info'!J710=Reference!$A$19,'Client Info'!J710=Reference!$A$23,'Client Info'!J710=Reference!$A$12),25, IF(OR('Client Info'!J710=Reference!$A$6, 'Client Info'!J710=Reference!$A$16),15, IF(OR('Client Info'!J710=Reference!$A$4,'Client Info'!J710=Reference!$A$13,'Client Info'!J710=Reference!$A$17,),5,0))))</f>
        <v>0</v>
      </c>
      <c r="E710" s="19">
        <f>IF('Client Info'!O710&lt;Reference!$E$5,0,IF(AND('Client Info'!O710&gt;=Reference!$E$5,'Client Info'!O710&lt;Reference!$E$6),5,IF(AND('Client Info'!O710&gt;=Reference!$E$6,'Client Info'!O710&lt;Reference!$E$7),15,IF(Reference!$E$7&lt;='Client Info'!O710,25))))</f>
        <v>0</v>
      </c>
      <c r="F710" s="19">
        <f>IF(OR('Client Info'!R710=Reference!$B$4,'Client Info'!R710=Reference!$B$5,'Client Info'!R710=Reference!$B$6),25,0)</f>
        <v>25</v>
      </c>
      <c r="G710" s="19">
        <f t="shared" si="12"/>
        <v>25</v>
      </c>
      <c r="H710" s="19" t="s">
        <v>1659</v>
      </c>
    </row>
    <row r="711" spans="1:8" x14ac:dyDescent="0.35">
      <c r="A711" s="7" t="str">
        <f>VLOOKUP(B711,'Client Info'!$A:$B,2, FALSE)</f>
        <v>Carlos Conejo</v>
      </c>
      <c r="B711" s="19" t="str">
        <f>'Client Info'!A711</f>
        <v>EDC1678</v>
      </c>
      <c r="C711" s="19">
        <f ca="1">(IF('Client Info'!M711="","",(IF(YEARFRAC('Client Info'!M711,Reference!$C$4)&lt;1,0,IF(AND(YEARFRAC('Client Info'!M711,Reference!$C$4)&gt;=1,YEARFRAC('Client Info'!M711,Reference!$C$4)&lt;=3),5,IF(AND(YEARFRAC('Client Info'!M711,Reference!$C$4)&gt;=4,YEARFRAC('Client Info'!M711,Reference!$C$4)&lt;=7),15,IF(YEARFRAC('Client Info'!M711,Reference!$C$4)&gt;=8,25,IF(YEARFRAC('Client Info'!M711,Reference!$C$4)=YEARFRAC('Client Info'!M711,Reference!$C$4),0,0))))))))</f>
        <v>25</v>
      </c>
      <c r="D711" s="19">
        <f>IF(OR('Client Info'!J711=Reference!$A$7),0,IF(OR(Reference!$A$5='Client Info'!J711, 'Client Info'!J711=Reference!$A$19,'Client Info'!J711=Reference!$A$23,'Client Info'!J711=Reference!$A$12),25, IF(OR('Client Info'!J711=Reference!$A$6, 'Client Info'!J711=Reference!$A$16),15, IF(OR('Client Info'!J711=Reference!$A$4,'Client Info'!J711=Reference!$A$13,'Client Info'!J711=Reference!$A$17,),5,0))))</f>
        <v>25</v>
      </c>
      <c r="E711" s="19">
        <f>IF('Client Info'!O711&lt;Reference!$E$5,0,IF(AND('Client Info'!O711&gt;=Reference!$E$5,'Client Info'!O711&lt;Reference!$E$6),5,IF(AND('Client Info'!O711&gt;=Reference!$E$6,'Client Info'!O711&lt;Reference!$E$7),15,IF(Reference!$E$7&lt;='Client Info'!O711,25))))</f>
        <v>15</v>
      </c>
      <c r="F711" s="19">
        <f>IF(OR('Client Info'!R711=Reference!$B$4,'Client Info'!R711=Reference!$B$5,'Client Info'!R711=Reference!$B$6),25,0)</f>
        <v>0</v>
      </c>
      <c r="G711" s="19">
        <f t="shared" ca="1" si="12"/>
        <v>65</v>
      </c>
      <c r="H711" s="19" t="s">
        <v>1261</v>
      </c>
    </row>
    <row r="712" spans="1:8" x14ac:dyDescent="0.35">
      <c r="A712" s="7" t="str">
        <f>VLOOKUP(B712,'Client Info'!$A:$B,2, FALSE)</f>
        <v>Alondra Gaytan</v>
      </c>
      <c r="B712" s="19" t="str">
        <f>'Client Info'!A712</f>
        <v>EDC1887</v>
      </c>
      <c r="C712" s="19" t="str">
        <f>(IF('Client Info'!M712="","",(IF(YEARFRAC('Client Info'!M712,Reference!$C$4)&lt;1,0,IF(AND(YEARFRAC('Client Info'!M712,Reference!$C$4)&gt;=1,YEARFRAC('Client Info'!M712,Reference!$C$4)&lt;=3),5,IF(AND(YEARFRAC('Client Info'!M712,Reference!$C$4)&gt;=4,YEARFRAC('Client Info'!M712,Reference!$C$4)&lt;=7),15,IF(YEARFRAC('Client Info'!M712,Reference!$C$4)&gt;=8,25,IF(YEARFRAC('Client Info'!M712,Reference!$C$4)=YEARFRAC('Client Info'!M712,Reference!$C$4),0,0))))))))</f>
        <v/>
      </c>
      <c r="D712" s="19">
        <f>IF(OR('Client Info'!J712=Reference!$A$7),0,IF(OR(Reference!$A$5='Client Info'!J712, 'Client Info'!J712=Reference!$A$19,'Client Info'!J712=Reference!$A$23,'Client Info'!J712=Reference!$A$12),25, IF(OR('Client Info'!J712=Reference!$A$6, 'Client Info'!J712=Reference!$A$16),15, IF(OR('Client Info'!J712=Reference!$A$4,'Client Info'!J712=Reference!$A$13,'Client Info'!J712=Reference!$A$17,),5,0))))</f>
        <v>15</v>
      </c>
      <c r="E712" s="19">
        <f>IF('Client Info'!O712&lt;Reference!$E$5,0,IF(AND('Client Info'!O712&gt;=Reference!$E$5,'Client Info'!O712&lt;Reference!$E$6),5,IF(AND('Client Info'!O712&gt;=Reference!$E$6,'Client Info'!O712&lt;Reference!$E$7),15,IF(Reference!$E$7&lt;='Client Info'!O712,25))))</f>
        <v>0</v>
      </c>
      <c r="F712" s="19">
        <f>IF(OR('Client Info'!R712=Reference!$B$4,'Client Info'!R712=Reference!$B$5,'Client Info'!R712=Reference!$B$6),25,0)</f>
        <v>0</v>
      </c>
      <c r="G712" s="19">
        <f t="shared" si="12"/>
        <v>15</v>
      </c>
      <c r="H712" s="19" t="s">
        <v>885</v>
      </c>
    </row>
    <row r="713" spans="1:8" x14ac:dyDescent="0.35">
      <c r="A713" s="7" t="str">
        <f>VLOOKUP(B713,'Client Info'!$A:$B,2, FALSE)</f>
        <v>Eric J. Zackrison</v>
      </c>
      <c r="B713" s="19" t="str">
        <f>'Client Info'!A713</f>
        <v>EDC2229</v>
      </c>
      <c r="C713" s="19">
        <f ca="1">(IF('Client Info'!M713="","",(IF(YEARFRAC('Client Info'!M713,Reference!$C$4)&lt;1,0,IF(AND(YEARFRAC('Client Info'!M713,Reference!$C$4)&gt;=1,YEARFRAC('Client Info'!M713,Reference!$C$4)&lt;=3),5,IF(AND(YEARFRAC('Client Info'!M713,Reference!$C$4)&gt;=4,YEARFRAC('Client Info'!M713,Reference!$C$4)&lt;=7),15,IF(YEARFRAC('Client Info'!M713,Reference!$C$4)&gt;=8,25,IF(YEARFRAC('Client Info'!M713,Reference!$C$4)=YEARFRAC('Client Info'!M713,Reference!$C$4),0,0))))))))</f>
        <v>0</v>
      </c>
      <c r="D713" s="19">
        <f>IF(OR('Client Info'!J713=Reference!$A$7),0,IF(OR(Reference!$A$5='Client Info'!J713, 'Client Info'!J713=Reference!$A$19,'Client Info'!J713=Reference!$A$23,'Client Info'!J713=Reference!$A$12),25, IF(OR('Client Info'!J713=Reference!$A$6, 'Client Info'!J713=Reference!$A$16),15, IF(OR('Client Info'!J713=Reference!$A$4,'Client Info'!J713=Reference!$A$13,'Client Info'!J713=Reference!$A$17,),5,0))))</f>
        <v>15</v>
      </c>
      <c r="E713" s="19">
        <f>IF('Client Info'!O713&lt;Reference!$E$5,0,IF(AND('Client Info'!O713&gt;=Reference!$E$5,'Client Info'!O713&lt;Reference!$E$6),5,IF(AND('Client Info'!O713&gt;=Reference!$E$6,'Client Info'!O713&lt;Reference!$E$7),15,IF(Reference!$E$7&lt;='Client Info'!O713,25))))</f>
        <v>0</v>
      </c>
      <c r="F713" s="19">
        <f>IF(OR('Client Info'!R713=Reference!$B$4,'Client Info'!R713=Reference!$B$5,'Client Info'!R713=Reference!$B$6),25,0)</f>
        <v>0</v>
      </c>
      <c r="G713" s="19">
        <f t="shared" ca="1" si="12"/>
        <v>15</v>
      </c>
      <c r="H713" s="19" t="s">
        <v>1367</v>
      </c>
    </row>
    <row r="714" spans="1:8" x14ac:dyDescent="0.35">
      <c r="A714" s="7" t="str">
        <f>VLOOKUP(B714,'Client Info'!$A:$B,2, FALSE)</f>
        <v>Gonzalo Fernandez</v>
      </c>
      <c r="B714" s="19" t="str">
        <f>'Client Info'!A714</f>
        <v>EDC1620g</v>
      </c>
      <c r="C714" s="19" t="str">
        <f>(IF('Client Info'!M714="","",(IF(YEARFRAC('Client Info'!M714,Reference!$C$4)&lt;1,0,IF(AND(YEARFRAC('Client Info'!M714,Reference!$C$4)&gt;=1,YEARFRAC('Client Info'!M714,Reference!$C$4)&lt;=3),5,IF(AND(YEARFRAC('Client Info'!M714,Reference!$C$4)&gt;=4,YEARFRAC('Client Info'!M714,Reference!$C$4)&lt;=7),15,IF(YEARFRAC('Client Info'!M714,Reference!$C$4)&gt;=8,25,IF(YEARFRAC('Client Info'!M714,Reference!$C$4)=YEARFRAC('Client Info'!M714,Reference!$C$4),0,0))))))))</f>
        <v/>
      </c>
      <c r="D714" s="19">
        <f>IF(OR('Client Info'!J714=Reference!$A$7),0,IF(OR(Reference!$A$5='Client Info'!J714, 'Client Info'!J714=Reference!$A$19,'Client Info'!J714=Reference!$A$23,'Client Info'!J714=Reference!$A$12),25, IF(OR('Client Info'!J714=Reference!$A$6, 'Client Info'!J714=Reference!$A$16),15, IF(OR('Client Info'!J714=Reference!$A$4,'Client Info'!J714=Reference!$A$13,'Client Info'!J714=Reference!$A$17,),5,0))))</f>
        <v>5</v>
      </c>
      <c r="E714" s="19">
        <f>IF('Client Info'!O714&lt;Reference!$E$5,0,IF(AND('Client Info'!O714&gt;=Reference!$E$5,'Client Info'!O714&lt;Reference!$E$6),5,IF(AND('Client Info'!O714&gt;=Reference!$E$6,'Client Info'!O714&lt;Reference!$E$7),15,IF(Reference!$E$7&lt;='Client Info'!O714,25))))</f>
        <v>0</v>
      </c>
      <c r="F714" s="19">
        <f>IF(OR('Client Info'!R714=Reference!$B$4,'Client Info'!R714=Reference!$B$5,'Client Info'!R714=Reference!$B$6),25,0)</f>
        <v>0</v>
      </c>
      <c r="G714" s="19">
        <f t="shared" si="12"/>
        <v>5</v>
      </c>
      <c r="H714" s="19" t="s">
        <v>848</v>
      </c>
    </row>
    <row r="715" spans="1:8" x14ac:dyDescent="0.35">
      <c r="A715" s="7" t="str">
        <f>VLOOKUP(B715,'Client Info'!$A:$B,2, FALSE)</f>
        <v>Mary Anne Rooney</v>
      </c>
      <c r="B715" s="19" t="str">
        <f>'Client Info'!A715</f>
        <v>EDC0803</v>
      </c>
      <c r="C715" s="19">
        <f ca="1">(IF('Client Info'!M715="","",(IF(YEARFRAC('Client Info'!M715,Reference!$C$4)&lt;1,0,IF(AND(YEARFRAC('Client Info'!M715,Reference!$C$4)&gt;=1,YEARFRAC('Client Info'!M715,Reference!$C$4)&lt;=3),5,IF(AND(YEARFRAC('Client Info'!M715,Reference!$C$4)&gt;=4,YEARFRAC('Client Info'!M715,Reference!$C$4)&lt;=7),15,IF(YEARFRAC('Client Info'!M715,Reference!$C$4)&gt;=8,25,IF(YEARFRAC('Client Info'!M715,Reference!$C$4)=YEARFRAC('Client Info'!M715,Reference!$C$4),0,0))))))))</f>
        <v>25</v>
      </c>
      <c r="D715" s="19">
        <f>IF(OR('Client Info'!J715=Reference!$A$7),0,IF(OR(Reference!$A$5='Client Info'!J715, 'Client Info'!J715=Reference!$A$19,'Client Info'!J715=Reference!$A$23,'Client Info'!J715=Reference!$A$12),25, IF(OR('Client Info'!J715=Reference!$A$6, 'Client Info'!J715=Reference!$A$16),15, IF(OR('Client Info'!J715=Reference!$A$4,'Client Info'!J715=Reference!$A$13,'Client Info'!J715=Reference!$A$17,),5,0))))</f>
        <v>25</v>
      </c>
      <c r="E715" s="19">
        <f>IF('Client Info'!O715&lt;Reference!$E$5,0,IF(AND('Client Info'!O715&gt;=Reference!$E$5,'Client Info'!O715&lt;Reference!$E$6),5,IF(AND('Client Info'!O715&gt;=Reference!$E$6,'Client Info'!O715&lt;Reference!$E$7),15,IF(Reference!$E$7&lt;='Client Info'!O715,25))))</f>
        <v>0</v>
      </c>
      <c r="F715" s="19">
        <f>IF(OR('Client Info'!R715=Reference!$B$4,'Client Info'!R715=Reference!$B$5,'Client Info'!R715=Reference!$B$6),25,0)</f>
        <v>0</v>
      </c>
      <c r="G715" s="19">
        <f t="shared" ca="1" si="12"/>
        <v>50</v>
      </c>
      <c r="H715" s="19" t="s">
        <v>1659</v>
      </c>
    </row>
    <row r="716" spans="1:8" x14ac:dyDescent="0.35">
      <c r="A716" s="7" t="str">
        <f>VLOOKUP(B716,'Client Info'!$A:$B,2, FALSE)</f>
        <v>Anthony C. Elliott</v>
      </c>
      <c r="B716" s="19" t="str">
        <f>'Client Info'!A716</f>
        <v>EDC2744DRR</v>
      </c>
      <c r="C716" s="19">
        <f ca="1">(IF('Client Info'!M716="","",(IF(YEARFRAC('Client Info'!M716,Reference!$C$4)&lt;1,0,IF(AND(YEARFRAC('Client Info'!M716,Reference!$C$4)&gt;=1,YEARFRAC('Client Info'!M716,Reference!$C$4)&lt;=3),5,IF(AND(YEARFRAC('Client Info'!M716,Reference!$C$4)&gt;=4,YEARFRAC('Client Info'!M716,Reference!$C$4)&lt;=7),15,IF(YEARFRAC('Client Info'!M716,Reference!$C$4)&gt;=8,25,IF(YEARFRAC('Client Info'!M716,Reference!$C$4)=YEARFRAC('Client Info'!M716,Reference!$C$4),0,0))))))))</f>
        <v>25</v>
      </c>
      <c r="D716" s="19">
        <f>IF(OR('Client Info'!J716=Reference!$A$7),0,IF(OR(Reference!$A$5='Client Info'!J716, 'Client Info'!J716=Reference!$A$19,'Client Info'!J716=Reference!$A$23,'Client Info'!J716=Reference!$A$12),25, IF(OR('Client Info'!J716=Reference!$A$6, 'Client Info'!J716=Reference!$A$16),15, IF(OR('Client Info'!J716=Reference!$A$4,'Client Info'!J716=Reference!$A$13,'Client Info'!J716=Reference!$A$17,),5,0))))</f>
        <v>0</v>
      </c>
      <c r="E716" s="19">
        <f>IF('Client Info'!O716&lt;Reference!$E$5,0,IF(AND('Client Info'!O716&gt;=Reference!$E$5,'Client Info'!O716&lt;Reference!$E$6),5,IF(AND('Client Info'!O716&gt;=Reference!$E$6,'Client Info'!O716&lt;Reference!$E$7),15,IF(Reference!$E$7&lt;='Client Info'!O716,25))))</f>
        <v>25</v>
      </c>
      <c r="F716" s="19">
        <f>IF(OR('Client Info'!R716=Reference!$B$4,'Client Info'!R716=Reference!$B$5,'Client Info'!R716=Reference!$B$6),25,0)</f>
        <v>0</v>
      </c>
      <c r="G716" s="19">
        <f t="shared" ca="1" si="12"/>
        <v>50</v>
      </c>
      <c r="H716" s="19" t="s">
        <v>1365</v>
      </c>
    </row>
    <row r="717" spans="1:8" x14ac:dyDescent="0.35">
      <c r="A717" s="7" t="str">
        <f>VLOOKUP(B717,'Client Info'!$A:$B,2, FALSE)</f>
        <v>Alondra Gaytan</v>
      </c>
      <c r="B717" s="19" t="str">
        <f>'Client Info'!A717</f>
        <v>EDC1907</v>
      </c>
      <c r="C717" s="19">
        <f ca="1">(IF('Client Info'!M717="","",(IF(YEARFRAC('Client Info'!M717,Reference!$C$4)&lt;1,0,IF(AND(YEARFRAC('Client Info'!M717,Reference!$C$4)&gt;=1,YEARFRAC('Client Info'!M717,Reference!$C$4)&lt;=3),5,IF(AND(YEARFRAC('Client Info'!M717,Reference!$C$4)&gt;=4,YEARFRAC('Client Info'!M717,Reference!$C$4)&lt;=7),15,IF(YEARFRAC('Client Info'!M717,Reference!$C$4)&gt;=8,25,IF(YEARFRAC('Client Info'!M717,Reference!$C$4)=YEARFRAC('Client Info'!M717,Reference!$C$4),0,0))))))))</f>
        <v>15</v>
      </c>
      <c r="D717" s="19">
        <f>IF(OR('Client Info'!J717=Reference!$A$7),0,IF(OR(Reference!$A$5='Client Info'!J717, 'Client Info'!J717=Reference!$A$19,'Client Info'!J717=Reference!$A$23,'Client Info'!J717=Reference!$A$12),25, IF(OR('Client Info'!J717=Reference!$A$6, 'Client Info'!J717=Reference!$A$16),15, IF(OR('Client Info'!J717=Reference!$A$4,'Client Info'!J717=Reference!$A$13,'Client Info'!J717=Reference!$A$17,),5,0))))</f>
        <v>5</v>
      </c>
      <c r="E717" s="19">
        <f>IF('Client Info'!O717&lt;Reference!$E$5,0,IF(AND('Client Info'!O717&gt;=Reference!$E$5,'Client Info'!O717&lt;Reference!$E$6),5,IF(AND('Client Info'!O717&gt;=Reference!$E$6,'Client Info'!O717&lt;Reference!$E$7),15,IF(Reference!$E$7&lt;='Client Info'!O717,25))))</f>
        <v>0</v>
      </c>
      <c r="F717" s="19">
        <f>IF(OR('Client Info'!R717=Reference!$B$4,'Client Info'!R717=Reference!$B$5,'Client Info'!R717=Reference!$B$6),25,0)</f>
        <v>0</v>
      </c>
      <c r="G717" s="19">
        <f t="shared" ca="1" si="12"/>
        <v>20</v>
      </c>
      <c r="H717" s="19" t="s">
        <v>885</v>
      </c>
    </row>
    <row r="718" spans="1:8" x14ac:dyDescent="0.35">
      <c r="A718" s="7" t="str">
        <f>VLOOKUP(B718,'Client Info'!$A:$B,2, FALSE)</f>
        <v>Megan Cullen</v>
      </c>
      <c r="B718" s="19" t="str">
        <f>'Client Info'!A718</f>
        <v>EDC2448</v>
      </c>
      <c r="C718" s="19">
        <f ca="1">(IF('Client Info'!M718="","",(IF(YEARFRAC('Client Info'!M718,Reference!$C$4)&lt;1,0,IF(AND(YEARFRAC('Client Info'!M718,Reference!$C$4)&gt;=1,YEARFRAC('Client Info'!M718,Reference!$C$4)&lt;=3),5,IF(AND(YEARFRAC('Client Info'!M718,Reference!$C$4)&gt;=4,YEARFRAC('Client Info'!M718,Reference!$C$4)&lt;=7),15,IF(YEARFRAC('Client Info'!M718,Reference!$C$4)&gt;=8,25,IF(YEARFRAC('Client Info'!M718,Reference!$C$4)=YEARFRAC('Client Info'!M718,Reference!$C$4),0,0))))))))</f>
        <v>25</v>
      </c>
      <c r="D718" s="19">
        <f>IF(OR('Client Info'!J718=Reference!$A$7),0,IF(OR(Reference!$A$5='Client Info'!J718, 'Client Info'!J718=Reference!$A$19,'Client Info'!J718=Reference!$A$23,'Client Info'!J718=Reference!$A$12),25, IF(OR('Client Info'!J718=Reference!$A$6, 'Client Info'!J718=Reference!$A$16),15, IF(OR('Client Info'!J718=Reference!$A$4,'Client Info'!J718=Reference!$A$13,'Client Info'!J718=Reference!$A$17,),5,0))))</f>
        <v>25</v>
      </c>
      <c r="E718" s="19">
        <f>IF('Client Info'!O718&lt;Reference!$E$5,0,IF(AND('Client Info'!O718&gt;=Reference!$E$5,'Client Info'!O718&lt;Reference!$E$6),5,IF(AND('Client Info'!O718&gt;=Reference!$E$6,'Client Info'!O718&lt;Reference!$E$7),15,IF(Reference!$E$7&lt;='Client Info'!O718,25))))</f>
        <v>0</v>
      </c>
      <c r="F718" s="19">
        <f>IF(OR('Client Info'!R718=Reference!$B$4,'Client Info'!R718=Reference!$B$5,'Client Info'!R718=Reference!$B$6),25,0)</f>
        <v>0</v>
      </c>
      <c r="G718" s="19">
        <f t="shared" ca="1" si="12"/>
        <v>50</v>
      </c>
      <c r="H718" s="19" t="s">
        <v>3247</v>
      </c>
    </row>
    <row r="719" spans="1:8" x14ac:dyDescent="0.35">
      <c r="A719" s="7" t="str">
        <f>VLOOKUP(B719,'Client Info'!$A:$B,2, FALSE)</f>
        <v>Pat Sweeney</v>
      </c>
      <c r="B719" s="19" t="str">
        <f>'Client Info'!A719</f>
        <v>EDC1460</v>
      </c>
      <c r="C719" s="19">
        <f ca="1">(IF('Client Info'!M719="","",(IF(YEARFRAC('Client Info'!M719,Reference!$C$4)&lt;1,0,IF(AND(YEARFRAC('Client Info'!M719,Reference!$C$4)&gt;=1,YEARFRAC('Client Info'!M719,Reference!$C$4)&lt;=3),5,IF(AND(YEARFRAC('Client Info'!M719,Reference!$C$4)&gt;=4,YEARFRAC('Client Info'!M719,Reference!$C$4)&lt;=7),15,IF(YEARFRAC('Client Info'!M719,Reference!$C$4)&gt;=8,25,IF(YEARFRAC('Client Info'!M719,Reference!$C$4)=YEARFRAC('Client Info'!M719,Reference!$C$4),0,0))))))))</f>
        <v>25</v>
      </c>
      <c r="D719" s="19">
        <f>IF(OR('Client Info'!J719=Reference!$A$7),0,IF(OR(Reference!$A$5='Client Info'!J719, 'Client Info'!J719=Reference!$A$19,'Client Info'!J719=Reference!$A$23,'Client Info'!J719=Reference!$A$12),25, IF(OR('Client Info'!J719=Reference!$A$6, 'Client Info'!J719=Reference!$A$16),15, IF(OR('Client Info'!J719=Reference!$A$4,'Client Info'!J719=Reference!$A$13,'Client Info'!J719=Reference!$A$17,),5,0))))</f>
        <v>5</v>
      </c>
      <c r="E719" s="19">
        <f>IF('Client Info'!O719&lt;Reference!$E$5,0,IF(AND('Client Info'!O719&gt;=Reference!$E$5,'Client Info'!O719&lt;Reference!$E$6),5,IF(AND('Client Info'!O719&gt;=Reference!$E$6,'Client Info'!O719&lt;Reference!$E$7),15,IF(Reference!$E$7&lt;='Client Info'!O719,25))))</f>
        <v>25</v>
      </c>
      <c r="F719" s="19">
        <f>IF(OR('Client Info'!R719=Reference!$B$4,'Client Info'!R719=Reference!$B$5,'Client Info'!R719=Reference!$B$6),25,0)</f>
        <v>0</v>
      </c>
      <c r="G719" s="19">
        <f t="shared" ca="1" si="12"/>
        <v>55</v>
      </c>
      <c r="H719" s="19" t="s">
        <v>796</v>
      </c>
    </row>
    <row r="720" spans="1:8" x14ac:dyDescent="0.35">
      <c r="A720" s="7" t="str">
        <f>VLOOKUP(B720,'Client Info'!$A:$B,2, FALSE)</f>
        <v>Constance Anderson</v>
      </c>
      <c r="B720" s="19" t="str">
        <f>'Client Info'!A720</f>
        <v>PCR2753</v>
      </c>
      <c r="C720" s="19" t="str">
        <f>(IF('Client Info'!M720="","",(IF(YEARFRAC('Client Info'!M720,Reference!$C$4)&lt;1,0,IF(AND(YEARFRAC('Client Info'!M720,Reference!$C$4)&gt;=1,YEARFRAC('Client Info'!M720,Reference!$C$4)&lt;=3),5,IF(AND(YEARFRAC('Client Info'!M720,Reference!$C$4)&gt;=4,YEARFRAC('Client Info'!M720,Reference!$C$4)&lt;=7),15,IF(YEARFRAC('Client Info'!M720,Reference!$C$4)&gt;=8,25,IF(YEARFRAC('Client Info'!M720,Reference!$C$4)=YEARFRAC('Client Info'!M720,Reference!$C$4),0,0))))))))</f>
        <v/>
      </c>
      <c r="D720" s="19">
        <f>IF(OR('Client Info'!J720=Reference!$A$7),0,IF(OR(Reference!$A$5='Client Info'!J720, 'Client Info'!J720=Reference!$A$19,'Client Info'!J720=Reference!$A$23,'Client Info'!J720=Reference!$A$12),25, IF(OR('Client Info'!J720=Reference!$A$6, 'Client Info'!J720=Reference!$A$16),15, IF(OR('Client Info'!J720=Reference!$A$4,'Client Info'!J720=Reference!$A$13,'Client Info'!J720=Reference!$A$17,),5,0))))</f>
        <v>5</v>
      </c>
      <c r="E720" s="19">
        <f>IF('Client Info'!O720&lt;Reference!$E$5,0,IF(AND('Client Info'!O720&gt;=Reference!$E$5,'Client Info'!O720&lt;Reference!$E$6),5,IF(AND('Client Info'!O720&gt;=Reference!$E$6,'Client Info'!O720&lt;Reference!$E$7),15,IF(Reference!$E$7&lt;='Client Info'!O720,25))))</f>
        <v>0</v>
      </c>
      <c r="F720" s="19">
        <f>IF(OR('Client Info'!R720=Reference!$B$4,'Client Info'!R720=Reference!$B$5,'Client Info'!R720=Reference!$B$6),25,0)</f>
        <v>0</v>
      </c>
      <c r="G720" s="19">
        <f t="shared" si="12"/>
        <v>5</v>
      </c>
      <c r="H720" s="19" t="s">
        <v>3356</v>
      </c>
    </row>
    <row r="721" spans="1:8" x14ac:dyDescent="0.35">
      <c r="A721" s="7" t="str">
        <f>VLOOKUP(B721,'Client Info'!$A:$B,2, FALSE)</f>
        <v>Ray Bowman</v>
      </c>
      <c r="B721" s="19" t="str">
        <f>'Client Info'!A721</f>
        <v>EDC2395</v>
      </c>
      <c r="C721" s="19" t="str">
        <f>(IF('Client Info'!M721="","",(IF(YEARFRAC('Client Info'!M721,Reference!$C$4)&lt;1,0,IF(AND(YEARFRAC('Client Info'!M721,Reference!$C$4)&gt;=1,YEARFRAC('Client Info'!M721,Reference!$C$4)&lt;=3),5,IF(AND(YEARFRAC('Client Info'!M721,Reference!$C$4)&gt;=4,YEARFRAC('Client Info'!M721,Reference!$C$4)&lt;=7),15,IF(YEARFRAC('Client Info'!M721,Reference!$C$4)&gt;=8,25,IF(YEARFRAC('Client Info'!M721,Reference!$C$4)=YEARFRAC('Client Info'!M721,Reference!$C$4),0,0))))))))</f>
        <v/>
      </c>
      <c r="D721" s="19">
        <f>IF(OR('Client Info'!J721=Reference!$A$7),0,IF(OR(Reference!$A$5='Client Info'!J721, 'Client Info'!J721=Reference!$A$19,'Client Info'!J721=Reference!$A$23,'Client Info'!J721=Reference!$A$12),25, IF(OR('Client Info'!J721=Reference!$A$6, 'Client Info'!J721=Reference!$A$16),15, IF(OR('Client Info'!J721=Reference!$A$4,'Client Info'!J721=Reference!$A$13,'Client Info'!J721=Reference!$A$17,),5,0))))</f>
        <v>0</v>
      </c>
      <c r="E721" s="19">
        <f>IF('Client Info'!O721&lt;Reference!$E$5,0,IF(AND('Client Info'!O721&gt;=Reference!$E$5,'Client Info'!O721&lt;Reference!$E$6),5,IF(AND('Client Info'!O721&gt;=Reference!$E$6,'Client Info'!O721&lt;Reference!$E$7),15,IF(Reference!$E$7&lt;='Client Info'!O721,25))))</f>
        <v>0</v>
      </c>
      <c r="F721" s="19">
        <f>IF(OR('Client Info'!R721=Reference!$B$4,'Client Info'!R721=Reference!$B$5,'Client Info'!R721=Reference!$B$6),25,0)</f>
        <v>0</v>
      </c>
      <c r="G721" s="19">
        <f t="shared" si="12"/>
        <v>0</v>
      </c>
      <c r="H721" s="19" t="s">
        <v>912</v>
      </c>
    </row>
    <row r="722" spans="1:8" x14ac:dyDescent="0.35">
      <c r="A722" s="7" t="str">
        <f>VLOOKUP(B722,'Client Info'!$A:$B,2, FALSE)</f>
        <v>Pat Sweeney</v>
      </c>
      <c r="B722" s="19" t="str">
        <f>'Client Info'!A722</f>
        <v>EDC1974g</v>
      </c>
      <c r="C722" s="19" t="str">
        <f>(IF('Client Info'!M722="","",(IF(YEARFRAC('Client Info'!M722,Reference!$C$4)&lt;1,0,IF(AND(YEARFRAC('Client Info'!M722,Reference!$C$4)&gt;=1,YEARFRAC('Client Info'!M722,Reference!$C$4)&lt;=3),5,IF(AND(YEARFRAC('Client Info'!M722,Reference!$C$4)&gt;=4,YEARFRAC('Client Info'!M722,Reference!$C$4)&lt;=7),15,IF(YEARFRAC('Client Info'!M722,Reference!$C$4)&gt;=8,25,IF(YEARFRAC('Client Info'!M722,Reference!$C$4)=YEARFRAC('Client Info'!M722,Reference!$C$4),0,0))))))))</f>
        <v/>
      </c>
      <c r="D722" s="19">
        <f>IF(OR('Client Info'!J722=Reference!$A$7),0,IF(OR(Reference!$A$5='Client Info'!J722, 'Client Info'!J722=Reference!$A$19,'Client Info'!J722=Reference!$A$23,'Client Info'!J722=Reference!$A$12),25, IF(OR('Client Info'!J722=Reference!$A$6, 'Client Info'!J722=Reference!$A$16),15, IF(OR('Client Info'!J722=Reference!$A$4,'Client Info'!J722=Reference!$A$13,'Client Info'!J722=Reference!$A$17,),5,0))))</f>
        <v>15</v>
      </c>
      <c r="E722" s="19">
        <f>IF('Client Info'!O722&lt;Reference!$E$5,0,IF(AND('Client Info'!O722&gt;=Reference!$E$5,'Client Info'!O722&lt;Reference!$E$6),5,IF(AND('Client Info'!O722&gt;=Reference!$E$6,'Client Info'!O722&lt;Reference!$E$7),15,IF(Reference!$E$7&lt;='Client Info'!O722,25))))</f>
        <v>0</v>
      </c>
      <c r="F722" s="19">
        <f>IF(OR('Client Info'!R722=Reference!$B$4,'Client Info'!R722=Reference!$B$5,'Client Info'!R722=Reference!$B$6),25,0)</f>
        <v>25</v>
      </c>
      <c r="G722" s="19">
        <f t="shared" si="12"/>
        <v>40</v>
      </c>
      <c r="H722" s="19" t="s">
        <v>796</v>
      </c>
    </row>
    <row r="723" spans="1:8" x14ac:dyDescent="0.35">
      <c r="A723" s="7" t="str">
        <f>VLOOKUP(B723,'Client Info'!$A:$B,2, FALSE)</f>
        <v>Gonzalo Fernandez</v>
      </c>
      <c r="B723" s="19" t="str">
        <f>'Client Info'!A723</f>
        <v>EDC2220</v>
      </c>
      <c r="C723" s="19" t="str">
        <f>(IF('Client Info'!M723="","",(IF(YEARFRAC('Client Info'!M723,Reference!$C$4)&lt;1,0,IF(AND(YEARFRAC('Client Info'!M723,Reference!$C$4)&gt;=1,YEARFRAC('Client Info'!M723,Reference!$C$4)&lt;=3),5,IF(AND(YEARFRAC('Client Info'!M723,Reference!$C$4)&gt;=4,YEARFRAC('Client Info'!M723,Reference!$C$4)&lt;=7),15,IF(YEARFRAC('Client Info'!M723,Reference!$C$4)&gt;=8,25,IF(YEARFRAC('Client Info'!M723,Reference!$C$4)=YEARFRAC('Client Info'!M723,Reference!$C$4),0,0))))))))</f>
        <v/>
      </c>
      <c r="D723" s="19">
        <f>IF(OR('Client Info'!J723=Reference!$A$7),0,IF(OR(Reference!$A$5='Client Info'!J723, 'Client Info'!J723=Reference!$A$19,'Client Info'!J723=Reference!$A$23,'Client Info'!J723=Reference!$A$12),25, IF(OR('Client Info'!J723=Reference!$A$6, 'Client Info'!J723=Reference!$A$16),15, IF(OR('Client Info'!J723=Reference!$A$4,'Client Info'!J723=Reference!$A$13,'Client Info'!J723=Reference!$A$17,),5,0))))</f>
        <v>5</v>
      </c>
      <c r="E723" s="19">
        <f>IF('Client Info'!O723&lt;Reference!$E$5,0,IF(AND('Client Info'!O723&gt;=Reference!$E$5,'Client Info'!O723&lt;Reference!$E$6),5,IF(AND('Client Info'!O723&gt;=Reference!$E$6,'Client Info'!O723&lt;Reference!$E$7),15,IF(Reference!$E$7&lt;='Client Info'!O723,25))))</f>
        <v>0</v>
      </c>
      <c r="F723" s="19">
        <f>IF(OR('Client Info'!R723=Reference!$B$4,'Client Info'!R723=Reference!$B$5,'Client Info'!R723=Reference!$B$6),25,0)</f>
        <v>0</v>
      </c>
      <c r="G723" s="19">
        <f t="shared" si="12"/>
        <v>5</v>
      </c>
      <c r="H723" s="19" t="s">
        <v>848</v>
      </c>
    </row>
    <row r="724" spans="1:8" x14ac:dyDescent="0.35">
      <c r="A724" s="7" t="str">
        <f>VLOOKUP(B724,'Client Info'!$A:$B,2, FALSE)</f>
        <v>Michael Kauffman</v>
      </c>
      <c r="B724" s="19" t="str">
        <f>'Client Info'!A724</f>
        <v>EDC2243</v>
      </c>
      <c r="C724" s="19">
        <f ca="1">(IF('Client Info'!M724="","",(IF(YEARFRAC('Client Info'!M724,Reference!$C$4)&lt;1,0,IF(AND(YEARFRAC('Client Info'!M724,Reference!$C$4)&gt;=1,YEARFRAC('Client Info'!M724,Reference!$C$4)&lt;=3),5,IF(AND(YEARFRAC('Client Info'!M724,Reference!$C$4)&gt;=4,YEARFRAC('Client Info'!M724,Reference!$C$4)&lt;=7),15,IF(YEARFRAC('Client Info'!M724,Reference!$C$4)&gt;=8,25,IF(YEARFRAC('Client Info'!M724,Reference!$C$4)=YEARFRAC('Client Info'!M724,Reference!$C$4),0,0))))))))</f>
        <v>5</v>
      </c>
      <c r="D724" s="19">
        <f>IF(OR('Client Info'!J724=Reference!$A$7),0,IF(OR(Reference!$A$5='Client Info'!J724, 'Client Info'!J724=Reference!$A$19,'Client Info'!J724=Reference!$A$23,'Client Info'!J724=Reference!$A$12),25, IF(OR('Client Info'!J724=Reference!$A$6, 'Client Info'!J724=Reference!$A$16),15, IF(OR('Client Info'!J724=Reference!$A$4,'Client Info'!J724=Reference!$A$13,'Client Info'!J724=Reference!$A$17,),5,0))))</f>
        <v>0</v>
      </c>
      <c r="E724" s="19">
        <f>IF('Client Info'!O724&lt;Reference!$E$5,0,IF(AND('Client Info'!O724&gt;=Reference!$E$5,'Client Info'!O724&lt;Reference!$E$6),5,IF(AND('Client Info'!O724&gt;=Reference!$E$6,'Client Info'!O724&lt;Reference!$E$7),15,IF(Reference!$E$7&lt;='Client Info'!O724,25))))</f>
        <v>0</v>
      </c>
      <c r="F724" s="19">
        <f>IF(OR('Client Info'!R724=Reference!$B$4,'Client Info'!R724=Reference!$B$5,'Client Info'!R724=Reference!$B$6),25,0)</f>
        <v>0</v>
      </c>
      <c r="G724" s="19">
        <f t="shared" ca="1" si="12"/>
        <v>5</v>
      </c>
      <c r="H724" s="19" t="s">
        <v>882</v>
      </c>
    </row>
    <row r="725" spans="1:8" x14ac:dyDescent="0.35">
      <c r="A725" s="7" t="str">
        <f>VLOOKUP(B725,'Client Info'!$A:$B,2, FALSE)</f>
        <v>Alondra Gaytan</v>
      </c>
      <c r="B725" s="19" t="str">
        <f>'Client Info'!A725</f>
        <v>EDC2994WEV</v>
      </c>
      <c r="C725" s="19">
        <f ca="1">(IF('Client Info'!M725="","",(IF(YEARFRAC('Client Info'!M725,Reference!$C$4)&lt;1,0,IF(AND(YEARFRAC('Client Info'!M725,Reference!$C$4)&gt;=1,YEARFRAC('Client Info'!M725,Reference!$C$4)&lt;=3),5,IF(AND(YEARFRAC('Client Info'!M725,Reference!$C$4)&gt;=4,YEARFRAC('Client Info'!M725,Reference!$C$4)&lt;=7),15,IF(YEARFRAC('Client Info'!M725,Reference!$C$4)&gt;=8,25,IF(YEARFRAC('Client Info'!M725,Reference!$C$4)=YEARFRAC('Client Info'!M725,Reference!$C$4),0,0))))))))</f>
        <v>5</v>
      </c>
      <c r="D725" s="19">
        <f>IF(OR('Client Info'!J725=Reference!$A$7),0,IF(OR(Reference!$A$5='Client Info'!J725, 'Client Info'!J725=Reference!$A$19,'Client Info'!J725=Reference!$A$23,'Client Info'!J725=Reference!$A$12),25, IF(OR('Client Info'!J725=Reference!$A$6, 'Client Info'!J725=Reference!$A$16),15, IF(OR('Client Info'!J725=Reference!$A$4,'Client Info'!J725=Reference!$A$13,'Client Info'!J725=Reference!$A$17,),5,0))))</f>
        <v>5</v>
      </c>
      <c r="E725" s="19">
        <f>IF('Client Info'!O725&lt;Reference!$E$5,0,IF(AND('Client Info'!O725&gt;=Reference!$E$5,'Client Info'!O725&lt;Reference!$E$6),5,IF(AND('Client Info'!O725&gt;=Reference!$E$6,'Client Info'!O725&lt;Reference!$E$7),15,IF(Reference!$E$7&lt;='Client Info'!O725,25))))</f>
        <v>0</v>
      </c>
      <c r="F725" s="19">
        <f>IF(OR('Client Info'!R725=Reference!$B$4,'Client Info'!R725=Reference!$B$5,'Client Info'!R725=Reference!$B$6),25,0)</f>
        <v>25</v>
      </c>
      <c r="G725" s="19">
        <f t="shared" ca="1" si="12"/>
        <v>35</v>
      </c>
      <c r="H725" s="19" t="s">
        <v>885</v>
      </c>
    </row>
    <row r="726" spans="1:8" x14ac:dyDescent="0.35">
      <c r="A726" s="7" t="str">
        <f>VLOOKUP(B726,'Client Info'!$A:$B,2, FALSE)</f>
        <v>Clare Briglio</v>
      </c>
      <c r="B726" s="19" t="str">
        <f>'Client Info'!A726</f>
        <v>EDC2190</v>
      </c>
      <c r="C726" s="19">
        <f ca="1">(IF('Client Info'!M726="","",(IF(YEARFRAC('Client Info'!M726,Reference!$C$4)&lt;1,0,IF(AND(YEARFRAC('Client Info'!M726,Reference!$C$4)&gt;=1,YEARFRAC('Client Info'!M726,Reference!$C$4)&lt;=3),5,IF(AND(YEARFRAC('Client Info'!M726,Reference!$C$4)&gt;=4,YEARFRAC('Client Info'!M726,Reference!$C$4)&lt;=7),15,IF(YEARFRAC('Client Info'!M726,Reference!$C$4)&gt;=8,25,IF(YEARFRAC('Client Info'!M726,Reference!$C$4)=YEARFRAC('Client Info'!M726,Reference!$C$4),0,0))))))))</f>
        <v>5</v>
      </c>
      <c r="D726" s="19">
        <f>IF(OR('Client Info'!J726=Reference!$A$7),0,IF(OR(Reference!$A$5='Client Info'!J726, 'Client Info'!J726=Reference!$A$19,'Client Info'!J726=Reference!$A$23,'Client Info'!J726=Reference!$A$12),25, IF(OR('Client Info'!J726=Reference!$A$6, 'Client Info'!J726=Reference!$A$16),15, IF(OR('Client Info'!J726=Reference!$A$4,'Client Info'!J726=Reference!$A$13,'Client Info'!J726=Reference!$A$17,),5,0))))</f>
        <v>0</v>
      </c>
      <c r="E726" s="19">
        <f>IF('Client Info'!O726&lt;Reference!$E$5,0,IF(AND('Client Info'!O726&gt;=Reference!$E$5,'Client Info'!O726&lt;Reference!$E$6),5,IF(AND('Client Info'!O726&gt;=Reference!$E$6,'Client Info'!O726&lt;Reference!$E$7),15,IF(Reference!$E$7&lt;='Client Info'!O726,25))))</f>
        <v>0</v>
      </c>
      <c r="F726" s="19">
        <f>IF(OR('Client Info'!R726=Reference!$B$4,'Client Info'!R726=Reference!$B$5,'Client Info'!R726=Reference!$B$6),25,0)</f>
        <v>0</v>
      </c>
      <c r="G726" s="19">
        <f t="shared" ca="1" si="12"/>
        <v>5</v>
      </c>
      <c r="H726" s="19" t="s">
        <v>809</v>
      </c>
    </row>
    <row r="727" spans="1:8" x14ac:dyDescent="0.35">
      <c r="A727" s="7" t="str">
        <f>VLOOKUP(B727,'Client Info'!$A:$B,2, FALSE)</f>
        <v>Gonzalo Fernandez</v>
      </c>
      <c r="B727" s="19" t="str">
        <f>'Client Info'!A727</f>
        <v>EDC2635</v>
      </c>
      <c r="C727" s="19">
        <f ca="1">(IF('Client Info'!M727="","",(IF(YEARFRAC('Client Info'!M727,Reference!$C$4)&lt;1,0,IF(AND(YEARFRAC('Client Info'!M727,Reference!$C$4)&gt;=1,YEARFRAC('Client Info'!M727,Reference!$C$4)&lt;=3),5,IF(AND(YEARFRAC('Client Info'!M727,Reference!$C$4)&gt;=4,YEARFRAC('Client Info'!M727,Reference!$C$4)&lt;=7),15,IF(YEARFRAC('Client Info'!M727,Reference!$C$4)&gt;=8,25,IF(YEARFRAC('Client Info'!M727,Reference!$C$4)=YEARFRAC('Client Info'!M727,Reference!$C$4),0,0))))))))</f>
        <v>5</v>
      </c>
      <c r="D727" s="19">
        <f>IF(OR('Client Info'!J727=Reference!$A$7),0,IF(OR(Reference!$A$5='Client Info'!J727, 'Client Info'!J727=Reference!$A$19,'Client Info'!J727=Reference!$A$23,'Client Info'!J727=Reference!$A$12),25, IF(OR('Client Info'!J727=Reference!$A$6, 'Client Info'!J727=Reference!$A$16),15, IF(OR('Client Info'!J727=Reference!$A$4,'Client Info'!J727=Reference!$A$13,'Client Info'!J727=Reference!$A$17,),5,0))))</f>
        <v>5</v>
      </c>
      <c r="E727" s="19">
        <f>IF('Client Info'!O727&lt;Reference!$E$5,0,IF(AND('Client Info'!O727&gt;=Reference!$E$5,'Client Info'!O727&lt;Reference!$E$6),5,IF(AND('Client Info'!O727&gt;=Reference!$E$6,'Client Info'!O727&lt;Reference!$E$7),15,IF(Reference!$E$7&lt;='Client Info'!O727,25))))</f>
        <v>0</v>
      </c>
      <c r="F727" s="19">
        <f>IF(OR('Client Info'!R727=Reference!$B$4,'Client Info'!R727=Reference!$B$5,'Client Info'!R727=Reference!$B$6),25,0)</f>
        <v>0</v>
      </c>
      <c r="G727" s="19">
        <f t="shared" ca="1" si="12"/>
        <v>10</v>
      </c>
      <c r="H727" s="19" t="s">
        <v>848</v>
      </c>
    </row>
    <row r="728" spans="1:8" x14ac:dyDescent="0.35">
      <c r="A728" s="7" t="str">
        <f>VLOOKUP(B728,'Client Info'!$A:$B,2, FALSE)</f>
        <v>Alondra Gaytan</v>
      </c>
      <c r="B728" s="19" t="str">
        <f>'Client Info'!A728</f>
        <v>EDC3039</v>
      </c>
      <c r="C728" s="19" t="str">
        <f>(IF('Client Info'!M728="","",(IF(YEARFRAC('Client Info'!M728,Reference!$C$4)&lt;1,0,IF(AND(YEARFRAC('Client Info'!M728,Reference!$C$4)&gt;=1,YEARFRAC('Client Info'!M728,Reference!$C$4)&lt;=3),5,IF(AND(YEARFRAC('Client Info'!M728,Reference!$C$4)&gt;=4,YEARFRAC('Client Info'!M728,Reference!$C$4)&lt;=7),15,IF(YEARFRAC('Client Info'!M728,Reference!$C$4)&gt;=8,25,IF(YEARFRAC('Client Info'!M728,Reference!$C$4)=YEARFRAC('Client Info'!M728,Reference!$C$4),0,0))))))))</f>
        <v/>
      </c>
      <c r="D728" s="19">
        <f>IF(OR('Client Info'!J728=Reference!$A$7),0,IF(OR(Reference!$A$5='Client Info'!J728, 'Client Info'!J728=Reference!$A$19,'Client Info'!J728=Reference!$A$23,'Client Info'!J728=Reference!$A$12),25, IF(OR('Client Info'!J728=Reference!$A$6, 'Client Info'!J728=Reference!$A$16),15, IF(OR('Client Info'!J728=Reference!$A$4,'Client Info'!J728=Reference!$A$13,'Client Info'!J728=Reference!$A$17,),5,0))))</f>
        <v>15</v>
      </c>
      <c r="E728" s="19">
        <f>IF('Client Info'!O728&lt;Reference!$E$5,0,IF(AND('Client Info'!O728&gt;=Reference!$E$5,'Client Info'!O728&lt;Reference!$E$6),5,IF(AND('Client Info'!O728&gt;=Reference!$E$6,'Client Info'!O728&lt;Reference!$E$7),15,IF(Reference!$E$7&lt;='Client Info'!O728,25))))</f>
        <v>0</v>
      </c>
      <c r="F728" s="19">
        <f>IF(OR('Client Info'!R728=Reference!$B$4,'Client Info'!R728=Reference!$B$5,'Client Info'!R728=Reference!$B$6),25,0)</f>
        <v>0</v>
      </c>
      <c r="G728" s="19">
        <f t="shared" si="12"/>
        <v>15</v>
      </c>
      <c r="H728" s="19" t="s">
        <v>885</v>
      </c>
    </row>
    <row r="729" spans="1:8" x14ac:dyDescent="0.35">
      <c r="A729" s="7" t="str">
        <f>VLOOKUP(B729,'Client Info'!$A:$B,2, FALSE)</f>
        <v>Anthony C. Elliott</v>
      </c>
      <c r="B729" s="19" t="str">
        <f>'Client Info'!A729</f>
        <v>EDC2583</v>
      </c>
      <c r="C729" s="19">
        <f ca="1">(IF('Client Info'!M729="","",(IF(YEARFRAC('Client Info'!M729,Reference!$C$4)&lt;1,0,IF(AND(YEARFRAC('Client Info'!M729,Reference!$C$4)&gt;=1,YEARFRAC('Client Info'!M729,Reference!$C$4)&lt;=3),5,IF(AND(YEARFRAC('Client Info'!M729,Reference!$C$4)&gt;=4,YEARFRAC('Client Info'!M729,Reference!$C$4)&lt;=7),15,IF(YEARFRAC('Client Info'!M729,Reference!$C$4)&gt;=8,25,IF(YEARFRAC('Client Info'!M729,Reference!$C$4)=YEARFRAC('Client Info'!M729,Reference!$C$4),0,0))))))))</f>
        <v>25</v>
      </c>
      <c r="D729" s="19">
        <f>IF(OR('Client Info'!J729=Reference!$A$7),0,IF(OR(Reference!$A$5='Client Info'!J729, 'Client Info'!J729=Reference!$A$19,'Client Info'!J729=Reference!$A$23,'Client Info'!J729=Reference!$A$12),25, IF(OR('Client Info'!J729=Reference!$A$6, 'Client Info'!J729=Reference!$A$16),15, IF(OR('Client Info'!J729=Reference!$A$4,'Client Info'!J729=Reference!$A$13,'Client Info'!J729=Reference!$A$17,),5,0))))</f>
        <v>0</v>
      </c>
      <c r="E729" s="19">
        <f>IF('Client Info'!O729&lt;Reference!$E$5,0,IF(AND('Client Info'!O729&gt;=Reference!$E$5,'Client Info'!O729&lt;Reference!$E$6),5,IF(AND('Client Info'!O729&gt;=Reference!$E$6,'Client Info'!O729&lt;Reference!$E$7),15,IF(Reference!$E$7&lt;='Client Info'!O729,25))))</f>
        <v>15</v>
      </c>
      <c r="F729" s="19">
        <f>IF(OR('Client Info'!R729=Reference!$B$4,'Client Info'!R729=Reference!$B$5,'Client Info'!R729=Reference!$B$6),25,0)</f>
        <v>0</v>
      </c>
      <c r="G729" s="19">
        <f t="shared" ca="1" si="12"/>
        <v>40</v>
      </c>
      <c r="H729" s="19" t="s">
        <v>1365</v>
      </c>
    </row>
    <row r="730" spans="1:8" x14ac:dyDescent="0.35">
      <c r="A730" s="7" t="str">
        <f>VLOOKUP(B730,'Client Info'!$A:$B,2, FALSE)</f>
        <v>Julie Samson</v>
      </c>
      <c r="B730" s="19" t="str">
        <f>'Client Info'!A730</f>
        <v>EDC2460</v>
      </c>
      <c r="C730" s="19">
        <f ca="1">(IF('Client Info'!M730="","",(IF(YEARFRAC('Client Info'!M730,Reference!$C$4)&lt;1,0,IF(AND(YEARFRAC('Client Info'!M730,Reference!$C$4)&gt;=1,YEARFRAC('Client Info'!M730,Reference!$C$4)&lt;=3),5,IF(AND(YEARFRAC('Client Info'!M730,Reference!$C$4)&gt;=4,YEARFRAC('Client Info'!M730,Reference!$C$4)&lt;=7),15,IF(YEARFRAC('Client Info'!M730,Reference!$C$4)&gt;=8,25,IF(YEARFRAC('Client Info'!M730,Reference!$C$4)=YEARFRAC('Client Info'!M730,Reference!$C$4),0,0))))))))</f>
        <v>5</v>
      </c>
      <c r="D730" s="19">
        <f>IF(OR('Client Info'!J730=Reference!$A$7),0,IF(OR(Reference!$A$5='Client Info'!J730, 'Client Info'!J730=Reference!$A$19,'Client Info'!J730=Reference!$A$23,'Client Info'!J730=Reference!$A$12),25, IF(OR('Client Info'!J730=Reference!$A$6, 'Client Info'!J730=Reference!$A$16),15, IF(OR('Client Info'!J730=Reference!$A$4,'Client Info'!J730=Reference!$A$13,'Client Info'!J730=Reference!$A$17,),5,0))))</f>
        <v>15</v>
      </c>
      <c r="E730" s="19">
        <f>IF('Client Info'!O730&lt;Reference!$E$5,0,IF(AND('Client Info'!O730&gt;=Reference!$E$5,'Client Info'!O730&lt;Reference!$E$6),5,IF(AND('Client Info'!O730&gt;=Reference!$E$6,'Client Info'!O730&lt;Reference!$E$7),15,IF(Reference!$E$7&lt;='Client Info'!O730,25))))</f>
        <v>0</v>
      </c>
      <c r="F730" s="19">
        <f>IF(OR('Client Info'!R730=Reference!$B$4,'Client Info'!R730=Reference!$B$5,'Client Info'!R730=Reference!$B$6),25,0)</f>
        <v>0</v>
      </c>
      <c r="G730" s="19">
        <f t="shared" ca="1" si="12"/>
        <v>20</v>
      </c>
      <c r="H730" s="19" t="s">
        <v>835</v>
      </c>
    </row>
    <row r="731" spans="1:8" x14ac:dyDescent="0.35">
      <c r="A731" s="7" t="str">
        <f>VLOOKUP(B731,'Client Info'!$A:$B,2, FALSE)</f>
        <v>Bill Bartels</v>
      </c>
      <c r="B731" s="19" t="str">
        <f>'Client Info'!A731</f>
        <v>EDC2610</v>
      </c>
      <c r="C731" s="19">
        <f ca="1">(IF('Client Info'!M731="","",(IF(YEARFRAC('Client Info'!M731,Reference!$C$4)&lt;1,0,IF(AND(YEARFRAC('Client Info'!M731,Reference!$C$4)&gt;=1,YEARFRAC('Client Info'!M731,Reference!$C$4)&lt;=3),5,IF(AND(YEARFRAC('Client Info'!M731,Reference!$C$4)&gt;=4,YEARFRAC('Client Info'!M731,Reference!$C$4)&lt;=7),15,IF(YEARFRAC('Client Info'!M731,Reference!$C$4)&gt;=8,25,IF(YEARFRAC('Client Info'!M731,Reference!$C$4)=YEARFRAC('Client Info'!M731,Reference!$C$4),0,0))))))))</f>
        <v>0</v>
      </c>
      <c r="D731" s="19">
        <f>IF(OR('Client Info'!J731=Reference!$A$7),0,IF(OR(Reference!$A$5='Client Info'!J731, 'Client Info'!J731=Reference!$A$19,'Client Info'!J731=Reference!$A$23,'Client Info'!J731=Reference!$A$12),25, IF(OR('Client Info'!J731=Reference!$A$6, 'Client Info'!J731=Reference!$A$16),15, IF(OR('Client Info'!J731=Reference!$A$4,'Client Info'!J731=Reference!$A$13,'Client Info'!J731=Reference!$A$17,),5,0))))</f>
        <v>15</v>
      </c>
      <c r="E731" s="19">
        <f>IF('Client Info'!O731&lt;Reference!$E$5,0,IF(AND('Client Info'!O731&gt;=Reference!$E$5,'Client Info'!O731&lt;Reference!$E$6),5,IF(AND('Client Info'!O731&gt;=Reference!$E$6,'Client Info'!O731&lt;Reference!$E$7),15,IF(Reference!$E$7&lt;='Client Info'!O731,25))))</f>
        <v>15</v>
      </c>
      <c r="F731" s="19">
        <f>IF(OR('Client Info'!R731=Reference!$B$4,'Client Info'!R731=Reference!$B$5,'Client Info'!R731=Reference!$B$6),25,0)</f>
        <v>0</v>
      </c>
      <c r="G731" s="19">
        <f t="shared" ca="1" si="12"/>
        <v>30</v>
      </c>
      <c r="H731" s="19" t="s">
        <v>812</v>
      </c>
    </row>
    <row r="732" spans="1:8" x14ac:dyDescent="0.35">
      <c r="A732" s="7" t="str">
        <f>VLOOKUP(B732,'Client Info'!$A:$B,2, FALSE)</f>
        <v>Rose Obetz</v>
      </c>
      <c r="B732" s="19" t="str">
        <f>'Client Info'!A732</f>
        <v>EDC1096</v>
      </c>
      <c r="C732" s="19">
        <f ca="1">(IF('Client Info'!M732="","",(IF(YEARFRAC('Client Info'!M732,Reference!$C$4)&lt;1,0,IF(AND(YEARFRAC('Client Info'!M732,Reference!$C$4)&gt;=1,YEARFRAC('Client Info'!M732,Reference!$C$4)&lt;=3),5,IF(AND(YEARFRAC('Client Info'!M732,Reference!$C$4)&gt;=4,YEARFRAC('Client Info'!M732,Reference!$C$4)&lt;=7),15,IF(YEARFRAC('Client Info'!M732,Reference!$C$4)&gt;=8,25,IF(YEARFRAC('Client Info'!M732,Reference!$C$4)=YEARFRAC('Client Info'!M732,Reference!$C$4),0,0))))))))</f>
        <v>0</v>
      </c>
      <c r="D732" s="19">
        <f>IF(OR('Client Info'!J732=Reference!$A$7),0,IF(OR(Reference!$A$5='Client Info'!J732, 'Client Info'!J732=Reference!$A$19,'Client Info'!J732=Reference!$A$23,'Client Info'!J732=Reference!$A$12),25, IF(OR('Client Info'!J732=Reference!$A$6, 'Client Info'!J732=Reference!$A$16),15, IF(OR('Client Info'!J732=Reference!$A$4,'Client Info'!J732=Reference!$A$13,'Client Info'!J732=Reference!$A$17,),5,0))))</f>
        <v>15</v>
      </c>
      <c r="E732" s="19">
        <f>IF('Client Info'!O732&lt;Reference!$E$5,0,IF(AND('Client Info'!O732&gt;=Reference!$E$5,'Client Info'!O732&lt;Reference!$E$6),5,IF(AND('Client Info'!O732&gt;=Reference!$E$6,'Client Info'!O732&lt;Reference!$E$7),15,IF(Reference!$E$7&lt;='Client Info'!O732,25))))</f>
        <v>0</v>
      </c>
      <c r="F732" s="19">
        <f>IF(OR('Client Info'!R732=Reference!$B$4,'Client Info'!R732=Reference!$B$5,'Client Info'!R732=Reference!$B$6),25,0)</f>
        <v>25</v>
      </c>
      <c r="G732" s="19">
        <f t="shared" ref="G732:G795" ca="1" si="13">SUM(C732:F732)</f>
        <v>40</v>
      </c>
      <c r="H732" s="19" t="s">
        <v>874</v>
      </c>
    </row>
    <row r="733" spans="1:8" x14ac:dyDescent="0.35">
      <c r="A733" s="7" t="str">
        <f>VLOOKUP(B733,'Client Info'!$A:$B,2, FALSE)</f>
        <v>Michael Kauffman</v>
      </c>
      <c r="B733" s="19" t="str">
        <f>'Client Info'!A733</f>
        <v>EDC2910</v>
      </c>
      <c r="C733" s="19" t="str">
        <f>(IF('Client Info'!M733="","",(IF(YEARFRAC('Client Info'!M733,Reference!$C$4)&lt;1,0,IF(AND(YEARFRAC('Client Info'!M733,Reference!$C$4)&gt;=1,YEARFRAC('Client Info'!M733,Reference!$C$4)&lt;=3),5,IF(AND(YEARFRAC('Client Info'!M733,Reference!$C$4)&gt;=4,YEARFRAC('Client Info'!M733,Reference!$C$4)&lt;=7),15,IF(YEARFRAC('Client Info'!M733,Reference!$C$4)&gt;=8,25,IF(YEARFRAC('Client Info'!M733,Reference!$C$4)=YEARFRAC('Client Info'!M733,Reference!$C$4),0,0))))))))</f>
        <v/>
      </c>
      <c r="D733" s="19">
        <f>IF(OR('Client Info'!J733=Reference!$A$7),0,IF(OR(Reference!$A$5='Client Info'!J733, 'Client Info'!J733=Reference!$A$19,'Client Info'!J733=Reference!$A$23,'Client Info'!J733=Reference!$A$12),25, IF(OR('Client Info'!J733=Reference!$A$6, 'Client Info'!J733=Reference!$A$16),15, IF(OR('Client Info'!J733=Reference!$A$4,'Client Info'!J733=Reference!$A$13,'Client Info'!J733=Reference!$A$17,),5,0))))</f>
        <v>25</v>
      </c>
      <c r="E733" s="19">
        <f>IF('Client Info'!O733&lt;Reference!$E$5,0,IF(AND('Client Info'!O733&gt;=Reference!$E$5,'Client Info'!O733&lt;Reference!$E$6),5,IF(AND('Client Info'!O733&gt;=Reference!$E$6,'Client Info'!O733&lt;Reference!$E$7),15,IF(Reference!$E$7&lt;='Client Info'!O733,25))))</f>
        <v>0</v>
      </c>
      <c r="F733" s="19">
        <f>IF(OR('Client Info'!R733=Reference!$B$4,'Client Info'!R733=Reference!$B$5,'Client Info'!R733=Reference!$B$6),25,0)</f>
        <v>0</v>
      </c>
      <c r="G733" s="19">
        <f t="shared" si="13"/>
        <v>25</v>
      </c>
      <c r="H733" s="19" t="s">
        <v>882</v>
      </c>
    </row>
    <row r="734" spans="1:8" x14ac:dyDescent="0.35">
      <c r="A734" s="7" t="str">
        <f>VLOOKUP(B734,'Client Info'!$A:$B,2, FALSE)</f>
        <v>Louis Izzo</v>
      </c>
      <c r="B734" s="19" t="str">
        <f>'Client Info'!A734</f>
        <v>EDC1920g</v>
      </c>
      <c r="C734" s="19" t="str">
        <f>(IF('Client Info'!M734="","",(IF(YEARFRAC('Client Info'!M734,Reference!$C$4)&lt;1,0,IF(AND(YEARFRAC('Client Info'!M734,Reference!$C$4)&gt;=1,YEARFRAC('Client Info'!M734,Reference!$C$4)&lt;=3),5,IF(AND(YEARFRAC('Client Info'!M734,Reference!$C$4)&gt;=4,YEARFRAC('Client Info'!M734,Reference!$C$4)&lt;=7),15,IF(YEARFRAC('Client Info'!M734,Reference!$C$4)&gt;=8,25,IF(YEARFRAC('Client Info'!M734,Reference!$C$4)=YEARFRAC('Client Info'!M734,Reference!$C$4),0,0))))))))</f>
        <v/>
      </c>
      <c r="D734" s="19">
        <f>IF(OR('Client Info'!J734=Reference!$A$7),0,IF(OR(Reference!$A$5='Client Info'!J734, 'Client Info'!J734=Reference!$A$19,'Client Info'!J734=Reference!$A$23,'Client Info'!J734=Reference!$A$12),25, IF(OR('Client Info'!J734=Reference!$A$6, 'Client Info'!J734=Reference!$A$16),15, IF(OR('Client Info'!J734=Reference!$A$4,'Client Info'!J734=Reference!$A$13,'Client Info'!J734=Reference!$A$17,),5,0))))</f>
        <v>15</v>
      </c>
      <c r="E734" s="19">
        <f>IF('Client Info'!O734&lt;Reference!$E$5,0,IF(AND('Client Info'!O734&gt;=Reference!$E$5,'Client Info'!O734&lt;Reference!$E$6),5,IF(AND('Client Info'!O734&gt;=Reference!$E$6,'Client Info'!O734&lt;Reference!$E$7),15,IF(Reference!$E$7&lt;='Client Info'!O734,25))))</f>
        <v>0</v>
      </c>
      <c r="F734" s="19">
        <f>IF(OR('Client Info'!R734=Reference!$B$4,'Client Info'!R734=Reference!$B$5,'Client Info'!R734=Reference!$B$6),25,0)</f>
        <v>0</v>
      </c>
      <c r="G734" s="19">
        <f t="shared" si="13"/>
        <v>15</v>
      </c>
      <c r="H734" s="19" t="s">
        <v>855</v>
      </c>
    </row>
    <row r="735" spans="1:8" x14ac:dyDescent="0.35">
      <c r="A735" s="7" t="str">
        <f>VLOOKUP(B735,'Client Info'!$A:$B,2, FALSE)</f>
        <v>Jason Ham</v>
      </c>
      <c r="B735" s="19" t="str">
        <f>'Client Info'!A735</f>
        <v>EDC1516</v>
      </c>
      <c r="C735" s="19">
        <f ca="1">(IF('Client Info'!M735="","",(IF(YEARFRAC('Client Info'!M735,Reference!$C$4)&lt;1,0,IF(AND(YEARFRAC('Client Info'!M735,Reference!$C$4)&gt;=1,YEARFRAC('Client Info'!M735,Reference!$C$4)&lt;=3),5,IF(AND(YEARFRAC('Client Info'!M735,Reference!$C$4)&gt;=4,YEARFRAC('Client Info'!M735,Reference!$C$4)&lt;=7),15,IF(YEARFRAC('Client Info'!M735,Reference!$C$4)&gt;=8,25,IF(YEARFRAC('Client Info'!M735,Reference!$C$4)=YEARFRAC('Client Info'!M735,Reference!$C$4),0,0))))))))</f>
        <v>15</v>
      </c>
      <c r="D735" s="19">
        <f>IF(OR('Client Info'!J735=Reference!$A$7),0,IF(OR(Reference!$A$5='Client Info'!J735, 'Client Info'!J735=Reference!$A$19,'Client Info'!J735=Reference!$A$23,'Client Info'!J735=Reference!$A$12),25, IF(OR('Client Info'!J735=Reference!$A$6, 'Client Info'!J735=Reference!$A$16),15, IF(OR('Client Info'!J735=Reference!$A$4,'Client Info'!J735=Reference!$A$13,'Client Info'!J735=Reference!$A$17,),5,0))))</f>
        <v>5</v>
      </c>
      <c r="E735" s="19">
        <f>IF('Client Info'!O735&lt;Reference!$E$5,0,IF(AND('Client Info'!O735&gt;=Reference!$E$5,'Client Info'!O735&lt;Reference!$E$6),5,IF(AND('Client Info'!O735&gt;=Reference!$E$6,'Client Info'!O735&lt;Reference!$E$7),15,IF(Reference!$E$7&lt;='Client Info'!O735,25))))</f>
        <v>0</v>
      </c>
      <c r="F735" s="19">
        <f>IF(OR('Client Info'!R735=Reference!$B$4,'Client Info'!R735=Reference!$B$5,'Client Info'!R735=Reference!$B$6),25,0)</f>
        <v>0</v>
      </c>
      <c r="G735" s="19">
        <f t="shared" ca="1" si="13"/>
        <v>20</v>
      </c>
      <c r="H735" s="19" t="s">
        <v>1613</v>
      </c>
    </row>
    <row r="736" spans="1:8" x14ac:dyDescent="0.35">
      <c r="A736" s="7" t="str">
        <f>VLOOKUP(B736,'Client Info'!$A:$B,2, FALSE)</f>
        <v>Julie Samson</v>
      </c>
      <c r="B736" s="19" t="str">
        <f>'Client Info'!A736</f>
        <v>EDC1637g</v>
      </c>
      <c r="C736" s="19">
        <f ca="1">(IF('Client Info'!M736="","",(IF(YEARFRAC('Client Info'!M736,Reference!$C$4)&lt;1,0,IF(AND(YEARFRAC('Client Info'!M736,Reference!$C$4)&gt;=1,YEARFRAC('Client Info'!M736,Reference!$C$4)&lt;=3),5,IF(AND(YEARFRAC('Client Info'!M736,Reference!$C$4)&gt;=4,YEARFRAC('Client Info'!M736,Reference!$C$4)&lt;=7),15,IF(YEARFRAC('Client Info'!M736,Reference!$C$4)&gt;=8,25,IF(YEARFRAC('Client Info'!M736,Reference!$C$4)=YEARFRAC('Client Info'!M736,Reference!$C$4),0,0))))))))</f>
        <v>15</v>
      </c>
      <c r="D736" s="19">
        <f>IF(OR('Client Info'!J736=Reference!$A$7),0,IF(OR(Reference!$A$5='Client Info'!J736, 'Client Info'!J736=Reference!$A$19,'Client Info'!J736=Reference!$A$23,'Client Info'!J736=Reference!$A$12),25, IF(OR('Client Info'!J736=Reference!$A$6, 'Client Info'!J736=Reference!$A$16),15, IF(OR('Client Info'!J736=Reference!$A$4,'Client Info'!J736=Reference!$A$13,'Client Info'!J736=Reference!$A$17,),5,0))))</f>
        <v>5</v>
      </c>
      <c r="E736" s="19">
        <f>IF('Client Info'!O736&lt;Reference!$E$5,0,IF(AND('Client Info'!O736&gt;=Reference!$E$5,'Client Info'!O736&lt;Reference!$E$6),5,IF(AND('Client Info'!O736&gt;=Reference!$E$6,'Client Info'!O736&lt;Reference!$E$7),15,IF(Reference!$E$7&lt;='Client Info'!O736,25))))</f>
        <v>0</v>
      </c>
      <c r="F736" s="19">
        <f>IF(OR('Client Info'!R736=Reference!$B$4,'Client Info'!R736=Reference!$B$5,'Client Info'!R736=Reference!$B$6),25,0)</f>
        <v>25</v>
      </c>
      <c r="G736" s="19">
        <f t="shared" ca="1" si="13"/>
        <v>45</v>
      </c>
      <c r="H736" s="19" t="s">
        <v>835</v>
      </c>
    </row>
    <row r="737" spans="1:8" x14ac:dyDescent="0.35">
      <c r="A737" s="7" t="str">
        <f>VLOOKUP(B737,'Client Info'!$A:$B,2, FALSE)</f>
        <v>Anthony C. Elliott</v>
      </c>
      <c r="B737" s="19" t="str">
        <f>'Client Info'!A737</f>
        <v>EDC2322</v>
      </c>
      <c r="C737" s="19" t="str">
        <f>(IF('Client Info'!M737="","",(IF(YEARFRAC('Client Info'!M737,Reference!$C$4)&lt;1,0,IF(AND(YEARFRAC('Client Info'!M737,Reference!$C$4)&gt;=1,YEARFRAC('Client Info'!M737,Reference!$C$4)&lt;=3),5,IF(AND(YEARFRAC('Client Info'!M737,Reference!$C$4)&gt;=4,YEARFRAC('Client Info'!M737,Reference!$C$4)&lt;=7),15,IF(YEARFRAC('Client Info'!M737,Reference!$C$4)&gt;=8,25,IF(YEARFRAC('Client Info'!M737,Reference!$C$4)=YEARFRAC('Client Info'!M737,Reference!$C$4),0,0))))))))</f>
        <v/>
      </c>
      <c r="D737" s="19">
        <f>IF(OR('Client Info'!J737=Reference!$A$7),0,IF(OR(Reference!$A$5='Client Info'!J737, 'Client Info'!J737=Reference!$A$19,'Client Info'!J737=Reference!$A$23,'Client Info'!J737=Reference!$A$12),25, IF(OR('Client Info'!J737=Reference!$A$6, 'Client Info'!J737=Reference!$A$16),15, IF(OR('Client Info'!J737=Reference!$A$4,'Client Info'!J737=Reference!$A$13,'Client Info'!J737=Reference!$A$17,),5,0))))</f>
        <v>5</v>
      </c>
      <c r="E737" s="19">
        <f>IF('Client Info'!O737&lt;Reference!$E$5,0,IF(AND('Client Info'!O737&gt;=Reference!$E$5,'Client Info'!O737&lt;Reference!$E$6),5,IF(AND('Client Info'!O737&gt;=Reference!$E$6,'Client Info'!O737&lt;Reference!$E$7),15,IF(Reference!$E$7&lt;='Client Info'!O737,25))))</f>
        <v>0</v>
      </c>
      <c r="F737" s="19">
        <f>IF(OR('Client Info'!R737=Reference!$B$4,'Client Info'!R737=Reference!$B$5,'Client Info'!R737=Reference!$B$6),25,0)</f>
        <v>0</v>
      </c>
      <c r="G737" s="19">
        <f t="shared" si="13"/>
        <v>5</v>
      </c>
      <c r="H737" s="19" t="s">
        <v>1365</v>
      </c>
    </row>
    <row r="738" spans="1:8" x14ac:dyDescent="0.35">
      <c r="A738" s="7" t="str">
        <f>VLOOKUP(B738,'Client Info'!$A:$B,2, FALSE)</f>
        <v>Marvin Boateng</v>
      </c>
      <c r="B738" s="19" t="str">
        <f>'Client Info'!A738</f>
        <v>EDC1790</v>
      </c>
      <c r="C738" s="19">
        <f ca="1">(IF('Client Info'!M738="","",(IF(YEARFRAC('Client Info'!M738,Reference!$C$4)&lt;1,0,IF(AND(YEARFRAC('Client Info'!M738,Reference!$C$4)&gt;=1,YEARFRAC('Client Info'!M738,Reference!$C$4)&lt;=3),5,IF(AND(YEARFRAC('Client Info'!M738,Reference!$C$4)&gt;=4,YEARFRAC('Client Info'!M738,Reference!$C$4)&lt;=7),15,IF(YEARFRAC('Client Info'!M738,Reference!$C$4)&gt;=8,25,IF(YEARFRAC('Client Info'!M738,Reference!$C$4)=YEARFRAC('Client Info'!M738,Reference!$C$4),0,0))))))))</f>
        <v>25</v>
      </c>
      <c r="D738" s="19">
        <f>IF(OR('Client Info'!J738=Reference!$A$7),0,IF(OR(Reference!$A$5='Client Info'!J738, 'Client Info'!J738=Reference!$A$19,'Client Info'!J738=Reference!$A$23,'Client Info'!J738=Reference!$A$12),25, IF(OR('Client Info'!J738=Reference!$A$6, 'Client Info'!J738=Reference!$A$16),15, IF(OR('Client Info'!J738=Reference!$A$4,'Client Info'!J738=Reference!$A$13,'Client Info'!J738=Reference!$A$17,),5,0))))</f>
        <v>0</v>
      </c>
      <c r="E738" s="19">
        <f>IF('Client Info'!O738&lt;Reference!$E$5,0,IF(AND('Client Info'!O738&gt;=Reference!$E$5,'Client Info'!O738&lt;Reference!$E$6),5,IF(AND('Client Info'!O738&gt;=Reference!$E$6,'Client Info'!O738&lt;Reference!$E$7),15,IF(Reference!$E$7&lt;='Client Info'!O738,25))))</f>
        <v>15</v>
      </c>
      <c r="F738" s="19">
        <f>IF(OR('Client Info'!R738=Reference!$B$4,'Client Info'!R738=Reference!$B$5,'Client Info'!R738=Reference!$B$6),25,0)</f>
        <v>0</v>
      </c>
      <c r="G738" s="19">
        <f t="shared" ca="1" si="13"/>
        <v>40</v>
      </c>
      <c r="H738" s="19" t="s">
        <v>921</v>
      </c>
    </row>
    <row r="739" spans="1:8" x14ac:dyDescent="0.35">
      <c r="A739" s="7" t="str">
        <f>VLOOKUP(B739,'Client Info'!$A:$B,2, FALSE)</f>
        <v>Carlos Conejo</v>
      </c>
      <c r="B739" s="19" t="str">
        <f>'Client Info'!A739</f>
        <v>EDC0669</v>
      </c>
      <c r="C739" s="19">
        <f ca="1">(IF('Client Info'!M739="","",(IF(YEARFRAC('Client Info'!M739,Reference!$C$4)&lt;1,0,IF(AND(YEARFRAC('Client Info'!M739,Reference!$C$4)&gt;=1,YEARFRAC('Client Info'!M739,Reference!$C$4)&lt;=3),5,IF(AND(YEARFRAC('Client Info'!M739,Reference!$C$4)&gt;=4,YEARFRAC('Client Info'!M739,Reference!$C$4)&lt;=7),15,IF(YEARFRAC('Client Info'!M739,Reference!$C$4)&gt;=8,25,IF(YEARFRAC('Client Info'!M739,Reference!$C$4)=YEARFRAC('Client Info'!M739,Reference!$C$4),0,0))))))))</f>
        <v>25</v>
      </c>
      <c r="D739" s="19">
        <f>IF(OR('Client Info'!J739=Reference!$A$7),0,IF(OR(Reference!$A$5='Client Info'!J739, 'Client Info'!J739=Reference!$A$19,'Client Info'!J739=Reference!$A$23,'Client Info'!J739=Reference!$A$12),25, IF(OR('Client Info'!J739=Reference!$A$6, 'Client Info'!J739=Reference!$A$16),15, IF(OR('Client Info'!J739=Reference!$A$4,'Client Info'!J739=Reference!$A$13,'Client Info'!J739=Reference!$A$17,),5,0))))</f>
        <v>25</v>
      </c>
      <c r="E739" s="19">
        <f>IF('Client Info'!O739&lt;Reference!$E$5,0,IF(AND('Client Info'!O739&gt;=Reference!$E$5,'Client Info'!O739&lt;Reference!$E$6),5,IF(AND('Client Info'!O739&gt;=Reference!$E$6,'Client Info'!O739&lt;Reference!$E$7),15,IF(Reference!$E$7&lt;='Client Info'!O739,25))))</f>
        <v>25</v>
      </c>
      <c r="F739" s="19">
        <f>IF(OR('Client Info'!R739=Reference!$B$4,'Client Info'!R739=Reference!$B$5,'Client Info'!R739=Reference!$B$6),25,0)</f>
        <v>25</v>
      </c>
      <c r="G739" s="19">
        <f t="shared" ca="1" si="13"/>
        <v>100</v>
      </c>
      <c r="H739" s="19" t="s">
        <v>1261</v>
      </c>
    </row>
    <row r="740" spans="1:8" x14ac:dyDescent="0.35">
      <c r="A740" s="7" t="str">
        <f>VLOOKUP(B740,'Client Info'!$A:$B,2, FALSE)</f>
        <v>Pat Sweeney</v>
      </c>
      <c r="B740" s="19" t="str">
        <f>'Client Info'!A740</f>
        <v>EDC1501</v>
      </c>
      <c r="C740" s="19" t="str">
        <f>(IF('Client Info'!M740="","",(IF(YEARFRAC('Client Info'!M740,Reference!$C$4)&lt;1,0,IF(AND(YEARFRAC('Client Info'!M740,Reference!$C$4)&gt;=1,YEARFRAC('Client Info'!M740,Reference!$C$4)&lt;=3),5,IF(AND(YEARFRAC('Client Info'!M740,Reference!$C$4)&gt;=4,YEARFRAC('Client Info'!M740,Reference!$C$4)&lt;=7),15,IF(YEARFRAC('Client Info'!M740,Reference!$C$4)&gt;=8,25,IF(YEARFRAC('Client Info'!M740,Reference!$C$4)=YEARFRAC('Client Info'!M740,Reference!$C$4),0,0))))))))</f>
        <v/>
      </c>
      <c r="D740" s="19">
        <f>IF(OR('Client Info'!J740=Reference!$A$7),0,IF(OR(Reference!$A$5='Client Info'!J740, 'Client Info'!J740=Reference!$A$19,'Client Info'!J740=Reference!$A$23,'Client Info'!J740=Reference!$A$12),25, IF(OR('Client Info'!J740=Reference!$A$6, 'Client Info'!J740=Reference!$A$16),15, IF(OR('Client Info'!J740=Reference!$A$4,'Client Info'!J740=Reference!$A$13,'Client Info'!J740=Reference!$A$17,),5,0))))</f>
        <v>0</v>
      </c>
      <c r="E740" s="19">
        <f>IF('Client Info'!O740&lt;Reference!$E$5,0,IF(AND('Client Info'!O740&gt;=Reference!$E$5,'Client Info'!O740&lt;Reference!$E$6),5,IF(AND('Client Info'!O740&gt;=Reference!$E$6,'Client Info'!O740&lt;Reference!$E$7),15,IF(Reference!$E$7&lt;='Client Info'!O740,25))))</f>
        <v>0</v>
      </c>
      <c r="F740" s="19">
        <f>IF(OR('Client Info'!R740=Reference!$B$4,'Client Info'!R740=Reference!$B$5,'Client Info'!R740=Reference!$B$6),25,0)</f>
        <v>0</v>
      </c>
      <c r="G740" s="19">
        <f t="shared" si="13"/>
        <v>0</v>
      </c>
      <c r="H740" s="19" t="s">
        <v>796</v>
      </c>
    </row>
    <row r="741" spans="1:8" x14ac:dyDescent="0.35">
      <c r="A741" s="7" t="str">
        <f>VLOOKUP(B741,'Client Info'!$A:$B,2, FALSE)</f>
        <v>Jason Ham</v>
      </c>
      <c r="B741" s="19" t="str">
        <f>'Client Info'!A741</f>
        <v>EDC1285</v>
      </c>
      <c r="C741" s="19">
        <f ca="1">(IF('Client Info'!M741="","",(IF(YEARFRAC('Client Info'!M741,Reference!$C$4)&lt;1,0,IF(AND(YEARFRAC('Client Info'!M741,Reference!$C$4)&gt;=1,YEARFRAC('Client Info'!M741,Reference!$C$4)&lt;=3),5,IF(AND(YEARFRAC('Client Info'!M741,Reference!$C$4)&gt;=4,YEARFRAC('Client Info'!M741,Reference!$C$4)&lt;=7),15,IF(YEARFRAC('Client Info'!M741,Reference!$C$4)&gt;=8,25,IF(YEARFRAC('Client Info'!M741,Reference!$C$4)=YEARFRAC('Client Info'!M741,Reference!$C$4),0,0))))))))</f>
        <v>0</v>
      </c>
      <c r="D741" s="19">
        <f>IF(OR('Client Info'!J741=Reference!$A$7),0,IF(OR(Reference!$A$5='Client Info'!J741, 'Client Info'!J741=Reference!$A$19,'Client Info'!J741=Reference!$A$23,'Client Info'!J741=Reference!$A$12),25, IF(OR('Client Info'!J741=Reference!$A$6, 'Client Info'!J741=Reference!$A$16),15, IF(OR('Client Info'!J741=Reference!$A$4,'Client Info'!J741=Reference!$A$13,'Client Info'!J741=Reference!$A$17,),5,0))))</f>
        <v>5</v>
      </c>
      <c r="E741" s="19">
        <f>IF('Client Info'!O741&lt;Reference!$E$5,0,IF(AND('Client Info'!O741&gt;=Reference!$E$5,'Client Info'!O741&lt;Reference!$E$6),5,IF(AND('Client Info'!O741&gt;=Reference!$E$6,'Client Info'!O741&lt;Reference!$E$7),15,IF(Reference!$E$7&lt;='Client Info'!O741,25))))</f>
        <v>15</v>
      </c>
      <c r="F741" s="19">
        <f>IF(OR('Client Info'!R741=Reference!$B$4,'Client Info'!R741=Reference!$B$5,'Client Info'!R741=Reference!$B$6),25,0)</f>
        <v>0</v>
      </c>
      <c r="G741" s="19">
        <f t="shared" ca="1" si="13"/>
        <v>20</v>
      </c>
      <c r="H741" s="19" t="s">
        <v>1613</v>
      </c>
    </row>
    <row r="742" spans="1:8" x14ac:dyDescent="0.35">
      <c r="A742" s="7" t="str">
        <f>VLOOKUP(B742,'Client Info'!$A:$B,2, FALSE)</f>
        <v>Jason Ham</v>
      </c>
      <c r="B742" s="19" t="str">
        <f>'Client Info'!A742</f>
        <v>EDC1595g</v>
      </c>
      <c r="C742" s="19" t="str">
        <f>(IF('Client Info'!M742="","",(IF(YEARFRAC('Client Info'!M742,Reference!$C$4)&lt;1,0,IF(AND(YEARFRAC('Client Info'!M742,Reference!$C$4)&gt;=1,YEARFRAC('Client Info'!M742,Reference!$C$4)&lt;=3),5,IF(AND(YEARFRAC('Client Info'!M742,Reference!$C$4)&gt;=4,YEARFRAC('Client Info'!M742,Reference!$C$4)&lt;=7),15,IF(YEARFRAC('Client Info'!M742,Reference!$C$4)&gt;=8,25,IF(YEARFRAC('Client Info'!M742,Reference!$C$4)=YEARFRAC('Client Info'!M742,Reference!$C$4),0,0))))))))</f>
        <v/>
      </c>
      <c r="D742" s="19">
        <f>IF(OR('Client Info'!J742=Reference!$A$7),0,IF(OR(Reference!$A$5='Client Info'!J742, 'Client Info'!J742=Reference!$A$19,'Client Info'!J742=Reference!$A$23,'Client Info'!J742=Reference!$A$12),25, IF(OR('Client Info'!J742=Reference!$A$6, 'Client Info'!J742=Reference!$A$16),15, IF(OR('Client Info'!J742=Reference!$A$4,'Client Info'!J742=Reference!$A$13,'Client Info'!J742=Reference!$A$17,),5,0))))</f>
        <v>5</v>
      </c>
      <c r="E742" s="19">
        <f>IF('Client Info'!O742&lt;Reference!$E$5,0,IF(AND('Client Info'!O742&gt;=Reference!$E$5,'Client Info'!O742&lt;Reference!$E$6),5,IF(AND('Client Info'!O742&gt;=Reference!$E$6,'Client Info'!O742&lt;Reference!$E$7),15,IF(Reference!$E$7&lt;='Client Info'!O742,25))))</f>
        <v>0</v>
      </c>
      <c r="F742" s="19">
        <f>IF(OR('Client Info'!R742=Reference!$B$4,'Client Info'!R742=Reference!$B$5,'Client Info'!R742=Reference!$B$6),25,0)</f>
        <v>0</v>
      </c>
      <c r="G742" s="19">
        <f t="shared" si="13"/>
        <v>5</v>
      </c>
      <c r="H742" s="19" t="s">
        <v>1613</v>
      </c>
    </row>
    <row r="743" spans="1:8" x14ac:dyDescent="0.35">
      <c r="A743" s="7" t="str">
        <f>VLOOKUP(B743,'Client Info'!$A:$B,2, FALSE)</f>
        <v>Bill Bartels</v>
      </c>
      <c r="B743" s="19" t="str">
        <f>'Client Info'!A743</f>
        <v>EDC2873T</v>
      </c>
      <c r="C743" s="19">
        <f ca="1">(IF('Client Info'!M743="","",(IF(YEARFRAC('Client Info'!M743,Reference!$C$4)&lt;1,0,IF(AND(YEARFRAC('Client Info'!M743,Reference!$C$4)&gt;=1,YEARFRAC('Client Info'!M743,Reference!$C$4)&lt;=3),5,IF(AND(YEARFRAC('Client Info'!M743,Reference!$C$4)&gt;=4,YEARFRAC('Client Info'!M743,Reference!$C$4)&lt;=7),15,IF(YEARFRAC('Client Info'!M743,Reference!$C$4)&gt;=8,25,IF(YEARFRAC('Client Info'!M743,Reference!$C$4)=YEARFRAC('Client Info'!M743,Reference!$C$4),0,0))))))))</f>
        <v>5</v>
      </c>
      <c r="D743" s="19">
        <f>IF(OR('Client Info'!J743=Reference!$A$7),0,IF(OR(Reference!$A$5='Client Info'!J743, 'Client Info'!J743=Reference!$A$19,'Client Info'!J743=Reference!$A$23,'Client Info'!J743=Reference!$A$12),25, IF(OR('Client Info'!J743=Reference!$A$6, 'Client Info'!J743=Reference!$A$16),15, IF(OR('Client Info'!J743=Reference!$A$4,'Client Info'!J743=Reference!$A$13,'Client Info'!J743=Reference!$A$17,),5,0))))</f>
        <v>25</v>
      </c>
      <c r="E743" s="19">
        <f>IF('Client Info'!O743&lt;Reference!$E$5,0,IF(AND('Client Info'!O743&gt;=Reference!$E$5,'Client Info'!O743&lt;Reference!$E$6),5,IF(AND('Client Info'!O743&gt;=Reference!$E$6,'Client Info'!O743&lt;Reference!$E$7),15,IF(Reference!$E$7&lt;='Client Info'!O743,25))))</f>
        <v>0</v>
      </c>
      <c r="F743" s="19">
        <f>IF(OR('Client Info'!R743=Reference!$B$4,'Client Info'!R743=Reference!$B$5,'Client Info'!R743=Reference!$B$6),25,0)</f>
        <v>25</v>
      </c>
      <c r="G743" s="19">
        <f t="shared" ca="1" si="13"/>
        <v>55</v>
      </c>
      <c r="H743" s="19" t="s">
        <v>812</v>
      </c>
    </row>
    <row r="744" spans="1:8" x14ac:dyDescent="0.35">
      <c r="A744" s="7" t="str">
        <f>VLOOKUP(B744,'Client Info'!$A:$B,2, FALSE)</f>
        <v>Mary Anne Rooney</v>
      </c>
      <c r="B744" s="19" t="str">
        <f>'Client Info'!A744</f>
        <v>EDC0429</v>
      </c>
      <c r="C744" s="19">
        <f ca="1">(IF('Client Info'!M744="","",(IF(YEARFRAC('Client Info'!M744,Reference!$C$4)&lt;1,0,IF(AND(YEARFRAC('Client Info'!M744,Reference!$C$4)&gt;=1,YEARFRAC('Client Info'!M744,Reference!$C$4)&lt;=3),5,IF(AND(YEARFRAC('Client Info'!M744,Reference!$C$4)&gt;=4,YEARFRAC('Client Info'!M744,Reference!$C$4)&lt;=7),15,IF(YEARFRAC('Client Info'!M744,Reference!$C$4)&gt;=8,25,IF(YEARFRAC('Client Info'!M744,Reference!$C$4)=YEARFRAC('Client Info'!M744,Reference!$C$4),0,0))))))))</f>
        <v>25</v>
      </c>
      <c r="D744" s="19">
        <f>IF(OR('Client Info'!J744=Reference!$A$7),0,IF(OR(Reference!$A$5='Client Info'!J744, 'Client Info'!J744=Reference!$A$19,'Client Info'!J744=Reference!$A$23,'Client Info'!J744=Reference!$A$12),25, IF(OR('Client Info'!J744=Reference!$A$6, 'Client Info'!J744=Reference!$A$16),15, IF(OR('Client Info'!J744=Reference!$A$4,'Client Info'!J744=Reference!$A$13,'Client Info'!J744=Reference!$A$17,),5,0))))</f>
        <v>25</v>
      </c>
      <c r="E744" s="19">
        <f>IF('Client Info'!O744&lt;Reference!$E$5,0,IF(AND('Client Info'!O744&gt;=Reference!$E$5,'Client Info'!O744&lt;Reference!$E$6),5,IF(AND('Client Info'!O744&gt;=Reference!$E$6,'Client Info'!O744&lt;Reference!$E$7),15,IF(Reference!$E$7&lt;='Client Info'!O744,25))))</f>
        <v>15</v>
      </c>
      <c r="F744" s="19">
        <f>IF(OR('Client Info'!R744=Reference!$B$4,'Client Info'!R744=Reference!$B$5,'Client Info'!R744=Reference!$B$6),25,0)</f>
        <v>0</v>
      </c>
      <c r="G744" s="19">
        <f t="shared" ca="1" si="13"/>
        <v>65</v>
      </c>
      <c r="H744" s="19" t="s">
        <v>1659</v>
      </c>
    </row>
    <row r="745" spans="1:8" x14ac:dyDescent="0.35">
      <c r="A745" s="7" t="str">
        <f>VLOOKUP(B745,'Client Info'!$A:$B,2, FALSE)</f>
        <v>Ray Bowman</v>
      </c>
      <c r="B745" s="19" t="str">
        <f>'Client Info'!A745</f>
        <v>EDC2878</v>
      </c>
      <c r="C745" s="19">
        <f ca="1">(IF('Client Info'!M745="","",(IF(YEARFRAC('Client Info'!M745,Reference!$C$4)&lt;1,0,IF(AND(YEARFRAC('Client Info'!M745,Reference!$C$4)&gt;=1,YEARFRAC('Client Info'!M745,Reference!$C$4)&lt;=3),5,IF(AND(YEARFRAC('Client Info'!M745,Reference!$C$4)&gt;=4,YEARFRAC('Client Info'!M745,Reference!$C$4)&lt;=7),15,IF(YEARFRAC('Client Info'!M745,Reference!$C$4)&gt;=8,25,IF(YEARFRAC('Client Info'!M745,Reference!$C$4)=YEARFRAC('Client Info'!M745,Reference!$C$4),0,0))))))))</f>
        <v>25</v>
      </c>
      <c r="D745" s="19">
        <f>IF(OR('Client Info'!J745=Reference!$A$7),0,IF(OR(Reference!$A$5='Client Info'!J745, 'Client Info'!J745=Reference!$A$19,'Client Info'!J745=Reference!$A$23,'Client Info'!J745=Reference!$A$12),25, IF(OR('Client Info'!J745=Reference!$A$6, 'Client Info'!J745=Reference!$A$16),15, IF(OR('Client Info'!J745=Reference!$A$4,'Client Info'!J745=Reference!$A$13,'Client Info'!J745=Reference!$A$17,),5,0))))</f>
        <v>25</v>
      </c>
      <c r="E745" s="19">
        <f>IF('Client Info'!O745&lt;Reference!$E$5,0,IF(AND('Client Info'!O745&gt;=Reference!$E$5,'Client Info'!O745&lt;Reference!$E$6),5,IF(AND('Client Info'!O745&gt;=Reference!$E$6,'Client Info'!O745&lt;Reference!$E$7),15,IF(Reference!$E$7&lt;='Client Info'!O745,25))))</f>
        <v>15</v>
      </c>
      <c r="F745" s="19">
        <f>IF(OR('Client Info'!R745=Reference!$B$4,'Client Info'!R745=Reference!$B$5,'Client Info'!R745=Reference!$B$6),25,0)</f>
        <v>0</v>
      </c>
      <c r="G745" s="19">
        <f t="shared" ca="1" si="13"/>
        <v>65</v>
      </c>
      <c r="H745" s="19" t="s">
        <v>912</v>
      </c>
    </row>
    <row r="746" spans="1:8" x14ac:dyDescent="0.35">
      <c r="A746" s="7" t="str">
        <f>VLOOKUP(B746,'Client Info'!$A:$B,2, FALSE)</f>
        <v>Ray Bowman</v>
      </c>
      <c r="B746" s="19" t="str">
        <f>'Client Info'!A746</f>
        <v>EDC0350</v>
      </c>
      <c r="C746" s="19">
        <f ca="1">(IF('Client Info'!M746="","",(IF(YEARFRAC('Client Info'!M746,Reference!$C$4)&lt;1,0,IF(AND(YEARFRAC('Client Info'!M746,Reference!$C$4)&gt;=1,YEARFRAC('Client Info'!M746,Reference!$C$4)&lt;=3),5,IF(AND(YEARFRAC('Client Info'!M746,Reference!$C$4)&gt;=4,YEARFRAC('Client Info'!M746,Reference!$C$4)&lt;=7),15,IF(YEARFRAC('Client Info'!M746,Reference!$C$4)&gt;=8,25,IF(YEARFRAC('Client Info'!M746,Reference!$C$4)=YEARFRAC('Client Info'!M746,Reference!$C$4),0,0))))))))</f>
        <v>15</v>
      </c>
      <c r="D746" s="19">
        <f>IF(OR('Client Info'!J746=Reference!$A$7),0,IF(OR(Reference!$A$5='Client Info'!J746, 'Client Info'!J746=Reference!$A$19,'Client Info'!J746=Reference!$A$23,'Client Info'!J746=Reference!$A$12),25, IF(OR('Client Info'!J746=Reference!$A$6, 'Client Info'!J746=Reference!$A$16),15, IF(OR('Client Info'!J746=Reference!$A$4,'Client Info'!J746=Reference!$A$13,'Client Info'!J746=Reference!$A$17,),5,0))))</f>
        <v>0</v>
      </c>
      <c r="E746" s="19">
        <f>IF('Client Info'!O746&lt;Reference!$E$5,0,IF(AND('Client Info'!O746&gt;=Reference!$E$5,'Client Info'!O746&lt;Reference!$E$6),5,IF(AND('Client Info'!O746&gt;=Reference!$E$6,'Client Info'!O746&lt;Reference!$E$7),15,IF(Reference!$E$7&lt;='Client Info'!O746,25))))</f>
        <v>0</v>
      </c>
      <c r="F746" s="19">
        <f>IF(OR('Client Info'!R746=Reference!$B$4,'Client Info'!R746=Reference!$B$5,'Client Info'!R746=Reference!$B$6),25,0)</f>
        <v>0</v>
      </c>
      <c r="G746" s="19">
        <f t="shared" ca="1" si="13"/>
        <v>15</v>
      </c>
      <c r="H746" s="19" t="s">
        <v>912</v>
      </c>
    </row>
    <row r="747" spans="1:8" x14ac:dyDescent="0.35">
      <c r="A747" s="7" t="str">
        <f>VLOOKUP(B747,'Client Info'!$A:$B,2, FALSE)</f>
        <v>Rose Obetz</v>
      </c>
      <c r="B747" s="19" t="str">
        <f>'Client Info'!A747</f>
        <v>EDC2967</v>
      </c>
      <c r="C747" s="19" t="str">
        <f>(IF('Client Info'!M747="","",(IF(YEARFRAC('Client Info'!M747,Reference!$C$4)&lt;1,0,IF(AND(YEARFRAC('Client Info'!M747,Reference!$C$4)&gt;=1,YEARFRAC('Client Info'!M747,Reference!$C$4)&lt;=3),5,IF(AND(YEARFRAC('Client Info'!M747,Reference!$C$4)&gt;=4,YEARFRAC('Client Info'!M747,Reference!$C$4)&lt;=7),15,IF(YEARFRAC('Client Info'!M747,Reference!$C$4)&gt;=8,25,IF(YEARFRAC('Client Info'!M747,Reference!$C$4)=YEARFRAC('Client Info'!M747,Reference!$C$4),0,0))))))))</f>
        <v/>
      </c>
      <c r="D747" s="19">
        <f>IF(OR('Client Info'!J747=Reference!$A$7),0,IF(OR(Reference!$A$5='Client Info'!J747, 'Client Info'!J747=Reference!$A$19,'Client Info'!J747=Reference!$A$23,'Client Info'!J747=Reference!$A$12),25, IF(OR('Client Info'!J747=Reference!$A$6, 'Client Info'!J747=Reference!$A$16),15, IF(OR('Client Info'!J747=Reference!$A$4,'Client Info'!J747=Reference!$A$13,'Client Info'!J747=Reference!$A$17,),5,0))))</f>
        <v>0</v>
      </c>
      <c r="E747" s="19">
        <f>IF('Client Info'!O747&lt;Reference!$E$5,0,IF(AND('Client Info'!O747&gt;=Reference!$E$5,'Client Info'!O747&lt;Reference!$E$6),5,IF(AND('Client Info'!O747&gt;=Reference!$E$6,'Client Info'!O747&lt;Reference!$E$7),15,IF(Reference!$E$7&lt;='Client Info'!O747,25))))</f>
        <v>0</v>
      </c>
      <c r="F747" s="19">
        <f>IF(OR('Client Info'!R747=Reference!$B$4,'Client Info'!R747=Reference!$B$5,'Client Info'!R747=Reference!$B$6),25,0)</f>
        <v>0</v>
      </c>
      <c r="G747" s="19">
        <f t="shared" si="13"/>
        <v>0</v>
      </c>
      <c r="H747" s="19" t="s">
        <v>874</v>
      </c>
    </row>
    <row r="748" spans="1:8" x14ac:dyDescent="0.35">
      <c r="A748" s="7" t="str">
        <f>VLOOKUP(B748,'Client Info'!$A:$B,2, FALSE)</f>
        <v>Ray Bowman</v>
      </c>
      <c r="B748" s="19" t="str">
        <f>'Client Info'!A748</f>
        <v>EDC2656T</v>
      </c>
      <c r="C748" s="19">
        <f ca="1">(IF('Client Info'!M748="","",(IF(YEARFRAC('Client Info'!M748,Reference!$C$4)&lt;1,0,IF(AND(YEARFRAC('Client Info'!M748,Reference!$C$4)&gt;=1,YEARFRAC('Client Info'!M748,Reference!$C$4)&lt;=3),5,IF(AND(YEARFRAC('Client Info'!M748,Reference!$C$4)&gt;=4,YEARFRAC('Client Info'!M748,Reference!$C$4)&lt;=7),15,IF(YEARFRAC('Client Info'!M748,Reference!$C$4)&gt;=8,25,IF(YEARFRAC('Client Info'!M748,Reference!$C$4)=YEARFRAC('Client Info'!M748,Reference!$C$4),0,0))))))))</f>
        <v>5</v>
      </c>
      <c r="D748" s="19">
        <f>IF(OR('Client Info'!J748=Reference!$A$7),0,IF(OR(Reference!$A$5='Client Info'!J748, 'Client Info'!J748=Reference!$A$19,'Client Info'!J748=Reference!$A$23,'Client Info'!J748=Reference!$A$12),25, IF(OR('Client Info'!J748=Reference!$A$6, 'Client Info'!J748=Reference!$A$16),15, IF(OR('Client Info'!J748=Reference!$A$4,'Client Info'!J748=Reference!$A$13,'Client Info'!J748=Reference!$A$17,),5,0))))</f>
        <v>0</v>
      </c>
      <c r="E748" s="19">
        <f>IF('Client Info'!O748&lt;Reference!$E$5,0,IF(AND('Client Info'!O748&gt;=Reference!$E$5,'Client Info'!O748&lt;Reference!$E$6),5,IF(AND('Client Info'!O748&gt;=Reference!$E$6,'Client Info'!O748&lt;Reference!$E$7),15,IF(Reference!$E$7&lt;='Client Info'!O748,25))))</f>
        <v>0</v>
      </c>
      <c r="F748" s="19">
        <f>IF(OR('Client Info'!R748=Reference!$B$4,'Client Info'!R748=Reference!$B$5,'Client Info'!R748=Reference!$B$6),25,0)</f>
        <v>0</v>
      </c>
      <c r="G748" s="19">
        <f t="shared" ca="1" si="13"/>
        <v>5</v>
      </c>
      <c r="H748" s="19" t="s">
        <v>912</v>
      </c>
    </row>
    <row r="749" spans="1:8" x14ac:dyDescent="0.35">
      <c r="A749" s="7" t="str">
        <f>VLOOKUP(B749,'Client Info'!$A:$B,2, FALSE)</f>
        <v>David Pollock</v>
      </c>
      <c r="B749" s="19" t="str">
        <f>'Client Info'!A749</f>
        <v>EDC1388</v>
      </c>
      <c r="C749" s="19">
        <f ca="1">(IF('Client Info'!M749="","",(IF(YEARFRAC('Client Info'!M749,Reference!$C$4)&lt;1,0,IF(AND(YEARFRAC('Client Info'!M749,Reference!$C$4)&gt;=1,YEARFRAC('Client Info'!M749,Reference!$C$4)&lt;=3),5,IF(AND(YEARFRAC('Client Info'!M749,Reference!$C$4)&gt;=4,YEARFRAC('Client Info'!M749,Reference!$C$4)&lt;=7),15,IF(YEARFRAC('Client Info'!M749,Reference!$C$4)&gt;=8,25,IF(YEARFRAC('Client Info'!M749,Reference!$C$4)=YEARFRAC('Client Info'!M749,Reference!$C$4),0,0))))))))</f>
        <v>15</v>
      </c>
      <c r="D749" s="19">
        <f>IF(OR('Client Info'!J749=Reference!$A$7),0,IF(OR(Reference!$A$5='Client Info'!J749, 'Client Info'!J749=Reference!$A$19,'Client Info'!J749=Reference!$A$23,'Client Info'!J749=Reference!$A$12),25, IF(OR('Client Info'!J749=Reference!$A$6, 'Client Info'!J749=Reference!$A$16),15, IF(OR('Client Info'!J749=Reference!$A$4,'Client Info'!J749=Reference!$A$13,'Client Info'!J749=Reference!$A$17,),5,0))))</f>
        <v>0</v>
      </c>
      <c r="E749" s="19">
        <f>IF('Client Info'!O749&lt;Reference!$E$5,0,IF(AND('Client Info'!O749&gt;=Reference!$E$5,'Client Info'!O749&lt;Reference!$E$6),5,IF(AND('Client Info'!O749&gt;=Reference!$E$6,'Client Info'!O749&lt;Reference!$E$7),15,IF(Reference!$E$7&lt;='Client Info'!O749,25))))</f>
        <v>0</v>
      </c>
      <c r="F749" s="19">
        <f>IF(OR('Client Info'!R749=Reference!$B$4,'Client Info'!R749=Reference!$B$5,'Client Info'!R749=Reference!$B$6),25,0)</f>
        <v>0</v>
      </c>
      <c r="G749" s="19">
        <f t="shared" ca="1" si="13"/>
        <v>15</v>
      </c>
      <c r="H749" s="19" t="s">
        <v>1750</v>
      </c>
    </row>
    <row r="750" spans="1:8" x14ac:dyDescent="0.35">
      <c r="A750" s="7" t="str">
        <f>VLOOKUP(B750,'Client Info'!$A:$B,2, FALSE)</f>
        <v>Melissa Moreno</v>
      </c>
      <c r="B750" s="19" t="str">
        <f>'Client Info'!A750</f>
        <v>EDC1480</v>
      </c>
      <c r="C750" s="19">
        <f ca="1">(IF('Client Info'!M750="","",(IF(YEARFRAC('Client Info'!M750,Reference!$C$4)&lt;1,0,IF(AND(YEARFRAC('Client Info'!M750,Reference!$C$4)&gt;=1,YEARFRAC('Client Info'!M750,Reference!$C$4)&lt;=3),5,IF(AND(YEARFRAC('Client Info'!M750,Reference!$C$4)&gt;=4,YEARFRAC('Client Info'!M750,Reference!$C$4)&lt;=7),15,IF(YEARFRAC('Client Info'!M750,Reference!$C$4)&gt;=8,25,IF(YEARFRAC('Client Info'!M750,Reference!$C$4)=YEARFRAC('Client Info'!M750,Reference!$C$4),0,0))))))))</f>
        <v>15</v>
      </c>
      <c r="D750" s="19">
        <f>IF(OR('Client Info'!J750=Reference!$A$7),0,IF(OR(Reference!$A$5='Client Info'!J750, 'Client Info'!J750=Reference!$A$19,'Client Info'!J750=Reference!$A$23,'Client Info'!J750=Reference!$A$12),25, IF(OR('Client Info'!J750=Reference!$A$6, 'Client Info'!J750=Reference!$A$16),15, IF(OR('Client Info'!J750=Reference!$A$4,'Client Info'!J750=Reference!$A$13,'Client Info'!J750=Reference!$A$17,),5,0))))</f>
        <v>5</v>
      </c>
      <c r="E750" s="19">
        <f>IF('Client Info'!O750&lt;Reference!$E$5,0,IF(AND('Client Info'!O750&gt;=Reference!$E$5,'Client Info'!O750&lt;Reference!$E$6),5,IF(AND('Client Info'!O750&gt;=Reference!$E$6,'Client Info'!O750&lt;Reference!$E$7),15,IF(Reference!$E$7&lt;='Client Info'!O750,25))))</f>
        <v>0</v>
      </c>
      <c r="F750" s="19">
        <f>IF(OR('Client Info'!R750=Reference!$B$4,'Client Info'!R750=Reference!$B$5,'Client Info'!R750=Reference!$B$6),25,0)</f>
        <v>0</v>
      </c>
      <c r="G750" s="19">
        <f t="shared" ca="1" si="13"/>
        <v>20</v>
      </c>
      <c r="H750" s="19" t="s">
        <v>1601</v>
      </c>
    </row>
    <row r="751" spans="1:8" x14ac:dyDescent="0.35">
      <c r="A751" s="7" t="str">
        <f>VLOOKUP(B751,'Client Info'!$A:$B,2, FALSE)</f>
        <v>Bill Bartels</v>
      </c>
      <c r="B751" s="19" t="str">
        <f>'Client Info'!A751</f>
        <v>EDC2592</v>
      </c>
      <c r="C751" s="19" t="str">
        <f>(IF('Client Info'!M751="","",(IF(YEARFRAC('Client Info'!M751,Reference!$C$4)&lt;1,0,IF(AND(YEARFRAC('Client Info'!M751,Reference!$C$4)&gt;=1,YEARFRAC('Client Info'!M751,Reference!$C$4)&lt;=3),5,IF(AND(YEARFRAC('Client Info'!M751,Reference!$C$4)&gt;=4,YEARFRAC('Client Info'!M751,Reference!$C$4)&lt;=7),15,IF(YEARFRAC('Client Info'!M751,Reference!$C$4)&gt;=8,25,IF(YEARFRAC('Client Info'!M751,Reference!$C$4)=YEARFRAC('Client Info'!M751,Reference!$C$4),0,0))))))))</f>
        <v/>
      </c>
      <c r="D751" s="19">
        <f>IF(OR('Client Info'!J751=Reference!$A$7),0,IF(OR(Reference!$A$5='Client Info'!J751, 'Client Info'!J751=Reference!$A$19,'Client Info'!J751=Reference!$A$23,'Client Info'!J751=Reference!$A$12),25, IF(OR('Client Info'!J751=Reference!$A$6, 'Client Info'!J751=Reference!$A$16),15, IF(OR('Client Info'!J751=Reference!$A$4,'Client Info'!J751=Reference!$A$13,'Client Info'!J751=Reference!$A$17,),5,0))))</f>
        <v>5</v>
      </c>
      <c r="E751" s="19">
        <f>IF('Client Info'!O751&lt;Reference!$E$5,0,IF(AND('Client Info'!O751&gt;=Reference!$E$5,'Client Info'!O751&lt;Reference!$E$6),5,IF(AND('Client Info'!O751&gt;=Reference!$E$6,'Client Info'!O751&lt;Reference!$E$7),15,IF(Reference!$E$7&lt;='Client Info'!O751,25))))</f>
        <v>0</v>
      </c>
      <c r="F751" s="19">
        <f>IF(OR('Client Info'!R751=Reference!$B$4,'Client Info'!R751=Reference!$B$5,'Client Info'!R751=Reference!$B$6),25,0)</f>
        <v>0</v>
      </c>
      <c r="G751" s="19">
        <f t="shared" si="13"/>
        <v>5</v>
      </c>
      <c r="H751" s="19" t="s">
        <v>812</v>
      </c>
    </row>
    <row r="752" spans="1:8" x14ac:dyDescent="0.35">
      <c r="A752" s="7" t="str">
        <f>VLOOKUP(B752,'Client Info'!$A:$B,2, FALSE)</f>
        <v>Rose Obetz</v>
      </c>
      <c r="B752" s="19" t="str">
        <f>'Client Info'!A752</f>
        <v>EDC1903g</v>
      </c>
      <c r="C752" s="19">
        <f ca="1">(IF('Client Info'!M752="","",(IF(YEARFRAC('Client Info'!M752,Reference!$C$4)&lt;1,0,IF(AND(YEARFRAC('Client Info'!M752,Reference!$C$4)&gt;=1,YEARFRAC('Client Info'!M752,Reference!$C$4)&lt;=3),5,IF(AND(YEARFRAC('Client Info'!M752,Reference!$C$4)&gt;=4,YEARFRAC('Client Info'!M752,Reference!$C$4)&lt;=7),15,IF(YEARFRAC('Client Info'!M752,Reference!$C$4)&gt;=8,25,IF(YEARFRAC('Client Info'!M752,Reference!$C$4)=YEARFRAC('Client Info'!M752,Reference!$C$4),0,0))))))))</f>
        <v>15</v>
      </c>
      <c r="D752" s="19">
        <f>IF(OR('Client Info'!J752=Reference!$A$7),0,IF(OR(Reference!$A$5='Client Info'!J752, 'Client Info'!J752=Reference!$A$19,'Client Info'!J752=Reference!$A$23,'Client Info'!J752=Reference!$A$12),25, IF(OR('Client Info'!J752=Reference!$A$6, 'Client Info'!J752=Reference!$A$16),15, IF(OR('Client Info'!J752=Reference!$A$4,'Client Info'!J752=Reference!$A$13,'Client Info'!J752=Reference!$A$17,),5,0))))</f>
        <v>5</v>
      </c>
      <c r="E752" s="19">
        <f>IF('Client Info'!O752&lt;Reference!$E$5,0,IF(AND('Client Info'!O752&gt;=Reference!$E$5,'Client Info'!O752&lt;Reference!$E$6),5,IF(AND('Client Info'!O752&gt;=Reference!$E$6,'Client Info'!O752&lt;Reference!$E$7),15,IF(Reference!$E$7&lt;='Client Info'!O752,25))))</f>
        <v>0</v>
      </c>
      <c r="F752" s="19">
        <f>IF(OR('Client Info'!R752=Reference!$B$4,'Client Info'!R752=Reference!$B$5,'Client Info'!R752=Reference!$B$6),25,0)</f>
        <v>25</v>
      </c>
      <c r="G752" s="19">
        <f t="shared" ca="1" si="13"/>
        <v>45</v>
      </c>
      <c r="H752" s="19" t="s">
        <v>874</v>
      </c>
    </row>
    <row r="753" spans="1:8" x14ac:dyDescent="0.35">
      <c r="A753" s="7" t="str">
        <f>VLOOKUP(B753,'Client Info'!$A:$B,2, FALSE)</f>
        <v>Sylvia Martini</v>
      </c>
      <c r="B753" s="19" t="str">
        <f>'Client Info'!A753</f>
        <v>EDC3022</v>
      </c>
      <c r="C753" s="19">
        <f ca="1">(IF('Client Info'!M753="","",(IF(YEARFRAC('Client Info'!M753,Reference!$C$4)&lt;1,0,IF(AND(YEARFRAC('Client Info'!M753,Reference!$C$4)&gt;=1,YEARFRAC('Client Info'!M753,Reference!$C$4)&lt;=3),5,IF(AND(YEARFRAC('Client Info'!M753,Reference!$C$4)&gt;=4,YEARFRAC('Client Info'!M753,Reference!$C$4)&lt;=7),15,IF(YEARFRAC('Client Info'!M753,Reference!$C$4)&gt;=8,25,IF(YEARFRAC('Client Info'!M753,Reference!$C$4)=YEARFRAC('Client Info'!M753,Reference!$C$4),0,0))))))))</f>
        <v>0</v>
      </c>
      <c r="D753" s="19">
        <f>IF(OR('Client Info'!J753=Reference!$A$7),0,IF(OR(Reference!$A$5='Client Info'!J753, 'Client Info'!J753=Reference!$A$19,'Client Info'!J753=Reference!$A$23,'Client Info'!J753=Reference!$A$12),25, IF(OR('Client Info'!J753=Reference!$A$6, 'Client Info'!J753=Reference!$A$16),15, IF(OR('Client Info'!J753=Reference!$A$4,'Client Info'!J753=Reference!$A$13,'Client Info'!J753=Reference!$A$17,),5,0))))</f>
        <v>0</v>
      </c>
      <c r="E753" s="19">
        <f>IF('Client Info'!O753&lt;Reference!$E$5,0,IF(AND('Client Info'!O753&gt;=Reference!$E$5,'Client Info'!O753&lt;Reference!$E$6),5,IF(AND('Client Info'!O753&gt;=Reference!$E$6,'Client Info'!O753&lt;Reference!$E$7),15,IF(Reference!$E$7&lt;='Client Info'!O753,25))))</f>
        <v>0</v>
      </c>
      <c r="F753" s="19">
        <f>IF(OR('Client Info'!R753=Reference!$B$4,'Client Info'!R753=Reference!$B$5,'Client Info'!R753=Reference!$B$6),25,0)</f>
        <v>25</v>
      </c>
      <c r="G753" s="19">
        <f t="shared" ca="1" si="13"/>
        <v>25</v>
      </c>
      <c r="H753" s="19" t="s">
        <v>822</v>
      </c>
    </row>
    <row r="754" spans="1:8" x14ac:dyDescent="0.35">
      <c r="A754" s="7" t="str">
        <f>VLOOKUP(B754,'Client Info'!$A:$B,2, FALSE)</f>
        <v>Ray Bowman</v>
      </c>
      <c r="B754" s="19" t="str">
        <f>'Client Info'!A754</f>
        <v>EDC2796DR</v>
      </c>
      <c r="C754" s="19">
        <f ca="1">(IF('Client Info'!M754="","",(IF(YEARFRAC('Client Info'!M754,Reference!$C$4)&lt;1,0,IF(AND(YEARFRAC('Client Info'!M754,Reference!$C$4)&gt;=1,YEARFRAC('Client Info'!M754,Reference!$C$4)&lt;=3),5,IF(AND(YEARFRAC('Client Info'!M754,Reference!$C$4)&gt;=4,YEARFRAC('Client Info'!M754,Reference!$C$4)&lt;=7),15,IF(YEARFRAC('Client Info'!M754,Reference!$C$4)&gt;=8,25,IF(YEARFRAC('Client Info'!M754,Reference!$C$4)=YEARFRAC('Client Info'!M754,Reference!$C$4),0,0))))))))</f>
        <v>15</v>
      </c>
      <c r="D754" s="19">
        <f>IF(OR('Client Info'!J754=Reference!$A$7),0,IF(OR(Reference!$A$5='Client Info'!J754, 'Client Info'!J754=Reference!$A$19,'Client Info'!J754=Reference!$A$23,'Client Info'!J754=Reference!$A$12),25, IF(OR('Client Info'!J754=Reference!$A$6, 'Client Info'!J754=Reference!$A$16),15, IF(OR('Client Info'!J754=Reference!$A$4,'Client Info'!J754=Reference!$A$13,'Client Info'!J754=Reference!$A$17,),5,0))))</f>
        <v>5</v>
      </c>
      <c r="E754" s="19">
        <f>IF('Client Info'!O754&lt;Reference!$E$5,0,IF(AND('Client Info'!O754&gt;=Reference!$E$5,'Client Info'!O754&lt;Reference!$E$6),5,IF(AND('Client Info'!O754&gt;=Reference!$E$6,'Client Info'!O754&lt;Reference!$E$7),15,IF(Reference!$E$7&lt;='Client Info'!O754,25))))</f>
        <v>25</v>
      </c>
      <c r="F754" s="19">
        <f>IF(OR('Client Info'!R754=Reference!$B$4,'Client Info'!R754=Reference!$B$5,'Client Info'!R754=Reference!$B$6),25,0)</f>
        <v>25</v>
      </c>
      <c r="G754" s="19">
        <f t="shared" ca="1" si="13"/>
        <v>70</v>
      </c>
      <c r="H754" s="19" t="s">
        <v>912</v>
      </c>
    </row>
    <row r="755" spans="1:8" x14ac:dyDescent="0.35">
      <c r="A755" s="7" t="str">
        <f>VLOOKUP(B755,'Client Info'!$A:$B,2, FALSE)</f>
        <v>Sylvia Martini</v>
      </c>
      <c r="B755" s="19" t="str">
        <f>'Client Info'!A755</f>
        <v>EDC2811</v>
      </c>
      <c r="C755" s="19">
        <f ca="1">(IF('Client Info'!M755="","",(IF(YEARFRAC('Client Info'!M755,Reference!$C$4)&lt;1,0,IF(AND(YEARFRAC('Client Info'!M755,Reference!$C$4)&gt;=1,YEARFRAC('Client Info'!M755,Reference!$C$4)&lt;=3),5,IF(AND(YEARFRAC('Client Info'!M755,Reference!$C$4)&gt;=4,YEARFRAC('Client Info'!M755,Reference!$C$4)&lt;=7),15,IF(YEARFRAC('Client Info'!M755,Reference!$C$4)&gt;=8,25,IF(YEARFRAC('Client Info'!M755,Reference!$C$4)=YEARFRAC('Client Info'!M755,Reference!$C$4),0,0))))))))</f>
        <v>0</v>
      </c>
      <c r="D755" s="19">
        <f>IF(OR('Client Info'!J755=Reference!$A$7),0,IF(OR(Reference!$A$5='Client Info'!J755, 'Client Info'!J755=Reference!$A$19,'Client Info'!J755=Reference!$A$23,'Client Info'!J755=Reference!$A$12),25, IF(OR('Client Info'!J755=Reference!$A$6, 'Client Info'!J755=Reference!$A$16),15, IF(OR('Client Info'!J755=Reference!$A$4,'Client Info'!J755=Reference!$A$13,'Client Info'!J755=Reference!$A$17,),5,0))))</f>
        <v>0</v>
      </c>
      <c r="E755" s="19">
        <f>IF('Client Info'!O755&lt;Reference!$E$5,0,IF(AND('Client Info'!O755&gt;=Reference!$E$5,'Client Info'!O755&lt;Reference!$E$6),5,IF(AND('Client Info'!O755&gt;=Reference!$E$6,'Client Info'!O755&lt;Reference!$E$7),15,IF(Reference!$E$7&lt;='Client Info'!O755,25))))</f>
        <v>0</v>
      </c>
      <c r="F755" s="19">
        <f>IF(OR('Client Info'!R755=Reference!$B$4,'Client Info'!R755=Reference!$B$5,'Client Info'!R755=Reference!$B$6),25,0)</f>
        <v>0</v>
      </c>
      <c r="G755" s="19">
        <f t="shared" ca="1" si="13"/>
        <v>0</v>
      </c>
      <c r="H755" s="19" t="s">
        <v>822</v>
      </c>
    </row>
    <row r="756" spans="1:8" x14ac:dyDescent="0.35">
      <c r="A756" s="7" t="str">
        <f>VLOOKUP(B756,'Client Info'!$A:$B,2, FALSE)</f>
        <v>Pat Sweeney</v>
      </c>
      <c r="B756" s="19" t="str">
        <f>'Client Info'!A756</f>
        <v>EDC0529</v>
      </c>
      <c r="C756" s="19">
        <f ca="1">(IF('Client Info'!M756="","",(IF(YEARFRAC('Client Info'!M756,Reference!$C$4)&lt;1,0,IF(AND(YEARFRAC('Client Info'!M756,Reference!$C$4)&gt;=1,YEARFRAC('Client Info'!M756,Reference!$C$4)&lt;=3),5,IF(AND(YEARFRAC('Client Info'!M756,Reference!$C$4)&gt;=4,YEARFRAC('Client Info'!M756,Reference!$C$4)&lt;=7),15,IF(YEARFRAC('Client Info'!M756,Reference!$C$4)&gt;=8,25,IF(YEARFRAC('Client Info'!M756,Reference!$C$4)=YEARFRAC('Client Info'!M756,Reference!$C$4),0,0))))))))</f>
        <v>25</v>
      </c>
      <c r="D756" s="19">
        <f>IF(OR('Client Info'!J756=Reference!$A$7),0,IF(OR(Reference!$A$5='Client Info'!J756, 'Client Info'!J756=Reference!$A$19,'Client Info'!J756=Reference!$A$23,'Client Info'!J756=Reference!$A$12),25, IF(OR('Client Info'!J756=Reference!$A$6, 'Client Info'!J756=Reference!$A$16),15, IF(OR('Client Info'!J756=Reference!$A$4,'Client Info'!J756=Reference!$A$13,'Client Info'!J756=Reference!$A$17,),5,0))))</f>
        <v>5</v>
      </c>
      <c r="E756" s="19">
        <f>IF('Client Info'!O756&lt;Reference!$E$5,0,IF(AND('Client Info'!O756&gt;=Reference!$E$5,'Client Info'!O756&lt;Reference!$E$6),5,IF(AND('Client Info'!O756&gt;=Reference!$E$6,'Client Info'!O756&lt;Reference!$E$7),15,IF(Reference!$E$7&lt;='Client Info'!O756,25))))</f>
        <v>5</v>
      </c>
      <c r="F756" s="19">
        <f>IF(OR('Client Info'!R756=Reference!$B$4,'Client Info'!R756=Reference!$B$5,'Client Info'!R756=Reference!$B$6),25,0)</f>
        <v>25</v>
      </c>
      <c r="G756" s="19">
        <f t="shared" ca="1" si="13"/>
        <v>60</v>
      </c>
      <c r="H756" s="19" t="s">
        <v>796</v>
      </c>
    </row>
    <row r="757" spans="1:8" x14ac:dyDescent="0.35">
      <c r="A757" s="7" t="str">
        <f>VLOOKUP(B757,'Client Info'!$A:$B,2, FALSE)</f>
        <v>Bill Bartels</v>
      </c>
      <c r="B757" s="19" t="str">
        <f>'Client Info'!A757</f>
        <v>EDC2481</v>
      </c>
      <c r="C757" s="19" t="str">
        <f>(IF('Client Info'!M757="","",(IF(YEARFRAC('Client Info'!M757,Reference!$C$4)&lt;1,0,IF(AND(YEARFRAC('Client Info'!M757,Reference!$C$4)&gt;=1,YEARFRAC('Client Info'!M757,Reference!$C$4)&lt;=3),5,IF(AND(YEARFRAC('Client Info'!M757,Reference!$C$4)&gt;=4,YEARFRAC('Client Info'!M757,Reference!$C$4)&lt;=7),15,IF(YEARFRAC('Client Info'!M757,Reference!$C$4)&gt;=8,25,IF(YEARFRAC('Client Info'!M757,Reference!$C$4)=YEARFRAC('Client Info'!M757,Reference!$C$4),0,0))))))))</f>
        <v/>
      </c>
      <c r="D757" s="19">
        <f>IF(OR('Client Info'!J757=Reference!$A$7),0,IF(OR(Reference!$A$5='Client Info'!J757, 'Client Info'!J757=Reference!$A$19,'Client Info'!J757=Reference!$A$23,'Client Info'!J757=Reference!$A$12),25, IF(OR('Client Info'!J757=Reference!$A$6, 'Client Info'!J757=Reference!$A$16),15, IF(OR('Client Info'!J757=Reference!$A$4,'Client Info'!J757=Reference!$A$13,'Client Info'!J757=Reference!$A$17,),5,0))))</f>
        <v>15</v>
      </c>
      <c r="E757" s="19">
        <f>IF('Client Info'!O757&lt;Reference!$E$5,0,IF(AND('Client Info'!O757&gt;=Reference!$E$5,'Client Info'!O757&lt;Reference!$E$6),5,IF(AND('Client Info'!O757&gt;=Reference!$E$6,'Client Info'!O757&lt;Reference!$E$7),15,IF(Reference!$E$7&lt;='Client Info'!O757,25))))</f>
        <v>0</v>
      </c>
      <c r="F757" s="19">
        <f>IF(OR('Client Info'!R757=Reference!$B$4,'Client Info'!R757=Reference!$B$5,'Client Info'!R757=Reference!$B$6),25,0)</f>
        <v>0</v>
      </c>
      <c r="G757" s="19">
        <f t="shared" si="13"/>
        <v>15</v>
      </c>
      <c r="H757" s="19" t="s">
        <v>812</v>
      </c>
    </row>
    <row r="758" spans="1:8" x14ac:dyDescent="0.35">
      <c r="A758" s="7" t="str">
        <f>VLOOKUP(B758,'Client Info'!$A:$B,2, FALSE)</f>
        <v>Bill Bartels</v>
      </c>
      <c r="B758" s="19" t="str">
        <f>'Client Info'!A758</f>
        <v>EDC2700</v>
      </c>
      <c r="C758" s="19" t="str">
        <f>(IF('Client Info'!M758="","",(IF(YEARFRAC('Client Info'!M758,Reference!$C$4)&lt;1,0,IF(AND(YEARFRAC('Client Info'!M758,Reference!$C$4)&gt;=1,YEARFRAC('Client Info'!M758,Reference!$C$4)&lt;=3),5,IF(AND(YEARFRAC('Client Info'!M758,Reference!$C$4)&gt;=4,YEARFRAC('Client Info'!M758,Reference!$C$4)&lt;=7),15,IF(YEARFRAC('Client Info'!M758,Reference!$C$4)&gt;=8,25,IF(YEARFRAC('Client Info'!M758,Reference!$C$4)=YEARFRAC('Client Info'!M758,Reference!$C$4),0,0))))))))</f>
        <v/>
      </c>
      <c r="D758" s="19">
        <f>IF(OR('Client Info'!J758=Reference!$A$7),0,IF(OR(Reference!$A$5='Client Info'!J758, 'Client Info'!J758=Reference!$A$19,'Client Info'!J758=Reference!$A$23,'Client Info'!J758=Reference!$A$12),25, IF(OR('Client Info'!J758=Reference!$A$6, 'Client Info'!J758=Reference!$A$16),15, IF(OR('Client Info'!J758=Reference!$A$4,'Client Info'!J758=Reference!$A$13,'Client Info'!J758=Reference!$A$17,),5,0))))</f>
        <v>0</v>
      </c>
      <c r="E758" s="19">
        <f>IF('Client Info'!O758&lt;Reference!$E$5,0,IF(AND('Client Info'!O758&gt;=Reference!$E$5,'Client Info'!O758&lt;Reference!$E$6),5,IF(AND('Client Info'!O758&gt;=Reference!$E$6,'Client Info'!O758&lt;Reference!$E$7),15,IF(Reference!$E$7&lt;='Client Info'!O758,25))))</f>
        <v>0</v>
      </c>
      <c r="F758" s="19">
        <f>IF(OR('Client Info'!R758=Reference!$B$4,'Client Info'!R758=Reference!$B$5,'Client Info'!R758=Reference!$B$6),25,0)</f>
        <v>25</v>
      </c>
      <c r="G758" s="19">
        <f t="shared" si="13"/>
        <v>25</v>
      </c>
      <c r="H758" s="19" t="s">
        <v>812</v>
      </c>
    </row>
    <row r="759" spans="1:8" x14ac:dyDescent="0.35">
      <c r="A759" s="7" t="str">
        <f>VLOOKUP(B759,'Client Info'!$A:$B,2, FALSE)</f>
        <v>Rose Obetz</v>
      </c>
      <c r="B759" s="19" t="str">
        <f>'Client Info'!A759</f>
        <v>EDC2692</v>
      </c>
      <c r="C759" s="19">
        <f ca="1">(IF('Client Info'!M759="","",(IF(YEARFRAC('Client Info'!M759,Reference!$C$4)&lt;1,0,IF(AND(YEARFRAC('Client Info'!M759,Reference!$C$4)&gt;=1,YEARFRAC('Client Info'!M759,Reference!$C$4)&lt;=3),5,IF(AND(YEARFRAC('Client Info'!M759,Reference!$C$4)&gt;=4,YEARFRAC('Client Info'!M759,Reference!$C$4)&lt;=7),15,IF(YEARFRAC('Client Info'!M759,Reference!$C$4)&gt;=8,25,IF(YEARFRAC('Client Info'!M759,Reference!$C$4)=YEARFRAC('Client Info'!M759,Reference!$C$4),0,0))))))))</f>
        <v>25</v>
      </c>
      <c r="D759" s="19">
        <f>IF(OR('Client Info'!J759=Reference!$A$7),0,IF(OR(Reference!$A$5='Client Info'!J759, 'Client Info'!J759=Reference!$A$19,'Client Info'!J759=Reference!$A$23,'Client Info'!J759=Reference!$A$12),25, IF(OR('Client Info'!J759=Reference!$A$6, 'Client Info'!J759=Reference!$A$16),15, IF(OR('Client Info'!J759=Reference!$A$4,'Client Info'!J759=Reference!$A$13,'Client Info'!J759=Reference!$A$17,),5,0))))</f>
        <v>5</v>
      </c>
      <c r="E759" s="19">
        <f>IF('Client Info'!O759&lt;Reference!$E$5,0,IF(AND('Client Info'!O759&gt;=Reference!$E$5,'Client Info'!O759&lt;Reference!$E$6),5,IF(AND('Client Info'!O759&gt;=Reference!$E$6,'Client Info'!O759&lt;Reference!$E$7),15,IF(Reference!$E$7&lt;='Client Info'!O759,25))))</f>
        <v>15</v>
      </c>
      <c r="F759" s="19">
        <f>IF(OR('Client Info'!R759=Reference!$B$4,'Client Info'!R759=Reference!$B$5,'Client Info'!R759=Reference!$B$6),25,0)</f>
        <v>25</v>
      </c>
      <c r="G759" s="19">
        <f t="shared" ca="1" si="13"/>
        <v>70</v>
      </c>
      <c r="H759" s="19" t="s">
        <v>874</v>
      </c>
    </row>
    <row r="760" spans="1:8" x14ac:dyDescent="0.35">
      <c r="A760" s="7" t="str">
        <f>VLOOKUP(B760,'Client Info'!$A:$B,2, FALSE)</f>
        <v>Clare Briglio</v>
      </c>
      <c r="B760" s="19" t="str">
        <f>'Client Info'!A760</f>
        <v>EDC2075</v>
      </c>
      <c r="C760" s="19">
        <f ca="1">(IF('Client Info'!M760="","",(IF(YEARFRAC('Client Info'!M760,Reference!$C$4)&lt;1,0,IF(AND(YEARFRAC('Client Info'!M760,Reference!$C$4)&gt;=1,YEARFRAC('Client Info'!M760,Reference!$C$4)&lt;=3),5,IF(AND(YEARFRAC('Client Info'!M760,Reference!$C$4)&gt;=4,YEARFRAC('Client Info'!M760,Reference!$C$4)&lt;=7),15,IF(YEARFRAC('Client Info'!M760,Reference!$C$4)&gt;=8,25,IF(YEARFRAC('Client Info'!M760,Reference!$C$4)=YEARFRAC('Client Info'!M760,Reference!$C$4),0,0))))))))</f>
        <v>5</v>
      </c>
      <c r="D760" s="19">
        <f>IF(OR('Client Info'!J760=Reference!$A$7),0,IF(OR(Reference!$A$5='Client Info'!J760, 'Client Info'!J760=Reference!$A$19,'Client Info'!J760=Reference!$A$23,'Client Info'!J760=Reference!$A$12),25, IF(OR('Client Info'!J760=Reference!$A$6, 'Client Info'!J760=Reference!$A$16),15, IF(OR('Client Info'!J760=Reference!$A$4,'Client Info'!J760=Reference!$A$13,'Client Info'!J760=Reference!$A$17,),5,0))))</f>
        <v>5</v>
      </c>
      <c r="E760" s="19">
        <f>IF('Client Info'!O760&lt;Reference!$E$5,0,IF(AND('Client Info'!O760&gt;=Reference!$E$5,'Client Info'!O760&lt;Reference!$E$6),5,IF(AND('Client Info'!O760&gt;=Reference!$E$6,'Client Info'!O760&lt;Reference!$E$7),15,IF(Reference!$E$7&lt;='Client Info'!O760,25))))</f>
        <v>0</v>
      </c>
      <c r="F760" s="19">
        <f>IF(OR('Client Info'!R760=Reference!$B$4,'Client Info'!R760=Reference!$B$5,'Client Info'!R760=Reference!$B$6),25,0)</f>
        <v>0</v>
      </c>
      <c r="G760" s="19">
        <f t="shared" ca="1" si="13"/>
        <v>10</v>
      </c>
      <c r="H760" s="19" t="s">
        <v>809</v>
      </c>
    </row>
    <row r="761" spans="1:8" x14ac:dyDescent="0.35">
      <c r="A761" s="7" t="str">
        <f>VLOOKUP(B761,'Client Info'!$A:$B,2, FALSE)</f>
        <v>Bill Bartels</v>
      </c>
      <c r="B761" s="19" t="str">
        <f>'Client Info'!A761</f>
        <v>EDC2902RR</v>
      </c>
      <c r="C761" s="19">
        <f ca="1">(IF('Client Info'!M761="","",(IF(YEARFRAC('Client Info'!M761,Reference!$C$4)&lt;1,0,IF(AND(YEARFRAC('Client Info'!M761,Reference!$C$4)&gt;=1,YEARFRAC('Client Info'!M761,Reference!$C$4)&lt;=3),5,IF(AND(YEARFRAC('Client Info'!M761,Reference!$C$4)&gt;=4,YEARFRAC('Client Info'!M761,Reference!$C$4)&lt;=7),15,IF(YEARFRAC('Client Info'!M761,Reference!$C$4)&gt;=8,25,IF(YEARFRAC('Client Info'!M761,Reference!$C$4)=YEARFRAC('Client Info'!M761,Reference!$C$4),0,0))))))))</f>
        <v>0</v>
      </c>
      <c r="D761" s="19">
        <f>IF(OR('Client Info'!J761=Reference!$A$7),0,IF(OR(Reference!$A$5='Client Info'!J761, 'Client Info'!J761=Reference!$A$19,'Client Info'!J761=Reference!$A$23,'Client Info'!J761=Reference!$A$12),25, IF(OR('Client Info'!J761=Reference!$A$6, 'Client Info'!J761=Reference!$A$16),15, IF(OR('Client Info'!J761=Reference!$A$4,'Client Info'!J761=Reference!$A$13,'Client Info'!J761=Reference!$A$17,),5,0))))</f>
        <v>0</v>
      </c>
      <c r="E761" s="19">
        <f>IF('Client Info'!O761&lt;Reference!$E$5,0,IF(AND('Client Info'!O761&gt;=Reference!$E$5,'Client Info'!O761&lt;Reference!$E$6),5,IF(AND('Client Info'!O761&gt;=Reference!$E$6,'Client Info'!O761&lt;Reference!$E$7),15,IF(Reference!$E$7&lt;='Client Info'!O761,25))))</f>
        <v>5</v>
      </c>
      <c r="F761" s="19">
        <f>IF(OR('Client Info'!R761=Reference!$B$4,'Client Info'!R761=Reference!$B$5,'Client Info'!R761=Reference!$B$6),25,0)</f>
        <v>25</v>
      </c>
      <c r="G761" s="19">
        <f t="shared" ca="1" si="13"/>
        <v>30</v>
      </c>
      <c r="H761" s="19" t="s">
        <v>812</v>
      </c>
    </row>
    <row r="762" spans="1:8" x14ac:dyDescent="0.35">
      <c r="A762" s="7" t="str">
        <f>VLOOKUP(B762,'Client Info'!$A:$B,2, FALSE)</f>
        <v/>
      </c>
      <c r="B762" s="19" t="str">
        <f>'Client Info'!A762</f>
        <v>VCCX0246</v>
      </c>
      <c r="C762" s="19">
        <f ca="1">(IF('Client Info'!M762="","",(IF(YEARFRAC('Client Info'!M762,Reference!$C$4)&lt;1,0,IF(AND(YEARFRAC('Client Info'!M762,Reference!$C$4)&gt;=1,YEARFRAC('Client Info'!M762,Reference!$C$4)&lt;=3),5,IF(AND(YEARFRAC('Client Info'!M762,Reference!$C$4)&gt;=4,YEARFRAC('Client Info'!M762,Reference!$C$4)&lt;=7),15,IF(YEARFRAC('Client Info'!M762,Reference!$C$4)&gt;=8,25,IF(YEARFRAC('Client Info'!M762,Reference!$C$4)=YEARFRAC('Client Info'!M762,Reference!$C$4),0,0))))))))</f>
        <v>25</v>
      </c>
      <c r="D762" s="19">
        <f>IF(OR('Client Info'!J762=Reference!$A$7),0,IF(OR(Reference!$A$5='Client Info'!J762, 'Client Info'!J762=Reference!$A$19,'Client Info'!J762=Reference!$A$23,'Client Info'!J762=Reference!$A$12),25, IF(OR('Client Info'!J762=Reference!$A$6, 'Client Info'!J762=Reference!$A$16),15, IF(OR('Client Info'!J762=Reference!$A$4,'Client Info'!J762=Reference!$A$13,'Client Info'!J762=Reference!$A$17,),5,0))))</f>
        <v>15</v>
      </c>
      <c r="E762" s="19">
        <f>IF('Client Info'!O762&lt;Reference!$E$5,0,IF(AND('Client Info'!O762&gt;=Reference!$E$5,'Client Info'!O762&lt;Reference!$E$6),5,IF(AND('Client Info'!O762&gt;=Reference!$E$6,'Client Info'!O762&lt;Reference!$E$7),15,IF(Reference!$E$7&lt;='Client Info'!O762,25))))</f>
        <v>0</v>
      </c>
      <c r="F762" s="19">
        <f>IF(OR('Client Info'!R762=Reference!$B$4,'Client Info'!R762=Reference!$B$5,'Client Info'!R762=Reference!$B$6),25,0)</f>
        <v>25</v>
      </c>
      <c r="G762" s="19">
        <f t="shared" ca="1" si="13"/>
        <v>65</v>
      </c>
      <c r="H762" s="19" t="s">
        <v>1030</v>
      </c>
    </row>
    <row r="763" spans="1:8" x14ac:dyDescent="0.35">
      <c r="A763" s="7" t="str">
        <f>VLOOKUP(B763,'Client Info'!$A:$B,2, FALSE)</f>
        <v>Thomas J  McCluskey</v>
      </c>
      <c r="B763" s="19" t="str">
        <f>'Client Info'!A763</f>
        <v>PCR2547</v>
      </c>
      <c r="C763" s="19">
        <f ca="1">(IF('Client Info'!M763="","",(IF(YEARFRAC('Client Info'!M763,Reference!$C$4)&lt;1,0,IF(AND(YEARFRAC('Client Info'!M763,Reference!$C$4)&gt;=1,YEARFRAC('Client Info'!M763,Reference!$C$4)&lt;=3),5,IF(AND(YEARFRAC('Client Info'!M763,Reference!$C$4)&gt;=4,YEARFRAC('Client Info'!M763,Reference!$C$4)&lt;=7),15,IF(YEARFRAC('Client Info'!M763,Reference!$C$4)&gt;=8,25,IF(YEARFRAC('Client Info'!M763,Reference!$C$4)=YEARFRAC('Client Info'!M763,Reference!$C$4),0,0))))))))</f>
        <v>0</v>
      </c>
      <c r="D763" s="19">
        <f>IF(OR('Client Info'!J763=Reference!$A$7),0,IF(OR(Reference!$A$5='Client Info'!J763, 'Client Info'!J763=Reference!$A$19,'Client Info'!J763=Reference!$A$23,'Client Info'!J763=Reference!$A$12),25, IF(OR('Client Info'!J763=Reference!$A$6, 'Client Info'!J763=Reference!$A$16),15, IF(OR('Client Info'!J763=Reference!$A$4,'Client Info'!J763=Reference!$A$13,'Client Info'!J763=Reference!$A$17,),5,0))))</f>
        <v>15</v>
      </c>
      <c r="E763" s="19">
        <f>IF('Client Info'!O763&lt;Reference!$E$5,0,IF(AND('Client Info'!O763&gt;=Reference!$E$5,'Client Info'!O763&lt;Reference!$E$6),5,IF(AND('Client Info'!O763&gt;=Reference!$E$6,'Client Info'!O763&lt;Reference!$E$7),15,IF(Reference!$E$7&lt;='Client Info'!O763,25))))</f>
        <v>0</v>
      </c>
      <c r="F763" s="19">
        <f>IF(OR('Client Info'!R763=Reference!$B$4,'Client Info'!R763=Reference!$B$5,'Client Info'!R763=Reference!$B$6),25,0)</f>
        <v>0</v>
      </c>
      <c r="G763" s="19">
        <f t="shared" ca="1" si="13"/>
        <v>15</v>
      </c>
      <c r="H763" s="19" t="s">
        <v>2595</v>
      </c>
    </row>
    <row r="764" spans="1:8" x14ac:dyDescent="0.35">
      <c r="A764" s="7" t="str">
        <f>VLOOKUP(B764,'Client Info'!$A:$B,2, FALSE)</f>
        <v>Ray Bowman</v>
      </c>
      <c r="B764" s="19" t="str">
        <f>'Client Info'!A764</f>
        <v>EDC2391</v>
      </c>
      <c r="C764" s="19">
        <f ca="1">(IF('Client Info'!M764="","",(IF(YEARFRAC('Client Info'!M764,Reference!$C$4)&lt;1,0,IF(AND(YEARFRAC('Client Info'!M764,Reference!$C$4)&gt;=1,YEARFRAC('Client Info'!M764,Reference!$C$4)&lt;=3),5,IF(AND(YEARFRAC('Client Info'!M764,Reference!$C$4)&gt;=4,YEARFRAC('Client Info'!M764,Reference!$C$4)&lt;=7),15,IF(YEARFRAC('Client Info'!M764,Reference!$C$4)&gt;=8,25,IF(YEARFRAC('Client Info'!M764,Reference!$C$4)=YEARFRAC('Client Info'!M764,Reference!$C$4),0,0))))))))</f>
        <v>0</v>
      </c>
      <c r="D764" s="19">
        <f>IF(OR('Client Info'!J764=Reference!$A$7),0,IF(OR(Reference!$A$5='Client Info'!J764, 'Client Info'!J764=Reference!$A$19,'Client Info'!J764=Reference!$A$23,'Client Info'!J764=Reference!$A$12),25, IF(OR('Client Info'!J764=Reference!$A$6, 'Client Info'!J764=Reference!$A$16),15, IF(OR('Client Info'!J764=Reference!$A$4,'Client Info'!J764=Reference!$A$13,'Client Info'!J764=Reference!$A$17,),5,0))))</f>
        <v>5</v>
      </c>
      <c r="E764" s="19">
        <f>IF('Client Info'!O764&lt;Reference!$E$5,0,IF(AND('Client Info'!O764&gt;=Reference!$E$5,'Client Info'!O764&lt;Reference!$E$6),5,IF(AND('Client Info'!O764&gt;=Reference!$E$6,'Client Info'!O764&lt;Reference!$E$7),15,IF(Reference!$E$7&lt;='Client Info'!O764,25))))</f>
        <v>0</v>
      </c>
      <c r="F764" s="19">
        <f>IF(OR('Client Info'!R764=Reference!$B$4,'Client Info'!R764=Reference!$B$5,'Client Info'!R764=Reference!$B$6),25,0)</f>
        <v>0</v>
      </c>
      <c r="G764" s="19">
        <f t="shared" ca="1" si="13"/>
        <v>5</v>
      </c>
      <c r="H764" s="19" t="s">
        <v>912</v>
      </c>
    </row>
    <row r="765" spans="1:8" x14ac:dyDescent="0.35">
      <c r="A765" s="7" t="str">
        <f>VLOOKUP(B765,'Client Info'!$A:$B,2, FALSE)</f>
        <v>Mary Anne Rooney</v>
      </c>
      <c r="B765" s="19" t="str">
        <f>'Client Info'!A765</f>
        <v>EDC1094</v>
      </c>
      <c r="C765" s="19">
        <f ca="1">(IF('Client Info'!M765="","",(IF(YEARFRAC('Client Info'!M765,Reference!$C$4)&lt;1,0,IF(AND(YEARFRAC('Client Info'!M765,Reference!$C$4)&gt;=1,YEARFRAC('Client Info'!M765,Reference!$C$4)&lt;=3),5,IF(AND(YEARFRAC('Client Info'!M765,Reference!$C$4)&gt;=4,YEARFRAC('Client Info'!M765,Reference!$C$4)&lt;=7),15,IF(YEARFRAC('Client Info'!M765,Reference!$C$4)&gt;=8,25,IF(YEARFRAC('Client Info'!M765,Reference!$C$4)=YEARFRAC('Client Info'!M765,Reference!$C$4),0,0))))))))</f>
        <v>25</v>
      </c>
      <c r="D765" s="19">
        <f>IF(OR('Client Info'!J765=Reference!$A$7),0,IF(OR(Reference!$A$5='Client Info'!J765, 'Client Info'!J765=Reference!$A$19,'Client Info'!J765=Reference!$A$23,'Client Info'!J765=Reference!$A$12),25, IF(OR('Client Info'!J765=Reference!$A$6, 'Client Info'!J765=Reference!$A$16),15, IF(OR('Client Info'!J765=Reference!$A$4,'Client Info'!J765=Reference!$A$13,'Client Info'!J765=Reference!$A$17,),5,0))))</f>
        <v>0</v>
      </c>
      <c r="E765" s="19">
        <f>IF('Client Info'!O765&lt;Reference!$E$5,0,IF(AND('Client Info'!O765&gt;=Reference!$E$5,'Client Info'!O765&lt;Reference!$E$6),5,IF(AND('Client Info'!O765&gt;=Reference!$E$6,'Client Info'!O765&lt;Reference!$E$7),15,IF(Reference!$E$7&lt;='Client Info'!O765,25))))</f>
        <v>0</v>
      </c>
      <c r="F765" s="19">
        <f>IF(OR('Client Info'!R765=Reference!$B$4,'Client Info'!R765=Reference!$B$5,'Client Info'!R765=Reference!$B$6),25,0)</f>
        <v>25</v>
      </c>
      <c r="G765" s="19">
        <f t="shared" ca="1" si="13"/>
        <v>50</v>
      </c>
      <c r="H765" s="19" t="s">
        <v>1659</v>
      </c>
    </row>
    <row r="766" spans="1:8" x14ac:dyDescent="0.35">
      <c r="A766" s="7" t="str">
        <f>VLOOKUP(B766,'Client Info'!$A:$B,2, FALSE)</f>
        <v>Louis Izzo</v>
      </c>
      <c r="B766" s="19" t="str">
        <f>'Client Info'!A766</f>
        <v>EDC2320</v>
      </c>
      <c r="C766" s="19">
        <f ca="1">(IF('Client Info'!M766="","",(IF(YEARFRAC('Client Info'!M766,Reference!$C$4)&lt;1,0,IF(AND(YEARFRAC('Client Info'!M766,Reference!$C$4)&gt;=1,YEARFRAC('Client Info'!M766,Reference!$C$4)&lt;=3),5,IF(AND(YEARFRAC('Client Info'!M766,Reference!$C$4)&gt;=4,YEARFRAC('Client Info'!M766,Reference!$C$4)&lt;=7),15,IF(YEARFRAC('Client Info'!M766,Reference!$C$4)&gt;=8,25,IF(YEARFRAC('Client Info'!M766,Reference!$C$4)=YEARFRAC('Client Info'!M766,Reference!$C$4),0,0))))))))</f>
        <v>25</v>
      </c>
      <c r="D766" s="19">
        <f>IF(OR('Client Info'!J766=Reference!$A$7),0,IF(OR(Reference!$A$5='Client Info'!J766, 'Client Info'!J766=Reference!$A$19,'Client Info'!J766=Reference!$A$23,'Client Info'!J766=Reference!$A$12),25, IF(OR('Client Info'!J766=Reference!$A$6, 'Client Info'!J766=Reference!$A$16),15, IF(OR('Client Info'!J766=Reference!$A$4,'Client Info'!J766=Reference!$A$13,'Client Info'!J766=Reference!$A$17,),5,0))))</f>
        <v>25</v>
      </c>
      <c r="E766" s="19">
        <f>IF('Client Info'!O766&lt;Reference!$E$5,0,IF(AND('Client Info'!O766&gt;=Reference!$E$5,'Client Info'!O766&lt;Reference!$E$6),5,IF(AND('Client Info'!O766&gt;=Reference!$E$6,'Client Info'!O766&lt;Reference!$E$7),15,IF(Reference!$E$7&lt;='Client Info'!O766,25))))</f>
        <v>5</v>
      </c>
      <c r="F766" s="19">
        <f>IF(OR('Client Info'!R766=Reference!$B$4,'Client Info'!R766=Reference!$B$5,'Client Info'!R766=Reference!$B$6),25,0)</f>
        <v>0</v>
      </c>
      <c r="G766" s="19">
        <f t="shared" ca="1" si="13"/>
        <v>55</v>
      </c>
      <c r="H766" s="19" t="s">
        <v>855</v>
      </c>
    </row>
    <row r="767" spans="1:8" x14ac:dyDescent="0.35">
      <c r="A767" s="7" t="str">
        <f>VLOOKUP(B767,'Client Info'!$A:$B,2, FALSE)</f>
        <v>Gonzalo Fernandez</v>
      </c>
      <c r="B767" s="19" t="str">
        <f>'Client Info'!A767</f>
        <v>EDC2141T</v>
      </c>
      <c r="C767" s="19">
        <f ca="1">(IF('Client Info'!M767="","",(IF(YEARFRAC('Client Info'!M767,Reference!$C$4)&lt;1,0,IF(AND(YEARFRAC('Client Info'!M767,Reference!$C$4)&gt;=1,YEARFRAC('Client Info'!M767,Reference!$C$4)&lt;=3),5,IF(AND(YEARFRAC('Client Info'!M767,Reference!$C$4)&gt;=4,YEARFRAC('Client Info'!M767,Reference!$C$4)&lt;=7),15,IF(YEARFRAC('Client Info'!M767,Reference!$C$4)&gt;=8,25,IF(YEARFRAC('Client Info'!M767,Reference!$C$4)=YEARFRAC('Client Info'!M767,Reference!$C$4),0,0))))))))</f>
        <v>25</v>
      </c>
      <c r="D767" s="19">
        <f>IF(OR('Client Info'!J767=Reference!$A$7),0,IF(OR(Reference!$A$5='Client Info'!J767, 'Client Info'!J767=Reference!$A$19,'Client Info'!J767=Reference!$A$23,'Client Info'!J767=Reference!$A$12),25, IF(OR('Client Info'!J767=Reference!$A$6, 'Client Info'!J767=Reference!$A$16),15, IF(OR('Client Info'!J767=Reference!$A$4,'Client Info'!J767=Reference!$A$13,'Client Info'!J767=Reference!$A$17,),5,0))))</f>
        <v>5</v>
      </c>
      <c r="E767" s="19">
        <f>IF('Client Info'!O767&lt;Reference!$E$5,0,IF(AND('Client Info'!O767&gt;=Reference!$E$5,'Client Info'!O767&lt;Reference!$E$6),5,IF(AND('Client Info'!O767&gt;=Reference!$E$6,'Client Info'!O767&lt;Reference!$E$7),15,IF(Reference!$E$7&lt;='Client Info'!O767,25))))</f>
        <v>15</v>
      </c>
      <c r="F767" s="19">
        <f>IF(OR('Client Info'!R767=Reference!$B$4,'Client Info'!R767=Reference!$B$5,'Client Info'!R767=Reference!$B$6),25,0)</f>
        <v>25</v>
      </c>
      <c r="G767" s="19">
        <f t="shared" ca="1" si="13"/>
        <v>70</v>
      </c>
      <c r="H767" s="19" t="s">
        <v>848</v>
      </c>
    </row>
    <row r="768" spans="1:8" x14ac:dyDescent="0.35">
      <c r="A768" s="7" t="str">
        <f>VLOOKUP(B768,'Client Info'!$A:$B,2, FALSE)</f>
        <v>Erica Bristol</v>
      </c>
      <c r="B768" s="19" t="str">
        <f>'Client Info'!A768</f>
        <v>EDC2872</v>
      </c>
      <c r="C768" s="19" t="str">
        <f>(IF('Client Info'!M768="","",(IF(YEARFRAC('Client Info'!M768,Reference!$C$4)&lt;1,0,IF(AND(YEARFRAC('Client Info'!M768,Reference!$C$4)&gt;=1,YEARFRAC('Client Info'!M768,Reference!$C$4)&lt;=3),5,IF(AND(YEARFRAC('Client Info'!M768,Reference!$C$4)&gt;=4,YEARFRAC('Client Info'!M768,Reference!$C$4)&lt;=7),15,IF(YEARFRAC('Client Info'!M768,Reference!$C$4)&gt;=8,25,IF(YEARFRAC('Client Info'!M768,Reference!$C$4)=YEARFRAC('Client Info'!M768,Reference!$C$4),0,0))))))))</f>
        <v/>
      </c>
      <c r="D768" s="19">
        <f>IF(OR('Client Info'!J768=Reference!$A$7),0,IF(OR(Reference!$A$5='Client Info'!J768, 'Client Info'!J768=Reference!$A$19,'Client Info'!J768=Reference!$A$23,'Client Info'!J768=Reference!$A$12),25, IF(OR('Client Info'!J768=Reference!$A$6, 'Client Info'!J768=Reference!$A$16),15, IF(OR('Client Info'!J768=Reference!$A$4,'Client Info'!J768=Reference!$A$13,'Client Info'!J768=Reference!$A$17,),5,0))))</f>
        <v>25</v>
      </c>
      <c r="E768" s="19">
        <f>IF('Client Info'!O768&lt;Reference!$E$5,0,IF(AND('Client Info'!O768&gt;=Reference!$E$5,'Client Info'!O768&lt;Reference!$E$6),5,IF(AND('Client Info'!O768&gt;=Reference!$E$6,'Client Info'!O768&lt;Reference!$E$7),15,IF(Reference!$E$7&lt;='Client Info'!O768,25))))</f>
        <v>0</v>
      </c>
      <c r="F768" s="19">
        <f>IF(OR('Client Info'!R768=Reference!$B$4,'Client Info'!R768=Reference!$B$5,'Client Info'!R768=Reference!$B$6),25,0)</f>
        <v>25</v>
      </c>
      <c r="G768" s="19">
        <f t="shared" si="13"/>
        <v>50</v>
      </c>
      <c r="H768" s="19" t="s">
        <v>919</v>
      </c>
    </row>
    <row r="769" spans="1:8" x14ac:dyDescent="0.35">
      <c r="A769" s="7" t="str">
        <f>VLOOKUP(B769,'Client Info'!$A:$B,2, FALSE)</f>
        <v>Sylvia Martini</v>
      </c>
      <c r="B769" s="19" t="str">
        <f>'Client Info'!A769</f>
        <v>EDC0487</v>
      </c>
      <c r="C769" s="19" t="str">
        <f>(IF('Client Info'!M769="","",(IF(YEARFRAC('Client Info'!M769,Reference!$C$4)&lt;1,0,IF(AND(YEARFRAC('Client Info'!M769,Reference!$C$4)&gt;=1,YEARFRAC('Client Info'!M769,Reference!$C$4)&lt;=3),5,IF(AND(YEARFRAC('Client Info'!M769,Reference!$C$4)&gt;=4,YEARFRAC('Client Info'!M769,Reference!$C$4)&lt;=7),15,IF(YEARFRAC('Client Info'!M769,Reference!$C$4)&gt;=8,25,IF(YEARFRAC('Client Info'!M769,Reference!$C$4)=YEARFRAC('Client Info'!M769,Reference!$C$4),0,0))))))))</f>
        <v/>
      </c>
      <c r="D769" s="19">
        <f>IF(OR('Client Info'!J769=Reference!$A$7),0,IF(OR(Reference!$A$5='Client Info'!J769, 'Client Info'!J769=Reference!$A$19,'Client Info'!J769=Reference!$A$23,'Client Info'!J769=Reference!$A$12),25, IF(OR('Client Info'!J769=Reference!$A$6, 'Client Info'!J769=Reference!$A$16),15, IF(OR('Client Info'!J769=Reference!$A$4,'Client Info'!J769=Reference!$A$13,'Client Info'!J769=Reference!$A$17,),5,0))))</f>
        <v>0</v>
      </c>
      <c r="E769" s="19">
        <f>IF('Client Info'!O769&lt;Reference!$E$5,0,IF(AND('Client Info'!O769&gt;=Reference!$E$5,'Client Info'!O769&lt;Reference!$E$6),5,IF(AND('Client Info'!O769&gt;=Reference!$E$6,'Client Info'!O769&lt;Reference!$E$7),15,IF(Reference!$E$7&lt;='Client Info'!O769,25))))</f>
        <v>0</v>
      </c>
      <c r="F769" s="19">
        <f>IF(OR('Client Info'!R769=Reference!$B$4,'Client Info'!R769=Reference!$B$5,'Client Info'!R769=Reference!$B$6),25,0)</f>
        <v>0</v>
      </c>
      <c r="G769" s="19">
        <f t="shared" si="13"/>
        <v>0</v>
      </c>
      <c r="H769" s="19" t="s">
        <v>822</v>
      </c>
    </row>
    <row r="770" spans="1:8" x14ac:dyDescent="0.35">
      <c r="A770" s="7" t="str">
        <f>VLOOKUP(B770,'Client Info'!$A:$B,2, FALSE)</f>
        <v>Pat Sweeney</v>
      </c>
      <c r="B770" s="19" t="str">
        <f>'Client Info'!A770</f>
        <v>EDC1481</v>
      </c>
      <c r="C770" s="19">
        <f ca="1">(IF('Client Info'!M770="","",(IF(YEARFRAC('Client Info'!M770,Reference!$C$4)&lt;1,0,IF(AND(YEARFRAC('Client Info'!M770,Reference!$C$4)&gt;=1,YEARFRAC('Client Info'!M770,Reference!$C$4)&lt;=3),5,IF(AND(YEARFRAC('Client Info'!M770,Reference!$C$4)&gt;=4,YEARFRAC('Client Info'!M770,Reference!$C$4)&lt;=7),15,IF(YEARFRAC('Client Info'!M770,Reference!$C$4)&gt;=8,25,IF(YEARFRAC('Client Info'!M770,Reference!$C$4)=YEARFRAC('Client Info'!M770,Reference!$C$4),0,0))))))))</f>
        <v>0</v>
      </c>
      <c r="D770" s="19">
        <f>IF(OR('Client Info'!J770=Reference!$A$7),0,IF(OR(Reference!$A$5='Client Info'!J770, 'Client Info'!J770=Reference!$A$19,'Client Info'!J770=Reference!$A$23,'Client Info'!J770=Reference!$A$12),25, IF(OR('Client Info'!J770=Reference!$A$6, 'Client Info'!J770=Reference!$A$16),15, IF(OR('Client Info'!J770=Reference!$A$4,'Client Info'!J770=Reference!$A$13,'Client Info'!J770=Reference!$A$17,),5,0))))</f>
        <v>25</v>
      </c>
      <c r="E770" s="19">
        <f>IF('Client Info'!O770&lt;Reference!$E$5,0,IF(AND('Client Info'!O770&gt;=Reference!$E$5,'Client Info'!O770&lt;Reference!$E$6),5,IF(AND('Client Info'!O770&gt;=Reference!$E$6,'Client Info'!O770&lt;Reference!$E$7),15,IF(Reference!$E$7&lt;='Client Info'!O770,25))))</f>
        <v>5</v>
      </c>
      <c r="F770" s="19">
        <f>IF(OR('Client Info'!R770=Reference!$B$4,'Client Info'!R770=Reference!$B$5,'Client Info'!R770=Reference!$B$6),25,0)</f>
        <v>0</v>
      </c>
      <c r="G770" s="19">
        <f t="shared" ca="1" si="13"/>
        <v>30</v>
      </c>
      <c r="H770" s="19" t="s">
        <v>796</v>
      </c>
    </row>
    <row r="771" spans="1:8" x14ac:dyDescent="0.35">
      <c r="A771" s="7" t="str">
        <f>VLOOKUP(B771,'Client Info'!$A:$B,2, FALSE)</f>
        <v>Pat Sweeney</v>
      </c>
      <c r="B771" s="19" t="str">
        <f>'Client Info'!A771</f>
        <v>EDC1402</v>
      </c>
      <c r="C771" s="19">
        <f ca="1">(IF('Client Info'!M771="","",(IF(YEARFRAC('Client Info'!M771,Reference!$C$4)&lt;1,0,IF(AND(YEARFRAC('Client Info'!M771,Reference!$C$4)&gt;=1,YEARFRAC('Client Info'!M771,Reference!$C$4)&lt;=3),5,IF(AND(YEARFRAC('Client Info'!M771,Reference!$C$4)&gt;=4,YEARFRAC('Client Info'!M771,Reference!$C$4)&lt;=7),15,IF(YEARFRAC('Client Info'!M771,Reference!$C$4)&gt;=8,25,IF(YEARFRAC('Client Info'!M771,Reference!$C$4)=YEARFRAC('Client Info'!M771,Reference!$C$4),0,0))))))))</f>
        <v>15</v>
      </c>
      <c r="D771" s="19">
        <f>IF(OR('Client Info'!J771=Reference!$A$7),0,IF(OR(Reference!$A$5='Client Info'!J771, 'Client Info'!J771=Reference!$A$19,'Client Info'!J771=Reference!$A$23,'Client Info'!J771=Reference!$A$12),25, IF(OR('Client Info'!J771=Reference!$A$6, 'Client Info'!J771=Reference!$A$16),15, IF(OR('Client Info'!J771=Reference!$A$4,'Client Info'!J771=Reference!$A$13,'Client Info'!J771=Reference!$A$17,),5,0))))</f>
        <v>25</v>
      </c>
      <c r="E771" s="19">
        <f>IF('Client Info'!O771&lt;Reference!$E$5,0,IF(AND('Client Info'!O771&gt;=Reference!$E$5,'Client Info'!O771&lt;Reference!$E$6),5,IF(AND('Client Info'!O771&gt;=Reference!$E$6,'Client Info'!O771&lt;Reference!$E$7),15,IF(Reference!$E$7&lt;='Client Info'!O771,25))))</f>
        <v>5</v>
      </c>
      <c r="F771" s="19">
        <f>IF(OR('Client Info'!R771=Reference!$B$4,'Client Info'!R771=Reference!$B$5,'Client Info'!R771=Reference!$B$6),25,0)</f>
        <v>0</v>
      </c>
      <c r="G771" s="19">
        <f t="shared" ca="1" si="13"/>
        <v>45</v>
      </c>
      <c r="H771" s="19" t="s">
        <v>796</v>
      </c>
    </row>
    <row r="772" spans="1:8" x14ac:dyDescent="0.35">
      <c r="A772" s="7" t="str">
        <f>VLOOKUP(B772,'Client Info'!$A:$B,2, FALSE)</f>
        <v>Pat Sweeney</v>
      </c>
      <c r="B772" s="19" t="str">
        <f>'Client Info'!A772</f>
        <v>EDC1546</v>
      </c>
      <c r="C772" s="19" t="str">
        <f>(IF('Client Info'!M772="","",(IF(YEARFRAC('Client Info'!M772,Reference!$C$4)&lt;1,0,IF(AND(YEARFRAC('Client Info'!M772,Reference!$C$4)&gt;=1,YEARFRAC('Client Info'!M772,Reference!$C$4)&lt;=3),5,IF(AND(YEARFRAC('Client Info'!M772,Reference!$C$4)&gt;=4,YEARFRAC('Client Info'!M772,Reference!$C$4)&lt;=7),15,IF(YEARFRAC('Client Info'!M772,Reference!$C$4)&gt;=8,25,IF(YEARFRAC('Client Info'!M772,Reference!$C$4)=YEARFRAC('Client Info'!M772,Reference!$C$4),0,0))))))))</f>
        <v/>
      </c>
      <c r="D772" s="19">
        <f>IF(OR('Client Info'!J772=Reference!$A$7),0,IF(OR(Reference!$A$5='Client Info'!J772, 'Client Info'!J772=Reference!$A$19,'Client Info'!J772=Reference!$A$23,'Client Info'!J772=Reference!$A$12),25, IF(OR('Client Info'!J772=Reference!$A$6, 'Client Info'!J772=Reference!$A$16),15, IF(OR('Client Info'!J772=Reference!$A$4,'Client Info'!J772=Reference!$A$13,'Client Info'!J772=Reference!$A$17,),5,0))))</f>
        <v>5</v>
      </c>
      <c r="E772" s="19">
        <f>IF('Client Info'!O772&lt;Reference!$E$5,0,IF(AND('Client Info'!O772&gt;=Reference!$E$5,'Client Info'!O772&lt;Reference!$E$6),5,IF(AND('Client Info'!O772&gt;=Reference!$E$6,'Client Info'!O772&lt;Reference!$E$7),15,IF(Reference!$E$7&lt;='Client Info'!O772,25))))</f>
        <v>0</v>
      </c>
      <c r="F772" s="19">
        <f>IF(OR('Client Info'!R772=Reference!$B$4,'Client Info'!R772=Reference!$B$5,'Client Info'!R772=Reference!$B$6),25,0)</f>
        <v>0</v>
      </c>
      <c r="G772" s="19">
        <f t="shared" si="13"/>
        <v>5</v>
      </c>
      <c r="H772" s="19" t="s">
        <v>796</v>
      </c>
    </row>
    <row r="773" spans="1:8" x14ac:dyDescent="0.35">
      <c r="A773" s="7" t="str">
        <f>VLOOKUP(B773,'Client Info'!$A:$B,2, FALSE)</f>
        <v>Ray Bowman</v>
      </c>
      <c r="B773" s="19" t="str">
        <f>'Client Info'!A773</f>
        <v>EDC2512</v>
      </c>
      <c r="C773" s="19">
        <f ca="1">(IF('Client Info'!M773="","",(IF(YEARFRAC('Client Info'!M773,Reference!$C$4)&lt;1,0,IF(AND(YEARFRAC('Client Info'!M773,Reference!$C$4)&gt;=1,YEARFRAC('Client Info'!M773,Reference!$C$4)&lt;=3),5,IF(AND(YEARFRAC('Client Info'!M773,Reference!$C$4)&gt;=4,YEARFRAC('Client Info'!M773,Reference!$C$4)&lt;=7),15,IF(YEARFRAC('Client Info'!M773,Reference!$C$4)&gt;=8,25,IF(YEARFRAC('Client Info'!M773,Reference!$C$4)=YEARFRAC('Client Info'!M773,Reference!$C$4),0,0))))))))</f>
        <v>5</v>
      </c>
      <c r="D773" s="19">
        <f>IF(OR('Client Info'!J773=Reference!$A$7),0,IF(OR(Reference!$A$5='Client Info'!J773, 'Client Info'!J773=Reference!$A$19,'Client Info'!J773=Reference!$A$23,'Client Info'!J773=Reference!$A$12),25, IF(OR('Client Info'!J773=Reference!$A$6, 'Client Info'!J773=Reference!$A$16),15, IF(OR('Client Info'!J773=Reference!$A$4,'Client Info'!J773=Reference!$A$13,'Client Info'!J773=Reference!$A$17,),5,0))))</f>
        <v>0</v>
      </c>
      <c r="E773" s="19">
        <f>IF('Client Info'!O773&lt;Reference!$E$5,0,IF(AND('Client Info'!O773&gt;=Reference!$E$5,'Client Info'!O773&lt;Reference!$E$6),5,IF(AND('Client Info'!O773&gt;=Reference!$E$6,'Client Info'!O773&lt;Reference!$E$7),15,IF(Reference!$E$7&lt;='Client Info'!O773,25))))</f>
        <v>0</v>
      </c>
      <c r="F773" s="19">
        <f>IF(OR('Client Info'!R773=Reference!$B$4,'Client Info'!R773=Reference!$B$5,'Client Info'!R773=Reference!$B$6),25,0)</f>
        <v>25</v>
      </c>
      <c r="G773" s="19">
        <f t="shared" ca="1" si="13"/>
        <v>30</v>
      </c>
      <c r="H773" s="19" t="s">
        <v>912</v>
      </c>
    </row>
    <row r="774" spans="1:8" x14ac:dyDescent="0.35">
      <c r="A774" s="7" t="str">
        <f>VLOOKUP(B774,'Client Info'!$A:$B,2, FALSE)</f>
        <v>Clare Briglio</v>
      </c>
      <c r="B774" s="19" t="str">
        <f>'Client Info'!A774</f>
        <v>EDC1594g</v>
      </c>
      <c r="C774" s="19">
        <f ca="1">(IF('Client Info'!M774="","",(IF(YEARFRAC('Client Info'!M774,Reference!$C$4)&lt;1,0,IF(AND(YEARFRAC('Client Info'!M774,Reference!$C$4)&gt;=1,YEARFRAC('Client Info'!M774,Reference!$C$4)&lt;=3),5,IF(AND(YEARFRAC('Client Info'!M774,Reference!$C$4)&gt;=4,YEARFRAC('Client Info'!M774,Reference!$C$4)&lt;=7),15,IF(YEARFRAC('Client Info'!M774,Reference!$C$4)&gt;=8,25,IF(YEARFRAC('Client Info'!M774,Reference!$C$4)=YEARFRAC('Client Info'!M774,Reference!$C$4),0,0))))))))</f>
        <v>15</v>
      </c>
      <c r="D774" s="19">
        <f>IF(OR('Client Info'!J774=Reference!$A$7),0,IF(OR(Reference!$A$5='Client Info'!J774, 'Client Info'!J774=Reference!$A$19,'Client Info'!J774=Reference!$A$23,'Client Info'!J774=Reference!$A$12),25, IF(OR('Client Info'!J774=Reference!$A$6, 'Client Info'!J774=Reference!$A$16),15, IF(OR('Client Info'!J774=Reference!$A$4,'Client Info'!J774=Reference!$A$13,'Client Info'!J774=Reference!$A$17,),5,0))))</f>
        <v>0</v>
      </c>
      <c r="E774" s="19">
        <f>IF('Client Info'!O774&lt;Reference!$E$5,0,IF(AND('Client Info'!O774&gt;=Reference!$E$5,'Client Info'!O774&lt;Reference!$E$6),5,IF(AND('Client Info'!O774&gt;=Reference!$E$6,'Client Info'!O774&lt;Reference!$E$7),15,IF(Reference!$E$7&lt;='Client Info'!O774,25))))</f>
        <v>0</v>
      </c>
      <c r="F774" s="19">
        <f>IF(OR('Client Info'!R774=Reference!$B$4,'Client Info'!R774=Reference!$B$5,'Client Info'!R774=Reference!$B$6),25,0)</f>
        <v>0</v>
      </c>
      <c r="G774" s="19">
        <f t="shared" ca="1" si="13"/>
        <v>15</v>
      </c>
      <c r="H774" s="19" t="s">
        <v>809</v>
      </c>
    </row>
    <row r="775" spans="1:8" x14ac:dyDescent="0.35">
      <c r="A775" s="7" t="str">
        <f>VLOOKUP(B775,'Client Info'!$A:$B,2, FALSE)</f>
        <v>David Pollock</v>
      </c>
      <c r="B775" s="19" t="str">
        <f>'Client Info'!A775</f>
        <v>EDC1412</v>
      </c>
      <c r="C775" s="19">
        <f ca="1">(IF('Client Info'!M775="","",(IF(YEARFRAC('Client Info'!M775,Reference!$C$4)&lt;1,0,IF(AND(YEARFRAC('Client Info'!M775,Reference!$C$4)&gt;=1,YEARFRAC('Client Info'!M775,Reference!$C$4)&lt;=3),5,IF(AND(YEARFRAC('Client Info'!M775,Reference!$C$4)&gt;=4,YEARFRAC('Client Info'!M775,Reference!$C$4)&lt;=7),15,IF(YEARFRAC('Client Info'!M775,Reference!$C$4)&gt;=8,25,IF(YEARFRAC('Client Info'!M775,Reference!$C$4)=YEARFRAC('Client Info'!M775,Reference!$C$4),0,0))))))))</f>
        <v>15</v>
      </c>
      <c r="D775" s="19">
        <f>IF(OR('Client Info'!J775=Reference!$A$7),0,IF(OR(Reference!$A$5='Client Info'!J775, 'Client Info'!J775=Reference!$A$19,'Client Info'!J775=Reference!$A$23,'Client Info'!J775=Reference!$A$12),25, IF(OR('Client Info'!J775=Reference!$A$6, 'Client Info'!J775=Reference!$A$16),15, IF(OR('Client Info'!J775=Reference!$A$4,'Client Info'!J775=Reference!$A$13,'Client Info'!J775=Reference!$A$17,),5,0))))</f>
        <v>15</v>
      </c>
      <c r="E775" s="19">
        <f>IF('Client Info'!O775&lt;Reference!$E$5,0,IF(AND('Client Info'!O775&gt;=Reference!$E$5,'Client Info'!O775&lt;Reference!$E$6),5,IF(AND('Client Info'!O775&gt;=Reference!$E$6,'Client Info'!O775&lt;Reference!$E$7),15,IF(Reference!$E$7&lt;='Client Info'!O775,25))))</f>
        <v>0</v>
      </c>
      <c r="F775" s="19">
        <f>IF(OR('Client Info'!R775=Reference!$B$4,'Client Info'!R775=Reference!$B$5,'Client Info'!R775=Reference!$B$6),25,0)</f>
        <v>0</v>
      </c>
      <c r="G775" s="19">
        <f t="shared" ca="1" si="13"/>
        <v>30</v>
      </c>
      <c r="H775" s="19" t="s">
        <v>1750</v>
      </c>
    </row>
    <row r="776" spans="1:8" x14ac:dyDescent="0.35">
      <c r="A776" s="7" t="str">
        <f>VLOOKUP(B776,'Client Info'!$A:$B,2, FALSE)</f>
        <v>Timothy Harrington</v>
      </c>
      <c r="B776" s="19" t="str">
        <f>'Client Info'!A776</f>
        <v>EDC1728g</v>
      </c>
      <c r="C776" s="19" t="str">
        <f>(IF('Client Info'!M776="","",(IF(YEARFRAC('Client Info'!M776,Reference!$C$4)&lt;1,0,IF(AND(YEARFRAC('Client Info'!M776,Reference!$C$4)&gt;=1,YEARFRAC('Client Info'!M776,Reference!$C$4)&lt;=3),5,IF(AND(YEARFRAC('Client Info'!M776,Reference!$C$4)&gt;=4,YEARFRAC('Client Info'!M776,Reference!$C$4)&lt;=7),15,IF(YEARFRAC('Client Info'!M776,Reference!$C$4)&gt;=8,25,IF(YEARFRAC('Client Info'!M776,Reference!$C$4)=YEARFRAC('Client Info'!M776,Reference!$C$4),0,0))))))))</f>
        <v/>
      </c>
      <c r="D776" s="19">
        <f>IF(OR('Client Info'!J776=Reference!$A$7),0,IF(OR(Reference!$A$5='Client Info'!J776, 'Client Info'!J776=Reference!$A$19,'Client Info'!J776=Reference!$A$23,'Client Info'!J776=Reference!$A$12),25, IF(OR('Client Info'!J776=Reference!$A$6, 'Client Info'!J776=Reference!$A$16),15, IF(OR('Client Info'!J776=Reference!$A$4,'Client Info'!J776=Reference!$A$13,'Client Info'!J776=Reference!$A$17,),5,0))))</f>
        <v>5</v>
      </c>
      <c r="E776" s="19">
        <f>IF('Client Info'!O776&lt;Reference!$E$5,0,IF(AND('Client Info'!O776&gt;=Reference!$E$5,'Client Info'!O776&lt;Reference!$E$6),5,IF(AND('Client Info'!O776&gt;=Reference!$E$6,'Client Info'!O776&lt;Reference!$E$7),15,IF(Reference!$E$7&lt;='Client Info'!O776,25))))</f>
        <v>0</v>
      </c>
      <c r="F776" s="19">
        <f>IF(OR('Client Info'!R776=Reference!$B$4,'Client Info'!R776=Reference!$B$5,'Client Info'!R776=Reference!$B$6),25,0)</f>
        <v>25</v>
      </c>
      <c r="G776" s="19">
        <f t="shared" si="13"/>
        <v>30</v>
      </c>
      <c r="H776" s="19" t="s">
        <v>1840</v>
      </c>
    </row>
    <row r="777" spans="1:8" x14ac:dyDescent="0.35">
      <c r="A777" s="7" t="str">
        <f>VLOOKUP(B777,'Client Info'!$A:$B,2, FALSE)</f>
        <v>Ray Bowman</v>
      </c>
      <c r="B777" s="19" t="str">
        <f>'Client Info'!A777</f>
        <v>EDC2489</v>
      </c>
      <c r="C777" s="19">
        <f ca="1">(IF('Client Info'!M777="","",(IF(YEARFRAC('Client Info'!M777,Reference!$C$4)&lt;1,0,IF(AND(YEARFRAC('Client Info'!M777,Reference!$C$4)&gt;=1,YEARFRAC('Client Info'!M777,Reference!$C$4)&lt;=3),5,IF(AND(YEARFRAC('Client Info'!M777,Reference!$C$4)&gt;=4,YEARFRAC('Client Info'!M777,Reference!$C$4)&lt;=7),15,IF(YEARFRAC('Client Info'!M777,Reference!$C$4)&gt;=8,25,IF(YEARFRAC('Client Info'!M777,Reference!$C$4)=YEARFRAC('Client Info'!M777,Reference!$C$4),0,0))))))))</f>
        <v>25</v>
      </c>
      <c r="D777" s="19">
        <f>IF(OR('Client Info'!J777=Reference!$A$7),0,IF(OR(Reference!$A$5='Client Info'!J777, 'Client Info'!J777=Reference!$A$19,'Client Info'!J777=Reference!$A$23,'Client Info'!J777=Reference!$A$12),25, IF(OR('Client Info'!J777=Reference!$A$6, 'Client Info'!J777=Reference!$A$16),15, IF(OR('Client Info'!J777=Reference!$A$4,'Client Info'!J777=Reference!$A$13,'Client Info'!J777=Reference!$A$17,),5,0))))</f>
        <v>5</v>
      </c>
      <c r="E777" s="19">
        <f>IF('Client Info'!O777&lt;Reference!$E$5,0,IF(AND('Client Info'!O777&gt;=Reference!$E$5,'Client Info'!O777&lt;Reference!$E$6),5,IF(AND('Client Info'!O777&gt;=Reference!$E$6,'Client Info'!O777&lt;Reference!$E$7),15,IF(Reference!$E$7&lt;='Client Info'!O777,25))))</f>
        <v>25</v>
      </c>
      <c r="F777" s="19">
        <f>IF(OR('Client Info'!R777=Reference!$B$4,'Client Info'!R777=Reference!$B$5,'Client Info'!R777=Reference!$B$6),25,0)</f>
        <v>0</v>
      </c>
      <c r="G777" s="19">
        <f t="shared" ca="1" si="13"/>
        <v>55</v>
      </c>
      <c r="H777" s="19" t="s">
        <v>912</v>
      </c>
    </row>
    <row r="778" spans="1:8" x14ac:dyDescent="0.35">
      <c r="A778" s="7" t="str">
        <f>VLOOKUP(B778,'Client Info'!$A:$B,2, FALSE)</f>
        <v>Anthony C. Elliott</v>
      </c>
      <c r="B778" s="19" t="str">
        <f>'Client Info'!A778</f>
        <v>EDC2876RR</v>
      </c>
      <c r="C778" s="19">
        <f ca="1">(IF('Client Info'!M778="","",(IF(YEARFRAC('Client Info'!M778,Reference!$C$4)&lt;1,0,IF(AND(YEARFRAC('Client Info'!M778,Reference!$C$4)&gt;=1,YEARFRAC('Client Info'!M778,Reference!$C$4)&lt;=3),5,IF(AND(YEARFRAC('Client Info'!M778,Reference!$C$4)&gt;=4,YEARFRAC('Client Info'!M778,Reference!$C$4)&lt;=7),15,IF(YEARFRAC('Client Info'!M778,Reference!$C$4)&gt;=8,25,IF(YEARFRAC('Client Info'!M778,Reference!$C$4)=YEARFRAC('Client Info'!M778,Reference!$C$4),0,0))))))))</f>
        <v>15</v>
      </c>
      <c r="D778" s="19">
        <f>IF(OR('Client Info'!J778=Reference!$A$7),0,IF(OR(Reference!$A$5='Client Info'!J778, 'Client Info'!J778=Reference!$A$19,'Client Info'!J778=Reference!$A$23,'Client Info'!J778=Reference!$A$12),25, IF(OR('Client Info'!J778=Reference!$A$6, 'Client Info'!J778=Reference!$A$16),15, IF(OR('Client Info'!J778=Reference!$A$4,'Client Info'!J778=Reference!$A$13,'Client Info'!J778=Reference!$A$17,),5,0))))</f>
        <v>15</v>
      </c>
      <c r="E778" s="19">
        <f>IF('Client Info'!O778&lt;Reference!$E$5,0,IF(AND('Client Info'!O778&gt;=Reference!$E$5,'Client Info'!O778&lt;Reference!$E$6),5,IF(AND('Client Info'!O778&gt;=Reference!$E$6,'Client Info'!O778&lt;Reference!$E$7),15,IF(Reference!$E$7&lt;='Client Info'!O778,25))))</f>
        <v>0</v>
      </c>
      <c r="F778" s="19">
        <f>IF(OR('Client Info'!R778=Reference!$B$4,'Client Info'!R778=Reference!$B$5,'Client Info'!R778=Reference!$B$6),25,0)</f>
        <v>25</v>
      </c>
      <c r="G778" s="19">
        <f t="shared" ca="1" si="13"/>
        <v>55</v>
      </c>
      <c r="H778" s="19" t="s">
        <v>1365</v>
      </c>
    </row>
    <row r="779" spans="1:8" x14ac:dyDescent="0.35">
      <c r="A779" s="7" t="str">
        <f>VLOOKUP(B779,'Client Info'!$A:$B,2, FALSE)</f>
        <v>Gonzalo Fernandez</v>
      </c>
      <c r="B779" s="19" t="str">
        <f>'Client Info'!A779</f>
        <v>EDC2300</v>
      </c>
      <c r="C779" s="19">
        <f ca="1">(IF('Client Info'!M779="","",(IF(YEARFRAC('Client Info'!M779,Reference!$C$4)&lt;1,0,IF(AND(YEARFRAC('Client Info'!M779,Reference!$C$4)&gt;=1,YEARFRAC('Client Info'!M779,Reference!$C$4)&lt;=3),5,IF(AND(YEARFRAC('Client Info'!M779,Reference!$C$4)&gt;=4,YEARFRAC('Client Info'!M779,Reference!$C$4)&lt;=7),15,IF(YEARFRAC('Client Info'!M779,Reference!$C$4)&gt;=8,25,IF(YEARFRAC('Client Info'!M779,Reference!$C$4)=YEARFRAC('Client Info'!M779,Reference!$C$4),0,0))))))))</f>
        <v>25</v>
      </c>
      <c r="D779" s="19">
        <f>IF(OR('Client Info'!J779=Reference!$A$7),0,IF(OR(Reference!$A$5='Client Info'!J779, 'Client Info'!J779=Reference!$A$19,'Client Info'!J779=Reference!$A$23,'Client Info'!J779=Reference!$A$12),25, IF(OR('Client Info'!J779=Reference!$A$6, 'Client Info'!J779=Reference!$A$16),15, IF(OR('Client Info'!J779=Reference!$A$4,'Client Info'!J779=Reference!$A$13,'Client Info'!J779=Reference!$A$17,),5,0))))</f>
        <v>0</v>
      </c>
      <c r="E779" s="19">
        <f>IF('Client Info'!O779&lt;Reference!$E$5,0,IF(AND('Client Info'!O779&gt;=Reference!$E$5,'Client Info'!O779&lt;Reference!$E$6),5,IF(AND('Client Info'!O779&gt;=Reference!$E$6,'Client Info'!O779&lt;Reference!$E$7),15,IF(Reference!$E$7&lt;='Client Info'!O779,25))))</f>
        <v>25</v>
      </c>
      <c r="F779" s="19">
        <f>IF(OR('Client Info'!R779=Reference!$B$4,'Client Info'!R779=Reference!$B$5,'Client Info'!R779=Reference!$B$6),25,0)</f>
        <v>0</v>
      </c>
      <c r="G779" s="19">
        <f t="shared" ca="1" si="13"/>
        <v>50</v>
      </c>
      <c r="H779" s="19" t="s">
        <v>848</v>
      </c>
    </row>
    <row r="780" spans="1:8" x14ac:dyDescent="0.35">
      <c r="A780" s="7" t="str">
        <f>VLOOKUP(B780,'Client Info'!$A:$B,2, FALSE)</f>
        <v>Michael Kauffman</v>
      </c>
      <c r="B780" s="19" t="str">
        <f>'Client Info'!A780</f>
        <v>EDC0025</v>
      </c>
      <c r="C780" s="19">
        <f ca="1">(IF('Client Info'!M780="","",(IF(YEARFRAC('Client Info'!M780,Reference!$C$4)&lt;1,0,IF(AND(YEARFRAC('Client Info'!M780,Reference!$C$4)&gt;=1,YEARFRAC('Client Info'!M780,Reference!$C$4)&lt;=3),5,IF(AND(YEARFRAC('Client Info'!M780,Reference!$C$4)&gt;=4,YEARFRAC('Client Info'!M780,Reference!$C$4)&lt;=7),15,IF(YEARFRAC('Client Info'!M780,Reference!$C$4)&gt;=8,25,IF(YEARFRAC('Client Info'!M780,Reference!$C$4)=YEARFRAC('Client Info'!M780,Reference!$C$4),0,0))))))))</f>
        <v>15</v>
      </c>
      <c r="D780" s="19">
        <f>IF(OR('Client Info'!J780=Reference!$A$7),0,IF(OR(Reference!$A$5='Client Info'!J780, 'Client Info'!J780=Reference!$A$19,'Client Info'!J780=Reference!$A$23,'Client Info'!J780=Reference!$A$12),25, IF(OR('Client Info'!J780=Reference!$A$6, 'Client Info'!J780=Reference!$A$16),15, IF(OR('Client Info'!J780=Reference!$A$4,'Client Info'!J780=Reference!$A$13,'Client Info'!J780=Reference!$A$17,),5,0))))</f>
        <v>5</v>
      </c>
      <c r="E780" s="19">
        <f>IF('Client Info'!O780&lt;Reference!$E$5,0,IF(AND('Client Info'!O780&gt;=Reference!$E$5,'Client Info'!O780&lt;Reference!$E$6),5,IF(AND('Client Info'!O780&gt;=Reference!$E$6,'Client Info'!O780&lt;Reference!$E$7),15,IF(Reference!$E$7&lt;='Client Info'!O780,25))))</f>
        <v>0</v>
      </c>
      <c r="F780" s="19">
        <f>IF(OR('Client Info'!R780=Reference!$B$4,'Client Info'!R780=Reference!$B$5,'Client Info'!R780=Reference!$B$6),25,0)</f>
        <v>0</v>
      </c>
      <c r="G780" s="19">
        <f t="shared" ca="1" si="13"/>
        <v>20</v>
      </c>
      <c r="H780" s="19" t="s">
        <v>882</v>
      </c>
    </row>
    <row r="781" spans="1:8" x14ac:dyDescent="0.35">
      <c r="A781" s="7" t="str">
        <f>VLOOKUP(B781,'Client Info'!$A:$B,2, FALSE)</f>
        <v>Georg Winkler</v>
      </c>
      <c r="B781" s="19" t="str">
        <f>'Client Info'!A781</f>
        <v>EDC1735g</v>
      </c>
      <c r="C781" s="19">
        <f ca="1">(IF('Client Info'!M781="","",(IF(YEARFRAC('Client Info'!M781,Reference!$C$4)&lt;1,0,IF(AND(YEARFRAC('Client Info'!M781,Reference!$C$4)&gt;=1,YEARFRAC('Client Info'!M781,Reference!$C$4)&lt;=3),5,IF(AND(YEARFRAC('Client Info'!M781,Reference!$C$4)&gt;=4,YEARFRAC('Client Info'!M781,Reference!$C$4)&lt;=7),15,IF(YEARFRAC('Client Info'!M781,Reference!$C$4)&gt;=8,25,IF(YEARFRAC('Client Info'!M781,Reference!$C$4)=YEARFRAC('Client Info'!M781,Reference!$C$4),0,0))))))))</f>
        <v>25</v>
      </c>
      <c r="D781" s="19">
        <f>IF(OR('Client Info'!J781=Reference!$A$7),0,IF(OR(Reference!$A$5='Client Info'!J781, 'Client Info'!J781=Reference!$A$19,'Client Info'!J781=Reference!$A$23,'Client Info'!J781=Reference!$A$12),25, IF(OR('Client Info'!J781=Reference!$A$6, 'Client Info'!J781=Reference!$A$16),15, IF(OR('Client Info'!J781=Reference!$A$4,'Client Info'!J781=Reference!$A$13,'Client Info'!J781=Reference!$A$17,),5,0))))</f>
        <v>5</v>
      </c>
      <c r="E781" s="19">
        <f>IF('Client Info'!O781&lt;Reference!$E$5,0,IF(AND('Client Info'!O781&gt;=Reference!$E$5,'Client Info'!O781&lt;Reference!$E$6),5,IF(AND('Client Info'!O781&gt;=Reference!$E$6,'Client Info'!O781&lt;Reference!$E$7),15,IF(Reference!$E$7&lt;='Client Info'!O781,25))))</f>
        <v>5</v>
      </c>
      <c r="F781" s="19">
        <f>IF(OR('Client Info'!R781=Reference!$B$4,'Client Info'!R781=Reference!$B$5,'Client Info'!R781=Reference!$B$6),25,0)</f>
        <v>0</v>
      </c>
      <c r="G781" s="19">
        <f t="shared" ca="1" si="13"/>
        <v>35</v>
      </c>
      <c r="H781" s="19" t="s">
        <v>1063</v>
      </c>
    </row>
    <row r="782" spans="1:8" x14ac:dyDescent="0.35">
      <c r="A782" s="7" t="str">
        <f>VLOOKUP(B782,'Client Info'!$A:$B,2, FALSE)</f>
        <v>Mary Anne Rooney</v>
      </c>
      <c r="B782" s="19" t="str">
        <f>'Client Info'!A782</f>
        <v>EDC0334</v>
      </c>
      <c r="C782" s="19">
        <f ca="1">(IF('Client Info'!M782="","",(IF(YEARFRAC('Client Info'!M782,Reference!$C$4)&lt;1,0,IF(AND(YEARFRAC('Client Info'!M782,Reference!$C$4)&gt;=1,YEARFRAC('Client Info'!M782,Reference!$C$4)&lt;=3),5,IF(AND(YEARFRAC('Client Info'!M782,Reference!$C$4)&gt;=4,YEARFRAC('Client Info'!M782,Reference!$C$4)&lt;=7),15,IF(YEARFRAC('Client Info'!M782,Reference!$C$4)&gt;=8,25,IF(YEARFRAC('Client Info'!M782,Reference!$C$4)=YEARFRAC('Client Info'!M782,Reference!$C$4),0,0))))))))</f>
        <v>25</v>
      </c>
      <c r="D782" s="19">
        <f>IF(OR('Client Info'!J782=Reference!$A$7),0,IF(OR(Reference!$A$5='Client Info'!J782, 'Client Info'!J782=Reference!$A$19,'Client Info'!J782=Reference!$A$23,'Client Info'!J782=Reference!$A$12),25, IF(OR('Client Info'!J782=Reference!$A$6, 'Client Info'!J782=Reference!$A$16),15, IF(OR('Client Info'!J782=Reference!$A$4,'Client Info'!J782=Reference!$A$13,'Client Info'!J782=Reference!$A$17,),5,0))))</f>
        <v>25</v>
      </c>
      <c r="E782" s="19">
        <f>IF('Client Info'!O782&lt;Reference!$E$5,0,IF(AND('Client Info'!O782&gt;=Reference!$E$5,'Client Info'!O782&lt;Reference!$E$6),5,IF(AND('Client Info'!O782&gt;=Reference!$E$6,'Client Info'!O782&lt;Reference!$E$7),15,IF(Reference!$E$7&lt;='Client Info'!O782,25))))</f>
        <v>0</v>
      </c>
      <c r="F782" s="19">
        <f>IF(OR('Client Info'!R782=Reference!$B$4,'Client Info'!R782=Reference!$B$5,'Client Info'!R782=Reference!$B$6),25,0)</f>
        <v>25</v>
      </c>
      <c r="G782" s="19">
        <f t="shared" ca="1" si="13"/>
        <v>75</v>
      </c>
      <c r="H782" s="19" t="s">
        <v>1659</v>
      </c>
    </row>
    <row r="783" spans="1:8" x14ac:dyDescent="0.35">
      <c r="A783" s="7" t="str">
        <f>VLOOKUP(B783,'Client Info'!$A:$B,2, FALSE)</f>
        <v>Alondra Gaytan</v>
      </c>
      <c r="B783" s="19" t="str">
        <f>'Client Info'!A783</f>
        <v>EDC1963g</v>
      </c>
      <c r="C783" s="19">
        <f ca="1">(IF('Client Info'!M783="","",(IF(YEARFRAC('Client Info'!M783,Reference!$C$4)&lt;1,0,IF(AND(YEARFRAC('Client Info'!M783,Reference!$C$4)&gt;=1,YEARFRAC('Client Info'!M783,Reference!$C$4)&lt;=3),5,IF(AND(YEARFRAC('Client Info'!M783,Reference!$C$4)&gt;=4,YEARFRAC('Client Info'!M783,Reference!$C$4)&lt;=7),15,IF(YEARFRAC('Client Info'!M783,Reference!$C$4)&gt;=8,25,IF(YEARFRAC('Client Info'!M783,Reference!$C$4)=YEARFRAC('Client Info'!M783,Reference!$C$4),0,0))))))))</f>
        <v>15</v>
      </c>
      <c r="D783" s="19">
        <f>IF(OR('Client Info'!J783=Reference!$A$7),0,IF(OR(Reference!$A$5='Client Info'!J783, 'Client Info'!J783=Reference!$A$19,'Client Info'!J783=Reference!$A$23,'Client Info'!J783=Reference!$A$12),25, IF(OR('Client Info'!J783=Reference!$A$6, 'Client Info'!J783=Reference!$A$16),15, IF(OR('Client Info'!J783=Reference!$A$4,'Client Info'!J783=Reference!$A$13,'Client Info'!J783=Reference!$A$17,),5,0))))</f>
        <v>5</v>
      </c>
      <c r="E783" s="19">
        <f>IF('Client Info'!O783&lt;Reference!$E$5,0,IF(AND('Client Info'!O783&gt;=Reference!$E$5,'Client Info'!O783&lt;Reference!$E$6),5,IF(AND('Client Info'!O783&gt;=Reference!$E$6,'Client Info'!O783&lt;Reference!$E$7),15,IF(Reference!$E$7&lt;='Client Info'!O783,25))))</f>
        <v>0</v>
      </c>
      <c r="F783" s="19">
        <f>IF(OR('Client Info'!R783=Reference!$B$4,'Client Info'!R783=Reference!$B$5,'Client Info'!R783=Reference!$B$6),25,0)</f>
        <v>0</v>
      </c>
      <c r="G783" s="19">
        <f t="shared" ca="1" si="13"/>
        <v>20</v>
      </c>
      <c r="H783" s="19" t="s">
        <v>885</v>
      </c>
    </row>
    <row r="784" spans="1:8" x14ac:dyDescent="0.35">
      <c r="A784" s="7" t="str">
        <f>VLOOKUP(B784,'Client Info'!$A:$B,2, FALSE)</f>
        <v>Louis Izzo</v>
      </c>
      <c r="B784" s="19" t="str">
        <f>'Client Info'!A784</f>
        <v>EDC2637</v>
      </c>
      <c r="C784" s="19">
        <f ca="1">(IF('Client Info'!M784="","",(IF(YEARFRAC('Client Info'!M784,Reference!$C$4)&lt;1,0,IF(AND(YEARFRAC('Client Info'!M784,Reference!$C$4)&gt;=1,YEARFRAC('Client Info'!M784,Reference!$C$4)&lt;=3),5,IF(AND(YEARFRAC('Client Info'!M784,Reference!$C$4)&gt;=4,YEARFRAC('Client Info'!M784,Reference!$C$4)&lt;=7),15,IF(YEARFRAC('Client Info'!M784,Reference!$C$4)&gt;=8,25,IF(YEARFRAC('Client Info'!M784,Reference!$C$4)=YEARFRAC('Client Info'!M784,Reference!$C$4),0,0))))))))</f>
        <v>5</v>
      </c>
      <c r="D784" s="19">
        <f>IF(OR('Client Info'!J784=Reference!$A$7),0,IF(OR(Reference!$A$5='Client Info'!J784, 'Client Info'!J784=Reference!$A$19,'Client Info'!J784=Reference!$A$23,'Client Info'!J784=Reference!$A$12),25, IF(OR('Client Info'!J784=Reference!$A$6, 'Client Info'!J784=Reference!$A$16),15, IF(OR('Client Info'!J784=Reference!$A$4,'Client Info'!J784=Reference!$A$13,'Client Info'!J784=Reference!$A$17,),5,0))))</f>
        <v>0</v>
      </c>
      <c r="E784" s="19">
        <f>IF('Client Info'!O784&lt;Reference!$E$5,0,IF(AND('Client Info'!O784&gt;=Reference!$E$5,'Client Info'!O784&lt;Reference!$E$6),5,IF(AND('Client Info'!O784&gt;=Reference!$E$6,'Client Info'!O784&lt;Reference!$E$7),15,IF(Reference!$E$7&lt;='Client Info'!O784,25))))</f>
        <v>0</v>
      </c>
      <c r="F784" s="19">
        <f>IF(OR('Client Info'!R784=Reference!$B$4,'Client Info'!R784=Reference!$B$5,'Client Info'!R784=Reference!$B$6),25,0)</f>
        <v>0</v>
      </c>
      <c r="G784" s="19">
        <f t="shared" ca="1" si="13"/>
        <v>5</v>
      </c>
      <c r="H784" s="19" t="s">
        <v>855</v>
      </c>
    </row>
    <row r="785" spans="1:8" x14ac:dyDescent="0.35">
      <c r="A785" s="7" t="str">
        <f>VLOOKUP(B785,'Client Info'!$A:$B,2, FALSE)</f>
        <v>Marvin Boateng</v>
      </c>
      <c r="B785" s="19" t="str">
        <f>'Client Info'!A785</f>
        <v>EDC2331</v>
      </c>
      <c r="C785" s="19">
        <f ca="1">(IF('Client Info'!M785="","",(IF(YEARFRAC('Client Info'!M785,Reference!$C$4)&lt;1,0,IF(AND(YEARFRAC('Client Info'!M785,Reference!$C$4)&gt;=1,YEARFRAC('Client Info'!M785,Reference!$C$4)&lt;=3),5,IF(AND(YEARFRAC('Client Info'!M785,Reference!$C$4)&gt;=4,YEARFRAC('Client Info'!M785,Reference!$C$4)&lt;=7),15,IF(YEARFRAC('Client Info'!M785,Reference!$C$4)&gt;=8,25,IF(YEARFRAC('Client Info'!M785,Reference!$C$4)=YEARFRAC('Client Info'!M785,Reference!$C$4),0,0))))))))</f>
        <v>25</v>
      </c>
      <c r="D785" s="19">
        <f>IF(OR('Client Info'!J785=Reference!$A$7),0,IF(OR(Reference!$A$5='Client Info'!J785, 'Client Info'!J785=Reference!$A$19,'Client Info'!J785=Reference!$A$23,'Client Info'!J785=Reference!$A$12),25, IF(OR('Client Info'!J785=Reference!$A$6, 'Client Info'!J785=Reference!$A$16),15, IF(OR('Client Info'!J785=Reference!$A$4,'Client Info'!J785=Reference!$A$13,'Client Info'!J785=Reference!$A$17,),5,0))))</f>
        <v>5</v>
      </c>
      <c r="E785" s="19">
        <f>IF('Client Info'!O785&lt;Reference!$E$5,0,IF(AND('Client Info'!O785&gt;=Reference!$E$5,'Client Info'!O785&lt;Reference!$E$6),5,IF(AND('Client Info'!O785&gt;=Reference!$E$6,'Client Info'!O785&lt;Reference!$E$7),15,IF(Reference!$E$7&lt;='Client Info'!O785,25))))</f>
        <v>0</v>
      </c>
      <c r="F785" s="19">
        <f>IF(OR('Client Info'!R785=Reference!$B$4,'Client Info'!R785=Reference!$B$5,'Client Info'!R785=Reference!$B$6),25,0)</f>
        <v>0</v>
      </c>
      <c r="G785" s="19">
        <f t="shared" ca="1" si="13"/>
        <v>30</v>
      </c>
      <c r="H785" s="19" t="s">
        <v>921</v>
      </c>
    </row>
    <row r="786" spans="1:8" x14ac:dyDescent="0.35">
      <c r="A786" s="7" t="str">
        <f>VLOOKUP(B786,'Client Info'!$A:$B,2, FALSE)</f>
        <v>Michael Kauffman</v>
      </c>
      <c r="B786" s="19" t="str">
        <f>'Client Info'!A786</f>
        <v>EDC2643RR</v>
      </c>
      <c r="C786" s="19">
        <f ca="1">(IF('Client Info'!M786="","",(IF(YEARFRAC('Client Info'!M786,Reference!$C$4)&lt;1,0,IF(AND(YEARFRAC('Client Info'!M786,Reference!$C$4)&gt;=1,YEARFRAC('Client Info'!M786,Reference!$C$4)&lt;=3),5,IF(AND(YEARFRAC('Client Info'!M786,Reference!$C$4)&gt;=4,YEARFRAC('Client Info'!M786,Reference!$C$4)&lt;=7),15,IF(YEARFRAC('Client Info'!M786,Reference!$C$4)&gt;=8,25,IF(YEARFRAC('Client Info'!M786,Reference!$C$4)=YEARFRAC('Client Info'!M786,Reference!$C$4),0,0))))))))</f>
        <v>0</v>
      </c>
      <c r="D786" s="19">
        <f>IF(OR('Client Info'!J786=Reference!$A$7),0,IF(OR(Reference!$A$5='Client Info'!J786, 'Client Info'!J786=Reference!$A$19,'Client Info'!J786=Reference!$A$23,'Client Info'!J786=Reference!$A$12),25, IF(OR('Client Info'!J786=Reference!$A$6, 'Client Info'!J786=Reference!$A$16),15, IF(OR('Client Info'!J786=Reference!$A$4,'Client Info'!J786=Reference!$A$13,'Client Info'!J786=Reference!$A$17,),5,0))))</f>
        <v>25</v>
      </c>
      <c r="E786" s="19">
        <f>IF('Client Info'!O786&lt;Reference!$E$5,0,IF(AND('Client Info'!O786&gt;=Reference!$E$5,'Client Info'!O786&lt;Reference!$E$6),5,IF(AND('Client Info'!O786&gt;=Reference!$E$6,'Client Info'!O786&lt;Reference!$E$7),15,IF(Reference!$E$7&lt;='Client Info'!O786,25))))</f>
        <v>0</v>
      </c>
      <c r="F786" s="19">
        <f>IF(OR('Client Info'!R786=Reference!$B$4,'Client Info'!R786=Reference!$B$5,'Client Info'!R786=Reference!$B$6),25,0)</f>
        <v>25</v>
      </c>
      <c r="G786" s="19">
        <f t="shared" ca="1" si="13"/>
        <v>50</v>
      </c>
      <c r="H786" s="19" t="s">
        <v>882</v>
      </c>
    </row>
    <row r="787" spans="1:8" x14ac:dyDescent="0.35">
      <c r="A787" s="7" t="str">
        <f>VLOOKUP(B787,'Client Info'!$A:$B,2, FALSE)</f>
        <v>Gonzalo Fernandez</v>
      </c>
      <c r="B787" s="19" t="str">
        <f>'Client Info'!A787</f>
        <v>EDC2501</v>
      </c>
      <c r="C787" s="19" t="str">
        <f>(IF('Client Info'!M787="","",(IF(YEARFRAC('Client Info'!M787,Reference!$C$4)&lt;1,0,IF(AND(YEARFRAC('Client Info'!M787,Reference!$C$4)&gt;=1,YEARFRAC('Client Info'!M787,Reference!$C$4)&lt;=3),5,IF(AND(YEARFRAC('Client Info'!M787,Reference!$C$4)&gt;=4,YEARFRAC('Client Info'!M787,Reference!$C$4)&lt;=7),15,IF(YEARFRAC('Client Info'!M787,Reference!$C$4)&gt;=8,25,IF(YEARFRAC('Client Info'!M787,Reference!$C$4)=YEARFRAC('Client Info'!M787,Reference!$C$4),0,0))))))))</f>
        <v/>
      </c>
      <c r="D787" s="19">
        <f>IF(OR('Client Info'!J787=Reference!$A$7),0,IF(OR(Reference!$A$5='Client Info'!J787, 'Client Info'!J787=Reference!$A$19,'Client Info'!J787=Reference!$A$23,'Client Info'!J787=Reference!$A$12),25, IF(OR('Client Info'!J787=Reference!$A$6, 'Client Info'!J787=Reference!$A$16),15, IF(OR('Client Info'!J787=Reference!$A$4,'Client Info'!J787=Reference!$A$13,'Client Info'!J787=Reference!$A$17,),5,0))))</f>
        <v>25</v>
      </c>
      <c r="E787" s="19">
        <f>IF('Client Info'!O787&lt;Reference!$E$5,0,IF(AND('Client Info'!O787&gt;=Reference!$E$5,'Client Info'!O787&lt;Reference!$E$6),5,IF(AND('Client Info'!O787&gt;=Reference!$E$6,'Client Info'!O787&lt;Reference!$E$7),15,IF(Reference!$E$7&lt;='Client Info'!O787,25))))</f>
        <v>0</v>
      </c>
      <c r="F787" s="19">
        <f>IF(OR('Client Info'!R787=Reference!$B$4,'Client Info'!R787=Reference!$B$5,'Client Info'!R787=Reference!$B$6),25,0)</f>
        <v>0</v>
      </c>
      <c r="G787" s="19">
        <f t="shared" si="13"/>
        <v>25</v>
      </c>
      <c r="H787" s="19" t="s">
        <v>848</v>
      </c>
    </row>
    <row r="788" spans="1:8" x14ac:dyDescent="0.35">
      <c r="A788" s="7" t="str">
        <f>VLOOKUP(B788,'Client Info'!$A:$B,2, FALSE)</f>
        <v>Ray Bowman</v>
      </c>
      <c r="B788" s="19" t="str">
        <f>'Client Info'!A788</f>
        <v>EDC0894</v>
      </c>
      <c r="C788" s="19">
        <f ca="1">(IF('Client Info'!M788="","",(IF(YEARFRAC('Client Info'!M788,Reference!$C$4)&lt;1,0,IF(AND(YEARFRAC('Client Info'!M788,Reference!$C$4)&gt;=1,YEARFRAC('Client Info'!M788,Reference!$C$4)&lt;=3),5,IF(AND(YEARFRAC('Client Info'!M788,Reference!$C$4)&gt;=4,YEARFRAC('Client Info'!M788,Reference!$C$4)&lt;=7),15,IF(YEARFRAC('Client Info'!M788,Reference!$C$4)&gt;=8,25,IF(YEARFRAC('Client Info'!M788,Reference!$C$4)=YEARFRAC('Client Info'!M788,Reference!$C$4),0,0))))))))</f>
        <v>25</v>
      </c>
      <c r="D788" s="19">
        <f>IF(OR('Client Info'!J788=Reference!$A$7),0,IF(OR(Reference!$A$5='Client Info'!J788, 'Client Info'!J788=Reference!$A$19,'Client Info'!J788=Reference!$A$23,'Client Info'!J788=Reference!$A$12),25, IF(OR('Client Info'!J788=Reference!$A$6, 'Client Info'!J788=Reference!$A$16),15, IF(OR('Client Info'!J788=Reference!$A$4,'Client Info'!J788=Reference!$A$13,'Client Info'!J788=Reference!$A$17,),5,0))))</f>
        <v>0</v>
      </c>
      <c r="E788" s="19">
        <f>IF('Client Info'!O788&lt;Reference!$E$5,0,IF(AND('Client Info'!O788&gt;=Reference!$E$5,'Client Info'!O788&lt;Reference!$E$6),5,IF(AND('Client Info'!O788&gt;=Reference!$E$6,'Client Info'!O788&lt;Reference!$E$7),15,IF(Reference!$E$7&lt;='Client Info'!O788,25))))</f>
        <v>5</v>
      </c>
      <c r="F788" s="19">
        <f>IF(OR('Client Info'!R788=Reference!$B$4,'Client Info'!R788=Reference!$B$5,'Client Info'!R788=Reference!$B$6),25,0)</f>
        <v>0</v>
      </c>
      <c r="G788" s="19">
        <f t="shared" ca="1" si="13"/>
        <v>30</v>
      </c>
      <c r="H788" s="19" t="s">
        <v>912</v>
      </c>
    </row>
    <row r="789" spans="1:8" x14ac:dyDescent="0.35">
      <c r="A789" s="7" t="str">
        <f>VLOOKUP(B789,'Client Info'!$A:$B,2, FALSE)</f>
        <v>Alondra Gaytan</v>
      </c>
      <c r="B789" s="19" t="str">
        <f>'Client Info'!A789</f>
        <v>EDC2522</v>
      </c>
      <c r="C789" s="19" t="str">
        <f>(IF('Client Info'!M789="","",(IF(YEARFRAC('Client Info'!M789,Reference!$C$4)&lt;1,0,IF(AND(YEARFRAC('Client Info'!M789,Reference!$C$4)&gt;=1,YEARFRAC('Client Info'!M789,Reference!$C$4)&lt;=3),5,IF(AND(YEARFRAC('Client Info'!M789,Reference!$C$4)&gt;=4,YEARFRAC('Client Info'!M789,Reference!$C$4)&lt;=7),15,IF(YEARFRAC('Client Info'!M789,Reference!$C$4)&gt;=8,25,IF(YEARFRAC('Client Info'!M789,Reference!$C$4)=YEARFRAC('Client Info'!M789,Reference!$C$4),0,0))))))))</f>
        <v/>
      </c>
      <c r="D789" s="19">
        <f>IF(OR('Client Info'!J789=Reference!$A$7),0,IF(OR(Reference!$A$5='Client Info'!J789, 'Client Info'!J789=Reference!$A$19,'Client Info'!J789=Reference!$A$23,'Client Info'!J789=Reference!$A$12),25, IF(OR('Client Info'!J789=Reference!$A$6, 'Client Info'!J789=Reference!$A$16),15, IF(OR('Client Info'!J789=Reference!$A$4,'Client Info'!J789=Reference!$A$13,'Client Info'!J789=Reference!$A$17,),5,0))))</f>
        <v>25</v>
      </c>
      <c r="E789" s="19">
        <f>IF('Client Info'!O789&lt;Reference!$E$5,0,IF(AND('Client Info'!O789&gt;=Reference!$E$5,'Client Info'!O789&lt;Reference!$E$6),5,IF(AND('Client Info'!O789&gt;=Reference!$E$6,'Client Info'!O789&lt;Reference!$E$7),15,IF(Reference!$E$7&lt;='Client Info'!O789,25))))</f>
        <v>0</v>
      </c>
      <c r="F789" s="19">
        <f>IF(OR('Client Info'!R789=Reference!$B$4,'Client Info'!R789=Reference!$B$5,'Client Info'!R789=Reference!$B$6),25,0)</f>
        <v>25</v>
      </c>
      <c r="G789" s="19">
        <f t="shared" si="13"/>
        <v>50</v>
      </c>
      <c r="H789" s="19" t="s">
        <v>885</v>
      </c>
    </row>
    <row r="790" spans="1:8" x14ac:dyDescent="0.35">
      <c r="A790" s="7" t="str">
        <f>VLOOKUP(B790,'Client Info'!$A:$B,2, FALSE)</f>
        <v>Ray Bowman</v>
      </c>
      <c r="B790" s="19" t="str">
        <f>'Client Info'!A790</f>
        <v>EDC2289</v>
      </c>
      <c r="C790" s="19">
        <f ca="1">(IF('Client Info'!M790="","",(IF(YEARFRAC('Client Info'!M790,Reference!$C$4)&lt;1,0,IF(AND(YEARFRAC('Client Info'!M790,Reference!$C$4)&gt;=1,YEARFRAC('Client Info'!M790,Reference!$C$4)&lt;=3),5,IF(AND(YEARFRAC('Client Info'!M790,Reference!$C$4)&gt;=4,YEARFRAC('Client Info'!M790,Reference!$C$4)&lt;=7),15,IF(YEARFRAC('Client Info'!M790,Reference!$C$4)&gt;=8,25,IF(YEARFRAC('Client Info'!M790,Reference!$C$4)=YEARFRAC('Client Info'!M790,Reference!$C$4),0,0))))))))</f>
        <v>5</v>
      </c>
      <c r="D790" s="19">
        <f>IF(OR('Client Info'!J790=Reference!$A$7),0,IF(OR(Reference!$A$5='Client Info'!J790, 'Client Info'!J790=Reference!$A$19,'Client Info'!J790=Reference!$A$23,'Client Info'!J790=Reference!$A$12),25, IF(OR('Client Info'!J790=Reference!$A$6, 'Client Info'!J790=Reference!$A$16),15, IF(OR('Client Info'!J790=Reference!$A$4,'Client Info'!J790=Reference!$A$13,'Client Info'!J790=Reference!$A$17,),5,0))))</f>
        <v>15</v>
      </c>
      <c r="E790" s="19">
        <f>IF('Client Info'!O790&lt;Reference!$E$5,0,IF(AND('Client Info'!O790&gt;=Reference!$E$5,'Client Info'!O790&lt;Reference!$E$6),5,IF(AND('Client Info'!O790&gt;=Reference!$E$6,'Client Info'!O790&lt;Reference!$E$7),15,IF(Reference!$E$7&lt;='Client Info'!O790,25))))</f>
        <v>0</v>
      </c>
      <c r="F790" s="19">
        <f>IF(OR('Client Info'!R790=Reference!$B$4,'Client Info'!R790=Reference!$B$5,'Client Info'!R790=Reference!$B$6),25,0)</f>
        <v>0</v>
      </c>
      <c r="G790" s="19">
        <f t="shared" ca="1" si="13"/>
        <v>20</v>
      </c>
      <c r="H790" s="19" t="s">
        <v>912</v>
      </c>
    </row>
    <row r="791" spans="1:8" x14ac:dyDescent="0.35">
      <c r="A791" s="7" t="str">
        <f>VLOOKUP(B791,'Client Info'!$A:$B,2, FALSE)</f>
        <v>Rose Obetz</v>
      </c>
      <c r="B791" s="19" t="str">
        <f>'Client Info'!A791</f>
        <v>EDC2232</v>
      </c>
      <c r="C791" s="19">
        <f ca="1">(IF('Client Info'!M791="","",(IF(YEARFRAC('Client Info'!M791,Reference!$C$4)&lt;1,0,IF(AND(YEARFRAC('Client Info'!M791,Reference!$C$4)&gt;=1,YEARFRAC('Client Info'!M791,Reference!$C$4)&lt;=3),5,IF(AND(YEARFRAC('Client Info'!M791,Reference!$C$4)&gt;=4,YEARFRAC('Client Info'!M791,Reference!$C$4)&lt;=7),15,IF(YEARFRAC('Client Info'!M791,Reference!$C$4)&gt;=8,25,IF(YEARFRAC('Client Info'!M791,Reference!$C$4)=YEARFRAC('Client Info'!M791,Reference!$C$4),0,0))))))))</f>
        <v>25</v>
      </c>
      <c r="D791" s="19">
        <f>IF(OR('Client Info'!J791=Reference!$A$7),0,IF(OR(Reference!$A$5='Client Info'!J791, 'Client Info'!J791=Reference!$A$19,'Client Info'!J791=Reference!$A$23,'Client Info'!J791=Reference!$A$12),25, IF(OR('Client Info'!J791=Reference!$A$6, 'Client Info'!J791=Reference!$A$16),15, IF(OR('Client Info'!J791=Reference!$A$4,'Client Info'!J791=Reference!$A$13,'Client Info'!J791=Reference!$A$17,),5,0))))</f>
        <v>25</v>
      </c>
      <c r="E791" s="19">
        <f>IF('Client Info'!O791&lt;Reference!$E$5,0,IF(AND('Client Info'!O791&gt;=Reference!$E$5,'Client Info'!O791&lt;Reference!$E$6),5,IF(AND('Client Info'!O791&gt;=Reference!$E$6,'Client Info'!O791&lt;Reference!$E$7),15,IF(Reference!$E$7&lt;='Client Info'!O791,25))))</f>
        <v>5</v>
      </c>
      <c r="F791" s="19">
        <f>IF(OR('Client Info'!R791=Reference!$B$4,'Client Info'!R791=Reference!$B$5,'Client Info'!R791=Reference!$B$6),25,0)</f>
        <v>0</v>
      </c>
      <c r="G791" s="19">
        <f t="shared" ca="1" si="13"/>
        <v>55</v>
      </c>
      <c r="H791" s="19" t="s">
        <v>874</v>
      </c>
    </row>
    <row r="792" spans="1:8" x14ac:dyDescent="0.35">
      <c r="A792" s="7" t="str">
        <f>VLOOKUP(B792,'Client Info'!$A:$B,2, FALSE)</f>
        <v>Bill Bartels</v>
      </c>
      <c r="B792" s="19" t="str">
        <f>'Client Info'!A792</f>
        <v>EDC1824g</v>
      </c>
      <c r="C792" s="19">
        <f ca="1">(IF('Client Info'!M792="","",(IF(YEARFRAC('Client Info'!M792,Reference!$C$4)&lt;1,0,IF(AND(YEARFRAC('Client Info'!M792,Reference!$C$4)&gt;=1,YEARFRAC('Client Info'!M792,Reference!$C$4)&lt;=3),5,IF(AND(YEARFRAC('Client Info'!M792,Reference!$C$4)&gt;=4,YEARFRAC('Client Info'!M792,Reference!$C$4)&lt;=7),15,IF(YEARFRAC('Client Info'!M792,Reference!$C$4)&gt;=8,25,IF(YEARFRAC('Client Info'!M792,Reference!$C$4)=YEARFRAC('Client Info'!M792,Reference!$C$4),0,0))))))))</f>
        <v>25</v>
      </c>
      <c r="D792" s="19">
        <f>IF(OR('Client Info'!J792=Reference!$A$7),0,IF(OR(Reference!$A$5='Client Info'!J792, 'Client Info'!J792=Reference!$A$19,'Client Info'!J792=Reference!$A$23,'Client Info'!J792=Reference!$A$12),25, IF(OR('Client Info'!J792=Reference!$A$6, 'Client Info'!J792=Reference!$A$16),15, IF(OR('Client Info'!J792=Reference!$A$4,'Client Info'!J792=Reference!$A$13,'Client Info'!J792=Reference!$A$17,),5,0))))</f>
        <v>15</v>
      </c>
      <c r="E792" s="19">
        <f>IF('Client Info'!O792&lt;Reference!$E$5,0,IF(AND('Client Info'!O792&gt;=Reference!$E$5,'Client Info'!O792&lt;Reference!$E$6),5,IF(AND('Client Info'!O792&gt;=Reference!$E$6,'Client Info'!O792&lt;Reference!$E$7),15,IF(Reference!$E$7&lt;='Client Info'!O792,25))))</f>
        <v>0</v>
      </c>
      <c r="F792" s="19">
        <f>IF(OR('Client Info'!R792=Reference!$B$4,'Client Info'!R792=Reference!$B$5,'Client Info'!R792=Reference!$B$6),25,0)</f>
        <v>25</v>
      </c>
      <c r="G792" s="19">
        <f t="shared" ca="1" si="13"/>
        <v>65</v>
      </c>
      <c r="H792" s="19" t="s">
        <v>812</v>
      </c>
    </row>
    <row r="793" spans="1:8" x14ac:dyDescent="0.35">
      <c r="A793" s="7" t="str">
        <f>VLOOKUP(B793,'Client Info'!$A:$B,2, FALSE)</f>
        <v>Mary Anne Rooney</v>
      </c>
      <c r="B793" s="19" t="str">
        <f>'Client Info'!A793</f>
        <v>EDC0598</v>
      </c>
      <c r="C793" s="19">
        <f ca="1">(IF('Client Info'!M793="","",(IF(YEARFRAC('Client Info'!M793,Reference!$C$4)&lt;1,0,IF(AND(YEARFRAC('Client Info'!M793,Reference!$C$4)&gt;=1,YEARFRAC('Client Info'!M793,Reference!$C$4)&lt;=3),5,IF(AND(YEARFRAC('Client Info'!M793,Reference!$C$4)&gt;=4,YEARFRAC('Client Info'!M793,Reference!$C$4)&lt;=7),15,IF(YEARFRAC('Client Info'!M793,Reference!$C$4)&gt;=8,25,IF(YEARFRAC('Client Info'!M793,Reference!$C$4)=YEARFRAC('Client Info'!M793,Reference!$C$4),0,0))))))))</f>
        <v>25</v>
      </c>
      <c r="D793" s="19">
        <f>IF(OR('Client Info'!J793=Reference!$A$7),0,IF(OR(Reference!$A$5='Client Info'!J793, 'Client Info'!J793=Reference!$A$19,'Client Info'!J793=Reference!$A$23,'Client Info'!J793=Reference!$A$12),25, IF(OR('Client Info'!J793=Reference!$A$6, 'Client Info'!J793=Reference!$A$16),15, IF(OR('Client Info'!J793=Reference!$A$4,'Client Info'!J793=Reference!$A$13,'Client Info'!J793=Reference!$A$17,),5,0))))</f>
        <v>25</v>
      </c>
      <c r="E793" s="19">
        <f>IF('Client Info'!O793&lt;Reference!$E$5,0,IF(AND('Client Info'!O793&gt;=Reference!$E$5,'Client Info'!O793&lt;Reference!$E$6),5,IF(AND('Client Info'!O793&gt;=Reference!$E$6,'Client Info'!O793&lt;Reference!$E$7),15,IF(Reference!$E$7&lt;='Client Info'!O793,25))))</f>
        <v>0</v>
      </c>
      <c r="F793" s="19">
        <f>IF(OR('Client Info'!R793=Reference!$B$4,'Client Info'!R793=Reference!$B$5,'Client Info'!R793=Reference!$B$6),25,0)</f>
        <v>25</v>
      </c>
      <c r="G793" s="19">
        <f t="shared" ca="1" si="13"/>
        <v>75</v>
      </c>
      <c r="H793" s="19" t="s">
        <v>1659</v>
      </c>
    </row>
    <row r="794" spans="1:8" x14ac:dyDescent="0.35">
      <c r="A794" s="7" t="str">
        <f>VLOOKUP(B794,'Client Info'!$A:$B,2, FALSE)</f>
        <v>Alondra Gaytan</v>
      </c>
      <c r="B794" s="19" t="str">
        <f>'Client Info'!A794</f>
        <v>EDC2086</v>
      </c>
      <c r="C794" s="19">
        <f ca="1">(IF('Client Info'!M794="","",(IF(YEARFRAC('Client Info'!M794,Reference!$C$4)&lt;1,0,IF(AND(YEARFRAC('Client Info'!M794,Reference!$C$4)&gt;=1,YEARFRAC('Client Info'!M794,Reference!$C$4)&lt;=3),5,IF(AND(YEARFRAC('Client Info'!M794,Reference!$C$4)&gt;=4,YEARFRAC('Client Info'!M794,Reference!$C$4)&lt;=7),15,IF(YEARFRAC('Client Info'!M794,Reference!$C$4)&gt;=8,25,IF(YEARFRAC('Client Info'!M794,Reference!$C$4)=YEARFRAC('Client Info'!M794,Reference!$C$4),0,0))))))))</f>
        <v>15</v>
      </c>
      <c r="D794" s="19">
        <f>IF(OR('Client Info'!J794=Reference!$A$7),0,IF(OR(Reference!$A$5='Client Info'!J794, 'Client Info'!J794=Reference!$A$19,'Client Info'!J794=Reference!$A$23,'Client Info'!J794=Reference!$A$12),25, IF(OR('Client Info'!J794=Reference!$A$6, 'Client Info'!J794=Reference!$A$16),15, IF(OR('Client Info'!J794=Reference!$A$4,'Client Info'!J794=Reference!$A$13,'Client Info'!J794=Reference!$A$17,),5,0))))</f>
        <v>0</v>
      </c>
      <c r="E794" s="19">
        <f>IF('Client Info'!O794&lt;Reference!$E$5,0,IF(AND('Client Info'!O794&gt;=Reference!$E$5,'Client Info'!O794&lt;Reference!$E$6),5,IF(AND('Client Info'!O794&gt;=Reference!$E$6,'Client Info'!O794&lt;Reference!$E$7),15,IF(Reference!$E$7&lt;='Client Info'!O794,25))))</f>
        <v>0</v>
      </c>
      <c r="F794" s="19">
        <f>IF(OR('Client Info'!R794=Reference!$B$4,'Client Info'!R794=Reference!$B$5,'Client Info'!R794=Reference!$B$6),25,0)</f>
        <v>25</v>
      </c>
      <c r="G794" s="19">
        <f t="shared" ca="1" si="13"/>
        <v>40</v>
      </c>
      <c r="H794" s="19" t="s">
        <v>885</v>
      </c>
    </row>
    <row r="795" spans="1:8" x14ac:dyDescent="0.35">
      <c r="A795" s="7" t="str">
        <f>VLOOKUP(B795,'Client Info'!$A:$B,2, FALSE)</f>
        <v>Dean Dela Cruz</v>
      </c>
      <c r="B795" s="19" t="str">
        <f>'Client Info'!A795</f>
        <v>EDC2825RR</v>
      </c>
      <c r="C795" s="19">
        <f ca="1">(IF('Client Info'!M795="","",(IF(YEARFRAC('Client Info'!M795,Reference!$C$4)&lt;1,0,IF(AND(YEARFRAC('Client Info'!M795,Reference!$C$4)&gt;=1,YEARFRAC('Client Info'!M795,Reference!$C$4)&lt;=3),5,IF(AND(YEARFRAC('Client Info'!M795,Reference!$C$4)&gt;=4,YEARFRAC('Client Info'!M795,Reference!$C$4)&lt;=7),15,IF(YEARFRAC('Client Info'!M795,Reference!$C$4)&gt;=8,25,IF(YEARFRAC('Client Info'!M795,Reference!$C$4)=YEARFRAC('Client Info'!M795,Reference!$C$4),0,0))))))))</f>
        <v>25</v>
      </c>
      <c r="D795" s="19">
        <f>IF(OR('Client Info'!J795=Reference!$A$7),0,IF(OR(Reference!$A$5='Client Info'!J795, 'Client Info'!J795=Reference!$A$19,'Client Info'!J795=Reference!$A$23,'Client Info'!J795=Reference!$A$12),25, IF(OR('Client Info'!J795=Reference!$A$6, 'Client Info'!J795=Reference!$A$16),15, IF(OR('Client Info'!J795=Reference!$A$4,'Client Info'!J795=Reference!$A$13,'Client Info'!J795=Reference!$A$17,),5,0))))</f>
        <v>0</v>
      </c>
      <c r="E795" s="19">
        <f>IF('Client Info'!O795&lt;Reference!$E$5,0,IF(AND('Client Info'!O795&gt;=Reference!$E$5,'Client Info'!O795&lt;Reference!$E$6),5,IF(AND('Client Info'!O795&gt;=Reference!$E$6,'Client Info'!O795&lt;Reference!$E$7),15,IF(Reference!$E$7&lt;='Client Info'!O795,25))))</f>
        <v>0</v>
      </c>
      <c r="F795" s="19">
        <f>IF(OR('Client Info'!R795=Reference!$B$4,'Client Info'!R795=Reference!$B$5,'Client Info'!R795=Reference!$B$6),25,0)</f>
        <v>25</v>
      </c>
      <c r="G795" s="19">
        <f t="shared" ca="1" si="13"/>
        <v>50</v>
      </c>
      <c r="H795" s="19" t="s">
        <v>1042</v>
      </c>
    </row>
    <row r="796" spans="1:8" x14ac:dyDescent="0.35">
      <c r="A796" s="7" t="str">
        <f>VLOOKUP(B796,'Client Info'!$A:$B,2, FALSE)</f>
        <v>Clare Briglio</v>
      </c>
      <c r="B796" s="19" t="str">
        <f>'Client Info'!A796</f>
        <v>EDC2532</v>
      </c>
      <c r="C796" s="19">
        <f ca="1">(IF('Client Info'!M796="","",(IF(YEARFRAC('Client Info'!M796,Reference!$C$4)&lt;1,0,IF(AND(YEARFRAC('Client Info'!M796,Reference!$C$4)&gt;=1,YEARFRAC('Client Info'!M796,Reference!$C$4)&lt;=3),5,IF(AND(YEARFRAC('Client Info'!M796,Reference!$C$4)&gt;=4,YEARFRAC('Client Info'!M796,Reference!$C$4)&lt;=7),15,IF(YEARFRAC('Client Info'!M796,Reference!$C$4)&gt;=8,25,IF(YEARFRAC('Client Info'!M796,Reference!$C$4)=YEARFRAC('Client Info'!M796,Reference!$C$4),0,0))))))))</f>
        <v>25</v>
      </c>
      <c r="D796" s="19">
        <f>IF(OR('Client Info'!J796=Reference!$A$7),0,IF(OR(Reference!$A$5='Client Info'!J796, 'Client Info'!J796=Reference!$A$19,'Client Info'!J796=Reference!$A$23,'Client Info'!J796=Reference!$A$12),25, IF(OR('Client Info'!J796=Reference!$A$6, 'Client Info'!J796=Reference!$A$16),15, IF(OR('Client Info'!J796=Reference!$A$4,'Client Info'!J796=Reference!$A$13,'Client Info'!J796=Reference!$A$17,),5,0))))</f>
        <v>0</v>
      </c>
      <c r="E796" s="19">
        <f>IF('Client Info'!O796&lt;Reference!$E$5,0,IF(AND('Client Info'!O796&gt;=Reference!$E$5,'Client Info'!O796&lt;Reference!$E$6),5,IF(AND('Client Info'!O796&gt;=Reference!$E$6,'Client Info'!O796&lt;Reference!$E$7),15,IF(Reference!$E$7&lt;='Client Info'!O796,25))))</f>
        <v>25</v>
      </c>
      <c r="F796" s="19">
        <f>IF(OR('Client Info'!R796=Reference!$B$4,'Client Info'!R796=Reference!$B$5,'Client Info'!R796=Reference!$B$6),25,0)</f>
        <v>0</v>
      </c>
      <c r="G796" s="19">
        <f t="shared" ref="G796:G859" ca="1" si="14">SUM(C796:F796)</f>
        <v>50</v>
      </c>
      <c r="H796" s="19" t="s">
        <v>809</v>
      </c>
    </row>
    <row r="797" spans="1:8" x14ac:dyDescent="0.35">
      <c r="A797" s="7" t="str">
        <f>VLOOKUP(B797,'Client Info'!$A:$B,2, FALSE)</f>
        <v>Ray Bowman</v>
      </c>
      <c r="B797" s="19" t="str">
        <f>'Client Info'!A797</f>
        <v>EDC1003</v>
      </c>
      <c r="C797" s="19">
        <f ca="1">(IF('Client Info'!M797="","",(IF(YEARFRAC('Client Info'!M797,Reference!$C$4)&lt;1,0,IF(AND(YEARFRAC('Client Info'!M797,Reference!$C$4)&gt;=1,YEARFRAC('Client Info'!M797,Reference!$C$4)&lt;=3),5,IF(AND(YEARFRAC('Client Info'!M797,Reference!$C$4)&gt;=4,YEARFRAC('Client Info'!M797,Reference!$C$4)&lt;=7),15,IF(YEARFRAC('Client Info'!M797,Reference!$C$4)&gt;=8,25,IF(YEARFRAC('Client Info'!M797,Reference!$C$4)=YEARFRAC('Client Info'!M797,Reference!$C$4),0,0))))))))</f>
        <v>15</v>
      </c>
      <c r="D797" s="19">
        <f>IF(OR('Client Info'!J797=Reference!$A$7),0,IF(OR(Reference!$A$5='Client Info'!J797, 'Client Info'!J797=Reference!$A$19,'Client Info'!J797=Reference!$A$23,'Client Info'!J797=Reference!$A$12),25, IF(OR('Client Info'!J797=Reference!$A$6, 'Client Info'!J797=Reference!$A$16),15, IF(OR('Client Info'!J797=Reference!$A$4,'Client Info'!J797=Reference!$A$13,'Client Info'!J797=Reference!$A$17,),5,0))))</f>
        <v>25</v>
      </c>
      <c r="E797" s="19">
        <f>IF('Client Info'!O797&lt;Reference!$E$5,0,IF(AND('Client Info'!O797&gt;=Reference!$E$5,'Client Info'!O797&lt;Reference!$E$6),5,IF(AND('Client Info'!O797&gt;=Reference!$E$6,'Client Info'!O797&lt;Reference!$E$7),15,IF(Reference!$E$7&lt;='Client Info'!O797,25))))</f>
        <v>0</v>
      </c>
      <c r="F797" s="19">
        <f>IF(OR('Client Info'!R797=Reference!$B$4,'Client Info'!R797=Reference!$B$5,'Client Info'!R797=Reference!$B$6),25,0)</f>
        <v>25</v>
      </c>
      <c r="G797" s="19">
        <f t="shared" ca="1" si="14"/>
        <v>65</v>
      </c>
      <c r="H797" s="19" t="s">
        <v>912</v>
      </c>
    </row>
    <row r="798" spans="1:8" x14ac:dyDescent="0.35">
      <c r="A798" s="7" t="str">
        <f>VLOOKUP(B798,'Client Info'!$A:$B,2, FALSE)</f>
        <v>Bill Bartels</v>
      </c>
      <c r="B798" s="19" t="str">
        <f>'Client Info'!A798</f>
        <v>EDC2995</v>
      </c>
      <c r="C798" s="19">
        <f ca="1">(IF('Client Info'!M798="","",(IF(YEARFRAC('Client Info'!M798,Reference!$C$4)&lt;1,0,IF(AND(YEARFRAC('Client Info'!M798,Reference!$C$4)&gt;=1,YEARFRAC('Client Info'!M798,Reference!$C$4)&lt;=3),5,IF(AND(YEARFRAC('Client Info'!M798,Reference!$C$4)&gt;=4,YEARFRAC('Client Info'!M798,Reference!$C$4)&lt;=7),15,IF(YEARFRAC('Client Info'!M798,Reference!$C$4)&gt;=8,25,IF(YEARFRAC('Client Info'!M798,Reference!$C$4)=YEARFRAC('Client Info'!M798,Reference!$C$4),0,0))))))))</f>
        <v>25</v>
      </c>
      <c r="D798" s="19">
        <f>IF(OR('Client Info'!J798=Reference!$A$7),0,IF(OR(Reference!$A$5='Client Info'!J798, 'Client Info'!J798=Reference!$A$19,'Client Info'!J798=Reference!$A$23,'Client Info'!J798=Reference!$A$12),25, IF(OR('Client Info'!J798=Reference!$A$6, 'Client Info'!J798=Reference!$A$16),15, IF(OR('Client Info'!J798=Reference!$A$4,'Client Info'!J798=Reference!$A$13,'Client Info'!J798=Reference!$A$17,),5,0))))</f>
        <v>25</v>
      </c>
      <c r="E798" s="19">
        <f>IF('Client Info'!O798&lt;Reference!$E$5,0,IF(AND('Client Info'!O798&gt;=Reference!$E$5,'Client Info'!O798&lt;Reference!$E$6),5,IF(AND('Client Info'!O798&gt;=Reference!$E$6,'Client Info'!O798&lt;Reference!$E$7),15,IF(Reference!$E$7&lt;='Client Info'!O798,25))))</f>
        <v>15</v>
      </c>
      <c r="F798" s="19">
        <f>IF(OR('Client Info'!R798=Reference!$B$4,'Client Info'!R798=Reference!$B$5,'Client Info'!R798=Reference!$B$6),25,0)</f>
        <v>25</v>
      </c>
      <c r="G798" s="19">
        <f t="shared" ca="1" si="14"/>
        <v>90</v>
      </c>
      <c r="H798" s="19" t="s">
        <v>812</v>
      </c>
    </row>
    <row r="799" spans="1:8" x14ac:dyDescent="0.35">
      <c r="A799" s="7" t="str">
        <f>VLOOKUP(B799,'Client Info'!$A:$B,2, FALSE)</f>
        <v>Mary Anne Rooney</v>
      </c>
      <c r="B799" s="19" t="str">
        <f>'Client Info'!A799</f>
        <v>EDC0976</v>
      </c>
      <c r="C799" s="19">
        <f ca="1">(IF('Client Info'!M799="","",(IF(YEARFRAC('Client Info'!M799,Reference!$C$4)&lt;1,0,IF(AND(YEARFRAC('Client Info'!M799,Reference!$C$4)&gt;=1,YEARFRAC('Client Info'!M799,Reference!$C$4)&lt;=3),5,IF(AND(YEARFRAC('Client Info'!M799,Reference!$C$4)&gt;=4,YEARFRAC('Client Info'!M799,Reference!$C$4)&lt;=7),15,IF(YEARFRAC('Client Info'!M799,Reference!$C$4)&gt;=8,25,IF(YEARFRAC('Client Info'!M799,Reference!$C$4)=YEARFRAC('Client Info'!M799,Reference!$C$4),0,0))))))))</f>
        <v>25</v>
      </c>
      <c r="D799" s="19">
        <f>IF(OR('Client Info'!J799=Reference!$A$7),0,IF(OR(Reference!$A$5='Client Info'!J799, 'Client Info'!J799=Reference!$A$19,'Client Info'!J799=Reference!$A$23,'Client Info'!J799=Reference!$A$12),25, IF(OR('Client Info'!J799=Reference!$A$6, 'Client Info'!J799=Reference!$A$16),15, IF(OR('Client Info'!J799=Reference!$A$4,'Client Info'!J799=Reference!$A$13,'Client Info'!J799=Reference!$A$17,),5,0))))</f>
        <v>25</v>
      </c>
      <c r="E799" s="19">
        <f>IF('Client Info'!O799&lt;Reference!$E$5,0,IF(AND('Client Info'!O799&gt;=Reference!$E$5,'Client Info'!O799&lt;Reference!$E$6),5,IF(AND('Client Info'!O799&gt;=Reference!$E$6,'Client Info'!O799&lt;Reference!$E$7),15,IF(Reference!$E$7&lt;='Client Info'!O799,25))))</f>
        <v>25</v>
      </c>
      <c r="F799" s="19">
        <f>IF(OR('Client Info'!R799=Reference!$B$4,'Client Info'!R799=Reference!$B$5,'Client Info'!R799=Reference!$B$6),25,0)</f>
        <v>25</v>
      </c>
      <c r="G799" s="19">
        <f t="shared" ca="1" si="14"/>
        <v>100</v>
      </c>
      <c r="H799" s="19" t="s">
        <v>1659</v>
      </c>
    </row>
    <row r="800" spans="1:8" x14ac:dyDescent="0.35">
      <c r="A800" s="7" t="str">
        <f>VLOOKUP(B800,'Client Info'!$A:$B,2, FALSE)</f>
        <v/>
      </c>
      <c r="B800" s="19" t="str">
        <f>'Client Info'!A800</f>
        <v>VCCX0243</v>
      </c>
      <c r="C800" s="19">
        <f ca="1">(IF('Client Info'!M800="","",(IF(YEARFRAC('Client Info'!M800,Reference!$C$4)&lt;1,0,IF(AND(YEARFRAC('Client Info'!M800,Reference!$C$4)&gt;=1,YEARFRAC('Client Info'!M800,Reference!$C$4)&lt;=3),5,IF(AND(YEARFRAC('Client Info'!M800,Reference!$C$4)&gt;=4,YEARFRAC('Client Info'!M800,Reference!$C$4)&lt;=7),15,IF(YEARFRAC('Client Info'!M800,Reference!$C$4)&gt;=8,25,IF(YEARFRAC('Client Info'!M800,Reference!$C$4)=YEARFRAC('Client Info'!M800,Reference!$C$4),0,0))))))))</f>
        <v>25</v>
      </c>
      <c r="D800" s="19">
        <f>IF(OR('Client Info'!J800=Reference!$A$7),0,IF(OR(Reference!$A$5='Client Info'!J800, 'Client Info'!J800=Reference!$A$19,'Client Info'!J800=Reference!$A$23,'Client Info'!J800=Reference!$A$12),25, IF(OR('Client Info'!J800=Reference!$A$6, 'Client Info'!J800=Reference!$A$16),15, IF(OR('Client Info'!J800=Reference!$A$4,'Client Info'!J800=Reference!$A$13,'Client Info'!J800=Reference!$A$17,),5,0))))</f>
        <v>15</v>
      </c>
      <c r="E800" s="19">
        <f>IF('Client Info'!O800&lt;Reference!$E$5,0,IF(AND('Client Info'!O800&gt;=Reference!$E$5,'Client Info'!O800&lt;Reference!$E$6),5,IF(AND('Client Info'!O800&gt;=Reference!$E$6,'Client Info'!O800&lt;Reference!$E$7),15,IF(Reference!$E$7&lt;='Client Info'!O800,25))))</f>
        <v>0</v>
      </c>
      <c r="F800" s="19">
        <f>IF(OR('Client Info'!R800=Reference!$B$4,'Client Info'!R800=Reference!$B$5,'Client Info'!R800=Reference!$B$6),25,0)</f>
        <v>0</v>
      </c>
      <c r="G800" s="19">
        <f t="shared" ca="1" si="14"/>
        <v>40</v>
      </c>
      <c r="H800" s="19" t="s">
        <v>1030</v>
      </c>
    </row>
    <row r="801" spans="1:8" x14ac:dyDescent="0.35">
      <c r="A801" s="7" t="str">
        <f>VLOOKUP(B801,'Client Info'!$A:$B,2, FALSE)</f>
        <v>Mary Anne Rooney</v>
      </c>
      <c r="B801" s="19" t="str">
        <f>'Client Info'!A801</f>
        <v>EDC0631</v>
      </c>
      <c r="C801" s="19">
        <f ca="1">(IF('Client Info'!M801="","",(IF(YEARFRAC('Client Info'!M801,Reference!$C$4)&lt;1,0,IF(AND(YEARFRAC('Client Info'!M801,Reference!$C$4)&gt;=1,YEARFRAC('Client Info'!M801,Reference!$C$4)&lt;=3),5,IF(AND(YEARFRAC('Client Info'!M801,Reference!$C$4)&gt;=4,YEARFRAC('Client Info'!M801,Reference!$C$4)&lt;=7),15,IF(YEARFRAC('Client Info'!M801,Reference!$C$4)&gt;=8,25,IF(YEARFRAC('Client Info'!M801,Reference!$C$4)=YEARFRAC('Client Info'!M801,Reference!$C$4),0,0))))))))</f>
        <v>25</v>
      </c>
      <c r="D801" s="19">
        <f>IF(OR('Client Info'!J801=Reference!$A$7),0,IF(OR(Reference!$A$5='Client Info'!J801, 'Client Info'!J801=Reference!$A$19,'Client Info'!J801=Reference!$A$23,'Client Info'!J801=Reference!$A$12),25, IF(OR('Client Info'!J801=Reference!$A$6, 'Client Info'!J801=Reference!$A$16),15, IF(OR('Client Info'!J801=Reference!$A$4,'Client Info'!J801=Reference!$A$13,'Client Info'!J801=Reference!$A$17,),5,0))))</f>
        <v>15</v>
      </c>
      <c r="E801" s="19">
        <f>IF('Client Info'!O801&lt;Reference!$E$5,0,IF(AND('Client Info'!O801&gt;=Reference!$E$5,'Client Info'!O801&lt;Reference!$E$6),5,IF(AND('Client Info'!O801&gt;=Reference!$E$6,'Client Info'!O801&lt;Reference!$E$7),15,IF(Reference!$E$7&lt;='Client Info'!O801,25))))</f>
        <v>0</v>
      </c>
      <c r="F801" s="19">
        <f>IF(OR('Client Info'!R801=Reference!$B$4,'Client Info'!R801=Reference!$B$5,'Client Info'!R801=Reference!$B$6),25,0)</f>
        <v>25</v>
      </c>
      <c r="G801" s="19">
        <f t="shared" ca="1" si="14"/>
        <v>65</v>
      </c>
      <c r="H801" s="19" t="s">
        <v>1659</v>
      </c>
    </row>
    <row r="802" spans="1:8" x14ac:dyDescent="0.35">
      <c r="A802" s="7" t="str">
        <f>VLOOKUP(B802,'Client Info'!$A:$B,2, FALSE)</f>
        <v>Karen Scuncio</v>
      </c>
      <c r="B802" s="19" t="str">
        <f>'Client Info'!A802</f>
        <v>EDC2628T</v>
      </c>
      <c r="C802" s="19">
        <f ca="1">(IF('Client Info'!M802="","",(IF(YEARFRAC('Client Info'!M802,Reference!$C$4)&lt;1,0,IF(AND(YEARFRAC('Client Info'!M802,Reference!$C$4)&gt;=1,YEARFRAC('Client Info'!M802,Reference!$C$4)&lt;=3),5,IF(AND(YEARFRAC('Client Info'!M802,Reference!$C$4)&gt;=4,YEARFRAC('Client Info'!M802,Reference!$C$4)&lt;=7),15,IF(YEARFRAC('Client Info'!M802,Reference!$C$4)&gt;=8,25,IF(YEARFRAC('Client Info'!M802,Reference!$C$4)=YEARFRAC('Client Info'!M802,Reference!$C$4),0,0))))))))</f>
        <v>25</v>
      </c>
      <c r="D802" s="19">
        <f>IF(OR('Client Info'!J802=Reference!$A$7),0,IF(OR(Reference!$A$5='Client Info'!J802, 'Client Info'!J802=Reference!$A$19,'Client Info'!J802=Reference!$A$23,'Client Info'!J802=Reference!$A$12),25, IF(OR('Client Info'!J802=Reference!$A$6, 'Client Info'!J802=Reference!$A$16),15, IF(OR('Client Info'!J802=Reference!$A$4,'Client Info'!J802=Reference!$A$13,'Client Info'!J802=Reference!$A$17,),5,0))))</f>
        <v>25</v>
      </c>
      <c r="E802" s="19">
        <f>IF('Client Info'!O802&lt;Reference!$E$5,0,IF(AND('Client Info'!O802&gt;=Reference!$E$5,'Client Info'!O802&lt;Reference!$E$6),5,IF(AND('Client Info'!O802&gt;=Reference!$E$6,'Client Info'!O802&lt;Reference!$E$7),15,IF(Reference!$E$7&lt;='Client Info'!O802,25))))</f>
        <v>25</v>
      </c>
      <c r="F802" s="19">
        <f>IF(OR('Client Info'!R802=Reference!$B$4,'Client Info'!R802=Reference!$B$5,'Client Info'!R802=Reference!$B$6),25,0)</f>
        <v>0</v>
      </c>
      <c r="G802" s="19">
        <f t="shared" ca="1" si="14"/>
        <v>75</v>
      </c>
      <c r="H802" s="19" t="s">
        <v>804</v>
      </c>
    </row>
    <row r="803" spans="1:8" x14ac:dyDescent="0.35">
      <c r="A803" s="7" t="str">
        <f>VLOOKUP(B803,'Client Info'!$A:$B,2, FALSE)</f>
        <v>Rose Obetz</v>
      </c>
      <c r="B803" s="19" t="str">
        <f>'Client Info'!A803</f>
        <v>EDC2307</v>
      </c>
      <c r="C803" s="19">
        <f ca="1">(IF('Client Info'!M803="","",(IF(YEARFRAC('Client Info'!M803,Reference!$C$4)&lt;1,0,IF(AND(YEARFRAC('Client Info'!M803,Reference!$C$4)&gt;=1,YEARFRAC('Client Info'!M803,Reference!$C$4)&lt;=3),5,IF(AND(YEARFRAC('Client Info'!M803,Reference!$C$4)&gt;=4,YEARFRAC('Client Info'!M803,Reference!$C$4)&lt;=7),15,IF(YEARFRAC('Client Info'!M803,Reference!$C$4)&gt;=8,25,IF(YEARFRAC('Client Info'!M803,Reference!$C$4)=YEARFRAC('Client Info'!M803,Reference!$C$4),0,0))))))))</f>
        <v>5</v>
      </c>
      <c r="D803" s="19">
        <f>IF(OR('Client Info'!J803=Reference!$A$7),0,IF(OR(Reference!$A$5='Client Info'!J803, 'Client Info'!J803=Reference!$A$19,'Client Info'!J803=Reference!$A$23,'Client Info'!J803=Reference!$A$12),25, IF(OR('Client Info'!J803=Reference!$A$6, 'Client Info'!J803=Reference!$A$16),15, IF(OR('Client Info'!J803=Reference!$A$4,'Client Info'!J803=Reference!$A$13,'Client Info'!J803=Reference!$A$17,),5,0))))</f>
        <v>15</v>
      </c>
      <c r="E803" s="19">
        <f>IF('Client Info'!O803&lt;Reference!$E$5,0,IF(AND('Client Info'!O803&gt;=Reference!$E$5,'Client Info'!O803&lt;Reference!$E$6),5,IF(AND('Client Info'!O803&gt;=Reference!$E$6,'Client Info'!O803&lt;Reference!$E$7),15,IF(Reference!$E$7&lt;='Client Info'!O803,25))))</f>
        <v>0</v>
      </c>
      <c r="F803" s="19">
        <f>IF(OR('Client Info'!R803=Reference!$B$4,'Client Info'!R803=Reference!$B$5,'Client Info'!R803=Reference!$B$6),25,0)</f>
        <v>0</v>
      </c>
      <c r="G803" s="19">
        <f t="shared" ca="1" si="14"/>
        <v>20</v>
      </c>
      <c r="H803" s="19" t="s">
        <v>874</v>
      </c>
    </row>
    <row r="804" spans="1:8" x14ac:dyDescent="0.35">
      <c r="A804" s="7" t="str">
        <f>VLOOKUP(B804,'Client Info'!$A:$B,2, FALSE)</f>
        <v>Michael Kauffman</v>
      </c>
      <c r="B804" s="19" t="str">
        <f>'Client Info'!A804</f>
        <v>EDC1588g</v>
      </c>
      <c r="C804" s="19">
        <f ca="1">(IF('Client Info'!M804="","",(IF(YEARFRAC('Client Info'!M804,Reference!$C$4)&lt;1,0,IF(AND(YEARFRAC('Client Info'!M804,Reference!$C$4)&gt;=1,YEARFRAC('Client Info'!M804,Reference!$C$4)&lt;=3),5,IF(AND(YEARFRAC('Client Info'!M804,Reference!$C$4)&gt;=4,YEARFRAC('Client Info'!M804,Reference!$C$4)&lt;=7),15,IF(YEARFRAC('Client Info'!M804,Reference!$C$4)&gt;=8,25,IF(YEARFRAC('Client Info'!M804,Reference!$C$4)=YEARFRAC('Client Info'!M804,Reference!$C$4),0,0))))))))</f>
        <v>15</v>
      </c>
      <c r="D804" s="19">
        <f>IF(OR('Client Info'!J804=Reference!$A$7),0,IF(OR(Reference!$A$5='Client Info'!J804, 'Client Info'!J804=Reference!$A$19,'Client Info'!J804=Reference!$A$23,'Client Info'!J804=Reference!$A$12),25, IF(OR('Client Info'!J804=Reference!$A$6, 'Client Info'!J804=Reference!$A$16),15, IF(OR('Client Info'!J804=Reference!$A$4,'Client Info'!J804=Reference!$A$13,'Client Info'!J804=Reference!$A$17,),5,0))))</f>
        <v>5</v>
      </c>
      <c r="E804" s="19">
        <f>IF('Client Info'!O804&lt;Reference!$E$5,0,IF(AND('Client Info'!O804&gt;=Reference!$E$5,'Client Info'!O804&lt;Reference!$E$6),5,IF(AND('Client Info'!O804&gt;=Reference!$E$6,'Client Info'!O804&lt;Reference!$E$7),15,IF(Reference!$E$7&lt;='Client Info'!O804,25))))</f>
        <v>0</v>
      </c>
      <c r="F804" s="19">
        <f>IF(OR('Client Info'!R804=Reference!$B$4,'Client Info'!R804=Reference!$B$5,'Client Info'!R804=Reference!$B$6),25,0)</f>
        <v>0</v>
      </c>
      <c r="G804" s="19">
        <f t="shared" ca="1" si="14"/>
        <v>20</v>
      </c>
      <c r="H804" s="19" t="s">
        <v>882</v>
      </c>
    </row>
    <row r="805" spans="1:8" x14ac:dyDescent="0.35">
      <c r="A805" s="7" t="str">
        <f>VLOOKUP(B805,'Client Info'!$A:$B,2, FALSE)</f>
        <v>Bill Bartels</v>
      </c>
      <c r="B805" s="19" t="str">
        <f>'Client Info'!A805</f>
        <v>EDC2401</v>
      </c>
      <c r="C805" s="19" t="str">
        <f>(IF('Client Info'!M805="","",(IF(YEARFRAC('Client Info'!M805,Reference!$C$4)&lt;1,0,IF(AND(YEARFRAC('Client Info'!M805,Reference!$C$4)&gt;=1,YEARFRAC('Client Info'!M805,Reference!$C$4)&lt;=3),5,IF(AND(YEARFRAC('Client Info'!M805,Reference!$C$4)&gt;=4,YEARFRAC('Client Info'!M805,Reference!$C$4)&lt;=7),15,IF(YEARFRAC('Client Info'!M805,Reference!$C$4)&gt;=8,25,IF(YEARFRAC('Client Info'!M805,Reference!$C$4)=YEARFRAC('Client Info'!M805,Reference!$C$4),0,0))))))))</f>
        <v/>
      </c>
      <c r="D805" s="19">
        <f>IF(OR('Client Info'!J805=Reference!$A$7),0,IF(OR(Reference!$A$5='Client Info'!J805, 'Client Info'!J805=Reference!$A$19,'Client Info'!J805=Reference!$A$23,'Client Info'!J805=Reference!$A$12),25, IF(OR('Client Info'!J805=Reference!$A$6, 'Client Info'!J805=Reference!$A$16),15, IF(OR('Client Info'!J805=Reference!$A$4,'Client Info'!J805=Reference!$A$13,'Client Info'!J805=Reference!$A$17,),5,0))))</f>
        <v>5</v>
      </c>
      <c r="E805" s="19">
        <f>IF('Client Info'!O805&lt;Reference!$E$5,0,IF(AND('Client Info'!O805&gt;=Reference!$E$5,'Client Info'!O805&lt;Reference!$E$6),5,IF(AND('Client Info'!O805&gt;=Reference!$E$6,'Client Info'!O805&lt;Reference!$E$7),15,IF(Reference!$E$7&lt;='Client Info'!O805,25))))</f>
        <v>0</v>
      </c>
      <c r="F805" s="19">
        <f>IF(OR('Client Info'!R805=Reference!$B$4,'Client Info'!R805=Reference!$B$5,'Client Info'!R805=Reference!$B$6),25,0)</f>
        <v>0</v>
      </c>
      <c r="G805" s="19">
        <f t="shared" si="14"/>
        <v>5</v>
      </c>
      <c r="H805" s="19" t="s">
        <v>812</v>
      </c>
    </row>
    <row r="806" spans="1:8" x14ac:dyDescent="0.35">
      <c r="A806" s="7" t="str">
        <f>VLOOKUP(B806,'Client Info'!$A:$B,2, FALSE)</f>
        <v>Alondra Gaytan</v>
      </c>
      <c r="B806" s="19" t="str">
        <f>'Client Info'!A806</f>
        <v>EDC2088</v>
      </c>
      <c r="C806" s="19" t="str">
        <f>(IF('Client Info'!M806="","",(IF(YEARFRAC('Client Info'!M806,Reference!$C$4)&lt;1,0,IF(AND(YEARFRAC('Client Info'!M806,Reference!$C$4)&gt;=1,YEARFRAC('Client Info'!M806,Reference!$C$4)&lt;=3),5,IF(AND(YEARFRAC('Client Info'!M806,Reference!$C$4)&gt;=4,YEARFRAC('Client Info'!M806,Reference!$C$4)&lt;=7),15,IF(YEARFRAC('Client Info'!M806,Reference!$C$4)&gt;=8,25,IF(YEARFRAC('Client Info'!M806,Reference!$C$4)=YEARFRAC('Client Info'!M806,Reference!$C$4),0,0))))))))</f>
        <v/>
      </c>
      <c r="D806" s="19">
        <f>IF(OR('Client Info'!J806=Reference!$A$7),0,IF(OR(Reference!$A$5='Client Info'!J806, 'Client Info'!J806=Reference!$A$19,'Client Info'!J806=Reference!$A$23,'Client Info'!J806=Reference!$A$12),25, IF(OR('Client Info'!J806=Reference!$A$6, 'Client Info'!J806=Reference!$A$16),15, IF(OR('Client Info'!J806=Reference!$A$4,'Client Info'!J806=Reference!$A$13,'Client Info'!J806=Reference!$A$17,),5,0))))</f>
        <v>15</v>
      </c>
      <c r="E806" s="19">
        <f>IF('Client Info'!O806&lt;Reference!$E$5,0,IF(AND('Client Info'!O806&gt;=Reference!$E$5,'Client Info'!O806&lt;Reference!$E$6),5,IF(AND('Client Info'!O806&gt;=Reference!$E$6,'Client Info'!O806&lt;Reference!$E$7),15,IF(Reference!$E$7&lt;='Client Info'!O806,25))))</f>
        <v>0</v>
      </c>
      <c r="F806" s="19">
        <f>IF(OR('Client Info'!R806=Reference!$B$4,'Client Info'!R806=Reference!$B$5,'Client Info'!R806=Reference!$B$6),25,0)</f>
        <v>0</v>
      </c>
      <c r="G806" s="19">
        <f t="shared" si="14"/>
        <v>15</v>
      </c>
      <c r="H806" s="19" t="s">
        <v>885</v>
      </c>
    </row>
    <row r="807" spans="1:8" x14ac:dyDescent="0.35">
      <c r="A807" s="7" t="str">
        <f>VLOOKUP(B807,'Client Info'!$A:$B,2, FALSE)</f>
        <v>Clare Briglio</v>
      </c>
      <c r="B807" s="19" t="str">
        <f>'Client Info'!A807</f>
        <v>EDC2553</v>
      </c>
      <c r="C807" s="19">
        <f ca="1">(IF('Client Info'!M807="","",(IF(YEARFRAC('Client Info'!M807,Reference!$C$4)&lt;1,0,IF(AND(YEARFRAC('Client Info'!M807,Reference!$C$4)&gt;=1,YEARFRAC('Client Info'!M807,Reference!$C$4)&lt;=3),5,IF(AND(YEARFRAC('Client Info'!M807,Reference!$C$4)&gt;=4,YEARFRAC('Client Info'!M807,Reference!$C$4)&lt;=7),15,IF(YEARFRAC('Client Info'!M807,Reference!$C$4)&gt;=8,25,IF(YEARFRAC('Client Info'!M807,Reference!$C$4)=YEARFRAC('Client Info'!M807,Reference!$C$4),0,0))))))))</f>
        <v>15</v>
      </c>
      <c r="D807" s="19">
        <f>IF(OR('Client Info'!J807=Reference!$A$7),0,IF(OR(Reference!$A$5='Client Info'!J807, 'Client Info'!J807=Reference!$A$19,'Client Info'!J807=Reference!$A$23,'Client Info'!J807=Reference!$A$12),25, IF(OR('Client Info'!J807=Reference!$A$6, 'Client Info'!J807=Reference!$A$16),15, IF(OR('Client Info'!J807=Reference!$A$4,'Client Info'!J807=Reference!$A$13,'Client Info'!J807=Reference!$A$17,),5,0))))</f>
        <v>15</v>
      </c>
      <c r="E807" s="19">
        <f>IF('Client Info'!O807&lt;Reference!$E$5,0,IF(AND('Client Info'!O807&gt;=Reference!$E$5,'Client Info'!O807&lt;Reference!$E$6),5,IF(AND('Client Info'!O807&gt;=Reference!$E$6,'Client Info'!O807&lt;Reference!$E$7),15,IF(Reference!$E$7&lt;='Client Info'!O807,25))))</f>
        <v>0</v>
      </c>
      <c r="F807" s="19">
        <f>IF(OR('Client Info'!R807=Reference!$B$4,'Client Info'!R807=Reference!$B$5,'Client Info'!R807=Reference!$B$6),25,0)</f>
        <v>0</v>
      </c>
      <c r="G807" s="19">
        <f t="shared" ca="1" si="14"/>
        <v>30</v>
      </c>
      <c r="H807" s="19" t="s">
        <v>809</v>
      </c>
    </row>
    <row r="808" spans="1:8" x14ac:dyDescent="0.35">
      <c r="A808" s="7" t="str">
        <f>VLOOKUP(B808,'Client Info'!$A:$B,2, FALSE)</f>
        <v>Anthony C. Elliott</v>
      </c>
      <c r="B808" s="19" t="str">
        <f>'Client Info'!A808</f>
        <v>EDC2911</v>
      </c>
      <c r="C808" s="19">
        <f ca="1">(IF('Client Info'!M808="","",(IF(YEARFRAC('Client Info'!M808,Reference!$C$4)&lt;1,0,IF(AND(YEARFRAC('Client Info'!M808,Reference!$C$4)&gt;=1,YEARFRAC('Client Info'!M808,Reference!$C$4)&lt;=3),5,IF(AND(YEARFRAC('Client Info'!M808,Reference!$C$4)&gt;=4,YEARFRAC('Client Info'!M808,Reference!$C$4)&lt;=7),15,IF(YEARFRAC('Client Info'!M808,Reference!$C$4)&gt;=8,25,IF(YEARFRAC('Client Info'!M808,Reference!$C$4)=YEARFRAC('Client Info'!M808,Reference!$C$4),0,0))))))))</f>
        <v>0</v>
      </c>
      <c r="D808" s="19">
        <f>IF(OR('Client Info'!J808=Reference!$A$7),0,IF(OR(Reference!$A$5='Client Info'!J808, 'Client Info'!J808=Reference!$A$19,'Client Info'!J808=Reference!$A$23,'Client Info'!J808=Reference!$A$12),25, IF(OR('Client Info'!J808=Reference!$A$6, 'Client Info'!J808=Reference!$A$16),15, IF(OR('Client Info'!J808=Reference!$A$4,'Client Info'!J808=Reference!$A$13,'Client Info'!J808=Reference!$A$17,),5,0))))</f>
        <v>15</v>
      </c>
      <c r="E808" s="19">
        <f>IF('Client Info'!O808&lt;Reference!$E$5,0,IF(AND('Client Info'!O808&gt;=Reference!$E$5,'Client Info'!O808&lt;Reference!$E$6),5,IF(AND('Client Info'!O808&gt;=Reference!$E$6,'Client Info'!O808&lt;Reference!$E$7),15,IF(Reference!$E$7&lt;='Client Info'!O808,25))))</f>
        <v>15</v>
      </c>
      <c r="F808" s="19">
        <f>IF(OR('Client Info'!R808=Reference!$B$4,'Client Info'!R808=Reference!$B$5,'Client Info'!R808=Reference!$B$6),25,0)</f>
        <v>0</v>
      </c>
      <c r="G808" s="19">
        <f t="shared" ca="1" si="14"/>
        <v>30</v>
      </c>
      <c r="H808" s="19" t="s">
        <v>1365</v>
      </c>
    </row>
    <row r="809" spans="1:8" x14ac:dyDescent="0.35">
      <c r="A809" s="7" t="str">
        <f>VLOOKUP(B809,'Client Info'!$A:$B,2, FALSE)</f>
        <v>Gonzalo Fernandez</v>
      </c>
      <c r="B809" s="19" t="str">
        <f>'Client Info'!A809</f>
        <v>EDC1905g</v>
      </c>
      <c r="C809" s="19">
        <f ca="1">(IF('Client Info'!M809="","",(IF(YEARFRAC('Client Info'!M809,Reference!$C$4)&lt;1,0,IF(AND(YEARFRAC('Client Info'!M809,Reference!$C$4)&gt;=1,YEARFRAC('Client Info'!M809,Reference!$C$4)&lt;=3),5,IF(AND(YEARFRAC('Client Info'!M809,Reference!$C$4)&gt;=4,YEARFRAC('Client Info'!M809,Reference!$C$4)&lt;=7),15,IF(YEARFRAC('Client Info'!M809,Reference!$C$4)&gt;=8,25,IF(YEARFRAC('Client Info'!M809,Reference!$C$4)=YEARFRAC('Client Info'!M809,Reference!$C$4),0,0))))))))</f>
        <v>0</v>
      </c>
      <c r="D809" s="19">
        <f>IF(OR('Client Info'!J809=Reference!$A$7),0,IF(OR(Reference!$A$5='Client Info'!J809, 'Client Info'!J809=Reference!$A$19,'Client Info'!J809=Reference!$A$23,'Client Info'!J809=Reference!$A$12),25, IF(OR('Client Info'!J809=Reference!$A$6, 'Client Info'!J809=Reference!$A$16),15, IF(OR('Client Info'!J809=Reference!$A$4,'Client Info'!J809=Reference!$A$13,'Client Info'!J809=Reference!$A$17,),5,0))))</f>
        <v>0</v>
      </c>
      <c r="E809" s="19">
        <f>IF('Client Info'!O809&lt;Reference!$E$5,0,IF(AND('Client Info'!O809&gt;=Reference!$E$5,'Client Info'!O809&lt;Reference!$E$6),5,IF(AND('Client Info'!O809&gt;=Reference!$E$6,'Client Info'!O809&lt;Reference!$E$7),15,IF(Reference!$E$7&lt;='Client Info'!O809,25))))</f>
        <v>0</v>
      </c>
      <c r="F809" s="19">
        <f>IF(OR('Client Info'!R809=Reference!$B$4,'Client Info'!R809=Reference!$B$5,'Client Info'!R809=Reference!$B$6),25,0)</f>
        <v>0</v>
      </c>
      <c r="G809" s="19">
        <f t="shared" ca="1" si="14"/>
        <v>0</v>
      </c>
      <c r="H809" s="19" t="s">
        <v>848</v>
      </c>
    </row>
    <row r="810" spans="1:8" x14ac:dyDescent="0.35">
      <c r="A810" s="7" t="str">
        <f>VLOOKUP(B810,'Client Info'!$A:$B,2, FALSE)</f>
        <v>Alondra Gaytan</v>
      </c>
      <c r="B810" s="19" t="str">
        <f>'Client Info'!A810</f>
        <v>EDC2441</v>
      </c>
      <c r="C810" s="19">
        <f ca="1">(IF('Client Info'!M810="","",(IF(YEARFRAC('Client Info'!M810,Reference!$C$4)&lt;1,0,IF(AND(YEARFRAC('Client Info'!M810,Reference!$C$4)&gt;=1,YEARFRAC('Client Info'!M810,Reference!$C$4)&lt;=3),5,IF(AND(YEARFRAC('Client Info'!M810,Reference!$C$4)&gt;=4,YEARFRAC('Client Info'!M810,Reference!$C$4)&lt;=7),15,IF(YEARFRAC('Client Info'!M810,Reference!$C$4)&gt;=8,25,IF(YEARFRAC('Client Info'!M810,Reference!$C$4)=YEARFRAC('Client Info'!M810,Reference!$C$4),0,0))))))))</f>
        <v>5</v>
      </c>
      <c r="D810" s="19">
        <f>IF(OR('Client Info'!J810=Reference!$A$7),0,IF(OR(Reference!$A$5='Client Info'!J810, 'Client Info'!J810=Reference!$A$19,'Client Info'!J810=Reference!$A$23,'Client Info'!J810=Reference!$A$12),25, IF(OR('Client Info'!J810=Reference!$A$6, 'Client Info'!J810=Reference!$A$16),15, IF(OR('Client Info'!J810=Reference!$A$4,'Client Info'!J810=Reference!$A$13,'Client Info'!J810=Reference!$A$17,),5,0))))</f>
        <v>5</v>
      </c>
      <c r="E810" s="19">
        <f>IF('Client Info'!O810&lt;Reference!$E$5,0,IF(AND('Client Info'!O810&gt;=Reference!$E$5,'Client Info'!O810&lt;Reference!$E$6),5,IF(AND('Client Info'!O810&gt;=Reference!$E$6,'Client Info'!O810&lt;Reference!$E$7),15,IF(Reference!$E$7&lt;='Client Info'!O810,25))))</f>
        <v>0</v>
      </c>
      <c r="F810" s="19">
        <f>IF(OR('Client Info'!R810=Reference!$B$4,'Client Info'!R810=Reference!$B$5,'Client Info'!R810=Reference!$B$6),25,0)</f>
        <v>0</v>
      </c>
      <c r="G810" s="19">
        <f t="shared" ca="1" si="14"/>
        <v>10</v>
      </c>
      <c r="H810" s="19" t="s">
        <v>885</v>
      </c>
    </row>
    <row r="811" spans="1:8" x14ac:dyDescent="0.35">
      <c r="A811" s="7" t="str">
        <f>VLOOKUP(B811,'Client Info'!$A:$B,2, FALSE)</f>
        <v>Bill Bartels</v>
      </c>
      <c r="B811" s="19" t="str">
        <f>'Client Info'!A811</f>
        <v>EDC2989</v>
      </c>
      <c r="C811" s="19">
        <f ca="1">(IF('Client Info'!M811="","",(IF(YEARFRAC('Client Info'!M811,Reference!$C$4)&lt;1,0,IF(AND(YEARFRAC('Client Info'!M811,Reference!$C$4)&gt;=1,YEARFRAC('Client Info'!M811,Reference!$C$4)&lt;=3),5,IF(AND(YEARFRAC('Client Info'!M811,Reference!$C$4)&gt;=4,YEARFRAC('Client Info'!M811,Reference!$C$4)&lt;=7),15,IF(YEARFRAC('Client Info'!M811,Reference!$C$4)&gt;=8,25,IF(YEARFRAC('Client Info'!M811,Reference!$C$4)=YEARFRAC('Client Info'!M811,Reference!$C$4),0,0))))))))</f>
        <v>15</v>
      </c>
      <c r="D811" s="19">
        <f>IF(OR('Client Info'!J811=Reference!$A$7),0,IF(OR(Reference!$A$5='Client Info'!J811, 'Client Info'!J811=Reference!$A$19,'Client Info'!J811=Reference!$A$23,'Client Info'!J811=Reference!$A$12),25, IF(OR('Client Info'!J811=Reference!$A$6, 'Client Info'!J811=Reference!$A$16),15, IF(OR('Client Info'!J811=Reference!$A$4,'Client Info'!J811=Reference!$A$13,'Client Info'!J811=Reference!$A$17,),5,0))))</f>
        <v>15</v>
      </c>
      <c r="E811" s="19">
        <f>IF('Client Info'!O811&lt;Reference!$E$5,0,IF(AND('Client Info'!O811&gt;=Reference!$E$5,'Client Info'!O811&lt;Reference!$E$6),5,IF(AND('Client Info'!O811&gt;=Reference!$E$6,'Client Info'!O811&lt;Reference!$E$7),15,IF(Reference!$E$7&lt;='Client Info'!O811,25))))</f>
        <v>0</v>
      </c>
      <c r="F811" s="19">
        <f>IF(OR('Client Info'!R811=Reference!$B$4,'Client Info'!R811=Reference!$B$5,'Client Info'!R811=Reference!$B$6),25,0)</f>
        <v>0</v>
      </c>
      <c r="G811" s="19">
        <f t="shared" ca="1" si="14"/>
        <v>30</v>
      </c>
      <c r="H811" s="19" t="s">
        <v>812</v>
      </c>
    </row>
    <row r="812" spans="1:8" x14ac:dyDescent="0.35">
      <c r="A812" s="7" t="str">
        <f>VLOOKUP(B812,'Client Info'!$A:$B,2, FALSE)</f>
        <v>Daniel J  Hancuff</v>
      </c>
      <c r="B812" s="19" t="str">
        <f>'Client Info'!A812</f>
        <v>ECCX3927</v>
      </c>
      <c r="C812" s="19">
        <f ca="1">(IF('Client Info'!M812="","",(IF(YEARFRAC('Client Info'!M812,Reference!$C$4)&lt;1,0,IF(AND(YEARFRAC('Client Info'!M812,Reference!$C$4)&gt;=1,YEARFRAC('Client Info'!M812,Reference!$C$4)&lt;=3),5,IF(AND(YEARFRAC('Client Info'!M812,Reference!$C$4)&gt;=4,YEARFRAC('Client Info'!M812,Reference!$C$4)&lt;=7),15,IF(YEARFRAC('Client Info'!M812,Reference!$C$4)&gt;=8,25,IF(YEARFRAC('Client Info'!M812,Reference!$C$4)=YEARFRAC('Client Info'!M812,Reference!$C$4),0,0))))))))</f>
        <v>25</v>
      </c>
      <c r="D812" s="19">
        <f>IF(OR('Client Info'!J812=Reference!$A$7),0,IF(OR(Reference!$A$5='Client Info'!J812, 'Client Info'!J812=Reference!$A$19,'Client Info'!J812=Reference!$A$23,'Client Info'!J812=Reference!$A$12),25, IF(OR('Client Info'!J812=Reference!$A$6, 'Client Info'!J812=Reference!$A$16),15, IF(OR('Client Info'!J812=Reference!$A$4,'Client Info'!J812=Reference!$A$13,'Client Info'!J812=Reference!$A$17,),5,0))))</f>
        <v>0</v>
      </c>
      <c r="E812" s="19">
        <f>IF('Client Info'!O812&lt;Reference!$E$5,0,IF(AND('Client Info'!O812&gt;=Reference!$E$5,'Client Info'!O812&lt;Reference!$E$6),5,IF(AND('Client Info'!O812&gt;=Reference!$E$6,'Client Info'!O812&lt;Reference!$E$7),15,IF(Reference!$E$7&lt;='Client Info'!O812,25))))</f>
        <v>15</v>
      </c>
      <c r="F812" s="19">
        <f>IF(OR('Client Info'!R812=Reference!$B$4,'Client Info'!R812=Reference!$B$5,'Client Info'!R812=Reference!$B$6),25,0)</f>
        <v>0</v>
      </c>
      <c r="G812" s="19">
        <f t="shared" ca="1" si="14"/>
        <v>40</v>
      </c>
      <c r="H812" s="19" t="s">
        <v>3571</v>
      </c>
    </row>
    <row r="813" spans="1:8" x14ac:dyDescent="0.35">
      <c r="A813" s="7" t="str">
        <f>VLOOKUP(B813,'Client Info'!$A:$B,2, FALSE)</f>
        <v>Michael Kauffman</v>
      </c>
      <c r="B813" s="19" t="str">
        <f>'Client Info'!A813</f>
        <v>EDC1506</v>
      </c>
      <c r="C813" s="19">
        <f ca="1">(IF('Client Info'!M813="","",(IF(YEARFRAC('Client Info'!M813,Reference!$C$4)&lt;1,0,IF(AND(YEARFRAC('Client Info'!M813,Reference!$C$4)&gt;=1,YEARFRAC('Client Info'!M813,Reference!$C$4)&lt;=3),5,IF(AND(YEARFRAC('Client Info'!M813,Reference!$C$4)&gt;=4,YEARFRAC('Client Info'!M813,Reference!$C$4)&lt;=7),15,IF(YEARFRAC('Client Info'!M813,Reference!$C$4)&gt;=8,25,IF(YEARFRAC('Client Info'!M813,Reference!$C$4)=YEARFRAC('Client Info'!M813,Reference!$C$4),0,0))))))))</f>
        <v>0</v>
      </c>
      <c r="D813" s="19">
        <f>IF(OR('Client Info'!J813=Reference!$A$7),0,IF(OR(Reference!$A$5='Client Info'!J813, 'Client Info'!J813=Reference!$A$19,'Client Info'!J813=Reference!$A$23,'Client Info'!J813=Reference!$A$12),25, IF(OR('Client Info'!J813=Reference!$A$6, 'Client Info'!J813=Reference!$A$16),15, IF(OR('Client Info'!J813=Reference!$A$4,'Client Info'!J813=Reference!$A$13,'Client Info'!J813=Reference!$A$17,),5,0))))</f>
        <v>5</v>
      </c>
      <c r="E813" s="19">
        <f>IF('Client Info'!O813&lt;Reference!$E$5,0,IF(AND('Client Info'!O813&gt;=Reference!$E$5,'Client Info'!O813&lt;Reference!$E$6),5,IF(AND('Client Info'!O813&gt;=Reference!$E$6,'Client Info'!O813&lt;Reference!$E$7),15,IF(Reference!$E$7&lt;='Client Info'!O813,25))))</f>
        <v>0</v>
      </c>
      <c r="F813" s="19">
        <f>IF(OR('Client Info'!R813=Reference!$B$4,'Client Info'!R813=Reference!$B$5,'Client Info'!R813=Reference!$B$6),25,0)</f>
        <v>0</v>
      </c>
      <c r="G813" s="19">
        <f t="shared" ca="1" si="14"/>
        <v>5</v>
      </c>
      <c r="H813" s="19" t="s">
        <v>882</v>
      </c>
    </row>
    <row r="814" spans="1:8" x14ac:dyDescent="0.35">
      <c r="A814" s="7" t="str">
        <f>VLOOKUP(B814,'Client Info'!$A:$B,2, FALSE)</f>
        <v>Ray Bowman</v>
      </c>
      <c r="B814" s="19" t="str">
        <f>'Client Info'!A814</f>
        <v>EDC1831</v>
      </c>
      <c r="C814" s="19" t="str">
        <f>(IF('Client Info'!M814="","",(IF(YEARFRAC('Client Info'!M814,Reference!$C$4)&lt;1,0,IF(AND(YEARFRAC('Client Info'!M814,Reference!$C$4)&gt;=1,YEARFRAC('Client Info'!M814,Reference!$C$4)&lt;=3),5,IF(AND(YEARFRAC('Client Info'!M814,Reference!$C$4)&gt;=4,YEARFRAC('Client Info'!M814,Reference!$C$4)&lt;=7),15,IF(YEARFRAC('Client Info'!M814,Reference!$C$4)&gt;=8,25,IF(YEARFRAC('Client Info'!M814,Reference!$C$4)=YEARFRAC('Client Info'!M814,Reference!$C$4),0,0))))))))</f>
        <v/>
      </c>
      <c r="D814" s="19">
        <f>IF(OR('Client Info'!J814=Reference!$A$7),0,IF(OR(Reference!$A$5='Client Info'!J814, 'Client Info'!J814=Reference!$A$19,'Client Info'!J814=Reference!$A$23,'Client Info'!J814=Reference!$A$12),25, IF(OR('Client Info'!J814=Reference!$A$6, 'Client Info'!J814=Reference!$A$16),15, IF(OR('Client Info'!J814=Reference!$A$4,'Client Info'!J814=Reference!$A$13,'Client Info'!J814=Reference!$A$17,),5,0))))</f>
        <v>0</v>
      </c>
      <c r="E814" s="19">
        <f>IF('Client Info'!O814&lt;Reference!$E$5,0,IF(AND('Client Info'!O814&gt;=Reference!$E$5,'Client Info'!O814&lt;Reference!$E$6),5,IF(AND('Client Info'!O814&gt;=Reference!$E$6,'Client Info'!O814&lt;Reference!$E$7),15,IF(Reference!$E$7&lt;='Client Info'!O814,25))))</f>
        <v>0</v>
      </c>
      <c r="F814" s="19">
        <f>IF(OR('Client Info'!R814=Reference!$B$4,'Client Info'!R814=Reference!$B$5,'Client Info'!R814=Reference!$B$6),25,0)</f>
        <v>0</v>
      </c>
      <c r="G814" s="19">
        <f t="shared" si="14"/>
        <v>0</v>
      </c>
      <c r="H814" s="19" t="s">
        <v>912</v>
      </c>
    </row>
    <row r="815" spans="1:8" x14ac:dyDescent="0.35">
      <c r="A815" s="7" t="str">
        <f>VLOOKUP(B815,'Client Info'!$A:$B,2, FALSE)</f>
        <v>Gonzalo Fernandez</v>
      </c>
      <c r="B815" s="19" t="str">
        <f>'Client Info'!A815</f>
        <v>EDC2986</v>
      </c>
      <c r="C815" s="19">
        <f ca="1">(IF('Client Info'!M815="","",(IF(YEARFRAC('Client Info'!M815,Reference!$C$4)&lt;1,0,IF(AND(YEARFRAC('Client Info'!M815,Reference!$C$4)&gt;=1,YEARFRAC('Client Info'!M815,Reference!$C$4)&lt;=3),5,IF(AND(YEARFRAC('Client Info'!M815,Reference!$C$4)&gt;=4,YEARFRAC('Client Info'!M815,Reference!$C$4)&lt;=7),15,IF(YEARFRAC('Client Info'!M815,Reference!$C$4)&gt;=8,25,IF(YEARFRAC('Client Info'!M815,Reference!$C$4)=YEARFRAC('Client Info'!M815,Reference!$C$4),0,0))))))))</f>
        <v>5</v>
      </c>
      <c r="D815" s="19">
        <f>IF(OR('Client Info'!J815=Reference!$A$7),0,IF(OR(Reference!$A$5='Client Info'!J815, 'Client Info'!J815=Reference!$A$19,'Client Info'!J815=Reference!$A$23,'Client Info'!J815=Reference!$A$12),25, IF(OR('Client Info'!J815=Reference!$A$6, 'Client Info'!J815=Reference!$A$16),15, IF(OR('Client Info'!J815=Reference!$A$4,'Client Info'!J815=Reference!$A$13,'Client Info'!J815=Reference!$A$17,),5,0))))</f>
        <v>25</v>
      </c>
      <c r="E815" s="19">
        <f>IF('Client Info'!O815&lt;Reference!$E$5,0,IF(AND('Client Info'!O815&gt;=Reference!$E$5,'Client Info'!O815&lt;Reference!$E$6),5,IF(AND('Client Info'!O815&gt;=Reference!$E$6,'Client Info'!O815&lt;Reference!$E$7),15,IF(Reference!$E$7&lt;='Client Info'!O815,25))))</f>
        <v>15</v>
      </c>
      <c r="F815" s="19">
        <f>IF(OR('Client Info'!R815=Reference!$B$4,'Client Info'!R815=Reference!$B$5,'Client Info'!R815=Reference!$B$6),25,0)</f>
        <v>0</v>
      </c>
      <c r="G815" s="19">
        <f t="shared" ca="1" si="14"/>
        <v>45</v>
      </c>
      <c r="H815" s="19" t="s">
        <v>848</v>
      </c>
    </row>
    <row r="816" spans="1:8" x14ac:dyDescent="0.35">
      <c r="A816" s="7" t="str">
        <f>VLOOKUP(B816,'Client Info'!$A:$B,2, FALSE)</f>
        <v>Sylvia Martini</v>
      </c>
      <c r="B816" s="19" t="str">
        <f>'Client Info'!A816</f>
        <v>EDC2975</v>
      </c>
      <c r="C816" s="19" t="str">
        <f>(IF('Client Info'!M816="","",(IF(YEARFRAC('Client Info'!M816,Reference!$C$4)&lt;1,0,IF(AND(YEARFRAC('Client Info'!M816,Reference!$C$4)&gt;=1,YEARFRAC('Client Info'!M816,Reference!$C$4)&lt;=3),5,IF(AND(YEARFRAC('Client Info'!M816,Reference!$C$4)&gt;=4,YEARFRAC('Client Info'!M816,Reference!$C$4)&lt;=7),15,IF(YEARFRAC('Client Info'!M816,Reference!$C$4)&gt;=8,25,IF(YEARFRAC('Client Info'!M816,Reference!$C$4)=YEARFRAC('Client Info'!M816,Reference!$C$4),0,0))))))))</f>
        <v/>
      </c>
      <c r="D816" s="19">
        <f>IF(OR('Client Info'!J816=Reference!$A$7),0,IF(OR(Reference!$A$5='Client Info'!J816, 'Client Info'!J816=Reference!$A$19,'Client Info'!J816=Reference!$A$23,'Client Info'!J816=Reference!$A$12),25, IF(OR('Client Info'!J816=Reference!$A$6, 'Client Info'!J816=Reference!$A$16),15, IF(OR('Client Info'!J816=Reference!$A$4,'Client Info'!J816=Reference!$A$13,'Client Info'!J816=Reference!$A$17,),5,0))))</f>
        <v>15</v>
      </c>
      <c r="E816" s="19">
        <f>IF('Client Info'!O816&lt;Reference!$E$5,0,IF(AND('Client Info'!O816&gt;=Reference!$E$5,'Client Info'!O816&lt;Reference!$E$6),5,IF(AND('Client Info'!O816&gt;=Reference!$E$6,'Client Info'!O816&lt;Reference!$E$7),15,IF(Reference!$E$7&lt;='Client Info'!O816,25))))</f>
        <v>0</v>
      </c>
      <c r="F816" s="19">
        <f>IF(OR('Client Info'!R816=Reference!$B$4,'Client Info'!R816=Reference!$B$5,'Client Info'!R816=Reference!$B$6),25,0)</f>
        <v>25</v>
      </c>
      <c r="G816" s="19">
        <f t="shared" si="14"/>
        <v>40</v>
      </c>
      <c r="H816" s="19" t="s">
        <v>822</v>
      </c>
    </row>
    <row r="817" spans="1:8" x14ac:dyDescent="0.35">
      <c r="A817" s="7" t="str">
        <f>VLOOKUP(B817,'Client Info'!$A:$B,2, FALSE)</f>
        <v>Ray Bowman</v>
      </c>
      <c r="B817" s="19" t="str">
        <f>'Client Info'!A817</f>
        <v>EDC2397</v>
      </c>
      <c r="C817" s="19" t="str">
        <f>(IF('Client Info'!M817="","",(IF(YEARFRAC('Client Info'!M817,Reference!$C$4)&lt;1,0,IF(AND(YEARFRAC('Client Info'!M817,Reference!$C$4)&gt;=1,YEARFRAC('Client Info'!M817,Reference!$C$4)&lt;=3),5,IF(AND(YEARFRAC('Client Info'!M817,Reference!$C$4)&gt;=4,YEARFRAC('Client Info'!M817,Reference!$C$4)&lt;=7),15,IF(YEARFRAC('Client Info'!M817,Reference!$C$4)&gt;=8,25,IF(YEARFRAC('Client Info'!M817,Reference!$C$4)=YEARFRAC('Client Info'!M817,Reference!$C$4),0,0))))))))</f>
        <v/>
      </c>
      <c r="D817" s="19">
        <f>IF(OR('Client Info'!J817=Reference!$A$7),0,IF(OR(Reference!$A$5='Client Info'!J817, 'Client Info'!J817=Reference!$A$19,'Client Info'!J817=Reference!$A$23,'Client Info'!J817=Reference!$A$12),25, IF(OR('Client Info'!J817=Reference!$A$6, 'Client Info'!J817=Reference!$A$16),15, IF(OR('Client Info'!J817=Reference!$A$4,'Client Info'!J817=Reference!$A$13,'Client Info'!J817=Reference!$A$17,),5,0))))</f>
        <v>0</v>
      </c>
      <c r="E817" s="19">
        <f>IF('Client Info'!O817&lt;Reference!$E$5,0,IF(AND('Client Info'!O817&gt;=Reference!$E$5,'Client Info'!O817&lt;Reference!$E$6),5,IF(AND('Client Info'!O817&gt;=Reference!$E$6,'Client Info'!O817&lt;Reference!$E$7),15,IF(Reference!$E$7&lt;='Client Info'!O817,25))))</f>
        <v>0</v>
      </c>
      <c r="F817" s="19">
        <f>IF(OR('Client Info'!R817=Reference!$B$4,'Client Info'!R817=Reference!$B$5,'Client Info'!R817=Reference!$B$6),25,0)</f>
        <v>0</v>
      </c>
      <c r="G817" s="19">
        <f t="shared" si="14"/>
        <v>0</v>
      </c>
      <c r="H817" s="19" t="s">
        <v>912</v>
      </c>
    </row>
    <row r="818" spans="1:8" x14ac:dyDescent="0.35">
      <c r="A818" s="7" t="str">
        <f>VLOOKUP(B818,'Client Info'!$A:$B,2, FALSE)</f>
        <v>Clare Briglio</v>
      </c>
      <c r="B818" s="19" t="str">
        <f>'Client Info'!A818</f>
        <v>EDC2474</v>
      </c>
      <c r="C818" s="19">
        <f ca="1">(IF('Client Info'!M818="","",(IF(YEARFRAC('Client Info'!M818,Reference!$C$4)&lt;1,0,IF(AND(YEARFRAC('Client Info'!M818,Reference!$C$4)&gt;=1,YEARFRAC('Client Info'!M818,Reference!$C$4)&lt;=3),5,IF(AND(YEARFRAC('Client Info'!M818,Reference!$C$4)&gt;=4,YEARFRAC('Client Info'!M818,Reference!$C$4)&lt;=7),15,IF(YEARFRAC('Client Info'!M818,Reference!$C$4)&gt;=8,25,IF(YEARFRAC('Client Info'!M818,Reference!$C$4)=YEARFRAC('Client Info'!M818,Reference!$C$4),0,0))))))))</f>
        <v>5</v>
      </c>
      <c r="D818" s="19">
        <f>IF(OR('Client Info'!J818=Reference!$A$7),0,IF(OR(Reference!$A$5='Client Info'!J818, 'Client Info'!J818=Reference!$A$19,'Client Info'!J818=Reference!$A$23,'Client Info'!J818=Reference!$A$12),25, IF(OR('Client Info'!J818=Reference!$A$6, 'Client Info'!J818=Reference!$A$16),15, IF(OR('Client Info'!J818=Reference!$A$4,'Client Info'!J818=Reference!$A$13,'Client Info'!J818=Reference!$A$17,),5,0))))</f>
        <v>25</v>
      </c>
      <c r="E818" s="19">
        <f>IF('Client Info'!O818&lt;Reference!$E$5,0,IF(AND('Client Info'!O818&gt;=Reference!$E$5,'Client Info'!O818&lt;Reference!$E$6),5,IF(AND('Client Info'!O818&gt;=Reference!$E$6,'Client Info'!O818&lt;Reference!$E$7),15,IF(Reference!$E$7&lt;='Client Info'!O818,25))))</f>
        <v>0</v>
      </c>
      <c r="F818" s="19">
        <f>IF(OR('Client Info'!R818=Reference!$B$4,'Client Info'!R818=Reference!$B$5,'Client Info'!R818=Reference!$B$6),25,0)</f>
        <v>0</v>
      </c>
      <c r="G818" s="19">
        <f t="shared" ca="1" si="14"/>
        <v>30</v>
      </c>
      <c r="H818" s="19" t="s">
        <v>809</v>
      </c>
    </row>
    <row r="819" spans="1:8" x14ac:dyDescent="0.35">
      <c r="A819" s="7" t="str">
        <f>VLOOKUP(B819,'Client Info'!$A:$B,2, FALSE)</f>
        <v>Pat Sweeney</v>
      </c>
      <c r="B819" s="19" t="str">
        <f>'Client Info'!A819</f>
        <v>EDC1777g</v>
      </c>
      <c r="C819" s="19">
        <f ca="1">(IF('Client Info'!M819="","",(IF(YEARFRAC('Client Info'!M819,Reference!$C$4)&lt;1,0,IF(AND(YEARFRAC('Client Info'!M819,Reference!$C$4)&gt;=1,YEARFRAC('Client Info'!M819,Reference!$C$4)&lt;=3),5,IF(AND(YEARFRAC('Client Info'!M819,Reference!$C$4)&gt;=4,YEARFRAC('Client Info'!M819,Reference!$C$4)&lt;=7),15,IF(YEARFRAC('Client Info'!M819,Reference!$C$4)&gt;=8,25,IF(YEARFRAC('Client Info'!M819,Reference!$C$4)=YEARFRAC('Client Info'!M819,Reference!$C$4),0,0))))))))</f>
        <v>25</v>
      </c>
      <c r="D819" s="19">
        <f>IF(OR('Client Info'!J819=Reference!$A$7),0,IF(OR(Reference!$A$5='Client Info'!J819, 'Client Info'!J819=Reference!$A$19,'Client Info'!J819=Reference!$A$23,'Client Info'!J819=Reference!$A$12),25, IF(OR('Client Info'!J819=Reference!$A$6, 'Client Info'!J819=Reference!$A$16),15, IF(OR('Client Info'!J819=Reference!$A$4,'Client Info'!J819=Reference!$A$13,'Client Info'!J819=Reference!$A$17,),5,0))))</f>
        <v>0</v>
      </c>
      <c r="E819" s="19">
        <f>IF('Client Info'!O819&lt;Reference!$E$5,0,IF(AND('Client Info'!O819&gt;=Reference!$E$5,'Client Info'!O819&lt;Reference!$E$6),5,IF(AND('Client Info'!O819&gt;=Reference!$E$6,'Client Info'!O819&lt;Reference!$E$7),15,IF(Reference!$E$7&lt;='Client Info'!O819,25))))</f>
        <v>15</v>
      </c>
      <c r="F819" s="19">
        <f>IF(OR('Client Info'!R819=Reference!$B$4,'Client Info'!R819=Reference!$B$5,'Client Info'!R819=Reference!$B$6),25,0)</f>
        <v>25</v>
      </c>
      <c r="G819" s="19">
        <f t="shared" ca="1" si="14"/>
        <v>65</v>
      </c>
      <c r="H819" s="19" t="s">
        <v>796</v>
      </c>
    </row>
    <row r="820" spans="1:8" x14ac:dyDescent="0.35">
      <c r="A820" s="7" t="str">
        <f>VLOOKUP(B820,'Client Info'!$A:$B,2, FALSE)</f>
        <v>Alondra Gaytan</v>
      </c>
      <c r="B820" s="19" t="str">
        <f>'Client Info'!A820</f>
        <v>EDC2094</v>
      </c>
      <c r="C820" s="19">
        <f ca="1">(IF('Client Info'!M820="","",(IF(YEARFRAC('Client Info'!M820,Reference!$C$4)&lt;1,0,IF(AND(YEARFRAC('Client Info'!M820,Reference!$C$4)&gt;=1,YEARFRAC('Client Info'!M820,Reference!$C$4)&lt;=3),5,IF(AND(YEARFRAC('Client Info'!M820,Reference!$C$4)&gt;=4,YEARFRAC('Client Info'!M820,Reference!$C$4)&lt;=7),15,IF(YEARFRAC('Client Info'!M820,Reference!$C$4)&gt;=8,25,IF(YEARFRAC('Client Info'!M820,Reference!$C$4)=YEARFRAC('Client Info'!M820,Reference!$C$4),0,0))))))))</f>
        <v>25</v>
      </c>
      <c r="D820" s="19">
        <f>IF(OR('Client Info'!J820=Reference!$A$7),0,IF(OR(Reference!$A$5='Client Info'!J820, 'Client Info'!J820=Reference!$A$19,'Client Info'!J820=Reference!$A$23,'Client Info'!J820=Reference!$A$12),25, IF(OR('Client Info'!J820=Reference!$A$6, 'Client Info'!J820=Reference!$A$16),15, IF(OR('Client Info'!J820=Reference!$A$4,'Client Info'!J820=Reference!$A$13,'Client Info'!J820=Reference!$A$17,),5,0))))</f>
        <v>0</v>
      </c>
      <c r="E820" s="19">
        <f>IF('Client Info'!O820&lt;Reference!$E$5,0,IF(AND('Client Info'!O820&gt;=Reference!$E$5,'Client Info'!O820&lt;Reference!$E$6),5,IF(AND('Client Info'!O820&gt;=Reference!$E$6,'Client Info'!O820&lt;Reference!$E$7),15,IF(Reference!$E$7&lt;='Client Info'!O820,25))))</f>
        <v>0</v>
      </c>
      <c r="F820" s="19">
        <f>IF(OR('Client Info'!R820=Reference!$B$4,'Client Info'!R820=Reference!$B$5,'Client Info'!R820=Reference!$B$6),25,0)</f>
        <v>0</v>
      </c>
      <c r="G820" s="19">
        <f t="shared" ca="1" si="14"/>
        <v>25</v>
      </c>
      <c r="H820" s="19" t="s">
        <v>885</v>
      </c>
    </row>
    <row r="821" spans="1:8" x14ac:dyDescent="0.35">
      <c r="A821" s="7" t="str">
        <f>VLOOKUP(B821,'Client Info'!$A:$B,2, FALSE)</f>
        <v>Alondra Gaytan</v>
      </c>
      <c r="B821" s="19" t="str">
        <f>'Client Info'!A821</f>
        <v>EDC1990</v>
      </c>
      <c r="C821" s="19">
        <f ca="1">(IF('Client Info'!M821="","",(IF(YEARFRAC('Client Info'!M821,Reference!$C$4)&lt;1,0,IF(AND(YEARFRAC('Client Info'!M821,Reference!$C$4)&gt;=1,YEARFRAC('Client Info'!M821,Reference!$C$4)&lt;=3),5,IF(AND(YEARFRAC('Client Info'!M821,Reference!$C$4)&gt;=4,YEARFRAC('Client Info'!M821,Reference!$C$4)&lt;=7),15,IF(YEARFRAC('Client Info'!M821,Reference!$C$4)&gt;=8,25,IF(YEARFRAC('Client Info'!M821,Reference!$C$4)=YEARFRAC('Client Info'!M821,Reference!$C$4),0,0))))))))</f>
        <v>5</v>
      </c>
      <c r="D821" s="19">
        <f>IF(OR('Client Info'!J821=Reference!$A$7),0,IF(OR(Reference!$A$5='Client Info'!J821, 'Client Info'!J821=Reference!$A$19,'Client Info'!J821=Reference!$A$23,'Client Info'!J821=Reference!$A$12),25, IF(OR('Client Info'!J821=Reference!$A$6, 'Client Info'!J821=Reference!$A$16),15, IF(OR('Client Info'!J821=Reference!$A$4,'Client Info'!J821=Reference!$A$13,'Client Info'!J821=Reference!$A$17,),5,0))))</f>
        <v>5</v>
      </c>
      <c r="E821" s="19">
        <f>IF('Client Info'!O821&lt;Reference!$E$5,0,IF(AND('Client Info'!O821&gt;=Reference!$E$5,'Client Info'!O821&lt;Reference!$E$6),5,IF(AND('Client Info'!O821&gt;=Reference!$E$6,'Client Info'!O821&lt;Reference!$E$7),15,IF(Reference!$E$7&lt;='Client Info'!O821,25))))</f>
        <v>0</v>
      </c>
      <c r="F821" s="19">
        <f>IF(OR('Client Info'!R821=Reference!$B$4,'Client Info'!R821=Reference!$B$5,'Client Info'!R821=Reference!$B$6),25,0)</f>
        <v>0</v>
      </c>
      <c r="G821" s="19">
        <f t="shared" ca="1" si="14"/>
        <v>10</v>
      </c>
      <c r="H821" s="19" t="s">
        <v>885</v>
      </c>
    </row>
    <row r="822" spans="1:8" x14ac:dyDescent="0.35">
      <c r="A822" s="7" t="str">
        <f>VLOOKUP(B822,'Client Info'!$A:$B,2, FALSE)</f>
        <v>Rose Obetz</v>
      </c>
      <c r="B822" s="19" t="str">
        <f>'Client Info'!A822</f>
        <v>EDC2535</v>
      </c>
      <c r="C822" s="19" t="str">
        <f>(IF('Client Info'!M822="","",(IF(YEARFRAC('Client Info'!M822,Reference!$C$4)&lt;1,0,IF(AND(YEARFRAC('Client Info'!M822,Reference!$C$4)&gt;=1,YEARFRAC('Client Info'!M822,Reference!$C$4)&lt;=3),5,IF(AND(YEARFRAC('Client Info'!M822,Reference!$C$4)&gt;=4,YEARFRAC('Client Info'!M822,Reference!$C$4)&lt;=7),15,IF(YEARFRAC('Client Info'!M822,Reference!$C$4)&gt;=8,25,IF(YEARFRAC('Client Info'!M822,Reference!$C$4)=YEARFRAC('Client Info'!M822,Reference!$C$4),0,0))))))))</f>
        <v/>
      </c>
      <c r="D822" s="19">
        <f>IF(OR('Client Info'!J822=Reference!$A$7),0,IF(OR(Reference!$A$5='Client Info'!J822, 'Client Info'!J822=Reference!$A$19,'Client Info'!J822=Reference!$A$23,'Client Info'!J822=Reference!$A$12),25, IF(OR('Client Info'!J822=Reference!$A$6, 'Client Info'!J822=Reference!$A$16),15, IF(OR('Client Info'!J822=Reference!$A$4,'Client Info'!J822=Reference!$A$13,'Client Info'!J822=Reference!$A$17,),5,0))))</f>
        <v>5</v>
      </c>
      <c r="E822" s="19">
        <f>IF('Client Info'!O822&lt;Reference!$E$5,0,IF(AND('Client Info'!O822&gt;=Reference!$E$5,'Client Info'!O822&lt;Reference!$E$6),5,IF(AND('Client Info'!O822&gt;=Reference!$E$6,'Client Info'!O822&lt;Reference!$E$7),15,IF(Reference!$E$7&lt;='Client Info'!O822,25))))</f>
        <v>0</v>
      </c>
      <c r="F822" s="19">
        <f>IF(OR('Client Info'!R822=Reference!$B$4,'Client Info'!R822=Reference!$B$5,'Client Info'!R822=Reference!$B$6),25,0)</f>
        <v>0</v>
      </c>
      <c r="G822" s="19">
        <f t="shared" si="14"/>
        <v>5</v>
      </c>
      <c r="H822" s="19" t="s">
        <v>874</v>
      </c>
    </row>
    <row r="823" spans="1:8" x14ac:dyDescent="0.35">
      <c r="A823" s="7" t="str">
        <f>VLOOKUP(B823,'Client Info'!$A:$B,2, FALSE)</f>
        <v>Michael Kauffman</v>
      </c>
      <c r="B823" s="19" t="str">
        <f>'Client Info'!A823</f>
        <v>EDC2072g</v>
      </c>
      <c r="C823" s="19" t="str">
        <f>(IF('Client Info'!M823="","",(IF(YEARFRAC('Client Info'!M823,Reference!$C$4)&lt;1,0,IF(AND(YEARFRAC('Client Info'!M823,Reference!$C$4)&gt;=1,YEARFRAC('Client Info'!M823,Reference!$C$4)&lt;=3),5,IF(AND(YEARFRAC('Client Info'!M823,Reference!$C$4)&gt;=4,YEARFRAC('Client Info'!M823,Reference!$C$4)&lt;=7),15,IF(YEARFRAC('Client Info'!M823,Reference!$C$4)&gt;=8,25,IF(YEARFRAC('Client Info'!M823,Reference!$C$4)=YEARFRAC('Client Info'!M823,Reference!$C$4),0,0))))))))</f>
        <v/>
      </c>
      <c r="D823" s="19">
        <f>IF(OR('Client Info'!J823=Reference!$A$7),0,IF(OR(Reference!$A$5='Client Info'!J823, 'Client Info'!J823=Reference!$A$19,'Client Info'!J823=Reference!$A$23,'Client Info'!J823=Reference!$A$12),25, IF(OR('Client Info'!J823=Reference!$A$6, 'Client Info'!J823=Reference!$A$16),15, IF(OR('Client Info'!J823=Reference!$A$4,'Client Info'!J823=Reference!$A$13,'Client Info'!J823=Reference!$A$17,),5,0))))</f>
        <v>0</v>
      </c>
      <c r="E823" s="19">
        <f>IF('Client Info'!O823&lt;Reference!$E$5,0,IF(AND('Client Info'!O823&gt;=Reference!$E$5,'Client Info'!O823&lt;Reference!$E$6),5,IF(AND('Client Info'!O823&gt;=Reference!$E$6,'Client Info'!O823&lt;Reference!$E$7),15,IF(Reference!$E$7&lt;='Client Info'!O823,25))))</f>
        <v>0</v>
      </c>
      <c r="F823" s="19">
        <f>IF(OR('Client Info'!R823=Reference!$B$4,'Client Info'!R823=Reference!$B$5,'Client Info'!R823=Reference!$B$6),25,0)</f>
        <v>0</v>
      </c>
      <c r="G823" s="19">
        <f t="shared" si="14"/>
        <v>0</v>
      </c>
      <c r="H823" s="19" t="s">
        <v>882</v>
      </c>
    </row>
    <row r="824" spans="1:8" x14ac:dyDescent="0.35">
      <c r="A824" s="7" t="str">
        <f>VLOOKUP(B824,'Client Info'!$A:$B,2, FALSE)</f>
        <v>Karen Scuncio</v>
      </c>
      <c r="B824" s="19" t="str">
        <f>'Client Info'!A824</f>
        <v>EDC2333T</v>
      </c>
      <c r="C824" s="19">
        <f ca="1">(IF('Client Info'!M824="","",(IF(YEARFRAC('Client Info'!M824,Reference!$C$4)&lt;1,0,IF(AND(YEARFRAC('Client Info'!M824,Reference!$C$4)&gt;=1,YEARFRAC('Client Info'!M824,Reference!$C$4)&lt;=3),5,IF(AND(YEARFRAC('Client Info'!M824,Reference!$C$4)&gt;=4,YEARFRAC('Client Info'!M824,Reference!$C$4)&lt;=7),15,IF(YEARFRAC('Client Info'!M824,Reference!$C$4)&gt;=8,25,IF(YEARFRAC('Client Info'!M824,Reference!$C$4)=YEARFRAC('Client Info'!M824,Reference!$C$4),0,0))))))))</f>
        <v>25</v>
      </c>
      <c r="D824" s="19">
        <f>IF(OR('Client Info'!J824=Reference!$A$7),0,IF(OR(Reference!$A$5='Client Info'!J824, 'Client Info'!J824=Reference!$A$19,'Client Info'!J824=Reference!$A$23,'Client Info'!J824=Reference!$A$12),25, IF(OR('Client Info'!J824=Reference!$A$6, 'Client Info'!J824=Reference!$A$16),15, IF(OR('Client Info'!J824=Reference!$A$4,'Client Info'!J824=Reference!$A$13,'Client Info'!J824=Reference!$A$17,),5,0))))</f>
        <v>25</v>
      </c>
      <c r="E824" s="19">
        <f>IF('Client Info'!O824&lt;Reference!$E$5,0,IF(AND('Client Info'!O824&gt;=Reference!$E$5,'Client Info'!O824&lt;Reference!$E$6),5,IF(AND('Client Info'!O824&gt;=Reference!$E$6,'Client Info'!O824&lt;Reference!$E$7),15,IF(Reference!$E$7&lt;='Client Info'!O824,25))))</f>
        <v>0</v>
      </c>
      <c r="F824" s="19">
        <f>IF(OR('Client Info'!R824=Reference!$B$4,'Client Info'!R824=Reference!$B$5,'Client Info'!R824=Reference!$B$6),25,0)</f>
        <v>25</v>
      </c>
      <c r="G824" s="19">
        <f t="shared" ca="1" si="14"/>
        <v>75</v>
      </c>
      <c r="H824" s="19" t="s">
        <v>804</v>
      </c>
    </row>
    <row r="825" spans="1:8" x14ac:dyDescent="0.35">
      <c r="A825" s="7" t="str">
        <f>VLOOKUP(B825,'Client Info'!$A:$B,2, FALSE)</f>
        <v>Ray Bowman</v>
      </c>
      <c r="B825" s="19" t="str">
        <f>'Client Info'!A825</f>
        <v>EDC2280</v>
      </c>
      <c r="C825" s="19" t="str">
        <f>(IF('Client Info'!M825="","",(IF(YEARFRAC('Client Info'!M825,Reference!$C$4)&lt;1,0,IF(AND(YEARFRAC('Client Info'!M825,Reference!$C$4)&gt;=1,YEARFRAC('Client Info'!M825,Reference!$C$4)&lt;=3),5,IF(AND(YEARFRAC('Client Info'!M825,Reference!$C$4)&gt;=4,YEARFRAC('Client Info'!M825,Reference!$C$4)&lt;=7),15,IF(YEARFRAC('Client Info'!M825,Reference!$C$4)&gt;=8,25,IF(YEARFRAC('Client Info'!M825,Reference!$C$4)=YEARFRAC('Client Info'!M825,Reference!$C$4),0,0))))))))</f>
        <v/>
      </c>
      <c r="D825" s="19">
        <f>IF(OR('Client Info'!J825=Reference!$A$7),0,IF(OR(Reference!$A$5='Client Info'!J825, 'Client Info'!J825=Reference!$A$19,'Client Info'!J825=Reference!$A$23,'Client Info'!J825=Reference!$A$12),25, IF(OR('Client Info'!J825=Reference!$A$6, 'Client Info'!J825=Reference!$A$16),15, IF(OR('Client Info'!J825=Reference!$A$4,'Client Info'!J825=Reference!$A$13,'Client Info'!J825=Reference!$A$17,),5,0))))</f>
        <v>0</v>
      </c>
      <c r="E825" s="19">
        <f>IF('Client Info'!O825&lt;Reference!$E$5,0,IF(AND('Client Info'!O825&gt;=Reference!$E$5,'Client Info'!O825&lt;Reference!$E$6),5,IF(AND('Client Info'!O825&gt;=Reference!$E$6,'Client Info'!O825&lt;Reference!$E$7),15,IF(Reference!$E$7&lt;='Client Info'!O825,25))))</f>
        <v>0</v>
      </c>
      <c r="F825" s="19">
        <f>IF(OR('Client Info'!R825=Reference!$B$4,'Client Info'!R825=Reference!$B$5,'Client Info'!R825=Reference!$B$6),25,0)</f>
        <v>0</v>
      </c>
      <c r="G825" s="19">
        <f t="shared" si="14"/>
        <v>0</v>
      </c>
      <c r="H825" s="19" t="s">
        <v>912</v>
      </c>
    </row>
    <row r="826" spans="1:8" x14ac:dyDescent="0.35">
      <c r="A826" s="7" t="str">
        <f>VLOOKUP(B826,'Client Info'!$A:$B,2, FALSE)</f>
        <v>Alondra Gaytan</v>
      </c>
      <c r="B826" s="19" t="str">
        <f>'Client Info'!A826</f>
        <v>EDC2143</v>
      </c>
      <c r="C826" s="19" t="str">
        <f>(IF('Client Info'!M826="","",(IF(YEARFRAC('Client Info'!M826,Reference!$C$4)&lt;1,0,IF(AND(YEARFRAC('Client Info'!M826,Reference!$C$4)&gt;=1,YEARFRAC('Client Info'!M826,Reference!$C$4)&lt;=3),5,IF(AND(YEARFRAC('Client Info'!M826,Reference!$C$4)&gt;=4,YEARFRAC('Client Info'!M826,Reference!$C$4)&lt;=7),15,IF(YEARFRAC('Client Info'!M826,Reference!$C$4)&gt;=8,25,IF(YEARFRAC('Client Info'!M826,Reference!$C$4)=YEARFRAC('Client Info'!M826,Reference!$C$4),0,0))))))))</f>
        <v/>
      </c>
      <c r="D826" s="19">
        <f>IF(OR('Client Info'!J826=Reference!$A$7),0,IF(OR(Reference!$A$5='Client Info'!J826, 'Client Info'!J826=Reference!$A$19,'Client Info'!J826=Reference!$A$23,'Client Info'!J826=Reference!$A$12),25, IF(OR('Client Info'!J826=Reference!$A$6, 'Client Info'!J826=Reference!$A$16),15, IF(OR('Client Info'!J826=Reference!$A$4,'Client Info'!J826=Reference!$A$13,'Client Info'!J826=Reference!$A$17,),5,0))))</f>
        <v>5</v>
      </c>
      <c r="E826" s="19">
        <f>IF('Client Info'!O826&lt;Reference!$E$5,0,IF(AND('Client Info'!O826&gt;=Reference!$E$5,'Client Info'!O826&lt;Reference!$E$6),5,IF(AND('Client Info'!O826&gt;=Reference!$E$6,'Client Info'!O826&lt;Reference!$E$7),15,IF(Reference!$E$7&lt;='Client Info'!O826,25))))</f>
        <v>0</v>
      </c>
      <c r="F826" s="19">
        <f>IF(OR('Client Info'!R826=Reference!$B$4,'Client Info'!R826=Reference!$B$5,'Client Info'!R826=Reference!$B$6),25,0)</f>
        <v>0</v>
      </c>
      <c r="G826" s="19">
        <f t="shared" si="14"/>
        <v>5</v>
      </c>
      <c r="H826" s="19" t="s">
        <v>885</v>
      </c>
    </row>
    <row r="827" spans="1:8" x14ac:dyDescent="0.35">
      <c r="A827" s="7" t="str">
        <f>VLOOKUP(B827,'Client Info'!$A:$B,2, FALSE)</f>
        <v>Mary Anne Rooney</v>
      </c>
      <c r="B827" s="19" t="str">
        <f>'Client Info'!A827</f>
        <v>EDC0132</v>
      </c>
      <c r="C827" s="19">
        <f ca="1">(IF('Client Info'!M827="","",(IF(YEARFRAC('Client Info'!M827,Reference!$C$4)&lt;1,0,IF(AND(YEARFRAC('Client Info'!M827,Reference!$C$4)&gt;=1,YEARFRAC('Client Info'!M827,Reference!$C$4)&lt;=3),5,IF(AND(YEARFRAC('Client Info'!M827,Reference!$C$4)&gt;=4,YEARFRAC('Client Info'!M827,Reference!$C$4)&lt;=7),15,IF(YEARFRAC('Client Info'!M827,Reference!$C$4)&gt;=8,25,IF(YEARFRAC('Client Info'!M827,Reference!$C$4)=YEARFRAC('Client Info'!M827,Reference!$C$4),0,0))))))))</f>
        <v>25</v>
      </c>
      <c r="D827" s="19">
        <f>IF(OR('Client Info'!J827=Reference!$A$7),0,IF(OR(Reference!$A$5='Client Info'!J827, 'Client Info'!J827=Reference!$A$19,'Client Info'!J827=Reference!$A$23,'Client Info'!J827=Reference!$A$12),25, IF(OR('Client Info'!J827=Reference!$A$6, 'Client Info'!J827=Reference!$A$16),15, IF(OR('Client Info'!J827=Reference!$A$4,'Client Info'!J827=Reference!$A$13,'Client Info'!J827=Reference!$A$17,),5,0))))</f>
        <v>25</v>
      </c>
      <c r="E827" s="19">
        <f>IF('Client Info'!O827&lt;Reference!$E$5,0,IF(AND('Client Info'!O827&gt;=Reference!$E$5,'Client Info'!O827&lt;Reference!$E$6),5,IF(AND('Client Info'!O827&gt;=Reference!$E$6,'Client Info'!O827&lt;Reference!$E$7),15,IF(Reference!$E$7&lt;='Client Info'!O827,25))))</f>
        <v>25</v>
      </c>
      <c r="F827" s="19">
        <f>IF(OR('Client Info'!R827=Reference!$B$4,'Client Info'!R827=Reference!$B$5,'Client Info'!R827=Reference!$B$6),25,0)</f>
        <v>0</v>
      </c>
      <c r="G827" s="19">
        <f t="shared" ca="1" si="14"/>
        <v>75</v>
      </c>
      <c r="H827" s="19" t="s">
        <v>1659</v>
      </c>
    </row>
    <row r="828" spans="1:8" x14ac:dyDescent="0.35">
      <c r="A828" s="7" t="str">
        <f>VLOOKUP(B828,'Client Info'!$A:$B,2, FALSE)</f>
        <v>Alondra Gaytan</v>
      </c>
      <c r="B828" s="19" t="str">
        <f>'Client Info'!A828</f>
        <v>EDC2254</v>
      </c>
      <c r="C828" s="19" t="str">
        <f>(IF('Client Info'!M828="","",(IF(YEARFRAC('Client Info'!M828,Reference!$C$4)&lt;1,0,IF(AND(YEARFRAC('Client Info'!M828,Reference!$C$4)&gt;=1,YEARFRAC('Client Info'!M828,Reference!$C$4)&lt;=3),5,IF(AND(YEARFRAC('Client Info'!M828,Reference!$C$4)&gt;=4,YEARFRAC('Client Info'!M828,Reference!$C$4)&lt;=7),15,IF(YEARFRAC('Client Info'!M828,Reference!$C$4)&gt;=8,25,IF(YEARFRAC('Client Info'!M828,Reference!$C$4)=YEARFRAC('Client Info'!M828,Reference!$C$4),0,0))))))))</f>
        <v/>
      </c>
      <c r="D828" s="19">
        <f>IF(OR('Client Info'!J828=Reference!$A$7),0,IF(OR(Reference!$A$5='Client Info'!J828, 'Client Info'!J828=Reference!$A$19,'Client Info'!J828=Reference!$A$23,'Client Info'!J828=Reference!$A$12),25, IF(OR('Client Info'!J828=Reference!$A$6, 'Client Info'!J828=Reference!$A$16),15, IF(OR('Client Info'!J828=Reference!$A$4,'Client Info'!J828=Reference!$A$13,'Client Info'!J828=Reference!$A$17,),5,0))))</f>
        <v>0</v>
      </c>
      <c r="E828" s="19">
        <f>IF('Client Info'!O828&lt;Reference!$E$5,0,IF(AND('Client Info'!O828&gt;=Reference!$E$5,'Client Info'!O828&lt;Reference!$E$6),5,IF(AND('Client Info'!O828&gt;=Reference!$E$6,'Client Info'!O828&lt;Reference!$E$7),15,IF(Reference!$E$7&lt;='Client Info'!O828,25))))</f>
        <v>0</v>
      </c>
      <c r="F828" s="19">
        <f>IF(OR('Client Info'!R828=Reference!$B$4,'Client Info'!R828=Reference!$B$5,'Client Info'!R828=Reference!$B$6),25,0)</f>
        <v>0</v>
      </c>
      <c r="G828" s="19">
        <f t="shared" si="14"/>
        <v>0</v>
      </c>
      <c r="H828" s="19" t="s">
        <v>885</v>
      </c>
    </row>
    <row r="829" spans="1:8" x14ac:dyDescent="0.35">
      <c r="A829" s="7" t="str">
        <f>VLOOKUP(B829,'Client Info'!$A:$B,2, FALSE)</f>
        <v>Alondra Gaytan</v>
      </c>
      <c r="B829" s="19" t="str">
        <f>'Client Info'!A829</f>
        <v>EDC1995</v>
      </c>
      <c r="C829" s="19" t="str">
        <f>(IF('Client Info'!M829="","",(IF(YEARFRAC('Client Info'!M829,Reference!$C$4)&lt;1,0,IF(AND(YEARFRAC('Client Info'!M829,Reference!$C$4)&gt;=1,YEARFRAC('Client Info'!M829,Reference!$C$4)&lt;=3),5,IF(AND(YEARFRAC('Client Info'!M829,Reference!$C$4)&gt;=4,YEARFRAC('Client Info'!M829,Reference!$C$4)&lt;=7),15,IF(YEARFRAC('Client Info'!M829,Reference!$C$4)&gt;=8,25,IF(YEARFRAC('Client Info'!M829,Reference!$C$4)=YEARFRAC('Client Info'!M829,Reference!$C$4),0,0))))))))</f>
        <v/>
      </c>
      <c r="D829" s="19">
        <f>IF(OR('Client Info'!J829=Reference!$A$7),0,IF(OR(Reference!$A$5='Client Info'!J829, 'Client Info'!J829=Reference!$A$19,'Client Info'!J829=Reference!$A$23,'Client Info'!J829=Reference!$A$12),25, IF(OR('Client Info'!J829=Reference!$A$6, 'Client Info'!J829=Reference!$A$16),15, IF(OR('Client Info'!J829=Reference!$A$4,'Client Info'!J829=Reference!$A$13,'Client Info'!J829=Reference!$A$17,),5,0))))</f>
        <v>0</v>
      </c>
      <c r="E829" s="19">
        <f>IF('Client Info'!O829&lt;Reference!$E$5,0,IF(AND('Client Info'!O829&gt;=Reference!$E$5,'Client Info'!O829&lt;Reference!$E$6),5,IF(AND('Client Info'!O829&gt;=Reference!$E$6,'Client Info'!O829&lt;Reference!$E$7),15,IF(Reference!$E$7&lt;='Client Info'!O829,25))))</f>
        <v>0</v>
      </c>
      <c r="F829" s="19">
        <f>IF(OR('Client Info'!R829=Reference!$B$4,'Client Info'!R829=Reference!$B$5,'Client Info'!R829=Reference!$B$6),25,0)</f>
        <v>0</v>
      </c>
      <c r="G829" s="19">
        <f t="shared" si="14"/>
        <v>0</v>
      </c>
      <c r="H829" s="19" t="s">
        <v>885</v>
      </c>
    </row>
    <row r="830" spans="1:8" x14ac:dyDescent="0.35">
      <c r="A830" s="7" t="str">
        <f>VLOOKUP(B830,'Client Info'!$A:$B,2, FALSE)</f>
        <v>Michael Kauffman</v>
      </c>
      <c r="B830" s="19" t="str">
        <f>'Client Info'!A830</f>
        <v>EDC2813DR</v>
      </c>
      <c r="C830" s="19">
        <f ca="1">(IF('Client Info'!M830="","",(IF(YEARFRAC('Client Info'!M830,Reference!$C$4)&lt;1,0,IF(AND(YEARFRAC('Client Info'!M830,Reference!$C$4)&gt;=1,YEARFRAC('Client Info'!M830,Reference!$C$4)&lt;=3),5,IF(AND(YEARFRAC('Client Info'!M830,Reference!$C$4)&gt;=4,YEARFRAC('Client Info'!M830,Reference!$C$4)&lt;=7),15,IF(YEARFRAC('Client Info'!M830,Reference!$C$4)&gt;=8,25,IF(YEARFRAC('Client Info'!M830,Reference!$C$4)=YEARFRAC('Client Info'!M830,Reference!$C$4),0,0))))))))</f>
        <v>25</v>
      </c>
      <c r="D830" s="19">
        <f>IF(OR('Client Info'!J830=Reference!$A$7),0,IF(OR(Reference!$A$5='Client Info'!J830, 'Client Info'!J830=Reference!$A$19,'Client Info'!J830=Reference!$A$23,'Client Info'!J830=Reference!$A$12),25, IF(OR('Client Info'!J830=Reference!$A$6, 'Client Info'!J830=Reference!$A$16),15, IF(OR('Client Info'!J830=Reference!$A$4,'Client Info'!J830=Reference!$A$13,'Client Info'!J830=Reference!$A$17,),5,0))))</f>
        <v>5</v>
      </c>
      <c r="E830" s="19">
        <f>IF('Client Info'!O830&lt;Reference!$E$5,0,IF(AND('Client Info'!O830&gt;=Reference!$E$5,'Client Info'!O830&lt;Reference!$E$6),5,IF(AND('Client Info'!O830&gt;=Reference!$E$6,'Client Info'!O830&lt;Reference!$E$7),15,IF(Reference!$E$7&lt;='Client Info'!O830,25))))</f>
        <v>0</v>
      </c>
      <c r="F830" s="19">
        <f>IF(OR('Client Info'!R830=Reference!$B$4,'Client Info'!R830=Reference!$B$5,'Client Info'!R830=Reference!$B$6),25,0)</f>
        <v>0</v>
      </c>
      <c r="G830" s="19">
        <f t="shared" ca="1" si="14"/>
        <v>30</v>
      </c>
      <c r="H830" s="19" t="s">
        <v>882</v>
      </c>
    </row>
    <row r="831" spans="1:8" x14ac:dyDescent="0.35">
      <c r="A831" s="7" t="str">
        <f>VLOOKUP(B831,'Client Info'!$A:$B,2, FALSE)</f>
        <v>Pat Sweeney</v>
      </c>
      <c r="B831" s="19" t="str">
        <f>'Client Info'!A831</f>
        <v>EDC1901g</v>
      </c>
      <c r="C831" s="19" t="str">
        <f>(IF('Client Info'!M831="","",(IF(YEARFRAC('Client Info'!M831,Reference!$C$4)&lt;1,0,IF(AND(YEARFRAC('Client Info'!M831,Reference!$C$4)&gt;=1,YEARFRAC('Client Info'!M831,Reference!$C$4)&lt;=3),5,IF(AND(YEARFRAC('Client Info'!M831,Reference!$C$4)&gt;=4,YEARFRAC('Client Info'!M831,Reference!$C$4)&lt;=7),15,IF(YEARFRAC('Client Info'!M831,Reference!$C$4)&gt;=8,25,IF(YEARFRAC('Client Info'!M831,Reference!$C$4)=YEARFRAC('Client Info'!M831,Reference!$C$4),0,0))))))))</f>
        <v/>
      </c>
      <c r="D831" s="19">
        <f>IF(OR('Client Info'!J831=Reference!$A$7),0,IF(OR(Reference!$A$5='Client Info'!J831, 'Client Info'!J831=Reference!$A$19,'Client Info'!J831=Reference!$A$23,'Client Info'!J831=Reference!$A$12),25, IF(OR('Client Info'!J831=Reference!$A$6, 'Client Info'!J831=Reference!$A$16),15, IF(OR('Client Info'!J831=Reference!$A$4,'Client Info'!J831=Reference!$A$13,'Client Info'!J831=Reference!$A$17,),5,0))))</f>
        <v>0</v>
      </c>
      <c r="E831" s="19">
        <f>IF('Client Info'!O831&lt;Reference!$E$5,0,IF(AND('Client Info'!O831&gt;=Reference!$E$5,'Client Info'!O831&lt;Reference!$E$6),5,IF(AND('Client Info'!O831&gt;=Reference!$E$6,'Client Info'!O831&lt;Reference!$E$7),15,IF(Reference!$E$7&lt;='Client Info'!O831,25))))</f>
        <v>0</v>
      </c>
      <c r="F831" s="19">
        <f>IF(OR('Client Info'!R831=Reference!$B$4,'Client Info'!R831=Reference!$B$5,'Client Info'!R831=Reference!$B$6),25,0)</f>
        <v>0</v>
      </c>
      <c r="G831" s="19">
        <f t="shared" si="14"/>
        <v>0</v>
      </c>
      <c r="H831" s="19" t="s">
        <v>796</v>
      </c>
    </row>
    <row r="832" spans="1:8" x14ac:dyDescent="0.35">
      <c r="A832" s="7" t="str">
        <f>VLOOKUP(B832,'Client Info'!$A:$B,2, FALSE)</f>
        <v>Bill Bartels</v>
      </c>
      <c r="B832" s="19" t="str">
        <f>'Client Info'!A832</f>
        <v>EDC2590</v>
      </c>
      <c r="C832" s="19">
        <f ca="1">(IF('Client Info'!M832="","",(IF(YEARFRAC('Client Info'!M832,Reference!$C$4)&lt;1,0,IF(AND(YEARFRAC('Client Info'!M832,Reference!$C$4)&gt;=1,YEARFRAC('Client Info'!M832,Reference!$C$4)&lt;=3),5,IF(AND(YEARFRAC('Client Info'!M832,Reference!$C$4)&gt;=4,YEARFRAC('Client Info'!M832,Reference!$C$4)&lt;=7),15,IF(YEARFRAC('Client Info'!M832,Reference!$C$4)&gt;=8,25,IF(YEARFRAC('Client Info'!M832,Reference!$C$4)=YEARFRAC('Client Info'!M832,Reference!$C$4),0,0))))))))</f>
        <v>5</v>
      </c>
      <c r="D832" s="19">
        <f>IF(OR('Client Info'!J832=Reference!$A$7),0,IF(OR(Reference!$A$5='Client Info'!J832, 'Client Info'!J832=Reference!$A$19,'Client Info'!J832=Reference!$A$23,'Client Info'!J832=Reference!$A$12),25, IF(OR('Client Info'!J832=Reference!$A$6, 'Client Info'!J832=Reference!$A$16),15, IF(OR('Client Info'!J832=Reference!$A$4,'Client Info'!J832=Reference!$A$13,'Client Info'!J832=Reference!$A$17,),5,0))))</f>
        <v>5</v>
      </c>
      <c r="E832" s="19">
        <f>IF('Client Info'!O832&lt;Reference!$E$5,0,IF(AND('Client Info'!O832&gt;=Reference!$E$5,'Client Info'!O832&lt;Reference!$E$6),5,IF(AND('Client Info'!O832&gt;=Reference!$E$6,'Client Info'!O832&lt;Reference!$E$7),15,IF(Reference!$E$7&lt;='Client Info'!O832,25))))</f>
        <v>0</v>
      </c>
      <c r="F832" s="19">
        <f>IF(OR('Client Info'!R832=Reference!$B$4,'Client Info'!R832=Reference!$B$5,'Client Info'!R832=Reference!$B$6),25,0)</f>
        <v>25</v>
      </c>
      <c r="G832" s="19">
        <f t="shared" ca="1" si="14"/>
        <v>35</v>
      </c>
      <c r="H832" s="19" t="s">
        <v>812</v>
      </c>
    </row>
    <row r="833" spans="1:8" x14ac:dyDescent="0.35">
      <c r="A833" s="7" t="str">
        <f>VLOOKUP(B833,'Client Info'!$A:$B,2, FALSE)</f>
        <v>Bill Bartels</v>
      </c>
      <c r="B833" s="19" t="str">
        <f>'Client Info'!A833</f>
        <v>EDC1873g</v>
      </c>
      <c r="C833" s="19">
        <f ca="1">(IF('Client Info'!M833="","",(IF(YEARFRAC('Client Info'!M833,Reference!$C$4)&lt;1,0,IF(AND(YEARFRAC('Client Info'!M833,Reference!$C$4)&gt;=1,YEARFRAC('Client Info'!M833,Reference!$C$4)&lt;=3),5,IF(AND(YEARFRAC('Client Info'!M833,Reference!$C$4)&gt;=4,YEARFRAC('Client Info'!M833,Reference!$C$4)&lt;=7),15,IF(YEARFRAC('Client Info'!M833,Reference!$C$4)&gt;=8,25,IF(YEARFRAC('Client Info'!M833,Reference!$C$4)=YEARFRAC('Client Info'!M833,Reference!$C$4),0,0))))))))</f>
        <v>0</v>
      </c>
      <c r="D833" s="19">
        <f>IF(OR('Client Info'!J833=Reference!$A$7),0,IF(OR(Reference!$A$5='Client Info'!J833, 'Client Info'!J833=Reference!$A$19,'Client Info'!J833=Reference!$A$23,'Client Info'!J833=Reference!$A$12),25, IF(OR('Client Info'!J833=Reference!$A$6, 'Client Info'!J833=Reference!$A$16),15, IF(OR('Client Info'!J833=Reference!$A$4,'Client Info'!J833=Reference!$A$13,'Client Info'!J833=Reference!$A$17,),5,0))))</f>
        <v>25</v>
      </c>
      <c r="E833" s="19">
        <f>IF('Client Info'!O833&lt;Reference!$E$5,0,IF(AND('Client Info'!O833&gt;=Reference!$E$5,'Client Info'!O833&lt;Reference!$E$6),5,IF(AND('Client Info'!O833&gt;=Reference!$E$6,'Client Info'!O833&lt;Reference!$E$7),15,IF(Reference!$E$7&lt;='Client Info'!O833,25))))</f>
        <v>0</v>
      </c>
      <c r="F833" s="19">
        <f>IF(OR('Client Info'!R833=Reference!$B$4,'Client Info'!R833=Reference!$B$5,'Client Info'!R833=Reference!$B$6),25,0)</f>
        <v>0</v>
      </c>
      <c r="G833" s="19">
        <f t="shared" ca="1" si="14"/>
        <v>25</v>
      </c>
      <c r="H833" s="19" t="s">
        <v>812</v>
      </c>
    </row>
    <row r="834" spans="1:8" x14ac:dyDescent="0.35">
      <c r="A834" s="7" t="str">
        <f>VLOOKUP(B834,'Client Info'!$A:$B,2, FALSE)</f>
        <v>Alondra Gaytan</v>
      </c>
      <c r="B834" s="19" t="str">
        <f>'Client Info'!A834</f>
        <v>EDC2231</v>
      </c>
      <c r="C834" s="19" t="str">
        <f>(IF('Client Info'!M834="","",(IF(YEARFRAC('Client Info'!M834,Reference!$C$4)&lt;1,0,IF(AND(YEARFRAC('Client Info'!M834,Reference!$C$4)&gt;=1,YEARFRAC('Client Info'!M834,Reference!$C$4)&lt;=3),5,IF(AND(YEARFRAC('Client Info'!M834,Reference!$C$4)&gt;=4,YEARFRAC('Client Info'!M834,Reference!$C$4)&lt;=7),15,IF(YEARFRAC('Client Info'!M834,Reference!$C$4)&gt;=8,25,IF(YEARFRAC('Client Info'!M834,Reference!$C$4)=YEARFRAC('Client Info'!M834,Reference!$C$4),0,0))))))))</f>
        <v/>
      </c>
      <c r="D834" s="19">
        <f>IF(OR('Client Info'!J834=Reference!$A$7),0,IF(OR(Reference!$A$5='Client Info'!J834, 'Client Info'!J834=Reference!$A$19,'Client Info'!J834=Reference!$A$23,'Client Info'!J834=Reference!$A$12),25, IF(OR('Client Info'!J834=Reference!$A$6, 'Client Info'!J834=Reference!$A$16),15, IF(OR('Client Info'!J834=Reference!$A$4,'Client Info'!J834=Reference!$A$13,'Client Info'!J834=Reference!$A$17,),5,0))))</f>
        <v>5</v>
      </c>
      <c r="E834" s="19">
        <f>IF('Client Info'!O834&lt;Reference!$E$5,0,IF(AND('Client Info'!O834&gt;=Reference!$E$5,'Client Info'!O834&lt;Reference!$E$6),5,IF(AND('Client Info'!O834&gt;=Reference!$E$6,'Client Info'!O834&lt;Reference!$E$7),15,IF(Reference!$E$7&lt;='Client Info'!O834,25))))</f>
        <v>0</v>
      </c>
      <c r="F834" s="19">
        <f>IF(OR('Client Info'!R834=Reference!$B$4,'Client Info'!R834=Reference!$B$5,'Client Info'!R834=Reference!$B$6),25,0)</f>
        <v>25</v>
      </c>
      <c r="G834" s="19">
        <f t="shared" si="14"/>
        <v>30</v>
      </c>
      <c r="H834" s="19" t="s">
        <v>885</v>
      </c>
    </row>
    <row r="835" spans="1:8" x14ac:dyDescent="0.35">
      <c r="A835" s="7" t="str">
        <f>VLOOKUP(B835,'Client Info'!$A:$B,2, FALSE)</f>
        <v>Bill Bartels</v>
      </c>
      <c r="B835" s="19" t="str">
        <f>'Client Info'!A835</f>
        <v>EDC1892g</v>
      </c>
      <c r="C835" s="19" t="str">
        <f>(IF('Client Info'!M835="","",(IF(YEARFRAC('Client Info'!M835,Reference!$C$4)&lt;1,0,IF(AND(YEARFRAC('Client Info'!M835,Reference!$C$4)&gt;=1,YEARFRAC('Client Info'!M835,Reference!$C$4)&lt;=3),5,IF(AND(YEARFRAC('Client Info'!M835,Reference!$C$4)&gt;=4,YEARFRAC('Client Info'!M835,Reference!$C$4)&lt;=7),15,IF(YEARFRAC('Client Info'!M835,Reference!$C$4)&gt;=8,25,IF(YEARFRAC('Client Info'!M835,Reference!$C$4)=YEARFRAC('Client Info'!M835,Reference!$C$4),0,0))))))))</f>
        <v/>
      </c>
      <c r="D835" s="19">
        <f>IF(OR('Client Info'!J835=Reference!$A$7),0,IF(OR(Reference!$A$5='Client Info'!J835, 'Client Info'!J835=Reference!$A$19,'Client Info'!J835=Reference!$A$23,'Client Info'!J835=Reference!$A$12),25, IF(OR('Client Info'!J835=Reference!$A$6, 'Client Info'!J835=Reference!$A$16),15, IF(OR('Client Info'!J835=Reference!$A$4,'Client Info'!J835=Reference!$A$13,'Client Info'!J835=Reference!$A$17,),5,0))))</f>
        <v>0</v>
      </c>
      <c r="E835" s="19">
        <f>IF('Client Info'!O835&lt;Reference!$E$5,0,IF(AND('Client Info'!O835&gt;=Reference!$E$5,'Client Info'!O835&lt;Reference!$E$6),5,IF(AND('Client Info'!O835&gt;=Reference!$E$6,'Client Info'!O835&lt;Reference!$E$7),15,IF(Reference!$E$7&lt;='Client Info'!O835,25))))</f>
        <v>0</v>
      </c>
      <c r="F835" s="19">
        <f>IF(OR('Client Info'!R835=Reference!$B$4,'Client Info'!R835=Reference!$B$5,'Client Info'!R835=Reference!$B$6),25,0)</f>
        <v>25</v>
      </c>
      <c r="G835" s="19">
        <f t="shared" si="14"/>
        <v>25</v>
      </c>
      <c r="H835" s="19" t="s">
        <v>812</v>
      </c>
    </row>
    <row r="836" spans="1:8" x14ac:dyDescent="0.35">
      <c r="A836" s="7" t="str">
        <f>VLOOKUP(B836,'Client Info'!$A:$B,2, FALSE)</f>
        <v>Ray Bowman</v>
      </c>
      <c r="B836" s="19" t="str">
        <f>'Client Info'!A836</f>
        <v>EDC2048g</v>
      </c>
      <c r="C836" s="19" t="str">
        <f>(IF('Client Info'!M836="","",(IF(YEARFRAC('Client Info'!M836,Reference!$C$4)&lt;1,0,IF(AND(YEARFRAC('Client Info'!M836,Reference!$C$4)&gt;=1,YEARFRAC('Client Info'!M836,Reference!$C$4)&lt;=3),5,IF(AND(YEARFRAC('Client Info'!M836,Reference!$C$4)&gt;=4,YEARFRAC('Client Info'!M836,Reference!$C$4)&lt;=7),15,IF(YEARFRAC('Client Info'!M836,Reference!$C$4)&gt;=8,25,IF(YEARFRAC('Client Info'!M836,Reference!$C$4)=YEARFRAC('Client Info'!M836,Reference!$C$4),0,0))))))))</f>
        <v/>
      </c>
      <c r="D836" s="19">
        <f>IF(OR('Client Info'!J836=Reference!$A$7),0,IF(OR(Reference!$A$5='Client Info'!J836, 'Client Info'!J836=Reference!$A$19,'Client Info'!J836=Reference!$A$23,'Client Info'!J836=Reference!$A$12),25, IF(OR('Client Info'!J836=Reference!$A$6, 'Client Info'!J836=Reference!$A$16),15, IF(OR('Client Info'!J836=Reference!$A$4,'Client Info'!J836=Reference!$A$13,'Client Info'!J836=Reference!$A$17,),5,0))))</f>
        <v>5</v>
      </c>
      <c r="E836" s="19">
        <f>IF('Client Info'!O836&lt;Reference!$E$5,0,IF(AND('Client Info'!O836&gt;=Reference!$E$5,'Client Info'!O836&lt;Reference!$E$6),5,IF(AND('Client Info'!O836&gt;=Reference!$E$6,'Client Info'!O836&lt;Reference!$E$7),15,IF(Reference!$E$7&lt;='Client Info'!O836,25))))</f>
        <v>0</v>
      </c>
      <c r="F836" s="19">
        <f>IF(OR('Client Info'!R836=Reference!$B$4,'Client Info'!R836=Reference!$B$5,'Client Info'!R836=Reference!$B$6),25,0)</f>
        <v>25</v>
      </c>
      <c r="G836" s="19">
        <f t="shared" si="14"/>
        <v>30</v>
      </c>
      <c r="H836" s="19" t="s">
        <v>912</v>
      </c>
    </row>
    <row r="837" spans="1:8" x14ac:dyDescent="0.35">
      <c r="A837" s="7" t="str">
        <f>VLOOKUP(B837,'Client Info'!$A:$B,2, FALSE)</f>
        <v>Rose Obetz</v>
      </c>
      <c r="B837" s="19" t="str">
        <f>'Client Info'!A837</f>
        <v>EDC2612T</v>
      </c>
      <c r="C837" s="19">
        <f ca="1">(IF('Client Info'!M837="","",(IF(YEARFRAC('Client Info'!M837,Reference!$C$4)&lt;1,0,IF(AND(YEARFRAC('Client Info'!M837,Reference!$C$4)&gt;=1,YEARFRAC('Client Info'!M837,Reference!$C$4)&lt;=3),5,IF(AND(YEARFRAC('Client Info'!M837,Reference!$C$4)&gt;=4,YEARFRAC('Client Info'!M837,Reference!$C$4)&lt;=7),15,IF(YEARFRAC('Client Info'!M837,Reference!$C$4)&gt;=8,25,IF(YEARFRAC('Client Info'!M837,Reference!$C$4)=YEARFRAC('Client Info'!M837,Reference!$C$4),0,0))))))))</f>
        <v>0</v>
      </c>
      <c r="D837" s="19">
        <f>IF(OR('Client Info'!J837=Reference!$A$7),0,IF(OR(Reference!$A$5='Client Info'!J837, 'Client Info'!J837=Reference!$A$19,'Client Info'!J837=Reference!$A$23,'Client Info'!J837=Reference!$A$12),25, IF(OR('Client Info'!J837=Reference!$A$6, 'Client Info'!J837=Reference!$A$16),15, IF(OR('Client Info'!J837=Reference!$A$4,'Client Info'!J837=Reference!$A$13,'Client Info'!J837=Reference!$A$17,),5,0))))</f>
        <v>25</v>
      </c>
      <c r="E837" s="19">
        <f>IF('Client Info'!O837&lt;Reference!$E$5,0,IF(AND('Client Info'!O837&gt;=Reference!$E$5,'Client Info'!O837&lt;Reference!$E$6),5,IF(AND('Client Info'!O837&gt;=Reference!$E$6,'Client Info'!O837&lt;Reference!$E$7),15,IF(Reference!$E$7&lt;='Client Info'!O837,25))))</f>
        <v>5</v>
      </c>
      <c r="F837" s="19">
        <f>IF(OR('Client Info'!R837=Reference!$B$4,'Client Info'!R837=Reference!$B$5,'Client Info'!R837=Reference!$B$6),25,0)</f>
        <v>0</v>
      </c>
      <c r="G837" s="19">
        <f t="shared" ca="1" si="14"/>
        <v>30</v>
      </c>
      <c r="H837" s="19" t="s">
        <v>874</v>
      </c>
    </row>
    <row r="838" spans="1:8" x14ac:dyDescent="0.35">
      <c r="A838" s="7" t="str">
        <f>VLOOKUP(B838,'Client Info'!$A:$B,2, FALSE)</f>
        <v>Ray Bowman</v>
      </c>
      <c r="B838" s="19" t="str">
        <f>'Client Info'!A838</f>
        <v>EDC2266</v>
      </c>
      <c r="C838" s="19">
        <f ca="1">(IF('Client Info'!M838="","",(IF(YEARFRAC('Client Info'!M838,Reference!$C$4)&lt;1,0,IF(AND(YEARFRAC('Client Info'!M838,Reference!$C$4)&gt;=1,YEARFRAC('Client Info'!M838,Reference!$C$4)&lt;=3),5,IF(AND(YEARFRAC('Client Info'!M838,Reference!$C$4)&gt;=4,YEARFRAC('Client Info'!M838,Reference!$C$4)&lt;=7),15,IF(YEARFRAC('Client Info'!M838,Reference!$C$4)&gt;=8,25,IF(YEARFRAC('Client Info'!M838,Reference!$C$4)=YEARFRAC('Client Info'!M838,Reference!$C$4),0,0))))))))</f>
        <v>5</v>
      </c>
      <c r="D838" s="19">
        <f>IF(OR('Client Info'!J838=Reference!$A$7),0,IF(OR(Reference!$A$5='Client Info'!J838, 'Client Info'!J838=Reference!$A$19,'Client Info'!J838=Reference!$A$23,'Client Info'!J838=Reference!$A$12),25, IF(OR('Client Info'!J838=Reference!$A$6, 'Client Info'!J838=Reference!$A$16),15, IF(OR('Client Info'!J838=Reference!$A$4,'Client Info'!J838=Reference!$A$13,'Client Info'!J838=Reference!$A$17,),5,0))))</f>
        <v>25</v>
      </c>
      <c r="E838" s="19">
        <f>IF('Client Info'!O838&lt;Reference!$E$5,0,IF(AND('Client Info'!O838&gt;=Reference!$E$5,'Client Info'!O838&lt;Reference!$E$6),5,IF(AND('Client Info'!O838&gt;=Reference!$E$6,'Client Info'!O838&lt;Reference!$E$7),15,IF(Reference!$E$7&lt;='Client Info'!O838,25))))</f>
        <v>0</v>
      </c>
      <c r="F838" s="19">
        <f>IF(OR('Client Info'!R838=Reference!$B$4,'Client Info'!R838=Reference!$B$5,'Client Info'!R838=Reference!$B$6),25,0)</f>
        <v>25</v>
      </c>
      <c r="G838" s="19">
        <f t="shared" ca="1" si="14"/>
        <v>55</v>
      </c>
      <c r="H838" s="19" t="s">
        <v>912</v>
      </c>
    </row>
    <row r="839" spans="1:8" x14ac:dyDescent="0.35">
      <c r="A839" s="7" t="str">
        <f>VLOOKUP(B839,'Client Info'!$A:$B,2, FALSE)</f>
        <v>Carolyn McCall</v>
      </c>
      <c r="B839" s="19" t="str">
        <f>'Client Info'!A839</f>
        <v>EDC1898g</v>
      </c>
      <c r="C839" s="19" t="str">
        <f>(IF('Client Info'!M839="","",(IF(YEARFRAC('Client Info'!M839,Reference!$C$4)&lt;1,0,IF(AND(YEARFRAC('Client Info'!M839,Reference!$C$4)&gt;=1,YEARFRAC('Client Info'!M839,Reference!$C$4)&lt;=3),5,IF(AND(YEARFRAC('Client Info'!M839,Reference!$C$4)&gt;=4,YEARFRAC('Client Info'!M839,Reference!$C$4)&lt;=7),15,IF(YEARFRAC('Client Info'!M839,Reference!$C$4)&gt;=8,25,IF(YEARFRAC('Client Info'!M839,Reference!$C$4)=YEARFRAC('Client Info'!M839,Reference!$C$4),0,0))))))))</f>
        <v/>
      </c>
      <c r="D839" s="19">
        <f>IF(OR('Client Info'!J839=Reference!$A$7),0,IF(OR(Reference!$A$5='Client Info'!J839, 'Client Info'!J839=Reference!$A$19,'Client Info'!J839=Reference!$A$23,'Client Info'!J839=Reference!$A$12),25, IF(OR('Client Info'!J839=Reference!$A$6, 'Client Info'!J839=Reference!$A$16),15, IF(OR('Client Info'!J839=Reference!$A$4,'Client Info'!J839=Reference!$A$13,'Client Info'!J839=Reference!$A$17,),5,0))))</f>
        <v>15</v>
      </c>
      <c r="E839" s="19">
        <f>IF('Client Info'!O839&lt;Reference!$E$5,0,IF(AND('Client Info'!O839&gt;=Reference!$E$5,'Client Info'!O839&lt;Reference!$E$6),5,IF(AND('Client Info'!O839&gt;=Reference!$E$6,'Client Info'!O839&lt;Reference!$E$7),15,IF(Reference!$E$7&lt;='Client Info'!O839,25))))</f>
        <v>0</v>
      </c>
      <c r="F839" s="19">
        <f>IF(OR('Client Info'!R839=Reference!$B$4,'Client Info'!R839=Reference!$B$5,'Client Info'!R839=Reference!$B$6),25,0)</f>
        <v>25</v>
      </c>
      <c r="G839" s="19">
        <f t="shared" si="14"/>
        <v>40</v>
      </c>
      <c r="H839" s="19" t="s">
        <v>3638</v>
      </c>
    </row>
    <row r="840" spans="1:8" x14ac:dyDescent="0.35">
      <c r="A840" s="7" t="str">
        <f>VLOOKUP(B840,'Client Info'!$A:$B,2, FALSE)</f>
        <v>Clare Briglio</v>
      </c>
      <c r="B840" s="19" t="str">
        <f>'Client Info'!A840</f>
        <v>EDC1813</v>
      </c>
      <c r="C840" s="19" t="str">
        <f>(IF('Client Info'!M840="","",(IF(YEARFRAC('Client Info'!M840,Reference!$C$4)&lt;1,0,IF(AND(YEARFRAC('Client Info'!M840,Reference!$C$4)&gt;=1,YEARFRAC('Client Info'!M840,Reference!$C$4)&lt;=3),5,IF(AND(YEARFRAC('Client Info'!M840,Reference!$C$4)&gt;=4,YEARFRAC('Client Info'!M840,Reference!$C$4)&lt;=7),15,IF(YEARFRAC('Client Info'!M840,Reference!$C$4)&gt;=8,25,IF(YEARFRAC('Client Info'!M840,Reference!$C$4)=YEARFRAC('Client Info'!M840,Reference!$C$4),0,0))))))))</f>
        <v/>
      </c>
      <c r="D840" s="19">
        <f>IF(OR('Client Info'!J840=Reference!$A$7),0,IF(OR(Reference!$A$5='Client Info'!J840, 'Client Info'!J840=Reference!$A$19,'Client Info'!J840=Reference!$A$23,'Client Info'!J840=Reference!$A$12),25, IF(OR('Client Info'!J840=Reference!$A$6, 'Client Info'!J840=Reference!$A$16),15, IF(OR('Client Info'!J840=Reference!$A$4,'Client Info'!J840=Reference!$A$13,'Client Info'!J840=Reference!$A$17,),5,0))))</f>
        <v>15</v>
      </c>
      <c r="E840" s="19">
        <f>IF('Client Info'!O840&lt;Reference!$E$5,0,IF(AND('Client Info'!O840&gt;=Reference!$E$5,'Client Info'!O840&lt;Reference!$E$6),5,IF(AND('Client Info'!O840&gt;=Reference!$E$6,'Client Info'!O840&lt;Reference!$E$7),15,IF(Reference!$E$7&lt;='Client Info'!O840,25))))</f>
        <v>0</v>
      </c>
      <c r="F840" s="19">
        <f>IF(OR('Client Info'!R840=Reference!$B$4,'Client Info'!R840=Reference!$B$5,'Client Info'!R840=Reference!$B$6),25,0)</f>
        <v>0</v>
      </c>
      <c r="G840" s="19">
        <f t="shared" si="14"/>
        <v>15</v>
      </c>
      <c r="H840" s="19" t="s">
        <v>809</v>
      </c>
    </row>
    <row r="841" spans="1:8" x14ac:dyDescent="0.35">
      <c r="A841" s="7" t="str">
        <f>VLOOKUP(B841,'Client Info'!$A:$B,2, FALSE)</f>
        <v>Armando Sahagun</v>
      </c>
      <c r="B841" s="19" t="str">
        <f>'Client Info'!A841</f>
        <v>EDC2147</v>
      </c>
      <c r="C841" s="19">
        <f ca="1">(IF('Client Info'!M841="","",(IF(YEARFRAC('Client Info'!M841,Reference!$C$4)&lt;1,0,IF(AND(YEARFRAC('Client Info'!M841,Reference!$C$4)&gt;=1,YEARFRAC('Client Info'!M841,Reference!$C$4)&lt;=3),5,IF(AND(YEARFRAC('Client Info'!M841,Reference!$C$4)&gt;=4,YEARFRAC('Client Info'!M841,Reference!$C$4)&lt;=7),15,IF(YEARFRAC('Client Info'!M841,Reference!$C$4)&gt;=8,25,IF(YEARFRAC('Client Info'!M841,Reference!$C$4)=YEARFRAC('Client Info'!M841,Reference!$C$4),0,0))))))))</f>
        <v>0</v>
      </c>
      <c r="D841" s="19">
        <f>IF(OR('Client Info'!J841=Reference!$A$7),0,IF(OR(Reference!$A$5='Client Info'!J841, 'Client Info'!J841=Reference!$A$19,'Client Info'!J841=Reference!$A$23,'Client Info'!J841=Reference!$A$12),25, IF(OR('Client Info'!J841=Reference!$A$6, 'Client Info'!J841=Reference!$A$16),15, IF(OR('Client Info'!J841=Reference!$A$4,'Client Info'!J841=Reference!$A$13,'Client Info'!J841=Reference!$A$17,),5,0))))</f>
        <v>0</v>
      </c>
      <c r="E841" s="19">
        <f>IF('Client Info'!O841&lt;Reference!$E$5,0,IF(AND('Client Info'!O841&gt;=Reference!$E$5,'Client Info'!O841&lt;Reference!$E$6),5,IF(AND('Client Info'!O841&gt;=Reference!$E$6,'Client Info'!O841&lt;Reference!$E$7),15,IF(Reference!$E$7&lt;='Client Info'!O841,25))))</f>
        <v>5</v>
      </c>
      <c r="F841" s="19">
        <f>IF(OR('Client Info'!R841=Reference!$B$4,'Client Info'!R841=Reference!$B$5,'Client Info'!R841=Reference!$B$6),25,0)</f>
        <v>0</v>
      </c>
      <c r="G841" s="19">
        <f t="shared" ca="1" si="14"/>
        <v>5</v>
      </c>
      <c r="H841" s="19" t="s">
        <v>2972</v>
      </c>
    </row>
    <row r="842" spans="1:8" x14ac:dyDescent="0.35">
      <c r="A842" s="7" t="str">
        <f>VLOOKUP(B842,'Client Info'!$A:$B,2, FALSE)</f>
        <v>Georg Winkler</v>
      </c>
      <c r="B842" s="19" t="str">
        <f>'Client Info'!A842</f>
        <v>EDC1769g</v>
      </c>
      <c r="C842" s="19" t="str">
        <f>(IF('Client Info'!M842="","",(IF(YEARFRAC('Client Info'!M842,Reference!$C$4)&lt;1,0,IF(AND(YEARFRAC('Client Info'!M842,Reference!$C$4)&gt;=1,YEARFRAC('Client Info'!M842,Reference!$C$4)&lt;=3),5,IF(AND(YEARFRAC('Client Info'!M842,Reference!$C$4)&gt;=4,YEARFRAC('Client Info'!M842,Reference!$C$4)&lt;=7),15,IF(YEARFRAC('Client Info'!M842,Reference!$C$4)&gt;=8,25,IF(YEARFRAC('Client Info'!M842,Reference!$C$4)=YEARFRAC('Client Info'!M842,Reference!$C$4),0,0))))))))</f>
        <v/>
      </c>
      <c r="D842" s="19">
        <f>IF(OR('Client Info'!J842=Reference!$A$7),0,IF(OR(Reference!$A$5='Client Info'!J842, 'Client Info'!J842=Reference!$A$19,'Client Info'!J842=Reference!$A$23,'Client Info'!J842=Reference!$A$12),25, IF(OR('Client Info'!J842=Reference!$A$6, 'Client Info'!J842=Reference!$A$16),15, IF(OR('Client Info'!J842=Reference!$A$4,'Client Info'!J842=Reference!$A$13,'Client Info'!J842=Reference!$A$17,),5,0))))</f>
        <v>25</v>
      </c>
      <c r="E842" s="19">
        <f>IF('Client Info'!O842&lt;Reference!$E$5,0,IF(AND('Client Info'!O842&gt;=Reference!$E$5,'Client Info'!O842&lt;Reference!$E$6),5,IF(AND('Client Info'!O842&gt;=Reference!$E$6,'Client Info'!O842&lt;Reference!$E$7),15,IF(Reference!$E$7&lt;='Client Info'!O842,25))))</f>
        <v>0</v>
      </c>
      <c r="F842" s="19">
        <f>IF(OR('Client Info'!R842=Reference!$B$4,'Client Info'!R842=Reference!$B$5,'Client Info'!R842=Reference!$B$6),25,0)</f>
        <v>0</v>
      </c>
      <c r="G842" s="19">
        <f t="shared" si="14"/>
        <v>25</v>
      </c>
      <c r="H842" s="19" t="s">
        <v>1063</v>
      </c>
    </row>
    <row r="843" spans="1:8" x14ac:dyDescent="0.35">
      <c r="A843" s="7" t="str">
        <f>VLOOKUP(B843,'Client Info'!$A:$B,2, FALSE)</f>
        <v>Kevin Lew</v>
      </c>
      <c r="B843" s="19" t="str">
        <f>'Client Info'!A843</f>
        <v>LAC00164</v>
      </c>
      <c r="C843" s="19">
        <f ca="1">(IF('Client Info'!M843="","",(IF(YEARFRAC('Client Info'!M843,Reference!$C$4)&lt;1,0,IF(AND(YEARFRAC('Client Info'!M843,Reference!$C$4)&gt;=1,YEARFRAC('Client Info'!M843,Reference!$C$4)&lt;=3),5,IF(AND(YEARFRAC('Client Info'!M843,Reference!$C$4)&gt;=4,YEARFRAC('Client Info'!M843,Reference!$C$4)&lt;=7),15,IF(YEARFRAC('Client Info'!M843,Reference!$C$4)&gt;=8,25,IF(YEARFRAC('Client Info'!M843,Reference!$C$4)=YEARFRAC('Client Info'!M843,Reference!$C$4),0,0))))))))</f>
        <v>0</v>
      </c>
      <c r="D843" s="19">
        <f>IF(OR('Client Info'!J843=Reference!$A$7),0,IF(OR(Reference!$A$5='Client Info'!J843, 'Client Info'!J843=Reference!$A$19,'Client Info'!J843=Reference!$A$23,'Client Info'!J843=Reference!$A$12),25, IF(OR('Client Info'!J843=Reference!$A$6, 'Client Info'!J843=Reference!$A$16),15, IF(OR('Client Info'!J843=Reference!$A$4,'Client Info'!J843=Reference!$A$13,'Client Info'!J843=Reference!$A$17,),5,0))))</f>
        <v>0</v>
      </c>
      <c r="E843" s="19">
        <f>IF('Client Info'!O843&lt;Reference!$E$5,0,IF(AND('Client Info'!O843&gt;=Reference!$E$5,'Client Info'!O843&lt;Reference!$E$6),5,IF(AND('Client Info'!O843&gt;=Reference!$E$6,'Client Info'!O843&lt;Reference!$E$7),15,IF(Reference!$E$7&lt;='Client Info'!O843,25))))</f>
        <v>0</v>
      </c>
      <c r="F843" s="19">
        <f>IF(OR('Client Info'!R843=Reference!$B$4,'Client Info'!R843=Reference!$B$5,'Client Info'!R843=Reference!$B$6),25,0)</f>
        <v>0</v>
      </c>
      <c r="G843" s="19">
        <f t="shared" ca="1" si="14"/>
        <v>0</v>
      </c>
      <c r="H843" s="19" t="s">
        <v>3651</v>
      </c>
    </row>
    <row r="844" spans="1:8" x14ac:dyDescent="0.35">
      <c r="A844" s="7" t="str">
        <f>VLOOKUP(B844,'Client Info'!$A:$B,2, FALSE)</f>
        <v>Bruce Hazuka</v>
      </c>
      <c r="B844" s="19" t="str">
        <f>'Client Info'!A844</f>
        <v>EDC2886</v>
      </c>
      <c r="C844" s="19" t="str">
        <f>(IF('Client Info'!M844="","",(IF(YEARFRAC('Client Info'!M844,Reference!$C$4)&lt;1,0,IF(AND(YEARFRAC('Client Info'!M844,Reference!$C$4)&gt;=1,YEARFRAC('Client Info'!M844,Reference!$C$4)&lt;=3),5,IF(AND(YEARFRAC('Client Info'!M844,Reference!$C$4)&gt;=4,YEARFRAC('Client Info'!M844,Reference!$C$4)&lt;=7),15,IF(YEARFRAC('Client Info'!M844,Reference!$C$4)&gt;=8,25,IF(YEARFRAC('Client Info'!M844,Reference!$C$4)=YEARFRAC('Client Info'!M844,Reference!$C$4),0,0))))))))</f>
        <v/>
      </c>
      <c r="D844" s="19">
        <f>IF(OR('Client Info'!J844=Reference!$A$7),0,IF(OR(Reference!$A$5='Client Info'!J844, 'Client Info'!J844=Reference!$A$19,'Client Info'!J844=Reference!$A$23,'Client Info'!J844=Reference!$A$12),25, IF(OR('Client Info'!J844=Reference!$A$6, 'Client Info'!J844=Reference!$A$16),15, IF(OR('Client Info'!J844=Reference!$A$4,'Client Info'!J844=Reference!$A$13,'Client Info'!J844=Reference!$A$17,),5,0))))</f>
        <v>5</v>
      </c>
      <c r="E844" s="19">
        <f>IF('Client Info'!O844&lt;Reference!$E$5,0,IF(AND('Client Info'!O844&gt;=Reference!$E$5,'Client Info'!O844&lt;Reference!$E$6),5,IF(AND('Client Info'!O844&gt;=Reference!$E$6,'Client Info'!O844&lt;Reference!$E$7),15,IF(Reference!$E$7&lt;='Client Info'!O844,25))))</f>
        <v>0</v>
      </c>
      <c r="F844" s="19">
        <f>IF(OR('Client Info'!R844=Reference!$B$4,'Client Info'!R844=Reference!$B$5,'Client Info'!R844=Reference!$B$6),25,0)</f>
        <v>25</v>
      </c>
      <c r="G844" s="19">
        <f t="shared" si="14"/>
        <v>30</v>
      </c>
      <c r="H844" s="19" t="s">
        <v>935</v>
      </c>
    </row>
    <row r="845" spans="1:8" x14ac:dyDescent="0.35">
      <c r="A845" s="7" t="str">
        <f>VLOOKUP(B845,'Client Info'!$A:$B,2, FALSE)</f>
        <v>Ray Bowman</v>
      </c>
      <c r="B845" s="19" t="str">
        <f>'Client Info'!A845</f>
        <v>EDC2293T</v>
      </c>
      <c r="C845" s="19">
        <f ca="1">(IF('Client Info'!M845="","",(IF(YEARFRAC('Client Info'!M845,Reference!$C$4)&lt;1,0,IF(AND(YEARFRAC('Client Info'!M845,Reference!$C$4)&gt;=1,YEARFRAC('Client Info'!M845,Reference!$C$4)&lt;=3),5,IF(AND(YEARFRAC('Client Info'!M845,Reference!$C$4)&gt;=4,YEARFRAC('Client Info'!M845,Reference!$C$4)&lt;=7),15,IF(YEARFRAC('Client Info'!M845,Reference!$C$4)&gt;=8,25,IF(YEARFRAC('Client Info'!M845,Reference!$C$4)=YEARFRAC('Client Info'!M845,Reference!$C$4),0,0))))))))</f>
        <v>0</v>
      </c>
      <c r="D845" s="19">
        <f>IF(OR('Client Info'!J845=Reference!$A$7),0,IF(OR(Reference!$A$5='Client Info'!J845, 'Client Info'!J845=Reference!$A$19,'Client Info'!J845=Reference!$A$23,'Client Info'!J845=Reference!$A$12),25, IF(OR('Client Info'!J845=Reference!$A$6, 'Client Info'!J845=Reference!$A$16),15, IF(OR('Client Info'!J845=Reference!$A$4,'Client Info'!J845=Reference!$A$13,'Client Info'!J845=Reference!$A$17,),5,0))))</f>
        <v>0</v>
      </c>
      <c r="E845" s="19">
        <f>IF('Client Info'!O845&lt;Reference!$E$5,0,IF(AND('Client Info'!O845&gt;=Reference!$E$5,'Client Info'!O845&lt;Reference!$E$6),5,IF(AND('Client Info'!O845&gt;=Reference!$E$6,'Client Info'!O845&lt;Reference!$E$7),15,IF(Reference!$E$7&lt;='Client Info'!O845,25))))</f>
        <v>0</v>
      </c>
      <c r="F845" s="19">
        <f>IF(OR('Client Info'!R845=Reference!$B$4,'Client Info'!R845=Reference!$B$5,'Client Info'!R845=Reference!$B$6),25,0)</f>
        <v>0</v>
      </c>
      <c r="G845" s="19">
        <f t="shared" ca="1" si="14"/>
        <v>0</v>
      </c>
      <c r="H845" s="19" t="s">
        <v>912</v>
      </c>
    </row>
    <row r="846" spans="1:8" x14ac:dyDescent="0.35">
      <c r="A846" s="7" t="str">
        <f>VLOOKUP(B846,'Client Info'!$A:$B,2, FALSE)</f>
        <v>Pat Sweeney</v>
      </c>
      <c r="B846" s="19" t="str">
        <f>'Client Info'!A846</f>
        <v>EDC1784</v>
      </c>
      <c r="C846" s="19">
        <f ca="1">(IF('Client Info'!M846="","",(IF(YEARFRAC('Client Info'!M846,Reference!$C$4)&lt;1,0,IF(AND(YEARFRAC('Client Info'!M846,Reference!$C$4)&gt;=1,YEARFRAC('Client Info'!M846,Reference!$C$4)&lt;=3),5,IF(AND(YEARFRAC('Client Info'!M846,Reference!$C$4)&gt;=4,YEARFRAC('Client Info'!M846,Reference!$C$4)&lt;=7),15,IF(YEARFRAC('Client Info'!M846,Reference!$C$4)&gt;=8,25,IF(YEARFRAC('Client Info'!M846,Reference!$C$4)=YEARFRAC('Client Info'!M846,Reference!$C$4),0,0))))))))</f>
        <v>15</v>
      </c>
      <c r="D846" s="19">
        <f>IF(OR('Client Info'!J846=Reference!$A$7),0,IF(OR(Reference!$A$5='Client Info'!J846, 'Client Info'!J846=Reference!$A$19,'Client Info'!J846=Reference!$A$23,'Client Info'!J846=Reference!$A$12),25, IF(OR('Client Info'!J846=Reference!$A$6, 'Client Info'!J846=Reference!$A$16),15, IF(OR('Client Info'!J846=Reference!$A$4,'Client Info'!J846=Reference!$A$13,'Client Info'!J846=Reference!$A$17,),5,0))))</f>
        <v>25</v>
      </c>
      <c r="E846" s="19">
        <f>IF('Client Info'!O846&lt;Reference!$E$5,0,IF(AND('Client Info'!O846&gt;=Reference!$E$5,'Client Info'!O846&lt;Reference!$E$6),5,IF(AND('Client Info'!O846&gt;=Reference!$E$6,'Client Info'!O846&lt;Reference!$E$7),15,IF(Reference!$E$7&lt;='Client Info'!O846,25))))</f>
        <v>15</v>
      </c>
      <c r="F846" s="19">
        <f>IF(OR('Client Info'!R846=Reference!$B$4,'Client Info'!R846=Reference!$B$5,'Client Info'!R846=Reference!$B$6),25,0)</f>
        <v>0</v>
      </c>
      <c r="G846" s="19">
        <f t="shared" ca="1" si="14"/>
        <v>55</v>
      </c>
      <c r="H846" s="19" t="s">
        <v>796</v>
      </c>
    </row>
    <row r="847" spans="1:8" x14ac:dyDescent="0.35">
      <c r="A847" s="7" t="str">
        <f>VLOOKUP(B847,'Client Info'!$A:$B,2, FALSE)</f>
        <v>Clare Briglio</v>
      </c>
      <c r="B847" s="19" t="str">
        <f>'Client Info'!A847</f>
        <v>PCC01146</v>
      </c>
      <c r="C847" s="19" t="str">
        <f>(IF('Client Info'!M847="","",(IF(YEARFRAC('Client Info'!M847,Reference!$C$4)&lt;1,0,IF(AND(YEARFRAC('Client Info'!M847,Reference!$C$4)&gt;=1,YEARFRAC('Client Info'!M847,Reference!$C$4)&lt;=3),5,IF(AND(YEARFRAC('Client Info'!M847,Reference!$C$4)&gt;=4,YEARFRAC('Client Info'!M847,Reference!$C$4)&lt;=7),15,IF(YEARFRAC('Client Info'!M847,Reference!$C$4)&gt;=8,25,IF(YEARFRAC('Client Info'!M847,Reference!$C$4)=YEARFRAC('Client Info'!M847,Reference!$C$4),0,0))))))))</f>
        <v/>
      </c>
      <c r="D847" s="19">
        <f>IF(OR('Client Info'!J847=Reference!$A$7),0,IF(OR(Reference!$A$5='Client Info'!J847, 'Client Info'!J847=Reference!$A$19,'Client Info'!J847=Reference!$A$23,'Client Info'!J847=Reference!$A$12),25, IF(OR('Client Info'!J847=Reference!$A$6, 'Client Info'!J847=Reference!$A$16),15, IF(OR('Client Info'!J847=Reference!$A$4,'Client Info'!J847=Reference!$A$13,'Client Info'!J847=Reference!$A$17,),5,0))))</f>
        <v>5</v>
      </c>
      <c r="E847" s="19">
        <f>IF('Client Info'!O847&lt;Reference!$E$5,0,IF(AND('Client Info'!O847&gt;=Reference!$E$5,'Client Info'!O847&lt;Reference!$E$6),5,IF(AND('Client Info'!O847&gt;=Reference!$E$6,'Client Info'!O847&lt;Reference!$E$7),15,IF(Reference!$E$7&lt;='Client Info'!O847,25))))</f>
        <v>0</v>
      </c>
      <c r="F847" s="19">
        <f>IF(OR('Client Info'!R847=Reference!$B$4,'Client Info'!R847=Reference!$B$5,'Client Info'!R847=Reference!$B$6),25,0)</f>
        <v>0</v>
      </c>
      <c r="G847" s="19">
        <f t="shared" si="14"/>
        <v>5</v>
      </c>
      <c r="H847" s="19" t="s">
        <v>809</v>
      </c>
    </row>
    <row r="848" spans="1:8" x14ac:dyDescent="0.35">
      <c r="A848" s="7" t="str">
        <f>VLOOKUP(B848,'Client Info'!$A:$B,2, FALSE)</f>
        <v>Mary Anne Rooney</v>
      </c>
      <c r="B848" s="19" t="str">
        <f>'Client Info'!A848</f>
        <v>EDC0022</v>
      </c>
      <c r="C848" s="19">
        <f ca="1">(IF('Client Info'!M848="","",(IF(YEARFRAC('Client Info'!M848,Reference!$C$4)&lt;1,0,IF(AND(YEARFRAC('Client Info'!M848,Reference!$C$4)&gt;=1,YEARFRAC('Client Info'!M848,Reference!$C$4)&lt;=3),5,IF(AND(YEARFRAC('Client Info'!M848,Reference!$C$4)&gt;=4,YEARFRAC('Client Info'!M848,Reference!$C$4)&lt;=7),15,IF(YEARFRAC('Client Info'!M848,Reference!$C$4)&gt;=8,25,IF(YEARFRAC('Client Info'!M848,Reference!$C$4)=YEARFRAC('Client Info'!M848,Reference!$C$4),0,0))))))))</f>
        <v>25</v>
      </c>
      <c r="D848" s="19">
        <f>IF(OR('Client Info'!J848=Reference!$A$7),0,IF(OR(Reference!$A$5='Client Info'!J848, 'Client Info'!J848=Reference!$A$19,'Client Info'!J848=Reference!$A$23,'Client Info'!J848=Reference!$A$12),25, IF(OR('Client Info'!J848=Reference!$A$6, 'Client Info'!J848=Reference!$A$16),15, IF(OR('Client Info'!J848=Reference!$A$4,'Client Info'!J848=Reference!$A$13,'Client Info'!J848=Reference!$A$17,),5,0))))</f>
        <v>0</v>
      </c>
      <c r="E848" s="19">
        <f>IF('Client Info'!O848&lt;Reference!$E$5,0,IF(AND('Client Info'!O848&gt;=Reference!$E$5,'Client Info'!O848&lt;Reference!$E$6),5,IF(AND('Client Info'!O848&gt;=Reference!$E$6,'Client Info'!O848&lt;Reference!$E$7),15,IF(Reference!$E$7&lt;='Client Info'!O848,25))))</f>
        <v>15</v>
      </c>
      <c r="F848" s="19">
        <f>IF(OR('Client Info'!R848=Reference!$B$4,'Client Info'!R848=Reference!$B$5,'Client Info'!R848=Reference!$B$6),25,0)</f>
        <v>25</v>
      </c>
      <c r="G848" s="19">
        <f t="shared" ca="1" si="14"/>
        <v>65</v>
      </c>
      <c r="H848" s="19" t="s">
        <v>1659</v>
      </c>
    </row>
    <row r="849" spans="1:8" x14ac:dyDescent="0.35">
      <c r="A849" s="7" t="str">
        <f>VLOOKUP(B849,'Client Info'!$A:$B,2, FALSE)</f>
        <v>Ray Bowman</v>
      </c>
      <c r="B849" s="19" t="str">
        <f>'Client Info'!A849</f>
        <v>EDC2113</v>
      </c>
      <c r="C849" s="19" t="str">
        <f>(IF('Client Info'!M849="","",(IF(YEARFRAC('Client Info'!M849,Reference!$C$4)&lt;1,0,IF(AND(YEARFRAC('Client Info'!M849,Reference!$C$4)&gt;=1,YEARFRAC('Client Info'!M849,Reference!$C$4)&lt;=3),5,IF(AND(YEARFRAC('Client Info'!M849,Reference!$C$4)&gt;=4,YEARFRAC('Client Info'!M849,Reference!$C$4)&lt;=7),15,IF(YEARFRAC('Client Info'!M849,Reference!$C$4)&gt;=8,25,IF(YEARFRAC('Client Info'!M849,Reference!$C$4)=YEARFRAC('Client Info'!M849,Reference!$C$4),0,0))))))))</f>
        <v/>
      </c>
      <c r="D849" s="19">
        <f>IF(OR('Client Info'!J849=Reference!$A$7),0,IF(OR(Reference!$A$5='Client Info'!J849, 'Client Info'!J849=Reference!$A$19,'Client Info'!J849=Reference!$A$23,'Client Info'!J849=Reference!$A$12),25, IF(OR('Client Info'!J849=Reference!$A$6, 'Client Info'!J849=Reference!$A$16),15, IF(OR('Client Info'!J849=Reference!$A$4,'Client Info'!J849=Reference!$A$13,'Client Info'!J849=Reference!$A$17,),5,0))))</f>
        <v>5</v>
      </c>
      <c r="E849" s="19">
        <f>IF('Client Info'!O849&lt;Reference!$E$5,0,IF(AND('Client Info'!O849&gt;=Reference!$E$5,'Client Info'!O849&lt;Reference!$E$6),5,IF(AND('Client Info'!O849&gt;=Reference!$E$6,'Client Info'!O849&lt;Reference!$E$7),15,IF(Reference!$E$7&lt;='Client Info'!O849,25))))</f>
        <v>0</v>
      </c>
      <c r="F849" s="19">
        <f>IF(OR('Client Info'!R849=Reference!$B$4,'Client Info'!R849=Reference!$B$5,'Client Info'!R849=Reference!$B$6),25,0)</f>
        <v>0</v>
      </c>
      <c r="G849" s="19">
        <f t="shared" si="14"/>
        <v>5</v>
      </c>
      <c r="H849" s="19" t="s">
        <v>912</v>
      </c>
    </row>
    <row r="850" spans="1:8" x14ac:dyDescent="0.35">
      <c r="A850" s="7" t="str">
        <f>VLOOKUP(B850,'Client Info'!$A:$B,2, FALSE)</f>
        <v>Bill Bartels</v>
      </c>
      <c r="B850" s="19" t="str">
        <f>'Client Info'!A850</f>
        <v>EDC2857DR</v>
      </c>
      <c r="C850" s="19">
        <f ca="1">(IF('Client Info'!M850="","",(IF(YEARFRAC('Client Info'!M850,Reference!$C$4)&lt;1,0,IF(AND(YEARFRAC('Client Info'!M850,Reference!$C$4)&gt;=1,YEARFRAC('Client Info'!M850,Reference!$C$4)&lt;=3),5,IF(AND(YEARFRAC('Client Info'!M850,Reference!$C$4)&gt;=4,YEARFRAC('Client Info'!M850,Reference!$C$4)&lt;=7),15,IF(YEARFRAC('Client Info'!M850,Reference!$C$4)&gt;=8,25,IF(YEARFRAC('Client Info'!M850,Reference!$C$4)=YEARFRAC('Client Info'!M850,Reference!$C$4),0,0))))))))</f>
        <v>25</v>
      </c>
      <c r="D850" s="19">
        <f>IF(OR('Client Info'!J850=Reference!$A$7),0,IF(OR(Reference!$A$5='Client Info'!J850, 'Client Info'!J850=Reference!$A$19,'Client Info'!J850=Reference!$A$23,'Client Info'!J850=Reference!$A$12),25, IF(OR('Client Info'!J850=Reference!$A$6, 'Client Info'!J850=Reference!$A$16),15, IF(OR('Client Info'!J850=Reference!$A$4,'Client Info'!J850=Reference!$A$13,'Client Info'!J850=Reference!$A$17,),5,0))))</f>
        <v>5</v>
      </c>
      <c r="E850" s="19">
        <f>IF('Client Info'!O850&lt;Reference!$E$5,0,IF(AND('Client Info'!O850&gt;=Reference!$E$5,'Client Info'!O850&lt;Reference!$E$6),5,IF(AND('Client Info'!O850&gt;=Reference!$E$6,'Client Info'!O850&lt;Reference!$E$7),15,IF(Reference!$E$7&lt;='Client Info'!O850,25))))</f>
        <v>5</v>
      </c>
      <c r="F850" s="19">
        <f>IF(OR('Client Info'!R850=Reference!$B$4,'Client Info'!R850=Reference!$B$5,'Client Info'!R850=Reference!$B$6),25,0)</f>
        <v>25</v>
      </c>
      <c r="G850" s="19">
        <f t="shared" ca="1" si="14"/>
        <v>60</v>
      </c>
      <c r="H850" s="19" t="s">
        <v>812</v>
      </c>
    </row>
    <row r="851" spans="1:8" x14ac:dyDescent="0.35">
      <c r="A851" s="7" t="str">
        <f>VLOOKUP(B851,'Client Info'!$A:$B,2, FALSE)</f>
        <v>Anthony C. Elliott</v>
      </c>
      <c r="B851" s="19" t="str">
        <f>'Client Info'!A851</f>
        <v>EDC3028</v>
      </c>
      <c r="C851" s="19">
        <f ca="1">(IF('Client Info'!M851="","",(IF(YEARFRAC('Client Info'!M851,Reference!$C$4)&lt;1,0,IF(AND(YEARFRAC('Client Info'!M851,Reference!$C$4)&gt;=1,YEARFRAC('Client Info'!M851,Reference!$C$4)&lt;=3),5,IF(AND(YEARFRAC('Client Info'!M851,Reference!$C$4)&gt;=4,YEARFRAC('Client Info'!M851,Reference!$C$4)&lt;=7),15,IF(YEARFRAC('Client Info'!M851,Reference!$C$4)&gt;=8,25,IF(YEARFRAC('Client Info'!M851,Reference!$C$4)=YEARFRAC('Client Info'!M851,Reference!$C$4),0,0))))))))</f>
        <v>15</v>
      </c>
      <c r="D851" s="19">
        <f>IF(OR('Client Info'!J851=Reference!$A$7),0,IF(OR(Reference!$A$5='Client Info'!J851, 'Client Info'!J851=Reference!$A$19,'Client Info'!J851=Reference!$A$23,'Client Info'!J851=Reference!$A$12),25, IF(OR('Client Info'!J851=Reference!$A$6, 'Client Info'!J851=Reference!$A$16),15, IF(OR('Client Info'!J851=Reference!$A$4,'Client Info'!J851=Reference!$A$13,'Client Info'!J851=Reference!$A$17,),5,0))))</f>
        <v>0</v>
      </c>
      <c r="E851" s="19">
        <f>IF('Client Info'!O851&lt;Reference!$E$5,0,IF(AND('Client Info'!O851&gt;=Reference!$E$5,'Client Info'!O851&lt;Reference!$E$6),5,IF(AND('Client Info'!O851&gt;=Reference!$E$6,'Client Info'!O851&lt;Reference!$E$7),15,IF(Reference!$E$7&lt;='Client Info'!O851,25))))</f>
        <v>0</v>
      </c>
      <c r="F851" s="19">
        <f>IF(OR('Client Info'!R851=Reference!$B$4,'Client Info'!R851=Reference!$B$5,'Client Info'!R851=Reference!$B$6),25,0)</f>
        <v>25</v>
      </c>
      <c r="G851" s="19">
        <f t="shared" ca="1" si="14"/>
        <v>40</v>
      </c>
      <c r="H851" s="19" t="s">
        <v>1365</v>
      </c>
    </row>
    <row r="852" spans="1:8" x14ac:dyDescent="0.35">
      <c r="A852" s="7" t="str">
        <f>VLOOKUP(B852,'Client Info'!$A:$B,2, FALSE)</f>
        <v>Bill Bartels</v>
      </c>
      <c r="B852" s="19" t="str">
        <f>'Client Info'!A852</f>
        <v>EDC2024g</v>
      </c>
      <c r="C852" s="19">
        <f ca="1">(IF('Client Info'!M852="","",(IF(YEARFRAC('Client Info'!M852,Reference!$C$4)&lt;1,0,IF(AND(YEARFRAC('Client Info'!M852,Reference!$C$4)&gt;=1,YEARFRAC('Client Info'!M852,Reference!$C$4)&lt;=3),5,IF(AND(YEARFRAC('Client Info'!M852,Reference!$C$4)&gt;=4,YEARFRAC('Client Info'!M852,Reference!$C$4)&lt;=7),15,IF(YEARFRAC('Client Info'!M852,Reference!$C$4)&gt;=8,25,IF(YEARFRAC('Client Info'!M852,Reference!$C$4)=YEARFRAC('Client Info'!M852,Reference!$C$4),0,0))))))))</f>
        <v>0</v>
      </c>
      <c r="D852" s="19">
        <f>IF(OR('Client Info'!J852=Reference!$A$7),0,IF(OR(Reference!$A$5='Client Info'!J852, 'Client Info'!J852=Reference!$A$19,'Client Info'!J852=Reference!$A$23,'Client Info'!J852=Reference!$A$12),25, IF(OR('Client Info'!J852=Reference!$A$6, 'Client Info'!J852=Reference!$A$16),15, IF(OR('Client Info'!J852=Reference!$A$4,'Client Info'!J852=Reference!$A$13,'Client Info'!J852=Reference!$A$17,),5,0))))</f>
        <v>0</v>
      </c>
      <c r="E852" s="19">
        <f>IF('Client Info'!O852&lt;Reference!$E$5,0,IF(AND('Client Info'!O852&gt;=Reference!$E$5,'Client Info'!O852&lt;Reference!$E$6),5,IF(AND('Client Info'!O852&gt;=Reference!$E$6,'Client Info'!O852&lt;Reference!$E$7),15,IF(Reference!$E$7&lt;='Client Info'!O852,25))))</f>
        <v>0</v>
      </c>
      <c r="F852" s="19">
        <f>IF(OR('Client Info'!R852=Reference!$B$4,'Client Info'!R852=Reference!$B$5,'Client Info'!R852=Reference!$B$6),25,0)</f>
        <v>0</v>
      </c>
      <c r="G852" s="19">
        <f t="shared" ca="1" si="14"/>
        <v>0</v>
      </c>
      <c r="H852" s="19" t="s">
        <v>812</v>
      </c>
    </row>
    <row r="853" spans="1:8" x14ac:dyDescent="0.35">
      <c r="A853" s="7" t="str">
        <f>VLOOKUP(B853,'Client Info'!$A:$B,2, FALSE)</f>
        <v>Clare Briglio</v>
      </c>
      <c r="B853" s="19" t="str">
        <f>'Client Info'!A853</f>
        <v>EDC1884g</v>
      </c>
      <c r="C853" s="19">
        <f ca="1">(IF('Client Info'!M853="","",(IF(YEARFRAC('Client Info'!M853,Reference!$C$4)&lt;1,0,IF(AND(YEARFRAC('Client Info'!M853,Reference!$C$4)&gt;=1,YEARFRAC('Client Info'!M853,Reference!$C$4)&lt;=3),5,IF(AND(YEARFRAC('Client Info'!M853,Reference!$C$4)&gt;=4,YEARFRAC('Client Info'!M853,Reference!$C$4)&lt;=7),15,IF(YEARFRAC('Client Info'!M853,Reference!$C$4)&gt;=8,25,IF(YEARFRAC('Client Info'!M853,Reference!$C$4)=YEARFRAC('Client Info'!M853,Reference!$C$4),0,0))))))))</f>
        <v>0</v>
      </c>
      <c r="D853" s="19">
        <f>IF(OR('Client Info'!J853=Reference!$A$7),0,IF(OR(Reference!$A$5='Client Info'!J853, 'Client Info'!J853=Reference!$A$19,'Client Info'!J853=Reference!$A$23,'Client Info'!J853=Reference!$A$12),25, IF(OR('Client Info'!J853=Reference!$A$6, 'Client Info'!J853=Reference!$A$16),15, IF(OR('Client Info'!J853=Reference!$A$4,'Client Info'!J853=Reference!$A$13,'Client Info'!J853=Reference!$A$17,),5,0))))</f>
        <v>15</v>
      </c>
      <c r="E853" s="19">
        <f>IF('Client Info'!O853&lt;Reference!$E$5,0,IF(AND('Client Info'!O853&gt;=Reference!$E$5,'Client Info'!O853&lt;Reference!$E$6),5,IF(AND('Client Info'!O853&gt;=Reference!$E$6,'Client Info'!O853&lt;Reference!$E$7),15,IF(Reference!$E$7&lt;='Client Info'!O853,25))))</f>
        <v>0</v>
      </c>
      <c r="F853" s="19">
        <f>IF(OR('Client Info'!R853=Reference!$B$4,'Client Info'!R853=Reference!$B$5,'Client Info'!R853=Reference!$B$6),25,0)</f>
        <v>25</v>
      </c>
      <c r="G853" s="19">
        <f t="shared" ca="1" si="14"/>
        <v>40</v>
      </c>
      <c r="H853" s="19" t="s">
        <v>809</v>
      </c>
    </row>
    <row r="854" spans="1:8" x14ac:dyDescent="0.35">
      <c r="A854" s="7" t="str">
        <f>VLOOKUP(B854,'Client Info'!$A:$B,2, FALSE)</f>
        <v>Alondra Gaytan</v>
      </c>
      <c r="B854" s="19" t="str">
        <f>'Client Info'!A854</f>
        <v>EDC2064g</v>
      </c>
      <c r="C854" s="19" t="str">
        <f>(IF('Client Info'!M854="","",(IF(YEARFRAC('Client Info'!M854,Reference!$C$4)&lt;1,0,IF(AND(YEARFRAC('Client Info'!M854,Reference!$C$4)&gt;=1,YEARFRAC('Client Info'!M854,Reference!$C$4)&lt;=3),5,IF(AND(YEARFRAC('Client Info'!M854,Reference!$C$4)&gt;=4,YEARFRAC('Client Info'!M854,Reference!$C$4)&lt;=7),15,IF(YEARFRAC('Client Info'!M854,Reference!$C$4)&gt;=8,25,IF(YEARFRAC('Client Info'!M854,Reference!$C$4)=YEARFRAC('Client Info'!M854,Reference!$C$4),0,0))))))))</f>
        <v/>
      </c>
      <c r="D854" s="19">
        <f>IF(OR('Client Info'!J854=Reference!$A$7),0,IF(OR(Reference!$A$5='Client Info'!J854, 'Client Info'!J854=Reference!$A$19,'Client Info'!J854=Reference!$A$23,'Client Info'!J854=Reference!$A$12),25, IF(OR('Client Info'!J854=Reference!$A$6, 'Client Info'!J854=Reference!$A$16),15, IF(OR('Client Info'!J854=Reference!$A$4,'Client Info'!J854=Reference!$A$13,'Client Info'!J854=Reference!$A$17,),5,0))))</f>
        <v>25</v>
      </c>
      <c r="E854" s="19">
        <f>IF('Client Info'!O854&lt;Reference!$E$5,0,IF(AND('Client Info'!O854&gt;=Reference!$E$5,'Client Info'!O854&lt;Reference!$E$6),5,IF(AND('Client Info'!O854&gt;=Reference!$E$6,'Client Info'!O854&lt;Reference!$E$7),15,IF(Reference!$E$7&lt;='Client Info'!O854,25))))</f>
        <v>0</v>
      </c>
      <c r="F854" s="19">
        <f>IF(OR('Client Info'!R854=Reference!$B$4,'Client Info'!R854=Reference!$B$5,'Client Info'!R854=Reference!$B$6),25,0)</f>
        <v>0</v>
      </c>
      <c r="G854" s="19">
        <f t="shared" si="14"/>
        <v>25</v>
      </c>
      <c r="H854" s="19" t="s">
        <v>885</v>
      </c>
    </row>
    <row r="855" spans="1:8" x14ac:dyDescent="0.35">
      <c r="A855" s="7" t="str">
        <f>VLOOKUP(B855,'Client Info'!$A:$B,2, FALSE)</f>
        <v>Gonzalo Fernandez</v>
      </c>
      <c r="B855" s="19" t="str">
        <f>'Client Info'!A855</f>
        <v>EDC1839gT</v>
      </c>
      <c r="C855" s="19">
        <f ca="1">(IF('Client Info'!M855="","",(IF(YEARFRAC('Client Info'!M855,Reference!$C$4)&lt;1,0,IF(AND(YEARFRAC('Client Info'!M855,Reference!$C$4)&gt;=1,YEARFRAC('Client Info'!M855,Reference!$C$4)&lt;=3),5,IF(AND(YEARFRAC('Client Info'!M855,Reference!$C$4)&gt;=4,YEARFRAC('Client Info'!M855,Reference!$C$4)&lt;=7),15,IF(YEARFRAC('Client Info'!M855,Reference!$C$4)&gt;=8,25,IF(YEARFRAC('Client Info'!M855,Reference!$C$4)=YEARFRAC('Client Info'!M855,Reference!$C$4),0,0))))))))</f>
        <v>0</v>
      </c>
      <c r="D855" s="19">
        <f>IF(OR('Client Info'!J855=Reference!$A$7),0,IF(OR(Reference!$A$5='Client Info'!J855, 'Client Info'!J855=Reference!$A$19,'Client Info'!J855=Reference!$A$23,'Client Info'!J855=Reference!$A$12),25, IF(OR('Client Info'!J855=Reference!$A$6, 'Client Info'!J855=Reference!$A$16),15, IF(OR('Client Info'!J855=Reference!$A$4,'Client Info'!J855=Reference!$A$13,'Client Info'!J855=Reference!$A$17,),5,0))))</f>
        <v>5</v>
      </c>
      <c r="E855" s="19">
        <f>IF('Client Info'!O855&lt;Reference!$E$5,0,IF(AND('Client Info'!O855&gt;=Reference!$E$5,'Client Info'!O855&lt;Reference!$E$6),5,IF(AND('Client Info'!O855&gt;=Reference!$E$6,'Client Info'!O855&lt;Reference!$E$7),15,IF(Reference!$E$7&lt;='Client Info'!O855,25))))</f>
        <v>0</v>
      </c>
      <c r="F855" s="19">
        <f>IF(OR('Client Info'!R855=Reference!$B$4,'Client Info'!R855=Reference!$B$5,'Client Info'!R855=Reference!$B$6),25,0)</f>
        <v>0</v>
      </c>
      <c r="G855" s="19">
        <f t="shared" ca="1" si="14"/>
        <v>5</v>
      </c>
      <c r="H855" s="19" t="s">
        <v>848</v>
      </c>
    </row>
    <row r="856" spans="1:8" x14ac:dyDescent="0.35">
      <c r="A856" s="7" t="str">
        <f>VLOOKUP(B856,'Client Info'!$A:$B,2, FALSE)</f>
        <v>Louis Izzo</v>
      </c>
      <c r="B856" s="19" t="str">
        <f>'Client Info'!A856</f>
        <v>EDC2443</v>
      </c>
      <c r="C856" s="19">
        <f ca="1">(IF('Client Info'!M856="","",(IF(YEARFRAC('Client Info'!M856,Reference!$C$4)&lt;1,0,IF(AND(YEARFRAC('Client Info'!M856,Reference!$C$4)&gt;=1,YEARFRAC('Client Info'!M856,Reference!$C$4)&lt;=3),5,IF(AND(YEARFRAC('Client Info'!M856,Reference!$C$4)&gt;=4,YEARFRAC('Client Info'!M856,Reference!$C$4)&lt;=7),15,IF(YEARFRAC('Client Info'!M856,Reference!$C$4)&gt;=8,25,IF(YEARFRAC('Client Info'!M856,Reference!$C$4)=YEARFRAC('Client Info'!M856,Reference!$C$4),0,0))))))))</f>
        <v>25</v>
      </c>
      <c r="D856" s="19">
        <f>IF(OR('Client Info'!J856=Reference!$A$7),0,IF(OR(Reference!$A$5='Client Info'!J856, 'Client Info'!J856=Reference!$A$19,'Client Info'!J856=Reference!$A$23,'Client Info'!J856=Reference!$A$12),25, IF(OR('Client Info'!J856=Reference!$A$6, 'Client Info'!J856=Reference!$A$16),15, IF(OR('Client Info'!J856=Reference!$A$4,'Client Info'!J856=Reference!$A$13,'Client Info'!J856=Reference!$A$17,),5,0))))</f>
        <v>25</v>
      </c>
      <c r="E856" s="19">
        <f>IF('Client Info'!O856&lt;Reference!$E$5,0,IF(AND('Client Info'!O856&gt;=Reference!$E$5,'Client Info'!O856&lt;Reference!$E$6),5,IF(AND('Client Info'!O856&gt;=Reference!$E$6,'Client Info'!O856&lt;Reference!$E$7),15,IF(Reference!$E$7&lt;='Client Info'!O856,25))))</f>
        <v>5</v>
      </c>
      <c r="F856" s="19">
        <f>IF(OR('Client Info'!R856=Reference!$B$4,'Client Info'!R856=Reference!$B$5,'Client Info'!R856=Reference!$B$6),25,0)</f>
        <v>0</v>
      </c>
      <c r="G856" s="19">
        <f t="shared" ca="1" si="14"/>
        <v>55</v>
      </c>
      <c r="H856" s="19" t="s">
        <v>855</v>
      </c>
    </row>
    <row r="857" spans="1:8" x14ac:dyDescent="0.35">
      <c r="A857" s="7" t="str">
        <f>VLOOKUP(B857,'Client Info'!$A:$B,2, FALSE)</f>
        <v>Julie Samson</v>
      </c>
      <c r="B857" s="19" t="str">
        <f>'Client Info'!A857</f>
        <v>EDC1806</v>
      </c>
      <c r="C857" s="19">
        <f ca="1">(IF('Client Info'!M857="","",(IF(YEARFRAC('Client Info'!M857,Reference!$C$4)&lt;1,0,IF(AND(YEARFRAC('Client Info'!M857,Reference!$C$4)&gt;=1,YEARFRAC('Client Info'!M857,Reference!$C$4)&lt;=3),5,IF(AND(YEARFRAC('Client Info'!M857,Reference!$C$4)&gt;=4,YEARFRAC('Client Info'!M857,Reference!$C$4)&lt;=7),15,IF(YEARFRAC('Client Info'!M857,Reference!$C$4)&gt;=8,25,IF(YEARFRAC('Client Info'!M857,Reference!$C$4)=YEARFRAC('Client Info'!M857,Reference!$C$4),0,0))))))))</f>
        <v>0</v>
      </c>
      <c r="D857" s="19">
        <f>IF(OR('Client Info'!J857=Reference!$A$7),0,IF(OR(Reference!$A$5='Client Info'!J857, 'Client Info'!J857=Reference!$A$19,'Client Info'!J857=Reference!$A$23,'Client Info'!J857=Reference!$A$12),25, IF(OR('Client Info'!J857=Reference!$A$6, 'Client Info'!J857=Reference!$A$16),15, IF(OR('Client Info'!J857=Reference!$A$4,'Client Info'!J857=Reference!$A$13,'Client Info'!J857=Reference!$A$17,),5,0))))</f>
        <v>0</v>
      </c>
      <c r="E857" s="19">
        <f>IF('Client Info'!O857&lt;Reference!$E$5,0,IF(AND('Client Info'!O857&gt;=Reference!$E$5,'Client Info'!O857&lt;Reference!$E$6),5,IF(AND('Client Info'!O857&gt;=Reference!$E$6,'Client Info'!O857&lt;Reference!$E$7),15,IF(Reference!$E$7&lt;='Client Info'!O857,25))))</f>
        <v>0</v>
      </c>
      <c r="F857" s="19">
        <f>IF(OR('Client Info'!R857=Reference!$B$4,'Client Info'!R857=Reference!$B$5,'Client Info'!R857=Reference!$B$6),25,0)</f>
        <v>0</v>
      </c>
      <c r="G857" s="19">
        <f t="shared" ca="1" si="14"/>
        <v>0</v>
      </c>
      <c r="H857" s="19" t="s">
        <v>835</v>
      </c>
    </row>
    <row r="858" spans="1:8" x14ac:dyDescent="0.35">
      <c r="A858" s="7" t="str">
        <f>VLOOKUP(B858,'Client Info'!$A:$B,2, FALSE)</f>
        <v>Bill Bartels</v>
      </c>
      <c r="B858" s="19" t="str">
        <f>'Client Info'!A858</f>
        <v>EDC2657</v>
      </c>
      <c r="C858" s="19" t="str">
        <f>(IF('Client Info'!M858="","",(IF(YEARFRAC('Client Info'!M858,Reference!$C$4)&lt;1,0,IF(AND(YEARFRAC('Client Info'!M858,Reference!$C$4)&gt;=1,YEARFRAC('Client Info'!M858,Reference!$C$4)&lt;=3),5,IF(AND(YEARFRAC('Client Info'!M858,Reference!$C$4)&gt;=4,YEARFRAC('Client Info'!M858,Reference!$C$4)&lt;=7),15,IF(YEARFRAC('Client Info'!M858,Reference!$C$4)&gt;=8,25,IF(YEARFRAC('Client Info'!M858,Reference!$C$4)=YEARFRAC('Client Info'!M858,Reference!$C$4),0,0))))))))</f>
        <v/>
      </c>
      <c r="D858" s="19">
        <f>IF(OR('Client Info'!J858=Reference!$A$7),0,IF(OR(Reference!$A$5='Client Info'!J858, 'Client Info'!J858=Reference!$A$19,'Client Info'!J858=Reference!$A$23,'Client Info'!J858=Reference!$A$12),25, IF(OR('Client Info'!J858=Reference!$A$6, 'Client Info'!J858=Reference!$A$16),15, IF(OR('Client Info'!J858=Reference!$A$4,'Client Info'!J858=Reference!$A$13,'Client Info'!J858=Reference!$A$17,),5,0))))</f>
        <v>0</v>
      </c>
      <c r="E858" s="19">
        <f>IF('Client Info'!O858&lt;Reference!$E$5,0,IF(AND('Client Info'!O858&gt;=Reference!$E$5,'Client Info'!O858&lt;Reference!$E$6),5,IF(AND('Client Info'!O858&gt;=Reference!$E$6,'Client Info'!O858&lt;Reference!$E$7),15,IF(Reference!$E$7&lt;='Client Info'!O858,25))))</f>
        <v>0</v>
      </c>
      <c r="F858" s="19">
        <f>IF(OR('Client Info'!R858=Reference!$B$4,'Client Info'!R858=Reference!$B$5,'Client Info'!R858=Reference!$B$6),25,0)</f>
        <v>25</v>
      </c>
      <c r="G858" s="19">
        <f t="shared" si="14"/>
        <v>25</v>
      </c>
      <c r="H858" s="19" t="s">
        <v>812</v>
      </c>
    </row>
    <row r="859" spans="1:8" x14ac:dyDescent="0.35">
      <c r="A859" s="7" t="str">
        <f>VLOOKUP(B859,'Client Info'!$A:$B,2, FALSE)</f>
        <v>Bill Bartels</v>
      </c>
      <c r="B859" s="19" t="str">
        <f>'Client Info'!A859</f>
        <v>EDC2675</v>
      </c>
      <c r="C859" s="19">
        <f ca="1">(IF('Client Info'!M859="","",(IF(YEARFRAC('Client Info'!M859,Reference!$C$4)&lt;1,0,IF(AND(YEARFRAC('Client Info'!M859,Reference!$C$4)&gt;=1,YEARFRAC('Client Info'!M859,Reference!$C$4)&lt;=3),5,IF(AND(YEARFRAC('Client Info'!M859,Reference!$C$4)&gt;=4,YEARFRAC('Client Info'!M859,Reference!$C$4)&lt;=7),15,IF(YEARFRAC('Client Info'!M859,Reference!$C$4)&gt;=8,25,IF(YEARFRAC('Client Info'!M859,Reference!$C$4)=YEARFRAC('Client Info'!M859,Reference!$C$4),0,0))))))))</f>
        <v>25</v>
      </c>
      <c r="D859" s="19">
        <f>IF(OR('Client Info'!J859=Reference!$A$7),0,IF(OR(Reference!$A$5='Client Info'!J859, 'Client Info'!J859=Reference!$A$19,'Client Info'!J859=Reference!$A$23,'Client Info'!J859=Reference!$A$12),25, IF(OR('Client Info'!J859=Reference!$A$6, 'Client Info'!J859=Reference!$A$16),15, IF(OR('Client Info'!J859=Reference!$A$4,'Client Info'!J859=Reference!$A$13,'Client Info'!J859=Reference!$A$17,),5,0))))</f>
        <v>0</v>
      </c>
      <c r="E859" s="19">
        <f>IF('Client Info'!O859&lt;Reference!$E$5,0,IF(AND('Client Info'!O859&gt;=Reference!$E$5,'Client Info'!O859&lt;Reference!$E$6),5,IF(AND('Client Info'!O859&gt;=Reference!$E$6,'Client Info'!O859&lt;Reference!$E$7),15,IF(Reference!$E$7&lt;='Client Info'!O859,25))))</f>
        <v>0</v>
      </c>
      <c r="F859" s="19">
        <f>IF(OR('Client Info'!R859=Reference!$B$4,'Client Info'!R859=Reference!$B$5,'Client Info'!R859=Reference!$B$6),25,0)</f>
        <v>25</v>
      </c>
      <c r="G859" s="19">
        <f t="shared" ca="1" si="14"/>
        <v>50</v>
      </c>
      <c r="H859" s="19" t="s">
        <v>812</v>
      </c>
    </row>
    <row r="860" spans="1:8" x14ac:dyDescent="0.35">
      <c r="A860" s="7" t="str">
        <f>VLOOKUP(B860,'Client Info'!$A:$B,2, FALSE)</f>
        <v>Pat Sweeney</v>
      </c>
      <c r="B860" s="19" t="str">
        <f>'Client Info'!A860</f>
        <v>EDC0709</v>
      </c>
      <c r="C860" s="19" t="str">
        <f>(IF('Client Info'!M860="","",(IF(YEARFRAC('Client Info'!M860,Reference!$C$4)&lt;1,0,IF(AND(YEARFRAC('Client Info'!M860,Reference!$C$4)&gt;=1,YEARFRAC('Client Info'!M860,Reference!$C$4)&lt;=3),5,IF(AND(YEARFRAC('Client Info'!M860,Reference!$C$4)&gt;=4,YEARFRAC('Client Info'!M860,Reference!$C$4)&lt;=7),15,IF(YEARFRAC('Client Info'!M860,Reference!$C$4)&gt;=8,25,IF(YEARFRAC('Client Info'!M860,Reference!$C$4)=YEARFRAC('Client Info'!M860,Reference!$C$4),0,0))))))))</f>
        <v/>
      </c>
      <c r="D860" s="19">
        <f>IF(OR('Client Info'!J860=Reference!$A$7),0,IF(OR(Reference!$A$5='Client Info'!J860, 'Client Info'!J860=Reference!$A$19,'Client Info'!J860=Reference!$A$23,'Client Info'!J860=Reference!$A$12),25, IF(OR('Client Info'!J860=Reference!$A$6, 'Client Info'!J860=Reference!$A$16),15, IF(OR('Client Info'!J860=Reference!$A$4,'Client Info'!J860=Reference!$A$13,'Client Info'!J860=Reference!$A$17,),5,0))))</f>
        <v>15</v>
      </c>
      <c r="E860" s="19">
        <f>IF('Client Info'!O860&lt;Reference!$E$5,0,IF(AND('Client Info'!O860&gt;=Reference!$E$5,'Client Info'!O860&lt;Reference!$E$6),5,IF(AND('Client Info'!O860&gt;=Reference!$E$6,'Client Info'!O860&lt;Reference!$E$7),15,IF(Reference!$E$7&lt;='Client Info'!O860,25))))</f>
        <v>0</v>
      </c>
      <c r="F860" s="19">
        <f>IF(OR('Client Info'!R860=Reference!$B$4,'Client Info'!R860=Reference!$B$5,'Client Info'!R860=Reference!$B$6),25,0)</f>
        <v>0</v>
      </c>
      <c r="G860" s="19">
        <f t="shared" ref="G860:G923" si="15">SUM(C860:F860)</f>
        <v>15</v>
      </c>
      <c r="H860" s="19" t="s">
        <v>796</v>
      </c>
    </row>
    <row r="861" spans="1:8" x14ac:dyDescent="0.35">
      <c r="A861" s="7" t="str">
        <f>VLOOKUP(B861,'Client Info'!$A:$B,2, FALSE)</f>
        <v>Anthony C. Elliott</v>
      </c>
      <c r="B861" s="19" t="str">
        <f>'Client Info'!A861</f>
        <v>EDC2379T</v>
      </c>
      <c r="C861" s="19">
        <f ca="1">(IF('Client Info'!M861="","",(IF(YEARFRAC('Client Info'!M861,Reference!$C$4)&lt;1,0,IF(AND(YEARFRAC('Client Info'!M861,Reference!$C$4)&gt;=1,YEARFRAC('Client Info'!M861,Reference!$C$4)&lt;=3),5,IF(AND(YEARFRAC('Client Info'!M861,Reference!$C$4)&gt;=4,YEARFRAC('Client Info'!M861,Reference!$C$4)&lt;=7),15,IF(YEARFRAC('Client Info'!M861,Reference!$C$4)&gt;=8,25,IF(YEARFRAC('Client Info'!M861,Reference!$C$4)=YEARFRAC('Client Info'!M861,Reference!$C$4),0,0))))))))</f>
        <v>25</v>
      </c>
      <c r="D861" s="19">
        <f>IF(OR('Client Info'!J861=Reference!$A$7),0,IF(OR(Reference!$A$5='Client Info'!J861, 'Client Info'!J861=Reference!$A$19,'Client Info'!J861=Reference!$A$23,'Client Info'!J861=Reference!$A$12),25, IF(OR('Client Info'!J861=Reference!$A$6, 'Client Info'!J861=Reference!$A$16),15, IF(OR('Client Info'!J861=Reference!$A$4,'Client Info'!J861=Reference!$A$13,'Client Info'!J861=Reference!$A$17,),5,0))))</f>
        <v>25</v>
      </c>
      <c r="E861" s="19">
        <f>IF('Client Info'!O861&lt;Reference!$E$5,0,IF(AND('Client Info'!O861&gt;=Reference!$E$5,'Client Info'!O861&lt;Reference!$E$6),5,IF(AND('Client Info'!O861&gt;=Reference!$E$6,'Client Info'!O861&lt;Reference!$E$7),15,IF(Reference!$E$7&lt;='Client Info'!O861,25))))</f>
        <v>25</v>
      </c>
      <c r="F861" s="19">
        <f>IF(OR('Client Info'!R861=Reference!$B$4,'Client Info'!R861=Reference!$B$5,'Client Info'!R861=Reference!$B$6),25,0)</f>
        <v>25</v>
      </c>
      <c r="G861" s="19">
        <f t="shared" ca="1" si="15"/>
        <v>100</v>
      </c>
      <c r="H861" s="19" t="s">
        <v>1365</v>
      </c>
    </row>
    <row r="862" spans="1:8" x14ac:dyDescent="0.35">
      <c r="A862" s="7" t="str">
        <f>VLOOKUP(B862,'Client Info'!$A:$B,2, FALSE)</f>
        <v>Julie Samson</v>
      </c>
      <c r="B862" s="19" t="str">
        <f>'Client Info'!A862</f>
        <v>EDC2608</v>
      </c>
      <c r="C862" s="19">
        <f ca="1">(IF('Client Info'!M862="","",(IF(YEARFRAC('Client Info'!M862,Reference!$C$4)&lt;1,0,IF(AND(YEARFRAC('Client Info'!M862,Reference!$C$4)&gt;=1,YEARFRAC('Client Info'!M862,Reference!$C$4)&lt;=3),5,IF(AND(YEARFRAC('Client Info'!M862,Reference!$C$4)&gt;=4,YEARFRAC('Client Info'!M862,Reference!$C$4)&lt;=7),15,IF(YEARFRAC('Client Info'!M862,Reference!$C$4)&gt;=8,25,IF(YEARFRAC('Client Info'!M862,Reference!$C$4)=YEARFRAC('Client Info'!M862,Reference!$C$4),0,0))))))))</f>
        <v>5</v>
      </c>
      <c r="D862" s="19">
        <f>IF(OR('Client Info'!J862=Reference!$A$7),0,IF(OR(Reference!$A$5='Client Info'!J862, 'Client Info'!J862=Reference!$A$19,'Client Info'!J862=Reference!$A$23,'Client Info'!J862=Reference!$A$12),25, IF(OR('Client Info'!J862=Reference!$A$6, 'Client Info'!J862=Reference!$A$16),15, IF(OR('Client Info'!J862=Reference!$A$4,'Client Info'!J862=Reference!$A$13,'Client Info'!J862=Reference!$A$17,),5,0))))</f>
        <v>0</v>
      </c>
      <c r="E862" s="19">
        <f>IF('Client Info'!O862&lt;Reference!$E$5,0,IF(AND('Client Info'!O862&gt;=Reference!$E$5,'Client Info'!O862&lt;Reference!$E$6),5,IF(AND('Client Info'!O862&gt;=Reference!$E$6,'Client Info'!O862&lt;Reference!$E$7),15,IF(Reference!$E$7&lt;='Client Info'!O862,25))))</f>
        <v>0</v>
      </c>
      <c r="F862" s="19">
        <f>IF(OR('Client Info'!R862=Reference!$B$4,'Client Info'!R862=Reference!$B$5,'Client Info'!R862=Reference!$B$6),25,0)</f>
        <v>0</v>
      </c>
      <c r="G862" s="19">
        <f t="shared" ca="1" si="15"/>
        <v>5</v>
      </c>
      <c r="H862" s="19" t="s">
        <v>835</v>
      </c>
    </row>
    <row r="863" spans="1:8" x14ac:dyDescent="0.35">
      <c r="A863" s="7" t="str">
        <f>VLOOKUP(B863,'Client Info'!$A:$B,2, FALSE)</f>
        <v>Eric J. Zackrison</v>
      </c>
      <c r="B863" s="19" t="str">
        <f>'Client Info'!A863</f>
        <v>EDC1910g</v>
      </c>
      <c r="C863" s="19" t="str">
        <f>(IF('Client Info'!M863="","",(IF(YEARFRAC('Client Info'!M863,Reference!$C$4)&lt;1,0,IF(AND(YEARFRAC('Client Info'!M863,Reference!$C$4)&gt;=1,YEARFRAC('Client Info'!M863,Reference!$C$4)&lt;=3),5,IF(AND(YEARFRAC('Client Info'!M863,Reference!$C$4)&gt;=4,YEARFRAC('Client Info'!M863,Reference!$C$4)&lt;=7),15,IF(YEARFRAC('Client Info'!M863,Reference!$C$4)&gt;=8,25,IF(YEARFRAC('Client Info'!M863,Reference!$C$4)=YEARFRAC('Client Info'!M863,Reference!$C$4),0,0))))))))</f>
        <v/>
      </c>
      <c r="D863" s="19">
        <f>IF(OR('Client Info'!J863=Reference!$A$7),0,IF(OR(Reference!$A$5='Client Info'!J863, 'Client Info'!J863=Reference!$A$19,'Client Info'!J863=Reference!$A$23,'Client Info'!J863=Reference!$A$12),25, IF(OR('Client Info'!J863=Reference!$A$6, 'Client Info'!J863=Reference!$A$16),15, IF(OR('Client Info'!J863=Reference!$A$4,'Client Info'!J863=Reference!$A$13,'Client Info'!J863=Reference!$A$17,),5,0))))</f>
        <v>5</v>
      </c>
      <c r="E863" s="19">
        <f>IF('Client Info'!O863&lt;Reference!$E$5,0,IF(AND('Client Info'!O863&gt;=Reference!$E$5,'Client Info'!O863&lt;Reference!$E$6),5,IF(AND('Client Info'!O863&gt;=Reference!$E$6,'Client Info'!O863&lt;Reference!$E$7),15,IF(Reference!$E$7&lt;='Client Info'!O863,25))))</f>
        <v>0</v>
      </c>
      <c r="F863" s="19">
        <f>IF(OR('Client Info'!R863=Reference!$B$4,'Client Info'!R863=Reference!$B$5,'Client Info'!R863=Reference!$B$6),25,0)</f>
        <v>0</v>
      </c>
      <c r="G863" s="19">
        <f t="shared" si="15"/>
        <v>5</v>
      </c>
      <c r="H863" s="19" t="s">
        <v>1367</v>
      </c>
    </row>
    <row r="864" spans="1:8" x14ac:dyDescent="0.35">
      <c r="A864" s="7" t="str">
        <f>VLOOKUP(B864,'Client Info'!$A:$B,2, FALSE)</f>
        <v>Ray Bowman</v>
      </c>
      <c r="B864" s="19" t="str">
        <f>'Client Info'!A864</f>
        <v>EDC2269</v>
      </c>
      <c r="C864" s="19" t="str">
        <f>(IF('Client Info'!M864="","",(IF(YEARFRAC('Client Info'!M864,Reference!$C$4)&lt;1,0,IF(AND(YEARFRAC('Client Info'!M864,Reference!$C$4)&gt;=1,YEARFRAC('Client Info'!M864,Reference!$C$4)&lt;=3),5,IF(AND(YEARFRAC('Client Info'!M864,Reference!$C$4)&gt;=4,YEARFRAC('Client Info'!M864,Reference!$C$4)&lt;=7),15,IF(YEARFRAC('Client Info'!M864,Reference!$C$4)&gt;=8,25,IF(YEARFRAC('Client Info'!M864,Reference!$C$4)=YEARFRAC('Client Info'!M864,Reference!$C$4),0,0))))))))</f>
        <v/>
      </c>
      <c r="D864" s="19">
        <f>IF(OR('Client Info'!J864=Reference!$A$7),0,IF(OR(Reference!$A$5='Client Info'!J864, 'Client Info'!J864=Reference!$A$19,'Client Info'!J864=Reference!$A$23,'Client Info'!J864=Reference!$A$12),25, IF(OR('Client Info'!J864=Reference!$A$6, 'Client Info'!J864=Reference!$A$16),15, IF(OR('Client Info'!J864=Reference!$A$4,'Client Info'!J864=Reference!$A$13,'Client Info'!J864=Reference!$A$17,),5,0))))</f>
        <v>0</v>
      </c>
      <c r="E864" s="19">
        <f>IF('Client Info'!O864&lt;Reference!$E$5,0,IF(AND('Client Info'!O864&gt;=Reference!$E$5,'Client Info'!O864&lt;Reference!$E$6),5,IF(AND('Client Info'!O864&gt;=Reference!$E$6,'Client Info'!O864&lt;Reference!$E$7),15,IF(Reference!$E$7&lt;='Client Info'!O864,25))))</f>
        <v>0</v>
      </c>
      <c r="F864" s="19">
        <f>IF(OR('Client Info'!R864=Reference!$B$4,'Client Info'!R864=Reference!$B$5,'Client Info'!R864=Reference!$B$6),25,0)</f>
        <v>25</v>
      </c>
      <c r="G864" s="19">
        <f t="shared" si="15"/>
        <v>25</v>
      </c>
      <c r="H864" s="19" t="s">
        <v>912</v>
      </c>
    </row>
    <row r="865" spans="1:8" x14ac:dyDescent="0.35">
      <c r="A865" s="7" t="str">
        <f>VLOOKUP(B865,'Client Info'!$A:$B,2, FALSE)</f>
        <v>Alondra Gaytan</v>
      </c>
      <c r="B865" s="19" t="str">
        <f>'Client Info'!A865</f>
        <v>EDC2005</v>
      </c>
      <c r="C865" s="19" t="str">
        <f>(IF('Client Info'!M865="","",(IF(YEARFRAC('Client Info'!M865,Reference!$C$4)&lt;1,0,IF(AND(YEARFRAC('Client Info'!M865,Reference!$C$4)&gt;=1,YEARFRAC('Client Info'!M865,Reference!$C$4)&lt;=3),5,IF(AND(YEARFRAC('Client Info'!M865,Reference!$C$4)&gt;=4,YEARFRAC('Client Info'!M865,Reference!$C$4)&lt;=7),15,IF(YEARFRAC('Client Info'!M865,Reference!$C$4)&gt;=8,25,IF(YEARFRAC('Client Info'!M865,Reference!$C$4)=YEARFRAC('Client Info'!M865,Reference!$C$4),0,0))))))))</f>
        <v/>
      </c>
      <c r="D865" s="19">
        <f>IF(OR('Client Info'!J865=Reference!$A$7),0,IF(OR(Reference!$A$5='Client Info'!J865, 'Client Info'!J865=Reference!$A$19,'Client Info'!J865=Reference!$A$23,'Client Info'!J865=Reference!$A$12),25, IF(OR('Client Info'!J865=Reference!$A$6, 'Client Info'!J865=Reference!$A$16),15, IF(OR('Client Info'!J865=Reference!$A$4,'Client Info'!J865=Reference!$A$13,'Client Info'!J865=Reference!$A$17,),5,0))))</f>
        <v>0</v>
      </c>
      <c r="E865" s="19">
        <f>IF('Client Info'!O865&lt;Reference!$E$5,0,IF(AND('Client Info'!O865&gt;=Reference!$E$5,'Client Info'!O865&lt;Reference!$E$6),5,IF(AND('Client Info'!O865&gt;=Reference!$E$6,'Client Info'!O865&lt;Reference!$E$7),15,IF(Reference!$E$7&lt;='Client Info'!O865,25))))</f>
        <v>0</v>
      </c>
      <c r="F865" s="19">
        <f>IF(OR('Client Info'!R865=Reference!$B$4,'Client Info'!R865=Reference!$B$5,'Client Info'!R865=Reference!$B$6),25,0)</f>
        <v>25</v>
      </c>
      <c r="G865" s="19">
        <f t="shared" si="15"/>
        <v>25</v>
      </c>
      <c r="H865" s="19" t="s">
        <v>885</v>
      </c>
    </row>
    <row r="866" spans="1:8" x14ac:dyDescent="0.35">
      <c r="A866" s="7" t="str">
        <f>VLOOKUP(B866,'Client Info'!$A:$B,2, FALSE)</f>
        <v>Alondra Gaytan</v>
      </c>
      <c r="B866" s="19" t="str">
        <f>'Client Info'!A866</f>
        <v>EDC1857g</v>
      </c>
      <c r="C866" s="19" t="str">
        <f>(IF('Client Info'!M866="","",(IF(YEARFRAC('Client Info'!M866,Reference!$C$4)&lt;1,0,IF(AND(YEARFRAC('Client Info'!M866,Reference!$C$4)&gt;=1,YEARFRAC('Client Info'!M866,Reference!$C$4)&lt;=3),5,IF(AND(YEARFRAC('Client Info'!M866,Reference!$C$4)&gt;=4,YEARFRAC('Client Info'!M866,Reference!$C$4)&lt;=7),15,IF(YEARFRAC('Client Info'!M866,Reference!$C$4)&gt;=8,25,IF(YEARFRAC('Client Info'!M866,Reference!$C$4)=YEARFRAC('Client Info'!M866,Reference!$C$4),0,0))))))))</f>
        <v/>
      </c>
      <c r="D866" s="19">
        <f>IF(OR('Client Info'!J866=Reference!$A$7),0,IF(OR(Reference!$A$5='Client Info'!J866, 'Client Info'!J866=Reference!$A$19,'Client Info'!J866=Reference!$A$23,'Client Info'!J866=Reference!$A$12),25, IF(OR('Client Info'!J866=Reference!$A$6, 'Client Info'!J866=Reference!$A$16),15, IF(OR('Client Info'!J866=Reference!$A$4,'Client Info'!J866=Reference!$A$13,'Client Info'!J866=Reference!$A$17,),5,0))))</f>
        <v>0</v>
      </c>
      <c r="E866" s="19">
        <f>IF('Client Info'!O866&lt;Reference!$E$5,0,IF(AND('Client Info'!O866&gt;=Reference!$E$5,'Client Info'!O866&lt;Reference!$E$6),5,IF(AND('Client Info'!O866&gt;=Reference!$E$6,'Client Info'!O866&lt;Reference!$E$7),15,IF(Reference!$E$7&lt;='Client Info'!O866,25))))</f>
        <v>0</v>
      </c>
      <c r="F866" s="19">
        <f>IF(OR('Client Info'!R866=Reference!$B$4,'Client Info'!R866=Reference!$B$5,'Client Info'!R866=Reference!$B$6),25,0)</f>
        <v>0</v>
      </c>
      <c r="G866" s="19">
        <f t="shared" si="15"/>
        <v>0</v>
      </c>
      <c r="H866" s="19" t="s">
        <v>885</v>
      </c>
    </row>
    <row r="867" spans="1:8" x14ac:dyDescent="0.35">
      <c r="A867" s="7" t="str">
        <f>VLOOKUP(B867,'Client Info'!$A:$B,2, FALSE)</f>
        <v>Alondra Gaytan</v>
      </c>
      <c r="B867" s="19" t="str">
        <f>'Client Info'!A867</f>
        <v>EDC2083</v>
      </c>
      <c r="C867" s="19" t="str">
        <f>(IF('Client Info'!M867="","",(IF(YEARFRAC('Client Info'!M867,Reference!$C$4)&lt;1,0,IF(AND(YEARFRAC('Client Info'!M867,Reference!$C$4)&gt;=1,YEARFRAC('Client Info'!M867,Reference!$C$4)&lt;=3),5,IF(AND(YEARFRAC('Client Info'!M867,Reference!$C$4)&gt;=4,YEARFRAC('Client Info'!M867,Reference!$C$4)&lt;=7),15,IF(YEARFRAC('Client Info'!M867,Reference!$C$4)&gt;=8,25,IF(YEARFRAC('Client Info'!M867,Reference!$C$4)=YEARFRAC('Client Info'!M867,Reference!$C$4),0,0))))))))</f>
        <v/>
      </c>
      <c r="D867" s="19">
        <f>IF(OR('Client Info'!J867=Reference!$A$7),0,IF(OR(Reference!$A$5='Client Info'!J867, 'Client Info'!J867=Reference!$A$19,'Client Info'!J867=Reference!$A$23,'Client Info'!J867=Reference!$A$12),25, IF(OR('Client Info'!J867=Reference!$A$6, 'Client Info'!J867=Reference!$A$16),15, IF(OR('Client Info'!J867=Reference!$A$4,'Client Info'!J867=Reference!$A$13,'Client Info'!J867=Reference!$A$17,),5,0))))</f>
        <v>0</v>
      </c>
      <c r="E867" s="19">
        <f>IF('Client Info'!O867&lt;Reference!$E$5,0,IF(AND('Client Info'!O867&gt;=Reference!$E$5,'Client Info'!O867&lt;Reference!$E$6),5,IF(AND('Client Info'!O867&gt;=Reference!$E$6,'Client Info'!O867&lt;Reference!$E$7),15,IF(Reference!$E$7&lt;='Client Info'!O867,25))))</f>
        <v>0</v>
      </c>
      <c r="F867" s="19">
        <f>IF(OR('Client Info'!R867=Reference!$B$4,'Client Info'!R867=Reference!$B$5,'Client Info'!R867=Reference!$B$6),25,0)</f>
        <v>0</v>
      </c>
      <c r="G867" s="19">
        <f t="shared" si="15"/>
        <v>0</v>
      </c>
      <c r="H867" s="19" t="s">
        <v>885</v>
      </c>
    </row>
    <row r="868" spans="1:8" x14ac:dyDescent="0.35">
      <c r="A868" s="7" t="str">
        <f>VLOOKUP(B868,'Client Info'!$A:$B,2, FALSE)</f>
        <v>Gonzalo Fernandez</v>
      </c>
      <c r="B868" s="19" t="str">
        <f>'Client Info'!A868</f>
        <v>EDC2828</v>
      </c>
      <c r="C868" s="19" t="str">
        <f>(IF('Client Info'!M868="","",(IF(YEARFRAC('Client Info'!M868,Reference!$C$4)&lt;1,0,IF(AND(YEARFRAC('Client Info'!M868,Reference!$C$4)&gt;=1,YEARFRAC('Client Info'!M868,Reference!$C$4)&lt;=3),5,IF(AND(YEARFRAC('Client Info'!M868,Reference!$C$4)&gt;=4,YEARFRAC('Client Info'!M868,Reference!$C$4)&lt;=7),15,IF(YEARFRAC('Client Info'!M868,Reference!$C$4)&gt;=8,25,IF(YEARFRAC('Client Info'!M868,Reference!$C$4)=YEARFRAC('Client Info'!M868,Reference!$C$4),0,0))))))))</f>
        <v/>
      </c>
      <c r="D868" s="19">
        <f>IF(OR('Client Info'!J868=Reference!$A$7),0,IF(OR(Reference!$A$5='Client Info'!J868, 'Client Info'!J868=Reference!$A$19,'Client Info'!J868=Reference!$A$23,'Client Info'!J868=Reference!$A$12),25, IF(OR('Client Info'!J868=Reference!$A$6, 'Client Info'!J868=Reference!$A$16),15, IF(OR('Client Info'!J868=Reference!$A$4,'Client Info'!J868=Reference!$A$13,'Client Info'!J868=Reference!$A$17,),5,0))))</f>
        <v>0</v>
      </c>
      <c r="E868" s="19">
        <f>IF('Client Info'!O868&lt;Reference!$E$5,0,IF(AND('Client Info'!O868&gt;=Reference!$E$5,'Client Info'!O868&lt;Reference!$E$6),5,IF(AND('Client Info'!O868&gt;=Reference!$E$6,'Client Info'!O868&lt;Reference!$E$7),15,IF(Reference!$E$7&lt;='Client Info'!O868,25))))</f>
        <v>0</v>
      </c>
      <c r="F868" s="19">
        <f>IF(OR('Client Info'!R868=Reference!$B$4,'Client Info'!R868=Reference!$B$5,'Client Info'!R868=Reference!$B$6),25,0)</f>
        <v>25</v>
      </c>
      <c r="G868" s="19">
        <f t="shared" si="15"/>
        <v>25</v>
      </c>
      <c r="H868" s="19" t="s">
        <v>848</v>
      </c>
    </row>
    <row r="869" spans="1:8" x14ac:dyDescent="0.35">
      <c r="A869" s="7" t="str">
        <f>VLOOKUP(B869,'Client Info'!$A:$B,2, FALSE)</f>
        <v>Louis Izzo</v>
      </c>
      <c r="B869" s="19" t="str">
        <f>'Client Info'!A869</f>
        <v>EDC2433</v>
      </c>
      <c r="C869" s="19">
        <f ca="1">(IF('Client Info'!M869="","",(IF(YEARFRAC('Client Info'!M869,Reference!$C$4)&lt;1,0,IF(AND(YEARFRAC('Client Info'!M869,Reference!$C$4)&gt;=1,YEARFRAC('Client Info'!M869,Reference!$C$4)&lt;=3),5,IF(AND(YEARFRAC('Client Info'!M869,Reference!$C$4)&gt;=4,YEARFRAC('Client Info'!M869,Reference!$C$4)&lt;=7),15,IF(YEARFRAC('Client Info'!M869,Reference!$C$4)&gt;=8,25,IF(YEARFRAC('Client Info'!M869,Reference!$C$4)=YEARFRAC('Client Info'!M869,Reference!$C$4),0,0))))))))</f>
        <v>5</v>
      </c>
      <c r="D869" s="19">
        <f>IF(OR('Client Info'!J869=Reference!$A$7),0,IF(OR(Reference!$A$5='Client Info'!J869, 'Client Info'!J869=Reference!$A$19,'Client Info'!J869=Reference!$A$23,'Client Info'!J869=Reference!$A$12),25, IF(OR('Client Info'!J869=Reference!$A$6, 'Client Info'!J869=Reference!$A$16),15, IF(OR('Client Info'!J869=Reference!$A$4,'Client Info'!J869=Reference!$A$13,'Client Info'!J869=Reference!$A$17,),5,0))))</f>
        <v>0</v>
      </c>
      <c r="E869" s="19">
        <f>IF('Client Info'!O869&lt;Reference!$E$5,0,IF(AND('Client Info'!O869&gt;=Reference!$E$5,'Client Info'!O869&lt;Reference!$E$6),5,IF(AND('Client Info'!O869&gt;=Reference!$E$6,'Client Info'!O869&lt;Reference!$E$7),15,IF(Reference!$E$7&lt;='Client Info'!O869,25))))</f>
        <v>0</v>
      </c>
      <c r="F869" s="19">
        <f>IF(OR('Client Info'!R869=Reference!$B$4,'Client Info'!R869=Reference!$B$5,'Client Info'!R869=Reference!$B$6),25,0)</f>
        <v>0</v>
      </c>
      <c r="G869" s="19">
        <f t="shared" ca="1" si="15"/>
        <v>5</v>
      </c>
      <c r="H869" s="19" t="s">
        <v>855</v>
      </c>
    </row>
    <row r="870" spans="1:8" x14ac:dyDescent="0.35">
      <c r="A870" s="7" t="str">
        <f>VLOOKUP(B870,'Client Info'!$A:$B,2, FALSE)</f>
        <v>Georg Winkler</v>
      </c>
      <c r="B870" s="19" t="str">
        <f>'Client Info'!A870</f>
        <v>EDC1837g</v>
      </c>
      <c r="C870" s="19" t="str">
        <f>(IF('Client Info'!M870="","",(IF(YEARFRAC('Client Info'!M870,Reference!$C$4)&lt;1,0,IF(AND(YEARFRAC('Client Info'!M870,Reference!$C$4)&gt;=1,YEARFRAC('Client Info'!M870,Reference!$C$4)&lt;=3),5,IF(AND(YEARFRAC('Client Info'!M870,Reference!$C$4)&gt;=4,YEARFRAC('Client Info'!M870,Reference!$C$4)&lt;=7),15,IF(YEARFRAC('Client Info'!M870,Reference!$C$4)&gt;=8,25,IF(YEARFRAC('Client Info'!M870,Reference!$C$4)=YEARFRAC('Client Info'!M870,Reference!$C$4),0,0))))))))</f>
        <v/>
      </c>
      <c r="D870" s="19">
        <f>IF(OR('Client Info'!J870=Reference!$A$7),0,IF(OR(Reference!$A$5='Client Info'!J870, 'Client Info'!J870=Reference!$A$19,'Client Info'!J870=Reference!$A$23,'Client Info'!J870=Reference!$A$12),25, IF(OR('Client Info'!J870=Reference!$A$6, 'Client Info'!J870=Reference!$A$16),15, IF(OR('Client Info'!J870=Reference!$A$4,'Client Info'!J870=Reference!$A$13,'Client Info'!J870=Reference!$A$17,),5,0))))</f>
        <v>0</v>
      </c>
      <c r="E870" s="19">
        <f>IF('Client Info'!O870&lt;Reference!$E$5,0,IF(AND('Client Info'!O870&gt;=Reference!$E$5,'Client Info'!O870&lt;Reference!$E$6),5,IF(AND('Client Info'!O870&gt;=Reference!$E$6,'Client Info'!O870&lt;Reference!$E$7),15,IF(Reference!$E$7&lt;='Client Info'!O870,25))))</f>
        <v>0</v>
      </c>
      <c r="F870" s="19">
        <f>IF(OR('Client Info'!R870=Reference!$B$4,'Client Info'!R870=Reference!$B$5,'Client Info'!R870=Reference!$B$6),25,0)</f>
        <v>0</v>
      </c>
      <c r="G870" s="19">
        <f t="shared" si="15"/>
        <v>0</v>
      </c>
      <c r="H870" s="19" t="s">
        <v>1063</v>
      </c>
    </row>
    <row r="871" spans="1:8" x14ac:dyDescent="0.35">
      <c r="A871" s="7" t="str">
        <f>VLOOKUP(B871,'Client Info'!$A:$B,2, FALSE)</f>
        <v>Pat Sweeney</v>
      </c>
      <c r="B871" s="19" t="str">
        <f>'Client Info'!A871</f>
        <v>EDC1711</v>
      </c>
      <c r="C871" s="19" t="str">
        <f>(IF('Client Info'!M871="","",(IF(YEARFRAC('Client Info'!M871,Reference!$C$4)&lt;1,0,IF(AND(YEARFRAC('Client Info'!M871,Reference!$C$4)&gt;=1,YEARFRAC('Client Info'!M871,Reference!$C$4)&lt;=3),5,IF(AND(YEARFRAC('Client Info'!M871,Reference!$C$4)&gt;=4,YEARFRAC('Client Info'!M871,Reference!$C$4)&lt;=7),15,IF(YEARFRAC('Client Info'!M871,Reference!$C$4)&gt;=8,25,IF(YEARFRAC('Client Info'!M871,Reference!$C$4)=YEARFRAC('Client Info'!M871,Reference!$C$4),0,0))))))))</f>
        <v/>
      </c>
      <c r="D871" s="19">
        <f>IF(OR('Client Info'!J871=Reference!$A$7),0,IF(OR(Reference!$A$5='Client Info'!J871, 'Client Info'!J871=Reference!$A$19,'Client Info'!J871=Reference!$A$23,'Client Info'!J871=Reference!$A$12),25, IF(OR('Client Info'!J871=Reference!$A$6, 'Client Info'!J871=Reference!$A$16),15, IF(OR('Client Info'!J871=Reference!$A$4,'Client Info'!J871=Reference!$A$13,'Client Info'!J871=Reference!$A$17,),5,0))))</f>
        <v>0</v>
      </c>
      <c r="E871" s="19">
        <f>IF('Client Info'!O871&lt;Reference!$E$5,0,IF(AND('Client Info'!O871&gt;=Reference!$E$5,'Client Info'!O871&lt;Reference!$E$6),5,IF(AND('Client Info'!O871&gt;=Reference!$E$6,'Client Info'!O871&lt;Reference!$E$7),15,IF(Reference!$E$7&lt;='Client Info'!O871,25))))</f>
        <v>0</v>
      </c>
      <c r="F871" s="19">
        <f>IF(OR('Client Info'!R871=Reference!$B$4,'Client Info'!R871=Reference!$B$5,'Client Info'!R871=Reference!$B$6),25,0)</f>
        <v>0</v>
      </c>
      <c r="G871" s="19">
        <f t="shared" si="15"/>
        <v>0</v>
      </c>
      <c r="H871" s="19" t="s">
        <v>796</v>
      </c>
    </row>
    <row r="872" spans="1:8" x14ac:dyDescent="0.35">
      <c r="A872" s="7" t="str">
        <f>VLOOKUP(B872,'Client Info'!$A:$B,2, FALSE)</f>
        <v>Rose Obetz</v>
      </c>
      <c r="B872" s="19" t="str">
        <f>'Client Info'!A872</f>
        <v>EDC2891</v>
      </c>
      <c r="C872" s="19" t="str">
        <f>(IF('Client Info'!M872="","",(IF(YEARFRAC('Client Info'!M872,Reference!$C$4)&lt;1,0,IF(AND(YEARFRAC('Client Info'!M872,Reference!$C$4)&gt;=1,YEARFRAC('Client Info'!M872,Reference!$C$4)&lt;=3),5,IF(AND(YEARFRAC('Client Info'!M872,Reference!$C$4)&gt;=4,YEARFRAC('Client Info'!M872,Reference!$C$4)&lt;=7),15,IF(YEARFRAC('Client Info'!M872,Reference!$C$4)&gt;=8,25,IF(YEARFRAC('Client Info'!M872,Reference!$C$4)=YEARFRAC('Client Info'!M872,Reference!$C$4),0,0))))))))</f>
        <v/>
      </c>
      <c r="D872" s="19">
        <f>IF(OR('Client Info'!J872=Reference!$A$7),0,IF(OR(Reference!$A$5='Client Info'!J872, 'Client Info'!J872=Reference!$A$19,'Client Info'!J872=Reference!$A$23,'Client Info'!J872=Reference!$A$12),25, IF(OR('Client Info'!J872=Reference!$A$6, 'Client Info'!J872=Reference!$A$16),15, IF(OR('Client Info'!J872=Reference!$A$4,'Client Info'!J872=Reference!$A$13,'Client Info'!J872=Reference!$A$17,),5,0))))</f>
        <v>0</v>
      </c>
      <c r="E872" s="19">
        <f>IF('Client Info'!O872&lt;Reference!$E$5,0,IF(AND('Client Info'!O872&gt;=Reference!$E$5,'Client Info'!O872&lt;Reference!$E$6),5,IF(AND('Client Info'!O872&gt;=Reference!$E$6,'Client Info'!O872&lt;Reference!$E$7),15,IF(Reference!$E$7&lt;='Client Info'!O872,25))))</f>
        <v>0</v>
      </c>
      <c r="F872" s="19">
        <f>IF(OR('Client Info'!R872=Reference!$B$4,'Client Info'!R872=Reference!$B$5,'Client Info'!R872=Reference!$B$6),25,0)</f>
        <v>0</v>
      </c>
      <c r="G872" s="19">
        <f t="shared" si="15"/>
        <v>0</v>
      </c>
      <c r="H872" s="19" t="s">
        <v>874</v>
      </c>
    </row>
    <row r="873" spans="1:8" x14ac:dyDescent="0.35">
      <c r="A873" s="7" t="str">
        <f>VLOOKUP(B873,'Client Info'!$A:$B,2, FALSE)</f>
        <v>Rose Obetz</v>
      </c>
      <c r="B873" s="19" t="str">
        <f>'Client Info'!A873</f>
        <v>EDC2884</v>
      </c>
      <c r="C873" s="19" t="str">
        <f>(IF('Client Info'!M873="","",(IF(YEARFRAC('Client Info'!M873,Reference!$C$4)&lt;1,0,IF(AND(YEARFRAC('Client Info'!M873,Reference!$C$4)&gt;=1,YEARFRAC('Client Info'!M873,Reference!$C$4)&lt;=3),5,IF(AND(YEARFRAC('Client Info'!M873,Reference!$C$4)&gt;=4,YEARFRAC('Client Info'!M873,Reference!$C$4)&lt;=7),15,IF(YEARFRAC('Client Info'!M873,Reference!$C$4)&gt;=8,25,IF(YEARFRAC('Client Info'!M873,Reference!$C$4)=YEARFRAC('Client Info'!M873,Reference!$C$4),0,0))))))))</f>
        <v/>
      </c>
      <c r="D873" s="19">
        <f>IF(OR('Client Info'!J873=Reference!$A$7),0,IF(OR(Reference!$A$5='Client Info'!J873, 'Client Info'!J873=Reference!$A$19,'Client Info'!J873=Reference!$A$23,'Client Info'!J873=Reference!$A$12),25, IF(OR('Client Info'!J873=Reference!$A$6, 'Client Info'!J873=Reference!$A$16),15, IF(OR('Client Info'!J873=Reference!$A$4,'Client Info'!J873=Reference!$A$13,'Client Info'!J873=Reference!$A$17,),5,0))))</f>
        <v>5</v>
      </c>
      <c r="E873" s="19">
        <f>IF('Client Info'!O873&lt;Reference!$E$5,0,IF(AND('Client Info'!O873&gt;=Reference!$E$5,'Client Info'!O873&lt;Reference!$E$6),5,IF(AND('Client Info'!O873&gt;=Reference!$E$6,'Client Info'!O873&lt;Reference!$E$7),15,IF(Reference!$E$7&lt;='Client Info'!O873,25))))</f>
        <v>0</v>
      </c>
      <c r="F873" s="19">
        <f>IF(OR('Client Info'!R873=Reference!$B$4,'Client Info'!R873=Reference!$B$5,'Client Info'!R873=Reference!$B$6),25,0)</f>
        <v>25</v>
      </c>
      <c r="G873" s="19">
        <f t="shared" si="15"/>
        <v>30</v>
      </c>
      <c r="H873" s="19" t="s">
        <v>874</v>
      </c>
    </row>
    <row r="874" spans="1:8" x14ac:dyDescent="0.35">
      <c r="A874" s="7" t="str">
        <f>VLOOKUP(B874,'Client Info'!$A:$B,2, FALSE)</f>
        <v>Georg Winkler</v>
      </c>
      <c r="B874" s="19" t="str">
        <f>'Client Info'!A874</f>
        <v>EDC1791g</v>
      </c>
      <c r="C874" s="19" t="str">
        <f>(IF('Client Info'!M874="","",(IF(YEARFRAC('Client Info'!M874,Reference!$C$4)&lt;1,0,IF(AND(YEARFRAC('Client Info'!M874,Reference!$C$4)&gt;=1,YEARFRAC('Client Info'!M874,Reference!$C$4)&lt;=3),5,IF(AND(YEARFRAC('Client Info'!M874,Reference!$C$4)&gt;=4,YEARFRAC('Client Info'!M874,Reference!$C$4)&lt;=7),15,IF(YEARFRAC('Client Info'!M874,Reference!$C$4)&gt;=8,25,IF(YEARFRAC('Client Info'!M874,Reference!$C$4)=YEARFRAC('Client Info'!M874,Reference!$C$4),0,0))))))))</f>
        <v/>
      </c>
      <c r="D874" s="19">
        <f>IF(OR('Client Info'!J874=Reference!$A$7),0,IF(OR(Reference!$A$5='Client Info'!J874, 'Client Info'!J874=Reference!$A$19,'Client Info'!J874=Reference!$A$23,'Client Info'!J874=Reference!$A$12),25, IF(OR('Client Info'!J874=Reference!$A$6, 'Client Info'!J874=Reference!$A$16),15, IF(OR('Client Info'!J874=Reference!$A$4,'Client Info'!J874=Reference!$A$13,'Client Info'!J874=Reference!$A$17,),5,0))))</f>
        <v>15</v>
      </c>
      <c r="E874" s="19">
        <f>IF('Client Info'!O874&lt;Reference!$E$5,0,IF(AND('Client Info'!O874&gt;=Reference!$E$5,'Client Info'!O874&lt;Reference!$E$6),5,IF(AND('Client Info'!O874&gt;=Reference!$E$6,'Client Info'!O874&lt;Reference!$E$7),15,IF(Reference!$E$7&lt;='Client Info'!O874,25))))</f>
        <v>0</v>
      </c>
      <c r="F874" s="19">
        <f>IF(OR('Client Info'!R874=Reference!$B$4,'Client Info'!R874=Reference!$B$5,'Client Info'!R874=Reference!$B$6),25,0)</f>
        <v>0</v>
      </c>
      <c r="G874" s="19">
        <f t="shared" si="15"/>
        <v>15</v>
      </c>
      <c r="H874" s="19" t="s">
        <v>1063</v>
      </c>
    </row>
    <row r="875" spans="1:8" x14ac:dyDescent="0.35">
      <c r="A875" s="7" t="str">
        <f>VLOOKUP(B875,'Client Info'!$A:$B,2, FALSE)</f>
        <v>Mary Anne Rooney</v>
      </c>
      <c r="B875" s="19" t="str">
        <f>'Client Info'!A875</f>
        <v>EDC0858</v>
      </c>
      <c r="C875" s="19">
        <f ca="1">(IF('Client Info'!M875="","",(IF(YEARFRAC('Client Info'!M875,Reference!$C$4)&lt;1,0,IF(AND(YEARFRAC('Client Info'!M875,Reference!$C$4)&gt;=1,YEARFRAC('Client Info'!M875,Reference!$C$4)&lt;=3),5,IF(AND(YEARFRAC('Client Info'!M875,Reference!$C$4)&gt;=4,YEARFRAC('Client Info'!M875,Reference!$C$4)&lt;=7),15,IF(YEARFRAC('Client Info'!M875,Reference!$C$4)&gt;=8,25,IF(YEARFRAC('Client Info'!M875,Reference!$C$4)=YEARFRAC('Client Info'!M875,Reference!$C$4),0,0))))))))</f>
        <v>0</v>
      </c>
      <c r="D875" s="19">
        <f>IF(OR('Client Info'!J875=Reference!$A$7),0,IF(OR(Reference!$A$5='Client Info'!J875, 'Client Info'!J875=Reference!$A$19,'Client Info'!J875=Reference!$A$23,'Client Info'!J875=Reference!$A$12),25, IF(OR('Client Info'!J875=Reference!$A$6, 'Client Info'!J875=Reference!$A$16),15, IF(OR('Client Info'!J875=Reference!$A$4,'Client Info'!J875=Reference!$A$13,'Client Info'!J875=Reference!$A$17,),5,0))))</f>
        <v>0</v>
      </c>
      <c r="E875" s="19">
        <f>IF('Client Info'!O875&lt;Reference!$E$5,0,IF(AND('Client Info'!O875&gt;=Reference!$E$5,'Client Info'!O875&lt;Reference!$E$6),5,IF(AND('Client Info'!O875&gt;=Reference!$E$6,'Client Info'!O875&lt;Reference!$E$7),15,IF(Reference!$E$7&lt;='Client Info'!O875,25))))</f>
        <v>25</v>
      </c>
      <c r="F875" s="19">
        <f>IF(OR('Client Info'!R875=Reference!$B$4,'Client Info'!R875=Reference!$B$5,'Client Info'!R875=Reference!$B$6),25,0)</f>
        <v>25</v>
      </c>
      <c r="G875" s="19">
        <f t="shared" ca="1" si="15"/>
        <v>50</v>
      </c>
      <c r="H875" s="19" t="s">
        <v>1659</v>
      </c>
    </row>
    <row r="876" spans="1:8" x14ac:dyDescent="0.35">
      <c r="A876" s="7" t="str">
        <f>VLOOKUP(B876,'Client Info'!$A:$B,2, FALSE)</f>
        <v>Rose Obetz</v>
      </c>
      <c r="B876" s="19" t="str">
        <f>'Client Info'!A876</f>
        <v>EDC1964</v>
      </c>
      <c r="C876" s="19">
        <f ca="1">(IF('Client Info'!M876="","",(IF(YEARFRAC('Client Info'!M876,Reference!$C$4)&lt;1,0,IF(AND(YEARFRAC('Client Info'!M876,Reference!$C$4)&gt;=1,YEARFRAC('Client Info'!M876,Reference!$C$4)&lt;=3),5,IF(AND(YEARFRAC('Client Info'!M876,Reference!$C$4)&gt;=4,YEARFRAC('Client Info'!M876,Reference!$C$4)&lt;=7),15,IF(YEARFRAC('Client Info'!M876,Reference!$C$4)&gt;=8,25,IF(YEARFRAC('Client Info'!M876,Reference!$C$4)=YEARFRAC('Client Info'!M876,Reference!$C$4),0,0))))))))</f>
        <v>15</v>
      </c>
      <c r="D876" s="19">
        <f>IF(OR('Client Info'!J876=Reference!$A$7),0,IF(OR(Reference!$A$5='Client Info'!J876, 'Client Info'!J876=Reference!$A$19,'Client Info'!J876=Reference!$A$23,'Client Info'!J876=Reference!$A$12),25, IF(OR('Client Info'!J876=Reference!$A$6, 'Client Info'!J876=Reference!$A$16),15, IF(OR('Client Info'!J876=Reference!$A$4,'Client Info'!J876=Reference!$A$13,'Client Info'!J876=Reference!$A$17,),5,0))))</f>
        <v>5</v>
      </c>
      <c r="E876" s="19">
        <f>IF('Client Info'!O876&lt;Reference!$E$5,0,IF(AND('Client Info'!O876&gt;=Reference!$E$5,'Client Info'!O876&lt;Reference!$E$6),5,IF(AND('Client Info'!O876&gt;=Reference!$E$6,'Client Info'!O876&lt;Reference!$E$7),15,IF(Reference!$E$7&lt;='Client Info'!O876,25))))</f>
        <v>15</v>
      </c>
      <c r="F876" s="19">
        <f>IF(OR('Client Info'!R876=Reference!$B$4,'Client Info'!R876=Reference!$B$5,'Client Info'!R876=Reference!$B$6),25,0)</f>
        <v>25</v>
      </c>
      <c r="G876" s="19">
        <f t="shared" ca="1" si="15"/>
        <v>60</v>
      </c>
      <c r="H876" s="19" t="s">
        <v>874</v>
      </c>
    </row>
    <row r="877" spans="1:8" x14ac:dyDescent="0.35">
      <c r="A877" s="7" t="str">
        <f>VLOOKUP(B877,'Client Info'!$A:$B,2, FALSE)</f>
        <v>Pat Sweeney</v>
      </c>
      <c r="B877" s="19" t="str">
        <f>'Client Info'!A877</f>
        <v>EDC1923g</v>
      </c>
      <c r="C877" s="19" t="str">
        <f>(IF('Client Info'!M877="","",(IF(YEARFRAC('Client Info'!M877,Reference!$C$4)&lt;1,0,IF(AND(YEARFRAC('Client Info'!M877,Reference!$C$4)&gt;=1,YEARFRAC('Client Info'!M877,Reference!$C$4)&lt;=3),5,IF(AND(YEARFRAC('Client Info'!M877,Reference!$C$4)&gt;=4,YEARFRAC('Client Info'!M877,Reference!$C$4)&lt;=7),15,IF(YEARFRAC('Client Info'!M877,Reference!$C$4)&gt;=8,25,IF(YEARFRAC('Client Info'!M877,Reference!$C$4)=YEARFRAC('Client Info'!M877,Reference!$C$4),0,0))))))))</f>
        <v/>
      </c>
      <c r="D877" s="19">
        <f>IF(OR('Client Info'!J877=Reference!$A$7),0,IF(OR(Reference!$A$5='Client Info'!J877, 'Client Info'!J877=Reference!$A$19,'Client Info'!J877=Reference!$A$23,'Client Info'!J877=Reference!$A$12),25, IF(OR('Client Info'!J877=Reference!$A$6, 'Client Info'!J877=Reference!$A$16),15, IF(OR('Client Info'!J877=Reference!$A$4,'Client Info'!J877=Reference!$A$13,'Client Info'!J877=Reference!$A$17,),5,0))))</f>
        <v>0</v>
      </c>
      <c r="E877" s="19">
        <f>IF('Client Info'!O877&lt;Reference!$E$5,0,IF(AND('Client Info'!O877&gt;=Reference!$E$5,'Client Info'!O877&lt;Reference!$E$6),5,IF(AND('Client Info'!O877&gt;=Reference!$E$6,'Client Info'!O877&lt;Reference!$E$7),15,IF(Reference!$E$7&lt;='Client Info'!O877,25))))</f>
        <v>0</v>
      </c>
      <c r="F877" s="19">
        <f>IF(OR('Client Info'!R877=Reference!$B$4,'Client Info'!R877=Reference!$B$5,'Client Info'!R877=Reference!$B$6),25,0)</f>
        <v>0</v>
      </c>
      <c r="G877" s="19">
        <f t="shared" si="15"/>
        <v>0</v>
      </c>
      <c r="H877" s="19" t="s">
        <v>796</v>
      </c>
    </row>
    <row r="878" spans="1:8" x14ac:dyDescent="0.35">
      <c r="A878" s="7" t="str">
        <f>VLOOKUP(B878,'Client Info'!$A:$B,2, FALSE)</f>
        <v>Gonzalo Fernandez</v>
      </c>
      <c r="B878" s="19" t="str">
        <f>'Client Info'!A878</f>
        <v>EDC1976g</v>
      </c>
      <c r="C878" s="19">
        <f ca="1">(IF('Client Info'!M878="","",(IF(YEARFRAC('Client Info'!M878,Reference!$C$4)&lt;1,0,IF(AND(YEARFRAC('Client Info'!M878,Reference!$C$4)&gt;=1,YEARFRAC('Client Info'!M878,Reference!$C$4)&lt;=3),5,IF(AND(YEARFRAC('Client Info'!M878,Reference!$C$4)&gt;=4,YEARFRAC('Client Info'!M878,Reference!$C$4)&lt;=7),15,IF(YEARFRAC('Client Info'!M878,Reference!$C$4)&gt;=8,25,IF(YEARFRAC('Client Info'!M878,Reference!$C$4)=YEARFRAC('Client Info'!M878,Reference!$C$4),0,0))))))))</f>
        <v>15</v>
      </c>
      <c r="D878" s="19">
        <f>IF(OR('Client Info'!J878=Reference!$A$7),0,IF(OR(Reference!$A$5='Client Info'!J878, 'Client Info'!J878=Reference!$A$19,'Client Info'!J878=Reference!$A$23,'Client Info'!J878=Reference!$A$12),25, IF(OR('Client Info'!J878=Reference!$A$6, 'Client Info'!J878=Reference!$A$16),15, IF(OR('Client Info'!J878=Reference!$A$4,'Client Info'!J878=Reference!$A$13,'Client Info'!J878=Reference!$A$17,),5,0))))</f>
        <v>5</v>
      </c>
      <c r="E878" s="19">
        <f>IF('Client Info'!O878&lt;Reference!$E$5,0,IF(AND('Client Info'!O878&gt;=Reference!$E$5,'Client Info'!O878&lt;Reference!$E$6),5,IF(AND('Client Info'!O878&gt;=Reference!$E$6,'Client Info'!O878&lt;Reference!$E$7),15,IF(Reference!$E$7&lt;='Client Info'!O878,25))))</f>
        <v>5</v>
      </c>
      <c r="F878" s="19">
        <f>IF(OR('Client Info'!R878=Reference!$B$4,'Client Info'!R878=Reference!$B$5,'Client Info'!R878=Reference!$B$6),25,0)</f>
        <v>0</v>
      </c>
      <c r="G878" s="19">
        <f t="shared" ca="1" si="15"/>
        <v>25</v>
      </c>
      <c r="H878" s="19" t="s">
        <v>848</v>
      </c>
    </row>
    <row r="879" spans="1:8" x14ac:dyDescent="0.35">
      <c r="A879" s="7" t="str">
        <f>VLOOKUP(B879,'Client Info'!$A:$B,2, FALSE)</f>
        <v>Mary Anne Rooney</v>
      </c>
      <c r="B879" s="19" t="str">
        <f>'Client Info'!A879</f>
        <v>EDC0520</v>
      </c>
      <c r="C879" s="19">
        <f ca="1">(IF('Client Info'!M879="","",(IF(YEARFRAC('Client Info'!M879,Reference!$C$4)&lt;1,0,IF(AND(YEARFRAC('Client Info'!M879,Reference!$C$4)&gt;=1,YEARFRAC('Client Info'!M879,Reference!$C$4)&lt;=3),5,IF(AND(YEARFRAC('Client Info'!M879,Reference!$C$4)&gt;=4,YEARFRAC('Client Info'!M879,Reference!$C$4)&lt;=7),15,IF(YEARFRAC('Client Info'!M879,Reference!$C$4)&gt;=8,25,IF(YEARFRAC('Client Info'!M879,Reference!$C$4)=YEARFRAC('Client Info'!M879,Reference!$C$4),0,0))))))))</f>
        <v>0</v>
      </c>
      <c r="D879" s="19">
        <f>IF(OR('Client Info'!J879=Reference!$A$7),0,IF(OR(Reference!$A$5='Client Info'!J879, 'Client Info'!J879=Reference!$A$19,'Client Info'!J879=Reference!$A$23,'Client Info'!J879=Reference!$A$12),25, IF(OR('Client Info'!J879=Reference!$A$6, 'Client Info'!J879=Reference!$A$16),15, IF(OR('Client Info'!J879=Reference!$A$4,'Client Info'!J879=Reference!$A$13,'Client Info'!J879=Reference!$A$17,),5,0))))</f>
        <v>0</v>
      </c>
      <c r="E879" s="19">
        <f>IF('Client Info'!O879&lt;Reference!$E$5,0,IF(AND('Client Info'!O879&gt;=Reference!$E$5,'Client Info'!O879&lt;Reference!$E$6),5,IF(AND('Client Info'!O879&gt;=Reference!$E$6,'Client Info'!O879&lt;Reference!$E$7),15,IF(Reference!$E$7&lt;='Client Info'!O879,25))))</f>
        <v>0</v>
      </c>
      <c r="F879" s="19">
        <f>IF(OR('Client Info'!R879=Reference!$B$4,'Client Info'!R879=Reference!$B$5,'Client Info'!R879=Reference!$B$6),25,0)</f>
        <v>0</v>
      </c>
      <c r="G879" s="19">
        <f t="shared" ca="1" si="15"/>
        <v>0</v>
      </c>
      <c r="H879" s="19" t="s">
        <v>1659</v>
      </c>
    </row>
    <row r="880" spans="1:8" x14ac:dyDescent="0.35">
      <c r="A880" s="7" t="str">
        <f>VLOOKUP(B880,'Client Info'!$A:$B,2, FALSE)</f>
        <v>Pat Sweeney</v>
      </c>
      <c r="B880" s="19" t="str">
        <f>'Client Info'!A880</f>
        <v>EDC1520</v>
      </c>
      <c r="C880" s="19">
        <f ca="1">(IF('Client Info'!M880="","",(IF(YEARFRAC('Client Info'!M880,Reference!$C$4)&lt;1,0,IF(AND(YEARFRAC('Client Info'!M880,Reference!$C$4)&gt;=1,YEARFRAC('Client Info'!M880,Reference!$C$4)&lt;=3),5,IF(AND(YEARFRAC('Client Info'!M880,Reference!$C$4)&gt;=4,YEARFRAC('Client Info'!M880,Reference!$C$4)&lt;=7),15,IF(YEARFRAC('Client Info'!M880,Reference!$C$4)&gt;=8,25,IF(YEARFRAC('Client Info'!M880,Reference!$C$4)=YEARFRAC('Client Info'!M880,Reference!$C$4),0,0))))))))</f>
        <v>25</v>
      </c>
      <c r="D880" s="19">
        <f>IF(OR('Client Info'!J880=Reference!$A$7),0,IF(OR(Reference!$A$5='Client Info'!J880, 'Client Info'!J880=Reference!$A$19,'Client Info'!J880=Reference!$A$23,'Client Info'!J880=Reference!$A$12),25, IF(OR('Client Info'!J880=Reference!$A$6, 'Client Info'!J880=Reference!$A$16),15, IF(OR('Client Info'!J880=Reference!$A$4,'Client Info'!J880=Reference!$A$13,'Client Info'!J880=Reference!$A$17,),5,0))))</f>
        <v>5</v>
      </c>
      <c r="E880" s="19">
        <f>IF('Client Info'!O880&lt;Reference!$E$5,0,IF(AND('Client Info'!O880&gt;=Reference!$E$5,'Client Info'!O880&lt;Reference!$E$6),5,IF(AND('Client Info'!O880&gt;=Reference!$E$6,'Client Info'!O880&lt;Reference!$E$7),15,IF(Reference!$E$7&lt;='Client Info'!O880,25))))</f>
        <v>25</v>
      </c>
      <c r="F880" s="19">
        <f>IF(OR('Client Info'!R880=Reference!$B$4,'Client Info'!R880=Reference!$B$5,'Client Info'!R880=Reference!$B$6),25,0)</f>
        <v>0</v>
      </c>
      <c r="G880" s="19">
        <f t="shared" ca="1" si="15"/>
        <v>55</v>
      </c>
      <c r="H880" s="19" t="s">
        <v>796</v>
      </c>
    </row>
    <row r="881" spans="1:8" x14ac:dyDescent="0.35">
      <c r="A881" s="7" t="str">
        <f>VLOOKUP(B881,'Client Info'!$A:$B,2, FALSE)</f>
        <v>Mary Anne Rooney</v>
      </c>
      <c r="B881" s="19" t="str">
        <f>'Client Info'!A881</f>
        <v>EDC0385</v>
      </c>
      <c r="C881" s="19">
        <f ca="1">(IF('Client Info'!M881="","",(IF(YEARFRAC('Client Info'!M881,Reference!$C$4)&lt;1,0,IF(AND(YEARFRAC('Client Info'!M881,Reference!$C$4)&gt;=1,YEARFRAC('Client Info'!M881,Reference!$C$4)&lt;=3),5,IF(AND(YEARFRAC('Client Info'!M881,Reference!$C$4)&gt;=4,YEARFRAC('Client Info'!M881,Reference!$C$4)&lt;=7),15,IF(YEARFRAC('Client Info'!M881,Reference!$C$4)&gt;=8,25,IF(YEARFRAC('Client Info'!M881,Reference!$C$4)=YEARFRAC('Client Info'!M881,Reference!$C$4),0,0))))))))</f>
        <v>0</v>
      </c>
      <c r="D881" s="19">
        <f>IF(OR('Client Info'!J881=Reference!$A$7),0,IF(OR(Reference!$A$5='Client Info'!J881, 'Client Info'!J881=Reference!$A$19,'Client Info'!J881=Reference!$A$23,'Client Info'!J881=Reference!$A$12),25, IF(OR('Client Info'!J881=Reference!$A$6, 'Client Info'!J881=Reference!$A$16),15, IF(OR('Client Info'!J881=Reference!$A$4,'Client Info'!J881=Reference!$A$13,'Client Info'!J881=Reference!$A$17,),5,0))))</f>
        <v>0</v>
      </c>
      <c r="E881" s="19">
        <f>IF('Client Info'!O881&lt;Reference!$E$5,0,IF(AND('Client Info'!O881&gt;=Reference!$E$5,'Client Info'!O881&lt;Reference!$E$6),5,IF(AND('Client Info'!O881&gt;=Reference!$E$6,'Client Info'!O881&lt;Reference!$E$7),15,IF(Reference!$E$7&lt;='Client Info'!O881,25))))</f>
        <v>0</v>
      </c>
      <c r="F881" s="19">
        <f>IF(OR('Client Info'!R881=Reference!$B$4,'Client Info'!R881=Reference!$B$5,'Client Info'!R881=Reference!$B$6),25,0)</f>
        <v>0</v>
      </c>
      <c r="G881" s="19">
        <f t="shared" ca="1" si="15"/>
        <v>0</v>
      </c>
      <c r="H881" s="19" t="s">
        <v>1659</v>
      </c>
    </row>
    <row r="882" spans="1:8" x14ac:dyDescent="0.35">
      <c r="A882" s="7" t="str">
        <f>VLOOKUP(B882,'Client Info'!$A:$B,2, FALSE)</f>
        <v>Bill Bartels</v>
      </c>
      <c r="B882" s="19" t="str">
        <f>'Client Info'!A882</f>
        <v>EDC2030g</v>
      </c>
      <c r="C882" s="19">
        <f ca="1">(IF('Client Info'!M882="","",(IF(YEARFRAC('Client Info'!M882,Reference!$C$4)&lt;1,0,IF(AND(YEARFRAC('Client Info'!M882,Reference!$C$4)&gt;=1,YEARFRAC('Client Info'!M882,Reference!$C$4)&lt;=3),5,IF(AND(YEARFRAC('Client Info'!M882,Reference!$C$4)&gt;=4,YEARFRAC('Client Info'!M882,Reference!$C$4)&lt;=7),15,IF(YEARFRAC('Client Info'!M882,Reference!$C$4)&gt;=8,25,IF(YEARFRAC('Client Info'!M882,Reference!$C$4)=YEARFRAC('Client Info'!M882,Reference!$C$4),0,0))))))))</f>
        <v>0</v>
      </c>
      <c r="D882" s="19">
        <f>IF(OR('Client Info'!J882=Reference!$A$7),0,IF(OR(Reference!$A$5='Client Info'!J882, 'Client Info'!J882=Reference!$A$19,'Client Info'!J882=Reference!$A$23,'Client Info'!J882=Reference!$A$12),25, IF(OR('Client Info'!J882=Reference!$A$6, 'Client Info'!J882=Reference!$A$16),15, IF(OR('Client Info'!J882=Reference!$A$4,'Client Info'!J882=Reference!$A$13,'Client Info'!J882=Reference!$A$17,),5,0))))</f>
        <v>25</v>
      </c>
      <c r="E882" s="19">
        <f>IF('Client Info'!O882&lt;Reference!$E$5,0,IF(AND('Client Info'!O882&gt;=Reference!$E$5,'Client Info'!O882&lt;Reference!$E$6),5,IF(AND('Client Info'!O882&gt;=Reference!$E$6,'Client Info'!O882&lt;Reference!$E$7),15,IF(Reference!$E$7&lt;='Client Info'!O882,25))))</f>
        <v>0</v>
      </c>
      <c r="F882" s="19">
        <f>IF(OR('Client Info'!R882=Reference!$B$4,'Client Info'!R882=Reference!$B$5,'Client Info'!R882=Reference!$B$6),25,0)</f>
        <v>25</v>
      </c>
      <c r="G882" s="19">
        <f t="shared" ca="1" si="15"/>
        <v>50</v>
      </c>
      <c r="H882" s="19" t="s">
        <v>812</v>
      </c>
    </row>
    <row r="883" spans="1:8" x14ac:dyDescent="0.35">
      <c r="A883" s="7" t="str">
        <f>VLOOKUP(B883,'Client Info'!$A:$B,2, FALSE)</f>
        <v>Alondra Gaytan</v>
      </c>
      <c r="B883" s="19" t="str">
        <f>'Client Info'!A883</f>
        <v>EDC2060g</v>
      </c>
      <c r="C883" s="19">
        <f ca="1">(IF('Client Info'!M883="","",(IF(YEARFRAC('Client Info'!M883,Reference!$C$4)&lt;1,0,IF(AND(YEARFRAC('Client Info'!M883,Reference!$C$4)&gt;=1,YEARFRAC('Client Info'!M883,Reference!$C$4)&lt;=3),5,IF(AND(YEARFRAC('Client Info'!M883,Reference!$C$4)&gt;=4,YEARFRAC('Client Info'!M883,Reference!$C$4)&lt;=7),15,IF(YEARFRAC('Client Info'!M883,Reference!$C$4)&gt;=8,25,IF(YEARFRAC('Client Info'!M883,Reference!$C$4)=YEARFRAC('Client Info'!M883,Reference!$C$4),0,0))))))))</f>
        <v>0</v>
      </c>
      <c r="D883" s="19">
        <f>IF(OR('Client Info'!J883=Reference!$A$7),0,IF(OR(Reference!$A$5='Client Info'!J883, 'Client Info'!J883=Reference!$A$19,'Client Info'!J883=Reference!$A$23,'Client Info'!J883=Reference!$A$12),25, IF(OR('Client Info'!J883=Reference!$A$6, 'Client Info'!J883=Reference!$A$16),15, IF(OR('Client Info'!J883=Reference!$A$4,'Client Info'!J883=Reference!$A$13,'Client Info'!J883=Reference!$A$17,),5,0))))</f>
        <v>0</v>
      </c>
      <c r="E883" s="19">
        <f>IF('Client Info'!O883&lt;Reference!$E$5,0,IF(AND('Client Info'!O883&gt;=Reference!$E$5,'Client Info'!O883&lt;Reference!$E$6),5,IF(AND('Client Info'!O883&gt;=Reference!$E$6,'Client Info'!O883&lt;Reference!$E$7),15,IF(Reference!$E$7&lt;='Client Info'!O883,25))))</f>
        <v>0</v>
      </c>
      <c r="F883" s="19">
        <f>IF(OR('Client Info'!R883=Reference!$B$4,'Client Info'!R883=Reference!$B$5,'Client Info'!R883=Reference!$B$6),25,0)</f>
        <v>0</v>
      </c>
      <c r="G883" s="19">
        <f t="shared" ca="1" si="15"/>
        <v>0</v>
      </c>
      <c r="H883" s="19" t="s">
        <v>885</v>
      </c>
    </row>
    <row r="884" spans="1:8" x14ac:dyDescent="0.35">
      <c r="A884" s="7" t="str">
        <f>VLOOKUP(B884,'Client Info'!$A:$B,2, FALSE)</f>
        <v>Alondra Gaytan</v>
      </c>
      <c r="B884" s="19" t="str">
        <f>'Client Info'!A884</f>
        <v>EDC3010WEV</v>
      </c>
      <c r="C884" s="19">
        <f ca="1">(IF('Client Info'!M884="","",(IF(YEARFRAC('Client Info'!M884,Reference!$C$4)&lt;1,0,IF(AND(YEARFRAC('Client Info'!M884,Reference!$C$4)&gt;=1,YEARFRAC('Client Info'!M884,Reference!$C$4)&lt;=3),5,IF(AND(YEARFRAC('Client Info'!M884,Reference!$C$4)&gt;=4,YEARFRAC('Client Info'!M884,Reference!$C$4)&lt;=7),15,IF(YEARFRAC('Client Info'!M884,Reference!$C$4)&gt;=8,25,IF(YEARFRAC('Client Info'!M884,Reference!$C$4)=YEARFRAC('Client Info'!M884,Reference!$C$4),0,0))))))))</f>
        <v>0</v>
      </c>
      <c r="D884" s="19">
        <f>IF(OR('Client Info'!J884=Reference!$A$7),0,IF(OR(Reference!$A$5='Client Info'!J884, 'Client Info'!J884=Reference!$A$19,'Client Info'!J884=Reference!$A$23,'Client Info'!J884=Reference!$A$12),25, IF(OR('Client Info'!J884=Reference!$A$6, 'Client Info'!J884=Reference!$A$16),15, IF(OR('Client Info'!J884=Reference!$A$4,'Client Info'!J884=Reference!$A$13,'Client Info'!J884=Reference!$A$17,),5,0))))</f>
        <v>5</v>
      </c>
      <c r="E884" s="19">
        <f>IF('Client Info'!O884&lt;Reference!$E$5,0,IF(AND('Client Info'!O884&gt;=Reference!$E$5,'Client Info'!O884&lt;Reference!$E$6),5,IF(AND('Client Info'!O884&gt;=Reference!$E$6,'Client Info'!O884&lt;Reference!$E$7),15,IF(Reference!$E$7&lt;='Client Info'!O884,25))))</f>
        <v>0</v>
      </c>
      <c r="F884" s="19">
        <f>IF(OR('Client Info'!R884=Reference!$B$4,'Client Info'!R884=Reference!$B$5,'Client Info'!R884=Reference!$B$6),25,0)</f>
        <v>0</v>
      </c>
      <c r="G884" s="19">
        <f t="shared" ca="1" si="15"/>
        <v>5</v>
      </c>
      <c r="H884" s="19" t="s">
        <v>885</v>
      </c>
    </row>
    <row r="885" spans="1:8" x14ac:dyDescent="0.35">
      <c r="A885" s="7" t="str">
        <f>VLOOKUP(B885,'Client Info'!$A:$B,2, FALSE)</f>
        <v>Bill Bartels</v>
      </c>
      <c r="B885" s="19" t="str">
        <f>'Client Info'!A885</f>
        <v>EDC1670g</v>
      </c>
      <c r="C885" s="19" t="str">
        <f>(IF('Client Info'!M885="","",(IF(YEARFRAC('Client Info'!M885,Reference!$C$4)&lt;1,0,IF(AND(YEARFRAC('Client Info'!M885,Reference!$C$4)&gt;=1,YEARFRAC('Client Info'!M885,Reference!$C$4)&lt;=3),5,IF(AND(YEARFRAC('Client Info'!M885,Reference!$C$4)&gt;=4,YEARFRAC('Client Info'!M885,Reference!$C$4)&lt;=7),15,IF(YEARFRAC('Client Info'!M885,Reference!$C$4)&gt;=8,25,IF(YEARFRAC('Client Info'!M885,Reference!$C$4)=YEARFRAC('Client Info'!M885,Reference!$C$4),0,0))))))))</f>
        <v/>
      </c>
      <c r="D885" s="19">
        <f>IF(OR('Client Info'!J885=Reference!$A$7),0,IF(OR(Reference!$A$5='Client Info'!J885, 'Client Info'!J885=Reference!$A$19,'Client Info'!J885=Reference!$A$23,'Client Info'!J885=Reference!$A$12),25, IF(OR('Client Info'!J885=Reference!$A$6, 'Client Info'!J885=Reference!$A$16),15, IF(OR('Client Info'!J885=Reference!$A$4,'Client Info'!J885=Reference!$A$13,'Client Info'!J885=Reference!$A$17,),5,0))))</f>
        <v>25</v>
      </c>
      <c r="E885" s="19">
        <f>IF('Client Info'!O885&lt;Reference!$E$5,0,IF(AND('Client Info'!O885&gt;=Reference!$E$5,'Client Info'!O885&lt;Reference!$E$6),5,IF(AND('Client Info'!O885&gt;=Reference!$E$6,'Client Info'!O885&lt;Reference!$E$7),15,IF(Reference!$E$7&lt;='Client Info'!O885,25))))</f>
        <v>0</v>
      </c>
      <c r="F885" s="19">
        <f>IF(OR('Client Info'!R885=Reference!$B$4,'Client Info'!R885=Reference!$B$5,'Client Info'!R885=Reference!$B$6),25,0)</f>
        <v>25</v>
      </c>
      <c r="G885" s="19">
        <f t="shared" si="15"/>
        <v>50</v>
      </c>
      <c r="H885" s="19" t="s">
        <v>812</v>
      </c>
    </row>
    <row r="886" spans="1:8" x14ac:dyDescent="0.35">
      <c r="A886" s="7" t="str">
        <f>VLOOKUP(B886,'Client Info'!$A:$B,2, FALSE)</f>
        <v/>
      </c>
      <c r="B886" s="19" t="str">
        <f>'Client Info'!A886</f>
        <v>EDC2104</v>
      </c>
      <c r="C886" s="19" t="str">
        <f>(IF('Client Info'!M886="","",(IF(YEARFRAC('Client Info'!M886,Reference!$C$4)&lt;1,0,IF(AND(YEARFRAC('Client Info'!M886,Reference!$C$4)&gt;=1,YEARFRAC('Client Info'!M886,Reference!$C$4)&lt;=3),5,IF(AND(YEARFRAC('Client Info'!M886,Reference!$C$4)&gt;=4,YEARFRAC('Client Info'!M886,Reference!$C$4)&lt;=7),15,IF(YEARFRAC('Client Info'!M886,Reference!$C$4)&gt;=8,25,IF(YEARFRAC('Client Info'!M886,Reference!$C$4)=YEARFRAC('Client Info'!M886,Reference!$C$4),0,0))))))))</f>
        <v/>
      </c>
      <c r="D886" s="19">
        <f>IF(OR('Client Info'!J886=Reference!$A$7),0,IF(OR(Reference!$A$5='Client Info'!J886, 'Client Info'!J886=Reference!$A$19,'Client Info'!J886=Reference!$A$23,'Client Info'!J886=Reference!$A$12),25, IF(OR('Client Info'!J886=Reference!$A$6, 'Client Info'!J886=Reference!$A$16),15, IF(OR('Client Info'!J886=Reference!$A$4,'Client Info'!J886=Reference!$A$13,'Client Info'!J886=Reference!$A$17,),5,0))))</f>
        <v>0</v>
      </c>
      <c r="E886" s="19">
        <f>IF('Client Info'!O886&lt;Reference!$E$5,0,IF(AND('Client Info'!O886&gt;=Reference!$E$5,'Client Info'!O886&lt;Reference!$E$6),5,IF(AND('Client Info'!O886&gt;=Reference!$E$6,'Client Info'!O886&lt;Reference!$E$7),15,IF(Reference!$E$7&lt;='Client Info'!O886,25))))</f>
        <v>0</v>
      </c>
      <c r="F886" s="19">
        <f>IF(OR('Client Info'!R886=Reference!$B$4,'Client Info'!R886=Reference!$B$5,'Client Info'!R886=Reference!$B$6),25,0)</f>
        <v>25</v>
      </c>
      <c r="G886" s="19">
        <f t="shared" si="15"/>
        <v>25</v>
      </c>
      <c r="H886" s="19" t="s">
        <v>1030</v>
      </c>
    </row>
    <row r="887" spans="1:8" x14ac:dyDescent="0.35">
      <c r="A887" s="7" t="str">
        <f>VLOOKUP(B887,'Client Info'!$A:$B,2, FALSE)</f>
        <v>Ray Bowman</v>
      </c>
      <c r="B887" s="19" t="str">
        <f>'Client Info'!A887</f>
        <v>EDC2408T</v>
      </c>
      <c r="C887" s="19">
        <f ca="1">(IF('Client Info'!M887="","",(IF(YEARFRAC('Client Info'!M887,Reference!$C$4)&lt;1,0,IF(AND(YEARFRAC('Client Info'!M887,Reference!$C$4)&gt;=1,YEARFRAC('Client Info'!M887,Reference!$C$4)&lt;=3),5,IF(AND(YEARFRAC('Client Info'!M887,Reference!$C$4)&gt;=4,YEARFRAC('Client Info'!M887,Reference!$C$4)&lt;=7),15,IF(YEARFRAC('Client Info'!M887,Reference!$C$4)&gt;=8,25,IF(YEARFRAC('Client Info'!M887,Reference!$C$4)=YEARFRAC('Client Info'!M887,Reference!$C$4),0,0))))))))</f>
        <v>5</v>
      </c>
      <c r="D887" s="19">
        <f>IF(OR('Client Info'!J887=Reference!$A$7),0,IF(OR(Reference!$A$5='Client Info'!J887, 'Client Info'!J887=Reference!$A$19,'Client Info'!J887=Reference!$A$23,'Client Info'!J887=Reference!$A$12),25, IF(OR('Client Info'!J887=Reference!$A$6, 'Client Info'!J887=Reference!$A$16),15, IF(OR('Client Info'!J887=Reference!$A$4,'Client Info'!J887=Reference!$A$13,'Client Info'!J887=Reference!$A$17,),5,0))))</f>
        <v>25</v>
      </c>
      <c r="E887" s="19">
        <f>IF('Client Info'!O887&lt;Reference!$E$5,0,IF(AND('Client Info'!O887&gt;=Reference!$E$5,'Client Info'!O887&lt;Reference!$E$6),5,IF(AND('Client Info'!O887&gt;=Reference!$E$6,'Client Info'!O887&lt;Reference!$E$7),15,IF(Reference!$E$7&lt;='Client Info'!O887,25))))</f>
        <v>0</v>
      </c>
      <c r="F887" s="19">
        <f>IF(OR('Client Info'!R887=Reference!$B$4,'Client Info'!R887=Reference!$B$5,'Client Info'!R887=Reference!$B$6),25,0)</f>
        <v>25</v>
      </c>
      <c r="G887" s="19">
        <f t="shared" ca="1" si="15"/>
        <v>55</v>
      </c>
      <c r="H887" s="19" t="s">
        <v>912</v>
      </c>
    </row>
    <row r="888" spans="1:8" x14ac:dyDescent="0.35">
      <c r="A888" s="7" t="str">
        <f>VLOOKUP(B888,'Client Info'!$A:$B,2, FALSE)</f>
        <v>Ray Bowman</v>
      </c>
      <c r="B888" s="19" t="str">
        <f>'Client Info'!A888</f>
        <v>EDC2400T</v>
      </c>
      <c r="C888" s="19">
        <f ca="1">(IF('Client Info'!M888="","",(IF(YEARFRAC('Client Info'!M888,Reference!$C$4)&lt;1,0,IF(AND(YEARFRAC('Client Info'!M888,Reference!$C$4)&gt;=1,YEARFRAC('Client Info'!M888,Reference!$C$4)&lt;=3),5,IF(AND(YEARFRAC('Client Info'!M888,Reference!$C$4)&gt;=4,YEARFRAC('Client Info'!M888,Reference!$C$4)&lt;=7),15,IF(YEARFRAC('Client Info'!M888,Reference!$C$4)&gt;=8,25,IF(YEARFRAC('Client Info'!M888,Reference!$C$4)=YEARFRAC('Client Info'!M888,Reference!$C$4),0,0))))))))</f>
        <v>5</v>
      </c>
      <c r="D888" s="19">
        <f>IF(OR('Client Info'!J888=Reference!$A$7),0,IF(OR(Reference!$A$5='Client Info'!J888, 'Client Info'!J888=Reference!$A$19,'Client Info'!J888=Reference!$A$23,'Client Info'!J888=Reference!$A$12),25, IF(OR('Client Info'!J888=Reference!$A$6, 'Client Info'!J888=Reference!$A$16),15, IF(OR('Client Info'!J888=Reference!$A$4,'Client Info'!J888=Reference!$A$13,'Client Info'!J888=Reference!$A$17,),5,0))))</f>
        <v>25</v>
      </c>
      <c r="E888" s="19">
        <f>IF('Client Info'!O888&lt;Reference!$E$5,0,IF(AND('Client Info'!O888&gt;=Reference!$E$5,'Client Info'!O888&lt;Reference!$E$6),5,IF(AND('Client Info'!O888&gt;=Reference!$E$6,'Client Info'!O888&lt;Reference!$E$7),15,IF(Reference!$E$7&lt;='Client Info'!O888,25))))</f>
        <v>0</v>
      </c>
      <c r="F888" s="19">
        <f>IF(OR('Client Info'!R888=Reference!$B$4,'Client Info'!R888=Reference!$B$5,'Client Info'!R888=Reference!$B$6),25,0)</f>
        <v>0</v>
      </c>
      <c r="G888" s="19">
        <f t="shared" ca="1" si="15"/>
        <v>30</v>
      </c>
      <c r="H888" s="19" t="s">
        <v>912</v>
      </c>
    </row>
    <row r="889" spans="1:8" x14ac:dyDescent="0.35">
      <c r="A889" s="7" t="str">
        <f>VLOOKUP(B889,'Client Info'!$A:$B,2, FALSE)</f>
        <v>Charles Lowe</v>
      </c>
      <c r="B889" s="19" t="str">
        <f>'Client Info'!A889</f>
        <v>ECCX6920T</v>
      </c>
      <c r="C889" s="19" t="str">
        <f>(IF('Client Info'!M889="","",(IF(YEARFRAC('Client Info'!M889,Reference!$C$4)&lt;1,0,IF(AND(YEARFRAC('Client Info'!M889,Reference!$C$4)&gt;=1,YEARFRAC('Client Info'!M889,Reference!$C$4)&lt;=3),5,IF(AND(YEARFRAC('Client Info'!M889,Reference!$C$4)&gt;=4,YEARFRAC('Client Info'!M889,Reference!$C$4)&lt;=7),15,IF(YEARFRAC('Client Info'!M889,Reference!$C$4)&gt;=8,25,IF(YEARFRAC('Client Info'!M889,Reference!$C$4)=YEARFRAC('Client Info'!M889,Reference!$C$4),0,0))))))))</f>
        <v/>
      </c>
      <c r="D889" s="19">
        <f>IF(OR('Client Info'!J889=Reference!$A$7),0,IF(OR(Reference!$A$5='Client Info'!J889, 'Client Info'!J889=Reference!$A$19,'Client Info'!J889=Reference!$A$23,'Client Info'!J889=Reference!$A$12),25, IF(OR('Client Info'!J889=Reference!$A$6, 'Client Info'!J889=Reference!$A$16),15, IF(OR('Client Info'!J889=Reference!$A$4,'Client Info'!J889=Reference!$A$13,'Client Info'!J889=Reference!$A$17,),5,0))))</f>
        <v>25</v>
      </c>
      <c r="E889" s="19">
        <f>IF('Client Info'!O889&lt;Reference!$E$5,0,IF(AND('Client Info'!O889&gt;=Reference!$E$5,'Client Info'!O889&lt;Reference!$E$6),5,IF(AND('Client Info'!O889&gt;=Reference!$E$6,'Client Info'!O889&lt;Reference!$E$7),15,IF(Reference!$E$7&lt;='Client Info'!O889,25))))</f>
        <v>0</v>
      </c>
      <c r="F889" s="19">
        <f>IF(OR('Client Info'!R889=Reference!$B$4,'Client Info'!R889=Reference!$B$5,'Client Info'!R889=Reference!$B$6),25,0)</f>
        <v>0</v>
      </c>
      <c r="G889" s="19">
        <f t="shared" si="15"/>
        <v>25</v>
      </c>
      <c r="H889" s="19" t="s">
        <v>878</v>
      </c>
    </row>
    <row r="890" spans="1:8" x14ac:dyDescent="0.35">
      <c r="A890" s="7" t="str">
        <f>VLOOKUP(B890,'Client Info'!$A:$B,2, FALSE)</f>
        <v>Bill Bartels</v>
      </c>
      <c r="B890" s="19" t="str">
        <f>'Client Info'!A890</f>
        <v>EDC2158</v>
      </c>
      <c r="C890" s="19" t="str">
        <f>(IF('Client Info'!M890="","",(IF(YEARFRAC('Client Info'!M890,Reference!$C$4)&lt;1,0,IF(AND(YEARFRAC('Client Info'!M890,Reference!$C$4)&gt;=1,YEARFRAC('Client Info'!M890,Reference!$C$4)&lt;=3),5,IF(AND(YEARFRAC('Client Info'!M890,Reference!$C$4)&gt;=4,YEARFRAC('Client Info'!M890,Reference!$C$4)&lt;=7),15,IF(YEARFRAC('Client Info'!M890,Reference!$C$4)&gt;=8,25,IF(YEARFRAC('Client Info'!M890,Reference!$C$4)=YEARFRAC('Client Info'!M890,Reference!$C$4),0,0))))))))</f>
        <v/>
      </c>
      <c r="D890" s="19">
        <f>IF(OR('Client Info'!J890=Reference!$A$7),0,IF(OR(Reference!$A$5='Client Info'!J890, 'Client Info'!J890=Reference!$A$19,'Client Info'!J890=Reference!$A$23,'Client Info'!J890=Reference!$A$12),25, IF(OR('Client Info'!J890=Reference!$A$6, 'Client Info'!J890=Reference!$A$16),15, IF(OR('Client Info'!J890=Reference!$A$4,'Client Info'!J890=Reference!$A$13,'Client Info'!J890=Reference!$A$17,),5,0))))</f>
        <v>5</v>
      </c>
      <c r="E890" s="19">
        <f>IF('Client Info'!O890&lt;Reference!$E$5,0,IF(AND('Client Info'!O890&gt;=Reference!$E$5,'Client Info'!O890&lt;Reference!$E$6),5,IF(AND('Client Info'!O890&gt;=Reference!$E$6,'Client Info'!O890&lt;Reference!$E$7),15,IF(Reference!$E$7&lt;='Client Info'!O890,25))))</f>
        <v>0</v>
      </c>
      <c r="F890" s="19">
        <f>IF(OR('Client Info'!R890=Reference!$B$4,'Client Info'!R890=Reference!$B$5,'Client Info'!R890=Reference!$B$6),25,0)</f>
        <v>0</v>
      </c>
      <c r="G890" s="19">
        <f t="shared" si="15"/>
        <v>5</v>
      </c>
      <c r="H890" s="19" t="s">
        <v>812</v>
      </c>
    </row>
    <row r="891" spans="1:8" x14ac:dyDescent="0.35">
      <c r="A891" s="7" t="str">
        <f>VLOOKUP(B891,'Client Info'!$A:$B,2, FALSE)</f>
        <v>Bill Bartels</v>
      </c>
      <c r="B891" s="19" t="str">
        <f>'Client Info'!A891</f>
        <v>EDC2009g</v>
      </c>
      <c r="C891" s="19">
        <f ca="1">(IF('Client Info'!M891="","",(IF(YEARFRAC('Client Info'!M891,Reference!$C$4)&lt;1,0,IF(AND(YEARFRAC('Client Info'!M891,Reference!$C$4)&gt;=1,YEARFRAC('Client Info'!M891,Reference!$C$4)&lt;=3),5,IF(AND(YEARFRAC('Client Info'!M891,Reference!$C$4)&gt;=4,YEARFRAC('Client Info'!M891,Reference!$C$4)&lt;=7),15,IF(YEARFRAC('Client Info'!M891,Reference!$C$4)&gt;=8,25,IF(YEARFRAC('Client Info'!M891,Reference!$C$4)=YEARFRAC('Client Info'!M891,Reference!$C$4),0,0))))))))</f>
        <v>5</v>
      </c>
      <c r="D891" s="19">
        <f>IF(OR('Client Info'!J891=Reference!$A$7),0,IF(OR(Reference!$A$5='Client Info'!J891, 'Client Info'!J891=Reference!$A$19,'Client Info'!J891=Reference!$A$23,'Client Info'!J891=Reference!$A$12),25, IF(OR('Client Info'!J891=Reference!$A$6, 'Client Info'!J891=Reference!$A$16),15, IF(OR('Client Info'!J891=Reference!$A$4,'Client Info'!J891=Reference!$A$13,'Client Info'!J891=Reference!$A$17,),5,0))))</f>
        <v>15</v>
      </c>
      <c r="E891" s="19">
        <f>IF('Client Info'!O891&lt;Reference!$E$5,0,IF(AND('Client Info'!O891&gt;=Reference!$E$5,'Client Info'!O891&lt;Reference!$E$6),5,IF(AND('Client Info'!O891&gt;=Reference!$E$6,'Client Info'!O891&lt;Reference!$E$7),15,IF(Reference!$E$7&lt;='Client Info'!O891,25))))</f>
        <v>0</v>
      </c>
      <c r="F891" s="19">
        <f>IF(OR('Client Info'!R891=Reference!$B$4,'Client Info'!R891=Reference!$B$5,'Client Info'!R891=Reference!$B$6),25,0)</f>
        <v>0</v>
      </c>
      <c r="G891" s="19">
        <f t="shared" ca="1" si="15"/>
        <v>20</v>
      </c>
      <c r="H891" s="19" t="s">
        <v>812</v>
      </c>
    </row>
    <row r="892" spans="1:8" x14ac:dyDescent="0.35">
      <c r="A892" s="7" t="str">
        <f>VLOOKUP(B892,'Client Info'!$A:$B,2, FALSE)</f>
        <v>Shalene Hayman</v>
      </c>
      <c r="B892" s="19" t="str">
        <f>'Client Info'!A892</f>
        <v>EDC1961g</v>
      </c>
      <c r="C892" s="19" t="str">
        <f>(IF('Client Info'!M892="","",(IF(YEARFRAC('Client Info'!M892,Reference!$C$4)&lt;1,0,IF(AND(YEARFRAC('Client Info'!M892,Reference!$C$4)&gt;=1,YEARFRAC('Client Info'!M892,Reference!$C$4)&lt;=3),5,IF(AND(YEARFRAC('Client Info'!M892,Reference!$C$4)&gt;=4,YEARFRAC('Client Info'!M892,Reference!$C$4)&lt;=7),15,IF(YEARFRAC('Client Info'!M892,Reference!$C$4)&gt;=8,25,IF(YEARFRAC('Client Info'!M892,Reference!$C$4)=YEARFRAC('Client Info'!M892,Reference!$C$4),0,0))))))))</f>
        <v/>
      </c>
      <c r="D892" s="19">
        <f>IF(OR('Client Info'!J892=Reference!$A$7),0,IF(OR(Reference!$A$5='Client Info'!J892, 'Client Info'!J892=Reference!$A$19,'Client Info'!J892=Reference!$A$23,'Client Info'!J892=Reference!$A$12),25, IF(OR('Client Info'!J892=Reference!$A$6, 'Client Info'!J892=Reference!$A$16),15, IF(OR('Client Info'!J892=Reference!$A$4,'Client Info'!J892=Reference!$A$13,'Client Info'!J892=Reference!$A$17,),5,0))))</f>
        <v>25</v>
      </c>
      <c r="E892" s="19">
        <f>IF('Client Info'!O892&lt;Reference!$E$5,0,IF(AND('Client Info'!O892&gt;=Reference!$E$5,'Client Info'!O892&lt;Reference!$E$6),5,IF(AND('Client Info'!O892&gt;=Reference!$E$6,'Client Info'!O892&lt;Reference!$E$7),15,IF(Reference!$E$7&lt;='Client Info'!O892,25))))</f>
        <v>0</v>
      </c>
      <c r="F892" s="19">
        <f>IF(OR('Client Info'!R892=Reference!$B$4,'Client Info'!R892=Reference!$B$5,'Client Info'!R892=Reference!$B$6),25,0)</f>
        <v>25</v>
      </c>
      <c r="G892" s="19">
        <f t="shared" si="15"/>
        <v>50</v>
      </c>
      <c r="H892" s="19" t="s">
        <v>909</v>
      </c>
    </row>
    <row r="893" spans="1:8" x14ac:dyDescent="0.35">
      <c r="A893" s="7" t="str">
        <f>VLOOKUP(B893,'Client Info'!$A:$B,2, FALSE)</f>
        <v>Eric J. Zackrison</v>
      </c>
      <c r="B893" s="19" t="str">
        <f>'Client Info'!A893</f>
        <v>EDC2477</v>
      </c>
      <c r="C893" s="19" t="str">
        <f>(IF('Client Info'!M893="","",(IF(YEARFRAC('Client Info'!M893,Reference!$C$4)&lt;1,0,IF(AND(YEARFRAC('Client Info'!M893,Reference!$C$4)&gt;=1,YEARFRAC('Client Info'!M893,Reference!$C$4)&lt;=3),5,IF(AND(YEARFRAC('Client Info'!M893,Reference!$C$4)&gt;=4,YEARFRAC('Client Info'!M893,Reference!$C$4)&lt;=7),15,IF(YEARFRAC('Client Info'!M893,Reference!$C$4)&gt;=8,25,IF(YEARFRAC('Client Info'!M893,Reference!$C$4)=YEARFRAC('Client Info'!M893,Reference!$C$4),0,0))))))))</f>
        <v/>
      </c>
      <c r="D893" s="19">
        <f>IF(OR('Client Info'!J893=Reference!$A$7),0,IF(OR(Reference!$A$5='Client Info'!J893, 'Client Info'!J893=Reference!$A$19,'Client Info'!J893=Reference!$A$23,'Client Info'!J893=Reference!$A$12),25, IF(OR('Client Info'!J893=Reference!$A$6, 'Client Info'!J893=Reference!$A$16),15, IF(OR('Client Info'!J893=Reference!$A$4,'Client Info'!J893=Reference!$A$13,'Client Info'!J893=Reference!$A$17,),5,0))))</f>
        <v>5</v>
      </c>
      <c r="E893" s="19">
        <f>IF('Client Info'!O893&lt;Reference!$E$5,0,IF(AND('Client Info'!O893&gt;=Reference!$E$5,'Client Info'!O893&lt;Reference!$E$6),5,IF(AND('Client Info'!O893&gt;=Reference!$E$6,'Client Info'!O893&lt;Reference!$E$7),15,IF(Reference!$E$7&lt;='Client Info'!O893,25))))</f>
        <v>0</v>
      </c>
      <c r="F893" s="19">
        <f>IF(OR('Client Info'!R893=Reference!$B$4,'Client Info'!R893=Reference!$B$5,'Client Info'!R893=Reference!$B$6),25,0)</f>
        <v>0</v>
      </c>
      <c r="G893" s="19">
        <f t="shared" si="15"/>
        <v>5</v>
      </c>
      <c r="H893" s="19" t="s">
        <v>1367</v>
      </c>
    </row>
    <row r="894" spans="1:8" x14ac:dyDescent="0.35">
      <c r="A894" s="7" t="str">
        <f>VLOOKUP(B894,'Client Info'!$A:$B,2, FALSE)</f>
        <v>Clare Briglio</v>
      </c>
      <c r="B894" s="19" t="str">
        <f>'Client Info'!A894</f>
        <v>EDC1733g</v>
      </c>
      <c r="C894" s="19">
        <f ca="1">(IF('Client Info'!M894="","",(IF(YEARFRAC('Client Info'!M894,Reference!$C$4)&lt;1,0,IF(AND(YEARFRAC('Client Info'!M894,Reference!$C$4)&gt;=1,YEARFRAC('Client Info'!M894,Reference!$C$4)&lt;=3),5,IF(AND(YEARFRAC('Client Info'!M894,Reference!$C$4)&gt;=4,YEARFRAC('Client Info'!M894,Reference!$C$4)&lt;=7),15,IF(YEARFRAC('Client Info'!M894,Reference!$C$4)&gt;=8,25,IF(YEARFRAC('Client Info'!M894,Reference!$C$4)=YEARFRAC('Client Info'!M894,Reference!$C$4),0,0))))))))</f>
        <v>0</v>
      </c>
      <c r="D894" s="19">
        <f>IF(OR('Client Info'!J894=Reference!$A$7),0,IF(OR(Reference!$A$5='Client Info'!J894, 'Client Info'!J894=Reference!$A$19,'Client Info'!J894=Reference!$A$23,'Client Info'!J894=Reference!$A$12),25, IF(OR('Client Info'!J894=Reference!$A$6, 'Client Info'!J894=Reference!$A$16),15, IF(OR('Client Info'!J894=Reference!$A$4,'Client Info'!J894=Reference!$A$13,'Client Info'!J894=Reference!$A$17,),5,0))))</f>
        <v>15</v>
      </c>
      <c r="E894" s="19">
        <f>IF('Client Info'!O894&lt;Reference!$E$5,0,IF(AND('Client Info'!O894&gt;=Reference!$E$5,'Client Info'!O894&lt;Reference!$E$6),5,IF(AND('Client Info'!O894&gt;=Reference!$E$6,'Client Info'!O894&lt;Reference!$E$7),15,IF(Reference!$E$7&lt;='Client Info'!O894,25))))</f>
        <v>0</v>
      </c>
      <c r="F894" s="19">
        <f>IF(OR('Client Info'!R894=Reference!$B$4,'Client Info'!R894=Reference!$B$5,'Client Info'!R894=Reference!$B$6),25,0)</f>
        <v>25</v>
      </c>
      <c r="G894" s="19">
        <f t="shared" ca="1" si="15"/>
        <v>40</v>
      </c>
      <c r="H894" s="19" t="s">
        <v>809</v>
      </c>
    </row>
    <row r="895" spans="1:8" x14ac:dyDescent="0.35">
      <c r="A895" s="7" t="str">
        <f>VLOOKUP(B895,'Client Info'!$A:$B,2, FALSE)</f>
        <v>Julie Samson</v>
      </c>
      <c r="B895" s="19" t="str">
        <f>'Client Info'!A895</f>
        <v>EDC2606</v>
      </c>
      <c r="C895" s="19">
        <f ca="1">(IF('Client Info'!M895="","",(IF(YEARFRAC('Client Info'!M895,Reference!$C$4)&lt;1,0,IF(AND(YEARFRAC('Client Info'!M895,Reference!$C$4)&gt;=1,YEARFRAC('Client Info'!M895,Reference!$C$4)&lt;=3),5,IF(AND(YEARFRAC('Client Info'!M895,Reference!$C$4)&gt;=4,YEARFRAC('Client Info'!M895,Reference!$C$4)&lt;=7),15,IF(YEARFRAC('Client Info'!M895,Reference!$C$4)&gt;=8,25,IF(YEARFRAC('Client Info'!M895,Reference!$C$4)=YEARFRAC('Client Info'!M895,Reference!$C$4),0,0))))))))</f>
        <v>5</v>
      </c>
      <c r="D895" s="19">
        <f>IF(OR('Client Info'!J895=Reference!$A$7),0,IF(OR(Reference!$A$5='Client Info'!J895, 'Client Info'!J895=Reference!$A$19,'Client Info'!J895=Reference!$A$23,'Client Info'!J895=Reference!$A$12),25, IF(OR('Client Info'!J895=Reference!$A$6, 'Client Info'!J895=Reference!$A$16),15, IF(OR('Client Info'!J895=Reference!$A$4,'Client Info'!J895=Reference!$A$13,'Client Info'!J895=Reference!$A$17,),5,0))))</f>
        <v>5</v>
      </c>
      <c r="E895" s="19">
        <f>IF('Client Info'!O895&lt;Reference!$E$5,0,IF(AND('Client Info'!O895&gt;=Reference!$E$5,'Client Info'!O895&lt;Reference!$E$6),5,IF(AND('Client Info'!O895&gt;=Reference!$E$6,'Client Info'!O895&lt;Reference!$E$7),15,IF(Reference!$E$7&lt;='Client Info'!O895,25))))</f>
        <v>0</v>
      </c>
      <c r="F895" s="19">
        <f>IF(OR('Client Info'!R895=Reference!$B$4,'Client Info'!R895=Reference!$B$5,'Client Info'!R895=Reference!$B$6),25,0)</f>
        <v>0</v>
      </c>
      <c r="G895" s="19">
        <f t="shared" ca="1" si="15"/>
        <v>10</v>
      </c>
      <c r="H895" s="19" t="s">
        <v>835</v>
      </c>
    </row>
    <row r="896" spans="1:8" x14ac:dyDescent="0.35">
      <c r="A896" s="7" t="str">
        <f>VLOOKUP(B896,'Client Info'!$A:$B,2, FALSE)</f>
        <v>Pat Sweeney</v>
      </c>
      <c r="B896" s="19" t="str">
        <f>'Client Info'!A896</f>
        <v>EDC2121</v>
      </c>
      <c r="C896" s="19">
        <f ca="1">(IF('Client Info'!M896="","",(IF(YEARFRAC('Client Info'!M896,Reference!$C$4)&lt;1,0,IF(AND(YEARFRAC('Client Info'!M896,Reference!$C$4)&gt;=1,YEARFRAC('Client Info'!M896,Reference!$C$4)&lt;=3),5,IF(AND(YEARFRAC('Client Info'!M896,Reference!$C$4)&gt;=4,YEARFRAC('Client Info'!M896,Reference!$C$4)&lt;=7),15,IF(YEARFRAC('Client Info'!M896,Reference!$C$4)&gt;=8,25,IF(YEARFRAC('Client Info'!M896,Reference!$C$4)=YEARFRAC('Client Info'!M896,Reference!$C$4),0,0))))))))</f>
        <v>25</v>
      </c>
      <c r="D896" s="19">
        <f>IF(OR('Client Info'!J896=Reference!$A$7),0,IF(OR(Reference!$A$5='Client Info'!J896, 'Client Info'!J896=Reference!$A$19,'Client Info'!J896=Reference!$A$23,'Client Info'!J896=Reference!$A$12),25, IF(OR('Client Info'!J896=Reference!$A$6, 'Client Info'!J896=Reference!$A$16),15, IF(OR('Client Info'!J896=Reference!$A$4,'Client Info'!J896=Reference!$A$13,'Client Info'!J896=Reference!$A$17,),5,0))))</f>
        <v>0</v>
      </c>
      <c r="E896" s="19">
        <f>IF('Client Info'!O896&lt;Reference!$E$5,0,IF(AND('Client Info'!O896&gt;=Reference!$E$5,'Client Info'!O896&lt;Reference!$E$6),5,IF(AND('Client Info'!O896&gt;=Reference!$E$6,'Client Info'!O896&lt;Reference!$E$7),15,IF(Reference!$E$7&lt;='Client Info'!O896,25))))</f>
        <v>0</v>
      </c>
      <c r="F896" s="19">
        <f>IF(OR('Client Info'!R896=Reference!$B$4,'Client Info'!R896=Reference!$B$5,'Client Info'!R896=Reference!$B$6),25,0)</f>
        <v>0</v>
      </c>
      <c r="G896" s="19">
        <f t="shared" ca="1" si="15"/>
        <v>25</v>
      </c>
      <c r="H896" s="19" t="s">
        <v>796</v>
      </c>
    </row>
    <row r="897" spans="1:8" x14ac:dyDescent="0.35">
      <c r="A897" s="7" t="str">
        <f>VLOOKUP(B897,'Client Info'!$A:$B,2, FALSE)</f>
        <v>Michael Kauffman</v>
      </c>
      <c r="B897" s="19" t="str">
        <f>'Client Info'!A897</f>
        <v>EDC2173</v>
      </c>
      <c r="C897" s="19">
        <f ca="1">(IF('Client Info'!M897="","",(IF(YEARFRAC('Client Info'!M897,Reference!$C$4)&lt;1,0,IF(AND(YEARFRAC('Client Info'!M897,Reference!$C$4)&gt;=1,YEARFRAC('Client Info'!M897,Reference!$C$4)&lt;=3),5,IF(AND(YEARFRAC('Client Info'!M897,Reference!$C$4)&gt;=4,YEARFRAC('Client Info'!M897,Reference!$C$4)&lt;=7),15,IF(YEARFRAC('Client Info'!M897,Reference!$C$4)&gt;=8,25,IF(YEARFRAC('Client Info'!M897,Reference!$C$4)=YEARFRAC('Client Info'!M897,Reference!$C$4),0,0))))))))</f>
        <v>5</v>
      </c>
      <c r="D897" s="19">
        <f>IF(OR('Client Info'!J897=Reference!$A$7),0,IF(OR(Reference!$A$5='Client Info'!J897, 'Client Info'!J897=Reference!$A$19,'Client Info'!J897=Reference!$A$23,'Client Info'!J897=Reference!$A$12),25, IF(OR('Client Info'!J897=Reference!$A$6, 'Client Info'!J897=Reference!$A$16),15, IF(OR('Client Info'!J897=Reference!$A$4,'Client Info'!J897=Reference!$A$13,'Client Info'!J897=Reference!$A$17,),5,0))))</f>
        <v>25</v>
      </c>
      <c r="E897" s="19">
        <f>IF('Client Info'!O897&lt;Reference!$E$5,0,IF(AND('Client Info'!O897&gt;=Reference!$E$5,'Client Info'!O897&lt;Reference!$E$6),5,IF(AND('Client Info'!O897&gt;=Reference!$E$6,'Client Info'!O897&lt;Reference!$E$7),15,IF(Reference!$E$7&lt;='Client Info'!O897,25))))</f>
        <v>0</v>
      </c>
      <c r="F897" s="19">
        <f>IF(OR('Client Info'!R897=Reference!$B$4,'Client Info'!R897=Reference!$B$5,'Client Info'!R897=Reference!$B$6),25,0)</f>
        <v>0</v>
      </c>
      <c r="G897" s="19">
        <f t="shared" ca="1" si="15"/>
        <v>30</v>
      </c>
      <c r="H897" s="19" t="s">
        <v>882</v>
      </c>
    </row>
    <row r="898" spans="1:8" x14ac:dyDescent="0.35">
      <c r="A898" s="7" t="str">
        <f>VLOOKUP(B898,'Client Info'!$A:$B,2, FALSE)</f>
        <v>Mary Anne Rooney</v>
      </c>
      <c r="B898" s="19" t="str">
        <f>'Client Info'!A898</f>
        <v>EDC0857</v>
      </c>
      <c r="C898" s="19">
        <f ca="1">(IF('Client Info'!M898="","",(IF(YEARFRAC('Client Info'!M898,Reference!$C$4)&lt;1,0,IF(AND(YEARFRAC('Client Info'!M898,Reference!$C$4)&gt;=1,YEARFRAC('Client Info'!M898,Reference!$C$4)&lt;=3),5,IF(AND(YEARFRAC('Client Info'!M898,Reference!$C$4)&gt;=4,YEARFRAC('Client Info'!M898,Reference!$C$4)&lt;=7),15,IF(YEARFRAC('Client Info'!M898,Reference!$C$4)&gt;=8,25,IF(YEARFRAC('Client Info'!M898,Reference!$C$4)=YEARFRAC('Client Info'!M898,Reference!$C$4),0,0))))))))</f>
        <v>25</v>
      </c>
      <c r="D898" s="19">
        <f>IF(OR('Client Info'!J898=Reference!$A$7),0,IF(OR(Reference!$A$5='Client Info'!J898, 'Client Info'!J898=Reference!$A$19,'Client Info'!J898=Reference!$A$23,'Client Info'!J898=Reference!$A$12),25, IF(OR('Client Info'!J898=Reference!$A$6, 'Client Info'!J898=Reference!$A$16),15, IF(OR('Client Info'!J898=Reference!$A$4,'Client Info'!J898=Reference!$A$13,'Client Info'!J898=Reference!$A$17,),5,0))))</f>
        <v>5</v>
      </c>
      <c r="E898" s="19">
        <f>IF('Client Info'!O898&lt;Reference!$E$5,0,IF(AND('Client Info'!O898&gt;=Reference!$E$5,'Client Info'!O898&lt;Reference!$E$6),5,IF(AND('Client Info'!O898&gt;=Reference!$E$6,'Client Info'!O898&lt;Reference!$E$7),15,IF(Reference!$E$7&lt;='Client Info'!O898,25))))</f>
        <v>5</v>
      </c>
      <c r="F898" s="19">
        <f>IF(OR('Client Info'!R898=Reference!$B$4,'Client Info'!R898=Reference!$B$5,'Client Info'!R898=Reference!$B$6),25,0)</f>
        <v>0</v>
      </c>
      <c r="G898" s="19">
        <f t="shared" ca="1" si="15"/>
        <v>35</v>
      </c>
      <c r="H898" s="19" t="s">
        <v>1659</v>
      </c>
    </row>
    <row r="899" spans="1:8" x14ac:dyDescent="0.35">
      <c r="A899" s="7" t="str">
        <f>VLOOKUP(B899,'Client Info'!$A:$B,2, FALSE)</f>
        <v>Clare Briglio</v>
      </c>
      <c r="B899" s="19" t="str">
        <f>'Client Info'!A899</f>
        <v>EDC2199</v>
      </c>
      <c r="C899" s="19" t="str">
        <f>(IF('Client Info'!M899="","",(IF(YEARFRAC('Client Info'!M899,Reference!$C$4)&lt;1,0,IF(AND(YEARFRAC('Client Info'!M899,Reference!$C$4)&gt;=1,YEARFRAC('Client Info'!M899,Reference!$C$4)&lt;=3),5,IF(AND(YEARFRAC('Client Info'!M899,Reference!$C$4)&gt;=4,YEARFRAC('Client Info'!M899,Reference!$C$4)&lt;=7),15,IF(YEARFRAC('Client Info'!M899,Reference!$C$4)&gt;=8,25,IF(YEARFRAC('Client Info'!M899,Reference!$C$4)=YEARFRAC('Client Info'!M899,Reference!$C$4),0,0))))))))</f>
        <v/>
      </c>
      <c r="D899" s="19">
        <f>IF(OR('Client Info'!J899=Reference!$A$7),0,IF(OR(Reference!$A$5='Client Info'!J899, 'Client Info'!J899=Reference!$A$19,'Client Info'!J899=Reference!$A$23,'Client Info'!J899=Reference!$A$12),25, IF(OR('Client Info'!J899=Reference!$A$6, 'Client Info'!J899=Reference!$A$16),15, IF(OR('Client Info'!J899=Reference!$A$4,'Client Info'!J899=Reference!$A$13,'Client Info'!J899=Reference!$A$17,),5,0))))</f>
        <v>5</v>
      </c>
      <c r="E899" s="19">
        <f>IF('Client Info'!O899&lt;Reference!$E$5,0,IF(AND('Client Info'!O899&gt;=Reference!$E$5,'Client Info'!O899&lt;Reference!$E$6),5,IF(AND('Client Info'!O899&gt;=Reference!$E$6,'Client Info'!O899&lt;Reference!$E$7),15,IF(Reference!$E$7&lt;='Client Info'!O899,25))))</f>
        <v>0</v>
      </c>
      <c r="F899" s="19">
        <f>IF(OR('Client Info'!R899=Reference!$B$4,'Client Info'!R899=Reference!$B$5,'Client Info'!R899=Reference!$B$6),25,0)</f>
        <v>0</v>
      </c>
      <c r="G899" s="19">
        <f t="shared" si="15"/>
        <v>5</v>
      </c>
      <c r="H899" s="19" t="s">
        <v>809</v>
      </c>
    </row>
    <row r="900" spans="1:8" x14ac:dyDescent="0.35">
      <c r="A900" s="7" t="str">
        <f>VLOOKUP(B900,'Client Info'!$A:$B,2, FALSE)</f>
        <v>Julie Samson</v>
      </c>
      <c r="B900" s="19" t="str">
        <f>'Client Info'!A900</f>
        <v>EDC1808</v>
      </c>
      <c r="C900" s="19" t="str">
        <f>(IF('Client Info'!M900="","",(IF(YEARFRAC('Client Info'!M900,Reference!$C$4)&lt;1,0,IF(AND(YEARFRAC('Client Info'!M900,Reference!$C$4)&gt;=1,YEARFRAC('Client Info'!M900,Reference!$C$4)&lt;=3),5,IF(AND(YEARFRAC('Client Info'!M900,Reference!$C$4)&gt;=4,YEARFRAC('Client Info'!M900,Reference!$C$4)&lt;=7),15,IF(YEARFRAC('Client Info'!M900,Reference!$C$4)&gt;=8,25,IF(YEARFRAC('Client Info'!M900,Reference!$C$4)=YEARFRAC('Client Info'!M900,Reference!$C$4),0,0))))))))</f>
        <v/>
      </c>
      <c r="D900" s="19">
        <f>IF(OR('Client Info'!J900=Reference!$A$7),0,IF(OR(Reference!$A$5='Client Info'!J900, 'Client Info'!J900=Reference!$A$19,'Client Info'!J900=Reference!$A$23,'Client Info'!J900=Reference!$A$12),25, IF(OR('Client Info'!J900=Reference!$A$6, 'Client Info'!J900=Reference!$A$16),15, IF(OR('Client Info'!J900=Reference!$A$4,'Client Info'!J900=Reference!$A$13,'Client Info'!J900=Reference!$A$17,),5,0))))</f>
        <v>15</v>
      </c>
      <c r="E900" s="19">
        <f>IF('Client Info'!O900&lt;Reference!$E$5,0,IF(AND('Client Info'!O900&gt;=Reference!$E$5,'Client Info'!O900&lt;Reference!$E$6),5,IF(AND('Client Info'!O900&gt;=Reference!$E$6,'Client Info'!O900&lt;Reference!$E$7),15,IF(Reference!$E$7&lt;='Client Info'!O900,25))))</f>
        <v>0</v>
      </c>
      <c r="F900" s="19">
        <f>IF(OR('Client Info'!R900=Reference!$B$4,'Client Info'!R900=Reference!$B$5,'Client Info'!R900=Reference!$B$6),25,0)</f>
        <v>0</v>
      </c>
      <c r="G900" s="19">
        <f t="shared" si="15"/>
        <v>15</v>
      </c>
      <c r="H900" s="19" t="s">
        <v>835</v>
      </c>
    </row>
    <row r="901" spans="1:8" x14ac:dyDescent="0.35">
      <c r="A901" s="7" t="str">
        <f>VLOOKUP(B901,'Client Info'!$A:$B,2, FALSE)</f>
        <v>Bill Bartels</v>
      </c>
      <c r="B901" s="19" t="str">
        <f>'Client Info'!A901</f>
        <v>EDC2674</v>
      </c>
      <c r="C901" s="19" t="str">
        <f>(IF('Client Info'!M901="","",(IF(YEARFRAC('Client Info'!M901,Reference!$C$4)&lt;1,0,IF(AND(YEARFRAC('Client Info'!M901,Reference!$C$4)&gt;=1,YEARFRAC('Client Info'!M901,Reference!$C$4)&lt;=3),5,IF(AND(YEARFRAC('Client Info'!M901,Reference!$C$4)&gt;=4,YEARFRAC('Client Info'!M901,Reference!$C$4)&lt;=7),15,IF(YEARFRAC('Client Info'!M901,Reference!$C$4)&gt;=8,25,IF(YEARFRAC('Client Info'!M901,Reference!$C$4)=YEARFRAC('Client Info'!M901,Reference!$C$4),0,0))))))))</f>
        <v/>
      </c>
      <c r="D901" s="19">
        <f>IF(OR('Client Info'!J901=Reference!$A$7),0,IF(OR(Reference!$A$5='Client Info'!J901, 'Client Info'!J901=Reference!$A$19,'Client Info'!J901=Reference!$A$23,'Client Info'!J901=Reference!$A$12),25, IF(OR('Client Info'!J901=Reference!$A$6, 'Client Info'!J901=Reference!$A$16),15, IF(OR('Client Info'!J901=Reference!$A$4,'Client Info'!J901=Reference!$A$13,'Client Info'!J901=Reference!$A$17,),5,0))))</f>
        <v>5</v>
      </c>
      <c r="E901" s="19">
        <f>IF('Client Info'!O901&lt;Reference!$E$5,0,IF(AND('Client Info'!O901&gt;=Reference!$E$5,'Client Info'!O901&lt;Reference!$E$6),5,IF(AND('Client Info'!O901&gt;=Reference!$E$6,'Client Info'!O901&lt;Reference!$E$7),15,IF(Reference!$E$7&lt;='Client Info'!O901,25))))</f>
        <v>0</v>
      </c>
      <c r="F901" s="19">
        <f>IF(OR('Client Info'!R901=Reference!$B$4,'Client Info'!R901=Reference!$B$5,'Client Info'!R901=Reference!$B$6),25,0)</f>
        <v>0</v>
      </c>
      <c r="G901" s="19">
        <f t="shared" si="15"/>
        <v>5</v>
      </c>
      <c r="H901" s="19" t="s">
        <v>812</v>
      </c>
    </row>
    <row r="902" spans="1:8" x14ac:dyDescent="0.35">
      <c r="A902" s="7" t="str">
        <f>VLOOKUP(B902,'Client Info'!$A:$B,2, FALSE)</f>
        <v>Gonzalo Fernandez</v>
      </c>
      <c r="B902" s="19" t="str">
        <f>'Client Info'!A902</f>
        <v>EDC2783DRR</v>
      </c>
      <c r="C902" s="19">
        <f ca="1">(IF('Client Info'!M902="","",(IF(YEARFRAC('Client Info'!M902,Reference!$C$4)&lt;1,0,IF(AND(YEARFRAC('Client Info'!M902,Reference!$C$4)&gt;=1,YEARFRAC('Client Info'!M902,Reference!$C$4)&lt;=3),5,IF(AND(YEARFRAC('Client Info'!M902,Reference!$C$4)&gt;=4,YEARFRAC('Client Info'!M902,Reference!$C$4)&lt;=7),15,IF(YEARFRAC('Client Info'!M902,Reference!$C$4)&gt;=8,25,IF(YEARFRAC('Client Info'!M902,Reference!$C$4)=YEARFRAC('Client Info'!M902,Reference!$C$4),0,0))))))))</f>
        <v>25</v>
      </c>
      <c r="D902" s="19">
        <f>IF(OR('Client Info'!J902=Reference!$A$7),0,IF(OR(Reference!$A$5='Client Info'!J902, 'Client Info'!J902=Reference!$A$19,'Client Info'!J902=Reference!$A$23,'Client Info'!J902=Reference!$A$12),25, IF(OR('Client Info'!J902=Reference!$A$6, 'Client Info'!J902=Reference!$A$16),15, IF(OR('Client Info'!J902=Reference!$A$4,'Client Info'!J902=Reference!$A$13,'Client Info'!J902=Reference!$A$17,),5,0))))</f>
        <v>5</v>
      </c>
      <c r="E902" s="19">
        <f>IF('Client Info'!O902&lt;Reference!$E$5,0,IF(AND('Client Info'!O902&gt;=Reference!$E$5,'Client Info'!O902&lt;Reference!$E$6),5,IF(AND('Client Info'!O902&gt;=Reference!$E$6,'Client Info'!O902&lt;Reference!$E$7),15,IF(Reference!$E$7&lt;='Client Info'!O902,25))))</f>
        <v>0</v>
      </c>
      <c r="F902" s="19">
        <f>IF(OR('Client Info'!R902=Reference!$B$4,'Client Info'!R902=Reference!$B$5,'Client Info'!R902=Reference!$B$6),25,0)</f>
        <v>0</v>
      </c>
      <c r="G902" s="19">
        <f t="shared" ca="1" si="15"/>
        <v>30</v>
      </c>
      <c r="H902" s="19" t="s">
        <v>848</v>
      </c>
    </row>
    <row r="903" spans="1:8" x14ac:dyDescent="0.35">
      <c r="A903" s="7" t="str">
        <f>VLOOKUP(B903,'Client Info'!$A:$B,2, FALSE)</f>
        <v>Ray Bowman</v>
      </c>
      <c r="B903" s="19" t="str">
        <f>'Client Info'!A903</f>
        <v>EDC2413T</v>
      </c>
      <c r="C903" s="19" t="str">
        <f>(IF('Client Info'!M903="","",(IF(YEARFRAC('Client Info'!M903,Reference!$C$4)&lt;1,0,IF(AND(YEARFRAC('Client Info'!M903,Reference!$C$4)&gt;=1,YEARFRAC('Client Info'!M903,Reference!$C$4)&lt;=3),5,IF(AND(YEARFRAC('Client Info'!M903,Reference!$C$4)&gt;=4,YEARFRAC('Client Info'!M903,Reference!$C$4)&lt;=7),15,IF(YEARFRAC('Client Info'!M903,Reference!$C$4)&gt;=8,25,IF(YEARFRAC('Client Info'!M903,Reference!$C$4)=YEARFRAC('Client Info'!M903,Reference!$C$4),0,0))))))))</f>
        <v/>
      </c>
      <c r="D903" s="19">
        <f>IF(OR('Client Info'!J903=Reference!$A$7),0,IF(OR(Reference!$A$5='Client Info'!J903, 'Client Info'!J903=Reference!$A$19,'Client Info'!J903=Reference!$A$23,'Client Info'!J903=Reference!$A$12),25, IF(OR('Client Info'!J903=Reference!$A$6, 'Client Info'!J903=Reference!$A$16),15, IF(OR('Client Info'!J903=Reference!$A$4,'Client Info'!J903=Reference!$A$13,'Client Info'!J903=Reference!$A$17,),5,0))))</f>
        <v>0</v>
      </c>
      <c r="E903" s="19">
        <f>IF('Client Info'!O903&lt;Reference!$E$5,0,IF(AND('Client Info'!O903&gt;=Reference!$E$5,'Client Info'!O903&lt;Reference!$E$6),5,IF(AND('Client Info'!O903&gt;=Reference!$E$6,'Client Info'!O903&lt;Reference!$E$7),15,IF(Reference!$E$7&lt;='Client Info'!O903,25))))</f>
        <v>0</v>
      </c>
      <c r="F903" s="19">
        <f>IF(OR('Client Info'!R903=Reference!$B$4,'Client Info'!R903=Reference!$B$5,'Client Info'!R903=Reference!$B$6),25,0)</f>
        <v>25</v>
      </c>
      <c r="G903" s="19">
        <f t="shared" si="15"/>
        <v>25</v>
      </c>
      <c r="H903" s="19" t="s">
        <v>912</v>
      </c>
    </row>
    <row r="904" spans="1:8" x14ac:dyDescent="0.35">
      <c r="A904" s="7" t="str">
        <f>VLOOKUP(B904,'Client Info'!$A:$B,2, FALSE)</f>
        <v>Sylvia Martini</v>
      </c>
      <c r="B904" s="19" t="str">
        <f>'Client Info'!A904</f>
        <v>EDC1874g</v>
      </c>
      <c r="C904" s="19">
        <f ca="1">(IF('Client Info'!M904="","",(IF(YEARFRAC('Client Info'!M904,Reference!$C$4)&lt;1,0,IF(AND(YEARFRAC('Client Info'!M904,Reference!$C$4)&gt;=1,YEARFRAC('Client Info'!M904,Reference!$C$4)&lt;=3),5,IF(AND(YEARFRAC('Client Info'!M904,Reference!$C$4)&gt;=4,YEARFRAC('Client Info'!M904,Reference!$C$4)&lt;=7),15,IF(YEARFRAC('Client Info'!M904,Reference!$C$4)&gt;=8,25,IF(YEARFRAC('Client Info'!M904,Reference!$C$4)=YEARFRAC('Client Info'!M904,Reference!$C$4),0,0))))))))</f>
        <v>0</v>
      </c>
      <c r="D904" s="19">
        <f>IF(OR('Client Info'!J904=Reference!$A$7),0,IF(OR(Reference!$A$5='Client Info'!J904, 'Client Info'!J904=Reference!$A$19,'Client Info'!J904=Reference!$A$23,'Client Info'!J904=Reference!$A$12),25, IF(OR('Client Info'!J904=Reference!$A$6, 'Client Info'!J904=Reference!$A$16),15, IF(OR('Client Info'!J904=Reference!$A$4,'Client Info'!J904=Reference!$A$13,'Client Info'!J904=Reference!$A$17,),5,0))))</f>
        <v>0</v>
      </c>
      <c r="E904" s="19">
        <f>IF('Client Info'!O904&lt;Reference!$E$5,0,IF(AND('Client Info'!O904&gt;=Reference!$E$5,'Client Info'!O904&lt;Reference!$E$6),5,IF(AND('Client Info'!O904&gt;=Reference!$E$6,'Client Info'!O904&lt;Reference!$E$7),15,IF(Reference!$E$7&lt;='Client Info'!O904,25))))</f>
        <v>0</v>
      </c>
      <c r="F904" s="19">
        <f>IF(OR('Client Info'!R904=Reference!$B$4,'Client Info'!R904=Reference!$B$5,'Client Info'!R904=Reference!$B$6),25,0)</f>
        <v>0</v>
      </c>
      <c r="G904" s="19">
        <f t="shared" ca="1" si="15"/>
        <v>0</v>
      </c>
      <c r="H904" s="19" t="s">
        <v>822</v>
      </c>
    </row>
    <row r="905" spans="1:8" x14ac:dyDescent="0.35">
      <c r="A905" s="7" t="str">
        <f>VLOOKUP(B905,'Client Info'!$A:$B,2, FALSE)</f>
        <v>Julie Samson</v>
      </c>
      <c r="B905" s="19" t="str">
        <f>'Client Info'!A905</f>
        <v>EDC2948</v>
      </c>
      <c r="C905" s="19">
        <f ca="1">(IF('Client Info'!M905="","",(IF(YEARFRAC('Client Info'!M905,Reference!$C$4)&lt;1,0,IF(AND(YEARFRAC('Client Info'!M905,Reference!$C$4)&gt;=1,YEARFRAC('Client Info'!M905,Reference!$C$4)&lt;=3),5,IF(AND(YEARFRAC('Client Info'!M905,Reference!$C$4)&gt;=4,YEARFRAC('Client Info'!M905,Reference!$C$4)&lt;=7),15,IF(YEARFRAC('Client Info'!M905,Reference!$C$4)&gt;=8,25,IF(YEARFRAC('Client Info'!M905,Reference!$C$4)=YEARFRAC('Client Info'!M905,Reference!$C$4),0,0))))))))</f>
        <v>0</v>
      </c>
      <c r="D905" s="19">
        <f>IF(OR('Client Info'!J905=Reference!$A$7),0,IF(OR(Reference!$A$5='Client Info'!J905, 'Client Info'!J905=Reference!$A$19,'Client Info'!J905=Reference!$A$23,'Client Info'!J905=Reference!$A$12),25, IF(OR('Client Info'!J905=Reference!$A$6, 'Client Info'!J905=Reference!$A$16),15, IF(OR('Client Info'!J905=Reference!$A$4,'Client Info'!J905=Reference!$A$13,'Client Info'!J905=Reference!$A$17,),5,0))))</f>
        <v>5</v>
      </c>
      <c r="E905" s="19">
        <f>IF('Client Info'!O905&lt;Reference!$E$5,0,IF(AND('Client Info'!O905&gt;=Reference!$E$5,'Client Info'!O905&lt;Reference!$E$6),5,IF(AND('Client Info'!O905&gt;=Reference!$E$6,'Client Info'!O905&lt;Reference!$E$7),15,IF(Reference!$E$7&lt;='Client Info'!O905,25))))</f>
        <v>0</v>
      </c>
      <c r="F905" s="19">
        <f>IF(OR('Client Info'!R905=Reference!$B$4,'Client Info'!R905=Reference!$B$5,'Client Info'!R905=Reference!$B$6),25,0)</f>
        <v>0</v>
      </c>
      <c r="G905" s="19">
        <f t="shared" ca="1" si="15"/>
        <v>5</v>
      </c>
      <c r="H905" s="19" t="s">
        <v>835</v>
      </c>
    </row>
    <row r="906" spans="1:8" x14ac:dyDescent="0.35">
      <c r="A906" s="7" t="str">
        <f>VLOOKUP(B906,'Client Info'!$A:$B,2, FALSE)</f>
        <v>Rose Obetz</v>
      </c>
      <c r="B906" s="19" t="str">
        <f>'Client Info'!A906</f>
        <v>EDC2662</v>
      </c>
      <c r="C906" s="19" t="str">
        <f>(IF('Client Info'!M906="","",(IF(YEARFRAC('Client Info'!M906,Reference!$C$4)&lt;1,0,IF(AND(YEARFRAC('Client Info'!M906,Reference!$C$4)&gt;=1,YEARFRAC('Client Info'!M906,Reference!$C$4)&lt;=3),5,IF(AND(YEARFRAC('Client Info'!M906,Reference!$C$4)&gt;=4,YEARFRAC('Client Info'!M906,Reference!$C$4)&lt;=7),15,IF(YEARFRAC('Client Info'!M906,Reference!$C$4)&gt;=8,25,IF(YEARFRAC('Client Info'!M906,Reference!$C$4)=YEARFRAC('Client Info'!M906,Reference!$C$4),0,0))))))))</f>
        <v/>
      </c>
      <c r="D906" s="19">
        <f>IF(OR('Client Info'!J906=Reference!$A$7),0,IF(OR(Reference!$A$5='Client Info'!J906, 'Client Info'!J906=Reference!$A$19,'Client Info'!J906=Reference!$A$23,'Client Info'!J906=Reference!$A$12),25, IF(OR('Client Info'!J906=Reference!$A$6, 'Client Info'!J906=Reference!$A$16),15, IF(OR('Client Info'!J906=Reference!$A$4,'Client Info'!J906=Reference!$A$13,'Client Info'!J906=Reference!$A$17,),5,0))))</f>
        <v>15</v>
      </c>
      <c r="E906" s="19">
        <f>IF('Client Info'!O906&lt;Reference!$E$5,0,IF(AND('Client Info'!O906&gt;=Reference!$E$5,'Client Info'!O906&lt;Reference!$E$6),5,IF(AND('Client Info'!O906&gt;=Reference!$E$6,'Client Info'!O906&lt;Reference!$E$7),15,IF(Reference!$E$7&lt;='Client Info'!O906,25))))</f>
        <v>0</v>
      </c>
      <c r="F906" s="19">
        <f>IF(OR('Client Info'!R906=Reference!$B$4,'Client Info'!R906=Reference!$B$5,'Client Info'!R906=Reference!$B$6),25,0)</f>
        <v>25</v>
      </c>
      <c r="G906" s="19">
        <f t="shared" si="15"/>
        <v>40</v>
      </c>
      <c r="H906" s="19" t="s">
        <v>874</v>
      </c>
    </row>
    <row r="907" spans="1:8" x14ac:dyDescent="0.35">
      <c r="A907" s="7" t="str">
        <f>VLOOKUP(B907,'Client Info'!$A:$B,2, FALSE)</f>
        <v>Rose Obetz</v>
      </c>
      <c r="B907" s="19" t="str">
        <f>'Client Info'!A907</f>
        <v>EDC0918</v>
      </c>
      <c r="C907" s="19">
        <f ca="1">(IF('Client Info'!M907="","",(IF(YEARFRAC('Client Info'!M907,Reference!$C$4)&lt;1,0,IF(AND(YEARFRAC('Client Info'!M907,Reference!$C$4)&gt;=1,YEARFRAC('Client Info'!M907,Reference!$C$4)&lt;=3),5,IF(AND(YEARFRAC('Client Info'!M907,Reference!$C$4)&gt;=4,YEARFRAC('Client Info'!M907,Reference!$C$4)&lt;=7),15,IF(YEARFRAC('Client Info'!M907,Reference!$C$4)&gt;=8,25,IF(YEARFRAC('Client Info'!M907,Reference!$C$4)=YEARFRAC('Client Info'!M907,Reference!$C$4),0,0))))))))</f>
        <v>25</v>
      </c>
      <c r="D907" s="19">
        <f>IF(OR('Client Info'!J907=Reference!$A$7),0,IF(OR(Reference!$A$5='Client Info'!J907, 'Client Info'!J907=Reference!$A$19,'Client Info'!J907=Reference!$A$23,'Client Info'!J907=Reference!$A$12),25, IF(OR('Client Info'!J907=Reference!$A$6, 'Client Info'!J907=Reference!$A$16),15, IF(OR('Client Info'!J907=Reference!$A$4,'Client Info'!J907=Reference!$A$13,'Client Info'!J907=Reference!$A$17,),5,0))))</f>
        <v>15</v>
      </c>
      <c r="E907" s="19">
        <f>IF('Client Info'!O907&lt;Reference!$E$5,0,IF(AND('Client Info'!O907&gt;=Reference!$E$5,'Client Info'!O907&lt;Reference!$E$6),5,IF(AND('Client Info'!O907&gt;=Reference!$E$6,'Client Info'!O907&lt;Reference!$E$7),15,IF(Reference!$E$7&lt;='Client Info'!O907,25))))</f>
        <v>15</v>
      </c>
      <c r="F907" s="19">
        <f>IF(OR('Client Info'!R907=Reference!$B$4,'Client Info'!R907=Reference!$B$5,'Client Info'!R907=Reference!$B$6),25,0)</f>
        <v>25</v>
      </c>
      <c r="G907" s="19">
        <f t="shared" ca="1" si="15"/>
        <v>80</v>
      </c>
      <c r="H907" s="19" t="s">
        <v>874</v>
      </c>
    </row>
    <row r="908" spans="1:8" x14ac:dyDescent="0.35">
      <c r="A908" s="7" t="str">
        <f>VLOOKUP(B908,'Client Info'!$A:$B,2, FALSE)</f>
        <v>Erica Bristol</v>
      </c>
      <c r="B908" s="19" t="str">
        <f>'Client Info'!A908</f>
        <v>EDC2467</v>
      </c>
      <c r="C908" s="19" t="str">
        <f>(IF('Client Info'!M908="","",(IF(YEARFRAC('Client Info'!M908,Reference!$C$4)&lt;1,0,IF(AND(YEARFRAC('Client Info'!M908,Reference!$C$4)&gt;=1,YEARFRAC('Client Info'!M908,Reference!$C$4)&lt;=3),5,IF(AND(YEARFRAC('Client Info'!M908,Reference!$C$4)&gt;=4,YEARFRAC('Client Info'!M908,Reference!$C$4)&lt;=7),15,IF(YEARFRAC('Client Info'!M908,Reference!$C$4)&gt;=8,25,IF(YEARFRAC('Client Info'!M908,Reference!$C$4)=YEARFRAC('Client Info'!M908,Reference!$C$4),0,0))))))))</f>
        <v/>
      </c>
      <c r="D908" s="19">
        <f>IF(OR('Client Info'!J908=Reference!$A$7),0,IF(OR(Reference!$A$5='Client Info'!J908, 'Client Info'!J908=Reference!$A$19,'Client Info'!J908=Reference!$A$23,'Client Info'!J908=Reference!$A$12),25, IF(OR('Client Info'!J908=Reference!$A$6, 'Client Info'!J908=Reference!$A$16),15, IF(OR('Client Info'!J908=Reference!$A$4,'Client Info'!J908=Reference!$A$13,'Client Info'!J908=Reference!$A$17,),5,0))))</f>
        <v>0</v>
      </c>
      <c r="E908" s="19">
        <f>IF('Client Info'!O908&lt;Reference!$E$5,0,IF(AND('Client Info'!O908&gt;=Reference!$E$5,'Client Info'!O908&lt;Reference!$E$6),5,IF(AND('Client Info'!O908&gt;=Reference!$E$6,'Client Info'!O908&lt;Reference!$E$7),15,IF(Reference!$E$7&lt;='Client Info'!O908,25))))</f>
        <v>0</v>
      </c>
      <c r="F908" s="19">
        <f>IF(OR('Client Info'!R908=Reference!$B$4,'Client Info'!R908=Reference!$B$5,'Client Info'!R908=Reference!$B$6),25,0)</f>
        <v>0</v>
      </c>
      <c r="G908" s="19">
        <f t="shared" si="15"/>
        <v>0</v>
      </c>
      <c r="H908" s="19" t="s">
        <v>919</v>
      </c>
    </row>
    <row r="909" spans="1:8" x14ac:dyDescent="0.35">
      <c r="A909" s="7" t="str">
        <f>VLOOKUP(B909,'Client Info'!$A:$B,2, FALSE)</f>
        <v>Anthony C. Elliott</v>
      </c>
      <c r="B909" s="19" t="str">
        <f>'Client Info'!A909</f>
        <v>EDC2970</v>
      </c>
      <c r="C909" s="19" t="str">
        <f>(IF('Client Info'!M909="","",(IF(YEARFRAC('Client Info'!M909,Reference!$C$4)&lt;1,0,IF(AND(YEARFRAC('Client Info'!M909,Reference!$C$4)&gt;=1,YEARFRAC('Client Info'!M909,Reference!$C$4)&lt;=3),5,IF(AND(YEARFRAC('Client Info'!M909,Reference!$C$4)&gt;=4,YEARFRAC('Client Info'!M909,Reference!$C$4)&lt;=7),15,IF(YEARFRAC('Client Info'!M909,Reference!$C$4)&gt;=8,25,IF(YEARFRAC('Client Info'!M909,Reference!$C$4)=YEARFRAC('Client Info'!M909,Reference!$C$4),0,0))))))))</f>
        <v/>
      </c>
      <c r="D909" s="19">
        <f>IF(OR('Client Info'!J909=Reference!$A$7),0,IF(OR(Reference!$A$5='Client Info'!J909, 'Client Info'!J909=Reference!$A$19,'Client Info'!J909=Reference!$A$23,'Client Info'!J909=Reference!$A$12),25, IF(OR('Client Info'!J909=Reference!$A$6, 'Client Info'!J909=Reference!$A$16),15, IF(OR('Client Info'!J909=Reference!$A$4,'Client Info'!J909=Reference!$A$13,'Client Info'!J909=Reference!$A$17,),5,0))))</f>
        <v>25</v>
      </c>
      <c r="E909" s="19">
        <f>IF('Client Info'!O909&lt;Reference!$E$5,0,IF(AND('Client Info'!O909&gt;=Reference!$E$5,'Client Info'!O909&lt;Reference!$E$6),5,IF(AND('Client Info'!O909&gt;=Reference!$E$6,'Client Info'!O909&lt;Reference!$E$7),15,IF(Reference!$E$7&lt;='Client Info'!O909,25))))</f>
        <v>0</v>
      </c>
      <c r="F909" s="19">
        <f>IF(OR('Client Info'!R909=Reference!$B$4,'Client Info'!R909=Reference!$B$5,'Client Info'!R909=Reference!$B$6),25,0)</f>
        <v>0</v>
      </c>
      <c r="G909" s="19">
        <f t="shared" si="15"/>
        <v>25</v>
      </c>
      <c r="H909" s="19" t="s">
        <v>1365</v>
      </c>
    </row>
    <row r="910" spans="1:8" x14ac:dyDescent="0.35">
      <c r="A910" s="7" t="str">
        <f>VLOOKUP(B910,'Client Info'!$A:$B,2, FALSE)</f>
        <v>Julie Samson</v>
      </c>
      <c r="B910" s="19" t="str">
        <f>'Client Info'!A910</f>
        <v>EDC2565</v>
      </c>
      <c r="C910" s="19">
        <f ca="1">(IF('Client Info'!M910="","",(IF(YEARFRAC('Client Info'!M910,Reference!$C$4)&lt;1,0,IF(AND(YEARFRAC('Client Info'!M910,Reference!$C$4)&gt;=1,YEARFRAC('Client Info'!M910,Reference!$C$4)&lt;=3),5,IF(AND(YEARFRAC('Client Info'!M910,Reference!$C$4)&gt;=4,YEARFRAC('Client Info'!M910,Reference!$C$4)&lt;=7),15,IF(YEARFRAC('Client Info'!M910,Reference!$C$4)&gt;=8,25,IF(YEARFRAC('Client Info'!M910,Reference!$C$4)=YEARFRAC('Client Info'!M910,Reference!$C$4),0,0))))))))</f>
        <v>5</v>
      </c>
      <c r="D910" s="19">
        <f>IF(OR('Client Info'!J910=Reference!$A$7),0,IF(OR(Reference!$A$5='Client Info'!J910, 'Client Info'!J910=Reference!$A$19,'Client Info'!J910=Reference!$A$23,'Client Info'!J910=Reference!$A$12),25, IF(OR('Client Info'!J910=Reference!$A$6, 'Client Info'!J910=Reference!$A$16),15, IF(OR('Client Info'!J910=Reference!$A$4,'Client Info'!J910=Reference!$A$13,'Client Info'!J910=Reference!$A$17,),5,0))))</f>
        <v>25</v>
      </c>
      <c r="E910" s="19">
        <f>IF('Client Info'!O910&lt;Reference!$E$5,0,IF(AND('Client Info'!O910&gt;=Reference!$E$5,'Client Info'!O910&lt;Reference!$E$6),5,IF(AND('Client Info'!O910&gt;=Reference!$E$6,'Client Info'!O910&lt;Reference!$E$7),15,IF(Reference!$E$7&lt;='Client Info'!O910,25))))</f>
        <v>0</v>
      </c>
      <c r="F910" s="19">
        <f>IF(OR('Client Info'!R910=Reference!$B$4,'Client Info'!R910=Reference!$B$5,'Client Info'!R910=Reference!$B$6),25,0)</f>
        <v>0</v>
      </c>
      <c r="G910" s="19">
        <f t="shared" ca="1" si="15"/>
        <v>30</v>
      </c>
      <c r="H910" s="19" t="s">
        <v>835</v>
      </c>
    </row>
    <row r="911" spans="1:8" x14ac:dyDescent="0.35">
      <c r="A911" s="7" t="str">
        <f>VLOOKUP(B911,'Client Info'!$A:$B,2, FALSE)</f>
        <v>Bill Bartels</v>
      </c>
      <c r="B911" s="19" t="str">
        <f>'Client Info'!A911</f>
        <v>EDC1803g</v>
      </c>
      <c r="C911" s="19">
        <f ca="1">(IF('Client Info'!M911="","",(IF(YEARFRAC('Client Info'!M911,Reference!$C$4)&lt;1,0,IF(AND(YEARFRAC('Client Info'!M911,Reference!$C$4)&gt;=1,YEARFRAC('Client Info'!M911,Reference!$C$4)&lt;=3),5,IF(AND(YEARFRAC('Client Info'!M911,Reference!$C$4)&gt;=4,YEARFRAC('Client Info'!M911,Reference!$C$4)&lt;=7),15,IF(YEARFRAC('Client Info'!M911,Reference!$C$4)&gt;=8,25,IF(YEARFRAC('Client Info'!M911,Reference!$C$4)=YEARFRAC('Client Info'!M911,Reference!$C$4),0,0))))))))</f>
        <v>0</v>
      </c>
      <c r="D911" s="19">
        <f>IF(OR('Client Info'!J911=Reference!$A$7),0,IF(OR(Reference!$A$5='Client Info'!J911, 'Client Info'!J911=Reference!$A$19,'Client Info'!J911=Reference!$A$23,'Client Info'!J911=Reference!$A$12),25, IF(OR('Client Info'!J911=Reference!$A$6, 'Client Info'!J911=Reference!$A$16),15, IF(OR('Client Info'!J911=Reference!$A$4,'Client Info'!J911=Reference!$A$13,'Client Info'!J911=Reference!$A$17,),5,0))))</f>
        <v>0</v>
      </c>
      <c r="E911" s="19">
        <f>IF('Client Info'!O911&lt;Reference!$E$5,0,IF(AND('Client Info'!O911&gt;=Reference!$E$5,'Client Info'!O911&lt;Reference!$E$6),5,IF(AND('Client Info'!O911&gt;=Reference!$E$6,'Client Info'!O911&lt;Reference!$E$7),15,IF(Reference!$E$7&lt;='Client Info'!O911,25))))</f>
        <v>0</v>
      </c>
      <c r="F911" s="19">
        <f>IF(OR('Client Info'!R911=Reference!$B$4,'Client Info'!R911=Reference!$B$5,'Client Info'!R911=Reference!$B$6),25,0)</f>
        <v>0</v>
      </c>
      <c r="G911" s="19">
        <f t="shared" ca="1" si="15"/>
        <v>0</v>
      </c>
      <c r="H911" s="19" t="s">
        <v>812</v>
      </c>
    </row>
    <row r="912" spans="1:8" x14ac:dyDescent="0.35">
      <c r="A912" s="7" t="str">
        <f>VLOOKUP(B912,'Client Info'!$A:$B,2, FALSE)</f>
        <v>Alondra Gaytan</v>
      </c>
      <c r="B912" s="19" t="str">
        <f>'Client Info'!A912</f>
        <v>EDC3027</v>
      </c>
      <c r="C912" s="19" t="str">
        <f>(IF('Client Info'!M912="","",(IF(YEARFRAC('Client Info'!M912,Reference!$C$4)&lt;1,0,IF(AND(YEARFRAC('Client Info'!M912,Reference!$C$4)&gt;=1,YEARFRAC('Client Info'!M912,Reference!$C$4)&lt;=3),5,IF(AND(YEARFRAC('Client Info'!M912,Reference!$C$4)&gt;=4,YEARFRAC('Client Info'!M912,Reference!$C$4)&lt;=7),15,IF(YEARFRAC('Client Info'!M912,Reference!$C$4)&gt;=8,25,IF(YEARFRAC('Client Info'!M912,Reference!$C$4)=YEARFRAC('Client Info'!M912,Reference!$C$4),0,0))))))))</f>
        <v/>
      </c>
      <c r="D912" s="19">
        <f>IF(OR('Client Info'!J912=Reference!$A$7),0,IF(OR(Reference!$A$5='Client Info'!J912, 'Client Info'!J912=Reference!$A$19,'Client Info'!J912=Reference!$A$23,'Client Info'!J912=Reference!$A$12),25, IF(OR('Client Info'!J912=Reference!$A$6, 'Client Info'!J912=Reference!$A$16),15, IF(OR('Client Info'!J912=Reference!$A$4,'Client Info'!J912=Reference!$A$13,'Client Info'!J912=Reference!$A$17,),5,0))))</f>
        <v>15</v>
      </c>
      <c r="E912" s="19">
        <f>IF('Client Info'!O912&lt;Reference!$E$5,0,IF(AND('Client Info'!O912&gt;=Reference!$E$5,'Client Info'!O912&lt;Reference!$E$6),5,IF(AND('Client Info'!O912&gt;=Reference!$E$6,'Client Info'!O912&lt;Reference!$E$7),15,IF(Reference!$E$7&lt;='Client Info'!O912,25))))</f>
        <v>0</v>
      </c>
      <c r="F912" s="19">
        <f>IF(OR('Client Info'!R912=Reference!$B$4,'Client Info'!R912=Reference!$B$5,'Client Info'!R912=Reference!$B$6),25,0)</f>
        <v>25</v>
      </c>
      <c r="G912" s="19">
        <f t="shared" si="15"/>
        <v>40</v>
      </c>
      <c r="H912" s="19" t="s">
        <v>885</v>
      </c>
    </row>
    <row r="913" spans="1:8" x14ac:dyDescent="0.35">
      <c r="A913" s="7" t="str">
        <f>VLOOKUP(B913,'Client Info'!$A:$B,2, FALSE)</f>
        <v>Alondra Gaytan</v>
      </c>
      <c r="B913" s="19" t="str">
        <f>'Client Info'!A913</f>
        <v>EDC2008</v>
      </c>
      <c r="C913" s="19" t="str">
        <f>(IF('Client Info'!M913="","",(IF(YEARFRAC('Client Info'!M913,Reference!$C$4)&lt;1,0,IF(AND(YEARFRAC('Client Info'!M913,Reference!$C$4)&gt;=1,YEARFRAC('Client Info'!M913,Reference!$C$4)&lt;=3),5,IF(AND(YEARFRAC('Client Info'!M913,Reference!$C$4)&gt;=4,YEARFRAC('Client Info'!M913,Reference!$C$4)&lt;=7),15,IF(YEARFRAC('Client Info'!M913,Reference!$C$4)&gt;=8,25,IF(YEARFRAC('Client Info'!M913,Reference!$C$4)=YEARFRAC('Client Info'!M913,Reference!$C$4),0,0))))))))</f>
        <v/>
      </c>
      <c r="D913" s="19">
        <f>IF(OR('Client Info'!J913=Reference!$A$7),0,IF(OR(Reference!$A$5='Client Info'!J913, 'Client Info'!J913=Reference!$A$19,'Client Info'!J913=Reference!$A$23,'Client Info'!J913=Reference!$A$12),25, IF(OR('Client Info'!J913=Reference!$A$6, 'Client Info'!J913=Reference!$A$16),15, IF(OR('Client Info'!J913=Reference!$A$4,'Client Info'!J913=Reference!$A$13,'Client Info'!J913=Reference!$A$17,),5,0))))</f>
        <v>25</v>
      </c>
      <c r="E913" s="19">
        <f>IF('Client Info'!O913&lt;Reference!$E$5,0,IF(AND('Client Info'!O913&gt;=Reference!$E$5,'Client Info'!O913&lt;Reference!$E$6),5,IF(AND('Client Info'!O913&gt;=Reference!$E$6,'Client Info'!O913&lt;Reference!$E$7),15,IF(Reference!$E$7&lt;='Client Info'!O913,25))))</f>
        <v>0</v>
      </c>
      <c r="F913" s="19">
        <f>IF(OR('Client Info'!R913=Reference!$B$4,'Client Info'!R913=Reference!$B$5,'Client Info'!R913=Reference!$B$6),25,0)</f>
        <v>25</v>
      </c>
      <c r="G913" s="19">
        <f t="shared" si="15"/>
        <v>50</v>
      </c>
      <c r="H913" s="19" t="s">
        <v>885</v>
      </c>
    </row>
    <row r="914" spans="1:8" x14ac:dyDescent="0.35">
      <c r="A914" s="7" t="str">
        <f>VLOOKUP(B914,'Client Info'!$A:$B,2, FALSE)</f>
        <v>Clare Briglio</v>
      </c>
      <c r="B914" s="19" t="str">
        <f>'Client Info'!A914</f>
        <v>EDC1434</v>
      </c>
      <c r="C914" s="19" t="str">
        <f>(IF('Client Info'!M914="","",(IF(YEARFRAC('Client Info'!M914,Reference!$C$4)&lt;1,0,IF(AND(YEARFRAC('Client Info'!M914,Reference!$C$4)&gt;=1,YEARFRAC('Client Info'!M914,Reference!$C$4)&lt;=3),5,IF(AND(YEARFRAC('Client Info'!M914,Reference!$C$4)&gt;=4,YEARFRAC('Client Info'!M914,Reference!$C$4)&lt;=7),15,IF(YEARFRAC('Client Info'!M914,Reference!$C$4)&gt;=8,25,IF(YEARFRAC('Client Info'!M914,Reference!$C$4)=YEARFRAC('Client Info'!M914,Reference!$C$4),0,0))))))))</f>
        <v/>
      </c>
      <c r="D914" s="19">
        <f>IF(OR('Client Info'!J914=Reference!$A$7),0,IF(OR(Reference!$A$5='Client Info'!J914, 'Client Info'!J914=Reference!$A$19,'Client Info'!J914=Reference!$A$23,'Client Info'!J914=Reference!$A$12),25, IF(OR('Client Info'!J914=Reference!$A$6, 'Client Info'!J914=Reference!$A$16),15, IF(OR('Client Info'!J914=Reference!$A$4,'Client Info'!J914=Reference!$A$13,'Client Info'!J914=Reference!$A$17,),5,0))))</f>
        <v>0</v>
      </c>
      <c r="E914" s="19">
        <f>IF('Client Info'!O914&lt;Reference!$E$5,0,IF(AND('Client Info'!O914&gt;=Reference!$E$5,'Client Info'!O914&lt;Reference!$E$6),5,IF(AND('Client Info'!O914&gt;=Reference!$E$6,'Client Info'!O914&lt;Reference!$E$7),15,IF(Reference!$E$7&lt;='Client Info'!O914,25))))</f>
        <v>0</v>
      </c>
      <c r="F914" s="19">
        <f>IF(OR('Client Info'!R914=Reference!$B$4,'Client Info'!R914=Reference!$B$5,'Client Info'!R914=Reference!$B$6),25,0)</f>
        <v>0</v>
      </c>
      <c r="G914" s="19">
        <f t="shared" si="15"/>
        <v>0</v>
      </c>
      <c r="H914" s="19" t="s">
        <v>809</v>
      </c>
    </row>
    <row r="915" spans="1:8" x14ac:dyDescent="0.35">
      <c r="A915" s="7" t="str">
        <f>VLOOKUP(B915,'Client Info'!$A:$B,2, FALSE)</f>
        <v>Pat Sweeney</v>
      </c>
      <c r="B915" s="19" t="str">
        <f>'Client Info'!A915</f>
        <v>EDC1503</v>
      </c>
      <c r="C915" s="19">
        <f ca="1">(IF('Client Info'!M915="","",(IF(YEARFRAC('Client Info'!M915,Reference!$C$4)&lt;1,0,IF(AND(YEARFRAC('Client Info'!M915,Reference!$C$4)&gt;=1,YEARFRAC('Client Info'!M915,Reference!$C$4)&lt;=3),5,IF(AND(YEARFRAC('Client Info'!M915,Reference!$C$4)&gt;=4,YEARFRAC('Client Info'!M915,Reference!$C$4)&lt;=7),15,IF(YEARFRAC('Client Info'!M915,Reference!$C$4)&gt;=8,25,IF(YEARFRAC('Client Info'!M915,Reference!$C$4)=YEARFRAC('Client Info'!M915,Reference!$C$4),0,0))))))))</f>
        <v>15</v>
      </c>
      <c r="D915" s="19">
        <f>IF(OR('Client Info'!J915=Reference!$A$7),0,IF(OR(Reference!$A$5='Client Info'!J915, 'Client Info'!J915=Reference!$A$19,'Client Info'!J915=Reference!$A$23,'Client Info'!J915=Reference!$A$12),25, IF(OR('Client Info'!J915=Reference!$A$6, 'Client Info'!J915=Reference!$A$16),15, IF(OR('Client Info'!J915=Reference!$A$4,'Client Info'!J915=Reference!$A$13,'Client Info'!J915=Reference!$A$17,),5,0))))</f>
        <v>5</v>
      </c>
      <c r="E915" s="19">
        <f>IF('Client Info'!O915&lt;Reference!$E$5,0,IF(AND('Client Info'!O915&gt;=Reference!$E$5,'Client Info'!O915&lt;Reference!$E$6),5,IF(AND('Client Info'!O915&gt;=Reference!$E$6,'Client Info'!O915&lt;Reference!$E$7),15,IF(Reference!$E$7&lt;='Client Info'!O915,25))))</f>
        <v>0</v>
      </c>
      <c r="F915" s="19">
        <f>IF(OR('Client Info'!R915=Reference!$B$4,'Client Info'!R915=Reference!$B$5,'Client Info'!R915=Reference!$B$6),25,0)</f>
        <v>0</v>
      </c>
      <c r="G915" s="19">
        <f t="shared" ca="1" si="15"/>
        <v>20</v>
      </c>
      <c r="H915" s="19" t="s">
        <v>796</v>
      </c>
    </row>
    <row r="916" spans="1:8" x14ac:dyDescent="0.35">
      <c r="A916" s="7" t="str">
        <f>VLOOKUP(B916,'Client Info'!$A:$B,2, FALSE)</f>
        <v>Michael Kauffman</v>
      </c>
      <c r="B916" s="19" t="str">
        <f>'Client Info'!A916</f>
        <v>EDC2652</v>
      </c>
      <c r="C916" s="19" t="str">
        <f>(IF('Client Info'!M916="","",(IF(YEARFRAC('Client Info'!M916,Reference!$C$4)&lt;1,0,IF(AND(YEARFRAC('Client Info'!M916,Reference!$C$4)&gt;=1,YEARFRAC('Client Info'!M916,Reference!$C$4)&lt;=3),5,IF(AND(YEARFRAC('Client Info'!M916,Reference!$C$4)&gt;=4,YEARFRAC('Client Info'!M916,Reference!$C$4)&lt;=7),15,IF(YEARFRAC('Client Info'!M916,Reference!$C$4)&gt;=8,25,IF(YEARFRAC('Client Info'!M916,Reference!$C$4)=YEARFRAC('Client Info'!M916,Reference!$C$4),0,0))))))))</f>
        <v/>
      </c>
      <c r="D916" s="19">
        <f>IF(OR('Client Info'!J916=Reference!$A$7),0,IF(OR(Reference!$A$5='Client Info'!J916, 'Client Info'!J916=Reference!$A$19,'Client Info'!J916=Reference!$A$23,'Client Info'!J916=Reference!$A$12),25, IF(OR('Client Info'!J916=Reference!$A$6, 'Client Info'!J916=Reference!$A$16),15, IF(OR('Client Info'!J916=Reference!$A$4,'Client Info'!J916=Reference!$A$13,'Client Info'!J916=Reference!$A$17,),5,0))))</f>
        <v>25</v>
      </c>
      <c r="E916" s="19">
        <f>IF('Client Info'!O916&lt;Reference!$E$5,0,IF(AND('Client Info'!O916&gt;=Reference!$E$5,'Client Info'!O916&lt;Reference!$E$6),5,IF(AND('Client Info'!O916&gt;=Reference!$E$6,'Client Info'!O916&lt;Reference!$E$7),15,IF(Reference!$E$7&lt;='Client Info'!O916,25))))</f>
        <v>0</v>
      </c>
      <c r="F916" s="19">
        <f>IF(OR('Client Info'!R916=Reference!$B$4,'Client Info'!R916=Reference!$B$5,'Client Info'!R916=Reference!$B$6),25,0)</f>
        <v>25</v>
      </c>
      <c r="G916" s="19">
        <f t="shared" si="15"/>
        <v>50</v>
      </c>
      <c r="H916" s="19" t="s">
        <v>882</v>
      </c>
    </row>
    <row r="917" spans="1:8" x14ac:dyDescent="0.35">
      <c r="A917" s="7" t="str">
        <f>VLOOKUP(B917,'Client Info'!$A:$B,2, FALSE)</f>
        <v>Pat Sweeney</v>
      </c>
      <c r="B917" s="19" t="str">
        <f>'Client Info'!A917</f>
        <v>EDC1536</v>
      </c>
      <c r="C917" s="19" t="str">
        <f>(IF('Client Info'!M917="","",(IF(YEARFRAC('Client Info'!M917,Reference!$C$4)&lt;1,0,IF(AND(YEARFRAC('Client Info'!M917,Reference!$C$4)&gt;=1,YEARFRAC('Client Info'!M917,Reference!$C$4)&lt;=3),5,IF(AND(YEARFRAC('Client Info'!M917,Reference!$C$4)&gt;=4,YEARFRAC('Client Info'!M917,Reference!$C$4)&lt;=7),15,IF(YEARFRAC('Client Info'!M917,Reference!$C$4)&gt;=8,25,IF(YEARFRAC('Client Info'!M917,Reference!$C$4)=YEARFRAC('Client Info'!M917,Reference!$C$4),0,0))))))))</f>
        <v/>
      </c>
      <c r="D917" s="19">
        <f>IF(OR('Client Info'!J917=Reference!$A$7),0,IF(OR(Reference!$A$5='Client Info'!J917, 'Client Info'!J917=Reference!$A$19,'Client Info'!J917=Reference!$A$23,'Client Info'!J917=Reference!$A$12),25, IF(OR('Client Info'!J917=Reference!$A$6, 'Client Info'!J917=Reference!$A$16),15, IF(OR('Client Info'!J917=Reference!$A$4,'Client Info'!J917=Reference!$A$13,'Client Info'!J917=Reference!$A$17,),5,0))))</f>
        <v>0</v>
      </c>
      <c r="E917" s="19">
        <f>IF('Client Info'!O917&lt;Reference!$E$5,0,IF(AND('Client Info'!O917&gt;=Reference!$E$5,'Client Info'!O917&lt;Reference!$E$6),5,IF(AND('Client Info'!O917&gt;=Reference!$E$6,'Client Info'!O917&lt;Reference!$E$7),15,IF(Reference!$E$7&lt;='Client Info'!O917,25))))</f>
        <v>0</v>
      </c>
      <c r="F917" s="19">
        <f>IF(OR('Client Info'!R917=Reference!$B$4,'Client Info'!R917=Reference!$B$5,'Client Info'!R917=Reference!$B$6),25,0)</f>
        <v>0</v>
      </c>
      <c r="G917" s="19">
        <f t="shared" si="15"/>
        <v>0</v>
      </c>
      <c r="H917" s="19" t="s">
        <v>796</v>
      </c>
    </row>
    <row r="918" spans="1:8" x14ac:dyDescent="0.35">
      <c r="A918" s="7" t="str">
        <f>VLOOKUP(B918,'Client Info'!$A:$B,2, FALSE)</f>
        <v>Gonzalo Fernandez</v>
      </c>
      <c r="B918" s="19" t="str">
        <f>'Client Info'!A918</f>
        <v>EDC2298</v>
      </c>
      <c r="C918" s="19">
        <f ca="1">(IF('Client Info'!M918="","",(IF(YEARFRAC('Client Info'!M918,Reference!$C$4)&lt;1,0,IF(AND(YEARFRAC('Client Info'!M918,Reference!$C$4)&gt;=1,YEARFRAC('Client Info'!M918,Reference!$C$4)&lt;=3),5,IF(AND(YEARFRAC('Client Info'!M918,Reference!$C$4)&gt;=4,YEARFRAC('Client Info'!M918,Reference!$C$4)&lt;=7),15,IF(YEARFRAC('Client Info'!M918,Reference!$C$4)&gt;=8,25,IF(YEARFRAC('Client Info'!M918,Reference!$C$4)=YEARFRAC('Client Info'!M918,Reference!$C$4),0,0))))))))</f>
        <v>0</v>
      </c>
      <c r="D918" s="19">
        <f>IF(OR('Client Info'!J918=Reference!$A$7),0,IF(OR(Reference!$A$5='Client Info'!J918, 'Client Info'!J918=Reference!$A$19,'Client Info'!J918=Reference!$A$23,'Client Info'!J918=Reference!$A$12),25, IF(OR('Client Info'!J918=Reference!$A$6, 'Client Info'!J918=Reference!$A$16),15, IF(OR('Client Info'!J918=Reference!$A$4,'Client Info'!J918=Reference!$A$13,'Client Info'!J918=Reference!$A$17,),5,0))))</f>
        <v>5</v>
      </c>
      <c r="E918" s="19">
        <f>IF('Client Info'!O918&lt;Reference!$E$5,0,IF(AND('Client Info'!O918&gt;=Reference!$E$5,'Client Info'!O918&lt;Reference!$E$6),5,IF(AND('Client Info'!O918&gt;=Reference!$E$6,'Client Info'!O918&lt;Reference!$E$7),15,IF(Reference!$E$7&lt;='Client Info'!O918,25))))</f>
        <v>0</v>
      </c>
      <c r="F918" s="19">
        <f>IF(OR('Client Info'!R918=Reference!$B$4,'Client Info'!R918=Reference!$B$5,'Client Info'!R918=Reference!$B$6),25,0)</f>
        <v>25</v>
      </c>
      <c r="G918" s="19">
        <f t="shared" ca="1" si="15"/>
        <v>30</v>
      </c>
      <c r="H918" s="19" t="s">
        <v>848</v>
      </c>
    </row>
    <row r="919" spans="1:8" x14ac:dyDescent="0.35">
      <c r="A919" s="7" t="str">
        <f>VLOOKUP(B919,'Client Info'!$A:$B,2, FALSE)</f>
        <v>Clare Briglio</v>
      </c>
      <c r="B919" s="19" t="str">
        <f>'Client Info'!A919</f>
        <v>EDC2053g</v>
      </c>
      <c r="C919" s="19">
        <f ca="1">(IF('Client Info'!M919="","",(IF(YEARFRAC('Client Info'!M919,Reference!$C$4)&lt;1,0,IF(AND(YEARFRAC('Client Info'!M919,Reference!$C$4)&gt;=1,YEARFRAC('Client Info'!M919,Reference!$C$4)&lt;=3),5,IF(AND(YEARFRAC('Client Info'!M919,Reference!$C$4)&gt;=4,YEARFRAC('Client Info'!M919,Reference!$C$4)&lt;=7),15,IF(YEARFRAC('Client Info'!M919,Reference!$C$4)&gt;=8,25,IF(YEARFRAC('Client Info'!M919,Reference!$C$4)=YEARFRAC('Client Info'!M919,Reference!$C$4),0,0))))))))</f>
        <v>25</v>
      </c>
      <c r="D919" s="19">
        <f>IF(OR('Client Info'!J919=Reference!$A$7),0,IF(OR(Reference!$A$5='Client Info'!J919, 'Client Info'!J919=Reference!$A$19,'Client Info'!J919=Reference!$A$23,'Client Info'!J919=Reference!$A$12),25, IF(OR('Client Info'!J919=Reference!$A$6, 'Client Info'!J919=Reference!$A$16),15, IF(OR('Client Info'!J919=Reference!$A$4,'Client Info'!J919=Reference!$A$13,'Client Info'!J919=Reference!$A$17,),5,0))))</f>
        <v>25</v>
      </c>
      <c r="E919" s="19">
        <f>IF('Client Info'!O919&lt;Reference!$E$5,0,IF(AND('Client Info'!O919&gt;=Reference!$E$5,'Client Info'!O919&lt;Reference!$E$6),5,IF(AND('Client Info'!O919&gt;=Reference!$E$6,'Client Info'!O919&lt;Reference!$E$7),15,IF(Reference!$E$7&lt;='Client Info'!O919,25))))</f>
        <v>0</v>
      </c>
      <c r="F919" s="19">
        <f>IF(OR('Client Info'!R919=Reference!$B$4,'Client Info'!R919=Reference!$B$5,'Client Info'!R919=Reference!$B$6),25,0)</f>
        <v>25</v>
      </c>
      <c r="G919" s="19">
        <f t="shared" ca="1" si="15"/>
        <v>75</v>
      </c>
      <c r="H919" s="19" t="s">
        <v>809</v>
      </c>
    </row>
    <row r="920" spans="1:8" x14ac:dyDescent="0.35">
      <c r="A920" s="7" t="str">
        <f>VLOOKUP(B920,'Client Info'!$A:$B,2, FALSE)</f>
        <v>Mary Anne Rooney</v>
      </c>
      <c r="B920" s="19" t="str">
        <f>'Client Info'!A920</f>
        <v>EDC1527</v>
      </c>
      <c r="C920" s="19" t="str">
        <f>(IF('Client Info'!M920="","",(IF(YEARFRAC('Client Info'!M920,Reference!$C$4)&lt;1,0,IF(AND(YEARFRAC('Client Info'!M920,Reference!$C$4)&gt;=1,YEARFRAC('Client Info'!M920,Reference!$C$4)&lt;=3),5,IF(AND(YEARFRAC('Client Info'!M920,Reference!$C$4)&gt;=4,YEARFRAC('Client Info'!M920,Reference!$C$4)&lt;=7),15,IF(YEARFRAC('Client Info'!M920,Reference!$C$4)&gt;=8,25,IF(YEARFRAC('Client Info'!M920,Reference!$C$4)=YEARFRAC('Client Info'!M920,Reference!$C$4),0,0))))))))</f>
        <v/>
      </c>
      <c r="D920" s="19">
        <f>IF(OR('Client Info'!J920=Reference!$A$7),0,IF(OR(Reference!$A$5='Client Info'!J920, 'Client Info'!J920=Reference!$A$19,'Client Info'!J920=Reference!$A$23,'Client Info'!J920=Reference!$A$12),25, IF(OR('Client Info'!J920=Reference!$A$6, 'Client Info'!J920=Reference!$A$16),15, IF(OR('Client Info'!J920=Reference!$A$4,'Client Info'!J920=Reference!$A$13,'Client Info'!J920=Reference!$A$17,),5,0))))</f>
        <v>0</v>
      </c>
      <c r="E920" s="19">
        <f>IF('Client Info'!O920&lt;Reference!$E$5,0,IF(AND('Client Info'!O920&gt;=Reference!$E$5,'Client Info'!O920&lt;Reference!$E$6),5,IF(AND('Client Info'!O920&gt;=Reference!$E$6,'Client Info'!O920&lt;Reference!$E$7),15,IF(Reference!$E$7&lt;='Client Info'!O920,25))))</f>
        <v>0</v>
      </c>
      <c r="F920" s="19">
        <f>IF(OR('Client Info'!R920=Reference!$B$4,'Client Info'!R920=Reference!$B$5,'Client Info'!R920=Reference!$B$6),25,0)</f>
        <v>25</v>
      </c>
      <c r="G920" s="19">
        <f t="shared" si="15"/>
        <v>25</v>
      </c>
      <c r="H920" s="19" t="s">
        <v>1659</v>
      </c>
    </row>
    <row r="921" spans="1:8" x14ac:dyDescent="0.35">
      <c r="A921" s="7" t="str">
        <f>VLOOKUP(B921,'Client Info'!$A:$B,2, FALSE)</f>
        <v>Alondra Gaytan</v>
      </c>
      <c r="B921" s="19" t="str">
        <f>'Client Info'!A921</f>
        <v>EDC2082</v>
      </c>
      <c r="C921" s="19" t="str">
        <f>(IF('Client Info'!M921="","",(IF(YEARFRAC('Client Info'!M921,Reference!$C$4)&lt;1,0,IF(AND(YEARFRAC('Client Info'!M921,Reference!$C$4)&gt;=1,YEARFRAC('Client Info'!M921,Reference!$C$4)&lt;=3),5,IF(AND(YEARFRAC('Client Info'!M921,Reference!$C$4)&gt;=4,YEARFRAC('Client Info'!M921,Reference!$C$4)&lt;=7),15,IF(YEARFRAC('Client Info'!M921,Reference!$C$4)&gt;=8,25,IF(YEARFRAC('Client Info'!M921,Reference!$C$4)=YEARFRAC('Client Info'!M921,Reference!$C$4),0,0))))))))</f>
        <v/>
      </c>
      <c r="D921" s="19">
        <f>IF(OR('Client Info'!J921=Reference!$A$7),0,IF(OR(Reference!$A$5='Client Info'!J921, 'Client Info'!J921=Reference!$A$19,'Client Info'!J921=Reference!$A$23,'Client Info'!J921=Reference!$A$12),25, IF(OR('Client Info'!J921=Reference!$A$6, 'Client Info'!J921=Reference!$A$16),15, IF(OR('Client Info'!J921=Reference!$A$4,'Client Info'!J921=Reference!$A$13,'Client Info'!J921=Reference!$A$17,),5,0))))</f>
        <v>15</v>
      </c>
      <c r="E921" s="19">
        <f>IF('Client Info'!O921&lt;Reference!$E$5,0,IF(AND('Client Info'!O921&gt;=Reference!$E$5,'Client Info'!O921&lt;Reference!$E$6),5,IF(AND('Client Info'!O921&gt;=Reference!$E$6,'Client Info'!O921&lt;Reference!$E$7),15,IF(Reference!$E$7&lt;='Client Info'!O921,25))))</f>
        <v>0</v>
      </c>
      <c r="F921" s="19">
        <f>IF(OR('Client Info'!R921=Reference!$B$4,'Client Info'!R921=Reference!$B$5,'Client Info'!R921=Reference!$B$6),25,0)</f>
        <v>0</v>
      </c>
      <c r="G921" s="19">
        <f t="shared" si="15"/>
        <v>15</v>
      </c>
      <c r="H921" s="19" t="s">
        <v>885</v>
      </c>
    </row>
    <row r="922" spans="1:8" x14ac:dyDescent="0.35">
      <c r="A922" s="7" t="str">
        <f>VLOOKUP(B922,'Client Info'!$A:$B,2, FALSE)</f>
        <v>Mary Anne Rooney</v>
      </c>
      <c r="B922" s="19" t="str">
        <f>'Client Info'!A922</f>
        <v>EDC0389</v>
      </c>
      <c r="C922" s="19">
        <f ca="1">(IF('Client Info'!M922="","",(IF(YEARFRAC('Client Info'!M922,Reference!$C$4)&lt;1,0,IF(AND(YEARFRAC('Client Info'!M922,Reference!$C$4)&gt;=1,YEARFRAC('Client Info'!M922,Reference!$C$4)&lt;=3),5,IF(AND(YEARFRAC('Client Info'!M922,Reference!$C$4)&gt;=4,YEARFRAC('Client Info'!M922,Reference!$C$4)&lt;=7),15,IF(YEARFRAC('Client Info'!M922,Reference!$C$4)&gt;=8,25,IF(YEARFRAC('Client Info'!M922,Reference!$C$4)=YEARFRAC('Client Info'!M922,Reference!$C$4),0,0))))))))</f>
        <v>25</v>
      </c>
      <c r="D922" s="19">
        <f>IF(OR('Client Info'!J922=Reference!$A$7),0,IF(OR(Reference!$A$5='Client Info'!J922, 'Client Info'!J922=Reference!$A$19,'Client Info'!J922=Reference!$A$23,'Client Info'!J922=Reference!$A$12),25, IF(OR('Client Info'!J922=Reference!$A$6, 'Client Info'!J922=Reference!$A$16),15, IF(OR('Client Info'!J922=Reference!$A$4,'Client Info'!J922=Reference!$A$13,'Client Info'!J922=Reference!$A$17,),5,0))))</f>
        <v>25</v>
      </c>
      <c r="E922" s="19">
        <f>IF('Client Info'!O922&lt;Reference!$E$5,0,IF(AND('Client Info'!O922&gt;=Reference!$E$5,'Client Info'!O922&lt;Reference!$E$6),5,IF(AND('Client Info'!O922&gt;=Reference!$E$6,'Client Info'!O922&lt;Reference!$E$7),15,IF(Reference!$E$7&lt;='Client Info'!O922,25))))</f>
        <v>0</v>
      </c>
      <c r="F922" s="19">
        <f>IF(OR('Client Info'!R922=Reference!$B$4,'Client Info'!R922=Reference!$B$5,'Client Info'!R922=Reference!$B$6),25,0)</f>
        <v>25</v>
      </c>
      <c r="G922" s="19">
        <f t="shared" ca="1" si="15"/>
        <v>75</v>
      </c>
      <c r="H922" s="19" t="s">
        <v>1659</v>
      </c>
    </row>
    <row r="923" spans="1:8" x14ac:dyDescent="0.35">
      <c r="A923" s="7" t="str">
        <f>VLOOKUP(B923,'Client Info'!$A:$B,2, FALSE)</f>
        <v>Shalene Hayman</v>
      </c>
      <c r="B923" s="19" t="str">
        <f>'Client Info'!A923</f>
        <v>EDC0672</v>
      </c>
      <c r="C923" s="19">
        <f ca="1">(IF('Client Info'!M923="","",(IF(YEARFRAC('Client Info'!M923,Reference!$C$4)&lt;1,0,IF(AND(YEARFRAC('Client Info'!M923,Reference!$C$4)&gt;=1,YEARFRAC('Client Info'!M923,Reference!$C$4)&lt;=3),5,IF(AND(YEARFRAC('Client Info'!M923,Reference!$C$4)&gt;=4,YEARFRAC('Client Info'!M923,Reference!$C$4)&lt;=7),15,IF(YEARFRAC('Client Info'!M923,Reference!$C$4)&gt;=8,25,IF(YEARFRAC('Client Info'!M923,Reference!$C$4)=YEARFRAC('Client Info'!M923,Reference!$C$4),0,0))))))))</f>
        <v>15</v>
      </c>
      <c r="D923" s="19">
        <f>IF(OR('Client Info'!J923=Reference!$A$7),0,IF(OR(Reference!$A$5='Client Info'!J923, 'Client Info'!J923=Reference!$A$19,'Client Info'!J923=Reference!$A$23,'Client Info'!J923=Reference!$A$12),25, IF(OR('Client Info'!J923=Reference!$A$6, 'Client Info'!J923=Reference!$A$16),15, IF(OR('Client Info'!J923=Reference!$A$4,'Client Info'!J923=Reference!$A$13,'Client Info'!J923=Reference!$A$17,),5,0))))</f>
        <v>25</v>
      </c>
      <c r="E923" s="19">
        <f>IF('Client Info'!O923&lt;Reference!$E$5,0,IF(AND('Client Info'!O923&gt;=Reference!$E$5,'Client Info'!O923&lt;Reference!$E$6),5,IF(AND('Client Info'!O923&gt;=Reference!$E$6,'Client Info'!O923&lt;Reference!$E$7),15,IF(Reference!$E$7&lt;='Client Info'!O923,25))))</f>
        <v>5</v>
      </c>
      <c r="F923" s="19">
        <f>IF(OR('Client Info'!R923=Reference!$B$4,'Client Info'!R923=Reference!$B$5,'Client Info'!R923=Reference!$B$6),25,0)</f>
        <v>0</v>
      </c>
      <c r="G923" s="19">
        <f t="shared" ca="1" si="15"/>
        <v>45</v>
      </c>
      <c r="H923" s="19" t="s">
        <v>909</v>
      </c>
    </row>
    <row r="924" spans="1:8" x14ac:dyDescent="0.35">
      <c r="A924" s="7" t="str">
        <f>VLOOKUP(B924,'Client Info'!$A:$B,2, FALSE)</f>
        <v>Rose Obetz</v>
      </c>
      <c r="B924" s="19" t="str">
        <f>'Client Info'!A924</f>
        <v>EDC3017</v>
      </c>
      <c r="C924" s="19" t="str">
        <f>(IF('Client Info'!M924="","",(IF(YEARFRAC('Client Info'!M924,Reference!$C$4)&lt;1,0,IF(AND(YEARFRAC('Client Info'!M924,Reference!$C$4)&gt;=1,YEARFRAC('Client Info'!M924,Reference!$C$4)&lt;=3),5,IF(AND(YEARFRAC('Client Info'!M924,Reference!$C$4)&gt;=4,YEARFRAC('Client Info'!M924,Reference!$C$4)&lt;=7),15,IF(YEARFRAC('Client Info'!M924,Reference!$C$4)&gt;=8,25,IF(YEARFRAC('Client Info'!M924,Reference!$C$4)=YEARFRAC('Client Info'!M924,Reference!$C$4),0,0))))))))</f>
        <v/>
      </c>
      <c r="D924" s="19">
        <f>IF(OR('Client Info'!J924=Reference!$A$7),0,IF(OR(Reference!$A$5='Client Info'!J924, 'Client Info'!J924=Reference!$A$19,'Client Info'!J924=Reference!$A$23,'Client Info'!J924=Reference!$A$12),25, IF(OR('Client Info'!J924=Reference!$A$6, 'Client Info'!J924=Reference!$A$16),15, IF(OR('Client Info'!J924=Reference!$A$4,'Client Info'!J924=Reference!$A$13,'Client Info'!J924=Reference!$A$17,),5,0))))</f>
        <v>5</v>
      </c>
      <c r="E924" s="19">
        <f>IF('Client Info'!O924&lt;Reference!$E$5,0,IF(AND('Client Info'!O924&gt;=Reference!$E$5,'Client Info'!O924&lt;Reference!$E$6),5,IF(AND('Client Info'!O924&gt;=Reference!$E$6,'Client Info'!O924&lt;Reference!$E$7),15,IF(Reference!$E$7&lt;='Client Info'!O924,25))))</f>
        <v>0</v>
      </c>
      <c r="F924" s="19">
        <f>IF(OR('Client Info'!R924=Reference!$B$4,'Client Info'!R924=Reference!$B$5,'Client Info'!R924=Reference!$B$6),25,0)</f>
        <v>25</v>
      </c>
      <c r="G924" s="19">
        <f t="shared" ref="G924:G987" si="16">SUM(C924:F924)</f>
        <v>30</v>
      </c>
      <c r="H924" s="19" t="s">
        <v>874</v>
      </c>
    </row>
    <row r="925" spans="1:8" x14ac:dyDescent="0.35">
      <c r="A925" s="7" t="str">
        <f>VLOOKUP(B925,'Client Info'!$A:$B,2, FALSE)</f>
        <v>Eric J. Zackrison</v>
      </c>
      <c r="B925" s="19" t="str">
        <f>'Client Info'!A925</f>
        <v>EDC2390</v>
      </c>
      <c r="C925" s="19" t="str">
        <f>(IF('Client Info'!M925="","",(IF(YEARFRAC('Client Info'!M925,Reference!$C$4)&lt;1,0,IF(AND(YEARFRAC('Client Info'!M925,Reference!$C$4)&gt;=1,YEARFRAC('Client Info'!M925,Reference!$C$4)&lt;=3),5,IF(AND(YEARFRAC('Client Info'!M925,Reference!$C$4)&gt;=4,YEARFRAC('Client Info'!M925,Reference!$C$4)&lt;=7),15,IF(YEARFRAC('Client Info'!M925,Reference!$C$4)&gt;=8,25,IF(YEARFRAC('Client Info'!M925,Reference!$C$4)=YEARFRAC('Client Info'!M925,Reference!$C$4),0,0))))))))</f>
        <v/>
      </c>
      <c r="D925" s="19">
        <f>IF(OR('Client Info'!J925=Reference!$A$7),0,IF(OR(Reference!$A$5='Client Info'!J925, 'Client Info'!J925=Reference!$A$19,'Client Info'!J925=Reference!$A$23,'Client Info'!J925=Reference!$A$12),25, IF(OR('Client Info'!J925=Reference!$A$6, 'Client Info'!J925=Reference!$A$16),15, IF(OR('Client Info'!J925=Reference!$A$4,'Client Info'!J925=Reference!$A$13,'Client Info'!J925=Reference!$A$17,),5,0))))</f>
        <v>5</v>
      </c>
      <c r="E925" s="19">
        <f>IF('Client Info'!O925&lt;Reference!$E$5,0,IF(AND('Client Info'!O925&gt;=Reference!$E$5,'Client Info'!O925&lt;Reference!$E$6),5,IF(AND('Client Info'!O925&gt;=Reference!$E$6,'Client Info'!O925&lt;Reference!$E$7),15,IF(Reference!$E$7&lt;='Client Info'!O925,25))))</f>
        <v>0</v>
      </c>
      <c r="F925" s="19">
        <f>IF(OR('Client Info'!R925=Reference!$B$4,'Client Info'!R925=Reference!$B$5,'Client Info'!R925=Reference!$B$6),25,0)</f>
        <v>25</v>
      </c>
      <c r="G925" s="19">
        <f t="shared" si="16"/>
        <v>30</v>
      </c>
      <c r="H925" s="19" t="s">
        <v>1367</v>
      </c>
    </row>
    <row r="926" spans="1:8" x14ac:dyDescent="0.35">
      <c r="A926" s="7" t="str">
        <f>VLOOKUP(B926,'Client Info'!$A:$B,2, FALSE)</f>
        <v>Mary Anne Rooney</v>
      </c>
      <c r="B926" s="19" t="str">
        <f>'Client Info'!A926</f>
        <v>EDC0234</v>
      </c>
      <c r="C926" s="19">
        <f ca="1">(IF('Client Info'!M926="","",(IF(YEARFRAC('Client Info'!M926,Reference!$C$4)&lt;1,0,IF(AND(YEARFRAC('Client Info'!M926,Reference!$C$4)&gt;=1,YEARFRAC('Client Info'!M926,Reference!$C$4)&lt;=3),5,IF(AND(YEARFRAC('Client Info'!M926,Reference!$C$4)&gt;=4,YEARFRAC('Client Info'!M926,Reference!$C$4)&lt;=7),15,IF(YEARFRAC('Client Info'!M926,Reference!$C$4)&gt;=8,25,IF(YEARFRAC('Client Info'!M926,Reference!$C$4)=YEARFRAC('Client Info'!M926,Reference!$C$4),0,0))))))))</f>
        <v>25</v>
      </c>
      <c r="D926" s="19">
        <f>IF(OR('Client Info'!J926=Reference!$A$7),0,IF(OR(Reference!$A$5='Client Info'!J926, 'Client Info'!J926=Reference!$A$19,'Client Info'!J926=Reference!$A$23,'Client Info'!J926=Reference!$A$12),25, IF(OR('Client Info'!J926=Reference!$A$6, 'Client Info'!J926=Reference!$A$16),15, IF(OR('Client Info'!J926=Reference!$A$4,'Client Info'!J926=Reference!$A$13,'Client Info'!J926=Reference!$A$17,),5,0))))</f>
        <v>25</v>
      </c>
      <c r="E926" s="19">
        <f>IF('Client Info'!O926&lt;Reference!$E$5,0,IF(AND('Client Info'!O926&gt;=Reference!$E$5,'Client Info'!O926&lt;Reference!$E$6),5,IF(AND('Client Info'!O926&gt;=Reference!$E$6,'Client Info'!O926&lt;Reference!$E$7),15,IF(Reference!$E$7&lt;='Client Info'!O926,25))))</f>
        <v>25</v>
      </c>
      <c r="F926" s="19">
        <f>IF(OR('Client Info'!R926=Reference!$B$4,'Client Info'!R926=Reference!$B$5,'Client Info'!R926=Reference!$B$6),25,0)</f>
        <v>0</v>
      </c>
      <c r="G926" s="19">
        <f t="shared" ca="1" si="16"/>
        <v>75</v>
      </c>
      <c r="H926" s="19" t="s">
        <v>1659</v>
      </c>
    </row>
    <row r="927" spans="1:8" x14ac:dyDescent="0.35">
      <c r="A927" s="7" t="str">
        <f>VLOOKUP(B927,'Client Info'!$A:$B,2, FALSE)</f>
        <v>Eric J. Zackrison</v>
      </c>
      <c r="B927" s="19" t="str">
        <f>'Client Info'!A927</f>
        <v>EDC2428</v>
      </c>
      <c r="C927" s="19">
        <f ca="1">(IF('Client Info'!M927="","",(IF(YEARFRAC('Client Info'!M927,Reference!$C$4)&lt;1,0,IF(AND(YEARFRAC('Client Info'!M927,Reference!$C$4)&gt;=1,YEARFRAC('Client Info'!M927,Reference!$C$4)&lt;=3),5,IF(AND(YEARFRAC('Client Info'!M927,Reference!$C$4)&gt;=4,YEARFRAC('Client Info'!M927,Reference!$C$4)&lt;=7),15,IF(YEARFRAC('Client Info'!M927,Reference!$C$4)&gt;=8,25,IF(YEARFRAC('Client Info'!M927,Reference!$C$4)=YEARFRAC('Client Info'!M927,Reference!$C$4),0,0))))))))</f>
        <v>0</v>
      </c>
      <c r="D927" s="19">
        <f>IF(OR('Client Info'!J927=Reference!$A$7),0,IF(OR(Reference!$A$5='Client Info'!J927, 'Client Info'!J927=Reference!$A$19,'Client Info'!J927=Reference!$A$23,'Client Info'!J927=Reference!$A$12),25, IF(OR('Client Info'!J927=Reference!$A$6, 'Client Info'!J927=Reference!$A$16),15, IF(OR('Client Info'!J927=Reference!$A$4,'Client Info'!J927=Reference!$A$13,'Client Info'!J927=Reference!$A$17,),5,0))))</f>
        <v>5</v>
      </c>
      <c r="E927" s="19">
        <f>IF('Client Info'!O927&lt;Reference!$E$5,0,IF(AND('Client Info'!O927&gt;=Reference!$E$5,'Client Info'!O927&lt;Reference!$E$6),5,IF(AND('Client Info'!O927&gt;=Reference!$E$6,'Client Info'!O927&lt;Reference!$E$7),15,IF(Reference!$E$7&lt;='Client Info'!O927,25))))</f>
        <v>15</v>
      </c>
      <c r="F927" s="19">
        <f>IF(OR('Client Info'!R927=Reference!$B$4,'Client Info'!R927=Reference!$B$5,'Client Info'!R927=Reference!$B$6),25,0)</f>
        <v>0</v>
      </c>
      <c r="G927" s="19">
        <f t="shared" ca="1" si="16"/>
        <v>20</v>
      </c>
      <c r="H927" s="19" t="s">
        <v>1367</v>
      </c>
    </row>
    <row r="928" spans="1:8" x14ac:dyDescent="0.35">
      <c r="A928" s="7" t="str">
        <f>VLOOKUP(B928,'Client Info'!$A:$B,2, FALSE)</f>
        <v>Gonzalo Fernandez</v>
      </c>
      <c r="B928" s="19" t="str">
        <f>'Client Info'!A928</f>
        <v>EDC2482</v>
      </c>
      <c r="C928" s="19">
        <f ca="1">(IF('Client Info'!M928="","",(IF(YEARFRAC('Client Info'!M928,Reference!$C$4)&lt;1,0,IF(AND(YEARFRAC('Client Info'!M928,Reference!$C$4)&gt;=1,YEARFRAC('Client Info'!M928,Reference!$C$4)&lt;=3),5,IF(AND(YEARFRAC('Client Info'!M928,Reference!$C$4)&gt;=4,YEARFRAC('Client Info'!M928,Reference!$C$4)&lt;=7),15,IF(YEARFRAC('Client Info'!M928,Reference!$C$4)&gt;=8,25,IF(YEARFRAC('Client Info'!M928,Reference!$C$4)=YEARFRAC('Client Info'!M928,Reference!$C$4),0,0))))))))</f>
        <v>0</v>
      </c>
      <c r="D928" s="19">
        <f>IF(OR('Client Info'!J928=Reference!$A$7),0,IF(OR(Reference!$A$5='Client Info'!J928, 'Client Info'!J928=Reference!$A$19,'Client Info'!J928=Reference!$A$23,'Client Info'!J928=Reference!$A$12),25, IF(OR('Client Info'!J928=Reference!$A$6, 'Client Info'!J928=Reference!$A$16),15, IF(OR('Client Info'!J928=Reference!$A$4,'Client Info'!J928=Reference!$A$13,'Client Info'!J928=Reference!$A$17,),5,0))))</f>
        <v>5</v>
      </c>
      <c r="E928" s="19">
        <f>IF('Client Info'!O928&lt;Reference!$E$5,0,IF(AND('Client Info'!O928&gt;=Reference!$E$5,'Client Info'!O928&lt;Reference!$E$6),5,IF(AND('Client Info'!O928&gt;=Reference!$E$6,'Client Info'!O928&lt;Reference!$E$7),15,IF(Reference!$E$7&lt;='Client Info'!O928,25))))</f>
        <v>15</v>
      </c>
      <c r="F928" s="19">
        <f>IF(OR('Client Info'!R928=Reference!$B$4,'Client Info'!R928=Reference!$B$5,'Client Info'!R928=Reference!$B$6),25,0)</f>
        <v>0</v>
      </c>
      <c r="G928" s="19">
        <f t="shared" ca="1" si="16"/>
        <v>20</v>
      </c>
      <c r="H928" s="19" t="s">
        <v>848</v>
      </c>
    </row>
    <row r="929" spans="1:8" x14ac:dyDescent="0.35">
      <c r="A929" s="7" t="str">
        <f>VLOOKUP(B929,'Client Info'!$A:$B,2, FALSE)</f>
        <v>Clare Briglio</v>
      </c>
      <c r="B929" s="19" t="str">
        <f>'Client Info'!A929</f>
        <v>EDC0026</v>
      </c>
      <c r="C929" s="19">
        <f ca="1">(IF('Client Info'!M929="","",(IF(YEARFRAC('Client Info'!M929,Reference!$C$4)&lt;1,0,IF(AND(YEARFRAC('Client Info'!M929,Reference!$C$4)&gt;=1,YEARFRAC('Client Info'!M929,Reference!$C$4)&lt;=3),5,IF(AND(YEARFRAC('Client Info'!M929,Reference!$C$4)&gt;=4,YEARFRAC('Client Info'!M929,Reference!$C$4)&lt;=7),15,IF(YEARFRAC('Client Info'!M929,Reference!$C$4)&gt;=8,25,IF(YEARFRAC('Client Info'!M929,Reference!$C$4)=YEARFRAC('Client Info'!M929,Reference!$C$4),0,0))))))))</f>
        <v>0</v>
      </c>
      <c r="D929" s="19">
        <f>IF(OR('Client Info'!J929=Reference!$A$7),0,IF(OR(Reference!$A$5='Client Info'!J929, 'Client Info'!J929=Reference!$A$19,'Client Info'!J929=Reference!$A$23,'Client Info'!J929=Reference!$A$12),25, IF(OR('Client Info'!J929=Reference!$A$6, 'Client Info'!J929=Reference!$A$16),15, IF(OR('Client Info'!J929=Reference!$A$4,'Client Info'!J929=Reference!$A$13,'Client Info'!J929=Reference!$A$17,),5,0))))</f>
        <v>25</v>
      </c>
      <c r="E929" s="19">
        <f>IF('Client Info'!O929&lt;Reference!$E$5,0,IF(AND('Client Info'!O929&gt;=Reference!$E$5,'Client Info'!O929&lt;Reference!$E$6),5,IF(AND('Client Info'!O929&gt;=Reference!$E$6,'Client Info'!O929&lt;Reference!$E$7),15,IF(Reference!$E$7&lt;='Client Info'!O929,25))))</f>
        <v>0</v>
      </c>
      <c r="F929" s="19">
        <f>IF(OR('Client Info'!R929=Reference!$B$4,'Client Info'!R929=Reference!$B$5,'Client Info'!R929=Reference!$B$6),25,0)</f>
        <v>25</v>
      </c>
      <c r="G929" s="19">
        <f t="shared" ca="1" si="16"/>
        <v>50</v>
      </c>
      <c r="H929" s="19" t="s">
        <v>809</v>
      </c>
    </row>
    <row r="930" spans="1:8" x14ac:dyDescent="0.35">
      <c r="A930" s="7" t="str">
        <f>VLOOKUP(B930,'Client Info'!$A:$B,2, FALSE)</f>
        <v>Gonzalo Fernandez</v>
      </c>
      <c r="B930" s="19" t="str">
        <f>'Client Info'!A930</f>
        <v>EDC1829</v>
      </c>
      <c r="C930" s="19">
        <f ca="1">(IF('Client Info'!M930="","",(IF(YEARFRAC('Client Info'!M930,Reference!$C$4)&lt;1,0,IF(AND(YEARFRAC('Client Info'!M930,Reference!$C$4)&gt;=1,YEARFRAC('Client Info'!M930,Reference!$C$4)&lt;=3),5,IF(AND(YEARFRAC('Client Info'!M930,Reference!$C$4)&gt;=4,YEARFRAC('Client Info'!M930,Reference!$C$4)&lt;=7),15,IF(YEARFRAC('Client Info'!M930,Reference!$C$4)&gt;=8,25,IF(YEARFRAC('Client Info'!M930,Reference!$C$4)=YEARFRAC('Client Info'!M930,Reference!$C$4),0,0))))))))</f>
        <v>25</v>
      </c>
      <c r="D930" s="19">
        <f>IF(OR('Client Info'!J930=Reference!$A$7),0,IF(OR(Reference!$A$5='Client Info'!J930, 'Client Info'!J930=Reference!$A$19,'Client Info'!J930=Reference!$A$23,'Client Info'!J930=Reference!$A$12),25, IF(OR('Client Info'!J930=Reference!$A$6, 'Client Info'!J930=Reference!$A$16),15, IF(OR('Client Info'!J930=Reference!$A$4,'Client Info'!J930=Reference!$A$13,'Client Info'!J930=Reference!$A$17,),5,0))))</f>
        <v>25</v>
      </c>
      <c r="E930" s="19">
        <f>IF('Client Info'!O930&lt;Reference!$E$5,0,IF(AND('Client Info'!O930&gt;=Reference!$E$5,'Client Info'!O930&lt;Reference!$E$6),5,IF(AND('Client Info'!O930&gt;=Reference!$E$6,'Client Info'!O930&lt;Reference!$E$7),15,IF(Reference!$E$7&lt;='Client Info'!O930,25))))</f>
        <v>15</v>
      </c>
      <c r="F930" s="19">
        <f>IF(OR('Client Info'!R930=Reference!$B$4,'Client Info'!R930=Reference!$B$5,'Client Info'!R930=Reference!$B$6),25,0)</f>
        <v>25</v>
      </c>
      <c r="G930" s="19">
        <f t="shared" ca="1" si="16"/>
        <v>90</v>
      </c>
      <c r="H930" s="19" t="s">
        <v>848</v>
      </c>
    </row>
    <row r="931" spans="1:8" x14ac:dyDescent="0.35">
      <c r="A931" s="7" t="str">
        <f>VLOOKUP(B931,'Client Info'!$A:$B,2, FALSE)</f>
        <v>Ken Higgins</v>
      </c>
      <c r="B931" s="19" t="str">
        <f>'Client Info'!A931</f>
        <v>EDC1507</v>
      </c>
      <c r="C931" s="19" t="str">
        <f>(IF('Client Info'!M931="","",(IF(YEARFRAC('Client Info'!M931,Reference!$C$4)&lt;1,0,IF(AND(YEARFRAC('Client Info'!M931,Reference!$C$4)&gt;=1,YEARFRAC('Client Info'!M931,Reference!$C$4)&lt;=3),5,IF(AND(YEARFRAC('Client Info'!M931,Reference!$C$4)&gt;=4,YEARFRAC('Client Info'!M931,Reference!$C$4)&lt;=7),15,IF(YEARFRAC('Client Info'!M931,Reference!$C$4)&gt;=8,25,IF(YEARFRAC('Client Info'!M931,Reference!$C$4)=YEARFRAC('Client Info'!M931,Reference!$C$4),0,0))))))))</f>
        <v/>
      </c>
      <c r="D931" s="19">
        <f>IF(OR('Client Info'!J931=Reference!$A$7),0,IF(OR(Reference!$A$5='Client Info'!J931, 'Client Info'!J931=Reference!$A$19,'Client Info'!J931=Reference!$A$23,'Client Info'!J931=Reference!$A$12),25, IF(OR('Client Info'!J931=Reference!$A$6, 'Client Info'!J931=Reference!$A$16),15, IF(OR('Client Info'!J931=Reference!$A$4,'Client Info'!J931=Reference!$A$13,'Client Info'!J931=Reference!$A$17,),5,0))))</f>
        <v>5</v>
      </c>
      <c r="E931" s="19">
        <f>IF('Client Info'!O931&lt;Reference!$E$5,0,IF(AND('Client Info'!O931&gt;=Reference!$E$5,'Client Info'!O931&lt;Reference!$E$6),5,IF(AND('Client Info'!O931&gt;=Reference!$E$6,'Client Info'!O931&lt;Reference!$E$7),15,IF(Reference!$E$7&lt;='Client Info'!O931,25))))</f>
        <v>0</v>
      </c>
      <c r="F931" s="19">
        <f>IF(OR('Client Info'!R931=Reference!$B$4,'Client Info'!R931=Reference!$B$5,'Client Info'!R931=Reference!$B$6),25,0)</f>
        <v>0</v>
      </c>
      <c r="G931" s="19">
        <f t="shared" si="16"/>
        <v>5</v>
      </c>
      <c r="H931" s="19" t="s">
        <v>2520</v>
      </c>
    </row>
    <row r="932" spans="1:8" x14ac:dyDescent="0.35">
      <c r="A932" s="7" t="str">
        <f>VLOOKUP(B932,'Client Info'!$A:$B,2, FALSE)</f>
        <v>Georg Winkler</v>
      </c>
      <c r="B932" s="19" t="str">
        <f>'Client Info'!A932</f>
        <v>EDC1740</v>
      </c>
      <c r="C932" s="19">
        <f ca="1">(IF('Client Info'!M932="","",(IF(YEARFRAC('Client Info'!M932,Reference!$C$4)&lt;1,0,IF(AND(YEARFRAC('Client Info'!M932,Reference!$C$4)&gt;=1,YEARFRAC('Client Info'!M932,Reference!$C$4)&lt;=3),5,IF(AND(YEARFRAC('Client Info'!M932,Reference!$C$4)&gt;=4,YEARFRAC('Client Info'!M932,Reference!$C$4)&lt;=7),15,IF(YEARFRAC('Client Info'!M932,Reference!$C$4)&gt;=8,25,IF(YEARFRAC('Client Info'!M932,Reference!$C$4)=YEARFRAC('Client Info'!M932,Reference!$C$4),0,0))))))))</f>
        <v>25</v>
      </c>
      <c r="D932" s="19">
        <f>IF(OR('Client Info'!J932=Reference!$A$7),0,IF(OR(Reference!$A$5='Client Info'!J932, 'Client Info'!J932=Reference!$A$19,'Client Info'!J932=Reference!$A$23,'Client Info'!J932=Reference!$A$12),25, IF(OR('Client Info'!J932=Reference!$A$6, 'Client Info'!J932=Reference!$A$16),15, IF(OR('Client Info'!J932=Reference!$A$4,'Client Info'!J932=Reference!$A$13,'Client Info'!J932=Reference!$A$17,),5,0))))</f>
        <v>15</v>
      </c>
      <c r="E932" s="19">
        <f>IF('Client Info'!O932&lt;Reference!$E$5,0,IF(AND('Client Info'!O932&gt;=Reference!$E$5,'Client Info'!O932&lt;Reference!$E$6),5,IF(AND('Client Info'!O932&gt;=Reference!$E$6,'Client Info'!O932&lt;Reference!$E$7),15,IF(Reference!$E$7&lt;='Client Info'!O932,25))))</f>
        <v>15</v>
      </c>
      <c r="F932" s="19">
        <f>IF(OR('Client Info'!R932=Reference!$B$4,'Client Info'!R932=Reference!$B$5,'Client Info'!R932=Reference!$B$6),25,0)</f>
        <v>0</v>
      </c>
      <c r="G932" s="19">
        <f t="shared" ca="1" si="16"/>
        <v>55</v>
      </c>
      <c r="H932" s="19" t="s">
        <v>1063</v>
      </c>
    </row>
    <row r="933" spans="1:8" x14ac:dyDescent="0.35">
      <c r="A933" s="7" t="str">
        <f>VLOOKUP(B933,'Client Info'!$A:$B,2, FALSE)</f>
        <v>Alondra Gaytan</v>
      </c>
      <c r="B933" s="19" t="str">
        <f>'Client Info'!A933</f>
        <v>EDC2364</v>
      </c>
      <c r="C933" s="19" t="str">
        <f>(IF('Client Info'!M933="","",(IF(YEARFRAC('Client Info'!M933,Reference!$C$4)&lt;1,0,IF(AND(YEARFRAC('Client Info'!M933,Reference!$C$4)&gt;=1,YEARFRAC('Client Info'!M933,Reference!$C$4)&lt;=3),5,IF(AND(YEARFRAC('Client Info'!M933,Reference!$C$4)&gt;=4,YEARFRAC('Client Info'!M933,Reference!$C$4)&lt;=7),15,IF(YEARFRAC('Client Info'!M933,Reference!$C$4)&gt;=8,25,IF(YEARFRAC('Client Info'!M933,Reference!$C$4)=YEARFRAC('Client Info'!M933,Reference!$C$4),0,0))))))))</f>
        <v/>
      </c>
      <c r="D933" s="19">
        <f>IF(OR('Client Info'!J933=Reference!$A$7),0,IF(OR(Reference!$A$5='Client Info'!J933, 'Client Info'!J933=Reference!$A$19,'Client Info'!J933=Reference!$A$23,'Client Info'!J933=Reference!$A$12),25, IF(OR('Client Info'!J933=Reference!$A$6, 'Client Info'!J933=Reference!$A$16),15, IF(OR('Client Info'!J933=Reference!$A$4,'Client Info'!J933=Reference!$A$13,'Client Info'!J933=Reference!$A$17,),5,0))))</f>
        <v>5</v>
      </c>
      <c r="E933" s="19">
        <f>IF('Client Info'!O933&lt;Reference!$E$5,0,IF(AND('Client Info'!O933&gt;=Reference!$E$5,'Client Info'!O933&lt;Reference!$E$6),5,IF(AND('Client Info'!O933&gt;=Reference!$E$6,'Client Info'!O933&lt;Reference!$E$7),15,IF(Reference!$E$7&lt;='Client Info'!O933,25))))</f>
        <v>0</v>
      </c>
      <c r="F933" s="19">
        <f>IF(OR('Client Info'!R933=Reference!$B$4,'Client Info'!R933=Reference!$B$5,'Client Info'!R933=Reference!$B$6),25,0)</f>
        <v>25</v>
      </c>
      <c r="G933" s="19">
        <f t="shared" si="16"/>
        <v>30</v>
      </c>
      <c r="H933" s="19" t="s">
        <v>885</v>
      </c>
    </row>
    <row r="934" spans="1:8" x14ac:dyDescent="0.35">
      <c r="A934" s="7" t="str">
        <f>VLOOKUP(B934,'Client Info'!$A:$B,2, FALSE)</f>
        <v>Anthony C. Elliott</v>
      </c>
      <c r="B934" s="19" t="str">
        <f>'Client Info'!A934</f>
        <v>EDC1496</v>
      </c>
      <c r="C934" s="19">
        <f ca="1">(IF('Client Info'!M934="","",(IF(YEARFRAC('Client Info'!M934,Reference!$C$4)&lt;1,0,IF(AND(YEARFRAC('Client Info'!M934,Reference!$C$4)&gt;=1,YEARFRAC('Client Info'!M934,Reference!$C$4)&lt;=3),5,IF(AND(YEARFRAC('Client Info'!M934,Reference!$C$4)&gt;=4,YEARFRAC('Client Info'!M934,Reference!$C$4)&lt;=7),15,IF(YEARFRAC('Client Info'!M934,Reference!$C$4)&gt;=8,25,IF(YEARFRAC('Client Info'!M934,Reference!$C$4)=YEARFRAC('Client Info'!M934,Reference!$C$4),0,0))))))))</f>
        <v>15</v>
      </c>
      <c r="D934" s="19">
        <f>IF(OR('Client Info'!J934=Reference!$A$7),0,IF(OR(Reference!$A$5='Client Info'!J934, 'Client Info'!J934=Reference!$A$19,'Client Info'!J934=Reference!$A$23,'Client Info'!J934=Reference!$A$12),25, IF(OR('Client Info'!J934=Reference!$A$6, 'Client Info'!J934=Reference!$A$16),15, IF(OR('Client Info'!J934=Reference!$A$4,'Client Info'!J934=Reference!$A$13,'Client Info'!J934=Reference!$A$17,),5,0))))</f>
        <v>0</v>
      </c>
      <c r="E934" s="19">
        <f>IF('Client Info'!O934&lt;Reference!$E$5,0,IF(AND('Client Info'!O934&gt;=Reference!$E$5,'Client Info'!O934&lt;Reference!$E$6),5,IF(AND('Client Info'!O934&gt;=Reference!$E$6,'Client Info'!O934&lt;Reference!$E$7),15,IF(Reference!$E$7&lt;='Client Info'!O934,25))))</f>
        <v>0</v>
      </c>
      <c r="F934" s="19">
        <f>IF(OR('Client Info'!R934=Reference!$B$4,'Client Info'!R934=Reference!$B$5,'Client Info'!R934=Reference!$B$6),25,0)</f>
        <v>0</v>
      </c>
      <c r="G934" s="19">
        <f t="shared" ca="1" si="16"/>
        <v>15</v>
      </c>
      <c r="H934" s="19" t="s">
        <v>1365</v>
      </c>
    </row>
    <row r="935" spans="1:8" x14ac:dyDescent="0.35">
      <c r="A935" s="7" t="str">
        <f>VLOOKUP(B935,'Client Info'!$A:$B,2, FALSE)</f>
        <v>Charles Lowe</v>
      </c>
      <c r="B935" s="19" t="str">
        <f>'Client Info'!A935</f>
        <v>ECCX6918T</v>
      </c>
      <c r="C935" s="19">
        <f ca="1">(IF('Client Info'!M935="","",(IF(YEARFRAC('Client Info'!M935,Reference!$C$4)&lt;1,0,IF(AND(YEARFRAC('Client Info'!M935,Reference!$C$4)&gt;=1,YEARFRAC('Client Info'!M935,Reference!$C$4)&lt;=3),5,IF(AND(YEARFRAC('Client Info'!M935,Reference!$C$4)&gt;=4,YEARFRAC('Client Info'!M935,Reference!$C$4)&lt;=7),15,IF(YEARFRAC('Client Info'!M935,Reference!$C$4)&gt;=8,25,IF(YEARFRAC('Client Info'!M935,Reference!$C$4)=YEARFRAC('Client Info'!M935,Reference!$C$4),0,0))))))))</f>
        <v>15</v>
      </c>
      <c r="D935" s="19">
        <f>IF(OR('Client Info'!J935=Reference!$A$7),0,IF(OR(Reference!$A$5='Client Info'!J935, 'Client Info'!J935=Reference!$A$19,'Client Info'!J935=Reference!$A$23,'Client Info'!J935=Reference!$A$12),25, IF(OR('Client Info'!J935=Reference!$A$6, 'Client Info'!J935=Reference!$A$16),15, IF(OR('Client Info'!J935=Reference!$A$4,'Client Info'!J935=Reference!$A$13,'Client Info'!J935=Reference!$A$17,),5,0))))</f>
        <v>25</v>
      </c>
      <c r="E935" s="19">
        <f>IF('Client Info'!O935&lt;Reference!$E$5,0,IF(AND('Client Info'!O935&gt;=Reference!$E$5,'Client Info'!O935&lt;Reference!$E$6),5,IF(AND('Client Info'!O935&gt;=Reference!$E$6,'Client Info'!O935&lt;Reference!$E$7),15,IF(Reference!$E$7&lt;='Client Info'!O935,25))))</f>
        <v>5</v>
      </c>
      <c r="F935" s="19">
        <f>IF(OR('Client Info'!R935=Reference!$B$4,'Client Info'!R935=Reference!$B$5,'Client Info'!R935=Reference!$B$6),25,0)</f>
        <v>25</v>
      </c>
      <c r="G935" s="19">
        <f t="shared" ca="1" si="16"/>
        <v>70</v>
      </c>
      <c r="H935" s="19" t="s">
        <v>878</v>
      </c>
    </row>
    <row r="936" spans="1:8" x14ac:dyDescent="0.35">
      <c r="A936" s="7" t="str">
        <f>VLOOKUP(B936,'Client Info'!$A:$B,2, FALSE)</f>
        <v>Karen Scuncio</v>
      </c>
      <c r="B936" s="19" t="str">
        <f>'Client Info'!A936</f>
        <v>EDC2430T</v>
      </c>
      <c r="C936" s="19">
        <f ca="1">(IF('Client Info'!M936="","",(IF(YEARFRAC('Client Info'!M936,Reference!$C$4)&lt;1,0,IF(AND(YEARFRAC('Client Info'!M936,Reference!$C$4)&gt;=1,YEARFRAC('Client Info'!M936,Reference!$C$4)&lt;=3),5,IF(AND(YEARFRAC('Client Info'!M936,Reference!$C$4)&gt;=4,YEARFRAC('Client Info'!M936,Reference!$C$4)&lt;=7),15,IF(YEARFRAC('Client Info'!M936,Reference!$C$4)&gt;=8,25,IF(YEARFRAC('Client Info'!M936,Reference!$C$4)=YEARFRAC('Client Info'!M936,Reference!$C$4),0,0))))))))</f>
        <v>25</v>
      </c>
      <c r="D936" s="19">
        <f>IF(OR('Client Info'!J936=Reference!$A$7),0,IF(OR(Reference!$A$5='Client Info'!J936, 'Client Info'!J936=Reference!$A$19,'Client Info'!J936=Reference!$A$23,'Client Info'!J936=Reference!$A$12),25, IF(OR('Client Info'!J936=Reference!$A$6, 'Client Info'!J936=Reference!$A$16),15, IF(OR('Client Info'!J936=Reference!$A$4,'Client Info'!J936=Reference!$A$13,'Client Info'!J936=Reference!$A$17,),5,0))))</f>
        <v>25</v>
      </c>
      <c r="E936" s="19">
        <f>IF('Client Info'!O936&lt;Reference!$E$5,0,IF(AND('Client Info'!O936&gt;=Reference!$E$5,'Client Info'!O936&lt;Reference!$E$6),5,IF(AND('Client Info'!O936&gt;=Reference!$E$6,'Client Info'!O936&lt;Reference!$E$7),15,IF(Reference!$E$7&lt;='Client Info'!O936,25))))</f>
        <v>25</v>
      </c>
      <c r="F936" s="19">
        <f>IF(OR('Client Info'!R936=Reference!$B$4,'Client Info'!R936=Reference!$B$5,'Client Info'!R936=Reference!$B$6),25,0)</f>
        <v>0</v>
      </c>
      <c r="G936" s="19">
        <f t="shared" ca="1" si="16"/>
        <v>75</v>
      </c>
      <c r="H936" s="19" t="s">
        <v>804</v>
      </c>
    </row>
    <row r="937" spans="1:8" x14ac:dyDescent="0.35">
      <c r="A937" s="7" t="str">
        <f>VLOOKUP(B937,'Client Info'!$A:$B,2, FALSE)</f>
        <v>Ray Bowman</v>
      </c>
      <c r="B937" s="19" t="str">
        <f>'Client Info'!A937</f>
        <v>EDC2591</v>
      </c>
      <c r="C937" s="19">
        <f ca="1">(IF('Client Info'!M937="","",(IF(YEARFRAC('Client Info'!M937,Reference!$C$4)&lt;1,0,IF(AND(YEARFRAC('Client Info'!M937,Reference!$C$4)&gt;=1,YEARFRAC('Client Info'!M937,Reference!$C$4)&lt;=3),5,IF(AND(YEARFRAC('Client Info'!M937,Reference!$C$4)&gt;=4,YEARFRAC('Client Info'!M937,Reference!$C$4)&lt;=7),15,IF(YEARFRAC('Client Info'!M937,Reference!$C$4)&gt;=8,25,IF(YEARFRAC('Client Info'!M937,Reference!$C$4)=YEARFRAC('Client Info'!M937,Reference!$C$4),0,0))))))))</f>
        <v>15</v>
      </c>
      <c r="D937" s="19">
        <f>IF(OR('Client Info'!J937=Reference!$A$7),0,IF(OR(Reference!$A$5='Client Info'!J937, 'Client Info'!J937=Reference!$A$19,'Client Info'!J937=Reference!$A$23,'Client Info'!J937=Reference!$A$12),25, IF(OR('Client Info'!J937=Reference!$A$6, 'Client Info'!J937=Reference!$A$16),15, IF(OR('Client Info'!J937=Reference!$A$4,'Client Info'!J937=Reference!$A$13,'Client Info'!J937=Reference!$A$17,),5,0))))</f>
        <v>15</v>
      </c>
      <c r="E937" s="19">
        <f>IF('Client Info'!O937&lt;Reference!$E$5,0,IF(AND('Client Info'!O937&gt;=Reference!$E$5,'Client Info'!O937&lt;Reference!$E$6),5,IF(AND('Client Info'!O937&gt;=Reference!$E$6,'Client Info'!O937&lt;Reference!$E$7),15,IF(Reference!$E$7&lt;='Client Info'!O937,25))))</f>
        <v>0</v>
      </c>
      <c r="F937" s="19">
        <f>IF(OR('Client Info'!R937=Reference!$B$4,'Client Info'!R937=Reference!$B$5,'Client Info'!R937=Reference!$B$6),25,0)</f>
        <v>0</v>
      </c>
      <c r="G937" s="19">
        <f t="shared" ca="1" si="16"/>
        <v>30</v>
      </c>
      <c r="H937" s="19" t="s">
        <v>912</v>
      </c>
    </row>
    <row r="938" spans="1:8" x14ac:dyDescent="0.35">
      <c r="A938" s="7" t="str">
        <f>VLOOKUP(B938,'Client Info'!$A:$B,2, FALSE)</f>
        <v>Shalene Hayman</v>
      </c>
      <c r="B938" s="19" t="str">
        <f>'Client Info'!A938</f>
        <v>EDC2502</v>
      </c>
      <c r="C938" s="19">
        <f ca="1">(IF('Client Info'!M938="","",(IF(YEARFRAC('Client Info'!M938,Reference!$C$4)&lt;1,0,IF(AND(YEARFRAC('Client Info'!M938,Reference!$C$4)&gt;=1,YEARFRAC('Client Info'!M938,Reference!$C$4)&lt;=3),5,IF(AND(YEARFRAC('Client Info'!M938,Reference!$C$4)&gt;=4,YEARFRAC('Client Info'!M938,Reference!$C$4)&lt;=7),15,IF(YEARFRAC('Client Info'!M938,Reference!$C$4)&gt;=8,25,IF(YEARFRAC('Client Info'!M938,Reference!$C$4)=YEARFRAC('Client Info'!M938,Reference!$C$4),0,0))))))))</f>
        <v>25</v>
      </c>
      <c r="D938" s="19">
        <f>IF(OR('Client Info'!J938=Reference!$A$7),0,IF(OR(Reference!$A$5='Client Info'!J938, 'Client Info'!J938=Reference!$A$19,'Client Info'!J938=Reference!$A$23,'Client Info'!J938=Reference!$A$12),25, IF(OR('Client Info'!J938=Reference!$A$6, 'Client Info'!J938=Reference!$A$16),15, IF(OR('Client Info'!J938=Reference!$A$4,'Client Info'!J938=Reference!$A$13,'Client Info'!J938=Reference!$A$17,),5,0))))</f>
        <v>5</v>
      </c>
      <c r="E938" s="19">
        <f>IF('Client Info'!O938&lt;Reference!$E$5,0,IF(AND('Client Info'!O938&gt;=Reference!$E$5,'Client Info'!O938&lt;Reference!$E$6),5,IF(AND('Client Info'!O938&gt;=Reference!$E$6,'Client Info'!O938&lt;Reference!$E$7),15,IF(Reference!$E$7&lt;='Client Info'!O938,25))))</f>
        <v>15</v>
      </c>
      <c r="F938" s="19">
        <f>IF(OR('Client Info'!R938=Reference!$B$4,'Client Info'!R938=Reference!$B$5,'Client Info'!R938=Reference!$B$6),25,0)</f>
        <v>0</v>
      </c>
      <c r="G938" s="19">
        <f t="shared" ca="1" si="16"/>
        <v>45</v>
      </c>
      <c r="H938" s="19" t="s">
        <v>909</v>
      </c>
    </row>
    <row r="939" spans="1:8" x14ac:dyDescent="0.35">
      <c r="A939" s="7" t="str">
        <f>VLOOKUP(B939,'Client Info'!$A:$B,2, FALSE)</f>
        <v>Karen Scuncio</v>
      </c>
      <c r="B939" s="19" t="str">
        <f>'Client Info'!A939</f>
        <v>EDC2627T</v>
      </c>
      <c r="C939" s="19">
        <f ca="1">(IF('Client Info'!M939="","",(IF(YEARFRAC('Client Info'!M939,Reference!$C$4)&lt;1,0,IF(AND(YEARFRAC('Client Info'!M939,Reference!$C$4)&gt;=1,YEARFRAC('Client Info'!M939,Reference!$C$4)&lt;=3),5,IF(AND(YEARFRAC('Client Info'!M939,Reference!$C$4)&gt;=4,YEARFRAC('Client Info'!M939,Reference!$C$4)&lt;=7),15,IF(YEARFRAC('Client Info'!M939,Reference!$C$4)&gt;=8,25,IF(YEARFRAC('Client Info'!M939,Reference!$C$4)=YEARFRAC('Client Info'!M939,Reference!$C$4),0,0))))))))</f>
        <v>25</v>
      </c>
      <c r="D939" s="19">
        <f>IF(OR('Client Info'!J939=Reference!$A$7),0,IF(OR(Reference!$A$5='Client Info'!J939, 'Client Info'!J939=Reference!$A$19,'Client Info'!J939=Reference!$A$23,'Client Info'!J939=Reference!$A$12),25, IF(OR('Client Info'!J939=Reference!$A$6, 'Client Info'!J939=Reference!$A$16),15, IF(OR('Client Info'!J939=Reference!$A$4,'Client Info'!J939=Reference!$A$13,'Client Info'!J939=Reference!$A$17,),5,0))))</f>
        <v>25</v>
      </c>
      <c r="E939" s="19">
        <f>IF('Client Info'!O939&lt;Reference!$E$5,0,IF(AND('Client Info'!O939&gt;=Reference!$E$5,'Client Info'!O939&lt;Reference!$E$6),5,IF(AND('Client Info'!O939&gt;=Reference!$E$6,'Client Info'!O939&lt;Reference!$E$7),15,IF(Reference!$E$7&lt;='Client Info'!O939,25))))</f>
        <v>25</v>
      </c>
      <c r="F939" s="19">
        <f>IF(OR('Client Info'!R939=Reference!$B$4,'Client Info'!R939=Reference!$B$5,'Client Info'!R939=Reference!$B$6),25,0)</f>
        <v>0</v>
      </c>
      <c r="G939" s="19">
        <f t="shared" ca="1" si="16"/>
        <v>75</v>
      </c>
      <c r="H939" s="19" t="s">
        <v>804</v>
      </c>
    </row>
    <row r="940" spans="1:8" x14ac:dyDescent="0.35">
      <c r="A940" s="7" t="str">
        <f>VLOOKUP(B940,'Client Info'!$A:$B,2, FALSE)</f>
        <v>Eric J. Zackrison</v>
      </c>
      <c r="B940" s="19" t="str">
        <f>'Client Info'!A940</f>
        <v>EDC2223</v>
      </c>
      <c r="C940" s="19" t="str">
        <f>(IF('Client Info'!M940="","",(IF(YEARFRAC('Client Info'!M940,Reference!$C$4)&lt;1,0,IF(AND(YEARFRAC('Client Info'!M940,Reference!$C$4)&gt;=1,YEARFRAC('Client Info'!M940,Reference!$C$4)&lt;=3),5,IF(AND(YEARFRAC('Client Info'!M940,Reference!$C$4)&gt;=4,YEARFRAC('Client Info'!M940,Reference!$C$4)&lt;=7),15,IF(YEARFRAC('Client Info'!M940,Reference!$C$4)&gt;=8,25,IF(YEARFRAC('Client Info'!M940,Reference!$C$4)=YEARFRAC('Client Info'!M940,Reference!$C$4),0,0))))))))</f>
        <v/>
      </c>
      <c r="D940" s="19">
        <f>IF(OR('Client Info'!J940=Reference!$A$7),0,IF(OR(Reference!$A$5='Client Info'!J940, 'Client Info'!J940=Reference!$A$19,'Client Info'!J940=Reference!$A$23,'Client Info'!J940=Reference!$A$12),25, IF(OR('Client Info'!J940=Reference!$A$6, 'Client Info'!J940=Reference!$A$16),15, IF(OR('Client Info'!J940=Reference!$A$4,'Client Info'!J940=Reference!$A$13,'Client Info'!J940=Reference!$A$17,),5,0))))</f>
        <v>5</v>
      </c>
      <c r="E940" s="19">
        <f>IF('Client Info'!O940&lt;Reference!$E$5,0,IF(AND('Client Info'!O940&gt;=Reference!$E$5,'Client Info'!O940&lt;Reference!$E$6),5,IF(AND('Client Info'!O940&gt;=Reference!$E$6,'Client Info'!O940&lt;Reference!$E$7),15,IF(Reference!$E$7&lt;='Client Info'!O940,25))))</f>
        <v>0</v>
      </c>
      <c r="F940" s="19">
        <f>IF(OR('Client Info'!R940=Reference!$B$4,'Client Info'!R940=Reference!$B$5,'Client Info'!R940=Reference!$B$6),25,0)</f>
        <v>0</v>
      </c>
      <c r="G940" s="19">
        <f t="shared" si="16"/>
        <v>5</v>
      </c>
      <c r="H940" s="19" t="s">
        <v>1367</v>
      </c>
    </row>
    <row r="941" spans="1:8" x14ac:dyDescent="0.35">
      <c r="A941" s="7" t="str">
        <f>VLOOKUP(B941,'Client Info'!$A:$B,2, FALSE)</f>
        <v>Anthony C. Elliott</v>
      </c>
      <c r="B941" s="19" t="str">
        <f>'Client Info'!A941</f>
        <v>EDC2838</v>
      </c>
      <c r="C941" s="19" t="str">
        <f>(IF('Client Info'!M941="","",(IF(YEARFRAC('Client Info'!M941,Reference!$C$4)&lt;1,0,IF(AND(YEARFRAC('Client Info'!M941,Reference!$C$4)&gt;=1,YEARFRAC('Client Info'!M941,Reference!$C$4)&lt;=3),5,IF(AND(YEARFRAC('Client Info'!M941,Reference!$C$4)&gt;=4,YEARFRAC('Client Info'!M941,Reference!$C$4)&lt;=7),15,IF(YEARFRAC('Client Info'!M941,Reference!$C$4)&gt;=8,25,IF(YEARFRAC('Client Info'!M941,Reference!$C$4)=YEARFRAC('Client Info'!M941,Reference!$C$4),0,0))))))))</f>
        <v/>
      </c>
      <c r="D941" s="19">
        <f>IF(OR('Client Info'!J941=Reference!$A$7),0,IF(OR(Reference!$A$5='Client Info'!J941, 'Client Info'!J941=Reference!$A$19,'Client Info'!J941=Reference!$A$23,'Client Info'!J941=Reference!$A$12),25, IF(OR('Client Info'!J941=Reference!$A$6, 'Client Info'!J941=Reference!$A$16),15, IF(OR('Client Info'!J941=Reference!$A$4,'Client Info'!J941=Reference!$A$13,'Client Info'!J941=Reference!$A$17,),5,0))))</f>
        <v>5</v>
      </c>
      <c r="E941" s="19">
        <f>IF('Client Info'!O941&lt;Reference!$E$5,0,IF(AND('Client Info'!O941&gt;=Reference!$E$5,'Client Info'!O941&lt;Reference!$E$6),5,IF(AND('Client Info'!O941&gt;=Reference!$E$6,'Client Info'!O941&lt;Reference!$E$7),15,IF(Reference!$E$7&lt;='Client Info'!O941,25))))</f>
        <v>0</v>
      </c>
      <c r="F941" s="19">
        <f>IF(OR('Client Info'!R941=Reference!$B$4,'Client Info'!R941=Reference!$B$5,'Client Info'!R941=Reference!$B$6),25,0)</f>
        <v>25</v>
      </c>
      <c r="G941" s="19">
        <f t="shared" si="16"/>
        <v>30</v>
      </c>
      <c r="H941" s="19" t="s">
        <v>1365</v>
      </c>
    </row>
    <row r="942" spans="1:8" x14ac:dyDescent="0.35">
      <c r="A942" s="7" t="str">
        <f>VLOOKUP(B942,'Client Info'!$A:$B,2, FALSE)</f>
        <v>Mary Anne Rooney</v>
      </c>
      <c r="B942" s="19" t="str">
        <f>'Client Info'!A942</f>
        <v>EDC0465</v>
      </c>
      <c r="C942" s="19">
        <f ca="1">(IF('Client Info'!M942="","",(IF(YEARFRAC('Client Info'!M942,Reference!$C$4)&lt;1,0,IF(AND(YEARFRAC('Client Info'!M942,Reference!$C$4)&gt;=1,YEARFRAC('Client Info'!M942,Reference!$C$4)&lt;=3),5,IF(AND(YEARFRAC('Client Info'!M942,Reference!$C$4)&gt;=4,YEARFRAC('Client Info'!M942,Reference!$C$4)&lt;=7),15,IF(YEARFRAC('Client Info'!M942,Reference!$C$4)&gt;=8,25,IF(YEARFRAC('Client Info'!M942,Reference!$C$4)=YEARFRAC('Client Info'!M942,Reference!$C$4),0,0))))))))</f>
        <v>25</v>
      </c>
      <c r="D942" s="19">
        <f>IF(OR('Client Info'!J942=Reference!$A$7),0,IF(OR(Reference!$A$5='Client Info'!J942, 'Client Info'!J942=Reference!$A$19,'Client Info'!J942=Reference!$A$23,'Client Info'!J942=Reference!$A$12),25, IF(OR('Client Info'!J942=Reference!$A$6, 'Client Info'!J942=Reference!$A$16),15, IF(OR('Client Info'!J942=Reference!$A$4,'Client Info'!J942=Reference!$A$13,'Client Info'!J942=Reference!$A$17,),5,0))))</f>
        <v>0</v>
      </c>
      <c r="E942" s="19">
        <f>IF('Client Info'!O942&lt;Reference!$E$5,0,IF(AND('Client Info'!O942&gt;=Reference!$E$5,'Client Info'!O942&lt;Reference!$E$6),5,IF(AND('Client Info'!O942&gt;=Reference!$E$6,'Client Info'!O942&lt;Reference!$E$7),15,IF(Reference!$E$7&lt;='Client Info'!O942,25))))</f>
        <v>5</v>
      </c>
      <c r="F942" s="19">
        <f>IF(OR('Client Info'!R942=Reference!$B$4,'Client Info'!R942=Reference!$B$5,'Client Info'!R942=Reference!$B$6),25,0)</f>
        <v>25</v>
      </c>
      <c r="G942" s="19">
        <f t="shared" ca="1" si="16"/>
        <v>55</v>
      </c>
      <c r="H942" s="19" t="s">
        <v>1659</v>
      </c>
    </row>
    <row r="943" spans="1:8" x14ac:dyDescent="0.35">
      <c r="A943" s="7" t="str">
        <f>VLOOKUP(B943,'Client Info'!$A:$B,2, FALSE)</f>
        <v>Bill Bartels</v>
      </c>
      <c r="B943" s="19" t="str">
        <f>'Client Info'!A943</f>
        <v>EDC0477DRR</v>
      </c>
      <c r="C943" s="19">
        <f ca="1">(IF('Client Info'!M943="","",(IF(YEARFRAC('Client Info'!M943,Reference!$C$4)&lt;1,0,IF(AND(YEARFRAC('Client Info'!M943,Reference!$C$4)&gt;=1,YEARFRAC('Client Info'!M943,Reference!$C$4)&lt;=3),5,IF(AND(YEARFRAC('Client Info'!M943,Reference!$C$4)&gt;=4,YEARFRAC('Client Info'!M943,Reference!$C$4)&lt;=7),15,IF(YEARFRAC('Client Info'!M943,Reference!$C$4)&gt;=8,25,IF(YEARFRAC('Client Info'!M943,Reference!$C$4)=YEARFRAC('Client Info'!M943,Reference!$C$4),0,0))))))))</f>
        <v>0</v>
      </c>
      <c r="D943" s="19">
        <f>IF(OR('Client Info'!J943=Reference!$A$7),0,IF(OR(Reference!$A$5='Client Info'!J943, 'Client Info'!J943=Reference!$A$19,'Client Info'!J943=Reference!$A$23,'Client Info'!J943=Reference!$A$12),25, IF(OR('Client Info'!J943=Reference!$A$6, 'Client Info'!J943=Reference!$A$16),15, IF(OR('Client Info'!J943=Reference!$A$4,'Client Info'!J943=Reference!$A$13,'Client Info'!J943=Reference!$A$17,),5,0))))</f>
        <v>0</v>
      </c>
      <c r="E943" s="19">
        <f>IF('Client Info'!O943&lt;Reference!$E$5,0,IF(AND('Client Info'!O943&gt;=Reference!$E$5,'Client Info'!O943&lt;Reference!$E$6),5,IF(AND('Client Info'!O943&gt;=Reference!$E$6,'Client Info'!O943&lt;Reference!$E$7),15,IF(Reference!$E$7&lt;='Client Info'!O943,25))))</f>
        <v>0</v>
      </c>
      <c r="F943" s="19">
        <f>IF(OR('Client Info'!R943=Reference!$B$4,'Client Info'!R943=Reference!$B$5,'Client Info'!R943=Reference!$B$6),25,0)</f>
        <v>25</v>
      </c>
      <c r="G943" s="19">
        <f t="shared" ca="1" si="16"/>
        <v>25</v>
      </c>
      <c r="H943" s="19" t="s">
        <v>812</v>
      </c>
    </row>
    <row r="944" spans="1:8" x14ac:dyDescent="0.35">
      <c r="A944" s="7" t="str">
        <f>VLOOKUP(B944,'Client Info'!$A:$B,2, FALSE)</f>
        <v>Alondra Gaytan</v>
      </c>
      <c r="B944" s="19" t="str">
        <f>'Client Info'!A944</f>
        <v>EDC2728</v>
      </c>
      <c r="C944" s="19">
        <f ca="1">(IF('Client Info'!M944="","",(IF(YEARFRAC('Client Info'!M944,Reference!$C$4)&lt;1,0,IF(AND(YEARFRAC('Client Info'!M944,Reference!$C$4)&gt;=1,YEARFRAC('Client Info'!M944,Reference!$C$4)&lt;=3),5,IF(AND(YEARFRAC('Client Info'!M944,Reference!$C$4)&gt;=4,YEARFRAC('Client Info'!M944,Reference!$C$4)&lt;=7),15,IF(YEARFRAC('Client Info'!M944,Reference!$C$4)&gt;=8,25,IF(YEARFRAC('Client Info'!M944,Reference!$C$4)=YEARFRAC('Client Info'!M944,Reference!$C$4),0,0))))))))</f>
        <v>0</v>
      </c>
      <c r="D944" s="19">
        <f>IF(OR('Client Info'!J944=Reference!$A$7),0,IF(OR(Reference!$A$5='Client Info'!J944, 'Client Info'!J944=Reference!$A$19,'Client Info'!J944=Reference!$A$23,'Client Info'!J944=Reference!$A$12),25, IF(OR('Client Info'!J944=Reference!$A$6, 'Client Info'!J944=Reference!$A$16),15, IF(OR('Client Info'!J944=Reference!$A$4,'Client Info'!J944=Reference!$A$13,'Client Info'!J944=Reference!$A$17,),5,0))))</f>
        <v>25</v>
      </c>
      <c r="E944" s="19">
        <f>IF('Client Info'!O944&lt;Reference!$E$5,0,IF(AND('Client Info'!O944&gt;=Reference!$E$5,'Client Info'!O944&lt;Reference!$E$6),5,IF(AND('Client Info'!O944&gt;=Reference!$E$6,'Client Info'!O944&lt;Reference!$E$7),15,IF(Reference!$E$7&lt;='Client Info'!O944,25))))</f>
        <v>0</v>
      </c>
      <c r="F944" s="19">
        <f>IF(OR('Client Info'!R944=Reference!$B$4,'Client Info'!R944=Reference!$B$5,'Client Info'!R944=Reference!$B$6),25,0)</f>
        <v>25</v>
      </c>
      <c r="G944" s="19">
        <f t="shared" ca="1" si="16"/>
        <v>50</v>
      </c>
      <c r="H944" s="19" t="s">
        <v>885</v>
      </c>
    </row>
    <row r="945" spans="1:8" x14ac:dyDescent="0.35">
      <c r="A945" s="7" t="str">
        <f>VLOOKUP(B945,'Client Info'!$A:$B,2, FALSE)</f>
        <v>Mary Anne Rooney</v>
      </c>
      <c r="B945" s="19" t="str">
        <f>'Client Info'!A945</f>
        <v>EDC1545</v>
      </c>
      <c r="C945" s="19" t="str">
        <f>(IF('Client Info'!M945="","",(IF(YEARFRAC('Client Info'!M945,Reference!$C$4)&lt;1,0,IF(AND(YEARFRAC('Client Info'!M945,Reference!$C$4)&gt;=1,YEARFRAC('Client Info'!M945,Reference!$C$4)&lt;=3),5,IF(AND(YEARFRAC('Client Info'!M945,Reference!$C$4)&gt;=4,YEARFRAC('Client Info'!M945,Reference!$C$4)&lt;=7),15,IF(YEARFRAC('Client Info'!M945,Reference!$C$4)&gt;=8,25,IF(YEARFRAC('Client Info'!M945,Reference!$C$4)=YEARFRAC('Client Info'!M945,Reference!$C$4),0,0))))))))</f>
        <v/>
      </c>
      <c r="D945" s="19">
        <f>IF(OR('Client Info'!J945=Reference!$A$7),0,IF(OR(Reference!$A$5='Client Info'!J945, 'Client Info'!J945=Reference!$A$19,'Client Info'!J945=Reference!$A$23,'Client Info'!J945=Reference!$A$12),25, IF(OR('Client Info'!J945=Reference!$A$6, 'Client Info'!J945=Reference!$A$16),15, IF(OR('Client Info'!J945=Reference!$A$4,'Client Info'!J945=Reference!$A$13,'Client Info'!J945=Reference!$A$17,),5,0))))</f>
        <v>0</v>
      </c>
      <c r="E945" s="19">
        <f>IF('Client Info'!O945&lt;Reference!$E$5,0,IF(AND('Client Info'!O945&gt;=Reference!$E$5,'Client Info'!O945&lt;Reference!$E$6),5,IF(AND('Client Info'!O945&gt;=Reference!$E$6,'Client Info'!O945&lt;Reference!$E$7),15,IF(Reference!$E$7&lt;='Client Info'!O945,25))))</f>
        <v>0</v>
      </c>
      <c r="F945" s="19">
        <f>IF(OR('Client Info'!R945=Reference!$B$4,'Client Info'!R945=Reference!$B$5,'Client Info'!R945=Reference!$B$6),25,0)</f>
        <v>0</v>
      </c>
      <c r="G945" s="19">
        <f t="shared" si="16"/>
        <v>0</v>
      </c>
      <c r="H945" s="19" t="s">
        <v>1659</v>
      </c>
    </row>
    <row r="946" spans="1:8" x14ac:dyDescent="0.35">
      <c r="A946" s="7" t="str">
        <f>VLOOKUP(B946,'Client Info'!$A:$B,2, FALSE)</f>
        <v>Allan Trattner-SB</v>
      </c>
      <c r="B946" s="19" t="str">
        <f>'Client Info'!A946</f>
        <v>11418</v>
      </c>
      <c r="C946" s="19">
        <f ca="1">(IF('Client Info'!M946="","",(IF(YEARFRAC('Client Info'!M946,Reference!$C$4)&lt;1,0,IF(AND(YEARFRAC('Client Info'!M946,Reference!$C$4)&gt;=1,YEARFRAC('Client Info'!M946,Reference!$C$4)&lt;=3),5,IF(AND(YEARFRAC('Client Info'!M946,Reference!$C$4)&gt;=4,YEARFRAC('Client Info'!M946,Reference!$C$4)&lt;=7),15,IF(YEARFRAC('Client Info'!M946,Reference!$C$4)&gt;=8,25,IF(YEARFRAC('Client Info'!M946,Reference!$C$4)=YEARFRAC('Client Info'!M946,Reference!$C$4),0,0))))))))</f>
        <v>25</v>
      </c>
      <c r="D946" s="19">
        <f>IF(OR('Client Info'!J946=Reference!$A$7),0,IF(OR(Reference!$A$5='Client Info'!J946, 'Client Info'!J946=Reference!$A$19,'Client Info'!J946=Reference!$A$23,'Client Info'!J946=Reference!$A$12),25, IF(OR('Client Info'!J946=Reference!$A$6, 'Client Info'!J946=Reference!$A$16),15, IF(OR('Client Info'!J946=Reference!$A$4,'Client Info'!J946=Reference!$A$13,'Client Info'!J946=Reference!$A$17,),5,0))))</f>
        <v>5</v>
      </c>
      <c r="E946" s="19">
        <f>IF('Client Info'!O946&lt;Reference!$E$5,0,IF(AND('Client Info'!O946&gt;=Reference!$E$5,'Client Info'!O946&lt;Reference!$E$6),5,IF(AND('Client Info'!O946&gt;=Reference!$E$6,'Client Info'!O946&lt;Reference!$E$7),15,IF(Reference!$E$7&lt;='Client Info'!O946,25))))</f>
        <v>0</v>
      </c>
      <c r="F946" s="19">
        <f>IF(OR('Client Info'!R946=Reference!$B$4,'Client Info'!R946=Reference!$B$5,'Client Info'!R946=Reference!$B$6),25,0)</f>
        <v>25</v>
      </c>
      <c r="G946" s="19">
        <f t="shared" ca="1" si="16"/>
        <v>55</v>
      </c>
      <c r="H946" s="19" t="s">
        <v>3899</v>
      </c>
    </row>
    <row r="947" spans="1:8" x14ac:dyDescent="0.35">
      <c r="A947" s="7" t="str">
        <f>VLOOKUP(B947,'Client Info'!$A:$B,2, FALSE)</f>
        <v>Charles Lowe</v>
      </c>
      <c r="B947" s="19" t="str">
        <f>'Client Info'!A947</f>
        <v>ECCX6545T</v>
      </c>
      <c r="C947" s="19" t="str">
        <f>(IF('Client Info'!M947="","",(IF(YEARFRAC('Client Info'!M947,Reference!$C$4)&lt;1,0,IF(AND(YEARFRAC('Client Info'!M947,Reference!$C$4)&gt;=1,YEARFRAC('Client Info'!M947,Reference!$C$4)&lt;=3),5,IF(AND(YEARFRAC('Client Info'!M947,Reference!$C$4)&gt;=4,YEARFRAC('Client Info'!M947,Reference!$C$4)&lt;=7),15,IF(YEARFRAC('Client Info'!M947,Reference!$C$4)&gt;=8,25,IF(YEARFRAC('Client Info'!M947,Reference!$C$4)=YEARFRAC('Client Info'!M947,Reference!$C$4),0,0))))))))</f>
        <v/>
      </c>
      <c r="D947" s="19">
        <f>IF(OR('Client Info'!J947=Reference!$A$7),0,IF(OR(Reference!$A$5='Client Info'!J947, 'Client Info'!J947=Reference!$A$19,'Client Info'!J947=Reference!$A$23,'Client Info'!J947=Reference!$A$12),25, IF(OR('Client Info'!J947=Reference!$A$6, 'Client Info'!J947=Reference!$A$16),15, IF(OR('Client Info'!J947=Reference!$A$4,'Client Info'!J947=Reference!$A$13,'Client Info'!J947=Reference!$A$17,),5,0))))</f>
        <v>15</v>
      </c>
      <c r="E947" s="19">
        <f>IF('Client Info'!O947&lt;Reference!$E$5,0,IF(AND('Client Info'!O947&gt;=Reference!$E$5,'Client Info'!O947&lt;Reference!$E$6),5,IF(AND('Client Info'!O947&gt;=Reference!$E$6,'Client Info'!O947&lt;Reference!$E$7),15,IF(Reference!$E$7&lt;='Client Info'!O947,25))))</f>
        <v>0</v>
      </c>
      <c r="F947" s="19">
        <f>IF(OR('Client Info'!R947=Reference!$B$4,'Client Info'!R947=Reference!$B$5,'Client Info'!R947=Reference!$B$6),25,0)</f>
        <v>0</v>
      </c>
      <c r="G947" s="19">
        <f t="shared" si="16"/>
        <v>15</v>
      </c>
      <c r="H947" s="19" t="s">
        <v>878</v>
      </c>
    </row>
    <row r="948" spans="1:8" x14ac:dyDescent="0.35">
      <c r="A948" s="7" t="str">
        <f>VLOOKUP(B948,'Client Info'!$A:$B,2, FALSE)</f>
        <v>Ray Bowman</v>
      </c>
      <c r="B948" s="19" t="str">
        <f>'Client Info'!A948</f>
        <v>EDC2625</v>
      </c>
      <c r="C948" s="19" t="str">
        <f>(IF('Client Info'!M948="","",(IF(YEARFRAC('Client Info'!M948,Reference!$C$4)&lt;1,0,IF(AND(YEARFRAC('Client Info'!M948,Reference!$C$4)&gt;=1,YEARFRAC('Client Info'!M948,Reference!$C$4)&lt;=3),5,IF(AND(YEARFRAC('Client Info'!M948,Reference!$C$4)&gt;=4,YEARFRAC('Client Info'!M948,Reference!$C$4)&lt;=7),15,IF(YEARFRAC('Client Info'!M948,Reference!$C$4)&gt;=8,25,IF(YEARFRAC('Client Info'!M948,Reference!$C$4)=YEARFRAC('Client Info'!M948,Reference!$C$4),0,0))))))))</f>
        <v/>
      </c>
      <c r="D948" s="19">
        <f>IF(OR('Client Info'!J948=Reference!$A$7),0,IF(OR(Reference!$A$5='Client Info'!J948, 'Client Info'!J948=Reference!$A$19,'Client Info'!J948=Reference!$A$23,'Client Info'!J948=Reference!$A$12),25, IF(OR('Client Info'!J948=Reference!$A$6, 'Client Info'!J948=Reference!$A$16),15, IF(OR('Client Info'!J948=Reference!$A$4,'Client Info'!J948=Reference!$A$13,'Client Info'!J948=Reference!$A$17,),5,0))))</f>
        <v>5</v>
      </c>
      <c r="E948" s="19">
        <f>IF('Client Info'!O948&lt;Reference!$E$5,0,IF(AND('Client Info'!O948&gt;=Reference!$E$5,'Client Info'!O948&lt;Reference!$E$6),5,IF(AND('Client Info'!O948&gt;=Reference!$E$6,'Client Info'!O948&lt;Reference!$E$7),15,IF(Reference!$E$7&lt;='Client Info'!O948,25))))</f>
        <v>0</v>
      </c>
      <c r="F948" s="19">
        <f>IF(OR('Client Info'!R948=Reference!$B$4,'Client Info'!R948=Reference!$B$5,'Client Info'!R948=Reference!$B$6),25,0)</f>
        <v>25</v>
      </c>
      <c r="G948" s="19">
        <f t="shared" si="16"/>
        <v>30</v>
      </c>
      <c r="H948" s="19" t="s">
        <v>912</v>
      </c>
    </row>
    <row r="949" spans="1:8" x14ac:dyDescent="0.35">
      <c r="A949" s="7" t="str">
        <f>VLOOKUP(B949,'Client Info'!$A:$B,2, FALSE)</f>
        <v>Julie Samson</v>
      </c>
      <c r="B949" s="19" t="str">
        <f>'Client Info'!A949</f>
        <v>EDC2603</v>
      </c>
      <c r="C949" s="19">
        <f ca="1">(IF('Client Info'!M949="","",(IF(YEARFRAC('Client Info'!M949,Reference!$C$4)&lt;1,0,IF(AND(YEARFRAC('Client Info'!M949,Reference!$C$4)&gt;=1,YEARFRAC('Client Info'!M949,Reference!$C$4)&lt;=3),5,IF(AND(YEARFRAC('Client Info'!M949,Reference!$C$4)&gt;=4,YEARFRAC('Client Info'!M949,Reference!$C$4)&lt;=7),15,IF(YEARFRAC('Client Info'!M949,Reference!$C$4)&gt;=8,25,IF(YEARFRAC('Client Info'!M949,Reference!$C$4)=YEARFRAC('Client Info'!M949,Reference!$C$4),0,0))))))))</f>
        <v>5</v>
      </c>
      <c r="D949" s="19">
        <f>IF(OR('Client Info'!J949=Reference!$A$7),0,IF(OR(Reference!$A$5='Client Info'!J949, 'Client Info'!J949=Reference!$A$19,'Client Info'!J949=Reference!$A$23,'Client Info'!J949=Reference!$A$12),25, IF(OR('Client Info'!J949=Reference!$A$6, 'Client Info'!J949=Reference!$A$16),15, IF(OR('Client Info'!J949=Reference!$A$4,'Client Info'!J949=Reference!$A$13,'Client Info'!J949=Reference!$A$17,),5,0))))</f>
        <v>25</v>
      </c>
      <c r="E949" s="19">
        <f>IF('Client Info'!O949&lt;Reference!$E$5,0,IF(AND('Client Info'!O949&gt;=Reference!$E$5,'Client Info'!O949&lt;Reference!$E$6),5,IF(AND('Client Info'!O949&gt;=Reference!$E$6,'Client Info'!O949&lt;Reference!$E$7),15,IF(Reference!$E$7&lt;='Client Info'!O949,25))))</f>
        <v>0</v>
      </c>
      <c r="F949" s="19">
        <f>IF(OR('Client Info'!R949=Reference!$B$4,'Client Info'!R949=Reference!$B$5,'Client Info'!R949=Reference!$B$6),25,0)</f>
        <v>0</v>
      </c>
      <c r="G949" s="19">
        <f t="shared" ca="1" si="16"/>
        <v>30</v>
      </c>
      <c r="H949" s="19" t="s">
        <v>835</v>
      </c>
    </row>
    <row r="950" spans="1:8" x14ac:dyDescent="0.35">
      <c r="A950" s="7" t="str">
        <f>VLOOKUP(B950,'Client Info'!$A:$B,2, FALSE)</f>
        <v>Armando Sahagun</v>
      </c>
      <c r="B950" s="19" t="str">
        <f>'Client Info'!A950</f>
        <v>EDC2124</v>
      </c>
      <c r="C950" s="19" t="str">
        <f>(IF('Client Info'!M950="","",(IF(YEARFRAC('Client Info'!M950,Reference!$C$4)&lt;1,0,IF(AND(YEARFRAC('Client Info'!M950,Reference!$C$4)&gt;=1,YEARFRAC('Client Info'!M950,Reference!$C$4)&lt;=3),5,IF(AND(YEARFRAC('Client Info'!M950,Reference!$C$4)&gt;=4,YEARFRAC('Client Info'!M950,Reference!$C$4)&lt;=7),15,IF(YEARFRAC('Client Info'!M950,Reference!$C$4)&gt;=8,25,IF(YEARFRAC('Client Info'!M950,Reference!$C$4)=YEARFRAC('Client Info'!M950,Reference!$C$4),0,0))))))))</f>
        <v/>
      </c>
      <c r="D950" s="19">
        <f>IF(OR('Client Info'!J950=Reference!$A$7),0,IF(OR(Reference!$A$5='Client Info'!J950, 'Client Info'!J950=Reference!$A$19,'Client Info'!J950=Reference!$A$23,'Client Info'!J950=Reference!$A$12),25, IF(OR('Client Info'!J950=Reference!$A$6, 'Client Info'!J950=Reference!$A$16),15, IF(OR('Client Info'!J950=Reference!$A$4,'Client Info'!J950=Reference!$A$13,'Client Info'!J950=Reference!$A$17,),5,0))))</f>
        <v>0</v>
      </c>
      <c r="E950" s="19">
        <f>IF('Client Info'!O950&lt;Reference!$E$5,0,IF(AND('Client Info'!O950&gt;=Reference!$E$5,'Client Info'!O950&lt;Reference!$E$6),5,IF(AND('Client Info'!O950&gt;=Reference!$E$6,'Client Info'!O950&lt;Reference!$E$7),15,IF(Reference!$E$7&lt;='Client Info'!O950,25))))</f>
        <v>0</v>
      </c>
      <c r="F950" s="19">
        <f>IF(OR('Client Info'!R950=Reference!$B$4,'Client Info'!R950=Reference!$B$5,'Client Info'!R950=Reference!$B$6),25,0)</f>
        <v>0</v>
      </c>
      <c r="G950" s="19">
        <f t="shared" si="16"/>
        <v>0</v>
      </c>
      <c r="H950" s="19" t="s">
        <v>2972</v>
      </c>
    </row>
    <row r="951" spans="1:8" x14ac:dyDescent="0.35">
      <c r="A951" s="7" t="str">
        <f>VLOOKUP(B951,'Client Info'!$A:$B,2, FALSE)</f>
        <v>Georg Winkler</v>
      </c>
      <c r="B951" s="19" t="str">
        <f>'Client Info'!A951</f>
        <v>EDC1836g</v>
      </c>
      <c r="C951" s="19" t="str">
        <f>(IF('Client Info'!M951="","",(IF(YEARFRAC('Client Info'!M951,Reference!$C$4)&lt;1,0,IF(AND(YEARFRAC('Client Info'!M951,Reference!$C$4)&gt;=1,YEARFRAC('Client Info'!M951,Reference!$C$4)&lt;=3),5,IF(AND(YEARFRAC('Client Info'!M951,Reference!$C$4)&gt;=4,YEARFRAC('Client Info'!M951,Reference!$C$4)&lt;=7),15,IF(YEARFRAC('Client Info'!M951,Reference!$C$4)&gt;=8,25,IF(YEARFRAC('Client Info'!M951,Reference!$C$4)=YEARFRAC('Client Info'!M951,Reference!$C$4),0,0))))))))</f>
        <v/>
      </c>
      <c r="D951" s="19">
        <f>IF(OR('Client Info'!J951=Reference!$A$7),0,IF(OR(Reference!$A$5='Client Info'!J951, 'Client Info'!J951=Reference!$A$19,'Client Info'!J951=Reference!$A$23,'Client Info'!J951=Reference!$A$12),25, IF(OR('Client Info'!J951=Reference!$A$6, 'Client Info'!J951=Reference!$A$16),15, IF(OR('Client Info'!J951=Reference!$A$4,'Client Info'!J951=Reference!$A$13,'Client Info'!J951=Reference!$A$17,),5,0))))</f>
        <v>5</v>
      </c>
      <c r="E951" s="19">
        <f>IF('Client Info'!O951&lt;Reference!$E$5,0,IF(AND('Client Info'!O951&gt;=Reference!$E$5,'Client Info'!O951&lt;Reference!$E$6),5,IF(AND('Client Info'!O951&gt;=Reference!$E$6,'Client Info'!O951&lt;Reference!$E$7),15,IF(Reference!$E$7&lt;='Client Info'!O951,25))))</f>
        <v>0</v>
      </c>
      <c r="F951" s="19">
        <f>IF(OR('Client Info'!R951=Reference!$B$4,'Client Info'!R951=Reference!$B$5,'Client Info'!R951=Reference!$B$6),25,0)</f>
        <v>25</v>
      </c>
      <c r="G951" s="19">
        <f t="shared" si="16"/>
        <v>30</v>
      </c>
      <c r="H951" s="19" t="s">
        <v>1063</v>
      </c>
    </row>
    <row r="952" spans="1:8" x14ac:dyDescent="0.35">
      <c r="A952" s="7" t="str">
        <f>VLOOKUP(B952,'Client Info'!$A:$B,2, FALSE)</f>
        <v>Alondra Gaytan</v>
      </c>
      <c r="B952" s="19" t="str">
        <f>'Client Info'!A952</f>
        <v>EDC2148</v>
      </c>
      <c r="C952" s="19">
        <f ca="1">(IF('Client Info'!M952="","",(IF(YEARFRAC('Client Info'!M952,Reference!$C$4)&lt;1,0,IF(AND(YEARFRAC('Client Info'!M952,Reference!$C$4)&gt;=1,YEARFRAC('Client Info'!M952,Reference!$C$4)&lt;=3),5,IF(AND(YEARFRAC('Client Info'!M952,Reference!$C$4)&gt;=4,YEARFRAC('Client Info'!M952,Reference!$C$4)&lt;=7),15,IF(YEARFRAC('Client Info'!M952,Reference!$C$4)&gt;=8,25,IF(YEARFRAC('Client Info'!M952,Reference!$C$4)=YEARFRAC('Client Info'!M952,Reference!$C$4),0,0))))))))</f>
        <v>0</v>
      </c>
      <c r="D952" s="19">
        <f>IF(OR('Client Info'!J952=Reference!$A$7),0,IF(OR(Reference!$A$5='Client Info'!J952, 'Client Info'!J952=Reference!$A$19,'Client Info'!J952=Reference!$A$23,'Client Info'!J952=Reference!$A$12),25, IF(OR('Client Info'!J952=Reference!$A$6, 'Client Info'!J952=Reference!$A$16),15, IF(OR('Client Info'!J952=Reference!$A$4,'Client Info'!J952=Reference!$A$13,'Client Info'!J952=Reference!$A$17,),5,0))))</f>
        <v>5</v>
      </c>
      <c r="E952" s="19">
        <f>IF('Client Info'!O952&lt;Reference!$E$5,0,IF(AND('Client Info'!O952&gt;=Reference!$E$5,'Client Info'!O952&lt;Reference!$E$6),5,IF(AND('Client Info'!O952&gt;=Reference!$E$6,'Client Info'!O952&lt;Reference!$E$7),15,IF(Reference!$E$7&lt;='Client Info'!O952,25))))</f>
        <v>0</v>
      </c>
      <c r="F952" s="19">
        <f>IF(OR('Client Info'!R952=Reference!$B$4,'Client Info'!R952=Reference!$B$5,'Client Info'!R952=Reference!$B$6),25,0)</f>
        <v>0</v>
      </c>
      <c r="G952" s="19">
        <f t="shared" ca="1" si="16"/>
        <v>5</v>
      </c>
      <c r="H952" s="19" t="s">
        <v>885</v>
      </c>
    </row>
    <row r="953" spans="1:8" x14ac:dyDescent="0.35">
      <c r="A953" s="7" t="str">
        <f>VLOOKUP(B953,'Client Info'!$A:$B,2, FALSE)</f>
        <v>Anthony C. Elliott</v>
      </c>
      <c r="B953" s="19" t="str">
        <f>'Client Info'!A953</f>
        <v>EDC2753DR</v>
      </c>
      <c r="C953" s="19">
        <f ca="1">(IF('Client Info'!M953="","",(IF(YEARFRAC('Client Info'!M953,Reference!$C$4)&lt;1,0,IF(AND(YEARFRAC('Client Info'!M953,Reference!$C$4)&gt;=1,YEARFRAC('Client Info'!M953,Reference!$C$4)&lt;=3),5,IF(AND(YEARFRAC('Client Info'!M953,Reference!$C$4)&gt;=4,YEARFRAC('Client Info'!M953,Reference!$C$4)&lt;=7),15,IF(YEARFRAC('Client Info'!M953,Reference!$C$4)&gt;=8,25,IF(YEARFRAC('Client Info'!M953,Reference!$C$4)=YEARFRAC('Client Info'!M953,Reference!$C$4),0,0))))))))</f>
        <v>25</v>
      </c>
      <c r="D953" s="19">
        <f>IF(OR('Client Info'!J953=Reference!$A$7),0,IF(OR(Reference!$A$5='Client Info'!J953, 'Client Info'!J953=Reference!$A$19,'Client Info'!J953=Reference!$A$23,'Client Info'!J953=Reference!$A$12),25, IF(OR('Client Info'!J953=Reference!$A$6, 'Client Info'!J953=Reference!$A$16),15, IF(OR('Client Info'!J953=Reference!$A$4,'Client Info'!J953=Reference!$A$13,'Client Info'!J953=Reference!$A$17,),5,0))))</f>
        <v>0</v>
      </c>
      <c r="E953" s="19">
        <f>IF('Client Info'!O953&lt;Reference!$E$5,0,IF(AND('Client Info'!O953&gt;=Reference!$E$5,'Client Info'!O953&lt;Reference!$E$6),5,IF(AND('Client Info'!O953&gt;=Reference!$E$6,'Client Info'!O953&lt;Reference!$E$7),15,IF(Reference!$E$7&lt;='Client Info'!O953,25))))</f>
        <v>5</v>
      </c>
      <c r="F953" s="19">
        <f>IF(OR('Client Info'!R953=Reference!$B$4,'Client Info'!R953=Reference!$B$5,'Client Info'!R953=Reference!$B$6),25,0)</f>
        <v>0</v>
      </c>
      <c r="G953" s="19">
        <f t="shared" ca="1" si="16"/>
        <v>30</v>
      </c>
      <c r="H953" s="19" t="s">
        <v>1365</v>
      </c>
    </row>
    <row r="954" spans="1:8" x14ac:dyDescent="0.35">
      <c r="A954" s="7" t="str">
        <f>VLOOKUP(B954,'Client Info'!$A:$B,2, FALSE)</f>
        <v>David Pollock</v>
      </c>
      <c r="B954" s="19" t="str">
        <f>'Client Info'!A954</f>
        <v>EDC1558</v>
      </c>
      <c r="C954" s="19">
        <f ca="1">(IF('Client Info'!M954="","",(IF(YEARFRAC('Client Info'!M954,Reference!$C$4)&lt;1,0,IF(AND(YEARFRAC('Client Info'!M954,Reference!$C$4)&gt;=1,YEARFRAC('Client Info'!M954,Reference!$C$4)&lt;=3),5,IF(AND(YEARFRAC('Client Info'!M954,Reference!$C$4)&gt;=4,YEARFRAC('Client Info'!M954,Reference!$C$4)&lt;=7),15,IF(YEARFRAC('Client Info'!M954,Reference!$C$4)&gt;=8,25,IF(YEARFRAC('Client Info'!M954,Reference!$C$4)=YEARFRAC('Client Info'!M954,Reference!$C$4),0,0))))))))</f>
        <v>15</v>
      </c>
      <c r="D954" s="19">
        <f>IF(OR('Client Info'!J954=Reference!$A$7),0,IF(OR(Reference!$A$5='Client Info'!J954, 'Client Info'!J954=Reference!$A$19,'Client Info'!J954=Reference!$A$23,'Client Info'!J954=Reference!$A$12),25, IF(OR('Client Info'!J954=Reference!$A$6, 'Client Info'!J954=Reference!$A$16),15, IF(OR('Client Info'!J954=Reference!$A$4,'Client Info'!J954=Reference!$A$13,'Client Info'!J954=Reference!$A$17,),5,0))))</f>
        <v>15</v>
      </c>
      <c r="E954" s="19">
        <f>IF('Client Info'!O954&lt;Reference!$E$5,0,IF(AND('Client Info'!O954&gt;=Reference!$E$5,'Client Info'!O954&lt;Reference!$E$6),5,IF(AND('Client Info'!O954&gt;=Reference!$E$6,'Client Info'!O954&lt;Reference!$E$7),15,IF(Reference!$E$7&lt;='Client Info'!O954,25))))</f>
        <v>0</v>
      </c>
      <c r="F954" s="19">
        <f>IF(OR('Client Info'!R954=Reference!$B$4,'Client Info'!R954=Reference!$B$5,'Client Info'!R954=Reference!$B$6),25,0)</f>
        <v>0</v>
      </c>
      <c r="G954" s="19">
        <f t="shared" ca="1" si="16"/>
        <v>30</v>
      </c>
      <c r="H954" s="19" t="s">
        <v>1750</v>
      </c>
    </row>
    <row r="955" spans="1:8" x14ac:dyDescent="0.35">
      <c r="A955" s="7" t="str">
        <f>VLOOKUP(B955,'Client Info'!$A:$B,2, FALSE)</f>
        <v>Gonzalo Fernandez</v>
      </c>
      <c r="B955" s="19" t="str">
        <f>'Client Info'!A955</f>
        <v>EDC1486</v>
      </c>
      <c r="C955" s="19">
        <f ca="1">(IF('Client Info'!M955="","",(IF(YEARFRAC('Client Info'!M955,Reference!$C$4)&lt;1,0,IF(AND(YEARFRAC('Client Info'!M955,Reference!$C$4)&gt;=1,YEARFRAC('Client Info'!M955,Reference!$C$4)&lt;=3),5,IF(AND(YEARFRAC('Client Info'!M955,Reference!$C$4)&gt;=4,YEARFRAC('Client Info'!M955,Reference!$C$4)&lt;=7),15,IF(YEARFRAC('Client Info'!M955,Reference!$C$4)&gt;=8,25,IF(YEARFRAC('Client Info'!M955,Reference!$C$4)=YEARFRAC('Client Info'!M955,Reference!$C$4),0,0))))))))</f>
        <v>0</v>
      </c>
      <c r="D955" s="19">
        <f>IF(OR('Client Info'!J955=Reference!$A$7),0,IF(OR(Reference!$A$5='Client Info'!J955, 'Client Info'!J955=Reference!$A$19,'Client Info'!J955=Reference!$A$23,'Client Info'!J955=Reference!$A$12),25, IF(OR('Client Info'!J955=Reference!$A$6, 'Client Info'!J955=Reference!$A$16),15, IF(OR('Client Info'!J955=Reference!$A$4,'Client Info'!J955=Reference!$A$13,'Client Info'!J955=Reference!$A$17,),5,0))))</f>
        <v>5</v>
      </c>
      <c r="E955" s="19">
        <f>IF('Client Info'!O955&lt;Reference!$E$5,0,IF(AND('Client Info'!O955&gt;=Reference!$E$5,'Client Info'!O955&lt;Reference!$E$6),5,IF(AND('Client Info'!O955&gt;=Reference!$E$6,'Client Info'!O955&lt;Reference!$E$7),15,IF(Reference!$E$7&lt;='Client Info'!O955,25))))</f>
        <v>5</v>
      </c>
      <c r="F955" s="19">
        <f>IF(OR('Client Info'!R955=Reference!$B$4,'Client Info'!R955=Reference!$B$5,'Client Info'!R955=Reference!$B$6),25,0)</f>
        <v>0</v>
      </c>
      <c r="G955" s="19">
        <f t="shared" ca="1" si="16"/>
        <v>10</v>
      </c>
      <c r="H955" s="19" t="s">
        <v>848</v>
      </c>
    </row>
    <row r="956" spans="1:8" x14ac:dyDescent="0.35">
      <c r="A956" s="7" t="str">
        <f>VLOOKUP(B956,'Client Info'!$A:$B,2, FALSE)</f>
        <v>Harold C. Hart-Nibbrig</v>
      </c>
      <c r="B956" s="19" t="str">
        <f>'Client Info'!A956</f>
        <v>PCR1693T</v>
      </c>
      <c r="C956" s="19">
        <f ca="1">(IF('Client Info'!M956="","",(IF(YEARFRAC('Client Info'!M956,Reference!$C$4)&lt;1,0,IF(AND(YEARFRAC('Client Info'!M956,Reference!$C$4)&gt;=1,YEARFRAC('Client Info'!M956,Reference!$C$4)&lt;=3),5,IF(AND(YEARFRAC('Client Info'!M956,Reference!$C$4)&gt;=4,YEARFRAC('Client Info'!M956,Reference!$C$4)&lt;=7),15,IF(YEARFRAC('Client Info'!M956,Reference!$C$4)&gt;=8,25,IF(YEARFRAC('Client Info'!M956,Reference!$C$4)=YEARFRAC('Client Info'!M956,Reference!$C$4),0,0))))))))</f>
        <v>0</v>
      </c>
      <c r="D956" s="19">
        <f>IF(OR('Client Info'!J956=Reference!$A$7),0,IF(OR(Reference!$A$5='Client Info'!J956, 'Client Info'!J956=Reference!$A$19,'Client Info'!J956=Reference!$A$23,'Client Info'!J956=Reference!$A$12),25, IF(OR('Client Info'!J956=Reference!$A$6, 'Client Info'!J956=Reference!$A$16),15, IF(OR('Client Info'!J956=Reference!$A$4,'Client Info'!J956=Reference!$A$13,'Client Info'!J956=Reference!$A$17,),5,0))))</f>
        <v>25</v>
      </c>
      <c r="E956" s="19">
        <f>IF('Client Info'!O956&lt;Reference!$E$5,0,IF(AND('Client Info'!O956&gt;=Reference!$E$5,'Client Info'!O956&lt;Reference!$E$6),5,IF(AND('Client Info'!O956&gt;=Reference!$E$6,'Client Info'!O956&lt;Reference!$E$7),15,IF(Reference!$E$7&lt;='Client Info'!O956,25))))</f>
        <v>0</v>
      </c>
      <c r="F956" s="19">
        <f>IF(OR('Client Info'!R956=Reference!$B$4,'Client Info'!R956=Reference!$B$5,'Client Info'!R956=Reference!$B$6),25,0)</f>
        <v>25</v>
      </c>
      <c r="G956" s="19">
        <f t="shared" ca="1" si="16"/>
        <v>50</v>
      </c>
      <c r="H956" s="19" t="s">
        <v>1588</v>
      </c>
    </row>
    <row r="957" spans="1:8" x14ac:dyDescent="0.35">
      <c r="A957" s="7" t="str">
        <f>VLOOKUP(B957,'Client Info'!$A:$B,2, FALSE)</f>
        <v>Gonzalo Fernandez</v>
      </c>
      <c r="B957" s="19" t="str">
        <f>'Client Info'!A957</f>
        <v>EDC1488</v>
      </c>
      <c r="C957" s="19">
        <f ca="1">(IF('Client Info'!M957="","",(IF(YEARFRAC('Client Info'!M957,Reference!$C$4)&lt;1,0,IF(AND(YEARFRAC('Client Info'!M957,Reference!$C$4)&gt;=1,YEARFRAC('Client Info'!M957,Reference!$C$4)&lt;=3),5,IF(AND(YEARFRAC('Client Info'!M957,Reference!$C$4)&gt;=4,YEARFRAC('Client Info'!M957,Reference!$C$4)&lt;=7),15,IF(YEARFRAC('Client Info'!M957,Reference!$C$4)&gt;=8,25,IF(YEARFRAC('Client Info'!M957,Reference!$C$4)=YEARFRAC('Client Info'!M957,Reference!$C$4),0,0))))))))</f>
        <v>15</v>
      </c>
      <c r="D957" s="19">
        <f>IF(OR('Client Info'!J957=Reference!$A$7),0,IF(OR(Reference!$A$5='Client Info'!J957, 'Client Info'!J957=Reference!$A$19,'Client Info'!J957=Reference!$A$23,'Client Info'!J957=Reference!$A$12),25, IF(OR('Client Info'!J957=Reference!$A$6, 'Client Info'!J957=Reference!$A$16),15, IF(OR('Client Info'!J957=Reference!$A$4,'Client Info'!J957=Reference!$A$13,'Client Info'!J957=Reference!$A$17,),5,0))))</f>
        <v>5</v>
      </c>
      <c r="E957" s="19">
        <f>IF('Client Info'!O957&lt;Reference!$E$5,0,IF(AND('Client Info'!O957&gt;=Reference!$E$5,'Client Info'!O957&lt;Reference!$E$6),5,IF(AND('Client Info'!O957&gt;=Reference!$E$6,'Client Info'!O957&lt;Reference!$E$7),15,IF(Reference!$E$7&lt;='Client Info'!O957,25))))</f>
        <v>15</v>
      </c>
      <c r="F957" s="19">
        <f>IF(OR('Client Info'!R957=Reference!$B$4,'Client Info'!R957=Reference!$B$5,'Client Info'!R957=Reference!$B$6),25,0)</f>
        <v>0</v>
      </c>
      <c r="G957" s="19">
        <f t="shared" ca="1" si="16"/>
        <v>35</v>
      </c>
      <c r="H957" s="19" t="s">
        <v>848</v>
      </c>
    </row>
    <row r="958" spans="1:8" x14ac:dyDescent="0.35">
      <c r="A958" s="7" t="str">
        <f>VLOOKUP(B958,'Client Info'!$A:$B,2, FALSE)</f>
        <v>Alondra Gaytan</v>
      </c>
      <c r="B958" s="19" t="str">
        <f>'Client Info'!A958</f>
        <v>EDC2442T</v>
      </c>
      <c r="C958" s="19">
        <f ca="1">(IF('Client Info'!M958="","",(IF(YEARFRAC('Client Info'!M958,Reference!$C$4)&lt;1,0,IF(AND(YEARFRAC('Client Info'!M958,Reference!$C$4)&gt;=1,YEARFRAC('Client Info'!M958,Reference!$C$4)&lt;=3),5,IF(AND(YEARFRAC('Client Info'!M958,Reference!$C$4)&gt;=4,YEARFRAC('Client Info'!M958,Reference!$C$4)&lt;=7),15,IF(YEARFRAC('Client Info'!M958,Reference!$C$4)&gt;=8,25,IF(YEARFRAC('Client Info'!M958,Reference!$C$4)=YEARFRAC('Client Info'!M958,Reference!$C$4),0,0))))))))</f>
        <v>5</v>
      </c>
      <c r="D958" s="19">
        <f>IF(OR('Client Info'!J958=Reference!$A$7),0,IF(OR(Reference!$A$5='Client Info'!J958, 'Client Info'!J958=Reference!$A$19,'Client Info'!J958=Reference!$A$23,'Client Info'!J958=Reference!$A$12),25, IF(OR('Client Info'!J958=Reference!$A$6, 'Client Info'!J958=Reference!$A$16),15, IF(OR('Client Info'!J958=Reference!$A$4,'Client Info'!J958=Reference!$A$13,'Client Info'!J958=Reference!$A$17,),5,0))))</f>
        <v>25</v>
      </c>
      <c r="E958" s="19">
        <f>IF('Client Info'!O958&lt;Reference!$E$5,0,IF(AND('Client Info'!O958&gt;=Reference!$E$5,'Client Info'!O958&lt;Reference!$E$6),5,IF(AND('Client Info'!O958&gt;=Reference!$E$6,'Client Info'!O958&lt;Reference!$E$7),15,IF(Reference!$E$7&lt;='Client Info'!O958,25))))</f>
        <v>15</v>
      </c>
      <c r="F958" s="19">
        <f>IF(OR('Client Info'!R958=Reference!$B$4,'Client Info'!R958=Reference!$B$5,'Client Info'!R958=Reference!$B$6),25,0)</f>
        <v>25</v>
      </c>
      <c r="G958" s="19">
        <f t="shared" ca="1" si="16"/>
        <v>70</v>
      </c>
      <c r="H958" s="19" t="s">
        <v>885</v>
      </c>
    </row>
    <row r="959" spans="1:8" x14ac:dyDescent="0.35">
      <c r="A959" s="7" t="str">
        <f>VLOOKUP(B959,'Client Info'!$A:$B,2, FALSE)</f>
        <v>Georg Winkler</v>
      </c>
      <c r="B959" s="19" t="str">
        <f>'Client Info'!A959</f>
        <v>EDC1799g</v>
      </c>
      <c r="C959" s="19">
        <f ca="1">(IF('Client Info'!M959="","",(IF(YEARFRAC('Client Info'!M959,Reference!$C$4)&lt;1,0,IF(AND(YEARFRAC('Client Info'!M959,Reference!$C$4)&gt;=1,YEARFRAC('Client Info'!M959,Reference!$C$4)&lt;=3),5,IF(AND(YEARFRAC('Client Info'!M959,Reference!$C$4)&gt;=4,YEARFRAC('Client Info'!M959,Reference!$C$4)&lt;=7),15,IF(YEARFRAC('Client Info'!M959,Reference!$C$4)&gt;=8,25,IF(YEARFRAC('Client Info'!M959,Reference!$C$4)=YEARFRAC('Client Info'!M959,Reference!$C$4),0,0))))))))</f>
        <v>25</v>
      </c>
      <c r="D959" s="19">
        <f>IF(OR('Client Info'!J959=Reference!$A$7),0,IF(OR(Reference!$A$5='Client Info'!J959, 'Client Info'!J959=Reference!$A$19,'Client Info'!J959=Reference!$A$23,'Client Info'!J959=Reference!$A$12),25, IF(OR('Client Info'!J959=Reference!$A$6, 'Client Info'!J959=Reference!$A$16),15, IF(OR('Client Info'!J959=Reference!$A$4,'Client Info'!J959=Reference!$A$13,'Client Info'!J959=Reference!$A$17,),5,0))))</f>
        <v>0</v>
      </c>
      <c r="E959" s="19">
        <f>IF('Client Info'!O959&lt;Reference!$E$5,0,IF(AND('Client Info'!O959&gt;=Reference!$E$5,'Client Info'!O959&lt;Reference!$E$6),5,IF(AND('Client Info'!O959&gt;=Reference!$E$6,'Client Info'!O959&lt;Reference!$E$7),15,IF(Reference!$E$7&lt;='Client Info'!O959,25))))</f>
        <v>0</v>
      </c>
      <c r="F959" s="19">
        <f>IF(OR('Client Info'!R959=Reference!$B$4,'Client Info'!R959=Reference!$B$5,'Client Info'!R959=Reference!$B$6),25,0)</f>
        <v>25</v>
      </c>
      <c r="G959" s="19">
        <f t="shared" ca="1" si="16"/>
        <v>50</v>
      </c>
      <c r="H959" s="19" t="s">
        <v>1063</v>
      </c>
    </row>
    <row r="960" spans="1:8" x14ac:dyDescent="0.35">
      <c r="A960" s="7" t="str">
        <f>VLOOKUP(B960,'Client Info'!$A:$B,2, FALSE)</f>
        <v>Sylvia Martini</v>
      </c>
      <c r="B960" s="19" t="str">
        <f>'Client Info'!A960</f>
        <v>EDC1028</v>
      </c>
      <c r="C960" s="19">
        <f ca="1">(IF('Client Info'!M960="","",(IF(YEARFRAC('Client Info'!M960,Reference!$C$4)&lt;1,0,IF(AND(YEARFRAC('Client Info'!M960,Reference!$C$4)&gt;=1,YEARFRAC('Client Info'!M960,Reference!$C$4)&lt;=3),5,IF(AND(YEARFRAC('Client Info'!M960,Reference!$C$4)&gt;=4,YEARFRAC('Client Info'!M960,Reference!$C$4)&lt;=7),15,IF(YEARFRAC('Client Info'!M960,Reference!$C$4)&gt;=8,25,IF(YEARFRAC('Client Info'!M960,Reference!$C$4)=YEARFRAC('Client Info'!M960,Reference!$C$4),0,0))))))))</f>
        <v>15</v>
      </c>
      <c r="D960" s="19">
        <f>IF(OR('Client Info'!J960=Reference!$A$7),0,IF(OR(Reference!$A$5='Client Info'!J960, 'Client Info'!J960=Reference!$A$19,'Client Info'!J960=Reference!$A$23,'Client Info'!J960=Reference!$A$12),25, IF(OR('Client Info'!J960=Reference!$A$6, 'Client Info'!J960=Reference!$A$16),15, IF(OR('Client Info'!J960=Reference!$A$4,'Client Info'!J960=Reference!$A$13,'Client Info'!J960=Reference!$A$17,),5,0))))</f>
        <v>0</v>
      </c>
      <c r="E960" s="19">
        <f>IF('Client Info'!O960&lt;Reference!$E$5,0,IF(AND('Client Info'!O960&gt;=Reference!$E$5,'Client Info'!O960&lt;Reference!$E$6),5,IF(AND('Client Info'!O960&gt;=Reference!$E$6,'Client Info'!O960&lt;Reference!$E$7),15,IF(Reference!$E$7&lt;='Client Info'!O960,25))))</f>
        <v>0</v>
      </c>
      <c r="F960" s="19">
        <f>IF(OR('Client Info'!R960=Reference!$B$4,'Client Info'!R960=Reference!$B$5,'Client Info'!R960=Reference!$B$6),25,0)</f>
        <v>25</v>
      </c>
      <c r="G960" s="19">
        <f t="shared" ca="1" si="16"/>
        <v>40</v>
      </c>
      <c r="H960" s="19" t="s">
        <v>822</v>
      </c>
    </row>
    <row r="961" spans="1:8" x14ac:dyDescent="0.35">
      <c r="A961" s="7" t="str">
        <f>VLOOKUP(B961,'Client Info'!$A:$B,2, FALSE)</f>
        <v>Sylvia Martini</v>
      </c>
      <c r="B961" s="19" t="str">
        <f>'Client Info'!A961</f>
        <v>EDC1879gT</v>
      </c>
      <c r="C961" s="19">
        <f ca="1">(IF('Client Info'!M961="","",(IF(YEARFRAC('Client Info'!M961,Reference!$C$4)&lt;1,0,IF(AND(YEARFRAC('Client Info'!M961,Reference!$C$4)&gt;=1,YEARFRAC('Client Info'!M961,Reference!$C$4)&lt;=3),5,IF(AND(YEARFRAC('Client Info'!M961,Reference!$C$4)&gt;=4,YEARFRAC('Client Info'!M961,Reference!$C$4)&lt;=7),15,IF(YEARFRAC('Client Info'!M961,Reference!$C$4)&gt;=8,25,IF(YEARFRAC('Client Info'!M961,Reference!$C$4)=YEARFRAC('Client Info'!M961,Reference!$C$4),0,0))))))))</f>
        <v>0</v>
      </c>
      <c r="D961" s="19">
        <f>IF(OR('Client Info'!J961=Reference!$A$7),0,IF(OR(Reference!$A$5='Client Info'!J961, 'Client Info'!J961=Reference!$A$19,'Client Info'!J961=Reference!$A$23,'Client Info'!J961=Reference!$A$12),25, IF(OR('Client Info'!J961=Reference!$A$6, 'Client Info'!J961=Reference!$A$16),15, IF(OR('Client Info'!J961=Reference!$A$4,'Client Info'!J961=Reference!$A$13,'Client Info'!J961=Reference!$A$17,),5,0))))</f>
        <v>0</v>
      </c>
      <c r="E961" s="19">
        <f>IF('Client Info'!O961&lt;Reference!$E$5,0,IF(AND('Client Info'!O961&gt;=Reference!$E$5,'Client Info'!O961&lt;Reference!$E$6),5,IF(AND('Client Info'!O961&gt;=Reference!$E$6,'Client Info'!O961&lt;Reference!$E$7),15,IF(Reference!$E$7&lt;='Client Info'!O961,25))))</f>
        <v>0</v>
      </c>
      <c r="F961" s="19">
        <f>IF(OR('Client Info'!R961=Reference!$B$4,'Client Info'!R961=Reference!$B$5,'Client Info'!R961=Reference!$B$6),25,0)</f>
        <v>25</v>
      </c>
      <c r="G961" s="19">
        <f t="shared" ca="1" si="16"/>
        <v>25</v>
      </c>
      <c r="H961" s="19" t="s">
        <v>822</v>
      </c>
    </row>
    <row r="962" spans="1:8" x14ac:dyDescent="0.35">
      <c r="A962" s="7" t="str">
        <f>VLOOKUP(B962,'Client Info'!$A:$B,2, FALSE)</f>
        <v>Clare Briglio</v>
      </c>
      <c r="B962" s="19" t="str">
        <f>'Client Info'!A962</f>
        <v>EDC2164</v>
      </c>
      <c r="C962" s="19">
        <f ca="1">(IF('Client Info'!M962="","",(IF(YEARFRAC('Client Info'!M962,Reference!$C$4)&lt;1,0,IF(AND(YEARFRAC('Client Info'!M962,Reference!$C$4)&gt;=1,YEARFRAC('Client Info'!M962,Reference!$C$4)&lt;=3),5,IF(AND(YEARFRAC('Client Info'!M962,Reference!$C$4)&gt;=4,YEARFRAC('Client Info'!M962,Reference!$C$4)&lt;=7),15,IF(YEARFRAC('Client Info'!M962,Reference!$C$4)&gt;=8,25,IF(YEARFRAC('Client Info'!M962,Reference!$C$4)=YEARFRAC('Client Info'!M962,Reference!$C$4),0,0))))))))</f>
        <v>5</v>
      </c>
      <c r="D962" s="19">
        <f>IF(OR('Client Info'!J962=Reference!$A$7),0,IF(OR(Reference!$A$5='Client Info'!J962, 'Client Info'!J962=Reference!$A$19,'Client Info'!J962=Reference!$A$23,'Client Info'!J962=Reference!$A$12),25, IF(OR('Client Info'!J962=Reference!$A$6, 'Client Info'!J962=Reference!$A$16),15, IF(OR('Client Info'!J962=Reference!$A$4,'Client Info'!J962=Reference!$A$13,'Client Info'!J962=Reference!$A$17,),5,0))))</f>
        <v>15</v>
      </c>
      <c r="E962" s="19">
        <f>IF('Client Info'!O962&lt;Reference!$E$5,0,IF(AND('Client Info'!O962&gt;=Reference!$E$5,'Client Info'!O962&lt;Reference!$E$6),5,IF(AND('Client Info'!O962&gt;=Reference!$E$6,'Client Info'!O962&lt;Reference!$E$7),15,IF(Reference!$E$7&lt;='Client Info'!O962,25))))</f>
        <v>0</v>
      </c>
      <c r="F962" s="19">
        <f>IF(OR('Client Info'!R962=Reference!$B$4,'Client Info'!R962=Reference!$B$5,'Client Info'!R962=Reference!$B$6),25,0)</f>
        <v>0</v>
      </c>
      <c r="G962" s="19">
        <f t="shared" ca="1" si="16"/>
        <v>20</v>
      </c>
      <c r="H962" s="19" t="s">
        <v>809</v>
      </c>
    </row>
    <row r="963" spans="1:8" x14ac:dyDescent="0.35">
      <c r="A963" s="7" t="str">
        <f>VLOOKUP(B963,'Client Info'!$A:$B,2, FALSE)</f>
        <v>Eric J. Zackrison</v>
      </c>
      <c r="B963" s="19" t="str">
        <f>'Client Info'!A963</f>
        <v>EDC2423</v>
      </c>
      <c r="C963" s="19">
        <f ca="1">(IF('Client Info'!M963="","",(IF(YEARFRAC('Client Info'!M963,Reference!$C$4)&lt;1,0,IF(AND(YEARFRAC('Client Info'!M963,Reference!$C$4)&gt;=1,YEARFRAC('Client Info'!M963,Reference!$C$4)&lt;=3),5,IF(AND(YEARFRAC('Client Info'!M963,Reference!$C$4)&gt;=4,YEARFRAC('Client Info'!M963,Reference!$C$4)&lt;=7),15,IF(YEARFRAC('Client Info'!M963,Reference!$C$4)&gt;=8,25,IF(YEARFRAC('Client Info'!M963,Reference!$C$4)=YEARFRAC('Client Info'!M963,Reference!$C$4),0,0))))))))</f>
        <v>5</v>
      </c>
      <c r="D963" s="19">
        <f>IF(OR('Client Info'!J963=Reference!$A$7),0,IF(OR(Reference!$A$5='Client Info'!J963, 'Client Info'!J963=Reference!$A$19,'Client Info'!J963=Reference!$A$23,'Client Info'!J963=Reference!$A$12),25, IF(OR('Client Info'!J963=Reference!$A$6, 'Client Info'!J963=Reference!$A$16),15, IF(OR('Client Info'!J963=Reference!$A$4,'Client Info'!J963=Reference!$A$13,'Client Info'!J963=Reference!$A$17,),5,0))))</f>
        <v>25</v>
      </c>
      <c r="E963" s="19">
        <f>IF('Client Info'!O963&lt;Reference!$E$5,0,IF(AND('Client Info'!O963&gt;=Reference!$E$5,'Client Info'!O963&lt;Reference!$E$6),5,IF(AND('Client Info'!O963&gt;=Reference!$E$6,'Client Info'!O963&lt;Reference!$E$7),15,IF(Reference!$E$7&lt;='Client Info'!O963,25))))</f>
        <v>0</v>
      </c>
      <c r="F963" s="19">
        <f>IF(OR('Client Info'!R963=Reference!$B$4,'Client Info'!R963=Reference!$B$5,'Client Info'!R963=Reference!$B$6),25,0)</f>
        <v>0</v>
      </c>
      <c r="G963" s="19">
        <f t="shared" ca="1" si="16"/>
        <v>30</v>
      </c>
      <c r="H963" s="19" t="s">
        <v>1367</v>
      </c>
    </row>
    <row r="964" spans="1:8" x14ac:dyDescent="0.35">
      <c r="A964" s="7" t="str">
        <f>VLOOKUP(B964,'Client Info'!$A:$B,2, FALSE)</f>
        <v>Gonzalo Fernandez</v>
      </c>
      <c r="B964" s="19" t="str">
        <f>'Client Info'!A964</f>
        <v>EDC2499</v>
      </c>
      <c r="C964" s="19">
        <f ca="1">(IF('Client Info'!M964="","",(IF(YEARFRAC('Client Info'!M964,Reference!$C$4)&lt;1,0,IF(AND(YEARFRAC('Client Info'!M964,Reference!$C$4)&gt;=1,YEARFRAC('Client Info'!M964,Reference!$C$4)&lt;=3),5,IF(AND(YEARFRAC('Client Info'!M964,Reference!$C$4)&gt;=4,YEARFRAC('Client Info'!M964,Reference!$C$4)&lt;=7),15,IF(YEARFRAC('Client Info'!M964,Reference!$C$4)&gt;=8,25,IF(YEARFRAC('Client Info'!M964,Reference!$C$4)=YEARFRAC('Client Info'!M964,Reference!$C$4),0,0))))))))</f>
        <v>5</v>
      </c>
      <c r="D964" s="19">
        <f>IF(OR('Client Info'!J964=Reference!$A$7),0,IF(OR(Reference!$A$5='Client Info'!J964, 'Client Info'!J964=Reference!$A$19,'Client Info'!J964=Reference!$A$23,'Client Info'!J964=Reference!$A$12),25, IF(OR('Client Info'!J964=Reference!$A$6, 'Client Info'!J964=Reference!$A$16),15, IF(OR('Client Info'!J964=Reference!$A$4,'Client Info'!J964=Reference!$A$13,'Client Info'!J964=Reference!$A$17,),5,0))))</f>
        <v>5</v>
      </c>
      <c r="E964" s="19">
        <f>IF('Client Info'!O964&lt;Reference!$E$5,0,IF(AND('Client Info'!O964&gt;=Reference!$E$5,'Client Info'!O964&lt;Reference!$E$6),5,IF(AND('Client Info'!O964&gt;=Reference!$E$6,'Client Info'!O964&lt;Reference!$E$7),15,IF(Reference!$E$7&lt;='Client Info'!O964,25))))</f>
        <v>0</v>
      </c>
      <c r="F964" s="19">
        <f>IF(OR('Client Info'!R964=Reference!$B$4,'Client Info'!R964=Reference!$B$5,'Client Info'!R964=Reference!$B$6),25,0)</f>
        <v>25</v>
      </c>
      <c r="G964" s="19">
        <f t="shared" ca="1" si="16"/>
        <v>35</v>
      </c>
      <c r="H964" s="19" t="s">
        <v>848</v>
      </c>
    </row>
    <row r="965" spans="1:8" x14ac:dyDescent="0.35">
      <c r="A965" s="7" t="str">
        <f>VLOOKUP(B965,'Client Info'!$A:$B,2, FALSE)</f>
        <v>Pat Sweeney</v>
      </c>
      <c r="B965" s="19" t="str">
        <f>'Client Info'!A965</f>
        <v>EDC1627g</v>
      </c>
      <c r="C965" s="19" t="str">
        <f>(IF('Client Info'!M965="","",(IF(YEARFRAC('Client Info'!M965,Reference!$C$4)&lt;1,0,IF(AND(YEARFRAC('Client Info'!M965,Reference!$C$4)&gt;=1,YEARFRAC('Client Info'!M965,Reference!$C$4)&lt;=3),5,IF(AND(YEARFRAC('Client Info'!M965,Reference!$C$4)&gt;=4,YEARFRAC('Client Info'!M965,Reference!$C$4)&lt;=7),15,IF(YEARFRAC('Client Info'!M965,Reference!$C$4)&gt;=8,25,IF(YEARFRAC('Client Info'!M965,Reference!$C$4)=YEARFRAC('Client Info'!M965,Reference!$C$4),0,0))))))))</f>
        <v/>
      </c>
      <c r="D965" s="19">
        <f>IF(OR('Client Info'!J965=Reference!$A$7),0,IF(OR(Reference!$A$5='Client Info'!J965, 'Client Info'!J965=Reference!$A$19,'Client Info'!J965=Reference!$A$23,'Client Info'!J965=Reference!$A$12),25, IF(OR('Client Info'!J965=Reference!$A$6, 'Client Info'!J965=Reference!$A$16),15, IF(OR('Client Info'!J965=Reference!$A$4,'Client Info'!J965=Reference!$A$13,'Client Info'!J965=Reference!$A$17,),5,0))))</f>
        <v>0</v>
      </c>
      <c r="E965" s="19">
        <f>IF('Client Info'!O965&lt;Reference!$E$5,0,IF(AND('Client Info'!O965&gt;=Reference!$E$5,'Client Info'!O965&lt;Reference!$E$6),5,IF(AND('Client Info'!O965&gt;=Reference!$E$6,'Client Info'!O965&lt;Reference!$E$7),15,IF(Reference!$E$7&lt;='Client Info'!O965,25))))</f>
        <v>0</v>
      </c>
      <c r="F965" s="19">
        <f>IF(OR('Client Info'!R965=Reference!$B$4,'Client Info'!R965=Reference!$B$5,'Client Info'!R965=Reference!$B$6),25,0)</f>
        <v>0</v>
      </c>
      <c r="G965" s="19">
        <f t="shared" si="16"/>
        <v>0</v>
      </c>
      <c r="H965" s="19" t="s">
        <v>796</v>
      </c>
    </row>
    <row r="966" spans="1:8" x14ac:dyDescent="0.35">
      <c r="A966" s="7" t="str">
        <f>VLOOKUP(B966,'Client Info'!$A:$B,2, FALSE)</f>
        <v>Clare Briglio</v>
      </c>
      <c r="B966" s="19" t="str">
        <f>'Client Info'!A966</f>
        <v>EDC2847DR</v>
      </c>
      <c r="C966" s="19">
        <f ca="1">(IF('Client Info'!M966="","",(IF(YEARFRAC('Client Info'!M966,Reference!$C$4)&lt;1,0,IF(AND(YEARFRAC('Client Info'!M966,Reference!$C$4)&gt;=1,YEARFRAC('Client Info'!M966,Reference!$C$4)&lt;=3),5,IF(AND(YEARFRAC('Client Info'!M966,Reference!$C$4)&gt;=4,YEARFRAC('Client Info'!M966,Reference!$C$4)&lt;=7),15,IF(YEARFRAC('Client Info'!M966,Reference!$C$4)&gt;=8,25,IF(YEARFRAC('Client Info'!M966,Reference!$C$4)=YEARFRAC('Client Info'!M966,Reference!$C$4),0,0))))))))</f>
        <v>25</v>
      </c>
      <c r="D966" s="19">
        <f>IF(OR('Client Info'!J966=Reference!$A$7),0,IF(OR(Reference!$A$5='Client Info'!J966, 'Client Info'!J966=Reference!$A$19,'Client Info'!J966=Reference!$A$23,'Client Info'!J966=Reference!$A$12),25, IF(OR('Client Info'!J966=Reference!$A$6, 'Client Info'!J966=Reference!$A$16),15, IF(OR('Client Info'!J966=Reference!$A$4,'Client Info'!J966=Reference!$A$13,'Client Info'!J966=Reference!$A$17,),5,0))))</f>
        <v>15</v>
      </c>
      <c r="E966" s="19">
        <f>IF('Client Info'!O966&lt;Reference!$E$5,0,IF(AND('Client Info'!O966&gt;=Reference!$E$5,'Client Info'!O966&lt;Reference!$E$6),5,IF(AND('Client Info'!O966&gt;=Reference!$E$6,'Client Info'!O966&lt;Reference!$E$7),15,IF(Reference!$E$7&lt;='Client Info'!O966,25))))</f>
        <v>15</v>
      </c>
      <c r="F966" s="19">
        <f>IF(OR('Client Info'!R966=Reference!$B$4,'Client Info'!R966=Reference!$B$5,'Client Info'!R966=Reference!$B$6),25,0)</f>
        <v>25</v>
      </c>
      <c r="G966" s="19">
        <f t="shared" ca="1" si="16"/>
        <v>80</v>
      </c>
      <c r="H966" s="19" t="s">
        <v>809</v>
      </c>
    </row>
    <row r="967" spans="1:8" x14ac:dyDescent="0.35">
      <c r="A967" s="7" t="str">
        <f>VLOOKUP(B967,'Client Info'!$A:$B,2, FALSE)</f>
        <v>Ray Bowman</v>
      </c>
      <c r="B967" s="19" t="str">
        <f>'Client Info'!A967</f>
        <v>EDC2358</v>
      </c>
      <c r="C967" s="19" t="str">
        <f>(IF('Client Info'!M967="","",(IF(YEARFRAC('Client Info'!M967,Reference!$C$4)&lt;1,0,IF(AND(YEARFRAC('Client Info'!M967,Reference!$C$4)&gt;=1,YEARFRAC('Client Info'!M967,Reference!$C$4)&lt;=3),5,IF(AND(YEARFRAC('Client Info'!M967,Reference!$C$4)&gt;=4,YEARFRAC('Client Info'!M967,Reference!$C$4)&lt;=7),15,IF(YEARFRAC('Client Info'!M967,Reference!$C$4)&gt;=8,25,IF(YEARFRAC('Client Info'!M967,Reference!$C$4)=YEARFRAC('Client Info'!M967,Reference!$C$4),0,0))))))))</f>
        <v/>
      </c>
      <c r="D967" s="19">
        <f>IF(OR('Client Info'!J967=Reference!$A$7),0,IF(OR(Reference!$A$5='Client Info'!J967, 'Client Info'!J967=Reference!$A$19,'Client Info'!J967=Reference!$A$23,'Client Info'!J967=Reference!$A$12),25, IF(OR('Client Info'!J967=Reference!$A$6, 'Client Info'!J967=Reference!$A$16),15, IF(OR('Client Info'!J967=Reference!$A$4,'Client Info'!J967=Reference!$A$13,'Client Info'!J967=Reference!$A$17,),5,0))))</f>
        <v>25</v>
      </c>
      <c r="E967" s="19">
        <f>IF('Client Info'!O967&lt;Reference!$E$5,0,IF(AND('Client Info'!O967&gt;=Reference!$E$5,'Client Info'!O967&lt;Reference!$E$6),5,IF(AND('Client Info'!O967&gt;=Reference!$E$6,'Client Info'!O967&lt;Reference!$E$7),15,IF(Reference!$E$7&lt;='Client Info'!O967,25))))</f>
        <v>0</v>
      </c>
      <c r="F967" s="19">
        <f>IF(OR('Client Info'!R967=Reference!$B$4,'Client Info'!R967=Reference!$B$5,'Client Info'!R967=Reference!$B$6),25,0)</f>
        <v>0</v>
      </c>
      <c r="G967" s="19">
        <f t="shared" si="16"/>
        <v>25</v>
      </c>
      <c r="H967" s="19" t="s">
        <v>912</v>
      </c>
    </row>
    <row r="968" spans="1:8" x14ac:dyDescent="0.35">
      <c r="A968" s="7" t="str">
        <f>VLOOKUP(B968,'Client Info'!$A:$B,2, FALSE)</f>
        <v>Anthony C. Elliott</v>
      </c>
      <c r="B968" s="19" t="str">
        <f>'Client Info'!A968</f>
        <v>EDC2956</v>
      </c>
      <c r="C968" s="19">
        <f ca="1">(IF('Client Info'!M968="","",(IF(YEARFRAC('Client Info'!M968,Reference!$C$4)&lt;1,0,IF(AND(YEARFRAC('Client Info'!M968,Reference!$C$4)&gt;=1,YEARFRAC('Client Info'!M968,Reference!$C$4)&lt;=3),5,IF(AND(YEARFRAC('Client Info'!M968,Reference!$C$4)&gt;=4,YEARFRAC('Client Info'!M968,Reference!$C$4)&lt;=7),15,IF(YEARFRAC('Client Info'!M968,Reference!$C$4)&gt;=8,25,IF(YEARFRAC('Client Info'!M968,Reference!$C$4)=YEARFRAC('Client Info'!M968,Reference!$C$4),0,0))))))))</f>
        <v>15</v>
      </c>
      <c r="D968" s="19">
        <f>IF(OR('Client Info'!J968=Reference!$A$7),0,IF(OR(Reference!$A$5='Client Info'!J968, 'Client Info'!J968=Reference!$A$19,'Client Info'!J968=Reference!$A$23,'Client Info'!J968=Reference!$A$12),25, IF(OR('Client Info'!J968=Reference!$A$6, 'Client Info'!J968=Reference!$A$16),15, IF(OR('Client Info'!J968=Reference!$A$4,'Client Info'!J968=Reference!$A$13,'Client Info'!J968=Reference!$A$17,),5,0))))</f>
        <v>0</v>
      </c>
      <c r="E968" s="19">
        <f>IF('Client Info'!O968&lt;Reference!$E$5,0,IF(AND('Client Info'!O968&gt;=Reference!$E$5,'Client Info'!O968&lt;Reference!$E$6),5,IF(AND('Client Info'!O968&gt;=Reference!$E$6,'Client Info'!O968&lt;Reference!$E$7),15,IF(Reference!$E$7&lt;='Client Info'!O968,25))))</f>
        <v>15</v>
      </c>
      <c r="F968" s="19">
        <f>IF(OR('Client Info'!R968=Reference!$B$4,'Client Info'!R968=Reference!$B$5,'Client Info'!R968=Reference!$B$6),25,0)</f>
        <v>25</v>
      </c>
      <c r="G968" s="19">
        <f t="shared" ca="1" si="16"/>
        <v>55</v>
      </c>
      <c r="H968" s="19" t="s">
        <v>1365</v>
      </c>
    </row>
    <row r="969" spans="1:8" x14ac:dyDescent="0.35">
      <c r="A969" s="7" t="str">
        <f>VLOOKUP(B969,'Client Info'!$A:$B,2, FALSE)</f>
        <v>Sylvia Martini</v>
      </c>
      <c r="B969" s="19" t="str">
        <f>'Client Info'!A969</f>
        <v>EDC2946</v>
      </c>
      <c r="C969" s="19">
        <f ca="1">(IF('Client Info'!M969="","",(IF(YEARFRAC('Client Info'!M969,Reference!$C$4)&lt;1,0,IF(AND(YEARFRAC('Client Info'!M969,Reference!$C$4)&gt;=1,YEARFRAC('Client Info'!M969,Reference!$C$4)&lt;=3),5,IF(AND(YEARFRAC('Client Info'!M969,Reference!$C$4)&gt;=4,YEARFRAC('Client Info'!M969,Reference!$C$4)&lt;=7),15,IF(YEARFRAC('Client Info'!M969,Reference!$C$4)&gt;=8,25,IF(YEARFRAC('Client Info'!M969,Reference!$C$4)=YEARFRAC('Client Info'!M969,Reference!$C$4),0,0))))))))</f>
        <v>0</v>
      </c>
      <c r="D969" s="19">
        <f>IF(OR('Client Info'!J969=Reference!$A$7),0,IF(OR(Reference!$A$5='Client Info'!J969, 'Client Info'!J969=Reference!$A$19,'Client Info'!J969=Reference!$A$23,'Client Info'!J969=Reference!$A$12),25, IF(OR('Client Info'!J969=Reference!$A$6, 'Client Info'!J969=Reference!$A$16),15, IF(OR('Client Info'!J969=Reference!$A$4,'Client Info'!J969=Reference!$A$13,'Client Info'!J969=Reference!$A$17,),5,0))))</f>
        <v>5</v>
      </c>
      <c r="E969" s="19">
        <f>IF('Client Info'!O969&lt;Reference!$E$5,0,IF(AND('Client Info'!O969&gt;=Reference!$E$5,'Client Info'!O969&lt;Reference!$E$6),5,IF(AND('Client Info'!O969&gt;=Reference!$E$6,'Client Info'!O969&lt;Reference!$E$7),15,IF(Reference!$E$7&lt;='Client Info'!O969,25))))</f>
        <v>0</v>
      </c>
      <c r="F969" s="19">
        <f>IF(OR('Client Info'!R969=Reference!$B$4,'Client Info'!R969=Reference!$B$5,'Client Info'!R969=Reference!$B$6),25,0)</f>
        <v>0</v>
      </c>
      <c r="G969" s="19">
        <f t="shared" ca="1" si="16"/>
        <v>5</v>
      </c>
      <c r="H969" s="19" t="s">
        <v>822</v>
      </c>
    </row>
    <row r="970" spans="1:8" x14ac:dyDescent="0.35">
      <c r="A970" s="7" t="str">
        <f>VLOOKUP(B970,'Client Info'!$A:$B,2, FALSE)</f>
        <v>David Pollock</v>
      </c>
      <c r="B970" s="19" t="str">
        <f>'Client Info'!A970</f>
        <v>EDC1557</v>
      </c>
      <c r="C970" s="19">
        <f ca="1">(IF('Client Info'!M970="","",(IF(YEARFRAC('Client Info'!M970,Reference!$C$4)&lt;1,0,IF(AND(YEARFRAC('Client Info'!M970,Reference!$C$4)&gt;=1,YEARFRAC('Client Info'!M970,Reference!$C$4)&lt;=3),5,IF(AND(YEARFRAC('Client Info'!M970,Reference!$C$4)&gt;=4,YEARFRAC('Client Info'!M970,Reference!$C$4)&lt;=7),15,IF(YEARFRAC('Client Info'!M970,Reference!$C$4)&gt;=8,25,IF(YEARFRAC('Client Info'!M970,Reference!$C$4)=YEARFRAC('Client Info'!M970,Reference!$C$4),0,0))))))))</f>
        <v>15</v>
      </c>
      <c r="D970" s="19">
        <f>IF(OR('Client Info'!J970=Reference!$A$7),0,IF(OR(Reference!$A$5='Client Info'!J970, 'Client Info'!J970=Reference!$A$19,'Client Info'!J970=Reference!$A$23,'Client Info'!J970=Reference!$A$12),25, IF(OR('Client Info'!J970=Reference!$A$6, 'Client Info'!J970=Reference!$A$16),15, IF(OR('Client Info'!J970=Reference!$A$4,'Client Info'!J970=Reference!$A$13,'Client Info'!J970=Reference!$A$17,),5,0))))</f>
        <v>0</v>
      </c>
      <c r="E970" s="19">
        <f>IF('Client Info'!O970&lt;Reference!$E$5,0,IF(AND('Client Info'!O970&gt;=Reference!$E$5,'Client Info'!O970&lt;Reference!$E$6),5,IF(AND('Client Info'!O970&gt;=Reference!$E$6,'Client Info'!O970&lt;Reference!$E$7),15,IF(Reference!$E$7&lt;='Client Info'!O970,25))))</f>
        <v>0</v>
      </c>
      <c r="F970" s="19">
        <f>IF(OR('Client Info'!R970=Reference!$B$4,'Client Info'!R970=Reference!$B$5,'Client Info'!R970=Reference!$B$6),25,0)</f>
        <v>0</v>
      </c>
      <c r="G970" s="19">
        <f t="shared" ca="1" si="16"/>
        <v>15</v>
      </c>
      <c r="H970" s="19" t="s">
        <v>1750</v>
      </c>
    </row>
    <row r="971" spans="1:8" x14ac:dyDescent="0.35">
      <c r="A971" s="7" t="str">
        <f>VLOOKUP(B971,'Client Info'!$A:$B,2, FALSE)</f>
        <v>Ron R  Meritt</v>
      </c>
      <c r="B971" s="19" t="str">
        <f>'Client Info'!A971</f>
        <v>EDC0638</v>
      </c>
      <c r="C971" s="19">
        <f ca="1">(IF('Client Info'!M971="","",(IF(YEARFRAC('Client Info'!M971,Reference!$C$4)&lt;1,0,IF(AND(YEARFRAC('Client Info'!M971,Reference!$C$4)&gt;=1,YEARFRAC('Client Info'!M971,Reference!$C$4)&lt;=3),5,IF(AND(YEARFRAC('Client Info'!M971,Reference!$C$4)&gt;=4,YEARFRAC('Client Info'!M971,Reference!$C$4)&lt;=7),15,IF(YEARFRAC('Client Info'!M971,Reference!$C$4)&gt;=8,25,IF(YEARFRAC('Client Info'!M971,Reference!$C$4)=YEARFRAC('Client Info'!M971,Reference!$C$4),0,0))))))))</f>
        <v>25</v>
      </c>
      <c r="D971" s="19">
        <f>IF(OR('Client Info'!J971=Reference!$A$7),0,IF(OR(Reference!$A$5='Client Info'!J971, 'Client Info'!J971=Reference!$A$19,'Client Info'!J971=Reference!$A$23,'Client Info'!J971=Reference!$A$12),25, IF(OR('Client Info'!J971=Reference!$A$6, 'Client Info'!J971=Reference!$A$16),15, IF(OR('Client Info'!J971=Reference!$A$4,'Client Info'!J971=Reference!$A$13,'Client Info'!J971=Reference!$A$17,),5,0))))</f>
        <v>25</v>
      </c>
      <c r="E971" s="19">
        <f>IF('Client Info'!O971&lt;Reference!$E$5,0,IF(AND('Client Info'!O971&gt;=Reference!$E$5,'Client Info'!O971&lt;Reference!$E$6),5,IF(AND('Client Info'!O971&gt;=Reference!$E$6,'Client Info'!O971&lt;Reference!$E$7),15,IF(Reference!$E$7&lt;='Client Info'!O971,25))))</f>
        <v>0</v>
      </c>
      <c r="F971" s="19">
        <f>IF(OR('Client Info'!R971=Reference!$B$4,'Client Info'!R971=Reference!$B$5,'Client Info'!R971=Reference!$B$6),25,0)</f>
        <v>0</v>
      </c>
      <c r="G971" s="19">
        <f t="shared" ca="1" si="16"/>
        <v>50</v>
      </c>
      <c r="H971" s="19" t="s">
        <v>3964</v>
      </c>
    </row>
    <row r="972" spans="1:8" x14ac:dyDescent="0.35">
      <c r="A972" s="7" t="str">
        <f>VLOOKUP(B972,'Client Info'!$A:$B,2, FALSE)</f>
        <v>Ray Bowman</v>
      </c>
      <c r="B972" s="19" t="str">
        <f>'Client Info'!A972</f>
        <v>EDC1065</v>
      </c>
      <c r="C972" s="19">
        <f ca="1">(IF('Client Info'!M972="","",(IF(YEARFRAC('Client Info'!M972,Reference!$C$4)&lt;1,0,IF(AND(YEARFRAC('Client Info'!M972,Reference!$C$4)&gt;=1,YEARFRAC('Client Info'!M972,Reference!$C$4)&lt;=3),5,IF(AND(YEARFRAC('Client Info'!M972,Reference!$C$4)&gt;=4,YEARFRAC('Client Info'!M972,Reference!$C$4)&lt;=7),15,IF(YEARFRAC('Client Info'!M972,Reference!$C$4)&gt;=8,25,IF(YEARFRAC('Client Info'!M972,Reference!$C$4)=YEARFRAC('Client Info'!M972,Reference!$C$4),0,0))))))))</f>
        <v>15</v>
      </c>
      <c r="D972" s="19">
        <f>IF(OR('Client Info'!J972=Reference!$A$7),0,IF(OR(Reference!$A$5='Client Info'!J972, 'Client Info'!J972=Reference!$A$19,'Client Info'!J972=Reference!$A$23,'Client Info'!J972=Reference!$A$12),25, IF(OR('Client Info'!J972=Reference!$A$6, 'Client Info'!J972=Reference!$A$16),15, IF(OR('Client Info'!J972=Reference!$A$4,'Client Info'!J972=Reference!$A$13,'Client Info'!J972=Reference!$A$17,),5,0))))</f>
        <v>25</v>
      </c>
      <c r="E972" s="19">
        <f>IF('Client Info'!O972&lt;Reference!$E$5,0,IF(AND('Client Info'!O972&gt;=Reference!$E$5,'Client Info'!O972&lt;Reference!$E$6),5,IF(AND('Client Info'!O972&gt;=Reference!$E$6,'Client Info'!O972&lt;Reference!$E$7),15,IF(Reference!$E$7&lt;='Client Info'!O972,25))))</f>
        <v>0</v>
      </c>
      <c r="F972" s="19">
        <f>IF(OR('Client Info'!R972=Reference!$B$4,'Client Info'!R972=Reference!$B$5,'Client Info'!R972=Reference!$B$6),25,0)</f>
        <v>0</v>
      </c>
      <c r="G972" s="19">
        <f t="shared" ca="1" si="16"/>
        <v>40</v>
      </c>
      <c r="H972" s="19" t="s">
        <v>912</v>
      </c>
    </row>
    <row r="973" spans="1:8" x14ac:dyDescent="0.35">
      <c r="A973" s="7" t="str">
        <f>VLOOKUP(B973,'Client Info'!$A:$B,2, FALSE)</f>
        <v>Pat Sweeney</v>
      </c>
      <c r="B973" s="19" t="str">
        <f>'Client Info'!A973</f>
        <v>EDC1833g</v>
      </c>
      <c r="C973" s="19">
        <f ca="1">(IF('Client Info'!M973="","",(IF(YEARFRAC('Client Info'!M973,Reference!$C$4)&lt;1,0,IF(AND(YEARFRAC('Client Info'!M973,Reference!$C$4)&gt;=1,YEARFRAC('Client Info'!M973,Reference!$C$4)&lt;=3),5,IF(AND(YEARFRAC('Client Info'!M973,Reference!$C$4)&gt;=4,YEARFRAC('Client Info'!M973,Reference!$C$4)&lt;=7),15,IF(YEARFRAC('Client Info'!M973,Reference!$C$4)&gt;=8,25,IF(YEARFRAC('Client Info'!M973,Reference!$C$4)=YEARFRAC('Client Info'!M973,Reference!$C$4),0,0))))))))</f>
        <v>15</v>
      </c>
      <c r="D973" s="19">
        <f>IF(OR('Client Info'!J973=Reference!$A$7),0,IF(OR(Reference!$A$5='Client Info'!J973, 'Client Info'!J973=Reference!$A$19,'Client Info'!J973=Reference!$A$23,'Client Info'!J973=Reference!$A$12),25, IF(OR('Client Info'!J973=Reference!$A$6, 'Client Info'!J973=Reference!$A$16),15, IF(OR('Client Info'!J973=Reference!$A$4,'Client Info'!J973=Reference!$A$13,'Client Info'!J973=Reference!$A$17,),5,0))))</f>
        <v>5</v>
      </c>
      <c r="E973" s="19">
        <f>IF('Client Info'!O973&lt;Reference!$E$5,0,IF(AND('Client Info'!O973&gt;=Reference!$E$5,'Client Info'!O973&lt;Reference!$E$6),5,IF(AND('Client Info'!O973&gt;=Reference!$E$6,'Client Info'!O973&lt;Reference!$E$7),15,IF(Reference!$E$7&lt;='Client Info'!O973,25))))</f>
        <v>0</v>
      </c>
      <c r="F973" s="19">
        <f>IF(OR('Client Info'!R973=Reference!$B$4,'Client Info'!R973=Reference!$B$5,'Client Info'!R973=Reference!$B$6),25,0)</f>
        <v>25</v>
      </c>
      <c r="G973" s="19">
        <f t="shared" ca="1" si="16"/>
        <v>45</v>
      </c>
      <c r="H973" s="19" t="s">
        <v>796</v>
      </c>
    </row>
    <row r="974" spans="1:8" x14ac:dyDescent="0.35">
      <c r="A974" s="7" t="str">
        <f>VLOOKUP(B974,'Client Info'!$A:$B,2, FALSE)</f>
        <v>Michael Kauffman</v>
      </c>
      <c r="B974" s="19" t="str">
        <f>'Client Info'!A974</f>
        <v>EDC2816DR</v>
      </c>
      <c r="C974" s="19">
        <f ca="1">(IF('Client Info'!M974="","",(IF(YEARFRAC('Client Info'!M974,Reference!$C$4)&lt;1,0,IF(AND(YEARFRAC('Client Info'!M974,Reference!$C$4)&gt;=1,YEARFRAC('Client Info'!M974,Reference!$C$4)&lt;=3),5,IF(AND(YEARFRAC('Client Info'!M974,Reference!$C$4)&gt;=4,YEARFRAC('Client Info'!M974,Reference!$C$4)&lt;=7),15,IF(YEARFRAC('Client Info'!M974,Reference!$C$4)&gt;=8,25,IF(YEARFRAC('Client Info'!M974,Reference!$C$4)=YEARFRAC('Client Info'!M974,Reference!$C$4),0,0))))))))</f>
        <v>25</v>
      </c>
      <c r="D974" s="19">
        <f>IF(OR('Client Info'!J974=Reference!$A$7),0,IF(OR(Reference!$A$5='Client Info'!J974, 'Client Info'!J974=Reference!$A$19,'Client Info'!J974=Reference!$A$23,'Client Info'!J974=Reference!$A$12),25, IF(OR('Client Info'!J974=Reference!$A$6, 'Client Info'!J974=Reference!$A$16),15, IF(OR('Client Info'!J974=Reference!$A$4,'Client Info'!J974=Reference!$A$13,'Client Info'!J974=Reference!$A$17,),5,0))))</f>
        <v>0</v>
      </c>
      <c r="E974" s="19">
        <f>IF('Client Info'!O974&lt;Reference!$E$5,0,IF(AND('Client Info'!O974&gt;=Reference!$E$5,'Client Info'!O974&lt;Reference!$E$6),5,IF(AND('Client Info'!O974&gt;=Reference!$E$6,'Client Info'!O974&lt;Reference!$E$7),15,IF(Reference!$E$7&lt;='Client Info'!O974,25))))</f>
        <v>0</v>
      </c>
      <c r="F974" s="19">
        <f>IF(OR('Client Info'!R974=Reference!$B$4,'Client Info'!R974=Reference!$B$5,'Client Info'!R974=Reference!$B$6),25,0)</f>
        <v>0</v>
      </c>
      <c r="G974" s="19">
        <f t="shared" ca="1" si="16"/>
        <v>25</v>
      </c>
      <c r="H974" s="19" t="s">
        <v>882</v>
      </c>
    </row>
    <row r="975" spans="1:8" x14ac:dyDescent="0.35">
      <c r="A975" s="7" t="str">
        <f>VLOOKUP(B975,'Client Info'!$A:$B,2, FALSE)</f>
        <v>Michael Kauffman</v>
      </c>
      <c r="B975" s="19" t="str">
        <f>'Client Info'!A975</f>
        <v>EDC1156</v>
      </c>
      <c r="C975" s="19">
        <f ca="1">(IF('Client Info'!M975="","",(IF(YEARFRAC('Client Info'!M975,Reference!$C$4)&lt;1,0,IF(AND(YEARFRAC('Client Info'!M975,Reference!$C$4)&gt;=1,YEARFRAC('Client Info'!M975,Reference!$C$4)&lt;=3),5,IF(AND(YEARFRAC('Client Info'!M975,Reference!$C$4)&gt;=4,YEARFRAC('Client Info'!M975,Reference!$C$4)&lt;=7),15,IF(YEARFRAC('Client Info'!M975,Reference!$C$4)&gt;=8,25,IF(YEARFRAC('Client Info'!M975,Reference!$C$4)=YEARFRAC('Client Info'!M975,Reference!$C$4),0,0))))))))</f>
        <v>0</v>
      </c>
      <c r="D975" s="19">
        <f>IF(OR('Client Info'!J975=Reference!$A$7),0,IF(OR(Reference!$A$5='Client Info'!J975, 'Client Info'!J975=Reference!$A$19,'Client Info'!J975=Reference!$A$23,'Client Info'!J975=Reference!$A$12),25, IF(OR('Client Info'!J975=Reference!$A$6, 'Client Info'!J975=Reference!$A$16),15, IF(OR('Client Info'!J975=Reference!$A$4,'Client Info'!J975=Reference!$A$13,'Client Info'!J975=Reference!$A$17,),5,0))))</f>
        <v>25</v>
      </c>
      <c r="E975" s="19">
        <f>IF('Client Info'!O975&lt;Reference!$E$5,0,IF(AND('Client Info'!O975&gt;=Reference!$E$5,'Client Info'!O975&lt;Reference!$E$6),5,IF(AND('Client Info'!O975&gt;=Reference!$E$6,'Client Info'!O975&lt;Reference!$E$7),15,IF(Reference!$E$7&lt;='Client Info'!O975,25))))</f>
        <v>0</v>
      </c>
      <c r="F975" s="19">
        <f>IF(OR('Client Info'!R975=Reference!$B$4,'Client Info'!R975=Reference!$B$5,'Client Info'!R975=Reference!$B$6),25,0)</f>
        <v>0</v>
      </c>
      <c r="G975" s="19">
        <f t="shared" ca="1" si="16"/>
        <v>25</v>
      </c>
      <c r="H975" s="19" t="s">
        <v>882</v>
      </c>
    </row>
    <row r="976" spans="1:8" x14ac:dyDescent="0.35">
      <c r="A976" s="7" t="str">
        <f>VLOOKUP(B976,'Client Info'!$A:$B,2, FALSE)</f>
        <v>Louis Izzo</v>
      </c>
      <c r="B976" s="19" t="str">
        <f>'Client Info'!A976</f>
        <v>EDC2340T</v>
      </c>
      <c r="C976" s="19">
        <f ca="1">(IF('Client Info'!M976="","",(IF(YEARFRAC('Client Info'!M976,Reference!$C$4)&lt;1,0,IF(AND(YEARFRAC('Client Info'!M976,Reference!$C$4)&gt;=1,YEARFRAC('Client Info'!M976,Reference!$C$4)&lt;=3),5,IF(AND(YEARFRAC('Client Info'!M976,Reference!$C$4)&gt;=4,YEARFRAC('Client Info'!M976,Reference!$C$4)&lt;=7),15,IF(YEARFRAC('Client Info'!M976,Reference!$C$4)&gt;=8,25,IF(YEARFRAC('Client Info'!M976,Reference!$C$4)=YEARFRAC('Client Info'!M976,Reference!$C$4),0,0))))))))</f>
        <v>15</v>
      </c>
      <c r="D976" s="19">
        <f>IF(OR('Client Info'!J976=Reference!$A$7),0,IF(OR(Reference!$A$5='Client Info'!J976, 'Client Info'!J976=Reference!$A$19,'Client Info'!J976=Reference!$A$23,'Client Info'!J976=Reference!$A$12),25, IF(OR('Client Info'!J976=Reference!$A$6, 'Client Info'!J976=Reference!$A$16),15, IF(OR('Client Info'!J976=Reference!$A$4,'Client Info'!J976=Reference!$A$13,'Client Info'!J976=Reference!$A$17,),5,0))))</f>
        <v>25</v>
      </c>
      <c r="E976" s="19">
        <f>IF('Client Info'!O976&lt;Reference!$E$5,0,IF(AND('Client Info'!O976&gt;=Reference!$E$5,'Client Info'!O976&lt;Reference!$E$6),5,IF(AND('Client Info'!O976&gt;=Reference!$E$6,'Client Info'!O976&lt;Reference!$E$7),15,IF(Reference!$E$7&lt;='Client Info'!O976,25))))</f>
        <v>15</v>
      </c>
      <c r="F976" s="19">
        <f>IF(OR('Client Info'!R976=Reference!$B$4,'Client Info'!R976=Reference!$B$5,'Client Info'!R976=Reference!$B$6),25,0)</f>
        <v>0</v>
      </c>
      <c r="G976" s="19">
        <f t="shared" ca="1" si="16"/>
        <v>55</v>
      </c>
      <c r="H976" s="19" t="s">
        <v>855</v>
      </c>
    </row>
    <row r="977" spans="1:8" x14ac:dyDescent="0.35">
      <c r="A977" s="7" t="str">
        <f>VLOOKUP(B977,'Client Info'!$A:$B,2, FALSE)</f>
        <v>Eric J. Zackrison</v>
      </c>
      <c r="B977" s="19" t="str">
        <f>'Client Info'!A977</f>
        <v>EDC2089</v>
      </c>
      <c r="C977" s="19" t="str">
        <f>(IF('Client Info'!M977="","",(IF(YEARFRAC('Client Info'!M977,Reference!$C$4)&lt;1,0,IF(AND(YEARFRAC('Client Info'!M977,Reference!$C$4)&gt;=1,YEARFRAC('Client Info'!M977,Reference!$C$4)&lt;=3),5,IF(AND(YEARFRAC('Client Info'!M977,Reference!$C$4)&gt;=4,YEARFRAC('Client Info'!M977,Reference!$C$4)&lt;=7),15,IF(YEARFRAC('Client Info'!M977,Reference!$C$4)&gt;=8,25,IF(YEARFRAC('Client Info'!M977,Reference!$C$4)=YEARFRAC('Client Info'!M977,Reference!$C$4),0,0))))))))</f>
        <v/>
      </c>
      <c r="D977" s="19">
        <f>IF(OR('Client Info'!J977=Reference!$A$7),0,IF(OR(Reference!$A$5='Client Info'!J977, 'Client Info'!J977=Reference!$A$19,'Client Info'!J977=Reference!$A$23,'Client Info'!J977=Reference!$A$12),25, IF(OR('Client Info'!J977=Reference!$A$6, 'Client Info'!J977=Reference!$A$16),15, IF(OR('Client Info'!J977=Reference!$A$4,'Client Info'!J977=Reference!$A$13,'Client Info'!J977=Reference!$A$17,),5,0))))</f>
        <v>5</v>
      </c>
      <c r="E977" s="19">
        <f>IF('Client Info'!O977&lt;Reference!$E$5,0,IF(AND('Client Info'!O977&gt;=Reference!$E$5,'Client Info'!O977&lt;Reference!$E$6),5,IF(AND('Client Info'!O977&gt;=Reference!$E$6,'Client Info'!O977&lt;Reference!$E$7),15,IF(Reference!$E$7&lt;='Client Info'!O977,25))))</f>
        <v>0</v>
      </c>
      <c r="F977" s="19">
        <f>IF(OR('Client Info'!R977=Reference!$B$4,'Client Info'!R977=Reference!$B$5,'Client Info'!R977=Reference!$B$6),25,0)</f>
        <v>0</v>
      </c>
      <c r="G977" s="19">
        <f t="shared" si="16"/>
        <v>5</v>
      </c>
      <c r="H977" s="19" t="s">
        <v>1367</v>
      </c>
    </row>
    <row r="978" spans="1:8" x14ac:dyDescent="0.35">
      <c r="A978" s="7" t="str">
        <f>VLOOKUP(B978,'Client Info'!$A:$B,2, FALSE)</f>
        <v>Pat Sweeney</v>
      </c>
      <c r="B978" s="19" t="str">
        <f>'Client Info'!A978</f>
        <v>EDC1811g</v>
      </c>
      <c r="C978" s="19" t="str">
        <f>(IF('Client Info'!M978="","",(IF(YEARFRAC('Client Info'!M978,Reference!$C$4)&lt;1,0,IF(AND(YEARFRAC('Client Info'!M978,Reference!$C$4)&gt;=1,YEARFRAC('Client Info'!M978,Reference!$C$4)&lt;=3),5,IF(AND(YEARFRAC('Client Info'!M978,Reference!$C$4)&gt;=4,YEARFRAC('Client Info'!M978,Reference!$C$4)&lt;=7),15,IF(YEARFRAC('Client Info'!M978,Reference!$C$4)&gt;=8,25,IF(YEARFRAC('Client Info'!M978,Reference!$C$4)=YEARFRAC('Client Info'!M978,Reference!$C$4),0,0))))))))</f>
        <v/>
      </c>
      <c r="D978" s="19">
        <f>IF(OR('Client Info'!J978=Reference!$A$7),0,IF(OR(Reference!$A$5='Client Info'!J978, 'Client Info'!J978=Reference!$A$19,'Client Info'!J978=Reference!$A$23,'Client Info'!J978=Reference!$A$12),25, IF(OR('Client Info'!J978=Reference!$A$6, 'Client Info'!J978=Reference!$A$16),15, IF(OR('Client Info'!J978=Reference!$A$4,'Client Info'!J978=Reference!$A$13,'Client Info'!J978=Reference!$A$17,),5,0))))</f>
        <v>0</v>
      </c>
      <c r="E978" s="19">
        <f>IF('Client Info'!O978&lt;Reference!$E$5,0,IF(AND('Client Info'!O978&gt;=Reference!$E$5,'Client Info'!O978&lt;Reference!$E$6),5,IF(AND('Client Info'!O978&gt;=Reference!$E$6,'Client Info'!O978&lt;Reference!$E$7),15,IF(Reference!$E$7&lt;='Client Info'!O978,25))))</f>
        <v>0</v>
      </c>
      <c r="F978" s="19">
        <f>IF(OR('Client Info'!R978=Reference!$B$4,'Client Info'!R978=Reference!$B$5,'Client Info'!R978=Reference!$B$6),25,0)</f>
        <v>25</v>
      </c>
      <c r="G978" s="19">
        <f t="shared" si="16"/>
        <v>25</v>
      </c>
      <c r="H978" s="19" t="s">
        <v>796</v>
      </c>
    </row>
    <row r="979" spans="1:8" x14ac:dyDescent="0.35">
      <c r="A979" s="7" t="str">
        <f>VLOOKUP(B979,'Client Info'!$A:$B,2, FALSE)</f>
        <v>Alondra Gaytan</v>
      </c>
      <c r="B979" s="19" t="str">
        <f>'Client Info'!A979</f>
        <v>EDC1934g</v>
      </c>
      <c r="C979" s="19">
        <f ca="1">(IF('Client Info'!M979="","",(IF(YEARFRAC('Client Info'!M979,Reference!$C$4)&lt;1,0,IF(AND(YEARFRAC('Client Info'!M979,Reference!$C$4)&gt;=1,YEARFRAC('Client Info'!M979,Reference!$C$4)&lt;=3),5,IF(AND(YEARFRAC('Client Info'!M979,Reference!$C$4)&gt;=4,YEARFRAC('Client Info'!M979,Reference!$C$4)&lt;=7),15,IF(YEARFRAC('Client Info'!M979,Reference!$C$4)&gt;=8,25,IF(YEARFRAC('Client Info'!M979,Reference!$C$4)=YEARFRAC('Client Info'!M979,Reference!$C$4),0,0))))))))</f>
        <v>25</v>
      </c>
      <c r="D979" s="19">
        <f>IF(OR('Client Info'!J979=Reference!$A$7),0,IF(OR(Reference!$A$5='Client Info'!J979, 'Client Info'!J979=Reference!$A$19,'Client Info'!J979=Reference!$A$23,'Client Info'!J979=Reference!$A$12),25, IF(OR('Client Info'!J979=Reference!$A$6, 'Client Info'!J979=Reference!$A$16),15, IF(OR('Client Info'!J979=Reference!$A$4,'Client Info'!J979=Reference!$A$13,'Client Info'!J979=Reference!$A$17,),5,0))))</f>
        <v>25</v>
      </c>
      <c r="E979" s="19">
        <f>IF('Client Info'!O979&lt;Reference!$E$5,0,IF(AND('Client Info'!O979&gt;=Reference!$E$5,'Client Info'!O979&lt;Reference!$E$6),5,IF(AND('Client Info'!O979&gt;=Reference!$E$6,'Client Info'!O979&lt;Reference!$E$7),15,IF(Reference!$E$7&lt;='Client Info'!O979,25))))</f>
        <v>0</v>
      </c>
      <c r="F979" s="19">
        <f>IF(OR('Client Info'!R979=Reference!$B$4,'Client Info'!R979=Reference!$B$5,'Client Info'!R979=Reference!$B$6),25,0)</f>
        <v>25</v>
      </c>
      <c r="G979" s="19">
        <f t="shared" ca="1" si="16"/>
        <v>75</v>
      </c>
      <c r="H979" s="19" t="s">
        <v>885</v>
      </c>
    </row>
    <row r="980" spans="1:8" x14ac:dyDescent="0.35">
      <c r="A980" s="7" t="str">
        <f>VLOOKUP(B980,'Client Info'!$A:$B,2, FALSE)</f>
        <v>Dean Dela Cruz</v>
      </c>
      <c r="B980" s="19" t="str">
        <f>'Client Info'!A980</f>
        <v>EDC2146</v>
      </c>
      <c r="C980" s="19">
        <f ca="1">(IF('Client Info'!M980="","",(IF(YEARFRAC('Client Info'!M980,Reference!$C$4)&lt;1,0,IF(AND(YEARFRAC('Client Info'!M980,Reference!$C$4)&gt;=1,YEARFRAC('Client Info'!M980,Reference!$C$4)&lt;=3),5,IF(AND(YEARFRAC('Client Info'!M980,Reference!$C$4)&gt;=4,YEARFRAC('Client Info'!M980,Reference!$C$4)&lt;=7),15,IF(YEARFRAC('Client Info'!M980,Reference!$C$4)&gt;=8,25,IF(YEARFRAC('Client Info'!M980,Reference!$C$4)=YEARFRAC('Client Info'!M980,Reference!$C$4),0,0))))))))</f>
        <v>0</v>
      </c>
      <c r="D980" s="19">
        <f>IF(OR('Client Info'!J980=Reference!$A$7),0,IF(OR(Reference!$A$5='Client Info'!J980, 'Client Info'!J980=Reference!$A$19,'Client Info'!J980=Reference!$A$23,'Client Info'!J980=Reference!$A$12),25, IF(OR('Client Info'!J980=Reference!$A$6, 'Client Info'!J980=Reference!$A$16),15, IF(OR('Client Info'!J980=Reference!$A$4,'Client Info'!J980=Reference!$A$13,'Client Info'!J980=Reference!$A$17,),5,0))))</f>
        <v>25</v>
      </c>
      <c r="E980" s="19">
        <f>IF('Client Info'!O980&lt;Reference!$E$5,0,IF(AND('Client Info'!O980&gt;=Reference!$E$5,'Client Info'!O980&lt;Reference!$E$6),5,IF(AND('Client Info'!O980&gt;=Reference!$E$6,'Client Info'!O980&lt;Reference!$E$7),15,IF(Reference!$E$7&lt;='Client Info'!O980,25))))</f>
        <v>0</v>
      </c>
      <c r="F980" s="19">
        <f>IF(OR('Client Info'!R980=Reference!$B$4,'Client Info'!R980=Reference!$B$5,'Client Info'!R980=Reference!$B$6),25,0)</f>
        <v>0</v>
      </c>
      <c r="G980" s="19">
        <f t="shared" ca="1" si="16"/>
        <v>25</v>
      </c>
      <c r="H980" s="19" t="s">
        <v>1042</v>
      </c>
    </row>
    <row r="981" spans="1:8" x14ac:dyDescent="0.35">
      <c r="A981" s="7" t="str">
        <f>VLOOKUP(B981,'Client Info'!$A:$B,2, FALSE)</f>
        <v>Anthony C. Elliott</v>
      </c>
      <c r="B981" s="19" t="str">
        <f>'Client Info'!A981</f>
        <v>EDC2648</v>
      </c>
      <c r="C981" s="19">
        <f ca="1">(IF('Client Info'!M981="","",(IF(YEARFRAC('Client Info'!M981,Reference!$C$4)&lt;1,0,IF(AND(YEARFRAC('Client Info'!M981,Reference!$C$4)&gt;=1,YEARFRAC('Client Info'!M981,Reference!$C$4)&lt;=3),5,IF(AND(YEARFRAC('Client Info'!M981,Reference!$C$4)&gt;=4,YEARFRAC('Client Info'!M981,Reference!$C$4)&lt;=7),15,IF(YEARFRAC('Client Info'!M981,Reference!$C$4)&gt;=8,25,IF(YEARFRAC('Client Info'!M981,Reference!$C$4)=YEARFRAC('Client Info'!M981,Reference!$C$4),0,0))))))))</f>
        <v>5</v>
      </c>
      <c r="D981" s="19">
        <f>IF(OR('Client Info'!J981=Reference!$A$7),0,IF(OR(Reference!$A$5='Client Info'!J981, 'Client Info'!J981=Reference!$A$19,'Client Info'!J981=Reference!$A$23,'Client Info'!J981=Reference!$A$12),25, IF(OR('Client Info'!J981=Reference!$A$6, 'Client Info'!J981=Reference!$A$16),15, IF(OR('Client Info'!J981=Reference!$A$4,'Client Info'!J981=Reference!$A$13,'Client Info'!J981=Reference!$A$17,),5,0))))</f>
        <v>15</v>
      </c>
      <c r="E981" s="19">
        <f>IF('Client Info'!O981&lt;Reference!$E$5,0,IF(AND('Client Info'!O981&gt;=Reference!$E$5,'Client Info'!O981&lt;Reference!$E$6),5,IF(AND('Client Info'!O981&gt;=Reference!$E$6,'Client Info'!O981&lt;Reference!$E$7),15,IF(Reference!$E$7&lt;='Client Info'!O981,25))))</f>
        <v>0</v>
      </c>
      <c r="F981" s="19">
        <f>IF(OR('Client Info'!R981=Reference!$B$4,'Client Info'!R981=Reference!$B$5,'Client Info'!R981=Reference!$B$6),25,0)</f>
        <v>0</v>
      </c>
      <c r="G981" s="19">
        <f t="shared" ca="1" si="16"/>
        <v>20</v>
      </c>
      <c r="H981" s="19" t="s">
        <v>1365</v>
      </c>
    </row>
    <row r="982" spans="1:8" x14ac:dyDescent="0.35">
      <c r="A982" s="7" t="str">
        <f>VLOOKUP(B982,'Client Info'!$A:$B,2, FALSE)</f>
        <v>Michael Kauffman</v>
      </c>
      <c r="B982" s="19" t="str">
        <f>'Client Info'!A982</f>
        <v>EDC2671</v>
      </c>
      <c r="C982" s="19" t="str">
        <f>(IF('Client Info'!M982="","",(IF(YEARFRAC('Client Info'!M982,Reference!$C$4)&lt;1,0,IF(AND(YEARFRAC('Client Info'!M982,Reference!$C$4)&gt;=1,YEARFRAC('Client Info'!M982,Reference!$C$4)&lt;=3),5,IF(AND(YEARFRAC('Client Info'!M982,Reference!$C$4)&gt;=4,YEARFRAC('Client Info'!M982,Reference!$C$4)&lt;=7),15,IF(YEARFRAC('Client Info'!M982,Reference!$C$4)&gt;=8,25,IF(YEARFRAC('Client Info'!M982,Reference!$C$4)=YEARFRAC('Client Info'!M982,Reference!$C$4),0,0))))))))</f>
        <v/>
      </c>
      <c r="D982" s="19">
        <f>IF(OR('Client Info'!J982=Reference!$A$7),0,IF(OR(Reference!$A$5='Client Info'!J982, 'Client Info'!J982=Reference!$A$19,'Client Info'!J982=Reference!$A$23,'Client Info'!J982=Reference!$A$12),25, IF(OR('Client Info'!J982=Reference!$A$6, 'Client Info'!J982=Reference!$A$16),15, IF(OR('Client Info'!J982=Reference!$A$4,'Client Info'!J982=Reference!$A$13,'Client Info'!J982=Reference!$A$17,),5,0))))</f>
        <v>5</v>
      </c>
      <c r="E982" s="19">
        <f>IF('Client Info'!O982&lt;Reference!$E$5,0,IF(AND('Client Info'!O982&gt;=Reference!$E$5,'Client Info'!O982&lt;Reference!$E$6),5,IF(AND('Client Info'!O982&gt;=Reference!$E$6,'Client Info'!O982&lt;Reference!$E$7),15,IF(Reference!$E$7&lt;='Client Info'!O982,25))))</f>
        <v>0</v>
      </c>
      <c r="F982" s="19">
        <f>IF(OR('Client Info'!R982=Reference!$B$4,'Client Info'!R982=Reference!$B$5,'Client Info'!R982=Reference!$B$6),25,0)</f>
        <v>25</v>
      </c>
      <c r="G982" s="19">
        <f t="shared" si="16"/>
        <v>30</v>
      </c>
      <c r="H982" s="19" t="s">
        <v>882</v>
      </c>
    </row>
    <row r="983" spans="1:8" x14ac:dyDescent="0.35">
      <c r="A983" s="7" t="str">
        <f>VLOOKUP(B983,'Client Info'!$A:$B,2, FALSE)</f>
        <v>Alondra Gaytan</v>
      </c>
      <c r="B983" s="19" t="str">
        <f>'Client Info'!A983</f>
        <v>EDC2096</v>
      </c>
      <c r="C983" s="19" t="str">
        <f>(IF('Client Info'!M983="","",(IF(YEARFRAC('Client Info'!M983,Reference!$C$4)&lt;1,0,IF(AND(YEARFRAC('Client Info'!M983,Reference!$C$4)&gt;=1,YEARFRAC('Client Info'!M983,Reference!$C$4)&lt;=3),5,IF(AND(YEARFRAC('Client Info'!M983,Reference!$C$4)&gt;=4,YEARFRAC('Client Info'!M983,Reference!$C$4)&lt;=7),15,IF(YEARFRAC('Client Info'!M983,Reference!$C$4)&gt;=8,25,IF(YEARFRAC('Client Info'!M983,Reference!$C$4)=YEARFRAC('Client Info'!M983,Reference!$C$4),0,0))))))))</f>
        <v/>
      </c>
      <c r="D983" s="19">
        <f>IF(OR('Client Info'!J983=Reference!$A$7),0,IF(OR(Reference!$A$5='Client Info'!J983, 'Client Info'!J983=Reference!$A$19,'Client Info'!J983=Reference!$A$23,'Client Info'!J983=Reference!$A$12),25, IF(OR('Client Info'!J983=Reference!$A$6, 'Client Info'!J983=Reference!$A$16),15, IF(OR('Client Info'!J983=Reference!$A$4,'Client Info'!J983=Reference!$A$13,'Client Info'!J983=Reference!$A$17,),5,0))))</f>
        <v>25</v>
      </c>
      <c r="E983" s="19">
        <f>IF('Client Info'!O983&lt;Reference!$E$5,0,IF(AND('Client Info'!O983&gt;=Reference!$E$5,'Client Info'!O983&lt;Reference!$E$6),5,IF(AND('Client Info'!O983&gt;=Reference!$E$6,'Client Info'!O983&lt;Reference!$E$7),15,IF(Reference!$E$7&lt;='Client Info'!O983,25))))</f>
        <v>0</v>
      </c>
      <c r="F983" s="19">
        <f>IF(OR('Client Info'!R983=Reference!$B$4,'Client Info'!R983=Reference!$B$5,'Client Info'!R983=Reference!$B$6),25,0)</f>
        <v>0</v>
      </c>
      <c r="G983" s="19">
        <f t="shared" si="16"/>
        <v>25</v>
      </c>
      <c r="H983" s="19" t="s">
        <v>885</v>
      </c>
    </row>
    <row r="984" spans="1:8" x14ac:dyDescent="0.35">
      <c r="A984" s="7" t="str">
        <f>VLOOKUP(B984,'Client Info'!$A:$B,2, FALSE)</f>
        <v>Gonzalo Fernandez</v>
      </c>
      <c r="B984" s="19" t="str">
        <f>'Client Info'!A984</f>
        <v>EDC2784</v>
      </c>
      <c r="C984" s="19" t="str">
        <f>(IF('Client Info'!M984="","",(IF(YEARFRAC('Client Info'!M984,Reference!$C$4)&lt;1,0,IF(AND(YEARFRAC('Client Info'!M984,Reference!$C$4)&gt;=1,YEARFRAC('Client Info'!M984,Reference!$C$4)&lt;=3),5,IF(AND(YEARFRAC('Client Info'!M984,Reference!$C$4)&gt;=4,YEARFRAC('Client Info'!M984,Reference!$C$4)&lt;=7),15,IF(YEARFRAC('Client Info'!M984,Reference!$C$4)&gt;=8,25,IF(YEARFRAC('Client Info'!M984,Reference!$C$4)=YEARFRAC('Client Info'!M984,Reference!$C$4),0,0))))))))</f>
        <v/>
      </c>
      <c r="D984" s="19">
        <f>IF(OR('Client Info'!J984=Reference!$A$7),0,IF(OR(Reference!$A$5='Client Info'!J984, 'Client Info'!J984=Reference!$A$19,'Client Info'!J984=Reference!$A$23,'Client Info'!J984=Reference!$A$12),25, IF(OR('Client Info'!J984=Reference!$A$6, 'Client Info'!J984=Reference!$A$16),15, IF(OR('Client Info'!J984=Reference!$A$4,'Client Info'!J984=Reference!$A$13,'Client Info'!J984=Reference!$A$17,),5,0))))</f>
        <v>0</v>
      </c>
      <c r="E984" s="19">
        <f>IF('Client Info'!O984&lt;Reference!$E$5,0,IF(AND('Client Info'!O984&gt;=Reference!$E$5,'Client Info'!O984&lt;Reference!$E$6),5,IF(AND('Client Info'!O984&gt;=Reference!$E$6,'Client Info'!O984&lt;Reference!$E$7),15,IF(Reference!$E$7&lt;='Client Info'!O984,25))))</f>
        <v>0</v>
      </c>
      <c r="F984" s="19">
        <f>IF(OR('Client Info'!R984=Reference!$B$4,'Client Info'!R984=Reference!$B$5,'Client Info'!R984=Reference!$B$6),25,0)</f>
        <v>0</v>
      </c>
      <c r="G984" s="19">
        <f t="shared" si="16"/>
        <v>0</v>
      </c>
      <c r="H984" s="19" t="s">
        <v>848</v>
      </c>
    </row>
    <row r="985" spans="1:8" x14ac:dyDescent="0.35">
      <c r="A985" s="7" t="str">
        <f>VLOOKUP(B985,'Client Info'!$A:$B,2, FALSE)</f>
        <v>Alondra Gaytan</v>
      </c>
      <c r="B985" s="19" t="str">
        <f>'Client Info'!A985</f>
        <v>EDC1876g</v>
      </c>
      <c r="C985" s="19" t="str">
        <f>(IF('Client Info'!M985="","",(IF(YEARFRAC('Client Info'!M985,Reference!$C$4)&lt;1,0,IF(AND(YEARFRAC('Client Info'!M985,Reference!$C$4)&gt;=1,YEARFRAC('Client Info'!M985,Reference!$C$4)&lt;=3),5,IF(AND(YEARFRAC('Client Info'!M985,Reference!$C$4)&gt;=4,YEARFRAC('Client Info'!M985,Reference!$C$4)&lt;=7),15,IF(YEARFRAC('Client Info'!M985,Reference!$C$4)&gt;=8,25,IF(YEARFRAC('Client Info'!M985,Reference!$C$4)=YEARFRAC('Client Info'!M985,Reference!$C$4),0,0))))))))</f>
        <v/>
      </c>
      <c r="D985" s="19">
        <f>IF(OR('Client Info'!J985=Reference!$A$7),0,IF(OR(Reference!$A$5='Client Info'!J985, 'Client Info'!J985=Reference!$A$19,'Client Info'!J985=Reference!$A$23,'Client Info'!J985=Reference!$A$12),25, IF(OR('Client Info'!J985=Reference!$A$6, 'Client Info'!J985=Reference!$A$16),15, IF(OR('Client Info'!J985=Reference!$A$4,'Client Info'!J985=Reference!$A$13,'Client Info'!J985=Reference!$A$17,),5,0))))</f>
        <v>0</v>
      </c>
      <c r="E985" s="19">
        <f>IF('Client Info'!O985&lt;Reference!$E$5,0,IF(AND('Client Info'!O985&gt;=Reference!$E$5,'Client Info'!O985&lt;Reference!$E$6),5,IF(AND('Client Info'!O985&gt;=Reference!$E$6,'Client Info'!O985&lt;Reference!$E$7),15,IF(Reference!$E$7&lt;='Client Info'!O985,25))))</f>
        <v>0</v>
      </c>
      <c r="F985" s="19">
        <f>IF(OR('Client Info'!R985=Reference!$B$4,'Client Info'!R985=Reference!$B$5,'Client Info'!R985=Reference!$B$6),25,0)</f>
        <v>0</v>
      </c>
      <c r="G985" s="19">
        <f t="shared" si="16"/>
        <v>0</v>
      </c>
      <c r="H985" s="19" t="s">
        <v>885</v>
      </c>
    </row>
    <row r="986" spans="1:8" x14ac:dyDescent="0.35">
      <c r="A986" s="7" t="str">
        <f>VLOOKUP(B986,'Client Info'!$A:$B,2, FALSE)</f>
        <v>Rose Obetz</v>
      </c>
      <c r="B986" s="19" t="str">
        <f>'Client Info'!A986</f>
        <v>EDC1626g</v>
      </c>
      <c r="C986" s="19" t="str">
        <f>(IF('Client Info'!M986="","",(IF(YEARFRAC('Client Info'!M986,Reference!$C$4)&lt;1,0,IF(AND(YEARFRAC('Client Info'!M986,Reference!$C$4)&gt;=1,YEARFRAC('Client Info'!M986,Reference!$C$4)&lt;=3),5,IF(AND(YEARFRAC('Client Info'!M986,Reference!$C$4)&gt;=4,YEARFRAC('Client Info'!M986,Reference!$C$4)&lt;=7),15,IF(YEARFRAC('Client Info'!M986,Reference!$C$4)&gt;=8,25,IF(YEARFRAC('Client Info'!M986,Reference!$C$4)=YEARFRAC('Client Info'!M986,Reference!$C$4),0,0))))))))</f>
        <v/>
      </c>
      <c r="D986" s="19">
        <f>IF(OR('Client Info'!J986=Reference!$A$7),0,IF(OR(Reference!$A$5='Client Info'!J986, 'Client Info'!J986=Reference!$A$19,'Client Info'!J986=Reference!$A$23,'Client Info'!J986=Reference!$A$12),25, IF(OR('Client Info'!J986=Reference!$A$6, 'Client Info'!J986=Reference!$A$16),15, IF(OR('Client Info'!J986=Reference!$A$4,'Client Info'!J986=Reference!$A$13,'Client Info'!J986=Reference!$A$17,),5,0))))</f>
        <v>15</v>
      </c>
      <c r="E986" s="19">
        <f>IF('Client Info'!O986&lt;Reference!$E$5,0,IF(AND('Client Info'!O986&gt;=Reference!$E$5,'Client Info'!O986&lt;Reference!$E$6),5,IF(AND('Client Info'!O986&gt;=Reference!$E$6,'Client Info'!O986&lt;Reference!$E$7),15,IF(Reference!$E$7&lt;='Client Info'!O986,25))))</f>
        <v>0</v>
      </c>
      <c r="F986" s="19">
        <f>IF(OR('Client Info'!R986=Reference!$B$4,'Client Info'!R986=Reference!$B$5,'Client Info'!R986=Reference!$B$6),25,0)</f>
        <v>0</v>
      </c>
      <c r="G986" s="19">
        <f t="shared" si="16"/>
        <v>15</v>
      </c>
      <c r="H986" s="19" t="s">
        <v>874</v>
      </c>
    </row>
    <row r="987" spans="1:8" x14ac:dyDescent="0.35">
      <c r="A987" s="7" t="str">
        <f>VLOOKUP(B987,'Client Info'!$A:$B,2, FALSE)</f>
        <v>Rose Obetz</v>
      </c>
      <c r="B987" s="19" t="str">
        <f>'Client Info'!A987</f>
        <v>EDC1066</v>
      </c>
      <c r="C987" s="19">
        <f ca="1">(IF('Client Info'!M987="","",(IF(YEARFRAC('Client Info'!M987,Reference!$C$4)&lt;1,0,IF(AND(YEARFRAC('Client Info'!M987,Reference!$C$4)&gt;=1,YEARFRAC('Client Info'!M987,Reference!$C$4)&lt;=3),5,IF(AND(YEARFRAC('Client Info'!M987,Reference!$C$4)&gt;=4,YEARFRAC('Client Info'!M987,Reference!$C$4)&lt;=7),15,IF(YEARFRAC('Client Info'!M987,Reference!$C$4)&gt;=8,25,IF(YEARFRAC('Client Info'!M987,Reference!$C$4)=YEARFRAC('Client Info'!M987,Reference!$C$4),0,0))))))))</f>
        <v>25</v>
      </c>
      <c r="D987" s="19">
        <f>IF(OR('Client Info'!J987=Reference!$A$7),0,IF(OR(Reference!$A$5='Client Info'!J987, 'Client Info'!J987=Reference!$A$19,'Client Info'!J987=Reference!$A$23,'Client Info'!J987=Reference!$A$12),25, IF(OR('Client Info'!J987=Reference!$A$6, 'Client Info'!J987=Reference!$A$16),15, IF(OR('Client Info'!J987=Reference!$A$4,'Client Info'!J987=Reference!$A$13,'Client Info'!J987=Reference!$A$17,),5,0))))</f>
        <v>5</v>
      </c>
      <c r="E987" s="19">
        <f>IF('Client Info'!O987&lt;Reference!$E$5,0,IF(AND('Client Info'!O987&gt;=Reference!$E$5,'Client Info'!O987&lt;Reference!$E$6),5,IF(AND('Client Info'!O987&gt;=Reference!$E$6,'Client Info'!O987&lt;Reference!$E$7),15,IF(Reference!$E$7&lt;='Client Info'!O987,25))))</f>
        <v>15</v>
      </c>
      <c r="F987" s="19">
        <f>IF(OR('Client Info'!R987=Reference!$B$4,'Client Info'!R987=Reference!$B$5,'Client Info'!R987=Reference!$B$6),25,0)</f>
        <v>0</v>
      </c>
      <c r="G987" s="19">
        <f t="shared" ca="1" si="16"/>
        <v>45</v>
      </c>
      <c r="H987" s="19" t="s">
        <v>874</v>
      </c>
    </row>
    <row r="988" spans="1:8" x14ac:dyDescent="0.35">
      <c r="A988" s="7" t="str">
        <f>VLOOKUP(B988,'Client Info'!$A:$B,2, FALSE)</f>
        <v>Sylvia Martini</v>
      </c>
      <c r="B988" s="19" t="str">
        <f>'Client Info'!A988</f>
        <v>EDC1009T</v>
      </c>
      <c r="C988" s="19">
        <f ca="1">(IF('Client Info'!M988="","",(IF(YEARFRAC('Client Info'!M988,Reference!$C$4)&lt;1,0,IF(AND(YEARFRAC('Client Info'!M988,Reference!$C$4)&gt;=1,YEARFRAC('Client Info'!M988,Reference!$C$4)&lt;=3),5,IF(AND(YEARFRAC('Client Info'!M988,Reference!$C$4)&gt;=4,YEARFRAC('Client Info'!M988,Reference!$C$4)&lt;=7),15,IF(YEARFRAC('Client Info'!M988,Reference!$C$4)&gt;=8,25,IF(YEARFRAC('Client Info'!M988,Reference!$C$4)=YEARFRAC('Client Info'!M988,Reference!$C$4),0,0))))))))</f>
        <v>25</v>
      </c>
      <c r="D988" s="19">
        <f>IF(OR('Client Info'!J988=Reference!$A$7),0,IF(OR(Reference!$A$5='Client Info'!J988, 'Client Info'!J988=Reference!$A$19,'Client Info'!J988=Reference!$A$23,'Client Info'!J988=Reference!$A$12),25, IF(OR('Client Info'!J988=Reference!$A$6, 'Client Info'!J988=Reference!$A$16),15, IF(OR('Client Info'!J988=Reference!$A$4,'Client Info'!J988=Reference!$A$13,'Client Info'!J988=Reference!$A$17,),5,0))))</f>
        <v>25</v>
      </c>
      <c r="E988" s="19">
        <f>IF('Client Info'!O988&lt;Reference!$E$5,0,IF(AND('Client Info'!O988&gt;=Reference!$E$5,'Client Info'!O988&lt;Reference!$E$6),5,IF(AND('Client Info'!O988&gt;=Reference!$E$6,'Client Info'!O988&lt;Reference!$E$7),15,IF(Reference!$E$7&lt;='Client Info'!O988,25))))</f>
        <v>5</v>
      </c>
      <c r="F988" s="19">
        <f>IF(OR('Client Info'!R988=Reference!$B$4,'Client Info'!R988=Reference!$B$5,'Client Info'!R988=Reference!$B$6),25,0)</f>
        <v>25</v>
      </c>
      <c r="G988" s="19">
        <f t="shared" ref="G988:G1051" ca="1" si="17">SUM(C988:F988)</f>
        <v>80</v>
      </c>
      <c r="H988" s="19" t="s">
        <v>822</v>
      </c>
    </row>
    <row r="989" spans="1:8" x14ac:dyDescent="0.35">
      <c r="A989" s="7" t="str">
        <f>VLOOKUP(B989,'Client Info'!$A:$B,2, FALSE)</f>
        <v>Ray Bowman</v>
      </c>
      <c r="B989" s="19" t="str">
        <f>'Client Info'!A989</f>
        <v>EDC0504</v>
      </c>
      <c r="C989" s="19">
        <f ca="1">(IF('Client Info'!M989="","",(IF(YEARFRAC('Client Info'!M989,Reference!$C$4)&lt;1,0,IF(AND(YEARFRAC('Client Info'!M989,Reference!$C$4)&gt;=1,YEARFRAC('Client Info'!M989,Reference!$C$4)&lt;=3),5,IF(AND(YEARFRAC('Client Info'!M989,Reference!$C$4)&gt;=4,YEARFRAC('Client Info'!M989,Reference!$C$4)&lt;=7),15,IF(YEARFRAC('Client Info'!M989,Reference!$C$4)&gt;=8,25,IF(YEARFRAC('Client Info'!M989,Reference!$C$4)=YEARFRAC('Client Info'!M989,Reference!$C$4),0,0))))))))</f>
        <v>25</v>
      </c>
      <c r="D989" s="19">
        <f>IF(OR('Client Info'!J989=Reference!$A$7),0,IF(OR(Reference!$A$5='Client Info'!J989, 'Client Info'!J989=Reference!$A$19,'Client Info'!J989=Reference!$A$23,'Client Info'!J989=Reference!$A$12),25, IF(OR('Client Info'!J989=Reference!$A$6, 'Client Info'!J989=Reference!$A$16),15, IF(OR('Client Info'!J989=Reference!$A$4,'Client Info'!J989=Reference!$A$13,'Client Info'!J989=Reference!$A$17,),5,0))))</f>
        <v>5</v>
      </c>
      <c r="E989" s="19">
        <f>IF('Client Info'!O989&lt;Reference!$E$5,0,IF(AND('Client Info'!O989&gt;=Reference!$E$5,'Client Info'!O989&lt;Reference!$E$6),5,IF(AND('Client Info'!O989&gt;=Reference!$E$6,'Client Info'!O989&lt;Reference!$E$7),15,IF(Reference!$E$7&lt;='Client Info'!O989,25))))</f>
        <v>25</v>
      </c>
      <c r="F989" s="19">
        <f>IF(OR('Client Info'!R989=Reference!$B$4,'Client Info'!R989=Reference!$B$5,'Client Info'!R989=Reference!$B$6),25,0)</f>
        <v>0</v>
      </c>
      <c r="G989" s="19">
        <f t="shared" ca="1" si="17"/>
        <v>55</v>
      </c>
      <c r="H989" s="19" t="s">
        <v>912</v>
      </c>
    </row>
    <row r="990" spans="1:8" x14ac:dyDescent="0.35">
      <c r="A990" s="7" t="str">
        <f>VLOOKUP(B990,'Client Info'!$A:$B,2, FALSE)</f>
        <v>Alondra Gaytan</v>
      </c>
      <c r="B990" s="19" t="str">
        <f>'Client Info'!A990</f>
        <v>EDC2316</v>
      </c>
      <c r="C990" s="19">
        <f ca="1">(IF('Client Info'!M990="","",(IF(YEARFRAC('Client Info'!M990,Reference!$C$4)&lt;1,0,IF(AND(YEARFRAC('Client Info'!M990,Reference!$C$4)&gt;=1,YEARFRAC('Client Info'!M990,Reference!$C$4)&lt;=3),5,IF(AND(YEARFRAC('Client Info'!M990,Reference!$C$4)&gt;=4,YEARFRAC('Client Info'!M990,Reference!$C$4)&lt;=7),15,IF(YEARFRAC('Client Info'!M990,Reference!$C$4)&gt;=8,25,IF(YEARFRAC('Client Info'!M990,Reference!$C$4)=YEARFRAC('Client Info'!M990,Reference!$C$4),0,0))))))))</f>
        <v>5</v>
      </c>
      <c r="D990" s="19">
        <f>IF(OR('Client Info'!J990=Reference!$A$7),0,IF(OR(Reference!$A$5='Client Info'!J990, 'Client Info'!J990=Reference!$A$19,'Client Info'!J990=Reference!$A$23,'Client Info'!J990=Reference!$A$12),25, IF(OR('Client Info'!J990=Reference!$A$6, 'Client Info'!J990=Reference!$A$16),15, IF(OR('Client Info'!J990=Reference!$A$4,'Client Info'!J990=Reference!$A$13,'Client Info'!J990=Reference!$A$17,),5,0))))</f>
        <v>0</v>
      </c>
      <c r="E990" s="19">
        <f>IF('Client Info'!O990&lt;Reference!$E$5,0,IF(AND('Client Info'!O990&gt;=Reference!$E$5,'Client Info'!O990&lt;Reference!$E$6),5,IF(AND('Client Info'!O990&gt;=Reference!$E$6,'Client Info'!O990&lt;Reference!$E$7),15,IF(Reference!$E$7&lt;='Client Info'!O990,25))))</f>
        <v>0</v>
      </c>
      <c r="F990" s="19">
        <f>IF(OR('Client Info'!R990=Reference!$B$4,'Client Info'!R990=Reference!$B$5,'Client Info'!R990=Reference!$B$6),25,0)</f>
        <v>0</v>
      </c>
      <c r="G990" s="19">
        <f t="shared" ca="1" si="17"/>
        <v>5</v>
      </c>
      <c r="H990" s="19" t="s">
        <v>885</v>
      </c>
    </row>
    <row r="991" spans="1:8" x14ac:dyDescent="0.35">
      <c r="A991" s="7" t="str">
        <f>VLOOKUP(B991,'Client Info'!$A:$B,2, FALSE)</f>
        <v>Alondra Gaytan</v>
      </c>
      <c r="B991" s="19" t="str">
        <f>'Client Info'!A991</f>
        <v>EDC2165</v>
      </c>
      <c r="C991" s="19">
        <f ca="1">(IF('Client Info'!M991="","",(IF(YEARFRAC('Client Info'!M991,Reference!$C$4)&lt;1,0,IF(AND(YEARFRAC('Client Info'!M991,Reference!$C$4)&gt;=1,YEARFRAC('Client Info'!M991,Reference!$C$4)&lt;=3),5,IF(AND(YEARFRAC('Client Info'!M991,Reference!$C$4)&gt;=4,YEARFRAC('Client Info'!M991,Reference!$C$4)&lt;=7),15,IF(YEARFRAC('Client Info'!M991,Reference!$C$4)&gt;=8,25,IF(YEARFRAC('Client Info'!M991,Reference!$C$4)=YEARFRAC('Client Info'!M991,Reference!$C$4),0,0))))))))</f>
        <v>5</v>
      </c>
      <c r="D991" s="19">
        <f>IF(OR('Client Info'!J991=Reference!$A$7),0,IF(OR(Reference!$A$5='Client Info'!J991, 'Client Info'!J991=Reference!$A$19,'Client Info'!J991=Reference!$A$23,'Client Info'!J991=Reference!$A$12),25, IF(OR('Client Info'!J991=Reference!$A$6, 'Client Info'!J991=Reference!$A$16),15, IF(OR('Client Info'!J991=Reference!$A$4,'Client Info'!J991=Reference!$A$13,'Client Info'!J991=Reference!$A$17,),5,0))))</f>
        <v>15</v>
      </c>
      <c r="E991" s="19">
        <f>IF('Client Info'!O991&lt;Reference!$E$5,0,IF(AND('Client Info'!O991&gt;=Reference!$E$5,'Client Info'!O991&lt;Reference!$E$6),5,IF(AND('Client Info'!O991&gt;=Reference!$E$6,'Client Info'!O991&lt;Reference!$E$7),15,IF(Reference!$E$7&lt;='Client Info'!O991,25))))</f>
        <v>0</v>
      </c>
      <c r="F991" s="19">
        <f>IF(OR('Client Info'!R991=Reference!$B$4,'Client Info'!R991=Reference!$B$5,'Client Info'!R991=Reference!$B$6),25,0)</f>
        <v>25</v>
      </c>
      <c r="G991" s="19">
        <f t="shared" ca="1" si="17"/>
        <v>45</v>
      </c>
      <c r="H991" s="19" t="s">
        <v>885</v>
      </c>
    </row>
    <row r="992" spans="1:8" x14ac:dyDescent="0.35">
      <c r="A992" s="7" t="str">
        <f>VLOOKUP(B992,'Client Info'!$A:$B,2, FALSE)</f>
        <v>Gonzalo Fernandez</v>
      </c>
      <c r="B992" s="19" t="str">
        <f>'Client Info'!A992</f>
        <v>EDC2570</v>
      </c>
      <c r="C992" s="19">
        <f ca="1">(IF('Client Info'!M992="","",(IF(YEARFRAC('Client Info'!M992,Reference!$C$4)&lt;1,0,IF(AND(YEARFRAC('Client Info'!M992,Reference!$C$4)&gt;=1,YEARFRAC('Client Info'!M992,Reference!$C$4)&lt;=3),5,IF(AND(YEARFRAC('Client Info'!M992,Reference!$C$4)&gt;=4,YEARFRAC('Client Info'!M992,Reference!$C$4)&lt;=7),15,IF(YEARFRAC('Client Info'!M992,Reference!$C$4)&gt;=8,25,IF(YEARFRAC('Client Info'!M992,Reference!$C$4)=YEARFRAC('Client Info'!M992,Reference!$C$4),0,0))))))))</f>
        <v>25</v>
      </c>
      <c r="D992" s="19">
        <f>IF(OR('Client Info'!J992=Reference!$A$7),0,IF(OR(Reference!$A$5='Client Info'!J992, 'Client Info'!J992=Reference!$A$19,'Client Info'!J992=Reference!$A$23,'Client Info'!J992=Reference!$A$12),25, IF(OR('Client Info'!J992=Reference!$A$6, 'Client Info'!J992=Reference!$A$16),15, IF(OR('Client Info'!J992=Reference!$A$4,'Client Info'!J992=Reference!$A$13,'Client Info'!J992=Reference!$A$17,),5,0))))</f>
        <v>0</v>
      </c>
      <c r="E992" s="19">
        <f>IF('Client Info'!O992&lt;Reference!$E$5,0,IF(AND('Client Info'!O992&gt;=Reference!$E$5,'Client Info'!O992&lt;Reference!$E$6),5,IF(AND('Client Info'!O992&gt;=Reference!$E$6,'Client Info'!O992&lt;Reference!$E$7),15,IF(Reference!$E$7&lt;='Client Info'!O992,25))))</f>
        <v>15</v>
      </c>
      <c r="F992" s="19">
        <f>IF(OR('Client Info'!R992=Reference!$B$4,'Client Info'!R992=Reference!$B$5,'Client Info'!R992=Reference!$B$6),25,0)</f>
        <v>0</v>
      </c>
      <c r="G992" s="19">
        <f t="shared" ca="1" si="17"/>
        <v>40</v>
      </c>
      <c r="H992" s="19" t="s">
        <v>848</v>
      </c>
    </row>
    <row r="993" spans="1:8" x14ac:dyDescent="0.35">
      <c r="A993" s="7" t="str">
        <f>VLOOKUP(B993,'Client Info'!$A:$B,2, FALSE)</f>
        <v>Ray Bowman</v>
      </c>
      <c r="B993" s="19" t="str">
        <f>'Client Info'!A993</f>
        <v>EDC1996</v>
      </c>
      <c r="C993" s="19">
        <f ca="1">(IF('Client Info'!M993="","",(IF(YEARFRAC('Client Info'!M993,Reference!$C$4)&lt;1,0,IF(AND(YEARFRAC('Client Info'!M993,Reference!$C$4)&gt;=1,YEARFRAC('Client Info'!M993,Reference!$C$4)&lt;=3),5,IF(AND(YEARFRAC('Client Info'!M993,Reference!$C$4)&gt;=4,YEARFRAC('Client Info'!M993,Reference!$C$4)&lt;=7),15,IF(YEARFRAC('Client Info'!M993,Reference!$C$4)&gt;=8,25,IF(YEARFRAC('Client Info'!M993,Reference!$C$4)=YEARFRAC('Client Info'!M993,Reference!$C$4),0,0))))))))</f>
        <v>25</v>
      </c>
      <c r="D993" s="19">
        <f>IF(OR('Client Info'!J993=Reference!$A$7),0,IF(OR(Reference!$A$5='Client Info'!J993, 'Client Info'!J993=Reference!$A$19,'Client Info'!J993=Reference!$A$23,'Client Info'!J993=Reference!$A$12),25, IF(OR('Client Info'!J993=Reference!$A$6, 'Client Info'!J993=Reference!$A$16),15, IF(OR('Client Info'!J993=Reference!$A$4,'Client Info'!J993=Reference!$A$13,'Client Info'!J993=Reference!$A$17,),5,0))))</f>
        <v>0</v>
      </c>
      <c r="E993" s="19">
        <f>IF('Client Info'!O993&lt;Reference!$E$5,0,IF(AND('Client Info'!O993&gt;=Reference!$E$5,'Client Info'!O993&lt;Reference!$E$6),5,IF(AND('Client Info'!O993&gt;=Reference!$E$6,'Client Info'!O993&lt;Reference!$E$7),15,IF(Reference!$E$7&lt;='Client Info'!O993,25))))</f>
        <v>15</v>
      </c>
      <c r="F993" s="19">
        <f>IF(OR('Client Info'!R993=Reference!$B$4,'Client Info'!R993=Reference!$B$5,'Client Info'!R993=Reference!$B$6),25,0)</f>
        <v>0</v>
      </c>
      <c r="G993" s="19">
        <f t="shared" ca="1" si="17"/>
        <v>40</v>
      </c>
      <c r="H993" s="19" t="s">
        <v>912</v>
      </c>
    </row>
    <row r="994" spans="1:8" x14ac:dyDescent="0.35">
      <c r="A994" s="7" t="str">
        <f>VLOOKUP(B994,'Client Info'!$A:$B,2, FALSE)</f>
        <v>Karen Scuncio</v>
      </c>
      <c r="B994" s="19" t="str">
        <f>'Client Info'!A994</f>
        <v>EDC3001</v>
      </c>
      <c r="C994" s="19">
        <f ca="1">(IF('Client Info'!M994="","",(IF(YEARFRAC('Client Info'!M994,Reference!$C$4)&lt;1,0,IF(AND(YEARFRAC('Client Info'!M994,Reference!$C$4)&gt;=1,YEARFRAC('Client Info'!M994,Reference!$C$4)&lt;=3),5,IF(AND(YEARFRAC('Client Info'!M994,Reference!$C$4)&gt;=4,YEARFRAC('Client Info'!M994,Reference!$C$4)&lt;=7),15,IF(YEARFRAC('Client Info'!M994,Reference!$C$4)&gt;=8,25,IF(YEARFRAC('Client Info'!M994,Reference!$C$4)=YEARFRAC('Client Info'!M994,Reference!$C$4),0,0))))))))</f>
        <v>5</v>
      </c>
      <c r="D994" s="19">
        <f>IF(OR('Client Info'!J994=Reference!$A$7),0,IF(OR(Reference!$A$5='Client Info'!J994, 'Client Info'!J994=Reference!$A$19,'Client Info'!J994=Reference!$A$23,'Client Info'!J994=Reference!$A$12),25, IF(OR('Client Info'!J994=Reference!$A$6, 'Client Info'!J994=Reference!$A$16),15, IF(OR('Client Info'!J994=Reference!$A$4,'Client Info'!J994=Reference!$A$13,'Client Info'!J994=Reference!$A$17,),5,0))))</f>
        <v>25</v>
      </c>
      <c r="E994" s="19">
        <f>IF('Client Info'!O994&lt;Reference!$E$5,0,IF(AND('Client Info'!O994&gt;=Reference!$E$5,'Client Info'!O994&lt;Reference!$E$6),5,IF(AND('Client Info'!O994&gt;=Reference!$E$6,'Client Info'!O994&lt;Reference!$E$7),15,IF(Reference!$E$7&lt;='Client Info'!O994,25))))</f>
        <v>0</v>
      </c>
      <c r="F994" s="19">
        <f>IF(OR('Client Info'!R994=Reference!$B$4,'Client Info'!R994=Reference!$B$5,'Client Info'!R994=Reference!$B$6),25,0)</f>
        <v>0</v>
      </c>
      <c r="G994" s="19">
        <f t="shared" ca="1" si="17"/>
        <v>30</v>
      </c>
      <c r="H994" s="19" t="s">
        <v>804</v>
      </c>
    </row>
    <row r="995" spans="1:8" x14ac:dyDescent="0.35">
      <c r="A995" s="7" t="str">
        <f>VLOOKUP(B995,'Client Info'!$A:$B,2, FALSE)</f>
        <v>Alondra Gaytan</v>
      </c>
      <c r="B995" s="19" t="str">
        <f>'Client Info'!A995</f>
        <v>EDC1957g</v>
      </c>
      <c r="C995" s="19">
        <f ca="1">(IF('Client Info'!M995="","",(IF(YEARFRAC('Client Info'!M995,Reference!$C$4)&lt;1,0,IF(AND(YEARFRAC('Client Info'!M995,Reference!$C$4)&gt;=1,YEARFRAC('Client Info'!M995,Reference!$C$4)&lt;=3),5,IF(AND(YEARFRAC('Client Info'!M995,Reference!$C$4)&gt;=4,YEARFRAC('Client Info'!M995,Reference!$C$4)&lt;=7),15,IF(YEARFRAC('Client Info'!M995,Reference!$C$4)&gt;=8,25,IF(YEARFRAC('Client Info'!M995,Reference!$C$4)=YEARFRAC('Client Info'!M995,Reference!$C$4),0,0))))))))</f>
        <v>25</v>
      </c>
      <c r="D995" s="19">
        <f>IF(OR('Client Info'!J995=Reference!$A$7),0,IF(OR(Reference!$A$5='Client Info'!J995, 'Client Info'!J995=Reference!$A$19,'Client Info'!J995=Reference!$A$23,'Client Info'!J995=Reference!$A$12),25, IF(OR('Client Info'!J995=Reference!$A$6, 'Client Info'!J995=Reference!$A$16),15, IF(OR('Client Info'!J995=Reference!$A$4,'Client Info'!J995=Reference!$A$13,'Client Info'!J995=Reference!$A$17,),5,0))))</f>
        <v>25</v>
      </c>
      <c r="E995" s="19">
        <f>IF('Client Info'!O995&lt;Reference!$E$5,0,IF(AND('Client Info'!O995&gt;=Reference!$E$5,'Client Info'!O995&lt;Reference!$E$6),5,IF(AND('Client Info'!O995&gt;=Reference!$E$6,'Client Info'!O995&lt;Reference!$E$7),15,IF(Reference!$E$7&lt;='Client Info'!O995,25))))</f>
        <v>5</v>
      </c>
      <c r="F995" s="19">
        <f>IF(OR('Client Info'!R995=Reference!$B$4,'Client Info'!R995=Reference!$B$5,'Client Info'!R995=Reference!$B$6),25,0)</f>
        <v>25</v>
      </c>
      <c r="G995" s="19">
        <f t="shared" ca="1" si="17"/>
        <v>80</v>
      </c>
      <c r="H995" s="19" t="s">
        <v>885</v>
      </c>
    </row>
    <row r="996" spans="1:8" x14ac:dyDescent="0.35">
      <c r="A996" s="7" t="str">
        <f>VLOOKUP(B996,'Client Info'!$A:$B,2, FALSE)</f>
        <v>Ray Bowman</v>
      </c>
      <c r="B996" s="19" t="str">
        <f>'Client Info'!A996</f>
        <v>EDC2265</v>
      </c>
      <c r="C996" s="19">
        <f ca="1">(IF('Client Info'!M996="","",(IF(YEARFRAC('Client Info'!M996,Reference!$C$4)&lt;1,0,IF(AND(YEARFRAC('Client Info'!M996,Reference!$C$4)&gt;=1,YEARFRAC('Client Info'!M996,Reference!$C$4)&lt;=3),5,IF(AND(YEARFRAC('Client Info'!M996,Reference!$C$4)&gt;=4,YEARFRAC('Client Info'!M996,Reference!$C$4)&lt;=7),15,IF(YEARFRAC('Client Info'!M996,Reference!$C$4)&gt;=8,25,IF(YEARFRAC('Client Info'!M996,Reference!$C$4)=YEARFRAC('Client Info'!M996,Reference!$C$4),0,0))))))))</f>
        <v>5</v>
      </c>
      <c r="D996" s="19">
        <f>IF(OR('Client Info'!J996=Reference!$A$7),0,IF(OR(Reference!$A$5='Client Info'!J996, 'Client Info'!J996=Reference!$A$19,'Client Info'!J996=Reference!$A$23,'Client Info'!J996=Reference!$A$12),25, IF(OR('Client Info'!J996=Reference!$A$6, 'Client Info'!J996=Reference!$A$16),15, IF(OR('Client Info'!J996=Reference!$A$4,'Client Info'!J996=Reference!$A$13,'Client Info'!J996=Reference!$A$17,),5,0))))</f>
        <v>15</v>
      </c>
      <c r="E996" s="19">
        <f>IF('Client Info'!O996&lt;Reference!$E$5,0,IF(AND('Client Info'!O996&gt;=Reference!$E$5,'Client Info'!O996&lt;Reference!$E$6),5,IF(AND('Client Info'!O996&gt;=Reference!$E$6,'Client Info'!O996&lt;Reference!$E$7),15,IF(Reference!$E$7&lt;='Client Info'!O996,25))))</f>
        <v>0</v>
      </c>
      <c r="F996" s="19">
        <f>IF(OR('Client Info'!R996=Reference!$B$4,'Client Info'!R996=Reference!$B$5,'Client Info'!R996=Reference!$B$6),25,0)</f>
        <v>25</v>
      </c>
      <c r="G996" s="19">
        <f t="shared" ca="1" si="17"/>
        <v>45</v>
      </c>
      <c r="H996" s="19" t="s">
        <v>912</v>
      </c>
    </row>
    <row r="997" spans="1:8" x14ac:dyDescent="0.35">
      <c r="A997" s="7" t="str">
        <f>VLOOKUP(B997,'Client Info'!$A:$B,2, FALSE)</f>
        <v>Gonzalo Fernandez</v>
      </c>
      <c r="B997" s="19" t="str">
        <f>'Client Info'!A997</f>
        <v>EDC1683</v>
      </c>
      <c r="C997" s="19" t="str">
        <f>(IF('Client Info'!M997="","",(IF(YEARFRAC('Client Info'!M997,Reference!$C$4)&lt;1,0,IF(AND(YEARFRAC('Client Info'!M997,Reference!$C$4)&gt;=1,YEARFRAC('Client Info'!M997,Reference!$C$4)&lt;=3),5,IF(AND(YEARFRAC('Client Info'!M997,Reference!$C$4)&gt;=4,YEARFRAC('Client Info'!M997,Reference!$C$4)&lt;=7),15,IF(YEARFRAC('Client Info'!M997,Reference!$C$4)&gt;=8,25,IF(YEARFRAC('Client Info'!M997,Reference!$C$4)=YEARFRAC('Client Info'!M997,Reference!$C$4),0,0))))))))</f>
        <v/>
      </c>
      <c r="D997" s="19">
        <f>IF(OR('Client Info'!J997=Reference!$A$7),0,IF(OR(Reference!$A$5='Client Info'!J997, 'Client Info'!J997=Reference!$A$19,'Client Info'!J997=Reference!$A$23,'Client Info'!J997=Reference!$A$12),25, IF(OR('Client Info'!J997=Reference!$A$6, 'Client Info'!J997=Reference!$A$16),15, IF(OR('Client Info'!J997=Reference!$A$4,'Client Info'!J997=Reference!$A$13,'Client Info'!J997=Reference!$A$17,),5,0))))</f>
        <v>25</v>
      </c>
      <c r="E997" s="19">
        <f>IF('Client Info'!O997&lt;Reference!$E$5,0,IF(AND('Client Info'!O997&gt;=Reference!$E$5,'Client Info'!O997&lt;Reference!$E$6),5,IF(AND('Client Info'!O997&gt;=Reference!$E$6,'Client Info'!O997&lt;Reference!$E$7),15,IF(Reference!$E$7&lt;='Client Info'!O997,25))))</f>
        <v>0</v>
      </c>
      <c r="F997" s="19">
        <f>IF(OR('Client Info'!R997=Reference!$B$4,'Client Info'!R997=Reference!$B$5,'Client Info'!R997=Reference!$B$6),25,0)</f>
        <v>0</v>
      </c>
      <c r="G997" s="19">
        <f t="shared" si="17"/>
        <v>25</v>
      </c>
      <c r="H997" s="19" t="s">
        <v>848</v>
      </c>
    </row>
    <row r="998" spans="1:8" x14ac:dyDescent="0.35">
      <c r="A998" s="7" t="str">
        <f>VLOOKUP(B998,'Client Info'!$A:$B,2, FALSE)</f>
        <v>Bill Bartels</v>
      </c>
      <c r="B998" s="19" t="str">
        <f>'Client Info'!A998</f>
        <v>EDC2263</v>
      </c>
      <c r="C998" s="19">
        <f ca="1">(IF('Client Info'!M998="","",(IF(YEARFRAC('Client Info'!M998,Reference!$C$4)&lt;1,0,IF(AND(YEARFRAC('Client Info'!M998,Reference!$C$4)&gt;=1,YEARFRAC('Client Info'!M998,Reference!$C$4)&lt;=3),5,IF(AND(YEARFRAC('Client Info'!M998,Reference!$C$4)&gt;=4,YEARFRAC('Client Info'!M998,Reference!$C$4)&lt;=7),15,IF(YEARFRAC('Client Info'!M998,Reference!$C$4)&gt;=8,25,IF(YEARFRAC('Client Info'!M998,Reference!$C$4)=YEARFRAC('Client Info'!M998,Reference!$C$4),0,0))))))))</f>
        <v>0</v>
      </c>
      <c r="D998" s="19">
        <f>IF(OR('Client Info'!J998=Reference!$A$7),0,IF(OR(Reference!$A$5='Client Info'!J998, 'Client Info'!J998=Reference!$A$19,'Client Info'!J998=Reference!$A$23,'Client Info'!J998=Reference!$A$12),25, IF(OR('Client Info'!J998=Reference!$A$6, 'Client Info'!J998=Reference!$A$16),15, IF(OR('Client Info'!J998=Reference!$A$4,'Client Info'!J998=Reference!$A$13,'Client Info'!J998=Reference!$A$17,),5,0))))</f>
        <v>5</v>
      </c>
      <c r="E998" s="19">
        <f>IF('Client Info'!O998&lt;Reference!$E$5,0,IF(AND('Client Info'!O998&gt;=Reference!$E$5,'Client Info'!O998&lt;Reference!$E$6),5,IF(AND('Client Info'!O998&gt;=Reference!$E$6,'Client Info'!O998&lt;Reference!$E$7),15,IF(Reference!$E$7&lt;='Client Info'!O998,25))))</f>
        <v>0</v>
      </c>
      <c r="F998" s="19">
        <f>IF(OR('Client Info'!R998=Reference!$B$4,'Client Info'!R998=Reference!$B$5,'Client Info'!R998=Reference!$B$6),25,0)</f>
        <v>0</v>
      </c>
      <c r="G998" s="19">
        <f t="shared" ca="1" si="17"/>
        <v>5</v>
      </c>
      <c r="H998" s="19" t="s">
        <v>812</v>
      </c>
    </row>
    <row r="999" spans="1:8" x14ac:dyDescent="0.35">
      <c r="A999" s="7" t="str">
        <f>VLOOKUP(B999,'Client Info'!$A:$B,2, FALSE)</f>
        <v>Pat Sweeney</v>
      </c>
      <c r="B999" s="19" t="str">
        <f>'Client Info'!A999</f>
        <v>EDC1937</v>
      </c>
      <c r="C999" s="19" t="str">
        <f>(IF('Client Info'!M999="","",(IF(YEARFRAC('Client Info'!M999,Reference!$C$4)&lt;1,0,IF(AND(YEARFRAC('Client Info'!M999,Reference!$C$4)&gt;=1,YEARFRAC('Client Info'!M999,Reference!$C$4)&lt;=3),5,IF(AND(YEARFRAC('Client Info'!M999,Reference!$C$4)&gt;=4,YEARFRAC('Client Info'!M999,Reference!$C$4)&lt;=7),15,IF(YEARFRAC('Client Info'!M999,Reference!$C$4)&gt;=8,25,IF(YEARFRAC('Client Info'!M999,Reference!$C$4)=YEARFRAC('Client Info'!M999,Reference!$C$4),0,0))))))))</f>
        <v/>
      </c>
      <c r="D999" s="19">
        <f>IF(OR('Client Info'!J999=Reference!$A$7),0,IF(OR(Reference!$A$5='Client Info'!J999, 'Client Info'!J999=Reference!$A$19,'Client Info'!J999=Reference!$A$23,'Client Info'!J999=Reference!$A$12),25, IF(OR('Client Info'!J999=Reference!$A$6, 'Client Info'!J999=Reference!$A$16),15, IF(OR('Client Info'!J999=Reference!$A$4,'Client Info'!J999=Reference!$A$13,'Client Info'!J999=Reference!$A$17,),5,0))))</f>
        <v>5</v>
      </c>
      <c r="E999" s="19">
        <f>IF('Client Info'!O999&lt;Reference!$E$5,0,IF(AND('Client Info'!O999&gt;=Reference!$E$5,'Client Info'!O999&lt;Reference!$E$6),5,IF(AND('Client Info'!O999&gt;=Reference!$E$6,'Client Info'!O999&lt;Reference!$E$7),15,IF(Reference!$E$7&lt;='Client Info'!O999,25))))</f>
        <v>0</v>
      </c>
      <c r="F999" s="19">
        <f>IF(OR('Client Info'!R999=Reference!$B$4,'Client Info'!R999=Reference!$B$5,'Client Info'!R999=Reference!$B$6),25,0)</f>
        <v>0</v>
      </c>
      <c r="G999" s="19">
        <f t="shared" si="17"/>
        <v>5</v>
      </c>
      <c r="H999" s="19" t="s">
        <v>796</v>
      </c>
    </row>
    <row r="1000" spans="1:8" x14ac:dyDescent="0.35">
      <c r="A1000" s="7" t="str">
        <f>VLOOKUP(B1000,'Client Info'!$A:$B,2, FALSE)</f>
        <v>Anthony C. Elliott</v>
      </c>
      <c r="B1000" s="19" t="str">
        <f>'Client Info'!A1000</f>
        <v>EDC2933</v>
      </c>
      <c r="C1000" s="19">
        <f ca="1">(IF('Client Info'!M1000="","",(IF(YEARFRAC('Client Info'!M1000,Reference!$C$4)&lt;1,0,IF(AND(YEARFRAC('Client Info'!M1000,Reference!$C$4)&gt;=1,YEARFRAC('Client Info'!M1000,Reference!$C$4)&lt;=3),5,IF(AND(YEARFRAC('Client Info'!M1000,Reference!$C$4)&gt;=4,YEARFRAC('Client Info'!M1000,Reference!$C$4)&lt;=7),15,IF(YEARFRAC('Client Info'!M1000,Reference!$C$4)&gt;=8,25,IF(YEARFRAC('Client Info'!M1000,Reference!$C$4)=YEARFRAC('Client Info'!M1000,Reference!$C$4),0,0))))))))</f>
        <v>25</v>
      </c>
      <c r="D1000" s="19">
        <f>IF(OR('Client Info'!J1000=Reference!$A$7),0,IF(OR(Reference!$A$5='Client Info'!J1000, 'Client Info'!J1000=Reference!$A$19,'Client Info'!J1000=Reference!$A$23,'Client Info'!J1000=Reference!$A$12),25, IF(OR('Client Info'!J1000=Reference!$A$6, 'Client Info'!J1000=Reference!$A$16),15, IF(OR('Client Info'!J1000=Reference!$A$4,'Client Info'!J1000=Reference!$A$13,'Client Info'!J1000=Reference!$A$17,),5,0))))</f>
        <v>15</v>
      </c>
      <c r="E1000" s="19">
        <f>IF('Client Info'!O1000&lt;Reference!$E$5,0,IF(AND('Client Info'!O1000&gt;=Reference!$E$5,'Client Info'!O1000&lt;Reference!$E$6),5,IF(AND('Client Info'!O1000&gt;=Reference!$E$6,'Client Info'!O1000&lt;Reference!$E$7),15,IF(Reference!$E$7&lt;='Client Info'!O1000,25))))</f>
        <v>25</v>
      </c>
      <c r="F1000" s="19">
        <f>IF(OR('Client Info'!R1000=Reference!$B$4,'Client Info'!R1000=Reference!$B$5,'Client Info'!R1000=Reference!$B$6),25,0)</f>
        <v>0</v>
      </c>
      <c r="G1000" s="19">
        <f t="shared" ca="1" si="17"/>
        <v>65</v>
      </c>
      <c r="H1000" s="19" t="s">
        <v>1365</v>
      </c>
    </row>
    <row r="1001" spans="1:8" x14ac:dyDescent="0.35">
      <c r="A1001" s="7" t="str">
        <f>VLOOKUP(B1001,'Client Info'!$A:$B,2, FALSE)</f>
        <v>Melissa Moreno</v>
      </c>
      <c r="B1001" s="19" t="str">
        <f>'Client Info'!A1001</f>
        <v>EDC1301</v>
      </c>
      <c r="C1001" s="19">
        <f ca="1">(IF('Client Info'!M1001="","",(IF(YEARFRAC('Client Info'!M1001,Reference!$C$4)&lt;1,0,IF(AND(YEARFRAC('Client Info'!M1001,Reference!$C$4)&gt;=1,YEARFRAC('Client Info'!M1001,Reference!$C$4)&lt;=3),5,IF(AND(YEARFRAC('Client Info'!M1001,Reference!$C$4)&gt;=4,YEARFRAC('Client Info'!M1001,Reference!$C$4)&lt;=7),15,IF(YEARFRAC('Client Info'!M1001,Reference!$C$4)&gt;=8,25,IF(YEARFRAC('Client Info'!M1001,Reference!$C$4)=YEARFRAC('Client Info'!M1001,Reference!$C$4),0,0))))))))</f>
        <v>25</v>
      </c>
      <c r="D1001" s="19">
        <f>IF(OR('Client Info'!J1001=Reference!$A$7),0,IF(OR(Reference!$A$5='Client Info'!J1001, 'Client Info'!J1001=Reference!$A$19,'Client Info'!J1001=Reference!$A$23,'Client Info'!J1001=Reference!$A$12),25, IF(OR('Client Info'!J1001=Reference!$A$6, 'Client Info'!J1001=Reference!$A$16),15, IF(OR('Client Info'!J1001=Reference!$A$4,'Client Info'!J1001=Reference!$A$13,'Client Info'!J1001=Reference!$A$17,),5,0))))</f>
        <v>5</v>
      </c>
      <c r="E1001" s="19">
        <f>IF('Client Info'!O1001&lt;Reference!$E$5,0,IF(AND('Client Info'!O1001&gt;=Reference!$E$5,'Client Info'!O1001&lt;Reference!$E$6),5,IF(AND('Client Info'!O1001&gt;=Reference!$E$6,'Client Info'!O1001&lt;Reference!$E$7),15,IF(Reference!$E$7&lt;='Client Info'!O1001,25))))</f>
        <v>0</v>
      </c>
      <c r="F1001" s="19">
        <f>IF(OR('Client Info'!R1001=Reference!$B$4,'Client Info'!R1001=Reference!$B$5,'Client Info'!R1001=Reference!$B$6),25,0)</f>
        <v>25</v>
      </c>
      <c r="G1001" s="19">
        <f t="shared" ca="1" si="17"/>
        <v>55</v>
      </c>
      <c r="H1001" s="19" t="s">
        <v>1601</v>
      </c>
    </row>
    <row r="1002" spans="1:8" x14ac:dyDescent="0.35">
      <c r="A1002" s="7" t="str">
        <f>VLOOKUP(B1002,'Client Info'!$A:$B,2, FALSE)</f>
        <v>Sylvia Martini</v>
      </c>
      <c r="B1002" s="19" t="str">
        <f>'Client Info'!A1002</f>
        <v>EDC2687</v>
      </c>
      <c r="C1002" s="19">
        <f ca="1">(IF('Client Info'!M1002="","",(IF(YEARFRAC('Client Info'!M1002,Reference!$C$4)&lt;1,0,IF(AND(YEARFRAC('Client Info'!M1002,Reference!$C$4)&gt;=1,YEARFRAC('Client Info'!M1002,Reference!$C$4)&lt;=3),5,IF(AND(YEARFRAC('Client Info'!M1002,Reference!$C$4)&gt;=4,YEARFRAC('Client Info'!M1002,Reference!$C$4)&lt;=7),15,IF(YEARFRAC('Client Info'!M1002,Reference!$C$4)&gt;=8,25,IF(YEARFRAC('Client Info'!M1002,Reference!$C$4)=YEARFRAC('Client Info'!M1002,Reference!$C$4),0,0))))))))</f>
        <v>0</v>
      </c>
      <c r="D1002" s="19">
        <f>IF(OR('Client Info'!J1002=Reference!$A$7),0,IF(OR(Reference!$A$5='Client Info'!J1002, 'Client Info'!J1002=Reference!$A$19,'Client Info'!J1002=Reference!$A$23,'Client Info'!J1002=Reference!$A$12),25, IF(OR('Client Info'!J1002=Reference!$A$6, 'Client Info'!J1002=Reference!$A$16),15, IF(OR('Client Info'!J1002=Reference!$A$4,'Client Info'!J1002=Reference!$A$13,'Client Info'!J1002=Reference!$A$17,),5,0))))</f>
        <v>0</v>
      </c>
      <c r="E1002" s="19">
        <f>IF('Client Info'!O1002&lt;Reference!$E$5,0,IF(AND('Client Info'!O1002&gt;=Reference!$E$5,'Client Info'!O1002&lt;Reference!$E$6),5,IF(AND('Client Info'!O1002&gt;=Reference!$E$6,'Client Info'!O1002&lt;Reference!$E$7),15,IF(Reference!$E$7&lt;='Client Info'!O1002,25))))</f>
        <v>0</v>
      </c>
      <c r="F1002" s="19">
        <f>IF(OR('Client Info'!R1002=Reference!$B$4,'Client Info'!R1002=Reference!$B$5,'Client Info'!R1002=Reference!$B$6),25,0)</f>
        <v>0</v>
      </c>
      <c r="G1002" s="19">
        <f t="shared" ca="1" si="17"/>
        <v>0</v>
      </c>
      <c r="H1002" s="19" t="s">
        <v>822</v>
      </c>
    </row>
    <row r="1003" spans="1:8" x14ac:dyDescent="0.35">
      <c r="A1003" s="7" t="str">
        <f>VLOOKUP(B1003,'Client Info'!$A:$B,2, FALSE)</f>
        <v>Alondra Gaytan</v>
      </c>
      <c r="B1003" s="19" t="str">
        <f>'Client Info'!A1003</f>
        <v>EDC1902g</v>
      </c>
      <c r="C1003" s="19">
        <f ca="1">(IF('Client Info'!M1003="","",(IF(YEARFRAC('Client Info'!M1003,Reference!$C$4)&lt;1,0,IF(AND(YEARFRAC('Client Info'!M1003,Reference!$C$4)&gt;=1,YEARFRAC('Client Info'!M1003,Reference!$C$4)&lt;=3),5,IF(AND(YEARFRAC('Client Info'!M1003,Reference!$C$4)&gt;=4,YEARFRAC('Client Info'!M1003,Reference!$C$4)&lt;=7),15,IF(YEARFRAC('Client Info'!M1003,Reference!$C$4)&gt;=8,25,IF(YEARFRAC('Client Info'!M1003,Reference!$C$4)=YEARFRAC('Client Info'!M1003,Reference!$C$4),0,0))))))))</f>
        <v>25</v>
      </c>
      <c r="D1003" s="19">
        <f>IF(OR('Client Info'!J1003=Reference!$A$7),0,IF(OR(Reference!$A$5='Client Info'!J1003, 'Client Info'!J1003=Reference!$A$19,'Client Info'!J1003=Reference!$A$23,'Client Info'!J1003=Reference!$A$12),25, IF(OR('Client Info'!J1003=Reference!$A$6, 'Client Info'!J1003=Reference!$A$16),15, IF(OR('Client Info'!J1003=Reference!$A$4,'Client Info'!J1003=Reference!$A$13,'Client Info'!J1003=Reference!$A$17,),5,0))))</f>
        <v>0</v>
      </c>
      <c r="E1003" s="19">
        <f>IF('Client Info'!O1003&lt;Reference!$E$5,0,IF(AND('Client Info'!O1003&gt;=Reference!$E$5,'Client Info'!O1003&lt;Reference!$E$6),5,IF(AND('Client Info'!O1003&gt;=Reference!$E$6,'Client Info'!O1003&lt;Reference!$E$7),15,IF(Reference!$E$7&lt;='Client Info'!O1003,25))))</f>
        <v>0</v>
      </c>
      <c r="F1003" s="19">
        <f>IF(OR('Client Info'!R1003=Reference!$B$4,'Client Info'!R1003=Reference!$B$5,'Client Info'!R1003=Reference!$B$6),25,0)</f>
        <v>0</v>
      </c>
      <c r="G1003" s="19">
        <f t="shared" ca="1" si="17"/>
        <v>25</v>
      </c>
      <c r="H1003" s="19" t="s">
        <v>885</v>
      </c>
    </row>
    <row r="1004" spans="1:8" x14ac:dyDescent="0.35">
      <c r="A1004" s="7" t="str">
        <f>VLOOKUP(B1004,'Client Info'!$A:$B,2, FALSE)</f>
        <v>Gonzalo Fernandez</v>
      </c>
      <c r="B1004" s="19" t="str">
        <f>'Client Info'!A1004</f>
        <v>EDC2924</v>
      </c>
      <c r="C1004" s="19" t="str">
        <f>(IF('Client Info'!M1004="","",(IF(YEARFRAC('Client Info'!M1004,Reference!$C$4)&lt;1,0,IF(AND(YEARFRAC('Client Info'!M1004,Reference!$C$4)&gt;=1,YEARFRAC('Client Info'!M1004,Reference!$C$4)&lt;=3),5,IF(AND(YEARFRAC('Client Info'!M1004,Reference!$C$4)&gt;=4,YEARFRAC('Client Info'!M1004,Reference!$C$4)&lt;=7),15,IF(YEARFRAC('Client Info'!M1004,Reference!$C$4)&gt;=8,25,IF(YEARFRAC('Client Info'!M1004,Reference!$C$4)=YEARFRAC('Client Info'!M1004,Reference!$C$4),0,0))))))))</f>
        <v/>
      </c>
      <c r="D1004" s="19">
        <f>IF(OR('Client Info'!J1004=Reference!$A$7),0,IF(OR(Reference!$A$5='Client Info'!J1004, 'Client Info'!J1004=Reference!$A$19,'Client Info'!J1004=Reference!$A$23,'Client Info'!J1004=Reference!$A$12),25, IF(OR('Client Info'!J1004=Reference!$A$6, 'Client Info'!J1004=Reference!$A$16),15, IF(OR('Client Info'!J1004=Reference!$A$4,'Client Info'!J1004=Reference!$A$13,'Client Info'!J1004=Reference!$A$17,),5,0))))</f>
        <v>5</v>
      </c>
      <c r="E1004" s="19">
        <f>IF('Client Info'!O1004&lt;Reference!$E$5,0,IF(AND('Client Info'!O1004&gt;=Reference!$E$5,'Client Info'!O1004&lt;Reference!$E$6),5,IF(AND('Client Info'!O1004&gt;=Reference!$E$6,'Client Info'!O1004&lt;Reference!$E$7),15,IF(Reference!$E$7&lt;='Client Info'!O1004,25))))</f>
        <v>0</v>
      </c>
      <c r="F1004" s="19">
        <f>IF(OR('Client Info'!R1004=Reference!$B$4,'Client Info'!R1004=Reference!$B$5,'Client Info'!R1004=Reference!$B$6),25,0)</f>
        <v>0</v>
      </c>
      <c r="G1004" s="19">
        <f t="shared" si="17"/>
        <v>5</v>
      </c>
      <c r="H1004" s="19" t="s">
        <v>848</v>
      </c>
    </row>
    <row r="1005" spans="1:8" x14ac:dyDescent="0.35">
      <c r="A1005" s="7" t="str">
        <f>VLOOKUP(B1005,'Client Info'!$A:$B,2, FALSE)</f>
        <v>Bill Bartels</v>
      </c>
      <c r="B1005" s="19" t="str">
        <f>'Client Info'!A1005</f>
        <v>EDC2295</v>
      </c>
      <c r="C1005" s="19">
        <f ca="1">(IF('Client Info'!M1005="","",(IF(YEARFRAC('Client Info'!M1005,Reference!$C$4)&lt;1,0,IF(AND(YEARFRAC('Client Info'!M1005,Reference!$C$4)&gt;=1,YEARFRAC('Client Info'!M1005,Reference!$C$4)&lt;=3),5,IF(AND(YEARFRAC('Client Info'!M1005,Reference!$C$4)&gt;=4,YEARFRAC('Client Info'!M1005,Reference!$C$4)&lt;=7),15,IF(YEARFRAC('Client Info'!M1005,Reference!$C$4)&gt;=8,25,IF(YEARFRAC('Client Info'!M1005,Reference!$C$4)=YEARFRAC('Client Info'!M1005,Reference!$C$4),0,0))))))))</f>
        <v>5</v>
      </c>
      <c r="D1005" s="19">
        <f>IF(OR('Client Info'!J1005=Reference!$A$7),0,IF(OR(Reference!$A$5='Client Info'!J1005, 'Client Info'!J1005=Reference!$A$19,'Client Info'!J1005=Reference!$A$23,'Client Info'!J1005=Reference!$A$12),25, IF(OR('Client Info'!J1005=Reference!$A$6, 'Client Info'!J1005=Reference!$A$16),15, IF(OR('Client Info'!J1005=Reference!$A$4,'Client Info'!J1005=Reference!$A$13,'Client Info'!J1005=Reference!$A$17,),5,0))))</f>
        <v>0</v>
      </c>
      <c r="E1005" s="19">
        <f>IF('Client Info'!O1005&lt;Reference!$E$5,0,IF(AND('Client Info'!O1005&gt;=Reference!$E$5,'Client Info'!O1005&lt;Reference!$E$6),5,IF(AND('Client Info'!O1005&gt;=Reference!$E$6,'Client Info'!O1005&lt;Reference!$E$7),15,IF(Reference!$E$7&lt;='Client Info'!O1005,25))))</f>
        <v>0</v>
      </c>
      <c r="F1005" s="19">
        <f>IF(OR('Client Info'!R1005=Reference!$B$4,'Client Info'!R1005=Reference!$B$5,'Client Info'!R1005=Reference!$B$6),25,0)</f>
        <v>0</v>
      </c>
      <c r="G1005" s="19">
        <f t="shared" ca="1" si="17"/>
        <v>5</v>
      </c>
      <c r="H1005" s="19" t="s">
        <v>812</v>
      </c>
    </row>
    <row r="1006" spans="1:8" x14ac:dyDescent="0.35">
      <c r="A1006" s="7" t="str">
        <f>VLOOKUP(B1006,'Client Info'!$A:$B,2, FALSE)</f>
        <v>Gonzalo Fernandez</v>
      </c>
      <c r="B1006" s="19" t="str">
        <f>'Client Info'!A1006</f>
        <v>EDC2267</v>
      </c>
      <c r="C1006" s="19">
        <f ca="1">(IF('Client Info'!M1006="","",(IF(YEARFRAC('Client Info'!M1006,Reference!$C$4)&lt;1,0,IF(AND(YEARFRAC('Client Info'!M1006,Reference!$C$4)&gt;=1,YEARFRAC('Client Info'!M1006,Reference!$C$4)&lt;=3),5,IF(AND(YEARFRAC('Client Info'!M1006,Reference!$C$4)&gt;=4,YEARFRAC('Client Info'!M1006,Reference!$C$4)&lt;=7),15,IF(YEARFRAC('Client Info'!M1006,Reference!$C$4)&gt;=8,25,IF(YEARFRAC('Client Info'!M1006,Reference!$C$4)=YEARFRAC('Client Info'!M1006,Reference!$C$4),0,0))))))))</f>
        <v>0</v>
      </c>
      <c r="D1006" s="19">
        <f>IF(OR('Client Info'!J1006=Reference!$A$7),0,IF(OR(Reference!$A$5='Client Info'!J1006, 'Client Info'!J1006=Reference!$A$19,'Client Info'!J1006=Reference!$A$23,'Client Info'!J1006=Reference!$A$12),25, IF(OR('Client Info'!J1006=Reference!$A$6, 'Client Info'!J1006=Reference!$A$16),15, IF(OR('Client Info'!J1006=Reference!$A$4,'Client Info'!J1006=Reference!$A$13,'Client Info'!J1006=Reference!$A$17,),5,0))))</f>
        <v>25</v>
      </c>
      <c r="E1006" s="19">
        <f>IF('Client Info'!O1006&lt;Reference!$E$5,0,IF(AND('Client Info'!O1006&gt;=Reference!$E$5,'Client Info'!O1006&lt;Reference!$E$6),5,IF(AND('Client Info'!O1006&gt;=Reference!$E$6,'Client Info'!O1006&lt;Reference!$E$7),15,IF(Reference!$E$7&lt;='Client Info'!O1006,25))))</f>
        <v>15</v>
      </c>
      <c r="F1006" s="19">
        <f>IF(OR('Client Info'!R1006=Reference!$B$4,'Client Info'!R1006=Reference!$B$5,'Client Info'!R1006=Reference!$B$6),25,0)</f>
        <v>25</v>
      </c>
      <c r="G1006" s="19">
        <f t="shared" ca="1" si="17"/>
        <v>65</v>
      </c>
      <c r="H1006" s="19" t="s">
        <v>848</v>
      </c>
    </row>
    <row r="1007" spans="1:8" x14ac:dyDescent="0.35">
      <c r="A1007" s="7" t="str">
        <f>VLOOKUP(B1007,'Client Info'!$A:$B,2, FALSE)</f>
        <v>Michael Kauffman</v>
      </c>
      <c r="B1007" s="19" t="str">
        <f>'Client Info'!A1007</f>
        <v>EDC2099</v>
      </c>
      <c r="C1007" s="19">
        <f ca="1">(IF('Client Info'!M1007="","",(IF(YEARFRAC('Client Info'!M1007,Reference!$C$4)&lt;1,0,IF(AND(YEARFRAC('Client Info'!M1007,Reference!$C$4)&gt;=1,YEARFRAC('Client Info'!M1007,Reference!$C$4)&lt;=3),5,IF(AND(YEARFRAC('Client Info'!M1007,Reference!$C$4)&gt;=4,YEARFRAC('Client Info'!M1007,Reference!$C$4)&lt;=7),15,IF(YEARFRAC('Client Info'!M1007,Reference!$C$4)&gt;=8,25,IF(YEARFRAC('Client Info'!M1007,Reference!$C$4)=YEARFRAC('Client Info'!M1007,Reference!$C$4),0,0))))))))</f>
        <v>25</v>
      </c>
      <c r="D1007" s="19">
        <f>IF(OR('Client Info'!J1007=Reference!$A$7),0,IF(OR(Reference!$A$5='Client Info'!J1007, 'Client Info'!J1007=Reference!$A$19,'Client Info'!J1007=Reference!$A$23,'Client Info'!J1007=Reference!$A$12),25, IF(OR('Client Info'!J1007=Reference!$A$6, 'Client Info'!J1007=Reference!$A$16),15, IF(OR('Client Info'!J1007=Reference!$A$4,'Client Info'!J1007=Reference!$A$13,'Client Info'!J1007=Reference!$A$17,),5,0))))</f>
        <v>5</v>
      </c>
      <c r="E1007" s="19">
        <f>IF('Client Info'!O1007&lt;Reference!$E$5,0,IF(AND('Client Info'!O1007&gt;=Reference!$E$5,'Client Info'!O1007&lt;Reference!$E$6),5,IF(AND('Client Info'!O1007&gt;=Reference!$E$6,'Client Info'!O1007&lt;Reference!$E$7),15,IF(Reference!$E$7&lt;='Client Info'!O1007,25))))</f>
        <v>0</v>
      </c>
      <c r="F1007" s="19">
        <f>IF(OR('Client Info'!R1007=Reference!$B$4,'Client Info'!R1007=Reference!$B$5,'Client Info'!R1007=Reference!$B$6),25,0)</f>
        <v>0</v>
      </c>
      <c r="G1007" s="19">
        <f t="shared" ca="1" si="17"/>
        <v>30</v>
      </c>
      <c r="H1007" s="19" t="s">
        <v>882</v>
      </c>
    </row>
    <row r="1008" spans="1:8" x14ac:dyDescent="0.35">
      <c r="A1008" s="7" t="str">
        <f>VLOOKUP(B1008,'Client Info'!$A:$B,2, FALSE)</f>
        <v>Bill Bartels</v>
      </c>
      <c r="B1008" s="19" t="str">
        <f>'Client Info'!A1008</f>
        <v>EDC2936</v>
      </c>
      <c r="C1008" s="19" t="str">
        <f>(IF('Client Info'!M1008="","",(IF(YEARFRAC('Client Info'!M1008,Reference!$C$4)&lt;1,0,IF(AND(YEARFRAC('Client Info'!M1008,Reference!$C$4)&gt;=1,YEARFRAC('Client Info'!M1008,Reference!$C$4)&lt;=3),5,IF(AND(YEARFRAC('Client Info'!M1008,Reference!$C$4)&gt;=4,YEARFRAC('Client Info'!M1008,Reference!$C$4)&lt;=7),15,IF(YEARFRAC('Client Info'!M1008,Reference!$C$4)&gt;=8,25,IF(YEARFRAC('Client Info'!M1008,Reference!$C$4)=YEARFRAC('Client Info'!M1008,Reference!$C$4),0,0))))))))</f>
        <v/>
      </c>
      <c r="D1008" s="19">
        <f>IF(OR('Client Info'!J1008=Reference!$A$7),0,IF(OR(Reference!$A$5='Client Info'!J1008, 'Client Info'!J1008=Reference!$A$19,'Client Info'!J1008=Reference!$A$23,'Client Info'!J1008=Reference!$A$12),25, IF(OR('Client Info'!J1008=Reference!$A$6, 'Client Info'!J1008=Reference!$A$16),15, IF(OR('Client Info'!J1008=Reference!$A$4,'Client Info'!J1008=Reference!$A$13,'Client Info'!J1008=Reference!$A$17,),5,0))))</f>
        <v>0</v>
      </c>
      <c r="E1008" s="19">
        <f>IF('Client Info'!O1008&lt;Reference!$E$5,0,IF(AND('Client Info'!O1008&gt;=Reference!$E$5,'Client Info'!O1008&lt;Reference!$E$6),5,IF(AND('Client Info'!O1008&gt;=Reference!$E$6,'Client Info'!O1008&lt;Reference!$E$7),15,IF(Reference!$E$7&lt;='Client Info'!O1008,25))))</f>
        <v>0</v>
      </c>
      <c r="F1008" s="19">
        <f>IF(OR('Client Info'!R1008=Reference!$B$4,'Client Info'!R1008=Reference!$B$5,'Client Info'!R1008=Reference!$B$6),25,0)</f>
        <v>0</v>
      </c>
      <c r="G1008" s="19">
        <f t="shared" si="17"/>
        <v>0</v>
      </c>
      <c r="H1008" s="19" t="s">
        <v>812</v>
      </c>
    </row>
    <row r="1009" spans="1:8" x14ac:dyDescent="0.35">
      <c r="A1009" s="7" t="str">
        <f>VLOOKUP(B1009,'Client Info'!$A:$B,2, FALSE)</f>
        <v>Julie Samson</v>
      </c>
      <c r="B1009" s="19" t="str">
        <f>'Client Info'!A1009</f>
        <v>EDC2954</v>
      </c>
      <c r="C1009" s="19">
        <f ca="1">(IF('Client Info'!M1009="","",(IF(YEARFRAC('Client Info'!M1009,Reference!$C$4)&lt;1,0,IF(AND(YEARFRAC('Client Info'!M1009,Reference!$C$4)&gt;=1,YEARFRAC('Client Info'!M1009,Reference!$C$4)&lt;=3),5,IF(AND(YEARFRAC('Client Info'!M1009,Reference!$C$4)&gt;=4,YEARFRAC('Client Info'!M1009,Reference!$C$4)&lt;=7),15,IF(YEARFRAC('Client Info'!M1009,Reference!$C$4)&gt;=8,25,IF(YEARFRAC('Client Info'!M1009,Reference!$C$4)=YEARFRAC('Client Info'!M1009,Reference!$C$4),0,0))))))))</f>
        <v>0</v>
      </c>
      <c r="D1009" s="19">
        <f>IF(OR('Client Info'!J1009=Reference!$A$7),0,IF(OR(Reference!$A$5='Client Info'!J1009, 'Client Info'!J1009=Reference!$A$19,'Client Info'!J1009=Reference!$A$23,'Client Info'!J1009=Reference!$A$12),25, IF(OR('Client Info'!J1009=Reference!$A$6, 'Client Info'!J1009=Reference!$A$16),15, IF(OR('Client Info'!J1009=Reference!$A$4,'Client Info'!J1009=Reference!$A$13,'Client Info'!J1009=Reference!$A$17,),5,0))))</f>
        <v>5</v>
      </c>
      <c r="E1009" s="19">
        <f>IF('Client Info'!O1009&lt;Reference!$E$5,0,IF(AND('Client Info'!O1009&gt;=Reference!$E$5,'Client Info'!O1009&lt;Reference!$E$6),5,IF(AND('Client Info'!O1009&gt;=Reference!$E$6,'Client Info'!O1009&lt;Reference!$E$7),15,IF(Reference!$E$7&lt;='Client Info'!O1009,25))))</f>
        <v>0</v>
      </c>
      <c r="F1009" s="19">
        <f>IF(OR('Client Info'!R1009=Reference!$B$4,'Client Info'!R1009=Reference!$B$5,'Client Info'!R1009=Reference!$B$6),25,0)</f>
        <v>0</v>
      </c>
      <c r="G1009" s="19">
        <f t="shared" ca="1" si="17"/>
        <v>5</v>
      </c>
      <c r="H1009" s="19" t="s">
        <v>835</v>
      </c>
    </row>
    <row r="1010" spans="1:8" x14ac:dyDescent="0.35">
      <c r="A1010" s="7" t="str">
        <f>VLOOKUP(B1010,'Client Info'!$A:$B,2, FALSE)</f>
        <v>Anthony C. Elliott</v>
      </c>
      <c r="B1010" s="19" t="str">
        <f>'Client Info'!A1010</f>
        <v>EDC2940</v>
      </c>
      <c r="C1010" s="19">
        <f ca="1">(IF('Client Info'!M1010="","",(IF(YEARFRAC('Client Info'!M1010,Reference!$C$4)&lt;1,0,IF(AND(YEARFRAC('Client Info'!M1010,Reference!$C$4)&gt;=1,YEARFRAC('Client Info'!M1010,Reference!$C$4)&lt;=3),5,IF(AND(YEARFRAC('Client Info'!M1010,Reference!$C$4)&gt;=4,YEARFRAC('Client Info'!M1010,Reference!$C$4)&lt;=7),15,IF(YEARFRAC('Client Info'!M1010,Reference!$C$4)&gt;=8,25,IF(YEARFRAC('Client Info'!M1010,Reference!$C$4)=YEARFRAC('Client Info'!M1010,Reference!$C$4),0,0))))))))</f>
        <v>25</v>
      </c>
      <c r="D1010" s="19">
        <f>IF(OR('Client Info'!J1010=Reference!$A$7),0,IF(OR(Reference!$A$5='Client Info'!J1010, 'Client Info'!J1010=Reference!$A$19,'Client Info'!J1010=Reference!$A$23,'Client Info'!J1010=Reference!$A$12),25, IF(OR('Client Info'!J1010=Reference!$A$6, 'Client Info'!J1010=Reference!$A$16),15, IF(OR('Client Info'!J1010=Reference!$A$4,'Client Info'!J1010=Reference!$A$13,'Client Info'!J1010=Reference!$A$17,),5,0))))</f>
        <v>25</v>
      </c>
      <c r="E1010" s="19">
        <f>IF('Client Info'!O1010&lt;Reference!$E$5,0,IF(AND('Client Info'!O1010&gt;=Reference!$E$5,'Client Info'!O1010&lt;Reference!$E$6),5,IF(AND('Client Info'!O1010&gt;=Reference!$E$6,'Client Info'!O1010&lt;Reference!$E$7),15,IF(Reference!$E$7&lt;='Client Info'!O1010,25))))</f>
        <v>15</v>
      </c>
      <c r="F1010" s="19">
        <f>IF(OR('Client Info'!R1010=Reference!$B$4,'Client Info'!R1010=Reference!$B$5,'Client Info'!R1010=Reference!$B$6),25,0)</f>
        <v>0</v>
      </c>
      <c r="G1010" s="19">
        <f t="shared" ca="1" si="17"/>
        <v>65</v>
      </c>
      <c r="H1010" s="19" t="s">
        <v>1365</v>
      </c>
    </row>
    <row r="1011" spans="1:8" x14ac:dyDescent="0.35">
      <c r="A1011" s="7" t="str">
        <f>VLOOKUP(B1011,'Client Info'!$A:$B,2, FALSE)</f>
        <v>Alondra Gaytan</v>
      </c>
      <c r="B1011" s="19" t="str">
        <f>'Client Info'!A1011</f>
        <v>EDC2366</v>
      </c>
      <c r="C1011" s="19">
        <f ca="1">(IF('Client Info'!M1011="","",(IF(YEARFRAC('Client Info'!M1011,Reference!$C$4)&lt;1,0,IF(AND(YEARFRAC('Client Info'!M1011,Reference!$C$4)&gt;=1,YEARFRAC('Client Info'!M1011,Reference!$C$4)&lt;=3),5,IF(AND(YEARFRAC('Client Info'!M1011,Reference!$C$4)&gt;=4,YEARFRAC('Client Info'!M1011,Reference!$C$4)&lt;=7),15,IF(YEARFRAC('Client Info'!M1011,Reference!$C$4)&gt;=8,25,IF(YEARFRAC('Client Info'!M1011,Reference!$C$4)=YEARFRAC('Client Info'!M1011,Reference!$C$4),0,0))))))))</f>
        <v>15</v>
      </c>
      <c r="D1011" s="19">
        <f>IF(OR('Client Info'!J1011=Reference!$A$7),0,IF(OR(Reference!$A$5='Client Info'!J1011, 'Client Info'!J1011=Reference!$A$19,'Client Info'!J1011=Reference!$A$23,'Client Info'!J1011=Reference!$A$12),25, IF(OR('Client Info'!J1011=Reference!$A$6, 'Client Info'!J1011=Reference!$A$16),15, IF(OR('Client Info'!J1011=Reference!$A$4,'Client Info'!J1011=Reference!$A$13,'Client Info'!J1011=Reference!$A$17,),5,0))))</f>
        <v>5</v>
      </c>
      <c r="E1011" s="19">
        <f>IF('Client Info'!O1011&lt;Reference!$E$5,0,IF(AND('Client Info'!O1011&gt;=Reference!$E$5,'Client Info'!O1011&lt;Reference!$E$6),5,IF(AND('Client Info'!O1011&gt;=Reference!$E$6,'Client Info'!O1011&lt;Reference!$E$7),15,IF(Reference!$E$7&lt;='Client Info'!O1011,25))))</f>
        <v>0</v>
      </c>
      <c r="F1011" s="19">
        <f>IF(OR('Client Info'!R1011=Reference!$B$4,'Client Info'!R1011=Reference!$B$5,'Client Info'!R1011=Reference!$B$6),25,0)</f>
        <v>25</v>
      </c>
      <c r="G1011" s="19">
        <f t="shared" ca="1" si="17"/>
        <v>45</v>
      </c>
      <c r="H1011" s="19" t="s">
        <v>885</v>
      </c>
    </row>
    <row r="1012" spans="1:8" x14ac:dyDescent="0.35">
      <c r="A1012" s="7" t="str">
        <f>VLOOKUP(B1012,'Client Info'!$A:$B,2, FALSE)</f>
        <v>Michael Kauffman</v>
      </c>
      <c r="B1012" s="19" t="str">
        <f>'Client Info'!A1012</f>
        <v>EDC1906g</v>
      </c>
      <c r="C1012" s="19">
        <f ca="1">(IF('Client Info'!M1012="","",(IF(YEARFRAC('Client Info'!M1012,Reference!$C$4)&lt;1,0,IF(AND(YEARFRAC('Client Info'!M1012,Reference!$C$4)&gt;=1,YEARFRAC('Client Info'!M1012,Reference!$C$4)&lt;=3),5,IF(AND(YEARFRAC('Client Info'!M1012,Reference!$C$4)&gt;=4,YEARFRAC('Client Info'!M1012,Reference!$C$4)&lt;=7),15,IF(YEARFRAC('Client Info'!M1012,Reference!$C$4)&gt;=8,25,IF(YEARFRAC('Client Info'!M1012,Reference!$C$4)=YEARFRAC('Client Info'!M1012,Reference!$C$4),0,0))))))))</f>
        <v>15</v>
      </c>
      <c r="D1012" s="19">
        <f>IF(OR('Client Info'!J1012=Reference!$A$7),0,IF(OR(Reference!$A$5='Client Info'!J1012, 'Client Info'!J1012=Reference!$A$19,'Client Info'!J1012=Reference!$A$23,'Client Info'!J1012=Reference!$A$12),25, IF(OR('Client Info'!J1012=Reference!$A$6, 'Client Info'!J1012=Reference!$A$16),15, IF(OR('Client Info'!J1012=Reference!$A$4,'Client Info'!J1012=Reference!$A$13,'Client Info'!J1012=Reference!$A$17,),5,0))))</f>
        <v>5</v>
      </c>
      <c r="E1012" s="19">
        <f>IF('Client Info'!O1012&lt;Reference!$E$5,0,IF(AND('Client Info'!O1012&gt;=Reference!$E$5,'Client Info'!O1012&lt;Reference!$E$6),5,IF(AND('Client Info'!O1012&gt;=Reference!$E$6,'Client Info'!O1012&lt;Reference!$E$7),15,IF(Reference!$E$7&lt;='Client Info'!O1012,25))))</f>
        <v>0</v>
      </c>
      <c r="F1012" s="19">
        <f>IF(OR('Client Info'!R1012=Reference!$B$4,'Client Info'!R1012=Reference!$B$5,'Client Info'!R1012=Reference!$B$6),25,0)</f>
        <v>25</v>
      </c>
      <c r="G1012" s="19">
        <f t="shared" ca="1" si="17"/>
        <v>45</v>
      </c>
      <c r="H1012" s="19" t="s">
        <v>882</v>
      </c>
    </row>
    <row r="1013" spans="1:8" x14ac:dyDescent="0.35">
      <c r="A1013" s="7" t="str">
        <f>VLOOKUP(B1013,'Client Info'!$A:$B,2, FALSE)</f>
        <v>Georg Winkler</v>
      </c>
      <c r="B1013" s="19" t="str">
        <f>'Client Info'!A1013</f>
        <v>EDC1782</v>
      </c>
      <c r="C1013" s="19">
        <f ca="1">(IF('Client Info'!M1013="","",(IF(YEARFRAC('Client Info'!M1013,Reference!$C$4)&lt;1,0,IF(AND(YEARFRAC('Client Info'!M1013,Reference!$C$4)&gt;=1,YEARFRAC('Client Info'!M1013,Reference!$C$4)&lt;=3),5,IF(AND(YEARFRAC('Client Info'!M1013,Reference!$C$4)&gt;=4,YEARFRAC('Client Info'!M1013,Reference!$C$4)&lt;=7),15,IF(YEARFRAC('Client Info'!M1013,Reference!$C$4)&gt;=8,25,IF(YEARFRAC('Client Info'!M1013,Reference!$C$4)=YEARFRAC('Client Info'!M1013,Reference!$C$4),0,0))))))))</f>
        <v>15</v>
      </c>
      <c r="D1013" s="19">
        <f>IF(OR('Client Info'!J1013=Reference!$A$7),0,IF(OR(Reference!$A$5='Client Info'!J1013, 'Client Info'!J1013=Reference!$A$19,'Client Info'!J1013=Reference!$A$23,'Client Info'!J1013=Reference!$A$12),25, IF(OR('Client Info'!J1013=Reference!$A$6, 'Client Info'!J1013=Reference!$A$16),15, IF(OR('Client Info'!J1013=Reference!$A$4,'Client Info'!J1013=Reference!$A$13,'Client Info'!J1013=Reference!$A$17,),5,0))))</f>
        <v>0</v>
      </c>
      <c r="E1013" s="19">
        <f>IF('Client Info'!O1013&lt;Reference!$E$5,0,IF(AND('Client Info'!O1013&gt;=Reference!$E$5,'Client Info'!O1013&lt;Reference!$E$6),5,IF(AND('Client Info'!O1013&gt;=Reference!$E$6,'Client Info'!O1013&lt;Reference!$E$7),15,IF(Reference!$E$7&lt;='Client Info'!O1013,25))))</f>
        <v>0</v>
      </c>
      <c r="F1013" s="19">
        <f>IF(OR('Client Info'!R1013=Reference!$B$4,'Client Info'!R1013=Reference!$B$5,'Client Info'!R1013=Reference!$B$6),25,0)</f>
        <v>0</v>
      </c>
      <c r="G1013" s="19">
        <f t="shared" ca="1" si="17"/>
        <v>15</v>
      </c>
      <c r="H1013" s="19" t="s">
        <v>1063</v>
      </c>
    </row>
    <row r="1014" spans="1:8" x14ac:dyDescent="0.35">
      <c r="A1014" s="7" t="str">
        <f>VLOOKUP(B1014,'Client Info'!$A:$B,2, FALSE)</f>
        <v>Alondra Gaytan</v>
      </c>
      <c r="B1014" s="19" t="str">
        <f>'Client Info'!A1014</f>
        <v>EDC1904g</v>
      </c>
      <c r="C1014" s="19" t="str">
        <f>(IF('Client Info'!M1014="","",(IF(YEARFRAC('Client Info'!M1014,Reference!$C$4)&lt;1,0,IF(AND(YEARFRAC('Client Info'!M1014,Reference!$C$4)&gt;=1,YEARFRAC('Client Info'!M1014,Reference!$C$4)&lt;=3),5,IF(AND(YEARFRAC('Client Info'!M1014,Reference!$C$4)&gt;=4,YEARFRAC('Client Info'!M1014,Reference!$C$4)&lt;=7),15,IF(YEARFRAC('Client Info'!M1014,Reference!$C$4)&gt;=8,25,IF(YEARFRAC('Client Info'!M1014,Reference!$C$4)=YEARFRAC('Client Info'!M1014,Reference!$C$4),0,0))))))))</f>
        <v/>
      </c>
      <c r="D1014" s="19">
        <f>IF(OR('Client Info'!J1014=Reference!$A$7),0,IF(OR(Reference!$A$5='Client Info'!J1014, 'Client Info'!J1014=Reference!$A$19,'Client Info'!J1014=Reference!$A$23,'Client Info'!J1014=Reference!$A$12),25, IF(OR('Client Info'!J1014=Reference!$A$6, 'Client Info'!J1014=Reference!$A$16),15, IF(OR('Client Info'!J1014=Reference!$A$4,'Client Info'!J1014=Reference!$A$13,'Client Info'!J1014=Reference!$A$17,),5,0))))</f>
        <v>5</v>
      </c>
      <c r="E1014" s="19">
        <f>IF('Client Info'!O1014&lt;Reference!$E$5,0,IF(AND('Client Info'!O1014&gt;=Reference!$E$5,'Client Info'!O1014&lt;Reference!$E$6),5,IF(AND('Client Info'!O1014&gt;=Reference!$E$6,'Client Info'!O1014&lt;Reference!$E$7),15,IF(Reference!$E$7&lt;='Client Info'!O1014,25))))</f>
        <v>0</v>
      </c>
      <c r="F1014" s="19">
        <f>IF(OR('Client Info'!R1014=Reference!$B$4,'Client Info'!R1014=Reference!$B$5,'Client Info'!R1014=Reference!$B$6),25,0)</f>
        <v>25</v>
      </c>
      <c r="G1014" s="19">
        <f t="shared" si="17"/>
        <v>30</v>
      </c>
      <c r="H1014" s="19" t="s">
        <v>885</v>
      </c>
    </row>
    <row r="1015" spans="1:8" x14ac:dyDescent="0.35">
      <c r="A1015" s="7" t="str">
        <f>VLOOKUP(B1015,'Client Info'!$A:$B,2, FALSE)</f>
        <v>Bill Bartels</v>
      </c>
      <c r="B1015" s="19" t="str">
        <f>'Client Info'!A1015</f>
        <v>EDC1630g</v>
      </c>
      <c r="C1015" s="19" t="str">
        <f>(IF('Client Info'!M1015="","",(IF(YEARFRAC('Client Info'!M1015,Reference!$C$4)&lt;1,0,IF(AND(YEARFRAC('Client Info'!M1015,Reference!$C$4)&gt;=1,YEARFRAC('Client Info'!M1015,Reference!$C$4)&lt;=3),5,IF(AND(YEARFRAC('Client Info'!M1015,Reference!$C$4)&gt;=4,YEARFRAC('Client Info'!M1015,Reference!$C$4)&lt;=7),15,IF(YEARFRAC('Client Info'!M1015,Reference!$C$4)&gt;=8,25,IF(YEARFRAC('Client Info'!M1015,Reference!$C$4)=YEARFRAC('Client Info'!M1015,Reference!$C$4),0,0))))))))</f>
        <v/>
      </c>
      <c r="D1015" s="19">
        <f>IF(OR('Client Info'!J1015=Reference!$A$7),0,IF(OR(Reference!$A$5='Client Info'!J1015, 'Client Info'!J1015=Reference!$A$19,'Client Info'!J1015=Reference!$A$23,'Client Info'!J1015=Reference!$A$12),25, IF(OR('Client Info'!J1015=Reference!$A$6, 'Client Info'!J1015=Reference!$A$16),15, IF(OR('Client Info'!J1015=Reference!$A$4,'Client Info'!J1015=Reference!$A$13,'Client Info'!J1015=Reference!$A$17,),5,0))))</f>
        <v>25</v>
      </c>
      <c r="E1015" s="19">
        <f>IF('Client Info'!O1015&lt;Reference!$E$5,0,IF(AND('Client Info'!O1015&gt;=Reference!$E$5,'Client Info'!O1015&lt;Reference!$E$6),5,IF(AND('Client Info'!O1015&gt;=Reference!$E$6,'Client Info'!O1015&lt;Reference!$E$7),15,IF(Reference!$E$7&lt;='Client Info'!O1015,25))))</f>
        <v>0</v>
      </c>
      <c r="F1015" s="19">
        <f>IF(OR('Client Info'!R1015=Reference!$B$4,'Client Info'!R1015=Reference!$B$5,'Client Info'!R1015=Reference!$B$6),25,0)</f>
        <v>25</v>
      </c>
      <c r="G1015" s="19">
        <f t="shared" si="17"/>
        <v>50</v>
      </c>
      <c r="H1015" s="19" t="s">
        <v>812</v>
      </c>
    </row>
    <row r="1016" spans="1:8" x14ac:dyDescent="0.35">
      <c r="A1016" s="7" t="str">
        <f>VLOOKUP(B1016,'Client Info'!$A:$B,2, FALSE)</f>
        <v>Gonzalo Fernandez</v>
      </c>
      <c r="B1016" s="19" t="str">
        <f>'Client Info'!A1016</f>
        <v>EDC1694</v>
      </c>
      <c r="C1016" s="19">
        <f ca="1">(IF('Client Info'!M1016="","",(IF(YEARFRAC('Client Info'!M1016,Reference!$C$4)&lt;1,0,IF(AND(YEARFRAC('Client Info'!M1016,Reference!$C$4)&gt;=1,YEARFRAC('Client Info'!M1016,Reference!$C$4)&lt;=3),5,IF(AND(YEARFRAC('Client Info'!M1016,Reference!$C$4)&gt;=4,YEARFRAC('Client Info'!M1016,Reference!$C$4)&lt;=7),15,IF(YEARFRAC('Client Info'!M1016,Reference!$C$4)&gt;=8,25,IF(YEARFRAC('Client Info'!M1016,Reference!$C$4)=YEARFRAC('Client Info'!M1016,Reference!$C$4),0,0))))))))</f>
        <v>15</v>
      </c>
      <c r="D1016" s="19">
        <f>IF(OR('Client Info'!J1016=Reference!$A$7),0,IF(OR(Reference!$A$5='Client Info'!J1016, 'Client Info'!J1016=Reference!$A$19,'Client Info'!J1016=Reference!$A$23,'Client Info'!J1016=Reference!$A$12),25, IF(OR('Client Info'!J1016=Reference!$A$6, 'Client Info'!J1016=Reference!$A$16),15, IF(OR('Client Info'!J1016=Reference!$A$4,'Client Info'!J1016=Reference!$A$13,'Client Info'!J1016=Reference!$A$17,),5,0))))</f>
        <v>25</v>
      </c>
      <c r="E1016" s="19">
        <f>IF('Client Info'!O1016&lt;Reference!$E$5,0,IF(AND('Client Info'!O1016&gt;=Reference!$E$5,'Client Info'!O1016&lt;Reference!$E$6),5,IF(AND('Client Info'!O1016&gt;=Reference!$E$6,'Client Info'!O1016&lt;Reference!$E$7),15,IF(Reference!$E$7&lt;='Client Info'!O1016,25))))</f>
        <v>15</v>
      </c>
      <c r="F1016" s="19">
        <f>IF(OR('Client Info'!R1016=Reference!$B$4,'Client Info'!R1016=Reference!$B$5,'Client Info'!R1016=Reference!$B$6),25,0)</f>
        <v>0</v>
      </c>
      <c r="G1016" s="19">
        <f t="shared" ca="1" si="17"/>
        <v>55</v>
      </c>
      <c r="H1016" s="19" t="s">
        <v>848</v>
      </c>
    </row>
    <row r="1017" spans="1:8" x14ac:dyDescent="0.35">
      <c r="A1017" s="7" t="str">
        <f>VLOOKUP(B1017,'Client Info'!$A:$B,2, FALSE)</f>
        <v>Rose Obetz</v>
      </c>
      <c r="B1017" s="19" t="str">
        <f>'Client Info'!A1017</f>
        <v>EDC1725DRR</v>
      </c>
      <c r="C1017" s="19">
        <f ca="1">(IF('Client Info'!M1017="","",(IF(YEARFRAC('Client Info'!M1017,Reference!$C$4)&lt;1,0,IF(AND(YEARFRAC('Client Info'!M1017,Reference!$C$4)&gt;=1,YEARFRAC('Client Info'!M1017,Reference!$C$4)&lt;=3),5,IF(AND(YEARFRAC('Client Info'!M1017,Reference!$C$4)&gt;=4,YEARFRAC('Client Info'!M1017,Reference!$C$4)&lt;=7),15,IF(YEARFRAC('Client Info'!M1017,Reference!$C$4)&gt;=8,25,IF(YEARFRAC('Client Info'!M1017,Reference!$C$4)=YEARFRAC('Client Info'!M1017,Reference!$C$4),0,0))))))))</f>
        <v>0</v>
      </c>
      <c r="D1017" s="19">
        <f>IF(OR('Client Info'!J1017=Reference!$A$7),0,IF(OR(Reference!$A$5='Client Info'!J1017, 'Client Info'!J1017=Reference!$A$19,'Client Info'!J1017=Reference!$A$23,'Client Info'!J1017=Reference!$A$12),25, IF(OR('Client Info'!J1017=Reference!$A$6, 'Client Info'!J1017=Reference!$A$16),15, IF(OR('Client Info'!J1017=Reference!$A$4,'Client Info'!J1017=Reference!$A$13,'Client Info'!J1017=Reference!$A$17,),5,0))))</f>
        <v>25</v>
      </c>
      <c r="E1017" s="19">
        <f>IF('Client Info'!O1017&lt;Reference!$E$5,0,IF(AND('Client Info'!O1017&gt;=Reference!$E$5,'Client Info'!O1017&lt;Reference!$E$6),5,IF(AND('Client Info'!O1017&gt;=Reference!$E$6,'Client Info'!O1017&lt;Reference!$E$7),15,IF(Reference!$E$7&lt;='Client Info'!O1017,25))))</f>
        <v>15</v>
      </c>
      <c r="F1017" s="19">
        <f>IF(OR('Client Info'!R1017=Reference!$B$4,'Client Info'!R1017=Reference!$B$5,'Client Info'!R1017=Reference!$B$6),25,0)</f>
        <v>0</v>
      </c>
      <c r="G1017" s="19">
        <f t="shared" ca="1" si="17"/>
        <v>40</v>
      </c>
      <c r="H1017" s="19" t="s">
        <v>874</v>
      </c>
    </row>
    <row r="1018" spans="1:8" x14ac:dyDescent="0.35">
      <c r="A1018" s="7" t="str">
        <f>VLOOKUP(B1018,'Client Info'!$A:$B,2, FALSE)</f>
        <v>Max A  Ordonez</v>
      </c>
      <c r="B1018" s="19" t="str">
        <f>'Client Info'!A1018</f>
        <v>LBCX5898</v>
      </c>
      <c r="C1018" s="19">
        <f ca="1">(IF('Client Info'!M1018="","",(IF(YEARFRAC('Client Info'!M1018,Reference!$C$4)&lt;1,0,IF(AND(YEARFRAC('Client Info'!M1018,Reference!$C$4)&gt;=1,YEARFRAC('Client Info'!M1018,Reference!$C$4)&lt;=3),5,IF(AND(YEARFRAC('Client Info'!M1018,Reference!$C$4)&gt;=4,YEARFRAC('Client Info'!M1018,Reference!$C$4)&lt;=7),15,IF(YEARFRAC('Client Info'!M1018,Reference!$C$4)&gt;=8,25,IF(YEARFRAC('Client Info'!M1018,Reference!$C$4)=YEARFRAC('Client Info'!M1018,Reference!$C$4),0,0))))))))</f>
        <v>5</v>
      </c>
      <c r="D1018" s="19">
        <f>IF(OR('Client Info'!J1018=Reference!$A$7),0,IF(OR(Reference!$A$5='Client Info'!J1018, 'Client Info'!J1018=Reference!$A$19,'Client Info'!J1018=Reference!$A$23,'Client Info'!J1018=Reference!$A$12),25, IF(OR('Client Info'!J1018=Reference!$A$6, 'Client Info'!J1018=Reference!$A$16),15, IF(OR('Client Info'!J1018=Reference!$A$4,'Client Info'!J1018=Reference!$A$13,'Client Info'!J1018=Reference!$A$17,),5,0))))</f>
        <v>15</v>
      </c>
      <c r="E1018" s="19">
        <f>IF('Client Info'!O1018&lt;Reference!$E$5,0,IF(AND('Client Info'!O1018&gt;=Reference!$E$5,'Client Info'!O1018&lt;Reference!$E$6),5,IF(AND('Client Info'!O1018&gt;=Reference!$E$6,'Client Info'!O1018&lt;Reference!$E$7),15,IF(Reference!$E$7&lt;='Client Info'!O1018,25))))</f>
        <v>5</v>
      </c>
      <c r="F1018" s="19">
        <f>IF(OR('Client Info'!R1018=Reference!$B$4,'Client Info'!R1018=Reference!$B$5,'Client Info'!R1018=Reference!$B$6),25,0)</f>
        <v>0</v>
      </c>
      <c r="G1018" s="19">
        <f t="shared" ca="1" si="17"/>
        <v>25</v>
      </c>
      <c r="H1018" s="19" t="s">
        <v>2262</v>
      </c>
    </row>
    <row r="1019" spans="1:8" x14ac:dyDescent="0.35">
      <c r="A1019" s="7" t="str">
        <f>VLOOKUP(B1019,'Client Info'!$A:$B,2, FALSE)</f>
        <v>Julie Samson</v>
      </c>
      <c r="B1019" s="19" t="str">
        <f>'Client Info'!A1019</f>
        <v>EDC2953</v>
      </c>
      <c r="C1019" s="19">
        <f ca="1">(IF('Client Info'!M1019="","",(IF(YEARFRAC('Client Info'!M1019,Reference!$C$4)&lt;1,0,IF(AND(YEARFRAC('Client Info'!M1019,Reference!$C$4)&gt;=1,YEARFRAC('Client Info'!M1019,Reference!$C$4)&lt;=3),5,IF(AND(YEARFRAC('Client Info'!M1019,Reference!$C$4)&gt;=4,YEARFRAC('Client Info'!M1019,Reference!$C$4)&lt;=7),15,IF(YEARFRAC('Client Info'!M1019,Reference!$C$4)&gt;=8,25,IF(YEARFRAC('Client Info'!M1019,Reference!$C$4)=YEARFRAC('Client Info'!M1019,Reference!$C$4),0,0))))))))</f>
        <v>0</v>
      </c>
      <c r="D1019" s="19">
        <f>IF(OR('Client Info'!J1019=Reference!$A$7),0,IF(OR(Reference!$A$5='Client Info'!J1019, 'Client Info'!J1019=Reference!$A$19,'Client Info'!J1019=Reference!$A$23,'Client Info'!J1019=Reference!$A$12),25, IF(OR('Client Info'!J1019=Reference!$A$6, 'Client Info'!J1019=Reference!$A$16),15, IF(OR('Client Info'!J1019=Reference!$A$4,'Client Info'!J1019=Reference!$A$13,'Client Info'!J1019=Reference!$A$17,),5,0))))</f>
        <v>15</v>
      </c>
      <c r="E1019" s="19">
        <f>IF('Client Info'!O1019&lt;Reference!$E$5,0,IF(AND('Client Info'!O1019&gt;=Reference!$E$5,'Client Info'!O1019&lt;Reference!$E$6),5,IF(AND('Client Info'!O1019&gt;=Reference!$E$6,'Client Info'!O1019&lt;Reference!$E$7),15,IF(Reference!$E$7&lt;='Client Info'!O1019,25))))</f>
        <v>0</v>
      </c>
      <c r="F1019" s="19">
        <f>IF(OR('Client Info'!R1019=Reference!$B$4,'Client Info'!R1019=Reference!$B$5,'Client Info'!R1019=Reference!$B$6),25,0)</f>
        <v>0</v>
      </c>
      <c r="G1019" s="19">
        <f t="shared" ca="1" si="17"/>
        <v>15</v>
      </c>
      <c r="H1019" s="19" t="s">
        <v>835</v>
      </c>
    </row>
    <row r="1020" spans="1:8" x14ac:dyDescent="0.35">
      <c r="A1020" s="7" t="str">
        <f>VLOOKUP(B1020,'Client Info'!$A:$B,2, FALSE)</f>
        <v>Gil Murphy</v>
      </c>
      <c r="B1020" s="19" t="str">
        <f>'Client Info'!A1020</f>
        <v>COCX4171</v>
      </c>
      <c r="C1020" s="19">
        <f ca="1">(IF('Client Info'!M1020="","",(IF(YEARFRAC('Client Info'!M1020,Reference!$C$4)&lt;1,0,IF(AND(YEARFRAC('Client Info'!M1020,Reference!$C$4)&gt;=1,YEARFRAC('Client Info'!M1020,Reference!$C$4)&lt;=3),5,IF(AND(YEARFRAC('Client Info'!M1020,Reference!$C$4)&gt;=4,YEARFRAC('Client Info'!M1020,Reference!$C$4)&lt;=7),15,IF(YEARFRAC('Client Info'!M1020,Reference!$C$4)&gt;=8,25,IF(YEARFRAC('Client Info'!M1020,Reference!$C$4)=YEARFRAC('Client Info'!M1020,Reference!$C$4),0,0))))))))</f>
        <v>0</v>
      </c>
      <c r="D1020" s="19">
        <f>IF(OR('Client Info'!J1020=Reference!$A$7),0,IF(OR(Reference!$A$5='Client Info'!J1020, 'Client Info'!J1020=Reference!$A$19,'Client Info'!J1020=Reference!$A$23,'Client Info'!J1020=Reference!$A$12),25, IF(OR('Client Info'!J1020=Reference!$A$6, 'Client Info'!J1020=Reference!$A$16),15, IF(OR('Client Info'!J1020=Reference!$A$4,'Client Info'!J1020=Reference!$A$13,'Client Info'!J1020=Reference!$A$17,),5,0))))</f>
        <v>15</v>
      </c>
      <c r="E1020" s="19">
        <f>IF('Client Info'!O1020&lt;Reference!$E$5,0,IF(AND('Client Info'!O1020&gt;=Reference!$E$5,'Client Info'!O1020&lt;Reference!$E$6),5,IF(AND('Client Info'!O1020&gt;=Reference!$E$6,'Client Info'!O1020&lt;Reference!$E$7),15,IF(Reference!$E$7&lt;='Client Info'!O1020,25))))</f>
        <v>5</v>
      </c>
      <c r="F1020" s="19">
        <f>IF(OR('Client Info'!R1020=Reference!$B$4,'Client Info'!R1020=Reference!$B$5,'Client Info'!R1020=Reference!$B$6),25,0)</f>
        <v>25</v>
      </c>
      <c r="G1020" s="19">
        <f t="shared" ca="1" si="17"/>
        <v>45</v>
      </c>
      <c r="H1020" s="19" t="s">
        <v>4068</v>
      </c>
    </row>
    <row r="1021" spans="1:8" x14ac:dyDescent="0.35">
      <c r="A1021" s="7" t="str">
        <f>VLOOKUP(B1021,'Client Info'!$A:$B,2, FALSE)</f>
        <v>Bill Bartels</v>
      </c>
      <c r="B1021" s="19" t="str">
        <f>'Client Info'!A1021</f>
        <v>EDC2898RR</v>
      </c>
      <c r="C1021" s="19">
        <f ca="1">(IF('Client Info'!M1021="","",(IF(YEARFRAC('Client Info'!M1021,Reference!$C$4)&lt;1,0,IF(AND(YEARFRAC('Client Info'!M1021,Reference!$C$4)&gt;=1,YEARFRAC('Client Info'!M1021,Reference!$C$4)&lt;=3),5,IF(AND(YEARFRAC('Client Info'!M1021,Reference!$C$4)&gt;=4,YEARFRAC('Client Info'!M1021,Reference!$C$4)&lt;=7),15,IF(YEARFRAC('Client Info'!M1021,Reference!$C$4)&gt;=8,25,IF(YEARFRAC('Client Info'!M1021,Reference!$C$4)=YEARFRAC('Client Info'!M1021,Reference!$C$4),0,0))))))))</f>
        <v>0</v>
      </c>
      <c r="D1021" s="19">
        <f>IF(OR('Client Info'!J1021=Reference!$A$7),0,IF(OR(Reference!$A$5='Client Info'!J1021, 'Client Info'!J1021=Reference!$A$19,'Client Info'!J1021=Reference!$A$23,'Client Info'!J1021=Reference!$A$12),25, IF(OR('Client Info'!J1021=Reference!$A$6, 'Client Info'!J1021=Reference!$A$16),15, IF(OR('Client Info'!J1021=Reference!$A$4,'Client Info'!J1021=Reference!$A$13,'Client Info'!J1021=Reference!$A$17,),5,0))))</f>
        <v>0</v>
      </c>
      <c r="E1021" s="19">
        <f>IF('Client Info'!O1021&lt;Reference!$E$5,0,IF(AND('Client Info'!O1021&gt;=Reference!$E$5,'Client Info'!O1021&lt;Reference!$E$6),5,IF(AND('Client Info'!O1021&gt;=Reference!$E$6,'Client Info'!O1021&lt;Reference!$E$7),15,IF(Reference!$E$7&lt;='Client Info'!O1021,25))))</f>
        <v>0</v>
      </c>
      <c r="F1021" s="19">
        <f>IF(OR('Client Info'!R1021=Reference!$B$4,'Client Info'!R1021=Reference!$B$5,'Client Info'!R1021=Reference!$B$6),25,0)</f>
        <v>25</v>
      </c>
      <c r="G1021" s="19">
        <f t="shared" ca="1" si="17"/>
        <v>25</v>
      </c>
      <c r="H1021" s="19" t="s">
        <v>812</v>
      </c>
    </row>
    <row r="1022" spans="1:8" x14ac:dyDescent="0.35">
      <c r="A1022" s="7" t="str">
        <f>VLOOKUP(B1022,'Client Info'!$A:$B,2, FALSE)</f>
        <v>Julie Samson</v>
      </c>
      <c r="B1022" s="19" t="str">
        <f>'Client Info'!A1022</f>
        <v>EDC2951</v>
      </c>
      <c r="C1022" s="19">
        <f ca="1">(IF('Client Info'!M1022="","",(IF(YEARFRAC('Client Info'!M1022,Reference!$C$4)&lt;1,0,IF(AND(YEARFRAC('Client Info'!M1022,Reference!$C$4)&gt;=1,YEARFRAC('Client Info'!M1022,Reference!$C$4)&lt;=3),5,IF(AND(YEARFRAC('Client Info'!M1022,Reference!$C$4)&gt;=4,YEARFRAC('Client Info'!M1022,Reference!$C$4)&lt;=7),15,IF(YEARFRAC('Client Info'!M1022,Reference!$C$4)&gt;=8,25,IF(YEARFRAC('Client Info'!M1022,Reference!$C$4)=YEARFRAC('Client Info'!M1022,Reference!$C$4),0,0))))))))</f>
        <v>0</v>
      </c>
      <c r="D1022" s="19">
        <f>IF(OR('Client Info'!J1022=Reference!$A$7),0,IF(OR(Reference!$A$5='Client Info'!J1022, 'Client Info'!J1022=Reference!$A$19,'Client Info'!J1022=Reference!$A$23,'Client Info'!J1022=Reference!$A$12),25, IF(OR('Client Info'!J1022=Reference!$A$6, 'Client Info'!J1022=Reference!$A$16),15, IF(OR('Client Info'!J1022=Reference!$A$4,'Client Info'!J1022=Reference!$A$13,'Client Info'!J1022=Reference!$A$17,),5,0))))</f>
        <v>5</v>
      </c>
      <c r="E1022" s="19">
        <f>IF('Client Info'!O1022&lt;Reference!$E$5,0,IF(AND('Client Info'!O1022&gt;=Reference!$E$5,'Client Info'!O1022&lt;Reference!$E$6),5,IF(AND('Client Info'!O1022&gt;=Reference!$E$6,'Client Info'!O1022&lt;Reference!$E$7),15,IF(Reference!$E$7&lt;='Client Info'!O1022,25))))</f>
        <v>0</v>
      </c>
      <c r="F1022" s="19">
        <f>IF(OR('Client Info'!R1022=Reference!$B$4,'Client Info'!R1022=Reference!$B$5,'Client Info'!R1022=Reference!$B$6),25,0)</f>
        <v>0</v>
      </c>
      <c r="G1022" s="19">
        <f t="shared" ca="1" si="17"/>
        <v>5</v>
      </c>
      <c r="H1022" s="19" t="s">
        <v>835</v>
      </c>
    </row>
    <row r="1023" spans="1:8" x14ac:dyDescent="0.35">
      <c r="A1023" s="7" t="str">
        <f>VLOOKUP(B1023,'Client Info'!$A:$B,2, FALSE)</f>
        <v>Alondra Gaytan</v>
      </c>
      <c r="B1023" s="19" t="str">
        <f>'Client Info'!A1023</f>
        <v>EDC1918g</v>
      </c>
      <c r="C1023" s="19" t="str">
        <f>(IF('Client Info'!M1023="","",(IF(YEARFRAC('Client Info'!M1023,Reference!$C$4)&lt;1,0,IF(AND(YEARFRAC('Client Info'!M1023,Reference!$C$4)&gt;=1,YEARFRAC('Client Info'!M1023,Reference!$C$4)&lt;=3),5,IF(AND(YEARFRAC('Client Info'!M1023,Reference!$C$4)&gt;=4,YEARFRAC('Client Info'!M1023,Reference!$C$4)&lt;=7),15,IF(YEARFRAC('Client Info'!M1023,Reference!$C$4)&gt;=8,25,IF(YEARFRAC('Client Info'!M1023,Reference!$C$4)=YEARFRAC('Client Info'!M1023,Reference!$C$4),0,0))))))))</f>
        <v/>
      </c>
      <c r="D1023" s="19">
        <f>IF(OR('Client Info'!J1023=Reference!$A$7),0,IF(OR(Reference!$A$5='Client Info'!J1023, 'Client Info'!J1023=Reference!$A$19,'Client Info'!J1023=Reference!$A$23,'Client Info'!J1023=Reference!$A$12),25, IF(OR('Client Info'!J1023=Reference!$A$6, 'Client Info'!J1023=Reference!$A$16),15, IF(OR('Client Info'!J1023=Reference!$A$4,'Client Info'!J1023=Reference!$A$13,'Client Info'!J1023=Reference!$A$17,),5,0))))</f>
        <v>25</v>
      </c>
      <c r="E1023" s="19">
        <f>IF('Client Info'!O1023&lt;Reference!$E$5,0,IF(AND('Client Info'!O1023&gt;=Reference!$E$5,'Client Info'!O1023&lt;Reference!$E$6),5,IF(AND('Client Info'!O1023&gt;=Reference!$E$6,'Client Info'!O1023&lt;Reference!$E$7),15,IF(Reference!$E$7&lt;='Client Info'!O1023,25))))</f>
        <v>0</v>
      </c>
      <c r="F1023" s="19">
        <f>IF(OR('Client Info'!R1023=Reference!$B$4,'Client Info'!R1023=Reference!$B$5,'Client Info'!R1023=Reference!$B$6),25,0)</f>
        <v>0</v>
      </c>
      <c r="G1023" s="19">
        <f t="shared" si="17"/>
        <v>25</v>
      </c>
      <c r="H1023" s="19" t="s">
        <v>885</v>
      </c>
    </row>
    <row r="1024" spans="1:8" x14ac:dyDescent="0.35">
      <c r="A1024" s="7" t="str">
        <f>VLOOKUP(B1024,'Client Info'!$A:$B,2, FALSE)</f>
        <v>Eric J. Zackrison</v>
      </c>
      <c r="B1024" s="19" t="str">
        <f>'Client Info'!A1024</f>
        <v>EDC1992</v>
      </c>
      <c r="C1024" s="19" t="str">
        <f>(IF('Client Info'!M1024="","",(IF(YEARFRAC('Client Info'!M1024,Reference!$C$4)&lt;1,0,IF(AND(YEARFRAC('Client Info'!M1024,Reference!$C$4)&gt;=1,YEARFRAC('Client Info'!M1024,Reference!$C$4)&lt;=3),5,IF(AND(YEARFRAC('Client Info'!M1024,Reference!$C$4)&gt;=4,YEARFRAC('Client Info'!M1024,Reference!$C$4)&lt;=7),15,IF(YEARFRAC('Client Info'!M1024,Reference!$C$4)&gt;=8,25,IF(YEARFRAC('Client Info'!M1024,Reference!$C$4)=YEARFRAC('Client Info'!M1024,Reference!$C$4),0,0))))))))</f>
        <v/>
      </c>
      <c r="D1024" s="19">
        <f>IF(OR('Client Info'!J1024=Reference!$A$7),0,IF(OR(Reference!$A$5='Client Info'!J1024, 'Client Info'!J1024=Reference!$A$19,'Client Info'!J1024=Reference!$A$23,'Client Info'!J1024=Reference!$A$12),25, IF(OR('Client Info'!J1024=Reference!$A$6, 'Client Info'!J1024=Reference!$A$16),15, IF(OR('Client Info'!J1024=Reference!$A$4,'Client Info'!J1024=Reference!$A$13,'Client Info'!J1024=Reference!$A$17,),5,0))))</f>
        <v>5</v>
      </c>
      <c r="E1024" s="19">
        <f>IF('Client Info'!O1024&lt;Reference!$E$5,0,IF(AND('Client Info'!O1024&gt;=Reference!$E$5,'Client Info'!O1024&lt;Reference!$E$6),5,IF(AND('Client Info'!O1024&gt;=Reference!$E$6,'Client Info'!O1024&lt;Reference!$E$7),15,IF(Reference!$E$7&lt;='Client Info'!O1024,25))))</f>
        <v>0</v>
      </c>
      <c r="F1024" s="19">
        <f>IF(OR('Client Info'!R1024=Reference!$B$4,'Client Info'!R1024=Reference!$B$5,'Client Info'!R1024=Reference!$B$6),25,0)</f>
        <v>25</v>
      </c>
      <c r="G1024" s="19">
        <f t="shared" si="17"/>
        <v>30</v>
      </c>
      <c r="H1024" s="19" t="s">
        <v>1367</v>
      </c>
    </row>
    <row r="1025" spans="1:8" x14ac:dyDescent="0.35">
      <c r="A1025" s="7" t="str">
        <f>VLOOKUP(B1025,'Client Info'!$A:$B,2, FALSE)</f>
        <v>Ray Bowman</v>
      </c>
      <c r="B1025" s="19" t="str">
        <f>'Client Info'!A1025</f>
        <v>EDC2817</v>
      </c>
      <c r="C1025" s="19" t="str">
        <f>(IF('Client Info'!M1025="","",(IF(YEARFRAC('Client Info'!M1025,Reference!$C$4)&lt;1,0,IF(AND(YEARFRAC('Client Info'!M1025,Reference!$C$4)&gt;=1,YEARFRAC('Client Info'!M1025,Reference!$C$4)&lt;=3),5,IF(AND(YEARFRAC('Client Info'!M1025,Reference!$C$4)&gt;=4,YEARFRAC('Client Info'!M1025,Reference!$C$4)&lt;=7),15,IF(YEARFRAC('Client Info'!M1025,Reference!$C$4)&gt;=8,25,IF(YEARFRAC('Client Info'!M1025,Reference!$C$4)=YEARFRAC('Client Info'!M1025,Reference!$C$4),0,0))))))))</f>
        <v/>
      </c>
      <c r="D1025" s="19">
        <f>IF(OR('Client Info'!J1025=Reference!$A$7),0,IF(OR(Reference!$A$5='Client Info'!J1025, 'Client Info'!J1025=Reference!$A$19,'Client Info'!J1025=Reference!$A$23,'Client Info'!J1025=Reference!$A$12),25, IF(OR('Client Info'!J1025=Reference!$A$6, 'Client Info'!J1025=Reference!$A$16),15, IF(OR('Client Info'!J1025=Reference!$A$4,'Client Info'!J1025=Reference!$A$13,'Client Info'!J1025=Reference!$A$17,),5,0))))</f>
        <v>0</v>
      </c>
      <c r="E1025" s="19">
        <f>IF('Client Info'!O1025&lt;Reference!$E$5,0,IF(AND('Client Info'!O1025&gt;=Reference!$E$5,'Client Info'!O1025&lt;Reference!$E$6),5,IF(AND('Client Info'!O1025&gt;=Reference!$E$6,'Client Info'!O1025&lt;Reference!$E$7),15,IF(Reference!$E$7&lt;='Client Info'!O1025,25))))</f>
        <v>0</v>
      </c>
      <c r="F1025" s="19">
        <f>IF(OR('Client Info'!R1025=Reference!$B$4,'Client Info'!R1025=Reference!$B$5,'Client Info'!R1025=Reference!$B$6),25,0)</f>
        <v>0</v>
      </c>
      <c r="G1025" s="19">
        <f t="shared" si="17"/>
        <v>0</v>
      </c>
      <c r="H1025" s="19" t="s">
        <v>912</v>
      </c>
    </row>
    <row r="1026" spans="1:8" x14ac:dyDescent="0.35">
      <c r="A1026" s="7" t="str">
        <f>VLOOKUP(B1026,'Client Info'!$A:$B,2, FALSE)</f>
        <v>Gonzalo Fernandez</v>
      </c>
      <c r="B1026" s="19" t="str">
        <f>'Client Info'!A1026</f>
        <v>EDC1802</v>
      </c>
      <c r="C1026" s="19">
        <f ca="1">(IF('Client Info'!M1026="","",(IF(YEARFRAC('Client Info'!M1026,Reference!$C$4)&lt;1,0,IF(AND(YEARFRAC('Client Info'!M1026,Reference!$C$4)&gt;=1,YEARFRAC('Client Info'!M1026,Reference!$C$4)&lt;=3),5,IF(AND(YEARFRAC('Client Info'!M1026,Reference!$C$4)&gt;=4,YEARFRAC('Client Info'!M1026,Reference!$C$4)&lt;=7),15,IF(YEARFRAC('Client Info'!M1026,Reference!$C$4)&gt;=8,25,IF(YEARFRAC('Client Info'!M1026,Reference!$C$4)=YEARFRAC('Client Info'!M1026,Reference!$C$4),0,0))))))))</f>
        <v>25</v>
      </c>
      <c r="D1026" s="19">
        <f>IF(OR('Client Info'!J1026=Reference!$A$7),0,IF(OR(Reference!$A$5='Client Info'!J1026, 'Client Info'!J1026=Reference!$A$19,'Client Info'!J1026=Reference!$A$23,'Client Info'!J1026=Reference!$A$12),25, IF(OR('Client Info'!J1026=Reference!$A$6, 'Client Info'!J1026=Reference!$A$16),15, IF(OR('Client Info'!J1026=Reference!$A$4,'Client Info'!J1026=Reference!$A$13,'Client Info'!J1026=Reference!$A$17,),5,0))))</f>
        <v>0</v>
      </c>
      <c r="E1026" s="19">
        <f>IF('Client Info'!O1026&lt;Reference!$E$5,0,IF(AND('Client Info'!O1026&gt;=Reference!$E$5,'Client Info'!O1026&lt;Reference!$E$6),5,IF(AND('Client Info'!O1026&gt;=Reference!$E$6,'Client Info'!O1026&lt;Reference!$E$7),15,IF(Reference!$E$7&lt;='Client Info'!O1026,25))))</f>
        <v>15</v>
      </c>
      <c r="F1026" s="19">
        <f>IF(OR('Client Info'!R1026=Reference!$B$4,'Client Info'!R1026=Reference!$B$5,'Client Info'!R1026=Reference!$B$6),25,0)</f>
        <v>0</v>
      </c>
      <c r="G1026" s="19">
        <f t="shared" ca="1" si="17"/>
        <v>40</v>
      </c>
      <c r="H1026" s="19" t="s">
        <v>848</v>
      </c>
    </row>
    <row r="1027" spans="1:8" x14ac:dyDescent="0.35">
      <c r="A1027" s="7" t="str">
        <f>VLOOKUP(B1027,'Client Info'!$A:$B,2, FALSE)</f>
        <v>Anthony C. Elliott</v>
      </c>
      <c r="B1027" s="19" t="str">
        <f>'Client Info'!A1027</f>
        <v>EDC1929g</v>
      </c>
      <c r="C1027" s="19">
        <f ca="1">(IF('Client Info'!M1027="","",(IF(YEARFRAC('Client Info'!M1027,Reference!$C$4)&lt;1,0,IF(AND(YEARFRAC('Client Info'!M1027,Reference!$C$4)&gt;=1,YEARFRAC('Client Info'!M1027,Reference!$C$4)&lt;=3),5,IF(AND(YEARFRAC('Client Info'!M1027,Reference!$C$4)&gt;=4,YEARFRAC('Client Info'!M1027,Reference!$C$4)&lt;=7),15,IF(YEARFRAC('Client Info'!M1027,Reference!$C$4)&gt;=8,25,IF(YEARFRAC('Client Info'!M1027,Reference!$C$4)=YEARFRAC('Client Info'!M1027,Reference!$C$4),0,0))))))))</f>
        <v>25</v>
      </c>
      <c r="D1027" s="19">
        <f>IF(OR('Client Info'!J1027=Reference!$A$7),0,IF(OR(Reference!$A$5='Client Info'!J1027, 'Client Info'!J1027=Reference!$A$19,'Client Info'!J1027=Reference!$A$23,'Client Info'!J1027=Reference!$A$12),25, IF(OR('Client Info'!J1027=Reference!$A$6, 'Client Info'!J1027=Reference!$A$16),15, IF(OR('Client Info'!J1027=Reference!$A$4,'Client Info'!J1027=Reference!$A$13,'Client Info'!J1027=Reference!$A$17,),5,0))))</f>
        <v>25</v>
      </c>
      <c r="E1027" s="19">
        <f>IF('Client Info'!O1027&lt;Reference!$E$5,0,IF(AND('Client Info'!O1027&gt;=Reference!$E$5,'Client Info'!O1027&lt;Reference!$E$6),5,IF(AND('Client Info'!O1027&gt;=Reference!$E$6,'Client Info'!O1027&lt;Reference!$E$7),15,IF(Reference!$E$7&lt;='Client Info'!O1027,25))))</f>
        <v>0</v>
      </c>
      <c r="F1027" s="19">
        <f>IF(OR('Client Info'!R1027=Reference!$B$4,'Client Info'!R1027=Reference!$B$5,'Client Info'!R1027=Reference!$B$6),25,0)</f>
        <v>25</v>
      </c>
      <c r="G1027" s="19">
        <f t="shared" ca="1" si="17"/>
        <v>75</v>
      </c>
      <c r="H1027" s="19" t="s">
        <v>1365</v>
      </c>
    </row>
    <row r="1028" spans="1:8" x14ac:dyDescent="0.35">
      <c r="A1028" s="7" t="str">
        <f>VLOOKUP(B1028,'Client Info'!$A:$B,2, FALSE)</f>
        <v>Bruce Sparks</v>
      </c>
      <c r="B1028" s="19" t="str">
        <f>'Client Info'!A1028</f>
        <v>LBCX3854T</v>
      </c>
      <c r="C1028" s="19" t="str">
        <f>(IF('Client Info'!M1028="","",(IF(YEARFRAC('Client Info'!M1028,Reference!$C$4)&lt;1,0,IF(AND(YEARFRAC('Client Info'!M1028,Reference!$C$4)&gt;=1,YEARFRAC('Client Info'!M1028,Reference!$C$4)&lt;=3),5,IF(AND(YEARFRAC('Client Info'!M1028,Reference!$C$4)&gt;=4,YEARFRAC('Client Info'!M1028,Reference!$C$4)&lt;=7),15,IF(YEARFRAC('Client Info'!M1028,Reference!$C$4)&gt;=8,25,IF(YEARFRAC('Client Info'!M1028,Reference!$C$4)=YEARFRAC('Client Info'!M1028,Reference!$C$4),0,0))))))))</f>
        <v/>
      </c>
      <c r="D1028" s="19">
        <f>IF(OR('Client Info'!J1028=Reference!$A$7),0,IF(OR(Reference!$A$5='Client Info'!J1028, 'Client Info'!J1028=Reference!$A$19,'Client Info'!J1028=Reference!$A$23,'Client Info'!J1028=Reference!$A$12),25, IF(OR('Client Info'!J1028=Reference!$A$6, 'Client Info'!J1028=Reference!$A$16),15, IF(OR('Client Info'!J1028=Reference!$A$4,'Client Info'!J1028=Reference!$A$13,'Client Info'!J1028=Reference!$A$17,),5,0))))</f>
        <v>0</v>
      </c>
      <c r="E1028" s="19">
        <f>IF('Client Info'!O1028&lt;Reference!$E$5,0,IF(AND('Client Info'!O1028&gt;=Reference!$E$5,'Client Info'!O1028&lt;Reference!$E$6),5,IF(AND('Client Info'!O1028&gt;=Reference!$E$6,'Client Info'!O1028&lt;Reference!$E$7),15,IF(Reference!$E$7&lt;='Client Info'!O1028,25))))</f>
        <v>0</v>
      </c>
      <c r="F1028" s="19">
        <f>IF(OR('Client Info'!R1028=Reference!$B$4,'Client Info'!R1028=Reference!$B$5,'Client Info'!R1028=Reference!$B$6),25,0)</f>
        <v>25</v>
      </c>
      <c r="G1028" s="19">
        <f t="shared" si="17"/>
        <v>25</v>
      </c>
      <c r="H1028" s="19" t="s">
        <v>1524</v>
      </c>
    </row>
    <row r="1029" spans="1:8" x14ac:dyDescent="0.35">
      <c r="A1029" s="7" t="str">
        <f>VLOOKUP(B1029,'Client Info'!$A:$B,2, FALSE)</f>
        <v>Sylvia Martini</v>
      </c>
      <c r="B1029" s="19" t="str">
        <f>'Client Info'!A1029</f>
        <v>EDC2938</v>
      </c>
      <c r="C1029" s="19">
        <f ca="1">(IF('Client Info'!M1029="","",(IF(YEARFRAC('Client Info'!M1029,Reference!$C$4)&lt;1,0,IF(AND(YEARFRAC('Client Info'!M1029,Reference!$C$4)&gt;=1,YEARFRAC('Client Info'!M1029,Reference!$C$4)&lt;=3),5,IF(AND(YEARFRAC('Client Info'!M1029,Reference!$C$4)&gt;=4,YEARFRAC('Client Info'!M1029,Reference!$C$4)&lt;=7),15,IF(YEARFRAC('Client Info'!M1029,Reference!$C$4)&gt;=8,25,IF(YEARFRAC('Client Info'!M1029,Reference!$C$4)=YEARFRAC('Client Info'!M1029,Reference!$C$4),0,0))))))))</f>
        <v>25</v>
      </c>
      <c r="D1029" s="19">
        <f>IF(OR('Client Info'!J1029=Reference!$A$7),0,IF(OR(Reference!$A$5='Client Info'!J1029, 'Client Info'!J1029=Reference!$A$19,'Client Info'!J1029=Reference!$A$23,'Client Info'!J1029=Reference!$A$12),25, IF(OR('Client Info'!J1029=Reference!$A$6, 'Client Info'!J1029=Reference!$A$16),15, IF(OR('Client Info'!J1029=Reference!$A$4,'Client Info'!J1029=Reference!$A$13,'Client Info'!J1029=Reference!$A$17,),5,0))))</f>
        <v>0</v>
      </c>
      <c r="E1029" s="19">
        <f>IF('Client Info'!O1029&lt;Reference!$E$5,0,IF(AND('Client Info'!O1029&gt;=Reference!$E$5,'Client Info'!O1029&lt;Reference!$E$6),5,IF(AND('Client Info'!O1029&gt;=Reference!$E$6,'Client Info'!O1029&lt;Reference!$E$7),15,IF(Reference!$E$7&lt;='Client Info'!O1029,25))))</f>
        <v>0</v>
      </c>
      <c r="F1029" s="19">
        <f>IF(OR('Client Info'!R1029=Reference!$B$4,'Client Info'!R1029=Reference!$B$5,'Client Info'!R1029=Reference!$B$6),25,0)</f>
        <v>0</v>
      </c>
      <c r="G1029" s="19">
        <f t="shared" ca="1" si="17"/>
        <v>25</v>
      </c>
      <c r="H1029" s="19" t="s">
        <v>822</v>
      </c>
    </row>
    <row r="1030" spans="1:8" x14ac:dyDescent="0.35">
      <c r="A1030" s="7" t="str">
        <f>VLOOKUP(B1030,'Client Info'!$A:$B,2, FALSE)</f>
        <v>Ray Bowman</v>
      </c>
      <c r="B1030" s="19" t="str">
        <f>'Client Info'!A1030</f>
        <v>EDC2112</v>
      </c>
      <c r="C1030" s="19" t="str">
        <f>(IF('Client Info'!M1030="","",(IF(YEARFRAC('Client Info'!M1030,Reference!$C$4)&lt;1,0,IF(AND(YEARFRAC('Client Info'!M1030,Reference!$C$4)&gt;=1,YEARFRAC('Client Info'!M1030,Reference!$C$4)&lt;=3),5,IF(AND(YEARFRAC('Client Info'!M1030,Reference!$C$4)&gt;=4,YEARFRAC('Client Info'!M1030,Reference!$C$4)&lt;=7),15,IF(YEARFRAC('Client Info'!M1030,Reference!$C$4)&gt;=8,25,IF(YEARFRAC('Client Info'!M1030,Reference!$C$4)=YEARFRAC('Client Info'!M1030,Reference!$C$4),0,0))))))))</f>
        <v/>
      </c>
      <c r="D1030" s="19">
        <f>IF(OR('Client Info'!J1030=Reference!$A$7),0,IF(OR(Reference!$A$5='Client Info'!J1030, 'Client Info'!J1030=Reference!$A$19,'Client Info'!J1030=Reference!$A$23,'Client Info'!J1030=Reference!$A$12),25, IF(OR('Client Info'!J1030=Reference!$A$6, 'Client Info'!J1030=Reference!$A$16),15, IF(OR('Client Info'!J1030=Reference!$A$4,'Client Info'!J1030=Reference!$A$13,'Client Info'!J1030=Reference!$A$17,),5,0))))</f>
        <v>15</v>
      </c>
      <c r="E1030" s="19">
        <f>IF('Client Info'!O1030&lt;Reference!$E$5,0,IF(AND('Client Info'!O1030&gt;=Reference!$E$5,'Client Info'!O1030&lt;Reference!$E$6),5,IF(AND('Client Info'!O1030&gt;=Reference!$E$6,'Client Info'!O1030&lt;Reference!$E$7),15,IF(Reference!$E$7&lt;='Client Info'!O1030,25))))</f>
        <v>0</v>
      </c>
      <c r="F1030" s="19">
        <f>IF(OR('Client Info'!R1030=Reference!$B$4,'Client Info'!R1030=Reference!$B$5,'Client Info'!R1030=Reference!$B$6),25,0)</f>
        <v>0</v>
      </c>
      <c r="G1030" s="19">
        <f t="shared" si="17"/>
        <v>15</v>
      </c>
      <c r="H1030" s="19" t="s">
        <v>912</v>
      </c>
    </row>
    <row r="1031" spans="1:8" x14ac:dyDescent="0.35">
      <c r="A1031" s="7" t="str">
        <f>VLOOKUP(B1031,'Client Info'!$A:$B,2, FALSE)</f>
        <v>Sylvia Martini</v>
      </c>
      <c r="B1031" s="19" t="str">
        <f>'Client Info'!A1031</f>
        <v>EDC2941</v>
      </c>
      <c r="C1031" s="19" t="str">
        <f>(IF('Client Info'!M1031="","",(IF(YEARFRAC('Client Info'!M1031,Reference!$C$4)&lt;1,0,IF(AND(YEARFRAC('Client Info'!M1031,Reference!$C$4)&gt;=1,YEARFRAC('Client Info'!M1031,Reference!$C$4)&lt;=3),5,IF(AND(YEARFRAC('Client Info'!M1031,Reference!$C$4)&gt;=4,YEARFRAC('Client Info'!M1031,Reference!$C$4)&lt;=7),15,IF(YEARFRAC('Client Info'!M1031,Reference!$C$4)&gt;=8,25,IF(YEARFRAC('Client Info'!M1031,Reference!$C$4)=YEARFRAC('Client Info'!M1031,Reference!$C$4),0,0))))))))</f>
        <v/>
      </c>
      <c r="D1031" s="19">
        <f>IF(OR('Client Info'!J1031=Reference!$A$7),0,IF(OR(Reference!$A$5='Client Info'!J1031, 'Client Info'!J1031=Reference!$A$19,'Client Info'!J1031=Reference!$A$23,'Client Info'!J1031=Reference!$A$12),25, IF(OR('Client Info'!J1031=Reference!$A$6, 'Client Info'!J1031=Reference!$A$16),15, IF(OR('Client Info'!J1031=Reference!$A$4,'Client Info'!J1031=Reference!$A$13,'Client Info'!J1031=Reference!$A$17,),5,0))))</f>
        <v>5</v>
      </c>
      <c r="E1031" s="19">
        <f>IF('Client Info'!O1031&lt;Reference!$E$5,0,IF(AND('Client Info'!O1031&gt;=Reference!$E$5,'Client Info'!O1031&lt;Reference!$E$6),5,IF(AND('Client Info'!O1031&gt;=Reference!$E$6,'Client Info'!O1031&lt;Reference!$E$7),15,IF(Reference!$E$7&lt;='Client Info'!O1031,25))))</f>
        <v>0</v>
      </c>
      <c r="F1031" s="19">
        <f>IF(OR('Client Info'!R1031=Reference!$B$4,'Client Info'!R1031=Reference!$B$5,'Client Info'!R1031=Reference!$B$6),25,0)</f>
        <v>25</v>
      </c>
      <c r="G1031" s="19">
        <f t="shared" si="17"/>
        <v>30</v>
      </c>
      <c r="H1031" s="19" t="s">
        <v>822</v>
      </c>
    </row>
    <row r="1032" spans="1:8" x14ac:dyDescent="0.35">
      <c r="A1032" s="7" t="str">
        <f>VLOOKUP(B1032,'Client Info'!$A:$B,2, FALSE)</f>
        <v>Anthony C. Elliott</v>
      </c>
      <c r="B1032" s="19" t="str">
        <f>'Client Info'!A1032</f>
        <v>EDC2866DRR</v>
      </c>
      <c r="C1032" s="19">
        <f ca="1">(IF('Client Info'!M1032="","",(IF(YEARFRAC('Client Info'!M1032,Reference!$C$4)&lt;1,0,IF(AND(YEARFRAC('Client Info'!M1032,Reference!$C$4)&gt;=1,YEARFRAC('Client Info'!M1032,Reference!$C$4)&lt;=3),5,IF(AND(YEARFRAC('Client Info'!M1032,Reference!$C$4)&gt;=4,YEARFRAC('Client Info'!M1032,Reference!$C$4)&lt;=7),15,IF(YEARFRAC('Client Info'!M1032,Reference!$C$4)&gt;=8,25,IF(YEARFRAC('Client Info'!M1032,Reference!$C$4)=YEARFRAC('Client Info'!M1032,Reference!$C$4),0,0))))))))</f>
        <v>15</v>
      </c>
      <c r="D1032" s="19">
        <f>IF(OR('Client Info'!J1032=Reference!$A$7),0,IF(OR(Reference!$A$5='Client Info'!J1032, 'Client Info'!J1032=Reference!$A$19,'Client Info'!J1032=Reference!$A$23,'Client Info'!J1032=Reference!$A$12),25, IF(OR('Client Info'!J1032=Reference!$A$6, 'Client Info'!J1032=Reference!$A$16),15, IF(OR('Client Info'!J1032=Reference!$A$4,'Client Info'!J1032=Reference!$A$13,'Client Info'!J1032=Reference!$A$17,),5,0))))</f>
        <v>0</v>
      </c>
      <c r="E1032" s="19">
        <f>IF('Client Info'!O1032&lt;Reference!$E$5,0,IF(AND('Client Info'!O1032&gt;=Reference!$E$5,'Client Info'!O1032&lt;Reference!$E$6),5,IF(AND('Client Info'!O1032&gt;=Reference!$E$6,'Client Info'!O1032&lt;Reference!$E$7),15,IF(Reference!$E$7&lt;='Client Info'!O1032,25))))</f>
        <v>15</v>
      </c>
      <c r="F1032" s="19">
        <f>IF(OR('Client Info'!R1032=Reference!$B$4,'Client Info'!R1032=Reference!$B$5,'Client Info'!R1032=Reference!$B$6),25,0)</f>
        <v>0</v>
      </c>
      <c r="G1032" s="19">
        <f t="shared" ca="1" si="17"/>
        <v>30</v>
      </c>
      <c r="H1032" s="19" t="s">
        <v>1365</v>
      </c>
    </row>
    <row r="1033" spans="1:8" x14ac:dyDescent="0.35">
      <c r="A1033" s="7" t="str">
        <f>VLOOKUP(B1033,'Client Info'!$A:$B,2, FALSE)</f>
        <v>Julie Samson</v>
      </c>
      <c r="B1033" s="19" t="str">
        <f>'Client Info'!A1033</f>
        <v>EDC2605</v>
      </c>
      <c r="C1033" s="19">
        <f ca="1">(IF('Client Info'!M1033="","",(IF(YEARFRAC('Client Info'!M1033,Reference!$C$4)&lt;1,0,IF(AND(YEARFRAC('Client Info'!M1033,Reference!$C$4)&gt;=1,YEARFRAC('Client Info'!M1033,Reference!$C$4)&lt;=3),5,IF(AND(YEARFRAC('Client Info'!M1033,Reference!$C$4)&gt;=4,YEARFRAC('Client Info'!M1033,Reference!$C$4)&lt;=7),15,IF(YEARFRAC('Client Info'!M1033,Reference!$C$4)&gt;=8,25,IF(YEARFRAC('Client Info'!M1033,Reference!$C$4)=YEARFRAC('Client Info'!M1033,Reference!$C$4),0,0))))))))</f>
        <v>5</v>
      </c>
      <c r="D1033" s="19">
        <f>IF(OR('Client Info'!J1033=Reference!$A$7),0,IF(OR(Reference!$A$5='Client Info'!J1033, 'Client Info'!J1033=Reference!$A$19,'Client Info'!J1033=Reference!$A$23,'Client Info'!J1033=Reference!$A$12),25, IF(OR('Client Info'!J1033=Reference!$A$6, 'Client Info'!J1033=Reference!$A$16),15, IF(OR('Client Info'!J1033=Reference!$A$4,'Client Info'!J1033=Reference!$A$13,'Client Info'!J1033=Reference!$A$17,),5,0))))</f>
        <v>25</v>
      </c>
      <c r="E1033" s="19">
        <f>IF('Client Info'!O1033&lt;Reference!$E$5,0,IF(AND('Client Info'!O1033&gt;=Reference!$E$5,'Client Info'!O1033&lt;Reference!$E$6),5,IF(AND('Client Info'!O1033&gt;=Reference!$E$6,'Client Info'!O1033&lt;Reference!$E$7),15,IF(Reference!$E$7&lt;='Client Info'!O1033,25))))</f>
        <v>0</v>
      </c>
      <c r="F1033" s="19">
        <f>IF(OR('Client Info'!R1033=Reference!$B$4,'Client Info'!R1033=Reference!$B$5,'Client Info'!R1033=Reference!$B$6),25,0)</f>
        <v>0</v>
      </c>
      <c r="G1033" s="19">
        <f t="shared" ca="1" si="17"/>
        <v>30</v>
      </c>
      <c r="H1033" s="19" t="s">
        <v>835</v>
      </c>
    </row>
    <row r="1034" spans="1:8" x14ac:dyDescent="0.35">
      <c r="A1034" s="7" t="str">
        <f>VLOOKUP(B1034,'Client Info'!$A:$B,2, FALSE)</f>
        <v>Pat Sweeney</v>
      </c>
      <c r="B1034" s="19" t="str">
        <f>'Client Info'!A1034</f>
        <v>EDC0557</v>
      </c>
      <c r="C1034" s="19">
        <f ca="1">(IF('Client Info'!M1034="","",(IF(YEARFRAC('Client Info'!M1034,Reference!$C$4)&lt;1,0,IF(AND(YEARFRAC('Client Info'!M1034,Reference!$C$4)&gt;=1,YEARFRAC('Client Info'!M1034,Reference!$C$4)&lt;=3),5,IF(AND(YEARFRAC('Client Info'!M1034,Reference!$C$4)&gt;=4,YEARFRAC('Client Info'!M1034,Reference!$C$4)&lt;=7),15,IF(YEARFRAC('Client Info'!M1034,Reference!$C$4)&gt;=8,25,IF(YEARFRAC('Client Info'!M1034,Reference!$C$4)=YEARFRAC('Client Info'!M1034,Reference!$C$4),0,0))))))))</f>
        <v>0</v>
      </c>
      <c r="D1034" s="19">
        <f>IF(OR('Client Info'!J1034=Reference!$A$7),0,IF(OR(Reference!$A$5='Client Info'!J1034, 'Client Info'!J1034=Reference!$A$19,'Client Info'!J1034=Reference!$A$23,'Client Info'!J1034=Reference!$A$12),25, IF(OR('Client Info'!J1034=Reference!$A$6, 'Client Info'!J1034=Reference!$A$16),15, IF(OR('Client Info'!J1034=Reference!$A$4,'Client Info'!J1034=Reference!$A$13,'Client Info'!J1034=Reference!$A$17,),5,0))))</f>
        <v>15</v>
      </c>
      <c r="E1034" s="19">
        <f>IF('Client Info'!O1034&lt;Reference!$E$5,0,IF(AND('Client Info'!O1034&gt;=Reference!$E$5,'Client Info'!O1034&lt;Reference!$E$6),5,IF(AND('Client Info'!O1034&gt;=Reference!$E$6,'Client Info'!O1034&lt;Reference!$E$7),15,IF(Reference!$E$7&lt;='Client Info'!O1034,25))))</f>
        <v>15</v>
      </c>
      <c r="F1034" s="19">
        <f>IF(OR('Client Info'!R1034=Reference!$B$4,'Client Info'!R1034=Reference!$B$5,'Client Info'!R1034=Reference!$B$6),25,0)</f>
        <v>25</v>
      </c>
      <c r="G1034" s="19">
        <f t="shared" ca="1" si="17"/>
        <v>55</v>
      </c>
      <c r="H1034" s="19" t="s">
        <v>796</v>
      </c>
    </row>
    <row r="1035" spans="1:8" x14ac:dyDescent="0.35">
      <c r="A1035" s="7" t="str">
        <f>VLOOKUP(B1035,'Client Info'!$A:$B,2, FALSE)</f>
        <v>Clare Briglio</v>
      </c>
      <c r="B1035" s="19" t="str">
        <f>'Client Info'!A1035</f>
        <v>EDC2806DR</v>
      </c>
      <c r="C1035" s="19">
        <f ca="1">(IF('Client Info'!M1035="","",(IF(YEARFRAC('Client Info'!M1035,Reference!$C$4)&lt;1,0,IF(AND(YEARFRAC('Client Info'!M1035,Reference!$C$4)&gt;=1,YEARFRAC('Client Info'!M1035,Reference!$C$4)&lt;=3),5,IF(AND(YEARFRAC('Client Info'!M1035,Reference!$C$4)&gt;=4,YEARFRAC('Client Info'!M1035,Reference!$C$4)&lt;=7),15,IF(YEARFRAC('Client Info'!M1035,Reference!$C$4)&gt;=8,25,IF(YEARFRAC('Client Info'!M1035,Reference!$C$4)=YEARFRAC('Client Info'!M1035,Reference!$C$4),0,0))))))))</f>
        <v>25</v>
      </c>
      <c r="D1035" s="19">
        <f>IF(OR('Client Info'!J1035=Reference!$A$7),0,IF(OR(Reference!$A$5='Client Info'!J1035, 'Client Info'!J1035=Reference!$A$19,'Client Info'!J1035=Reference!$A$23,'Client Info'!J1035=Reference!$A$12),25, IF(OR('Client Info'!J1035=Reference!$A$6, 'Client Info'!J1035=Reference!$A$16),15, IF(OR('Client Info'!J1035=Reference!$A$4,'Client Info'!J1035=Reference!$A$13,'Client Info'!J1035=Reference!$A$17,),5,0))))</f>
        <v>15</v>
      </c>
      <c r="E1035" s="19">
        <f>IF('Client Info'!O1035&lt;Reference!$E$5,0,IF(AND('Client Info'!O1035&gt;=Reference!$E$5,'Client Info'!O1035&lt;Reference!$E$6),5,IF(AND('Client Info'!O1035&gt;=Reference!$E$6,'Client Info'!O1035&lt;Reference!$E$7),15,IF(Reference!$E$7&lt;='Client Info'!O1035,25))))</f>
        <v>15</v>
      </c>
      <c r="F1035" s="19">
        <f>IF(OR('Client Info'!R1035=Reference!$B$4,'Client Info'!R1035=Reference!$B$5,'Client Info'!R1035=Reference!$B$6),25,0)</f>
        <v>0</v>
      </c>
      <c r="G1035" s="19">
        <f t="shared" ca="1" si="17"/>
        <v>55</v>
      </c>
      <c r="H1035" s="19" t="s">
        <v>809</v>
      </c>
    </row>
    <row r="1036" spans="1:8" x14ac:dyDescent="0.35">
      <c r="A1036" s="7" t="str">
        <f>VLOOKUP(B1036,'Client Info'!$A:$B,2, FALSE)</f>
        <v>Karen Scuncio</v>
      </c>
      <c r="B1036" s="19" t="str">
        <f>'Client Info'!A1036</f>
        <v>EDC2337T</v>
      </c>
      <c r="C1036" s="19">
        <f ca="1">(IF('Client Info'!M1036="","",(IF(YEARFRAC('Client Info'!M1036,Reference!$C$4)&lt;1,0,IF(AND(YEARFRAC('Client Info'!M1036,Reference!$C$4)&gt;=1,YEARFRAC('Client Info'!M1036,Reference!$C$4)&lt;=3),5,IF(AND(YEARFRAC('Client Info'!M1036,Reference!$C$4)&gt;=4,YEARFRAC('Client Info'!M1036,Reference!$C$4)&lt;=7),15,IF(YEARFRAC('Client Info'!M1036,Reference!$C$4)&gt;=8,25,IF(YEARFRAC('Client Info'!M1036,Reference!$C$4)=YEARFRAC('Client Info'!M1036,Reference!$C$4),0,0))))))))</f>
        <v>15</v>
      </c>
      <c r="D1036" s="19">
        <f>IF(OR('Client Info'!J1036=Reference!$A$7),0,IF(OR(Reference!$A$5='Client Info'!J1036, 'Client Info'!J1036=Reference!$A$19,'Client Info'!J1036=Reference!$A$23,'Client Info'!J1036=Reference!$A$12),25, IF(OR('Client Info'!J1036=Reference!$A$6, 'Client Info'!J1036=Reference!$A$16),15, IF(OR('Client Info'!J1036=Reference!$A$4,'Client Info'!J1036=Reference!$A$13,'Client Info'!J1036=Reference!$A$17,),5,0))))</f>
        <v>25</v>
      </c>
      <c r="E1036" s="19">
        <f>IF('Client Info'!O1036&lt;Reference!$E$5,0,IF(AND('Client Info'!O1036&gt;=Reference!$E$5,'Client Info'!O1036&lt;Reference!$E$6),5,IF(AND('Client Info'!O1036&gt;=Reference!$E$6,'Client Info'!O1036&lt;Reference!$E$7),15,IF(Reference!$E$7&lt;='Client Info'!O1036,25))))</f>
        <v>0</v>
      </c>
      <c r="F1036" s="19">
        <f>IF(OR('Client Info'!R1036=Reference!$B$4,'Client Info'!R1036=Reference!$B$5,'Client Info'!R1036=Reference!$B$6),25,0)</f>
        <v>25</v>
      </c>
      <c r="G1036" s="19">
        <f t="shared" ca="1" si="17"/>
        <v>65</v>
      </c>
      <c r="H1036" s="19" t="s">
        <v>804</v>
      </c>
    </row>
    <row r="1037" spans="1:8" x14ac:dyDescent="0.35">
      <c r="A1037" s="7" t="str">
        <f>VLOOKUP(B1037,'Client Info'!$A:$B,2, FALSE)</f>
        <v>Michael Kauffman</v>
      </c>
      <c r="B1037" s="19" t="str">
        <f>'Client Info'!A1037</f>
        <v>EDC0813</v>
      </c>
      <c r="C1037" s="19">
        <f ca="1">(IF('Client Info'!M1037="","",(IF(YEARFRAC('Client Info'!M1037,Reference!$C$4)&lt;1,0,IF(AND(YEARFRAC('Client Info'!M1037,Reference!$C$4)&gt;=1,YEARFRAC('Client Info'!M1037,Reference!$C$4)&lt;=3),5,IF(AND(YEARFRAC('Client Info'!M1037,Reference!$C$4)&gt;=4,YEARFRAC('Client Info'!M1037,Reference!$C$4)&lt;=7),15,IF(YEARFRAC('Client Info'!M1037,Reference!$C$4)&gt;=8,25,IF(YEARFRAC('Client Info'!M1037,Reference!$C$4)=YEARFRAC('Client Info'!M1037,Reference!$C$4),0,0))))))))</f>
        <v>15</v>
      </c>
      <c r="D1037" s="19">
        <f>IF(OR('Client Info'!J1037=Reference!$A$7),0,IF(OR(Reference!$A$5='Client Info'!J1037, 'Client Info'!J1037=Reference!$A$19,'Client Info'!J1037=Reference!$A$23,'Client Info'!J1037=Reference!$A$12),25, IF(OR('Client Info'!J1037=Reference!$A$6, 'Client Info'!J1037=Reference!$A$16),15, IF(OR('Client Info'!J1037=Reference!$A$4,'Client Info'!J1037=Reference!$A$13,'Client Info'!J1037=Reference!$A$17,),5,0))))</f>
        <v>25</v>
      </c>
      <c r="E1037" s="19">
        <f>IF('Client Info'!O1037&lt;Reference!$E$5,0,IF(AND('Client Info'!O1037&gt;=Reference!$E$5,'Client Info'!O1037&lt;Reference!$E$6),5,IF(AND('Client Info'!O1037&gt;=Reference!$E$6,'Client Info'!O1037&lt;Reference!$E$7),15,IF(Reference!$E$7&lt;='Client Info'!O1037,25))))</f>
        <v>0</v>
      </c>
      <c r="F1037" s="19">
        <f>IF(OR('Client Info'!R1037=Reference!$B$4,'Client Info'!R1037=Reference!$B$5,'Client Info'!R1037=Reference!$B$6),25,0)</f>
        <v>0</v>
      </c>
      <c r="G1037" s="19">
        <f t="shared" ca="1" si="17"/>
        <v>40</v>
      </c>
      <c r="H1037" s="19" t="s">
        <v>882</v>
      </c>
    </row>
    <row r="1038" spans="1:8" x14ac:dyDescent="0.35">
      <c r="A1038" s="7" t="str">
        <f>VLOOKUP(B1038,'Client Info'!$A:$B,2, FALSE)</f>
        <v>Georg Winkler</v>
      </c>
      <c r="B1038" s="19" t="str">
        <f>'Client Info'!A1038</f>
        <v>EDC1795g</v>
      </c>
      <c r="C1038" s="19" t="str">
        <f>(IF('Client Info'!M1038="","",(IF(YEARFRAC('Client Info'!M1038,Reference!$C$4)&lt;1,0,IF(AND(YEARFRAC('Client Info'!M1038,Reference!$C$4)&gt;=1,YEARFRAC('Client Info'!M1038,Reference!$C$4)&lt;=3),5,IF(AND(YEARFRAC('Client Info'!M1038,Reference!$C$4)&gt;=4,YEARFRAC('Client Info'!M1038,Reference!$C$4)&lt;=7),15,IF(YEARFRAC('Client Info'!M1038,Reference!$C$4)&gt;=8,25,IF(YEARFRAC('Client Info'!M1038,Reference!$C$4)=YEARFRAC('Client Info'!M1038,Reference!$C$4),0,0))))))))</f>
        <v/>
      </c>
      <c r="D1038" s="19">
        <f>IF(OR('Client Info'!J1038=Reference!$A$7),0,IF(OR(Reference!$A$5='Client Info'!J1038, 'Client Info'!J1038=Reference!$A$19,'Client Info'!J1038=Reference!$A$23,'Client Info'!J1038=Reference!$A$12),25, IF(OR('Client Info'!J1038=Reference!$A$6, 'Client Info'!J1038=Reference!$A$16),15, IF(OR('Client Info'!J1038=Reference!$A$4,'Client Info'!J1038=Reference!$A$13,'Client Info'!J1038=Reference!$A$17,),5,0))))</f>
        <v>5</v>
      </c>
      <c r="E1038" s="19">
        <f>IF('Client Info'!O1038&lt;Reference!$E$5,0,IF(AND('Client Info'!O1038&gt;=Reference!$E$5,'Client Info'!O1038&lt;Reference!$E$6),5,IF(AND('Client Info'!O1038&gt;=Reference!$E$6,'Client Info'!O1038&lt;Reference!$E$7),15,IF(Reference!$E$7&lt;='Client Info'!O1038,25))))</f>
        <v>0</v>
      </c>
      <c r="F1038" s="19">
        <f>IF(OR('Client Info'!R1038=Reference!$B$4,'Client Info'!R1038=Reference!$B$5,'Client Info'!R1038=Reference!$B$6),25,0)</f>
        <v>0</v>
      </c>
      <c r="G1038" s="19">
        <f t="shared" si="17"/>
        <v>5</v>
      </c>
      <c r="H1038" s="19" t="s">
        <v>1063</v>
      </c>
    </row>
    <row r="1039" spans="1:8" x14ac:dyDescent="0.35">
      <c r="A1039" s="7" t="str">
        <f>VLOOKUP(B1039,'Client Info'!$A:$B,2, FALSE)</f>
        <v>Gonzalo Fernandez</v>
      </c>
      <c r="B1039" s="19" t="str">
        <f>'Client Info'!A1039</f>
        <v>EDC2955</v>
      </c>
      <c r="C1039" s="19" t="str">
        <f>(IF('Client Info'!M1039="","",(IF(YEARFRAC('Client Info'!M1039,Reference!$C$4)&lt;1,0,IF(AND(YEARFRAC('Client Info'!M1039,Reference!$C$4)&gt;=1,YEARFRAC('Client Info'!M1039,Reference!$C$4)&lt;=3),5,IF(AND(YEARFRAC('Client Info'!M1039,Reference!$C$4)&gt;=4,YEARFRAC('Client Info'!M1039,Reference!$C$4)&lt;=7),15,IF(YEARFRAC('Client Info'!M1039,Reference!$C$4)&gt;=8,25,IF(YEARFRAC('Client Info'!M1039,Reference!$C$4)=YEARFRAC('Client Info'!M1039,Reference!$C$4),0,0))))))))</f>
        <v/>
      </c>
      <c r="D1039" s="19">
        <f>IF(OR('Client Info'!J1039=Reference!$A$7),0,IF(OR(Reference!$A$5='Client Info'!J1039, 'Client Info'!J1039=Reference!$A$19,'Client Info'!J1039=Reference!$A$23,'Client Info'!J1039=Reference!$A$12),25, IF(OR('Client Info'!J1039=Reference!$A$6, 'Client Info'!J1039=Reference!$A$16),15, IF(OR('Client Info'!J1039=Reference!$A$4,'Client Info'!J1039=Reference!$A$13,'Client Info'!J1039=Reference!$A$17,),5,0))))</f>
        <v>0</v>
      </c>
      <c r="E1039" s="19">
        <f>IF('Client Info'!O1039&lt;Reference!$E$5,0,IF(AND('Client Info'!O1039&gt;=Reference!$E$5,'Client Info'!O1039&lt;Reference!$E$6),5,IF(AND('Client Info'!O1039&gt;=Reference!$E$6,'Client Info'!O1039&lt;Reference!$E$7),15,IF(Reference!$E$7&lt;='Client Info'!O1039,25))))</f>
        <v>0</v>
      </c>
      <c r="F1039" s="19">
        <f>IF(OR('Client Info'!R1039=Reference!$B$4,'Client Info'!R1039=Reference!$B$5,'Client Info'!R1039=Reference!$B$6),25,0)</f>
        <v>25</v>
      </c>
      <c r="G1039" s="19">
        <f t="shared" si="17"/>
        <v>25</v>
      </c>
      <c r="H1039" s="19" t="s">
        <v>848</v>
      </c>
    </row>
    <row r="1040" spans="1:8" x14ac:dyDescent="0.35">
      <c r="A1040" s="7" t="str">
        <f>VLOOKUP(B1040,'Client Info'!$A:$B,2, FALSE)</f>
        <v>Alondra Gaytan</v>
      </c>
      <c r="B1040" s="19" t="str">
        <f>'Client Info'!A1040</f>
        <v>EDC1921g</v>
      </c>
      <c r="C1040" s="19" t="str">
        <f>(IF('Client Info'!M1040="","",(IF(YEARFRAC('Client Info'!M1040,Reference!$C$4)&lt;1,0,IF(AND(YEARFRAC('Client Info'!M1040,Reference!$C$4)&gt;=1,YEARFRAC('Client Info'!M1040,Reference!$C$4)&lt;=3),5,IF(AND(YEARFRAC('Client Info'!M1040,Reference!$C$4)&gt;=4,YEARFRAC('Client Info'!M1040,Reference!$C$4)&lt;=7),15,IF(YEARFRAC('Client Info'!M1040,Reference!$C$4)&gt;=8,25,IF(YEARFRAC('Client Info'!M1040,Reference!$C$4)=YEARFRAC('Client Info'!M1040,Reference!$C$4),0,0))))))))</f>
        <v/>
      </c>
      <c r="D1040" s="19">
        <f>IF(OR('Client Info'!J1040=Reference!$A$7),0,IF(OR(Reference!$A$5='Client Info'!J1040, 'Client Info'!J1040=Reference!$A$19,'Client Info'!J1040=Reference!$A$23,'Client Info'!J1040=Reference!$A$12),25, IF(OR('Client Info'!J1040=Reference!$A$6, 'Client Info'!J1040=Reference!$A$16),15, IF(OR('Client Info'!J1040=Reference!$A$4,'Client Info'!J1040=Reference!$A$13,'Client Info'!J1040=Reference!$A$17,),5,0))))</f>
        <v>15</v>
      </c>
      <c r="E1040" s="19">
        <f>IF('Client Info'!O1040&lt;Reference!$E$5,0,IF(AND('Client Info'!O1040&gt;=Reference!$E$5,'Client Info'!O1040&lt;Reference!$E$6),5,IF(AND('Client Info'!O1040&gt;=Reference!$E$6,'Client Info'!O1040&lt;Reference!$E$7),15,IF(Reference!$E$7&lt;='Client Info'!O1040,25))))</f>
        <v>0</v>
      </c>
      <c r="F1040" s="19">
        <f>IF(OR('Client Info'!R1040=Reference!$B$4,'Client Info'!R1040=Reference!$B$5,'Client Info'!R1040=Reference!$B$6),25,0)</f>
        <v>0</v>
      </c>
      <c r="G1040" s="19">
        <f t="shared" si="17"/>
        <v>15</v>
      </c>
      <c r="H1040" s="19" t="s">
        <v>885</v>
      </c>
    </row>
    <row r="1041" spans="1:8" x14ac:dyDescent="0.35">
      <c r="A1041" s="7" t="str">
        <f>VLOOKUP(B1041,'Client Info'!$A:$B,2, FALSE)</f>
        <v>Karen Scuncio</v>
      </c>
      <c r="B1041" s="19" t="str">
        <f>'Client Info'!A1041</f>
        <v>EDC2507T</v>
      </c>
      <c r="C1041" s="19">
        <f ca="1">(IF('Client Info'!M1041="","",(IF(YEARFRAC('Client Info'!M1041,Reference!$C$4)&lt;1,0,IF(AND(YEARFRAC('Client Info'!M1041,Reference!$C$4)&gt;=1,YEARFRAC('Client Info'!M1041,Reference!$C$4)&lt;=3),5,IF(AND(YEARFRAC('Client Info'!M1041,Reference!$C$4)&gt;=4,YEARFRAC('Client Info'!M1041,Reference!$C$4)&lt;=7),15,IF(YEARFRAC('Client Info'!M1041,Reference!$C$4)&gt;=8,25,IF(YEARFRAC('Client Info'!M1041,Reference!$C$4)=YEARFRAC('Client Info'!M1041,Reference!$C$4),0,0))))))))</f>
        <v>0</v>
      </c>
      <c r="D1041" s="19">
        <f>IF(OR('Client Info'!J1041=Reference!$A$7),0,IF(OR(Reference!$A$5='Client Info'!J1041, 'Client Info'!J1041=Reference!$A$19,'Client Info'!J1041=Reference!$A$23,'Client Info'!J1041=Reference!$A$12),25, IF(OR('Client Info'!J1041=Reference!$A$6, 'Client Info'!J1041=Reference!$A$16),15, IF(OR('Client Info'!J1041=Reference!$A$4,'Client Info'!J1041=Reference!$A$13,'Client Info'!J1041=Reference!$A$17,),5,0))))</f>
        <v>5</v>
      </c>
      <c r="E1041" s="19">
        <f>IF('Client Info'!O1041&lt;Reference!$E$5,0,IF(AND('Client Info'!O1041&gt;=Reference!$E$5,'Client Info'!O1041&lt;Reference!$E$6),5,IF(AND('Client Info'!O1041&gt;=Reference!$E$6,'Client Info'!O1041&lt;Reference!$E$7),15,IF(Reference!$E$7&lt;='Client Info'!O1041,25))))</f>
        <v>15</v>
      </c>
      <c r="F1041" s="19">
        <f>IF(OR('Client Info'!R1041=Reference!$B$4,'Client Info'!R1041=Reference!$B$5,'Client Info'!R1041=Reference!$B$6),25,0)</f>
        <v>0</v>
      </c>
      <c r="G1041" s="19">
        <f t="shared" ca="1" si="17"/>
        <v>20</v>
      </c>
      <c r="H1041" s="19" t="s">
        <v>804</v>
      </c>
    </row>
    <row r="1042" spans="1:8" x14ac:dyDescent="0.35">
      <c r="A1042" s="7" t="str">
        <f>VLOOKUP(B1042,'Client Info'!$A:$B,2, FALSE)</f>
        <v>Alondra Gaytan</v>
      </c>
      <c r="B1042" s="19" t="str">
        <f>'Client Info'!A1042</f>
        <v>EDC1988g</v>
      </c>
      <c r="C1042" s="19" t="str">
        <f>(IF('Client Info'!M1042="","",(IF(YEARFRAC('Client Info'!M1042,Reference!$C$4)&lt;1,0,IF(AND(YEARFRAC('Client Info'!M1042,Reference!$C$4)&gt;=1,YEARFRAC('Client Info'!M1042,Reference!$C$4)&lt;=3),5,IF(AND(YEARFRAC('Client Info'!M1042,Reference!$C$4)&gt;=4,YEARFRAC('Client Info'!M1042,Reference!$C$4)&lt;=7),15,IF(YEARFRAC('Client Info'!M1042,Reference!$C$4)&gt;=8,25,IF(YEARFRAC('Client Info'!M1042,Reference!$C$4)=YEARFRAC('Client Info'!M1042,Reference!$C$4),0,0))))))))</f>
        <v/>
      </c>
      <c r="D1042" s="19">
        <f>IF(OR('Client Info'!J1042=Reference!$A$7),0,IF(OR(Reference!$A$5='Client Info'!J1042, 'Client Info'!J1042=Reference!$A$19,'Client Info'!J1042=Reference!$A$23,'Client Info'!J1042=Reference!$A$12),25, IF(OR('Client Info'!J1042=Reference!$A$6, 'Client Info'!J1042=Reference!$A$16),15, IF(OR('Client Info'!J1042=Reference!$A$4,'Client Info'!J1042=Reference!$A$13,'Client Info'!J1042=Reference!$A$17,),5,0))))</f>
        <v>0</v>
      </c>
      <c r="E1042" s="19">
        <f>IF('Client Info'!O1042&lt;Reference!$E$5,0,IF(AND('Client Info'!O1042&gt;=Reference!$E$5,'Client Info'!O1042&lt;Reference!$E$6),5,IF(AND('Client Info'!O1042&gt;=Reference!$E$6,'Client Info'!O1042&lt;Reference!$E$7),15,IF(Reference!$E$7&lt;='Client Info'!O1042,25))))</f>
        <v>0</v>
      </c>
      <c r="F1042" s="19">
        <f>IF(OR('Client Info'!R1042=Reference!$B$4,'Client Info'!R1042=Reference!$B$5,'Client Info'!R1042=Reference!$B$6),25,0)</f>
        <v>25</v>
      </c>
      <c r="G1042" s="19">
        <f t="shared" si="17"/>
        <v>25</v>
      </c>
      <c r="H1042" s="19" t="s">
        <v>885</v>
      </c>
    </row>
    <row r="1043" spans="1:8" x14ac:dyDescent="0.35">
      <c r="A1043" s="7" t="str">
        <f>VLOOKUP(B1043,'Client Info'!$A:$B,2, FALSE)</f>
        <v>Michael Kauffman</v>
      </c>
      <c r="B1043" s="19" t="str">
        <f>'Client Info'!A1043</f>
        <v>EDC2645</v>
      </c>
      <c r="C1043" s="19" t="str">
        <f>(IF('Client Info'!M1043="","",(IF(YEARFRAC('Client Info'!M1043,Reference!$C$4)&lt;1,0,IF(AND(YEARFRAC('Client Info'!M1043,Reference!$C$4)&gt;=1,YEARFRAC('Client Info'!M1043,Reference!$C$4)&lt;=3),5,IF(AND(YEARFRAC('Client Info'!M1043,Reference!$C$4)&gt;=4,YEARFRAC('Client Info'!M1043,Reference!$C$4)&lt;=7),15,IF(YEARFRAC('Client Info'!M1043,Reference!$C$4)&gt;=8,25,IF(YEARFRAC('Client Info'!M1043,Reference!$C$4)=YEARFRAC('Client Info'!M1043,Reference!$C$4),0,0))))))))</f>
        <v/>
      </c>
      <c r="D1043" s="19">
        <f>IF(OR('Client Info'!J1043=Reference!$A$7),0,IF(OR(Reference!$A$5='Client Info'!J1043, 'Client Info'!J1043=Reference!$A$19,'Client Info'!J1043=Reference!$A$23,'Client Info'!J1043=Reference!$A$12),25, IF(OR('Client Info'!J1043=Reference!$A$6, 'Client Info'!J1043=Reference!$A$16),15, IF(OR('Client Info'!J1043=Reference!$A$4,'Client Info'!J1043=Reference!$A$13,'Client Info'!J1043=Reference!$A$17,),5,0))))</f>
        <v>15</v>
      </c>
      <c r="E1043" s="19">
        <f>IF('Client Info'!O1043&lt;Reference!$E$5,0,IF(AND('Client Info'!O1043&gt;=Reference!$E$5,'Client Info'!O1043&lt;Reference!$E$6),5,IF(AND('Client Info'!O1043&gt;=Reference!$E$6,'Client Info'!O1043&lt;Reference!$E$7),15,IF(Reference!$E$7&lt;='Client Info'!O1043,25))))</f>
        <v>0</v>
      </c>
      <c r="F1043" s="19">
        <f>IF(OR('Client Info'!R1043=Reference!$B$4,'Client Info'!R1043=Reference!$B$5,'Client Info'!R1043=Reference!$B$6),25,0)</f>
        <v>0</v>
      </c>
      <c r="G1043" s="19">
        <f t="shared" si="17"/>
        <v>15</v>
      </c>
      <c r="H1043" s="19" t="s">
        <v>882</v>
      </c>
    </row>
    <row r="1044" spans="1:8" x14ac:dyDescent="0.35">
      <c r="A1044" s="7" t="str">
        <f>VLOOKUP(B1044,'Client Info'!$A:$B,2, FALSE)</f>
        <v>Alondra Gaytan</v>
      </c>
      <c r="B1044" s="19" t="str">
        <f>'Client Info'!A1044</f>
        <v>EDC2101</v>
      </c>
      <c r="C1044" s="19" t="str">
        <f>(IF('Client Info'!M1044="","",(IF(YEARFRAC('Client Info'!M1044,Reference!$C$4)&lt;1,0,IF(AND(YEARFRAC('Client Info'!M1044,Reference!$C$4)&gt;=1,YEARFRAC('Client Info'!M1044,Reference!$C$4)&lt;=3),5,IF(AND(YEARFRAC('Client Info'!M1044,Reference!$C$4)&gt;=4,YEARFRAC('Client Info'!M1044,Reference!$C$4)&lt;=7),15,IF(YEARFRAC('Client Info'!M1044,Reference!$C$4)&gt;=8,25,IF(YEARFRAC('Client Info'!M1044,Reference!$C$4)=YEARFRAC('Client Info'!M1044,Reference!$C$4),0,0))))))))</f>
        <v/>
      </c>
      <c r="D1044" s="19">
        <f>IF(OR('Client Info'!J1044=Reference!$A$7),0,IF(OR(Reference!$A$5='Client Info'!J1044, 'Client Info'!J1044=Reference!$A$19,'Client Info'!J1044=Reference!$A$23,'Client Info'!J1044=Reference!$A$12),25, IF(OR('Client Info'!J1044=Reference!$A$6, 'Client Info'!J1044=Reference!$A$16),15, IF(OR('Client Info'!J1044=Reference!$A$4,'Client Info'!J1044=Reference!$A$13,'Client Info'!J1044=Reference!$A$17,),5,0))))</f>
        <v>25</v>
      </c>
      <c r="E1044" s="19">
        <f>IF('Client Info'!O1044&lt;Reference!$E$5,0,IF(AND('Client Info'!O1044&gt;=Reference!$E$5,'Client Info'!O1044&lt;Reference!$E$6),5,IF(AND('Client Info'!O1044&gt;=Reference!$E$6,'Client Info'!O1044&lt;Reference!$E$7),15,IF(Reference!$E$7&lt;='Client Info'!O1044,25))))</f>
        <v>0</v>
      </c>
      <c r="F1044" s="19">
        <f>IF(OR('Client Info'!R1044=Reference!$B$4,'Client Info'!R1044=Reference!$B$5,'Client Info'!R1044=Reference!$B$6),25,0)</f>
        <v>0</v>
      </c>
      <c r="G1044" s="19">
        <f t="shared" si="17"/>
        <v>25</v>
      </c>
      <c r="H1044" s="19" t="s">
        <v>885</v>
      </c>
    </row>
    <row r="1045" spans="1:8" x14ac:dyDescent="0.35">
      <c r="A1045" s="7" t="str">
        <f>VLOOKUP(B1045,'Client Info'!$A:$B,2, FALSE)</f>
        <v>Gonzalo Fernandez</v>
      </c>
      <c r="B1045" s="19" t="str">
        <f>'Client Info'!A1045</f>
        <v>EDC1457</v>
      </c>
      <c r="C1045" s="19">
        <f ca="1">(IF('Client Info'!M1045="","",(IF(YEARFRAC('Client Info'!M1045,Reference!$C$4)&lt;1,0,IF(AND(YEARFRAC('Client Info'!M1045,Reference!$C$4)&gt;=1,YEARFRAC('Client Info'!M1045,Reference!$C$4)&lt;=3),5,IF(AND(YEARFRAC('Client Info'!M1045,Reference!$C$4)&gt;=4,YEARFRAC('Client Info'!M1045,Reference!$C$4)&lt;=7),15,IF(YEARFRAC('Client Info'!M1045,Reference!$C$4)&gt;=8,25,IF(YEARFRAC('Client Info'!M1045,Reference!$C$4)=YEARFRAC('Client Info'!M1045,Reference!$C$4),0,0))))))))</f>
        <v>25</v>
      </c>
      <c r="D1045" s="19">
        <f>IF(OR('Client Info'!J1045=Reference!$A$7),0,IF(OR(Reference!$A$5='Client Info'!J1045, 'Client Info'!J1045=Reference!$A$19,'Client Info'!J1045=Reference!$A$23,'Client Info'!J1045=Reference!$A$12),25, IF(OR('Client Info'!J1045=Reference!$A$6, 'Client Info'!J1045=Reference!$A$16),15, IF(OR('Client Info'!J1045=Reference!$A$4,'Client Info'!J1045=Reference!$A$13,'Client Info'!J1045=Reference!$A$17,),5,0))))</f>
        <v>5</v>
      </c>
      <c r="E1045" s="19">
        <f>IF('Client Info'!O1045&lt;Reference!$E$5,0,IF(AND('Client Info'!O1045&gt;=Reference!$E$5,'Client Info'!O1045&lt;Reference!$E$6),5,IF(AND('Client Info'!O1045&gt;=Reference!$E$6,'Client Info'!O1045&lt;Reference!$E$7),15,IF(Reference!$E$7&lt;='Client Info'!O1045,25))))</f>
        <v>0</v>
      </c>
      <c r="F1045" s="19">
        <f>IF(OR('Client Info'!R1045=Reference!$B$4,'Client Info'!R1045=Reference!$B$5,'Client Info'!R1045=Reference!$B$6),25,0)</f>
        <v>0</v>
      </c>
      <c r="G1045" s="19">
        <f t="shared" ca="1" si="17"/>
        <v>30</v>
      </c>
      <c r="H1045" s="19" t="s">
        <v>848</v>
      </c>
    </row>
    <row r="1046" spans="1:8" x14ac:dyDescent="0.35">
      <c r="A1046" s="7" t="str">
        <f>VLOOKUP(B1046,'Client Info'!$A:$B,2, FALSE)</f>
        <v>Clare Briglio</v>
      </c>
      <c r="B1046" s="19" t="str">
        <f>'Client Info'!A1046</f>
        <v>EDC1973g</v>
      </c>
      <c r="C1046" s="19">
        <f ca="1">(IF('Client Info'!M1046="","",(IF(YEARFRAC('Client Info'!M1046,Reference!$C$4)&lt;1,0,IF(AND(YEARFRAC('Client Info'!M1046,Reference!$C$4)&gt;=1,YEARFRAC('Client Info'!M1046,Reference!$C$4)&lt;=3),5,IF(AND(YEARFRAC('Client Info'!M1046,Reference!$C$4)&gt;=4,YEARFRAC('Client Info'!M1046,Reference!$C$4)&lt;=7),15,IF(YEARFRAC('Client Info'!M1046,Reference!$C$4)&gt;=8,25,IF(YEARFRAC('Client Info'!M1046,Reference!$C$4)=YEARFRAC('Client Info'!M1046,Reference!$C$4),0,0))))))))</f>
        <v>0</v>
      </c>
      <c r="D1046" s="19">
        <f>IF(OR('Client Info'!J1046=Reference!$A$7),0,IF(OR(Reference!$A$5='Client Info'!J1046, 'Client Info'!J1046=Reference!$A$19,'Client Info'!J1046=Reference!$A$23,'Client Info'!J1046=Reference!$A$12),25, IF(OR('Client Info'!J1046=Reference!$A$6, 'Client Info'!J1046=Reference!$A$16),15, IF(OR('Client Info'!J1046=Reference!$A$4,'Client Info'!J1046=Reference!$A$13,'Client Info'!J1046=Reference!$A$17,),5,0))))</f>
        <v>5</v>
      </c>
      <c r="E1046" s="19">
        <f>IF('Client Info'!O1046&lt;Reference!$E$5,0,IF(AND('Client Info'!O1046&gt;=Reference!$E$5,'Client Info'!O1046&lt;Reference!$E$6),5,IF(AND('Client Info'!O1046&gt;=Reference!$E$6,'Client Info'!O1046&lt;Reference!$E$7),15,IF(Reference!$E$7&lt;='Client Info'!O1046,25))))</f>
        <v>0</v>
      </c>
      <c r="F1046" s="19">
        <f>IF(OR('Client Info'!R1046=Reference!$B$4,'Client Info'!R1046=Reference!$B$5,'Client Info'!R1046=Reference!$B$6),25,0)</f>
        <v>0</v>
      </c>
      <c r="G1046" s="19">
        <f t="shared" ca="1" si="17"/>
        <v>5</v>
      </c>
      <c r="H1046" s="19" t="s">
        <v>809</v>
      </c>
    </row>
    <row r="1047" spans="1:8" x14ac:dyDescent="0.35">
      <c r="A1047" s="7" t="str">
        <f>VLOOKUP(B1047,'Client Info'!$A:$B,2, FALSE)</f>
        <v>Alondra Gaytan</v>
      </c>
      <c r="B1047" s="19" t="str">
        <f>'Client Info'!A1047</f>
        <v>EDC2063g</v>
      </c>
      <c r="C1047" s="19" t="str">
        <f>(IF('Client Info'!M1047="","",(IF(YEARFRAC('Client Info'!M1047,Reference!$C$4)&lt;1,0,IF(AND(YEARFRAC('Client Info'!M1047,Reference!$C$4)&gt;=1,YEARFRAC('Client Info'!M1047,Reference!$C$4)&lt;=3),5,IF(AND(YEARFRAC('Client Info'!M1047,Reference!$C$4)&gt;=4,YEARFRAC('Client Info'!M1047,Reference!$C$4)&lt;=7),15,IF(YEARFRAC('Client Info'!M1047,Reference!$C$4)&gt;=8,25,IF(YEARFRAC('Client Info'!M1047,Reference!$C$4)=YEARFRAC('Client Info'!M1047,Reference!$C$4),0,0))))))))</f>
        <v/>
      </c>
      <c r="D1047" s="19">
        <f>IF(OR('Client Info'!J1047=Reference!$A$7),0,IF(OR(Reference!$A$5='Client Info'!J1047, 'Client Info'!J1047=Reference!$A$19,'Client Info'!J1047=Reference!$A$23,'Client Info'!J1047=Reference!$A$12),25, IF(OR('Client Info'!J1047=Reference!$A$6, 'Client Info'!J1047=Reference!$A$16),15, IF(OR('Client Info'!J1047=Reference!$A$4,'Client Info'!J1047=Reference!$A$13,'Client Info'!J1047=Reference!$A$17,),5,0))))</f>
        <v>0</v>
      </c>
      <c r="E1047" s="19">
        <f>IF('Client Info'!O1047&lt;Reference!$E$5,0,IF(AND('Client Info'!O1047&gt;=Reference!$E$5,'Client Info'!O1047&lt;Reference!$E$6),5,IF(AND('Client Info'!O1047&gt;=Reference!$E$6,'Client Info'!O1047&lt;Reference!$E$7),15,IF(Reference!$E$7&lt;='Client Info'!O1047,25))))</f>
        <v>0</v>
      </c>
      <c r="F1047" s="19">
        <f>IF(OR('Client Info'!R1047=Reference!$B$4,'Client Info'!R1047=Reference!$B$5,'Client Info'!R1047=Reference!$B$6),25,0)</f>
        <v>25</v>
      </c>
      <c r="G1047" s="19">
        <f t="shared" si="17"/>
        <v>25</v>
      </c>
      <c r="H1047" s="19" t="s">
        <v>885</v>
      </c>
    </row>
    <row r="1048" spans="1:8" x14ac:dyDescent="0.35">
      <c r="A1048" s="7" t="str">
        <f>VLOOKUP(B1048,'Client Info'!$A:$B,2, FALSE)</f>
        <v>Alondra Gaytan</v>
      </c>
      <c r="B1048" s="19" t="str">
        <f>'Client Info'!A1048</f>
        <v>EDC2228</v>
      </c>
      <c r="C1048" s="19" t="str">
        <f>(IF('Client Info'!M1048="","",(IF(YEARFRAC('Client Info'!M1048,Reference!$C$4)&lt;1,0,IF(AND(YEARFRAC('Client Info'!M1048,Reference!$C$4)&gt;=1,YEARFRAC('Client Info'!M1048,Reference!$C$4)&lt;=3),5,IF(AND(YEARFRAC('Client Info'!M1048,Reference!$C$4)&gt;=4,YEARFRAC('Client Info'!M1048,Reference!$C$4)&lt;=7),15,IF(YEARFRAC('Client Info'!M1048,Reference!$C$4)&gt;=8,25,IF(YEARFRAC('Client Info'!M1048,Reference!$C$4)=YEARFRAC('Client Info'!M1048,Reference!$C$4),0,0))))))))</f>
        <v/>
      </c>
      <c r="D1048" s="19">
        <f>IF(OR('Client Info'!J1048=Reference!$A$7),0,IF(OR(Reference!$A$5='Client Info'!J1048, 'Client Info'!J1048=Reference!$A$19,'Client Info'!J1048=Reference!$A$23,'Client Info'!J1048=Reference!$A$12),25, IF(OR('Client Info'!J1048=Reference!$A$6, 'Client Info'!J1048=Reference!$A$16),15, IF(OR('Client Info'!J1048=Reference!$A$4,'Client Info'!J1048=Reference!$A$13,'Client Info'!J1048=Reference!$A$17,),5,0))))</f>
        <v>0</v>
      </c>
      <c r="E1048" s="19">
        <f>IF('Client Info'!O1048&lt;Reference!$E$5,0,IF(AND('Client Info'!O1048&gt;=Reference!$E$5,'Client Info'!O1048&lt;Reference!$E$6),5,IF(AND('Client Info'!O1048&gt;=Reference!$E$6,'Client Info'!O1048&lt;Reference!$E$7),15,IF(Reference!$E$7&lt;='Client Info'!O1048,25))))</f>
        <v>0</v>
      </c>
      <c r="F1048" s="19">
        <f>IF(OR('Client Info'!R1048=Reference!$B$4,'Client Info'!R1048=Reference!$B$5,'Client Info'!R1048=Reference!$B$6),25,0)</f>
        <v>25</v>
      </c>
      <c r="G1048" s="19">
        <f t="shared" si="17"/>
        <v>25</v>
      </c>
      <c r="H1048" s="19" t="s">
        <v>885</v>
      </c>
    </row>
    <row r="1049" spans="1:8" x14ac:dyDescent="0.35">
      <c r="A1049" s="7" t="str">
        <f>VLOOKUP(B1049,'Client Info'!$A:$B,2, FALSE)</f>
        <v>Alondra Gaytan</v>
      </c>
      <c r="B1049" s="19" t="str">
        <f>'Client Info'!A1049</f>
        <v>EDC1917</v>
      </c>
      <c r="C1049" s="19" t="str">
        <f>(IF('Client Info'!M1049="","",(IF(YEARFRAC('Client Info'!M1049,Reference!$C$4)&lt;1,0,IF(AND(YEARFRAC('Client Info'!M1049,Reference!$C$4)&gt;=1,YEARFRAC('Client Info'!M1049,Reference!$C$4)&lt;=3),5,IF(AND(YEARFRAC('Client Info'!M1049,Reference!$C$4)&gt;=4,YEARFRAC('Client Info'!M1049,Reference!$C$4)&lt;=7),15,IF(YEARFRAC('Client Info'!M1049,Reference!$C$4)&gt;=8,25,IF(YEARFRAC('Client Info'!M1049,Reference!$C$4)=YEARFRAC('Client Info'!M1049,Reference!$C$4),0,0))))))))</f>
        <v/>
      </c>
      <c r="D1049" s="19">
        <f>IF(OR('Client Info'!J1049=Reference!$A$7),0,IF(OR(Reference!$A$5='Client Info'!J1049, 'Client Info'!J1049=Reference!$A$19,'Client Info'!J1049=Reference!$A$23,'Client Info'!J1049=Reference!$A$12),25, IF(OR('Client Info'!J1049=Reference!$A$6, 'Client Info'!J1049=Reference!$A$16),15, IF(OR('Client Info'!J1049=Reference!$A$4,'Client Info'!J1049=Reference!$A$13,'Client Info'!J1049=Reference!$A$17,),5,0))))</f>
        <v>0</v>
      </c>
      <c r="E1049" s="19">
        <f>IF('Client Info'!O1049&lt;Reference!$E$5,0,IF(AND('Client Info'!O1049&gt;=Reference!$E$5,'Client Info'!O1049&lt;Reference!$E$6),5,IF(AND('Client Info'!O1049&gt;=Reference!$E$6,'Client Info'!O1049&lt;Reference!$E$7),15,IF(Reference!$E$7&lt;='Client Info'!O1049,25))))</f>
        <v>0</v>
      </c>
      <c r="F1049" s="19">
        <f>IF(OR('Client Info'!R1049=Reference!$B$4,'Client Info'!R1049=Reference!$B$5,'Client Info'!R1049=Reference!$B$6),25,0)</f>
        <v>0</v>
      </c>
      <c r="G1049" s="19">
        <f t="shared" si="17"/>
        <v>0</v>
      </c>
      <c r="H1049" s="19" t="s">
        <v>885</v>
      </c>
    </row>
    <row r="1050" spans="1:8" x14ac:dyDescent="0.35">
      <c r="A1050" s="7" t="str">
        <f>VLOOKUP(B1050,'Client Info'!$A:$B,2, FALSE)</f>
        <v>Pat Sweeney</v>
      </c>
      <c r="B1050" s="19" t="str">
        <f>'Client Info'!A1050</f>
        <v>EDC1665</v>
      </c>
      <c r="C1050" s="19" t="str">
        <f>(IF('Client Info'!M1050="","",(IF(YEARFRAC('Client Info'!M1050,Reference!$C$4)&lt;1,0,IF(AND(YEARFRAC('Client Info'!M1050,Reference!$C$4)&gt;=1,YEARFRAC('Client Info'!M1050,Reference!$C$4)&lt;=3),5,IF(AND(YEARFRAC('Client Info'!M1050,Reference!$C$4)&gt;=4,YEARFRAC('Client Info'!M1050,Reference!$C$4)&lt;=7),15,IF(YEARFRAC('Client Info'!M1050,Reference!$C$4)&gt;=8,25,IF(YEARFRAC('Client Info'!M1050,Reference!$C$4)=YEARFRAC('Client Info'!M1050,Reference!$C$4),0,0))))))))</f>
        <v/>
      </c>
      <c r="D1050" s="19">
        <f>IF(OR('Client Info'!J1050=Reference!$A$7),0,IF(OR(Reference!$A$5='Client Info'!J1050, 'Client Info'!J1050=Reference!$A$19,'Client Info'!J1050=Reference!$A$23,'Client Info'!J1050=Reference!$A$12),25, IF(OR('Client Info'!J1050=Reference!$A$6, 'Client Info'!J1050=Reference!$A$16),15, IF(OR('Client Info'!J1050=Reference!$A$4,'Client Info'!J1050=Reference!$A$13,'Client Info'!J1050=Reference!$A$17,),5,0))))</f>
        <v>0</v>
      </c>
      <c r="E1050" s="19">
        <f>IF('Client Info'!O1050&lt;Reference!$E$5,0,IF(AND('Client Info'!O1050&gt;=Reference!$E$5,'Client Info'!O1050&lt;Reference!$E$6),5,IF(AND('Client Info'!O1050&gt;=Reference!$E$6,'Client Info'!O1050&lt;Reference!$E$7),15,IF(Reference!$E$7&lt;='Client Info'!O1050,25))))</f>
        <v>0</v>
      </c>
      <c r="F1050" s="19">
        <f>IF(OR('Client Info'!R1050=Reference!$B$4,'Client Info'!R1050=Reference!$B$5,'Client Info'!R1050=Reference!$B$6),25,0)</f>
        <v>0</v>
      </c>
      <c r="G1050" s="19">
        <f t="shared" si="17"/>
        <v>0</v>
      </c>
      <c r="H1050" s="19" t="s">
        <v>796</v>
      </c>
    </row>
    <row r="1051" spans="1:8" x14ac:dyDescent="0.35">
      <c r="A1051" s="7" t="str">
        <f>VLOOKUP(B1051,'Client Info'!$A:$B,2, FALSE)</f>
        <v>Clare Briglio</v>
      </c>
      <c r="B1051" s="19" t="str">
        <f>'Client Info'!A1051</f>
        <v>EDC2130</v>
      </c>
      <c r="C1051" s="19">
        <f ca="1">(IF('Client Info'!M1051="","",(IF(YEARFRAC('Client Info'!M1051,Reference!$C$4)&lt;1,0,IF(AND(YEARFRAC('Client Info'!M1051,Reference!$C$4)&gt;=1,YEARFRAC('Client Info'!M1051,Reference!$C$4)&lt;=3),5,IF(AND(YEARFRAC('Client Info'!M1051,Reference!$C$4)&gt;=4,YEARFRAC('Client Info'!M1051,Reference!$C$4)&lt;=7),15,IF(YEARFRAC('Client Info'!M1051,Reference!$C$4)&gt;=8,25,IF(YEARFRAC('Client Info'!M1051,Reference!$C$4)=YEARFRAC('Client Info'!M1051,Reference!$C$4),0,0))))))))</f>
        <v>5</v>
      </c>
      <c r="D1051" s="19">
        <f>IF(OR('Client Info'!J1051=Reference!$A$7),0,IF(OR(Reference!$A$5='Client Info'!J1051, 'Client Info'!J1051=Reference!$A$19,'Client Info'!J1051=Reference!$A$23,'Client Info'!J1051=Reference!$A$12),25, IF(OR('Client Info'!J1051=Reference!$A$6, 'Client Info'!J1051=Reference!$A$16),15, IF(OR('Client Info'!J1051=Reference!$A$4,'Client Info'!J1051=Reference!$A$13,'Client Info'!J1051=Reference!$A$17,),5,0))))</f>
        <v>15</v>
      </c>
      <c r="E1051" s="19">
        <f>IF('Client Info'!O1051&lt;Reference!$E$5,0,IF(AND('Client Info'!O1051&gt;=Reference!$E$5,'Client Info'!O1051&lt;Reference!$E$6),5,IF(AND('Client Info'!O1051&gt;=Reference!$E$6,'Client Info'!O1051&lt;Reference!$E$7),15,IF(Reference!$E$7&lt;='Client Info'!O1051,25))))</f>
        <v>0</v>
      </c>
      <c r="F1051" s="19">
        <f>IF(OR('Client Info'!R1051=Reference!$B$4,'Client Info'!R1051=Reference!$B$5,'Client Info'!R1051=Reference!$B$6),25,0)</f>
        <v>0</v>
      </c>
      <c r="G1051" s="19">
        <f t="shared" ca="1" si="17"/>
        <v>20</v>
      </c>
      <c r="H1051" s="19" t="s">
        <v>809</v>
      </c>
    </row>
    <row r="1052" spans="1:8" x14ac:dyDescent="0.35">
      <c r="A1052" s="7" t="str">
        <f>VLOOKUP(B1052,'Client Info'!$A:$B,2, FALSE)</f>
        <v>Alondra Gaytan</v>
      </c>
      <c r="B1052" s="19" t="str">
        <f>'Client Info'!A1052</f>
        <v>EDC2029</v>
      </c>
      <c r="C1052" s="19" t="str">
        <f>(IF('Client Info'!M1052="","",(IF(YEARFRAC('Client Info'!M1052,Reference!$C$4)&lt;1,0,IF(AND(YEARFRAC('Client Info'!M1052,Reference!$C$4)&gt;=1,YEARFRAC('Client Info'!M1052,Reference!$C$4)&lt;=3),5,IF(AND(YEARFRAC('Client Info'!M1052,Reference!$C$4)&gt;=4,YEARFRAC('Client Info'!M1052,Reference!$C$4)&lt;=7),15,IF(YEARFRAC('Client Info'!M1052,Reference!$C$4)&gt;=8,25,IF(YEARFRAC('Client Info'!M1052,Reference!$C$4)=YEARFRAC('Client Info'!M1052,Reference!$C$4),0,0))))))))</f>
        <v/>
      </c>
      <c r="D1052" s="19">
        <f>IF(OR('Client Info'!J1052=Reference!$A$7),0,IF(OR(Reference!$A$5='Client Info'!J1052, 'Client Info'!J1052=Reference!$A$19,'Client Info'!J1052=Reference!$A$23,'Client Info'!J1052=Reference!$A$12),25, IF(OR('Client Info'!J1052=Reference!$A$6, 'Client Info'!J1052=Reference!$A$16),15, IF(OR('Client Info'!J1052=Reference!$A$4,'Client Info'!J1052=Reference!$A$13,'Client Info'!J1052=Reference!$A$17,),5,0))))</f>
        <v>15</v>
      </c>
      <c r="E1052" s="19">
        <f>IF('Client Info'!O1052&lt;Reference!$E$5,0,IF(AND('Client Info'!O1052&gt;=Reference!$E$5,'Client Info'!O1052&lt;Reference!$E$6),5,IF(AND('Client Info'!O1052&gt;=Reference!$E$6,'Client Info'!O1052&lt;Reference!$E$7),15,IF(Reference!$E$7&lt;='Client Info'!O1052,25))))</f>
        <v>0</v>
      </c>
      <c r="F1052" s="19">
        <f>IF(OR('Client Info'!R1052=Reference!$B$4,'Client Info'!R1052=Reference!$B$5,'Client Info'!R1052=Reference!$B$6),25,0)</f>
        <v>0</v>
      </c>
      <c r="G1052" s="19">
        <f t="shared" ref="G1052:G1115" si="18">SUM(C1052:F1052)</f>
        <v>15</v>
      </c>
      <c r="H1052" s="19" t="s">
        <v>885</v>
      </c>
    </row>
    <row r="1053" spans="1:8" x14ac:dyDescent="0.35">
      <c r="A1053" s="7" t="str">
        <f>VLOOKUP(B1053,'Client Info'!$A:$B,2, FALSE)</f>
        <v>Catherine Grooms</v>
      </c>
      <c r="B1053" s="19" t="str">
        <f>'Client Info'!A1053</f>
        <v>COCX5114T</v>
      </c>
      <c r="C1053" s="19">
        <f ca="1">(IF('Client Info'!M1053="","",(IF(YEARFRAC('Client Info'!M1053,Reference!$C$4)&lt;1,0,IF(AND(YEARFRAC('Client Info'!M1053,Reference!$C$4)&gt;=1,YEARFRAC('Client Info'!M1053,Reference!$C$4)&lt;=3),5,IF(AND(YEARFRAC('Client Info'!M1053,Reference!$C$4)&gt;=4,YEARFRAC('Client Info'!M1053,Reference!$C$4)&lt;=7),15,IF(YEARFRAC('Client Info'!M1053,Reference!$C$4)&gt;=8,25,IF(YEARFRAC('Client Info'!M1053,Reference!$C$4)=YEARFRAC('Client Info'!M1053,Reference!$C$4),0,0))))))))</f>
        <v>25</v>
      </c>
      <c r="D1053" s="19">
        <f>IF(OR('Client Info'!J1053=Reference!$A$7),0,IF(OR(Reference!$A$5='Client Info'!J1053, 'Client Info'!J1053=Reference!$A$19,'Client Info'!J1053=Reference!$A$23,'Client Info'!J1053=Reference!$A$12),25, IF(OR('Client Info'!J1053=Reference!$A$6, 'Client Info'!J1053=Reference!$A$16),15, IF(OR('Client Info'!J1053=Reference!$A$4,'Client Info'!J1053=Reference!$A$13,'Client Info'!J1053=Reference!$A$17,),5,0))))</f>
        <v>5</v>
      </c>
      <c r="E1053" s="19">
        <f>IF('Client Info'!O1053&lt;Reference!$E$5,0,IF(AND('Client Info'!O1053&gt;=Reference!$E$5,'Client Info'!O1053&lt;Reference!$E$6),5,IF(AND('Client Info'!O1053&gt;=Reference!$E$6,'Client Info'!O1053&lt;Reference!$E$7),15,IF(Reference!$E$7&lt;='Client Info'!O1053,25))))</f>
        <v>0</v>
      </c>
      <c r="F1053" s="19">
        <f>IF(OR('Client Info'!R1053=Reference!$B$4,'Client Info'!R1053=Reference!$B$5,'Client Info'!R1053=Reference!$B$6),25,0)</f>
        <v>0</v>
      </c>
      <c r="G1053" s="19">
        <f t="shared" ca="1" si="18"/>
        <v>30</v>
      </c>
      <c r="H1053" s="19" t="s">
        <v>838</v>
      </c>
    </row>
    <row r="1054" spans="1:8" x14ac:dyDescent="0.35">
      <c r="A1054" s="7" t="str">
        <f>VLOOKUP(B1054,'Client Info'!$A:$B,2, FALSE)</f>
        <v>Bill Bartels</v>
      </c>
      <c r="B1054" s="19" t="str">
        <f>'Client Info'!A1054</f>
        <v>EDC2945</v>
      </c>
      <c r="C1054" s="19" t="str">
        <f>(IF('Client Info'!M1054="","",(IF(YEARFRAC('Client Info'!M1054,Reference!$C$4)&lt;1,0,IF(AND(YEARFRAC('Client Info'!M1054,Reference!$C$4)&gt;=1,YEARFRAC('Client Info'!M1054,Reference!$C$4)&lt;=3),5,IF(AND(YEARFRAC('Client Info'!M1054,Reference!$C$4)&gt;=4,YEARFRAC('Client Info'!M1054,Reference!$C$4)&lt;=7),15,IF(YEARFRAC('Client Info'!M1054,Reference!$C$4)&gt;=8,25,IF(YEARFRAC('Client Info'!M1054,Reference!$C$4)=YEARFRAC('Client Info'!M1054,Reference!$C$4),0,0))))))))</f>
        <v/>
      </c>
      <c r="D1054" s="19">
        <f>IF(OR('Client Info'!J1054=Reference!$A$7),0,IF(OR(Reference!$A$5='Client Info'!J1054, 'Client Info'!J1054=Reference!$A$19,'Client Info'!J1054=Reference!$A$23,'Client Info'!J1054=Reference!$A$12),25, IF(OR('Client Info'!J1054=Reference!$A$6, 'Client Info'!J1054=Reference!$A$16),15, IF(OR('Client Info'!J1054=Reference!$A$4,'Client Info'!J1054=Reference!$A$13,'Client Info'!J1054=Reference!$A$17,),5,0))))</f>
        <v>5</v>
      </c>
      <c r="E1054" s="19">
        <f>IF('Client Info'!O1054&lt;Reference!$E$5,0,IF(AND('Client Info'!O1054&gt;=Reference!$E$5,'Client Info'!O1054&lt;Reference!$E$6),5,IF(AND('Client Info'!O1054&gt;=Reference!$E$6,'Client Info'!O1054&lt;Reference!$E$7),15,IF(Reference!$E$7&lt;='Client Info'!O1054,25))))</f>
        <v>0</v>
      </c>
      <c r="F1054" s="19">
        <f>IF(OR('Client Info'!R1054=Reference!$B$4,'Client Info'!R1054=Reference!$B$5,'Client Info'!R1054=Reference!$B$6),25,0)</f>
        <v>0</v>
      </c>
      <c r="G1054" s="19">
        <f t="shared" si="18"/>
        <v>5</v>
      </c>
      <c r="H1054" s="19" t="s">
        <v>812</v>
      </c>
    </row>
    <row r="1055" spans="1:8" x14ac:dyDescent="0.35">
      <c r="A1055" s="7" t="str">
        <f>VLOOKUP(B1055,'Client Info'!$A:$B,2, FALSE)</f>
        <v>Bill Bartels</v>
      </c>
      <c r="B1055" s="19" t="str">
        <f>'Client Info'!A1055</f>
        <v>EDC2370</v>
      </c>
      <c r="C1055" s="19" t="str">
        <f>(IF('Client Info'!M1055="","",(IF(YEARFRAC('Client Info'!M1055,Reference!$C$4)&lt;1,0,IF(AND(YEARFRAC('Client Info'!M1055,Reference!$C$4)&gt;=1,YEARFRAC('Client Info'!M1055,Reference!$C$4)&lt;=3),5,IF(AND(YEARFRAC('Client Info'!M1055,Reference!$C$4)&gt;=4,YEARFRAC('Client Info'!M1055,Reference!$C$4)&lt;=7),15,IF(YEARFRAC('Client Info'!M1055,Reference!$C$4)&gt;=8,25,IF(YEARFRAC('Client Info'!M1055,Reference!$C$4)=YEARFRAC('Client Info'!M1055,Reference!$C$4),0,0))))))))</f>
        <v/>
      </c>
      <c r="D1055" s="19">
        <f>IF(OR('Client Info'!J1055=Reference!$A$7),0,IF(OR(Reference!$A$5='Client Info'!J1055, 'Client Info'!J1055=Reference!$A$19,'Client Info'!J1055=Reference!$A$23,'Client Info'!J1055=Reference!$A$12),25, IF(OR('Client Info'!J1055=Reference!$A$6, 'Client Info'!J1055=Reference!$A$16),15, IF(OR('Client Info'!J1055=Reference!$A$4,'Client Info'!J1055=Reference!$A$13,'Client Info'!J1055=Reference!$A$17,),5,0))))</f>
        <v>0</v>
      </c>
      <c r="E1055" s="19">
        <f>IF('Client Info'!O1055&lt;Reference!$E$5,0,IF(AND('Client Info'!O1055&gt;=Reference!$E$5,'Client Info'!O1055&lt;Reference!$E$6),5,IF(AND('Client Info'!O1055&gt;=Reference!$E$6,'Client Info'!O1055&lt;Reference!$E$7),15,IF(Reference!$E$7&lt;='Client Info'!O1055,25))))</f>
        <v>0</v>
      </c>
      <c r="F1055" s="19">
        <f>IF(OR('Client Info'!R1055=Reference!$B$4,'Client Info'!R1055=Reference!$B$5,'Client Info'!R1055=Reference!$B$6),25,0)</f>
        <v>0</v>
      </c>
      <c r="G1055" s="19">
        <f t="shared" si="18"/>
        <v>0</v>
      </c>
      <c r="H1055" s="19" t="s">
        <v>812</v>
      </c>
    </row>
    <row r="1056" spans="1:8" x14ac:dyDescent="0.35">
      <c r="A1056" s="7" t="str">
        <f>VLOOKUP(B1056,'Client Info'!$A:$B,2, FALSE)</f>
        <v>Ray Bowman</v>
      </c>
      <c r="B1056" s="19" t="str">
        <f>'Client Info'!A1056</f>
        <v>EDC2286</v>
      </c>
      <c r="C1056" s="19" t="str">
        <f>(IF('Client Info'!M1056="","",(IF(YEARFRAC('Client Info'!M1056,Reference!$C$4)&lt;1,0,IF(AND(YEARFRAC('Client Info'!M1056,Reference!$C$4)&gt;=1,YEARFRAC('Client Info'!M1056,Reference!$C$4)&lt;=3),5,IF(AND(YEARFRAC('Client Info'!M1056,Reference!$C$4)&gt;=4,YEARFRAC('Client Info'!M1056,Reference!$C$4)&lt;=7),15,IF(YEARFRAC('Client Info'!M1056,Reference!$C$4)&gt;=8,25,IF(YEARFRAC('Client Info'!M1056,Reference!$C$4)=YEARFRAC('Client Info'!M1056,Reference!$C$4),0,0))))))))</f>
        <v/>
      </c>
      <c r="D1056" s="19">
        <f>IF(OR('Client Info'!J1056=Reference!$A$7),0,IF(OR(Reference!$A$5='Client Info'!J1056, 'Client Info'!J1056=Reference!$A$19,'Client Info'!J1056=Reference!$A$23,'Client Info'!J1056=Reference!$A$12),25, IF(OR('Client Info'!J1056=Reference!$A$6, 'Client Info'!J1056=Reference!$A$16),15, IF(OR('Client Info'!J1056=Reference!$A$4,'Client Info'!J1056=Reference!$A$13,'Client Info'!J1056=Reference!$A$17,),5,0))))</f>
        <v>0</v>
      </c>
      <c r="E1056" s="19">
        <f>IF('Client Info'!O1056&lt;Reference!$E$5,0,IF(AND('Client Info'!O1056&gt;=Reference!$E$5,'Client Info'!O1056&lt;Reference!$E$6),5,IF(AND('Client Info'!O1056&gt;=Reference!$E$6,'Client Info'!O1056&lt;Reference!$E$7),15,IF(Reference!$E$7&lt;='Client Info'!O1056,25))))</f>
        <v>0</v>
      </c>
      <c r="F1056" s="19">
        <f>IF(OR('Client Info'!R1056=Reference!$B$4,'Client Info'!R1056=Reference!$B$5,'Client Info'!R1056=Reference!$B$6),25,0)</f>
        <v>25</v>
      </c>
      <c r="G1056" s="19">
        <f t="shared" si="18"/>
        <v>25</v>
      </c>
      <c r="H1056" s="19" t="s">
        <v>912</v>
      </c>
    </row>
    <row r="1057" spans="1:8" x14ac:dyDescent="0.35">
      <c r="A1057" s="7" t="str">
        <f>VLOOKUP(B1057,'Client Info'!$A:$B,2, FALSE)</f>
        <v>Ray Bowman</v>
      </c>
      <c r="B1057" s="19" t="str">
        <f>'Client Info'!A1057</f>
        <v>EDC2792</v>
      </c>
      <c r="C1057" s="19" t="str">
        <f>(IF('Client Info'!M1057="","",(IF(YEARFRAC('Client Info'!M1057,Reference!$C$4)&lt;1,0,IF(AND(YEARFRAC('Client Info'!M1057,Reference!$C$4)&gt;=1,YEARFRAC('Client Info'!M1057,Reference!$C$4)&lt;=3),5,IF(AND(YEARFRAC('Client Info'!M1057,Reference!$C$4)&gt;=4,YEARFRAC('Client Info'!M1057,Reference!$C$4)&lt;=7),15,IF(YEARFRAC('Client Info'!M1057,Reference!$C$4)&gt;=8,25,IF(YEARFRAC('Client Info'!M1057,Reference!$C$4)=YEARFRAC('Client Info'!M1057,Reference!$C$4),0,0))))))))</f>
        <v/>
      </c>
      <c r="D1057" s="19">
        <f>IF(OR('Client Info'!J1057=Reference!$A$7),0,IF(OR(Reference!$A$5='Client Info'!J1057, 'Client Info'!J1057=Reference!$A$19,'Client Info'!J1057=Reference!$A$23,'Client Info'!J1057=Reference!$A$12),25, IF(OR('Client Info'!J1057=Reference!$A$6, 'Client Info'!J1057=Reference!$A$16),15, IF(OR('Client Info'!J1057=Reference!$A$4,'Client Info'!J1057=Reference!$A$13,'Client Info'!J1057=Reference!$A$17,),5,0))))</f>
        <v>25</v>
      </c>
      <c r="E1057" s="19">
        <f>IF('Client Info'!O1057&lt;Reference!$E$5,0,IF(AND('Client Info'!O1057&gt;=Reference!$E$5,'Client Info'!O1057&lt;Reference!$E$6),5,IF(AND('Client Info'!O1057&gt;=Reference!$E$6,'Client Info'!O1057&lt;Reference!$E$7),15,IF(Reference!$E$7&lt;='Client Info'!O1057,25))))</f>
        <v>0</v>
      </c>
      <c r="F1057" s="19">
        <f>IF(OR('Client Info'!R1057=Reference!$B$4,'Client Info'!R1057=Reference!$B$5,'Client Info'!R1057=Reference!$B$6),25,0)</f>
        <v>25</v>
      </c>
      <c r="G1057" s="19">
        <f t="shared" si="18"/>
        <v>50</v>
      </c>
      <c r="H1057" s="19" t="s">
        <v>912</v>
      </c>
    </row>
    <row r="1058" spans="1:8" x14ac:dyDescent="0.35">
      <c r="A1058" s="7" t="str">
        <f>VLOOKUP(B1058,'Client Info'!$A:$B,2, FALSE)</f>
        <v>Jason Ham</v>
      </c>
      <c r="B1058" s="19" t="str">
        <f>'Client Info'!A1058</f>
        <v>EDC1603g</v>
      </c>
      <c r="C1058" s="19">
        <f ca="1">(IF('Client Info'!M1058="","",(IF(YEARFRAC('Client Info'!M1058,Reference!$C$4)&lt;1,0,IF(AND(YEARFRAC('Client Info'!M1058,Reference!$C$4)&gt;=1,YEARFRAC('Client Info'!M1058,Reference!$C$4)&lt;=3),5,IF(AND(YEARFRAC('Client Info'!M1058,Reference!$C$4)&gt;=4,YEARFRAC('Client Info'!M1058,Reference!$C$4)&lt;=7),15,IF(YEARFRAC('Client Info'!M1058,Reference!$C$4)&gt;=8,25,IF(YEARFRAC('Client Info'!M1058,Reference!$C$4)=YEARFRAC('Client Info'!M1058,Reference!$C$4),0,0))))))))</f>
        <v>15</v>
      </c>
      <c r="D1058" s="19">
        <f>IF(OR('Client Info'!J1058=Reference!$A$7),0,IF(OR(Reference!$A$5='Client Info'!J1058, 'Client Info'!J1058=Reference!$A$19,'Client Info'!J1058=Reference!$A$23,'Client Info'!J1058=Reference!$A$12),25, IF(OR('Client Info'!J1058=Reference!$A$6, 'Client Info'!J1058=Reference!$A$16),15, IF(OR('Client Info'!J1058=Reference!$A$4,'Client Info'!J1058=Reference!$A$13,'Client Info'!J1058=Reference!$A$17,),5,0))))</f>
        <v>15</v>
      </c>
      <c r="E1058" s="19">
        <f>IF('Client Info'!O1058&lt;Reference!$E$5,0,IF(AND('Client Info'!O1058&gt;=Reference!$E$5,'Client Info'!O1058&lt;Reference!$E$6),5,IF(AND('Client Info'!O1058&gt;=Reference!$E$6,'Client Info'!O1058&lt;Reference!$E$7),15,IF(Reference!$E$7&lt;='Client Info'!O1058,25))))</f>
        <v>0</v>
      </c>
      <c r="F1058" s="19">
        <f>IF(OR('Client Info'!R1058=Reference!$B$4,'Client Info'!R1058=Reference!$B$5,'Client Info'!R1058=Reference!$B$6),25,0)</f>
        <v>0</v>
      </c>
      <c r="G1058" s="19">
        <f t="shared" ca="1" si="18"/>
        <v>30</v>
      </c>
      <c r="H1058" s="19" t="s">
        <v>1613</v>
      </c>
    </row>
    <row r="1059" spans="1:8" x14ac:dyDescent="0.35">
      <c r="A1059" s="7" t="str">
        <f>VLOOKUP(B1059,'Client Info'!$A:$B,2, FALSE)</f>
        <v>Clare Briglio</v>
      </c>
      <c r="B1059" s="19" t="str">
        <f>'Client Info'!A1059</f>
        <v>EDC2074</v>
      </c>
      <c r="C1059" s="19">
        <f ca="1">(IF('Client Info'!M1059="","",(IF(YEARFRAC('Client Info'!M1059,Reference!$C$4)&lt;1,0,IF(AND(YEARFRAC('Client Info'!M1059,Reference!$C$4)&gt;=1,YEARFRAC('Client Info'!M1059,Reference!$C$4)&lt;=3),5,IF(AND(YEARFRAC('Client Info'!M1059,Reference!$C$4)&gt;=4,YEARFRAC('Client Info'!M1059,Reference!$C$4)&lt;=7),15,IF(YEARFRAC('Client Info'!M1059,Reference!$C$4)&gt;=8,25,IF(YEARFRAC('Client Info'!M1059,Reference!$C$4)=YEARFRAC('Client Info'!M1059,Reference!$C$4),0,0))))))))</f>
        <v>5</v>
      </c>
      <c r="D1059" s="19">
        <f>IF(OR('Client Info'!J1059=Reference!$A$7),0,IF(OR(Reference!$A$5='Client Info'!J1059, 'Client Info'!J1059=Reference!$A$19,'Client Info'!J1059=Reference!$A$23,'Client Info'!J1059=Reference!$A$12),25, IF(OR('Client Info'!J1059=Reference!$A$6, 'Client Info'!J1059=Reference!$A$16),15, IF(OR('Client Info'!J1059=Reference!$A$4,'Client Info'!J1059=Reference!$A$13,'Client Info'!J1059=Reference!$A$17,),5,0))))</f>
        <v>25</v>
      </c>
      <c r="E1059" s="19">
        <f>IF('Client Info'!O1059&lt;Reference!$E$5,0,IF(AND('Client Info'!O1059&gt;=Reference!$E$5,'Client Info'!O1059&lt;Reference!$E$6),5,IF(AND('Client Info'!O1059&gt;=Reference!$E$6,'Client Info'!O1059&lt;Reference!$E$7),15,IF(Reference!$E$7&lt;='Client Info'!O1059,25))))</f>
        <v>0</v>
      </c>
      <c r="F1059" s="19">
        <f>IF(OR('Client Info'!R1059=Reference!$B$4,'Client Info'!R1059=Reference!$B$5,'Client Info'!R1059=Reference!$B$6),25,0)</f>
        <v>0</v>
      </c>
      <c r="G1059" s="19">
        <f t="shared" ca="1" si="18"/>
        <v>30</v>
      </c>
      <c r="H1059" s="19" t="s">
        <v>809</v>
      </c>
    </row>
    <row r="1060" spans="1:8" x14ac:dyDescent="0.35">
      <c r="A1060" s="7" t="str">
        <f>VLOOKUP(B1060,'Client Info'!$A:$B,2, FALSE)</f>
        <v>Gonzalo Fernandez</v>
      </c>
      <c r="B1060" s="19" t="str">
        <f>'Client Info'!A1060</f>
        <v>EDC1922RR</v>
      </c>
      <c r="C1060" s="19">
        <f ca="1">(IF('Client Info'!M1060="","",(IF(YEARFRAC('Client Info'!M1060,Reference!$C$4)&lt;1,0,IF(AND(YEARFRAC('Client Info'!M1060,Reference!$C$4)&gt;=1,YEARFRAC('Client Info'!M1060,Reference!$C$4)&lt;=3),5,IF(AND(YEARFRAC('Client Info'!M1060,Reference!$C$4)&gt;=4,YEARFRAC('Client Info'!M1060,Reference!$C$4)&lt;=7),15,IF(YEARFRAC('Client Info'!M1060,Reference!$C$4)&gt;=8,25,IF(YEARFRAC('Client Info'!M1060,Reference!$C$4)=YEARFRAC('Client Info'!M1060,Reference!$C$4),0,0))))))))</f>
        <v>0</v>
      </c>
      <c r="D1060" s="19">
        <f>IF(OR('Client Info'!J1060=Reference!$A$7),0,IF(OR(Reference!$A$5='Client Info'!J1060, 'Client Info'!J1060=Reference!$A$19,'Client Info'!J1060=Reference!$A$23,'Client Info'!J1060=Reference!$A$12),25, IF(OR('Client Info'!J1060=Reference!$A$6, 'Client Info'!J1060=Reference!$A$16),15, IF(OR('Client Info'!J1060=Reference!$A$4,'Client Info'!J1060=Reference!$A$13,'Client Info'!J1060=Reference!$A$17,),5,0))))</f>
        <v>0</v>
      </c>
      <c r="E1060" s="19">
        <f>IF('Client Info'!O1060&lt;Reference!$E$5,0,IF(AND('Client Info'!O1060&gt;=Reference!$E$5,'Client Info'!O1060&lt;Reference!$E$6),5,IF(AND('Client Info'!O1060&gt;=Reference!$E$6,'Client Info'!O1060&lt;Reference!$E$7),15,IF(Reference!$E$7&lt;='Client Info'!O1060,25))))</f>
        <v>0</v>
      </c>
      <c r="F1060" s="19">
        <f>IF(OR('Client Info'!R1060=Reference!$B$4,'Client Info'!R1060=Reference!$B$5,'Client Info'!R1060=Reference!$B$6),25,0)</f>
        <v>0</v>
      </c>
      <c r="G1060" s="19">
        <f t="shared" ca="1" si="18"/>
        <v>0</v>
      </c>
      <c r="H1060" s="19" t="s">
        <v>848</v>
      </c>
    </row>
    <row r="1061" spans="1:8" x14ac:dyDescent="0.35">
      <c r="A1061" s="7" t="str">
        <f>VLOOKUP(B1061,'Client Info'!$A:$B,2, FALSE)</f>
        <v>Rose Obetz</v>
      </c>
      <c r="B1061" s="19" t="str">
        <f>'Client Info'!A1061</f>
        <v>EDC0107</v>
      </c>
      <c r="C1061" s="19">
        <f ca="1">(IF('Client Info'!M1061="","",(IF(YEARFRAC('Client Info'!M1061,Reference!$C$4)&lt;1,0,IF(AND(YEARFRAC('Client Info'!M1061,Reference!$C$4)&gt;=1,YEARFRAC('Client Info'!M1061,Reference!$C$4)&lt;=3),5,IF(AND(YEARFRAC('Client Info'!M1061,Reference!$C$4)&gt;=4,YEARFRAC('Client Info'!M1061,Reference!$C$4)&lt;=7),15,IF(YEARFRAC('Client Info'!M1061,Reference!$C$4)&gt;=8,25,IF(YEARFRAC('Client Info'!M1061,Reference!$C$4)=YEARFRAC('Client Info'!M1061,Reference!$C$4),0,0))))))))</f>
        <v>25</v>
      </c>
      <c r="D1061" s="19">
        <f>IF(OR('Client Info'!J1061=Reference!$A$7),0,IF(OR(Reference!$A$5='Client Info'!J1061, 'Client Info'!J1061=Reference!$A$19,'Client Info'!J1061=Reference!$A$23,'Client Info'!J1061=Reference!$A$12),25, IF(OR('Client Info'!J1061=Reference!$A$6, 'Client Info'!J1061=Reference!$A$16),15, IF(OR('Client Info'!J1061=Reference!$A$4,'Client Info'!J1061=Reference!$A$13,'Client Info'!J1061=Reference!$A$17,),5,0))))</f>
        <v>5</v>
      </c>
      <c r="E1061" s="19">
        <f>IF('Client Info'!O1061&lt;Reference!$E$5,0,IF(AND('Client Info'!O1061&gt;=Reference!$E$5,'Client Info'!O1061&lt;Reference!$E$6),5,IF(AND('Client Info'!O1061&gt;=Reference!$E$6,'Client Info'!O1061&lt;Reference!$E$7),15,IF(Reference!$E$7&lt;='Client Info'!O1061,25))))</f>
        <v>15</v>
      </c>
      <c r="F1061" s="19">
        <f>IF(OR('Client Info'!R1061=Reference!$B$4,'Client Info'!R1061=Reference!$B$5,'Client Info'!R1061=Reference!$B$6),25,0)</f>
        <v>0</v>
      </c>
      <c r="G1061" s="19">
        <f t="shared" ca="1" si="18"/>
        <v>45</v>
      </c>
      <c r="H1061" s="19" t="s">
        <v>874</v>
      </c>
    </row>
    <row r="1062" spans="1:8" x14ac:dyDescent="0.35">
      <c r="A1062" s="7" t="str">
        <f>VLOOKUP(B1062,'Client Info'!$A:$B,2, FALSE)</f>
        <v>David Pollock</v>
      </c>
      <c r="B1062" s="19" t="str">
        <f>'Client Info'!A1062</f>
        <v>EDC1554</v>
      </c>
      <c r="C1062" s="19">
        <f ca="1">(IF('Client Info'!M1062="","",(IF(YEARFRAC('Client Info'!M1062,Reference!$C$4)&lt;1,0,IF(AND(YEARFRAC('Client Info'!M1062,Reference!$C$4)&gt;=1,YEARFRAC('Client Info'!M1062,Reference!$C$4)&lt;=3),5,IF(AND(YEARFRAC('Client Info'!M1062,Reference!$C$4)&gt;=4,YEARFRAC('Client Info'!M1062,Reference!$C$4)&lt;=7),15,IF(YEARFRAC('Client Info'!M1062,Reference!$C$4)&gt;=8,25,IF(YEARFRAC('Client Info'!M1062,Reference!$C$4)=YEARFRAC('Client Info'!M1062,Reference!$C$4),0,0))))))))</f>
        <v>15</v>
      </c>
      <c r="D1062" s="19">
        <f>IF(OR('Client Info'!J1062=Reference!$A$7),0,IF(OR(Reference!$A$5='Client Info'!J1062, 'Client Info'!J1062=Reference!$A$19,'Client Info'!J1062=Reference!$A$23,'Client Info'!J1062=Reference!$A$12),25, IF(OR('Client Info'!J1062=Reference!$A$6, 'Client Info'!J1062=Reference!$A$16),15, IF(OR('Client Info'!J1062=Reference!$A$4,'Client Info'!J1062=Reference!$A$13,'Client Info'!J1062=Reference!$A$17,),5,0))))</f>
        <v>15</v>
      </c>
      <c r="E1062" s="19">
        <f>IF('Client Info'!O1062&lt;Reference!$E$5,0,IF(AND('Client Info'!O1062&gt;=Reference!$E$5,'Client Info'!O1062&lt;Reference!$E$6),5,IF(AND('Client Info'!O1062&gt;=Reference!$E$6,'Client Info'!O1062&lt;Reference!$E$7),15,IF(Reference!$E$7&lt;='Client Info'!O1062,25))))</f>
        <v>0</v>
      </c>
      <c r="F1062" s="19">
        <f>IF(OR('Client Info'!R1062=Reference!$B$4,'Client Info'!R1062=Reference!$B$5,'Client Info'!R1062=Reference!$B$6),25,0)</f>
        <v>0</v>
      </c>
      <c r="G1062" s="19">
        <f t="shared" ca="1" si="18"/>
        <v>30</v>
      </c>
      <c r="H1062" s="19" t="s">
        <v>1750</v>
      </c>
    </row>
    <row r="1063" spans="1:8" x14ac:dyDescent="0.35">
      <c r="A1063" s="7" t="str">
        <f>VLOOKUP(B1063,'Client Info'!$A:$B,2, FALSE)</f>
        <v>Clare Briglio</v>
      </c>
      <c r="B1063" s="19" t="str">
        <f>'Client Info'!A1063</f>
        <v>EDC1625g</v>
      </c>
      <c r="C1063" s="19">
        <f ca="1">(IF('Client Info'!M1063="","",(IF(YEARFRAC('Client Info'!M1063,Reference!$C$4)&lt;1,0,IF(AND(YEARFRAC('Client Info'!M1063,Reference!$C$4)&gt;=1,YEARFRAC('Client Info'!M1063,Reference!$C$4)&lt;=3),5,IF(AND(YEARFRAC('Client Info'!M1063,Reference!$C$4)&gt;=4,YEARFRAC('Client Info'!M1063,Reference!$C$4)&lt;=7),15,IF(YEARFRAC('Client Info'!M1063,Reference!$C$4)&gt;=8,25,IF(YEARFRAC('Client Info'!M1063,Reference!$C$4)=YEARFRAC('Client Info'!M1063,Reference!$C$4),0,0))))))))</f>
        <v>15</v>
      </c>
      <c r="D1063" s="19">
        <f>IF(OR('Client Info'!J1063=Reference!$A$7),0,IF(OR(Reference!$A$5='Client Info'!J1063, 'Client Info'!J1063=Reference!$A$19,'Client Info'!J1063=Reference!$A$23,'Client Info'!J1063=Reference!$A$12),25, IF(OR('Client Info'!J1063=Reference!$A$6, 'Client Info'!J1063=Reference!$A$16),15, IF(OR('Client Info'!J1063=Reference!$A$4,'Client Info'!J1063=Reference!$A$13,'Client Info'!J1063=Reference!$A$17,),5,0))))</f>
        <v>5</v>
      </c>
      <c r="E1063" s="19">
        <f>IF('Client Info'!O1063&lt;Reference!$E$5,0,IF(AND('Client Info'!O1063&gt;=Reference!$E$5,'Client Info'!O1063&lt;Reference!$E$6),5,IF(AND('Client Info'!O1063&gt;=Reference!$E$6,'Client Info'!O1063&lt;Reference!$E$7),15,IF(Reference!$E$7&lt;='Client Info'!O1063,25))))</f>
        <v>15</v>
      </c>
      <c r="F1063" s="19">
        <f>IF(OR('Client Info'!R1063=Reference!$B$4,'Client Info'!R1063=Reference!$B$5,'Client Info'!R1063=Reference!$B$6),25,0)</f>
        <v>0</v>
      </c>
      <c r="G1063" s="19">
        <f t="shared" ca="1" si="18"/>
        <v>35</v>
      </c>
      <c r="H1063" s="19" t="s">
        <v>809</v>
      </c>
    </row>
    <row r="1064" spans="1:8" x14ac:dyDescent="0.35">
      <c r="A1064" s="7" t="str">
        <f>VLOOKUP(B1064,'Client Info'!$A:$B,2, FALSE)</f>
        <v>Alondra Gaytan</v>
      </c>
      <c r="B1064" s="19" t="str">
        <f>'Client Info'!A1064</f>
        <v>EDC2059g</v>
      </c>
      <c r="C1064" s="19" t="str">
        <f>(IF('Client Info'!M1064="","",(IF(YEARFRAC('Client Info'!M1064,Reference!$C$4)&lt;1,0,IF(AND(YEARFRAC('Client Info'!M1064,Reference!$C$4)&gt;=1,YEARFRAC('Client Info'!M1064,Reference!$C$4)&lt;=3),5,IF(AND(YEARFRAC('Client Info'!M1064,Reference!$C$4)&gt;=4,YEARFRAC('Client Info'!M1064,Reference!$C$4)&lt;=7),15,IF(YEARFRAC('Client Info'!M1064,Reference!$C$4)&gt;=8,25,IF(YEARFRAC('Client Info'!M1064,Reference!$C$4)=YEARFRAC('Client Info'!M1064,Reference!$C$4),0,0))))))))</f>
        <v/>
      </c>
      <c r="D1064" s="19">
        <f>IF(OR('Client Info'!J1064=Reference!$A$7),0,IF(OR(Reference!$A$5='Client Info'!J1064, 'Client Info'!J1064=Reference!$A$19,'Client Info'!J1064=Reference!$A$23,'Client Info'!J1064=Reference!$A$12),25, IF(OR('Client Info'!J1064=Reference!$A$6, 'Client Info'!J1064=Reference!$A$16),15, IF(OR('Client Info'!J1064=Reference!$A$4,'Client Info'!J1064=Reference!$A$13,'Client Info'!J1064=Reference!$A$17,),5,0))))</f>
        <v>15</v>
      </c>
      <c r="E1064" s="19">
        <f>IF('Client Info'!O1064&lt;Reference!$E$5,0,IF(AND('Client Info'!O1064&gt;=Reference!$E$5,'Client Info'!O1064&lt;Reference!$E$6),5,IF(AND('Client Info'!O1064&gt;=Reference!$E$6,'Client Info'!O1064&lt;Reference!$E$7),15,IF(Reference!$E$7&lt;='Client Info'!O1064,25))))</f>
        <v>0</v>
      </c>
      <c r="F1064" s="19">
        <f>IF(OR('Client Info'!R1064=Reference!$B$4,'Client Info'!R1064=Reference!$B$5,'Client Info'!R1064=Reference!$B$6),25,0)</f>
        <v>25</v>
      </c>
      <c r="G1064" s="19">
        <f t="shared" si="18"/>
        <v>40</v>
      </c>
      <c r="H1064" s="19" t="s">
        <v>885</v>
      </c>
    </row>
    <row r="1065" spans="1:8" x14ac:dyDescent="0.35">
      <c r="A1065" s="7" t="str">
        <f>VLOOKUP(B1065,'Client Info'!$A:$B,2, FALSE)</f>
        <v>Anthony C. Elliott</v>
      </c>
      <c r="B1065" s="19" t="str">
        <f>'Client Info'!A1065</f>
        <v>EDC2901</v>
      </c>
      <c r="C1065" s="19" t="str">
        <f>(IF('Client Info'!M1065="","",(IF(YEARFRAC('Client Info'!M1065,Reference!$C$4)&lt;1,0,IF(AND(YEARFRAC('Client Info'!M1065,Reference!$C$4)&gt;=1,YEARFRAC('Client Info'!M1065,Reference!$C$4)&lt;=3),5,IF(AND(YEARFRAC('Client Info'!M1065,Reference!$C$4)&gt;=4,YEARFRAC('Client Info'!M1065,Reference!$C$4)&lt;=7),15,IF(YEARFRAC('Client Info'!M1065,Reference!$C$4)&gt;=8,25,IF(YEARFRAC('Client Info'!M1065,Reference!$C$4)=YEARFRAC('Client Info'!M1065,Reference!$C$4),0,0))))))))</f>
        <v/>
      </c>
      <c r="D1065" s="19">
        <f>IF(OR('Client Info'!J1065=Reference!$A$7),0,IF(OR(Reference!$A$5='Client Info'!J1065, 'Client Info'!J1065=Reference!$A$19,'Client Info'!J1065=Reference!$A$23,'Client Info'!J1065=Reference!$A$12),25, IF(OR('Client Info'!J1065=Reference!$A$6, 'Client Info'!J1065=Reference!$A$16),15, IF(OR('Client Info'!J1065=Reference!$A$4,'Client Info'!J1065=Reference!$A$13,'Client Info'!J1065=Reference!$A$17,),5,0))))</f>
        <v>5</v>
      </c>
      <c r="E1065" s="19">
        <f>IF('Client Info'!O1065&lt;Reference!$E$5,0,IF(AND('Client Info'!O1065&gt;=Reference!$E$5,'Client Info'!O1065&lt;Reference!$E$6),5,IF(AND('Client Info'!O1065&gt;=Reference!$E$6,'Client Info'!O1065&lt;Reference!$E$7),15,IF(Reference!$E$7&lt;='Client Info'!O1065,25))))</f>
        <v>0</v>
      </c>
      <c r="F1065" s="19">
        <f>IF(OR('Client Info'!R1065=Reference!$B$4,'Client Info'!R1065=Reference!$B$5,'Client Info'!R1065=Reference!$B$6),25,0)</f>
        <v>25</v>
      </c>
      <c r="G1065" s="19">
        <f t="shared" si="18"/>
        <v>30</v>
      </c>
      <c r="H1065" s="19" t="s">
        <v>1365</v>
      </c>
    </row>
    <row r="1066" spans="1:8" x14ac:dyDescent="0.35">
      <c r="A1066" s="7" t="str">
        <f>VLOOKUP(B1066,'Client Info'!$A:$B,2, FALSE)</f>
        <v>Catherine Grooms</v>
      </c>
      <c r="B1066" s="19" t="str">
        <f>'Client Info'!A1066</f>
        <v>COCX6620T</v>
      </c>
      <c r="C1066" s="19">
        <f ca="1">(IF('Client Info'!M1066="","",(IF(YEARFRAC('Client Info'!M1066,Reference!$C$4)&lt;1,0,IF(AND(YEARFRAC('Client Info'!M1066,Reference!$C$4)&gt;=1,YEARFRAC('Client Info'!M1066,Reference!$C$4)&lt;=3),5,IF(AND(YEARFRAC('Client Info'!M1066,Reference!$C$4)&gt;=4,YEARFRAC('Client Info'!M1066,Reference!$C$4)&lt;=7),15,IF(YEARFRAC('Client Info'!M1066,Reference!$C$4)&gt;=8,25,IF(YEARFRAC('Client Info'!M1066,Reference!$C$4)=YEARFRAC('Client Info'!M1066,Reference!$C$4),0,0))))))))</f>
        <v>25</v>
      </c>
      <c r="D1066" s="19">
        <f>IF(OR('Client Info'!J1066=Reference!$A$7),0,IF(OR(Reference!$A$5='Client Info'!J1066, 'Client Info'!J1066=Reference!$A$19,'Client Info'!J1066=Reference!$A$23,'Client Info'!J1066=Reference!$A$12),25, IF(OR('Client Info'!J1066=Reference!$A$6, 'Client Info'!J1066=Reference!$A$16),15, IF(OR('Client Info'!J1066=Reference!$A$4,'Client Info'!J1066=Reference!$A$13,'Client Info'!J1066=Reference!$A$17,),5,0))))</f>
        <v>25</v>
      </c>
      <c r="E1066" s="19">
        <f>IF('Client Info'!O1066&lt;Reference!$E$5,0,IF(AND('Client Info'!O1066&gt;=Reference!$E$5,'Client Info'!O1066&lt;Reference!$E$6),5,IF(AND('Client Info'!O1066&gt;=Reference!$E$6,'Client Info'!O1066&lt;Reference!$E$7),15,IF(Reference!$E$7&lt;='Client Info'!O1066,25))))</f>
        <v>25</v>
      </c>
      <c r="F1066" s="19">
        <f>IF(OR('Client Info'!R1066=Reference!$B$4,'Client Info'!R1066=Reference!$B$5,'Client Info'!R1066=Reference!$B$6),25,0)</f>
        <v>0</v>
      </c>
      <c r="G1066" s="19">
        <f t="shared" ca="1" si="18"/>
        <v>75</v>
      </c>
      <c r="H1066" s="19" t="s">
        <v>838</v>
      </c>
    </row>
    <row r="1067" spans="1:8" x14ac:dyDescent="0.35">
      <c r="A1067" s="7" t="str">
        <f>VLOOKUP(B1067,'Client Info'!$A:$B,2, FALSE)</f>
        <v>Pat Sweeney</v>
      </c>
      <c r="B1067" s="19" t="str">
        <f>'Client Info'!A1067</f>
        <v>EDC0591</v>
      </c>
      <c r="C1067" s="19">
        <f ca="1">(IF('Client Info'!M1067="","",(IF(YEARFRAC('Client Info'!M1067,Reference!$C$4)&lt;1,0,IF(AND(YEARFRAC('Client Info'!M1067,Reference!$C$4)&gt;=1,YEARFRAC('Client Info'!M1067,Reference!$C$4)&lt;=3),5,IF(AND(YEARFRAC('Client Info'!M1067,Reference!$C$4)&gt;=4,YEARFRAC('Client Info'!M1067,Reference!$C$4)&lt;=7),15,IF(YEARFRAC('Client Info'!M1067,Reference!$C$4)&gt;=8,25,IF(YEARFRAC('Client Info'!M1067,Reference!$C$4)=YEARFRAC('Client Info'!M1067,Reference!$C$4),0,0))))))))</f>
        <v>15</v>
      </c>
      <c r="D1067" s="19">
        <f>IF(OR('Client Info'!J1067=Reference!$A$7),0,IF(OR(Reference!$A$5='Client Info'!J1067, 'Client Info'!J1067=Reference!$A$19,'Client Info'!J1067=Reference!$A$23,'Client Info'!J1067=Reference!$A$12),25, IF(OR('Client Info'!J1067=Reference!$A$6, 'Client Info'!J1067=Reference!$A$16),15, IF(OR('Client Info'!J1067=Reference!$A$4,'Client Info'!J1067=Reference!$A$13,'Client Info'!J1067=Reference!$A$17,),5,0))))</f>
        <v>25</v>
      </c>
      <c r="E1067" s="19">
        <f>IF('Client Info'!O1067&lt;Reference!$E$5,0,IF(AND('Client Info'!O1067&gt;=Reference!$E$5,'Client Info'!O1067&lt;Reference!$E$6),5,IF(AND('Client Info'!O1067&gt;=Reference!$E$6,'Client Info'!O1067&lt;Reference!$E$7),15,IF(Reference!$E$7&lt;='Client Info'!O1067,25))))</f>
        <v>0</v>
      </c>
      <c r="F1067" s="19">
        <f>IF(OR('Client Info'!R1067=Reference!$B$4,'Client Info'!R1067=Reference!$B$5,'Client Info'!R1067=Reference!$B$6),25,0)</f>
        <v>25</v>
      </c>
      <c r="G1067" s="19">
        <f t="shared" ca="1" si="18"/>
        <v>65</v>
      </c>
      <c r="H1067" s="19" t="s">
        <v>796</v>
      </c>
    </row>
    <row r="1068" spans="1:8" x14ac:dyDescent="0.35">
      <c r="A1068" s="7" t="str">
        <f>VLOOKUP(B1068,'Client Info'!$A:$B,2, FALSE)</f>
        <v>Raimone Roberts</v>
      </c>
      <c r="B1068" s="19" t="str">
        <f>'Client Info'!A1068</f>
        <v>COCX3925</v>
      </c>
      <c r="C1068" s="19">
        <f ca="1">(IF('Client Info'!M1068="","",(IF(YEARFRAC('Client Info'!M1068,Reference!$C$4)&lt;1,0,IF(AND(YEARFRAC('Client Info'!M1068,Reference!$C$4)&gt;=1,YEARFRAC('Client Info'!M1068,Reference!$C$4)&lt;=3),5,IF(AND(YEARFRAC('Client Info'!M1068,Reference!$C$4)&gt;=4,YEARFRAC('Client Info'!M1068,Reference!$C$4)&lt;=7),15,IF(YEARFRAC('Client Info'!M1068,Reference!$C$4)&gt;=8,25,IF(YEARFRAC('Client Info'!M1068,Reference!$C$4)=YEARFRAC('Client Info'!M1068,Reference!$C$4),0,0))))))))</f>
        <v>0</v>
      </c>
      <c r="D1068" s="19">
        <f>IF(OR('Client Info'!J1068=Reference!$A$7),0,IF(OR(Reference!$A$5='Client Info'!J1068, 'Client Info'!J1068=Reference!$A$19,'Client Info'!J1068=Reference!$A$23,'Client Info'!J1068=Reference!$A$12),25, IF(OR('Client Info'!J1068=Reference!$A$6, 'Client Info'!J1068=Reference!$A$16),15, IF(OR('Client Info'!J1068=Reference!$A$4,'Client Info'!J1068=Reference!$A$13,'Client Info'!J1068=Reference!$A$17,),5,0))))</f>
        <v>5</v>
      </c>
      <c r="E1068" s="19">
        <f>IF('Client Info'!O1068&lt;Reference!$E$5,0,IF(AND('Client Info'!O1068&gt;=Reference!$E$5,'Client Info'!O1068&lt;Reference!$E$6),5,IF(AND('Client Info'!O1068&gt;=Reference!$E$6,'Client Info'!O1068&lt;Reference!$E$7),15,IF(Reference!$E$7&lt;='Client Info'!O1068,25))))</f>
        <v>5</v>
      </c>
      <c r="F1068" s="19">
        <f>IF(OR('Client Info'!R1068=Reference!$B$4,'Client Info'!R1068=Reference!$B$5,'Client Info'!R1068=Reference!$B$6),25,0)</f>
        <v>25</v>
      </c>
      <c r="G1068" s="19">
        <f t="shared" ca="1" si="18"/>
        <v>35</v>
      </c>
      <c r="H1068" s="19" t="s">
        <v>4170</v>
      </c>
    </row>
    <row r="1069" spans="1:8" x14ac:dyDescent="0.35">
      <c r="A1069" s="7" t="str">
        <f>VLOOKUP(B1069,'Client Info'!$A:$B,2, FALSE)</f>
        <v>Eric J. Zackrison</v>
      </c>
      <c r="B1069" s="19" t="str">
        <f>'Client Info'!A1069</f>
        <v>EDC2421</v>
      </c>
      <c r="C1069" s="19">
        <f ca="1">(IF('Client Info'!M1069="","",(IF(YEARFRAC('Client Info'!M1069,Reference!$C$4)&lt;1,0,IF(AND(YEARFRAC('Client Info'!M1069,Reference!$C$4)&gt;=1,YEARFRAC('Client Info'!M1069,Reference!$C$4)&lt;=3),5,IF(AND(YEARFRAC('Client Info'!M1069,Reference!$C$4)&gt;=4,YEARFRAC('Client Info'!M1069,Reference!$C$4)&lt;=7),15,IF(YEARFRAC('Client Info'!M1069,Reference!$C$4)&gt;=8,25,IF(YEARFRAC('Client Info'!M1069,Reference!$C$4)=YEARFRAC('Client Info'!M1069,Reference!$C$4),0,0))))))))</f>
        <v>25</v>
      </c>
      <c r="D1069" s="19">
        <f>IF(OR('Client Info'!J1069=Reference!$A$7),0,IF(OR(Reference!$A$5='Client Info'!J1069, 'Client Info'!J1069=Reference!$A$19,'Client Info'!J1069=Reference!$A$23,'Client Info'!J1069=Reference!$A$12),25, IF(OR('Client Info'!J1069=Reference!$A$6, 'Client Info'!J1069=Reference!$A$16),15, IF(OR('Client Info'!J1069=Reference!$A$4,'Client Info'!J1069=Reference!$A$13,'Client Info'!J1069=Reference!$A$17,),5,0))))</f>
        <v>5</v>
      </c>
      <c r="E1069" s="19">
        <f>IF('Client Info'!O1069&lt;Reference!$E$5,0,IF(AND('Client Info'!O1069&gt;=Reference!$E$5,'Client Info'!O1069&lt;Reference!$E$6),5,IF(AND('Client Info'!O1069&gt;=Reference!$E$6,'Client Info'!O1069&lt;Reference!$E$7),15,IF(Reference!$E$7&lt;='Client Info'!O1069,25))))</f>
        <v>0</v>
      </c>
      <c r="F1069" s="19">
        <f>IF(OR('Client Info'!R1069=Reference!$B$4,'Client Info'!R1069=Reference!$B$5,'Client Info'!R1069=Reference!$B$6),25,0)</f>
        <v>0</v>
      </c>
      <c r="G1069" s="19">
        <f t="shared" ca="1" si="18"/>
        <v>30</v>
      </c>
      <c r="H1069" s="19" t="s">
        <v>1367</v>
      </c>
    </row>
    <row r="1070" spans="1:8" x14ac:dyDescent="0.35">
      <c r="A1070" s="7" t="str">
        <f>VLOOKUP(B1070,'Client Info'!$A:$B,2, FALSE)</f>
        <v>Rose Obetz</v>
      </c>
      <c r="B1070" s="19" t="str">
        <f>'Client Info'!A1070</f>
        <v>EDC1606g</v>
      </c>
      <c r="C1070" s="19">
        <f ca="1">(IF('Client Info'!M1070="","",(IF(YEARFRAC('Client Info'!M1070,Reference!$C$4)&lt;1,0,IF(AND(YEARFRAC('Client Info'!M1070,Reference!$C$4)&gt;=1,YEARFRAC('Client Info'!M1070,Reference!$C$4)&lt;=3),5,IF(AND(YEARFRAC('Client Info'!M1070,Reference!$C$4)&gt;=4,YEARFRAC('Client Info'!M1070,Reference!$C$4)&lt;=7),15,IF(YEARFRAC('Client Info'!M1070,Reference!$C$4)&gt;=8,25,IF(YEARFRAC('Client Info'!M1070,Reference!$C$4)=YEARFRAC('Client Info'!M1070,Reference!$C$4),0,0))))))))</f>
        <v>0</v>
      </c>
      <c r="D1070" s="19">
        <f>IF(OR('Client Info'!J1070=Reference!$A$7),0,IF(OR(Reference!$A$5='Client Info'!J1070, 'Client Info'!J1070=Reference!$A$19,'Client Info'!J1070=Reference!$A$23,'Client Info'!J1070=Reference!$A$12),25, IF(OR('Client Info'!J1070=Reference!$A$6, 'Client Info'!J1070=Reference!$A$16),15, IF(OR('Client Info'!J1070=Reference!$A$4,'Client Info'!J1070=Reference!$A$13,'Client Info'!J1070=Reference!$A$17,),5,0))))</f>
        <v>0</v>
      </c>
      <c r="E1070" s="19">
        <f>IF('Client Info'!O1070&lt;Reference!$E$5,0,IF(AND('Client Info'!O1070&gt;=Reference!$E$5,'Client Info'!O1070&lt;Reference!$E$6),5,IF(AND('Client Info'!O1070&gt;=Reference!$E$6,'Client Info'!O1070&lt;Reference!$E$7),15,IF(Reference!$E$7&lt;='Client Info'!O1070,25))))</f>
        <v>5</v>
      </c>
      <c r="F1070" s="19">
        <f>IF(OR('Client Info'!R1070=Reference!$B$4,'Client Info'!R1070=Reference!$B$5,'Client Info'!R1070=Reference!$B$6),25,0)</f>
        <v>25</v>
      </c>
      <c r="G1070" s="19">
        <f t="shared" ca="1" si="18"/>
        <v>30</v>
      </c>
      <c r="H1070" s="19" t="s">
        <v>874</v>
      </c>
    </row>
    <row r="1071" spans="1:8" x14ac:dyDescent="0.35">
      <c r="A1071" s="7" t="str">
        <f>VLOOKUP(B1071,'Client Info'!$A:$B,2, FALSE)</f>
        <v>Sylvia Martini</v>
      </c>
      <c r="B1071" s="19" t="str">
        <f>'Client Info'!A1071</f>
        <v>EDC1511T</v>
      </c>
      <c r="C1071" s="19">
        <f ca="1">(IF('Client Info'!M1071="","",(IF(YEARFRAC('Client Info'!M1071,Reference!$C$4)&lt;1,0,IF(AND(YEARFRAC('Client Info'!M1071,Reference!$C$4)&gt;=1,YEARFRAC('Client Info'!M1071,Reference!$C$4)&lt;=3),5,IF(AND(YEARFRAC('Client Info'!M1071,Reference!$C$4)&gt;=4,YEARFRAC('Client Info'!M1071,Reference!$C$4)&lt;=7),15,IF(YEARFRAC('Client Info'!M1071,Reference!$C$4)&gt;=8,25,IF(YEARFRAC('Client Info'!M1071,Reference!$C$4)=YEARFRAC('Client Info'!M1071,Reference!$C$4),0,0))))))))</f>
        <v>25</v>
      </c>
      <c r="D1071" s="19">
        <f>IF(OR('Client Info'!J1071=Reference!$A$7),0,IF(OR(Reference!$A$5='Client Info'!J1071, 'Client Info'!J1071=Reference!$A$19,'Client Info'!J1071=Reference!$A$23,'Client Info'!J1071=Reference!$A$12),25, IF(OR('Client Info'!J1071=Reference!$A$6, 'Client Info'!J1071=Reference!$A$16),15, IF(OR('Client Info'!J1071=Reference!$A$4,'Client Info'!J1071=Reference!$A$13,'Client Info'!J1071=Reference!$A$17,),5,0))))</f>
        <v>15</v>
      </c>
      <c r="E1071" s="19">
        <f>IF('Client Info'!O1071&lt;Reference!$E$5,0,IF(AND('Client Info'!O1071&gt;=Reference!$E$5,'Client Info'!O1071&lt;Reference!$E$6),5,IF(AND('Client Info'!O1071&gt;=Reference!$E$6,'Client Info'!O1071&lt;Reference!$E$7),15,IF(Reference!$E$7&lt;='Client Info'!O1071,25))))</f>
        <v>5</v>
      </c>
      <c r="F1071" s="19">
        <f>IF(OR('Client Info'!R1071=Reference!$B$4,'Client Info'!R1071=Reference!$B$5,'Client Info'!R1071=Reference!$B$6),25,0)</f>
        <v>0</v>
      </c>
      <c r="G1071" s="19">
        <f t="shared" ca="1" si="18"/>
        <v>45</v>
      </c>
      <c r="H1071" s="19" t="s">
        <v>822</v>
      </c>
    </row>
    <row r="1072" spans="1:8" x14ac:dyDescent="0.35">
      <c r="A1072" s="7" t="str">
        <f>VLOOKUP(B1072,'Client Info'!$A:$B,2, FALSE)</f>
        <v>Bill Bartels</v>
      </c>
      <c r="B1072" s="19" t="str">
        <f>'Client Info'!A1072</f>
        <v>EDC2260</v>
      </c>
      <c r="C1072" s="19">
        <f ca="1">(IF('Client Info'!M1072="","",(IF(YEARFRAC('Client Info'!M1072,Reference!$C$4)&lt;1,0,IF(AND(YEARFRAC('Client Info'!M1072,Reference!$C$4)&gt;=1,YEARFRAC('Client Info'!M1072,Reference!$C$4)&lt;=3),5,IF(AND(YEARFRAC('Client Info'!M1072,Reference!$C$4)&gt;=4,YEARFRAC('Client Info'!M1072,Reference!$C$4)&lt;=7),15,IF(YEARFRAC('Client Info'!M1072,Reference!$C$4)&gt;=8,25,IF(YEARFRAC('Client Info'!M1072,Reference!$C$4)=YEARFRAC('Client Info'!M1072,Reference!$C$4),0,0))))))))</f>
        <v>25</v>
      </c>
      <c r="D1072" s="19">
        <f>IF(OR('Client Info'!J1072=Reference!$A$7),0,IF(OR(Reference!$A$5='Client Info'!J1072, 'Client Info'!J1072=Reference!$A$19,'Client Info'!J1072=Reference!$A$23,'Client Info'!J1072=Reference!$A$12),25, IF(OR('Client Info'!J1072=Reference!$A$6, 'Client Info'!J1072=Reference!$A$16),15, IF(OR('Client Info'!J1072=Reference!$A$4,'Client Info'!J1072=Reference!$A$13,'Client Info'!J1072=Reference!$A$17,),5,0))))</f>
        <v>25</v>
      </c>
      <c r="E1072" s="19">
        <f>IF('Client Info'!O1072&lt;Reference!$E$5,0,IF(AND('Client Info'!O1072&gt;=Reference!$E$5,'Client Info'!O1072&lt;Reference!$E$6),5,IF(AND('Client Info'!O1072&gt;=Reference!$E$6,'Client Info'!O1072&lt;Reference!$E$7),15,IF(Reference!$E$7&lt;='Client Info'!O1072,25))))</f>
        <v>15</v>
      </c>
      <c r="F1072" s="19">
        <f>IF(OR('Client Info'!R1072=Reference!$B$4,'Client Info'!R1072=Reference!$B$5,'Client Info'!R1072=Reference!$B$6),25,0)</f>
        <v>0</v>
      </c>
      <c r="G1072" s="19">
        <f t="shared" ca="1" si="18"/>
        <v>65</v>
      </c>
      <c r="H1072" s="19" t="s">
        <v>812</v>
      </c>
    </row>
    <row r="1073" spans="1:8" x14ac:dyDescent="0.35">
      <c r="A1073" s="7" t="str">
        <f>VLOOKUP(B1073,'Client Info'!$A:$B,2, FALSE)</f>
        <v>Gonzalo Fernandez</v>
      </c>
      <c r="B1073" s="19" t="str">
        <f>'Client Info'!A1073</f>
        <v>EDC2695</v>
      </c>
      <c r="C1073" s="19">
        <f ca="1">(IF('Client Info'!M1073="","",(IF(YEARFRAC('Client Info'!M1073,Reference!$C$4)&lt;1,0,IF(AND(YEARFRAC('Client Info'!M1073,Reference!$C$4)&gt;=1,YEARFRAC('Client Info'!M1073,Reference!$C$4)&lt;=3),5,IF(AND(YEARFRAC('Client Info'!M1073,Reference!$C$4)&gt;=4,YEARFRAC('Client Info'!M1073,Reference!$C$4)&lt;=7),15,IF(YEARFRAC('Client Info'!M1073,Reference!$C$4)&gt;=8,25,IF(YEARFRAC('Client Info'!M1073,Reference!$C$4)=YEARFRAC('Client Info'!M1073,Reference!$C$4),0,0))))))))</f>
        <v>25</v>
      </c>
      <c r="D1073" s="19">
        <f>IF(OR('Client Info'!J1073=Reference!$A$7),0,IF(OR(Reference!$A$5='Client Info'!J1073, 'Client Info'!J1073=Reference!$A$19,'Client Info'!J1073=Reference!$A$23,'Client Info'!J1073=Reference!$A$12),25, IF(OR('Client Info'!J1073=Reference!$A$6, 'Client Info'!J1073=Reference!$A$16),15, IF(OR('Client Info'!J1073=Reference!$A$4,'Client Info'!J1073=Reference!$A$13,'Client Info'!J1073=Reference!$A$17,),5,0))))</f>
        <v>0</v>
      </c>
      <c r="E1073" s="19">
        <f>IF('Client Info'!O1073&lt;Reference!$E$5,0,IF(AND('Client Info'!O1073&gt;=Reference!$E$5,'Client Info'!O1073&lt;Reference!$E$6),5,IF(AND('Client Info'!O1073&gt;=Reference!$E$6,'Client Info'!O1073&lt;Reference!$E$7),15,IF(Reference!$E$7&lt;='Client Info'!O1073,25))))</f>
        <v>5</v>
      </c>
      <c r="F1073" s="19">
        <f>IF(OR('Client Info'!R1073=Reference!$B$4,'Client Info'!R1073=Reference!$B$5,'Client Info'!R1073=Reference!$B$6),25,0)</f>
        <v>0</v>
      </c>
      <c r="G1073" s="19">
        <f t="shared" ca="1" si="18"/>
        <v>30</v>
      </c>
      <c r="H1073" s="19" t="s">
        <v>848</v>
      </c>
    </row>
    <row r="1074" spans="1:8" x14ac:dyDescent="0.35">
      <c r="A1074" s="7" t="str">
        <f>VLOOKUP(B1074,'Client Info'!$A:$B,2, FALSE)</f>
        <v>Pat Sweeney</v>
      </c>
      <c r="B1074" s="19" t="str">
        <f>'Client Info'!A1074</f>
        <v>EDC1567g</v>
      </c>
      <c r="C1074" s="19" t="str">
        <f>(IF('Client Info'!M1074="","",(IF(YEARFRAC('Client Info'!M1074,Reference!$C$4)&lt;1,0,IF(AND(YEARFRAC('Client Info'!M1074,Reference!$C$4)&gt;=1,YEARFRAC('Client Info'!M1074,Reference!$C$4)&lt;=3),5,IF(AND(YEARFRAC('Client Info'!M1074,Reference!$C$4)&gt;=4,YEARFRAC('Client Info'!M1074,Reference!$C$4)&lt;=7),15,IF(YEARFRAC('Client Info'!M1074,Reference!$C$4)&gt;=8,25,IF(YEARFRAC('Client Info'!M1074,Reference!$C$4)=YEARFRAC('Client Info'!M1074,Reference!$C$4),0,0))))))))</f>
        <v/>
      </c>
      <c r="D1074" s="19">
        <f>IF(OR('Client Info'!J1074=Reference!$A$7),0,IF(OR(Reference!$A$5='Client Info'!J1074, 'Client Info'!J1074=Reference!$A$19,'Client Info'!J1074=Reference!$A$23,'Client Info'!J1074=Reference!$A$12),25, IF(OR('Client Info'!J1074=Reference!$A$6, 'Client Info'!J1074=Reference!$A$16),15, IF(OR('Client Info'!J1074=Reference!$A$4,'Client Info'!J1074=Reference!$A$13,'Client Info'!J1074=Reference!$A$17,),5,0))))</f>
        <v>0</v>
      </c>
      <c r="E1074" s="19">
        <f>IF('Client Info'!O1074&lt;Reference!$E$5,0,IF(AND('Client Info'!O1074&gt;=Reference!$E$5,'Client Info'!O1074&lt;Reference!$E$6),5,IF(AND('Client Info'!O1074&gt;=Reference!$E$6,'Client Info'!O1074&lt;Reference!$E$7),15,IF(Reference!$E$7&lt;='Client Info'!O1074,25))))</f>
        <v>0</v>
      </c>
      <c r="F1074" s="19">
        <f>IF(OR('Client Info'!R1074=Reference!$B$4,'Client Info'!R1074=Reference!$B$5,'Client Info'!R1074=Reference!$B$6),25,0)</f>
        <v>25</v>
      </c>
      <c r="G1074" s="19">
        <f t="shared" si="18"/>
        <v>25</v>
      </c>
      <c r="H1074" s="19" t="s">
        <v>796</v>
      </c>
    </row>
    <row r="1075" spans="1:8" x14ac:dyDescent="0.35">
      <c r="A1075" s="7" t="str">
        <f>VLOOKUP(B1075,'Client Info'!$A:$B,2, FALSE)</f>
        <v>David Pollock</v>
      </c>
      <c r="B1075" s="19" t="str">
        <f>'Client Info'!A1075</f>
        <v>EDC1560</v>
      </c>
      <c r="C1075" s="19">
        <f ca="1">(IF('Client Info'!M1075="","",(IF(YEARFRAC('Client Info'!M1075,Reference!$C$4)&lt;1,0,IF(AND(YEARFRAC('Client Info'!M1075,Reference!$C$4)&gt;=1,YEARFRAC('Client Info'!M1075,Reference!$C$4)&lt;=3),5,IF(AND(YEARFRAC('Client Info'!M1075,Reference!$C$4)&gt;=4,YEARFRAC('Client Info'!M1075,Reference!$C$4)&lt;=7),15,IF(YEARFRAC('Client Info'!M1075,Reference!$C$4)&gt;=8,25,IF(YEARFRAC('Client Info'!M1075,Reference!$C$4)=YEARFRAC('Client Info'!M1075,Reference!$C$4),0,0))))))))</f>
        <v>15</v>
      </c>
      <c r="D1075" s="19">
        <f>IF(OR('Client Info'!J1075=Reference!$A$7),0,IF(OR(Reference!$A$5='Client Info'!J1075, 'Client Info'!J1075=Reference!$A$19,'Client Info'!J1075=Reference!$A$23,'Client Info'!J1075=Reference!$A$12),25, IF(OR('Client Info'!J1075=Reference!$A$6, 'Client Info'!J1075=Reference!$A$16),15, IF(OR('Client Info'!J1075=Reference!$A$4,'Client Info'!J1075=Reference!$A$13,'Client Info'!J1075=Reference!$A$17,),5,0))))</f>
        <v>15</v>
      </c>
      <c r="E1075" s="19">
        <f>IF('Client Info'!O1075&lt;Reference!$E$5,0,IF(AND('Client Info'!O1075&gt;=Reference!$E$5,'Client Info'!O1075&lt;Reference!$E$6),5,IF(AND('Client Info'!O1075&gt;=Reference!$E$6,'Client Info'!O1075&lt;Reference!$E$7),15,IF(Reference!$E$7&lt;='Client Info'!O1075,25))))</f>
        <v>0</v>
      </c>
      <c r="F1075" s="19">
        <f>IF(OR('Client Info'!R1075=Reference!$B$4,'Client Info'!R1075=Reference!$B$5,'Client Info'!R1075=Reference!$B$6),25,0)</f>
        <v>0</v>
      </c>
      <c r="G1075" s="19">
        <f t="shared" ca="1" si="18"/>
        <v>30</v>
      </c>
      <c r="H1075" s="19" t="s">
        <v>1750</v>
      </c>
    </row>
    <row r="1076" spans="1:8" x14ac:dyDescent="0.35">
      <c r="A1076" s="7" t="str">
        <f>VLOOKUP(B1076,'Client Info'!$A:$B,2, FALSE)</f>
        <v>Georg Winkler</v>
      </c>
      <c r="B1076" s="19" t="str">
        <f>'Client Info'!A1076</f>
        <v>EDC1705g</v>
      </c>
      <c r="C1076" s="19">
        <f ca="1">(IF('Client Info'!M1076="","",(IF(YEARFRAC('Client Info'!M1076,Reference!$C$4)&lt;1,0,IF(AND(YEARFRAC('Client Info'!M1076,Reference!$C$4)&gt;=1,YEARFRAC('Client Info'!M1076,Reference!$C$4)&lt;=3),5,IF(AND(YEARFRAC('Client Info'!M1076,Reference!$C$4)&gt;=4,YEARFRAC('Client Info'!M1076,Reference!$C$4)&lt;=7),15,IF(YEARFRAC('Client Info'!M1076,Reference!$C$4)&gt;=8,25,IF(YEARFRAC('Client Info'!M1076,Reference!$C$4)=YEARFRAC('Client Info'!M1076,Reference!$C$4),0,0))))))))</f>
        <v>0</v>
      </c>
      <c r="D1076" s="19">
        <f>IF(OR('Client Info'!J1076=Reference!$A$7),0,IF(OR(Reference!$A$5='Client Info'!J1076, 'Client Info'!J1076=Reference!$A$19,'Client Info'!J1076=Reference!$A$23,'Client Info'!J1076=Reference!$A$12),25, IF(OR('Client Info'!J1076=Reference!$A$6, 'Client Info'!J1076=Reference!$A$16),15, IF(OR('Client Info'!J1076=Reference!$A$4,'Client Info'!J1076=Reference!$A$13,'Client Info'!J1076=Reference!$A$17,),5,0))))</f>
        <v>25</v>
      </c>
      <c r="E1076" s="19">
        <f>IF('Client Info'!O1076&lt;Reference!$E$5,0,IF(AND('Client Info'!O1076&gt;=Reference!$E$5,'Client Info'!O1076&lt;Reference!$E$6),5,IF(AND('Client Info'!O1076&gt;=Reference!$E$6,'Client Info'!O1076&lt;Reference!$E$7),15,IF(Reference!$E$7&lt;='Client Info'!O1076,25))))</f>
        <v>0</v>
      </c>
      <c r="F1076" s="19">
        <f>IF(OR('Client Info'!R1076=Reference!$B$4,'Client Info'!R1076=Reference!$B$5,'Client Info'!R1076=Reference!$B$6),25,0)</f>
        <v>0</v>
      </c>
      <c r="G1076" s="19">
        <f t="shared" ca="1" si="18"/>
        <v>25</v>
      </c>
      <c r="H1076" s="19" t="s">
        <v>1063</v>
      </c>
    </row>
    <row r="1077" spans="1:8" x14ac:dyDescent="0.35">
      <c r="A1077" s="7" t="str">
        <f>VLOOKUP(B1077,'Client Info'!$A:$B,2, FALSE)</f>
        <v>David Pollock</v>
      </c>
      <c r="B1077" s="19" t="str">
        <f>'Client Info'!A1077</f>
        <v>EDC1552</v>
      </c>
      <c r="C1077" s="19">
        <f ca="1">(IF('Client Info'!M1077="","",(IF(YEARFRAC('Client Info'!M1077,Reference!$C$4)&lt;1,0,IF(AND(YEARFRAC('Client Info'!M1077,Reference!$C$4)&gt;=1,YEARFRAC('Client Info'!M1077,Reference!$C$4)&lt;=3),5,IF(AND(YEARFRAC('Client Info'!M1077,Reference!$C$4)&gt;=4,YEARFRAC('Client Info'!M1077,Reference!$C$4)&lt;=7),15,IF(YEARFRAC('Client Info'!M1077,Reference!$C$4)&gt;=8,25,IF(YEARFRAC('Client Info'!M1077,Reference!$C$4)=YEARFRAC('Client Info'!M1077,Reference!$C$4),0,0))))))))</f>
        <v>15</v>
      </c>
      <c r="D1077" s="19">
        <f>IF(OR('Client Info'!J1077=Reference!$A$7),0,IF(OR(Reference!$A$5='Client Info'!J1077, 'Client Info'!J1077=Reference!$A$19,'Client Info'!J1077=Reference!$A$23,'Client Info'!J1077=Reference!$A$12),25, IF(OR('Client Info'!J1077=Reference!$A$6, 'Client Info'!J1077=Reference!$A$16),15, IF(OR('Client Info'!J1077=Reference!$A$4,'Client Info'!J1077=Reference!$A$13,'Client Info'!J1077=Reference!$A$17,),5,0))))</f>
        <v>15</v>
      </c>
      <c r="E1077" s="19">
        <f>IF('Client Info'!O1077&lt;Reference!$E$5,0,IF(AND('Client Info'!O1077&gt;=Reference!$E$5,'Client Info'!O1077&lt;Reference!$E$6),5,IF(AND('Client Info'!O1077&gt;=Reference!$E$6,'Client Info'!O1077&lt;Reference!$E$7),15,IF(Reference!$E$7&lt;='Client Info'!O1077,25))))</f>
        <v>0</v>
      </c>
      <c r="F1077" s="19">
        <f>IF(OR('Client Info'!R1077=Reference!$B$4,'Client Info'!R1077=Reference!$B$5,'Client Info'!R1077=Reference!$B$6),25,0)</f>
        <v>0</v>
      </c>
      <c r="G1077" s="19">
        <f t="shared" ca="1" si="18"/>
        <v>30</v>
      </c>
      <c r="H1077" s="19" t="s">
        <v>1750</v>
      </c>
    </row>
    <row r="1078" spans="1:8" x14ac:dyDescent="0.35">
      <c r="A1078" s="7" t="str">
        <f>VLOOKUP(B1078,'Client Info'!$A:$B,2, FALSE)</f>
        <v>Gonzalo Fernandez</v>
      </c>
      <c r="B1078" s="19" t="str">
        <f>'Client Info'!A1078</f>
        <v>EDC1970g</v>
      </c>
      <c r="C1078" s="19">
        <f ca="1">(IF('Client Info'!M1078="","",(IF(YEARFRAC('Client Info'!M1078,Reference!$C$4)&lt;1,0,IF(AND(YEARFRAC('Client Info'!M1078,Reference!$C$4)&gt;=1,YEARFRAC('Client Info'!M1078,Reference!$C$4)&lt;=3),5,IF(AND(YEARFRAC('Client Info'!M1078,Reference!$C$4)&gt;=4,YEARFRAC('Client Info'!M1078,Reference!$C$4)&lt;=7),15,IF(YEARFRAC('Client Info'!M1078,Reference!$C$4)&gt;=8,25,IF(YEARFRAC('Client Info'!M1078,Reference!$C$4)=YEARFRAC('Client Info'!M1078,Reference!$C$4),0,0))))))))</f>
        <v>15</v>
      </c>
      <c r="D1078" s="19">
        <f>IF(OR('Client Info'!J1078=Reference!$A$7),0,IF(OR(Reference!$A$5='Client Info'!J1078, 'Client Info'!J1078=Reference!$A$19,'Client Info'!J1078=Reference!$A$23,'Client Info'!J1078=Reference!$A$12),25, IF(OR('Client Info'!J1078=Reference!$A$6, 'Client Info'!J1078=Reference!$A$16),15, IF(OR('Client Info'!J1078=Reference!$A$4,'Client Info'!J1078=Reference!$A$13,'Client Info'!J1078=Reference!$A$17,),5,0))))</f>
        <v>5</v>
      </c>
      <c r="E1078" s="19">
        <f>IF('Client Info'!O1078&lt;Reference!$E$5,0,IF(AND('Client Info'!O1078&gt;=Reference!$E$5,'Client Info'!O1078&lt;Reference!$E$6),5,IF(AND('Client Info'!O1078&gt;=Reference!$E$6,'Client Info'!O1078&lt;Reference!$E$7),15,IF(Reference!$E$7&lt;='Client Info'!O1078,25))))</f>
        <v>0</v>
      </c>
      <c r="F1078" s="19">
        <f>IF(OR('Client Info'!R1078=Reference!$B$4,'Client Info'!R1078=Reference!$B$5,'Client Info'!R1078=Reference!$B$6),25,0)</f>
        <v>0</v>
      </c>
      <c r="G1078" s="19">
        <f t="shared" ca="1" si="18"/>
        <v>20</v>
      </c>
      <c r="H1078" s="19" t="s">
        <v>848</v>
      </c>
    </row>
    <row r="1079" spans="1:8" x14ac:dyDescent="0.35">
      <c r="A1079" s="7" t="str">
        <f>VLOOKUP(B1079,'Client Info'!$A:$B,2, FALSE)</f>
        <v>Bill Bartels</v>
      </c>
      <c r="B1079" s="19" t="str">
        <f>'Client Info'!A1079</f>
        <v>EDC1680</v>
      </c>
      <c r="C1079" s="19">
        <f ca="1">(IF('Client Info'!M1079="","",(IF(YEARFRAC('Client Info'!M1079,Reference!$C$4)&lt;1,0,IF(AND(YEARFRAC('Client Info'!M1079,Reference!$C$4)&gt;=1,YEARFRAC('Client Info'!M1079,Reference!$C$4)&lt;=3),5,IF(AND(YEARFRAC('Client Info'!M1079,Reference!$C$4)&gt;=4,YEARFRAC('Client Info'!M1079,Reference!$C$4)&lt;=7),15,IF(YEARFRAC('Client Info'!M1079,Reference!$C$4)&gt;=8,25,IF(YEARFRAC('Client Info'!M1079,Reference!$C$4)=YEARFRAC('Client Info'!M1079,Reference!$C$4),0,0))))))))</f>
        <v>25</v>
      </c>
      <c r="D1079" s="19">
        <f>IF(OR('Client Info'!J1079=Reference!$A$7),0,IF(OR(Reference!$A$5='Client Info'!J1079, 'Client Info'!J1079=Reference!$A$19,'Client Info'!J1079=Reference!$A$23,'Client Info'!J1079=Reference!$A$12),25, IF(OR('Client Info'!J1079=Reference!$A$6, 'Client Info'!J1079=Reference!$A$16),15, IF(OR('Client Info'!J1079=Reference!$A$4,'Client Info'!J1079=Reference!$A$13,'Client Info'!J1079=Reference!$A$17,),5,0))))</f>
        <v>25</v>
      </c>
      <c r="E1079" s="19">
        <f>IF('Client Info'!O1079&lt;Reference!$E$5,0,IF(AND('Client Info'!O1079&gt;=Reference!$E$5,'Client Info'!O1079&lt;Reference!$E$6),5,IF(AND('Client Info'!O1079&gt;=Reference!$E$6,'Client Info'!O1079&lt;Reference!$E$7),15,IF(Reference!$E$7&lt;='Client Info'!O1079,25))))</f>
        <v>15</v>
      </c>
      <c r="F1079" s="19">
        <f>IF(OR('Client Info'!R1079=Reference!$B$4,'Client Info'!R1079=Reference!$B$5,'Client Info'!R1079=Reference!$B$6),25,0)</f>
        <v>0</v>
      </c>
      <c r="G1079" s="19">
        <f t="shared" ca="1" si="18"/>
        <v>65</v>
      </c>
      <c r="H1079" s="19" t="s">
        <v>812</v>
      </c>
    </row>
    <row r="1080" spans="1:8" x14ac:dyDescent="0.35">
      <c r="A1080" s="7" t="str">
        <f>VLOOKUP(B1080,'Client Info'!$A:$B,2, FALSE)</f>
        <v>Mary Anne Rooney</v>
      </c>
      <c r="B1080" s="19" t="str">
        <f>'Client Info'!A1080</f>
        <v>EDC1525</v>
      </c>
      <c r="C1080" s="19" t="str">
        <f>(IF('Client Info'!M1080="","",(IF(YEARFRAC('Client Info'!M1080,Reference!$C$4)&lt;1,0,IF(AND(YEARFRAC('Client Info'!M1080,Reference!$C$4)&gt;=1,YEARFRAC('Client Info'!M1080,Reference!$C$4)&lt;=3),5,IF(AND(YEARFRAC('Client Info'!M1080,Reference!$C$4)&gt;=4,YEARFRAC('Client Info'!M1080,Reference!$C$4)&lt;=7),15,IF(YEARFRAC('Client Info'!M1080,Reference!$C$4)&gt;=8,25,IF(YEARFRAC('Client Info'!M1080,Reference!$C$4)=YEARFRAC('Client Info'!M1080,Reference!$C$4),0,0))))))))</f>
        <v/>
      </c>
      <c r="D1080" s="19">
        <f>IF(OR('Client Info'!J1080=Reference!$A$7),0,IF(OR(Reference!$A$5='Client Info'!J1080, 'Client Info'!J1080=Reference!$A$19,'Client Info'!J1080=Reference!$A$23,'Client Info'!J1080=Reference!$A$12),25, IF(OR('Client Info'!J1080=Reference!$A$6, 'Client Info'!J1080=Reference!$A$16),15, IF(OR('Client Info'!J1080=Reference!$A$4,'Client Info'!J1080=Reference!$A$13,'Client Info'!J1080=Reference!$A$17,),5,0))))</f>
        <v>0</v>
      </c>
      <c r="E1080" s="19">
        <f>IF('Client Info'!O1080&lt;Reference!$E$5,0,IF(AND('Client Info'!O1080&gt;=Reference!$E$5,'Client Info'!O1080&lt;Reference!$E$6),5,IF(AND('Client Info'!O1080&gt;=Reference!$E$6,'Client Info'!O1080&lt;Reference!$E$7),15,IF(Reference!$E$7&lt;='Client Info'!O1080,25))))</f>
        <v>0</v>
      </c>
      <c r="F1080" s="19">
        <f>IF(OR('Client Info'!R1080=Reference!$B$4,'Client Info'!R1080=Reference!$B$5,'Client Info'!R1080=Reference!$B$6),25,0)</f>
        <v>25</v>
      </c>
      <c r="G1080" s="19">
        <f t="shared" si="18"/>
        <v>25</v>
      </c>
      <c r="H1080" s="19" t="s">
        <v>1659</v>
      </c>
    </row>
    <row r="1081" spans="1:8" x14ac:dyDescent="0.35">
      <c r="A1081" s="7" t="str">
        <f>VLOOKUP(B1081,'Client Info'!$A:$B,2, FALSE)</f>
        <v>Ray Bowman</v>
      </c>
      <c r="B1081" s="19" t="str">
        <f>'Client Info'!A1081</f>
        <v>EDC2353</v>
      </c>
      <c r="C1081" s="19">
        <f ca="1">(IF('Client Info'!M1081="","",(IF(YEARFRAC('Client Info'!M1081,Reference!$C$4)&lt;1,0,IF(AND(YEARFRAC('Client Info'!M1081,Reference!$C$4)&gt;=1,YEARFRAC('Client Info'!M1081,Reference!$C$4)&lt;=3),5,IF(AND(YEARFRAC('Client Info'!M1081,Reference!$C$4)&gt;=4,YEARFRAC('Client Info'!M1081,Reference!$C$4)&lt;=7),15,IF(YEARFRAC('Client Info'!M1081,Reference!$C$4)&gt;=8,25,IF(YEARFRAC('Client Info'!M1081,Reference!$C$4)=YEARFRAC('Client Info'!M1081,Reference!$C$4),0,0))))))))</f>
        <v>0</v>
      </c>
      <c r="D1081" s="19">
        <f>IF(OR('Client Info'!J1081=Reference!$A$7),0,IF(OR(Reference!$A$5='Client Info'!J1081, 'Client Info'!J1081=Reference!$A$19,'Client Info'!J1081=Reference!$A$23,'Client Info'!J1081=Reference!$A$12),25, IF(OR('Client Info'!J1081=Reference!$A$6, 'Client Info'!J1081=Reference!$A$16),15, IF(OR('Client Info'!J1081=Reference!$A$4,'Client Info'!J1081=Reference!$A$13,'Client Info'!J1081=Reference!$A$17,),5,0))))</f>
        <v>25</v>
      </c>
      <c r="E1081" s="19">
        <f>IF('Client Info'!O1081&lt;Reference!$E$5,0,IF(AND('Client Info'!O1081&gt;=Reference!$E$5,'Client Info'!O1081&lt;Reference!$E$6),5,IF(AND('Client Info'!O1081&gt;=Reference!$E$6,'Client Info'!O1081&lt;Reference!$E$7),15,IF(Reference!$E$7&lt;='Client Info'!O1081,25))))</f>
        <v>15</v>
      </c>
      <c r="F1081" s="19">
        <f>IF(OR('Client Info'!R1081=Reference!$B$4,'Client Info'!R1081=Reference!$B$5,'Client Info'!R1081=Reference!$B$6),25,0)</f>
        <v>0</v>
      </c>
      <c r="G1081" s="19">
        <f t="shared" ca="1" si="18"/>
        <v>40</v>
      </c>
      <c r="H1081" s="19" t="s">
        <v>912</v>
      </c>
    </row>
    <row r="1082" spans="1:8" x14ac:dyDescent="0.35">
      <c r="A1082" s="7" t="str">
        <f>VLOOKUP(B1082,'Client Info'!$A:$B,2, FALSE)</f>
        <v>Louis Izzo</v>
      </c>
      <c r="B1082" s="19" t="str">
        <f>'Client Info'!A1082</f>
        <v>HCCX0145T</v>
      </c>
      <c r="C1082" s="19" t="str">
        <f>(IF('Client Info'!M1082="","",(IF(YEARFRAC('Client Info'!M1082,Reference!$C$4)&lt;1,0,IF(AND(YEARFRAC('Client Info'!M1082,Reference!$C$4)&gt;=1,YEARFRAC('Client Info'!M1082,Reference!$C$4)&lt;=3),5,IF(AND(YEARFRAC('Client Info'!M1082,Reference!$C$4)&gt;=4,YEARFRAC('Client Info'!M1082,Reference!$C$4)&lt;=7),15,IF(YEARFRAC('Client Info'!M1082,Reference!$C$4)&gt;=8,25,IF(YEARFRAC('Client Info'!M1082,Reference!$C$4)=YEARFRAC('Client Info'!M1082,Reference!$C$4),0,0))))))))</f>
        <v/>
      </c>
      <c r="D1082" s="19">
        <f>IF(OR('Client Info'!J1082=Reference!$A$7),0,IF(OR(Reference!$A$5='Client Info'!J1082, 'Client Info'!J1082=Reference!$A$19,'Client Info'!J1082=Reference!$A$23,'Client Info'!J1082=Reference!$A$12),25, IF(OR('Client Info'!J1082=Reference!$A$6, 'Client Info'!J1082=Reference!$A$16),15, IF(OR('Client Info'!J1082=Reference!$A$4,'Client Info'!J1082=Reference!$A$13,'Client Info'!J1082=Reference!$A$17,),5,0))))</f>
        <v>25</v>
      </c>
      <c r="E1082" s="19">
        <f>IF('Client Info'!O1082&lt;Reference!$E$5,0,IF(AND('Client Info'!O1082&gt;=Reference!$E$5,'Client Info'!O1082&lt;Reference!$E$6),5,IF(AND('Client Info'!O1082&gt;=Reference!$E$6,'Client Info'!O1082&lt;Reference!$E$7),15,IF(Reference!$E$7&lt;='Client Info'!O1082,25))))</f>
        <v>0</v>
      </c>
      <c r="F1082" s="19">
        <f>IF(OR('Client Info'!R1082=Reference!$B$4,'Client Info'!R1082=Reference!$B$5,'Client Info'!R1082=Reference!$B$6),25,0)</f>
        <v>0</v>
      </c>
      <c r="G1082" s="19">
        <f t="shared" si="18"/>
        <v>25</v>
      </c>
      <c r="H1082" s="19" t="s">
        <v>855</v>
      </c>
    </row>
    <row r="1083" spans="1:8" x14ac:dyDescent="0.35">
      <c r="A1083" s="7" t="str">
        <f>VLOOKUP(B1083,'Client Info'!$A:$B,2, FALSE)</f>
        <v>Pat Sweeney</v>
      </c>
      <c r="B1083" s="19" t="str">
        <f>'Client Info'!A1083</f>
        <v>EDC1519</v>
      </c>
      <c r="C1083" s="19" t="str">
        <f>(IF('Client Info'!M1083="","",(IF(YEARFRAC('Client Info'!M1083,Reference!$C$4)&lt;1,0,IF(AND(YEARFRAC('Client Info'!M1083,Reference!$C$4)&gt;=1,YEARFRAC('Client Info'!M1083,Reference!$C$4)&lt;=3),5,IF(AND(YEARFRAC('Client Info'!M1083,Reference!$C$4)&gt;=4,YEARFRAC('Client Info'!M1083,Reference!$C$4)&lt;=7),15,IF(YEARFRAC('Client Info'!M1083,Reference!$C$4)&gt;=8,25,IF(YEARFRAC('Client Info'!M1083,Reference!$C$4)=YEARFRAC('Client Info'!M1083,Reference!$C$4),0,0))))))))</f>
        <v/>
      </c>
      <c r="D1083" s="19">
        <f>IF(OR('Client Info'!J1083=Reference!$A$7),0,IF(OR(Reference!$A$5='Client Info'!J1083, 'Client Info'!J1083=Reference!$A$19,'Client Info'!J1083=Reference!$A$23,'Client Info'!J1083=Reference!$A$12),25, IF(OR('Client Info'!J1083=Reference!$A$6, 'Client Info'!J1083=Reference!$A$16),15, IF(OR('Client Info'!J1083=Reference!$A$4,'Client Info'!J1083=Reference!$A$13,'Client Info'!J1083=Reference!$A$17,),5,0))))</f>
        <v>0</v>
      </c>
      <c r="E1083" s="19">
        <f>IF('Client Info'!O1083&lt;Reference!$E$5,0,IF(AND('Client Info'!O1083&gt;=Reference!$E$5,'Client Info'!O1083&lt;Reference!$E$6),5,IF(AND('Client Info'!O1083&gt;=Reference!$E$6,'Client Info'!O1083&lt;Reference!$E$7),15,IF(Reference!$E$7&lt;='Client Info'!O1083,25))))</f>
        <v>0</v>
      </c>
      <c r="F1083" s="19">
        <f>IF(OR('Client Info'!R1083=Reference!$B$4,'Client Info'!R1083=Reference!$B$5,'Client Info'!R1083=Reference!$B$6),25,0)</f>
        <v>0</v>
      </c>
      <c r="G1083" s="19">
        <f t="shared" si="18"/>
        <v>0</v>
      </c>
      <c r="H1083" s="19" t="s">
        <v>796</v>
      </c>
    </row>
    <row r="1084" spans="1:8" x14ac:dyDescent="0.35">
      <c r="A1084" s="7" t="str">
        <f>VLOOKUP(B1084,'Client Info'!$A:$B,2, FALSE)</f>
        <v>Ray Bowman</v>
      </c>
      <c r="B1084" s="19" t="str">
        <f>'Client Info'!A1084</f>
        <v>EDC0780</v>
      </c>
      <c r="C1084" s="19">
        <f ca="1">(IF('Client Info'!M1084="","",(IF(YEARFRAC('Client Info'!M1084,Reference!$C$4)&lt;1,0,IF(AND(YEARFRAC('Client Info'!M1084,Reference!$C$4)&gt;=1,YEARFRAC('Client Info'!M1084,Reference!$C$4)&lt;=3),5,IF(AND(YEARFRAC('Client Info'!M1084,Reference!$C$4)&gt;=4,YEARFRAC('Client Info'!M1084,Reference!$C$4)&lt;=7),15,IF(YEARFRAC('Client Info'!M1084,Reference!$C$4)&gt;=8,25,IF(YEARFRAC('Client Info'!M1084,Reference!$C$4)=YEARFRAC('Client Info'!M1084,Reference!$C$4),0,0))))))))</f>
        <v>25</v>
      </c>
      <c r="D1084" s="19">
        <f>IF(OR('Client Info'!J1084=Reference!$A$7),0,IF(OR(Reference!$A$5='Client Info'!J1084, 'Client Info'!J1084=Reference!$A$19,'Client Info'!J1084=Reference!$A$23,'Client Info'!J1084=Reference!$A$12),25, IF(OR('Client Info'!J1084=Reference!$A$6, 'Client Info'!J1084=Reference!$A$16),15, IF(OR('Client Info'!J1084=Reference!$A$4,'Client Info'!J1084=Reference!$A$13,'Client Info'!J1084=Reference!$A$17,),5,0))))</f>
        <v>5</v>
      </c>
      <c r="E1084" s="19">
        <f>IF('Client Info'!O1084&lt;Reference!$E$5,0,IF(AND('Client Info'!O1084&gt;=Reference!$E$5,'Client Info'!O1084&lt;Reference!$E$6),5,IF(AND('Client Info'!O1084&gt;=Reference!$E$6,'Client Info'!O1084&lt;Reference!$E$7),15,IF(Reference!$E$7&lt;='Client Info'!O1084,25))))</f>
        <v>15</v>
      </c>
      <c r="F1084" s="19">
        <f>IF(OR('Client Info'!R1084=Reference!$B$4,'Client Info'!R1084=Reference!$B$5,'Client Info'!R1084=Reference!$B$6),25,0)</f>
        <v>0</v>
      </c>
      <c r="G1084" s="19">
        <f t="shared" ca="1" si="18"/>
        <v>45</v>
      </c>
      <c r="H1084" s="19" t="s">
        <v>912</v>
      </c>
    </row>
    <row r="1085" spans="1:8" x14ac:dyDescent="0.35">
      <c r="A1085" s="7" t="str">
        <f>VLOOKUP(B1085,'Client Info'!$A:$B,2, FALSE)</f>
        <v>Jason Ham</v>
      </c>
      <c r="B1085" s="19" t="str">
        <f>'Client Info'!A1085</f>
        <v>EDC1509</v>
      </c>
      <c r="C1085" s="19">
        <f ca="1">(IF('Client Info'!M1085="","",(IF(YEARFRAC('Client Info'!M1085,Reference!$C$4)&lt;1,0,IF(AND(YEARFRAC('Client Info'!M1085,Reference!$C$4)&gt;=1,YEARFRAC('Client Info'!M1085,Reference!$C$4)&lt;=3),5,IF(AND(YEARFRAC('Client Info'!M1085,Reference!$C$4)&gt;=4,YEARFRAC('Client Info'!M1085,Reference!$C$4)&lt;=7),15,IF(YEARFRAC('Client Info'!M1085,Reference!$C$4)&gt;=8,25,IF(YEARFRAC('Client Info'!M1085,Reference!$C$4)=YEARFRAC('Client Info'!M1085,Reference!$C$4),0,0))))))))</f>
        <v>15</v>
      </c>
      <c r="D1085" s="19">
        <f>IF(OR('Client Info'!J1085=Reference!$A$7),0,IF(OR(Reference!$A$5='Client Info'!J1085, 'Client Info'!J1085=Reference!$A$19,'Client Info'!J1085=Reference!$A$23,'Client Info'!J1085=Reference!$A$12),25, IF(OR('Client Info'!J1085=Reference!$A$6, 'Client Info'!J1085=Reference!$A$16),15, IF(OR('Client Info'!J1085=Reference!$A$4,'Client Info'!J1085=Reference!$A$13,'Client Info'!J1085=Reference!$A$17,),5,0))))</f>
        <v>0</v>
      </c>
      <c r="E1085" s="19">
        <f>IF('Client Info'!O1085&lt;Reference!$E$5,0,IF(AND('Client Info'!O1085&gt;=Reference!$E$5,'Client Info'!O1085&lt;Reference!$E$6),5,IF(AND('Client Info'!O1085&gt;=Reference!$E$6,'Client Info'!O1085&lt;Reference!$E$7),15,IF(Reference!$E$7&lt;='Client Info'!O1085,25))))</f>
        <v>0</v>
      </c>
      <c r="F1085" s="19">
        <f>IF(OR('Client Info'!R1085=Reference!$B$4,'Client Info'!R1085=Reference!$B$5,'Client Info'!R1085=Reference!$B$6),25,0)</f>
        <v>0</v>
      </c>
      <c r="G1085" s="19">
        <f t="shared" ca="1" si="18"/>
        <v>15</v>
      </c>
      <c r="H1085" s="19" t="s">
        <v>1613</v>
      </c>
    </row>
    <row r="1086" spans="1:8" x14ac:dyDescent="0.35">
      <c r="A1086" s="7" t="str">
        <f>VLOOKUP(B1086,'Client Info'!$A:$B,2, FALSE)</f>
        <v>Matthew T. McConville</v>
      </c>
      <c r="B1086" s="19" t="str">
        <f>'Client Info'!A1086</f>
        <v>EDC1866g</v>
      </c>
      <c r="C1086" s="19">
        <f ca="1">(IF('Client Info'!M1086="","",(IF(YEARFRAC('Client Info'!M1086,Reference!$C$4)&lt;1,0,IF(AND(YEARFRAC('Client Info'!M1086,Reference!$C$4)&gt;=1,YEARFRAC('Client Info'!M1086,Reference!$C$4)&lt;=3),5,IF(AND(YEARFRAC('Client Info'!M1086,Reference!$C$4)&gt;=4,YEARFRAC('Client Info'!M1086,Reference!$C$4)&lt;=7),15,IF(YEARFRAC('Client Info'!M1086,Reference!$C$4)&gt;=8,25,IF(YEARFRAC('Client Info'!M1086,Reference!$C$4)=YEARFRAC('Client Info'!M1086,Reference!$C$4),0,0))))))))</f>
        <v>15</v>
      </c>
      <c r="D1086" s="19">
        <f>IF(OR('Client Info'!J1086=Reference!$A$7),0,IF(OR(Reference!$A$5='Client Info'!J1086, 'Client Info'!J1086=Reference!$A$19,'Client Info'!J1086=Reference!$A$23,'Client Info'!J1086=Reference!$A$12),25, IF(OR('Client Info'!J1086=Reference!$A$6, 'Client Info'!J1086=Reference!$A$16),15, IF(OR('Client Info'!J1086=Reference!$A$4,'Client Info'!J1086=Reference!$A$13,'Client Info'!J1086=Reference!$A$17,),5,0))))</f>
        <v>5</v>
      </c>
      <c r="E1086" s="19">
        <f>IF('Client Info'!O1086&lt;Reference!$E$5,0,IF(AND('Client Info'!O1086&gt;=Reference!$E$5,'Client Info'!O1086&lt;Reference!$E$6),5,IF(AND('Client Info'!O1086&gt;=Reference!$E$6,'Client Info'!O1086&lt;Reference!$E$7),15,IF(Reference!$E$7&lt;='Client Info'!O1086,25))))</f>
        <v>25</v>
      </c>
      <c r="F1086" s="19">
        <f>IF(OR('Client Info'!R1086=Reference!$B$4,'Client Info'!R1086=Reference!$B$5,'Client Info'!R1086=Reference!$B$6),25,0)</f>
        <v>25</v>
      </c>
      <c r="G1086" s="19">
        <f t="shared" ca="1" si="18"/>
        <v>70</v>
      </c>
      <c r="H1086" s="19" t="s">
        <v>1368</v>
      </c>
    </row>
    <row r="1087" spans="1:8" x14ac:dyDescent="0.35">
      <c r="A1087" s="7" t="str">
        <f>VLOOKUP(B1087,'Client Info'!$A:$B,2, FALSE)</f>
        <v>Jason Ham</v>
      </c>
      <c r="B1087" s="19" t="str">
        <f>'Client Info'!A1087</f>
        <v>EDC1437</v>
      </c>
      <c r="C1087" s="19">
        <f ca="1">(IF('Client Info'!M1087="","",(IF(YEARFRAC('Client Info'!M1087,Reference!$C$4)&lt;1,0,IF(AND(YEARFRAC('Client Info'!M1087,Reference!$C$4)&gt;=1,YEARFRAC('Client Info'!M1087,Reference!$C$4)&lt;=3),5,IF(AND(YEARFRAC('Client Info'!M1087,Reference!$C$4)&gt;=4,YEARFRAC('Client Info'!M1087,Reference!$C$4)&lt;=7),15,IF(YEARFRAC('Client Info'!M1087,Reference!$C$4)&gt;=8,25,IF(YEARFRAC('Client Info'!M1087,Reference!$C$4)=YEARFRAC('Client Info'!M1087,Reference!$C$4),0,0))))))))</f>
        <v>15</v>
      </c>
      <c r="D1087" s="19">
        <f>IF(OR('Client Info'!J1087=Reference!$A$7),0,IF(OR(Reference!$A$5='Client Info'!J1087, 'Client Info'!J1087=Reference!$A$19,'Client Info'!J1087=Reference!$A$23,'Client Info'!J1087=Reference!$A$12),25, IF(OR('Client Info'!J1087=Reference!$A$6, 'Client Info'!J1087=Reference!$A$16),15, IF(OR('Client Info'!J1087=Reference!$A$4,'Client Info'!J1087=Reference!$A$13,'Client Info'!J1087=Reference!$A$17,),5,0))))</f>
        <v>15</v>
      </c>
      <c r="E1087" s="19">
        <f>IF('Client Info'!O1087&lt;Reference!$E$5,0,IF(AND('Client Info'!O1087&gt;=Reference!$E$5,'Client Info'!O1087&lt;Reference!$E$6),5,IF(AND('Client Info'!O1087&gt;=Reference!$E$6,'Client Info'!O1087&lt;Reference!$E$7),15,IF(Reference!$E$7&lt;='Client Info'!O1087,25))))</f>
        <v>0</v>
      </c>
      <c r="F1087" s="19">
        <f>IF(OR('Client Info'!R1087=Reference!$B$4,'Client Info'!R1087=Reference!$B$5,'Client Info'!R1087=Reference!$B$6),25,0)</f>
        <v>0</v>
      </c>
      <c r="G1087" s="19">
        <f t="shared" ca="1" si="18"/>
        <v>30</v>
      </c>
      <c r="H1087" s="19" t="s">
        <v>1613</v>
      </c>
    </row>
    <row r="1088" spans="1:8" x14ac:dyDescent="0.35">
      <c r="A1088" s="7" t="str">
        <f>VLOOKUP(B1088,'Client Info'!$A:$B,2, FALSE)</f>
        <v>Alondra Gaytan</v>
      </c>
      <c r="B1088" s="19" t="str">
        <f>'Client Info'!A1088</f>
        <v>EDC2720</v>
      </c>
      <c r="C1088" s="19" t="str">
        <f>(IF('Client Info'!M1088="","",(IF(YEARFRAC('Client Info'!M1088,Reference!$C$4)&lt;1,0,IF(AND(YEARFRAC('Client Info'!M1088,Reference!$C$4)&gt;=1,YEARFRAC('Client Info'!M1088,Reference!$C$4)&lt;=3),5,IF(AND(YEARFRAC('Client Info'!M1088,Reference!$C$4)&gt;=4,YEARFRAC('Client Info'!M1088,Reference!$C$4)&lt;=7),15,IF(YEARFRAC('Client Info'!M1088,Reference!$C$4)&gt;=8,25,IF(YEARFRAC('Client Info'!M1088,Reference!$C$4)=YEARFRAC('Client Info'!M1088,Reference!$C$4),0,0))))))))</f>
        <v/>
      </c>
      <c r="D1088" s="19">
        <f>IF(OR('Client Info'!J1088=Reference!$A$7),0,IF(OR(Reference!$A$5='Client Info'!J1088, 'Client Info'!J1088=Reference!$A$19,'Client Info'!J1088=Reference!$A$23,'Client Info'!J1088=Reference!$A$12),25, IF(OR('Client Info'!J1088=Reference!$A$6, 'Client Info'!J1088=Reference!$A$16),15, IF(OR('Client Info'!J1088=Reference!$A$4,'Client Info'!J1088=Reference!$A$13,'Client Info'!J1088=Reference!$A$17,),5,0))))</f>
        <v>0</v>
      </c>
      <c r="E1088" s="19">
        <f>IF('Client Info'!O1088&lt;Reference!$E$5,0,IF(AND('Client Info'!O1088&gt;=Reference!$E$5,'Client Info'!O1088&lt;Reference!$E$6),5,IF(AND('Client Info'!O1088&gt;=Reference!$E$6,'Client Info'!O1088&lt;Reference!$E$7),15,IF(Reference!$E$7&lt;='Client Info'!O1088,25))))</f>
        <v>0</v>
      </c>
      <c r="F1088" s="19">
        <f>IF(OR('Client Info'!R1088=Reference!$B$4,'Client Info'!R1088=Reference!$B$5,'Client Info'!R1088=Reference!$B$6),25,0)</f>
        <v>25</v>
      </c>
      <c r="G1088" s="19">
        <f t="shared" si="18"/>
        <v>25</v>
      </c>
      <c r="H1088" s="19" t="s">
        <v>885</v>
      </c>
    </row>
    <row r="1089" spans="1:8" x14ac:dyDescent="0.35">
      <c r="A1089" s="7" t="str">
        <f>VLOOKUP(B1089,'Client Info'!$A:$B,2, FALSE)</f>
        <v>Karen Scuncio</v>
      </c>
      <c r="B1089" s="19" t="str">
        <f>'Client Info'!A1089</f>
        <v>EDC2240T</v>
      </c>
      <c r="C1089" s="19">
        <f ca="1">(IF('Client Info'!M1089="","",(IF(YEARFRAC('Client Info'!M1089,Reference!$C$4)&lt;1,0,IF(AND(YEARFRAC('Client Info'!M1089,Reference!$C$4)&gt;=1,YEARFRAC('Client Info'!M1089,Reference!$C$4)&lt;=3),5,IF(AND(YEARFRAC('Client Info'!M1089,Reference!$C$4)&gt;=4,YEARFRAC('Client Info'!M1089,Reference!$C$4)&lt;=7),15,IF(YEARFRAC('Client Info'!M1089,Reference!$C$4)&gt;=8,25,IF(YEARFRAC('Client Info'!M1089,Reference!$C$4)=YEARFRAC('Client Info'!M1089,Reference!$C$4),0,0))))))))</f>
        <v>25</v>
      </c>
      <c r="D1089" s="19">
        <f>IF(OR('Client Info'!J1089=Reference!$A$7),0,IF(OR(Reference!$A$5='Client Info'!J1089, 'Client Info'!J1089=Reference!$A$19,'Client Info'!J1089=Reference!$A$23,'Client Info'!J1089=Reference!$A$12),25, IF(OR('Client Info'!J1089=Reference!$A$6, 'Client Info'!J1089=Reference!$A$16),15, IF(OR('Client Info'!J1089=Reference!$A$4,'Client Info'!J1089=Reference!$A$13,'Client Info'!J1089=Reference!$A$17,),5,0))))</f>
        <v>25</v>
      </c>
      <c r="E1089" s="19">
        <f>IF('Client Info'!O1089&lt;Reference!$E$5,0,IF(AND('Client Info'!O1089&gt;=Reference!$E$5,'Client Info'!O1089&lt;Reference!$E$6),5,IF(AND('Client Info'!O1089&gt;=Reference!$E$6,'Client Info'!O1089&lt;Reference!$E$7),15,IF(Reference!$E$7&lt;='Client Info'!O1089,25))))</f>
        <v>0</v>
      </c>
      <c r="F1089" s="19">
        <f>IF(OR('Client Info'!R1089=Reference!$B$4,'Client Info'!R1089=Reference!$B$5,'Client Info'!R1089=Reference!$B$6),25,0)</f>
        <v>0</v>
      </c>
      <c r="G1089" s="19">
        <f t="shared" ca="1" si="18"/>
        <v>50</v>
      </c>
      <c r="H1089" s="19" t="s">
        <v>804</v>
      </c>
    </row>
    <row r="1090" spans="1:8" x14ac:dyDescent="0.35">
      <c r="A1090" s="7" t="str">
        <f>VLOOKUP(B1090,'Client Info'!$A:$B,2, FALSE)</f>
        <v>Pat Sweeney</v>
      </c>
      <c r="B1090" s="19" t="str">
        <f>'Client Info'!A1090</f>
        <v>EDC1596g</v>
      </c>
      <c r="C1090" s="19" t="str">
        <f>(IF('Client Info'!M1090="","",(IF(YEARFRAC('Client Info'!M1090,Reference!$C$4)&lt;1,0,IF(AND(YEARFRAC('Client Info'!M1090,Reference!$C$4)&gt;=1,YEARFRAC('Client Info'!M1090,Reference!$C$4)&lt;=3),5,IF(AND(YEARFRAC('Client Info'!M1090,Reference!$C$4)&gt;=4,YEARFRAC('Client Info'!M1090,Reference!$C$4)&lt;=7),15,IF(YEARFRAC('Client Info'!M1090,Reference!$C$4)&gt;=8,25,IF(YEARFRAC('Client Info'!M1090,Reference!$C$4)=YEARFRAC('Client Info'!M1090,Reference!$C$4),0,0))))))))</f>
        <v/>
      </c>
      <c r="D1090" s="19">
        <f>IF(OR('Client Info'!J1090=Reference!$A$7),0,IF(OR(Reference!$A$5='Client Info'!J1090, 'Client Info'!J1090=Reference!$A$19,'Client Info'!J1090=Reference!$A$23,'Client Info'!J1090=Reference!$A$12),25, IF(OR('Client Info'!J1090=Reference!$A$6, 'Client Info'!J1090=Reference!$A$16),15, IF(OR('Client Info'!J1090=Reference!$A$4,'Client Info'!J1090=Reference!$A$13,'Client Info'!J1090=Reference!$A$17,),5,0))))</f>
        <v>0</v>
      </c>
      <c r="E1090" s="19">
        <f>IF('Client Info'!O1090&lt;Reference!$E$5,0,IF(AND('Client Info'!O1090&gt;=Reference!$E$5,'Client Info'!O1090&lt;Reference!$E$6),5,IF(AND('Client Info'!O1090&gt;=Reference!$E$6,'Client Info'!O1090&lt;Reference!$E$7),15,IF(Reference!$E$7&lt;='Client Info'!O1090,25))))</f>
        <v>0</v>
      </c>
      <c r="F1090" s="19">
        <f>IF(OR('Client Info'!R1090=Reference!$B$4,'Client Info'!R1090=Reference!$B$5,'Client Info'!R1090=Reference!$B$6),25,0)</f>
        <v>0</v>
      </c>
      <c r="G1090" s="19">
        <f t="shared" si="18"/>
        <v>0</v>
      </c>
      <c r="H1090" s="19" t="s">
        <v>796</v>
      </c>
    </row>
    <row r="1091" spans="1:8" x14ac:dyDescent="0.35">
      <c r="A1091" s="7" t="str">
        <f>VLOOKUP(B1091,'Client Info'!$A:$B,2, FALSE)</f>
        <v>Alondra Gaytan</v>
      </c>
      <c r="B1091" s="19" t="str">
        <f>'Client Info'!A1091</f>
        <v>EDC1916g</v>
      </c>
      <c r="C1091" s="19">
        <f ca="1">(IF('Client Info'!M1091="","",(IF(YEARFRAC('Client Info'!M1091,Reference!$C$4)&lt;1,0,IF(AND(YEARFRAC('Client Info'!M1091,Reference!$C$4)&gt;=1,YEARFRAC('Client Info'!M1091,Reference!$C$4)&lt;=3),5,IF(AND(YEARFRAC('Client Info'!M1091,Reference!$C$4)&gt;=4,YEARFRAC('Client Info'!M1091,Reference!$C$4)&lt;=7),15,IF(YEARFRAC('Client Info'!M1091,Reference!$C$4)&gt;=8,25,IF(YEARFRAC('Client Info'!M1091,Reference!$C$4)=YEARFRAC('Client Info'!M1091,Reference!$C$4),0,0))))))))</f>
        <v>25</v>
      </c>
      <c r="D1091" s="19">
        <f>IF(OR('Client Info'!J1091=Reference!$A$7),0,IF(OR(Reference!$A$5='Client Info'!J1091, 'Client Info'!J1091=Reference!$A$19,'Client Info'!J1091=Reference!$A$23,'Client Info'!J1091=Reference!$A$12),25, IF(OR('Client Info'!J1091=Reference!$A$6, 'Client Info'!J1091=Reference!$A$16),15, IF(OR('Client Info'!J1091=Reference!$A$4,'Client Info'!J1091=Reference!$A$13,'Client Info'!J1091=Reference!$A$17,),5,0))))</f>
        <v>5</v>
      </c>
      <c r="E1091" s="19">
        <f>IF('Client Info'!O1091&lt;Reference!$E$5,0,IF(AND('Client Info'!O1091&gt;=Reference!$E$5,'Client Info'!O1091&lt;Reference!$E$6),5,IF(AND('Client Info'!O1091&gt;=Reference!$E$6,'Client Info'!O1091&lt;Reference!$E$7),15,IF(Reference!$E$7&lt;='Client Info'!O1091,25))))</f>
        <v>0</v>
      </c>
      <c r="F1091" s="19">
        <f>IF(OR('Client Info'!R1091=Reference!$B$4,'Client Info'!R1091=Reference!$B$5,'Client Info'!R1091=Reference!$B$6),25,0)</f>
        <v>0</v>
      </c>
      <c r="G1091" s="19">
        <f t="shared" ca="1" si="18"/>
        <v>30</v>
      </c>
      <c r="H1091" s="19" t="s">
        <v>885</v>
      </c>
    </row>
    <row r="1092" spans="1:8" x14ac:dyDescent="0.35">
      <c r="A1092" s="7" t="str">
        <f>VLOOKUP(B1092,'Client Info'!$A:$B,2, FALSE)</f>
        <v>Eric J. Zackrison</v>
      </c>
      <c r="B1092" s="19" t="str">
        <f>'Client Info'!A1092</f>
        <v>EDC2162T</v>
      </c>
      <c r="C1092" s="19">
        <f ca="1">(IF('Client Info'!M1092="","",(IF(YEARFRAC('Client Info'!M1092,Reference!$C$4)&lt;1,0,IF(AND(YEARFRAC('Client Info'!M1092,Reference!$C$4)&gt;=1,YEARFRAC('Client Info'!M1092,Reference!$C$4)&lt;=3),5,IF(AND(YEARFRAC('Client Info'!M1092,Reference!$C$4)&gt;=4,YEARFRAC('Client Info'!M1092,Reference!$C$4)&lt;=7),15,IF(YEARFRAC('Client Info'!M1092,Reference!$C$4)&gt;=8,25,IF(YEARFRAC('Client Info'!M1092,Reference!$C$4)=YEARFRAC('Client Info'!M1092,Reference!$C$4),0,0))))))))</f>
        <v>5</v>
      </c>
      <c r="D1092" s="19">
        <f>IF(OR('Client Info'!J1092=Reference!$A$7),0,IF(OR(Reference!$A$5='Client Info'!J1092, 'Client Info'!J1092=Reference!$A$19,'Client Info'!J1092=Reference!$A$23,'Client Info'!J1092=Reference!$A$12),25, IF(OR('Client Info'!J1092=Reference!$A$6, 'Client Info'!J1092=Reference!$A$16),15, IF(OR('Client Info'!J1092=Reference!$A$4,'Client Info'!J1092=Reference!$A$13,'Client Info'!J1092=Reference!$A$17,),5,0))))</f>
        <v>5</v>
      </c>
      <c r="E1092" s="19">
        <f>IF('Client Info'!O1092&lt;Reference!$E$5,0,IF(AND('Client Info'!O1092&gt;=Reference!$E$5,'Client Info'!O1092&lt;Reference!$E$6),5,IF(AND('Client Info'!O1092&gt;=Reference!$E$6,'Client Info'!O1092&lt;Reference!$E$7),15,IF(Reference!$E$7&lt;='Client Info'!O1092,25))))</f>
        <v>0</v>
      </c>
      <c r="F1092" s="19">
        <f>IF(OR('Client Info'!R1092=Reference!$B$4,'Client Info'!R1092=Reference!$B$5,'Client Info'!R1092=Reference!$B$6),25,0)</f>
        <v>25</v>
      </c>
      <c r="G1092" s="19">
        <f t="shared" ca="1" si="18"/>
        <v>35</v>
      </c>
      <c r="H1092" s="19" t="s">
        <v>1367</v>
      </c>
    </row>
    <row r="1093" spans="1:8" x14ac:dyDescent="0.35">
      <c r="A1093" s="7" t="str">
        <f>VLOOKUP(B1093,'Client Info'!$A:$B,2, FALSE)</f>
        <v>Clare Briglio</v>
      </c>
      <c r="B1093" s="19" t="str">
        <f>'Client Info'!A1093</f>
        <v>EDC1684g</v>
      </c>
      <c r="C1093" s="19">
        <f ca="1">(IF('Client Info'!M1093="","",(IF(YEARFRAC('Client Info'!M1093,Reference!$C$4)&lt;1,0,IF(AND(YEARFRAC('Client Info'!M1093,Reference!$C$4)&gt;=1,YEARFRAC('Client Info'!M1093,Reference!$C$4)&lt;=3),5,IF(AND(YEARFRAC('Client Info'!M1093,Reference!$C$4)&gt;=4,YEARFRAC('Client Info'!M1093,Reference!$C$4)&lt;=7),15,IF(YEARFRAC('Client Info'!M1093,Reference!$C$4)&gt;=8,25,IF(YEARFRAC('Client Info'!M1093,Reference!$C$4)=YEARFRAC('Client Info'!M1093,Reference!$C$4),0,0))))))))</f>
        <v>15</v>
      </c>
      <c r="D1093" s="19">
        <f>IF(OR('Client Info'!J1093=Reference!$A$7),0,IF(OR(Reference!$A$5='Client Info'!J1093, 'Client Info'!J1093=Reference!$A$19,'Client Info'!J1093=Reference!$A$23,'Client Info'!J1093=Reference!$A$12),25, IF(OR('Client Info'!J1093=Reference!$A$6, 'Client Info'!J1093=Reference!$A$16),15, IF(OR('Client Info'!J1093=Reference!$A$4,'Client Info'!J1093=Reference!$A$13,'Client Info'!J1093=Reference!$A$17,),5,0))))</f>
        <v>5</v>
      </c>
      <c r="E1093" s="19">
        <f>IF('Client Info'!O1093&lt;Reference!$E$5,0,IF(AND('Client Info'!O1093&gt;=Reference!$E$5,'Client Info'!O1093&lt;Reference!$E$6),5,IF(AND('Client Info'!O1093&gt;=Reference!$E$6,'Client Info'!O1093&lt;Reference!$E$7),15,IF(Reference!$E$7&lt;='Client Info'!O1093,25))))</f>
        <v>0</v>
      </c>
      <c r="F1093" s="19">
        <f>IF(OR('Client Info'!R1093=Reference!$B$4,'Client Info'!R1093=Reference!$B$5,'Client Info'!R1093=Reference!$B$6),25,0)</f>
        <v>0</v>
      </c>
      <c r="G1093" s="19">
        <f t="shared" ca="1" si="18"/>
        <v>20</v>
      </c>
      <c r="H1093" s="19" t="s">
        <v>809</v>
      </c>
    </row>
    <row r="1094" spans="1:8" x14ac:dyDescent="0.35">
      <c r="A1094" s="7" t="str">
        <f>VLOOKUP(B1094,'Client Info'!$A:$B,2, FALSE)</f>
        <v>Michael Kauffman</v>
      </c>
      <c r="B1094" s="19" t="str">
        <f>'Client Info'!A1094</f>
        <v>EDC2525</v>
      </c>
      <c r="C1094" s="19" t="str">
        <f>(IF('Client Info'!M1094="","",(IF(YEARFRAC('Client Info'!M1094,Reference!$C$4)&lt;1,0,IF(AND(YEARFRAC('Client Info'!M1094,Reference!$C$4)&gt;=1,YEARFRAC('Client Info'!M1094,Reference!$C$4)&lt;=3),5,IF(AND(YEARFRAC('Client Info'!M1094,Reference!$C$4)&gt;=4,YEARFRAC('Client Info'!M1094,Reference!$C$4)&lt;=7),15,IF(YEARFRAC('Client Info'!M1094,Reference!$C$4)&gt;=8,25,IF(YEARFRAC('Client Info'!M1094,Reference!$C$4)=YEARFRAC('Client Info'!M1094,Reference!$C$4),0,0))))))))</f>
        <v/>
      </c>
      <c r="D1094" s="19">
        <f>IF(OR('Client Info'!J1094=Reference!$A$7),0,IF(OR(Reference!$A$5='Client Info'!J1094, 'Client Info'!J1094=Reference!$A$19,'Client Info'!J1094=Reference!$A$23,'Client Info'!J1094=Reference!$A$12),25, IF(OR('Client Info'!J1094=Reference!$A$6, 'Client Info'!J1094=Reference!$A$16),15, IF(OR('Client Info'!J1094=Reference!$A$4,'Client Info'!J1094=Reference!$A$13,'Client Info'!J1094=Reference!$A$17,),5,0))))</f>
        <v>5</v>
      </c>
      <c r="E1094" s="19">
        <f>IF('Client Info'!O1094&lt;Reference!$E$5,0,IF(AND('Client Info'!O1094&gt;=Reference!$E$5,'Client Info'!O1094&lt;Reference!$E$6),5,IF(AND('Client Info'!O1094&gt;=Reference!$E$6,'Client Info'!O1094&lt;Reference!$E$7),15,IF(Reference!$E$7&lt;='Client Info'!O1094,25))))</f>
        <v>0</v>
      </c>
      <c r="F1094" s="19">
        <f>IF(OR('Client Info'!R1094=Reference!$B$4,'Client Info'!R1094=Reference!$B$5,'Client Info'!R1094=Reference!$B$6),25,0)</f>
        <v>0</v>
      </c>
      <c r="G1094" s="19">
        <f t="shared" si="18"/>
        <v>5</v>
      </c>
      <c r="H1094" s="19" t="s">
        <v>882</v>
      </c>
    </row>
    <row r="1095" spans="1:8" x14ac:dyDescent="0.35">
      <c r="A1095" s="7" t="str">
        <f>VLOOKUP(B1095,'Client Info'!$A:$B,2, FALSE)</f>
        <v/>
      </c>
      <c r="B1095" s="19" t="str">
        <f>'Client Info'!A1095</f>
        <v>EDC2452</v>
      </c>
      <c r="C1095" s="19">
        <f ca="1">(IF('Client Info'!M1095="","",(IF(YEARFRAC('Client Info'!M1095,Reference!$C$4)&lt;1,0,IF(AND(YEARFRAC('Client Info'!M1095,Reference!$C$4)&gt;=1,YEARFRAC('Client Info'!M1095,Reference!$C$4)&lt;=3),5,IF(AND(YEARFRAC('Client Info'!M1095,Reference!$C$4)&gt;=4,YEARFRAC('Client Info'!M1095,Reference!$C$4)&lt;=7),15,IF(YEARFRAC('Client Info'!M1095,Reference!$C$4)&gt;=8,25,IF(YEARFRAC('Client Info'!M1095,Reference!$C$4)=YEARFRAC('Client Info'!M1095,Reference!$C$4),0,0))))))))</f>
        <v>25</v>
      </c>
      <c r="D1095" s="19">
        <f>IF(OR('Client Info'!J1095=Reference!$A$7),0,IF(OR(Reference!$A$5='Client Info'!J1095, 'Client Info'!J1095=Reference!$A$19,'Client Info'!J1095=Reference!$A$23,'Client Info'!J1095=Reference!$A$12),25, IF(OR('Client Info'!J1095=Reference!$A$6, 'Client Info'!J1095=Reference!$A$16),15, IF(OR('Client Info'!J1095=Reference!$A$4,'Client Info'!J1095=Reference!$A$13,'Client Info'!J1095=Reference!$A$17,),5,0))))</f>
        <v>0</v>
      </c>
      <c r="E1095" s="19">
        <f>IF('Client Info'!O1095&lt;Reference!$E$5,0,IF(AND('Client Info'!O1095&gt;=Reference!$E$5,'Client Info'!O1095&lt;Reference!$E$6),5,IF(AND('Client Info'!O1095&gt;=Reference!$E$6,'Client Info'!O1095&lt;Reference!$E$7),15,IF(Reference!$E$7&lt;='Client Info'!O1095,25))))</f>
        <v>0</v>
      </c>
      <c r="F1095" s="19">
        <f>IF(OR('Client Info'!R1095=Reference!$B$4,'Client Info'!R1095=Reference!$B$5,'Client Info'!R1095=Reference!$B$6),25,0)</f>
        <v>0</v>
      </c>
      <c r="G1095" s="19">
        <f t="shared" ca="1" si="18"/>
        <v>25</v>
      </c>
      <c r="H1095" s="19" t="s">
        <v>1030</v>
      </c>
    </row>
    <row r="1096" spans="1:8" x14ac:dyDescent="0.35">
      <c r="A1096" s="7" t="str">
        <f>VLOOKUP(B1096,'Client Info'!$A:$B,2, FALSE)</f>
        <v>Marcella Shelby</v>
      </c>
      <c r="B1096" s="19" t="str">
        <f>'Client Info'!A1096</f>
        <v>EDC2117</v>
      </c>
      <c r="C1096" s="19">
        <f ca="1">(IF('Client Info'!M1096="","",(IF(YEARFRAC('Client Info'!M1096,Reference!$C$4)&lt;1,0,IF(AND(YEARFRAC('Client Info'!M1096,Reference!$C$4)&gt;=1,YEARFRAC('Client Info'!M1096,Reference!$C$4)&lt;=3),5,IF(AND(YEARFRAC('Client Info'!M1096,Reference!$C$4)&gt;=4,YEARFRAC('Client Info'!M1096,Reference!$C$4)&lt;=7),15,IF(YEARFRAC('Client Info'!M1096,Reference!$C$4)&gt;=8,25,IF(YEARFRAC('Client Info'!M1096,Reference!$C$4)=YEARFRAC('Client Info'!M1096,Reference!$C$4),0,0))))))))</f>
        <v>5</v>
      </c>
      <c r="D1096" s="19">
        <f>IF(OR('Client Info'!J1096=Reference!$A$7),0,IF(OR(Reference!$A$5='Client Info'!J1096, 'Client Info'!J1096=Reference!$A$19,'Client Info'!J1096=Reference!$A$23,'Client Info'!J1096=Reference!$A$12),25, IF(OR('Client Info'!J1096=Reference!$A$6, 'Client Info'!J1096=Reference!$A$16),15, IF(OR('Client Info'!J1096=Reference!$A$4,'Client Info'!J1096=Reference!$A$13,'Client Info'!J1096=Reference!$A$17,),5,0))))</f>
        <v>5</v>
      </c>
      <c r="E1096" s="19">
        <f>IF('Client Info'!O1096&lt;Reference!$E$5,0,IF(AND('Client Info'!O1096&gt;=Reference!$E$5,'Client Info'!O1096&lt;Reference!$E$6),5,IF(AND('Client Info'!O1096&gt;=Reference!$E$6,'Client Info'!O1096&lt;Reference!$E$7),15,IF(Reference!$E$7&lt;='Client Info'!O1096,25))))</f>
        <v>0</v>
      </c>
      <c r="F1096" s="19">
        <f>IF(OR('Client Info'!R1096=Reference!$B$4,'Client Info'!R1096=Reference!$B$5,'Client Info'!R1096=Reference!$B$6),25,0)</f>
        <v>0</v>
      </c>
      <c r="G1096" s="19">
        <f t="shared" ca="1" si="18"/>
        <v>10</v>
      </c>
      <c r="H1096" s="19" t="s">
        <v>2285</v>
      </c>
    </row>
    <row r="1097" spans="1:8" x14ac:dyDescent="0.35">
      <c r="A1097" s="7" t="str">
        <f>VLOOKUP(B1097,'Client Info'!$A:$B,2, FALSE)</f>
        <v>Bill Bartels</v>
      </c>
      <c r="B1097" s="19" t="str">
        <f>'Client Info'!A1097</f>
        <v>EDC2186</v>
      </c>
      <c r="C1097" s="19" t="str">
        <f>(IF('Client Info'!M1097="","",(IF(YEARFRAC('Client Info'!M1097,Reference!$C$4)&lt;1,0,IF(AND(YEARFRAC('Client Info'!M1097,Reference!$C$4)&gt;=1,YEARFRAC('Client Info'!M1097,Reference!$C$4)&lt;=3),5,IF(AND(YEARFRAC('Client Info'!M1097,Reference!$C$4)&gt;=4,YEARFRAC('Client Info'!M1097,Reference!$C$4)&lt;=7),15,IF(YEARFRAC('Client Info'!M1097,Reference!$C$4)&gt;=8,25,IF(YEARFRAC('Client Info'!M1097,Reference!$C$4)=YEARFRAC('Client Info'!M1097,Reference!$C$4),0,0))))))))</f>
        <v/>
      </c>
      <c r="D1097" s="19">
        <f>IF(OR('Client Info'!J1097=Reference!$A$7),0,IF(OR(Reference!$A$5='Client Info'!J1097, 'Client Info'!J1097=Reference!$A$19,'Client Info'!J1097=Reference!$A$23,'Client Info'!J1097=Reference!$A$12),25, IF(OR('Client Info'!J1097=Reference!$A$6, 'Client Info'!J1097=Reference!$A$16),15, IF(OR('Client Info'!J1097=Reference!$A$4,'Client Info'!J1097=Reference!$A$13,'Client Info'!J1097=Reference!$A$17,),5,0))))</f>
        <v>5</v>
      </c>
      <c r="E1097" s="19">
        <f>IF('Client Info'!O1097&lt;Reference!$E$5,0,IF(AND('Client Info'!O1097&gt;=Reference!$E$5,'Client Info'!O1097&lt;Reference!$E$6),5,IF(AND('Client Info'!O1097&gt;=Reference!$E$6,'Client Info'!O1097&lt;Reference!$E$7),15,IF(Reference!$E$7&lt;='Client Info'!O1097,25))))</f>
        <v>0</v>
      </c>
      <c r="F1097" s="19">
        <f>IF(OR('Client Info'!R1097=Reference!$B$4,'Client Info'!R1097=Reference!$B$5,'Client Info'!R1097=Reference!$B$6),25,0)</f>
        <v>0</v>
      </c>
      <c r="G1097" s="19">
        <f t="shared" si="18"/>
        <v>5</v>
      </c>
      <c r="H1097" s="19" t="s">
        <v>812</v>
      </c>
    </row>
    <row r="1098" spans="1:8" x14ac:dyDescent="0.35">
      <c r="A1098" s="7" t="str">
        <f>VLOOKUP(B1098,'Client Info'!$A:$B,2, FALSE)</f>
        <v/>
      </c>
      <c r="B1098" s="19" t="str">
        <f>'Client Info'!A1098</f>
        <v>03231</v>
      </c>
      <c r="C1098" s="19" t="str">
        <f>(IF('Client Info'!M1098="","",(IF(YEARFRAC('Client Info'!M1098,Reference!$C$4)&lt;1,0,IF(AND(YEARFRAC('Client Info'!M1098,Reference!$C$4)&gt;=1,YEARFRAC('Client Info'!M1098,Reference!$C$4)&lt;=3),5,IF(AND(YEARFRAC('Client Info'!M1098,Reference!$C$4)&gt;=4,YEARFRAC('Client Info'!M1098,Reference!$C$4)&lt;=7),15,IF(YEARFRAC('Client Info'!M1098,Reference!$C$4)&gt;=8,25,IF(YEARFRAC('Client Info'!M1098,Reference!$C$4)=YEARFRAC('Client Info'!M1098,Reference!$C$4),0,0))))))))</f>
        <v/>
      </c>
      <c r="D1098" s="19">
        <f>IF(OR('Client Info'!J1098=Reference!$A$7),0,IF(OR(Reference!$A$5='Client Info'!J1098, 'Client Info'!J1098=Reference!$A$19,'Client Info'!J1098=Reference!$A$23,'Client Info'!J1098=Reference!$A$12),25, IF(OR('Client Info'!J1098=Reference!$A$6, 'Client Info'!J1098=Reference!$A$16),15, IF(OR('Client Info'!J1098=Reference!$A$4,'Client Info'!J1098=Reference!$A$13,'Client Info'!J1098=Reference!$A$17,),5,0))))</f>
        <v>5</v>
      </c>
      <c r="E1098" s="19">
        <f>IF('Client Info'!O1098&lt;Reference!$E$5,0,IF(AND('Client Info'!O1098&gt;=Reference!$E$5,'Client Info'!O1098&lt;Reference!$E$6),5,IF(AND('Client Info'!O1098&gt;=Reference!$E$6,'Client Info'!O1098&lt;Reference!$E$7),15,IF(Reference!$E$7&lt;='Client Info'!O1098,25))))</f>
        <v>0</v>
      </c>
      <c r="F1098" s="19">
        <f>IF(OR('Client Info'!R1098=Reference!$B$4,'Client Info'!R1098=Reference!$B$5,'Client Info'!R1098=Reference!$B$6),25,0)</f>
        <v>25</v>
      </c>
      <c r="G1098" s="19">
        <f t="shared" si="18"/>
        <v>30</v>
      </c>
      <c r="H1098" s="19" t="s">
        <v>1030</v>
      </c>
    </row>
    <row r="1099" spans="1:8" x14ac:dyDescent="0.35">
      <c r="A1099" s="7" t="str">
        <f>VLOOKUP(B1099,'Client Info'!$A:$B,2, FALSE)</f>
        <v>Bill Bartels</v>
      </c>
      <c r="B1099" s="19" t="str">
        <f>'Client Info'!A1099</f>
        <v>EDC2291</v>
      </c>
      <c r="C1099" s="19">
        <f ca="1">(IF('Client Info'!M1099="","",(IF(YEARFRAC('Client Info'!M1099,Reference!$C$4)&lt;1,0,IF(AND(YEARFRAC('Client Info'!M1099,Reference!$C$4)&gt;=1,YEARFRAC('Client Info'!M1099,Reference!$C$4)&lt;=3),5,IF(AND(YEARFRAC('Client Info'!M1099,Reference!$C$4)&gt;=4,YEARFRAC('Client Info'!M1099,Reference!$C$4)&lt;=7),15,IF(YEARFRAC('Client Info'!M1099,Reference!$C$4)&gt;=8,25,IF(YEARFRAC('Client Info'!M1099,Reference!$C$4)=YEARFRAC('Client Info'!M1099,Reference!$C$4),0,0))))))))</f>
        <v>5</v>
      </c>
      <c r="D1099" s="19">
        <f>IF(OR('Client Info'!J1099=Reference!$A$7),0,IF(OR(Reference!$A$5='Client Info'!J1099, 'Client Info'!J1099=Reference!$A$19,'Client Info'!J1099=Reference!$A$23,'Client Info'!J1099=Reference!$A$12),25, IF(OR('Client Info'!J1099=Reference!$A$6, 'Client Info'!J1099=Reference!$A$16),15, IF(OR('Client Info'!J1099=Reference!$A$4,'Client Info'!J1099=Reference!$A$13,'Client Info'!J1099=Reference!$A$17,),5,0))))</f>
        <v>5</v>
      </c>
      <c r="E1099" s="19">
        <f>IF('Client Info'!O1099&lt;Reference!$E$5,0,IF(AND('Client Info'!O1099&gt;=Reference!$E$5,'Client Info'!O1099&lt;Reference!$E$6),5,IF(AND('Client Info'!O1099&gt;=Reference!$E$6,'Client Info'!O1099&lt;Reference!$E$7),15,IF(Reference!$E$7&lt;='Client Info'!O1099,25))))</f>
        <v>0</v>
      </c>
      <c r="F1099" s="19">
        <f>IF(OR('Client Info'!R1099=Reference!$B$4,'Client Info'!R1099=Reference!$B$5,'Client Info'!R1099=Reference!$B$6),25,0)</f>
        <v>0</v>
      </c>
      <c r="G1099" s="19">
        <f t="shared" ca="1" si="18"/>
        <v>10</v>
      </c>
      <c r="H1099" s="19" t="s">
        <v>812</v>
      </c>
    </row>
    <row r="1100" spans="1:8" x14ac:dyDescent="0.35">
      <c r="A1100" s="7" t="str">
        <f>VLOOKUP(B1100,'Client Info'!$A:$B,2, FALSE)</f>
        <v>Clare Briglio</v>
      </c>
      <c r="B1100" s="19" t="str">
        <f>'Client Info'!A1100</f>
        <v>EDC1471</v>
      </c>
      <c r="C1100" s="19">
        <f ca="1">(IF('Client Info'!M1100="","",(IF(YEARFRAC('Client Info'!M1100,Reference!$C$4)&lt;1,0,IF(AND(YEARFRAC('Client Info'!M1100,Reference!$C$4)&gt;=1,YEARFRAC('Client Info'!M1100,Reference!$C$4)&lt;=3),5,IF(AND(YEARFRAC('Client Info'!M1100,Reference!$C$4)&gt;=4,YEARFRAC('Client Info'!M1100,Reference!$C$4)&lt;=7),15,IF(YEARFRAC('Client Info'!M1100,Reference!$C$4)&gt;=8,25,IF(YEARFRAC('Client Info'!M1100,Reference!$C$4)=YEARFRAC('Client Info'!M1100,Reference!$C$4),0,0))))))))</f>
        <v>15</v>
      </c>
      <c r="D1100" s="19">
        <f>IF(OR('Client Info'!J1100=Reference!$A$7),0,IF(OR(Reference!$A$5='Client Info'!J1100, 'Client Info'!J1100=Reference!$A$19,'Client Info'!J1100=Reference!$A$23,'Client Info'!J1100=Reference!$A$12),25, IF(OR('Client Info'!J1100=Reference!$A$6, 'Client Info'!J1100=Reference!$A$16),15, IF(OR('Client Info'!J1100=Reference!$A$4,'Client Info'!J1100=Reference!$A$13,'Client Info'!J1100=Reference!$A$17,),5,0))))</f>
        <v>25</v>
      </c>
      <c r="E1100" s="19">
        <f>IF('Client Info'!O1100&lt;Reference!$E$5,0,IF(AND('Client Info'!O1100&gt;=Reference!$E$5,'Client Info'!O1100&lt;Reference!$E$6),5,IF(AND('Client Info'!O1100&gt;=Reference!$E$6,'Client Info'!O1100&lt;Reference!$E$7),15,IF(Reference!$E$7&lt;='Client Info'!O1100,25))))</f>
        <v>0</v>
      </c>
      <c r="F1100" s="19">
        <f>IF(OR('Client Info'!R1100=Reference!$B$4,'Client Info'!R1100=Reference!$B$5,'Client Info'!R1100=Reference!$B$6),25,0)</f>
        <v>0</v>
      </c>
      <c r="G1100" s="19">
        <f t="shared" ca="1" si="18"/>
        <v>40</v>
      </c>
      <c r="H1100" s="19" t="s">
        <v>809</v>
      </c>
    </row>
    <row r="1101" spans="1:8" x14ac:dyDescent="0.35">
      <c r="A1101" s="7" t="str">
        <f>VLOOKUP(B1101,'Client Info'!$A:$B,2, FALSE)</f>
        <v>Rose Obetz</v>
      </c>
      <c r="B1101" s="19" t="str">
        <f>'Client Info'!A1101</f>
        <v>EDC1575g</v>
      </c>
      <c r="C1101" s="19">
        <f ca="1">(IF('Client Info'!M1101="","",(IF(YEARFRAC('Client Info'!M1101,Reference!$C$4)&lt;1,0,IF(AND(YEARFRAC('Client Info'!M1101,Reference!$C$4)&gt;=1,YEARFRAC('Client Info'!M1101,Reference!$C$4)&lt;=3),5,IF(AND(YEARFRAC('Client Info'!M1101,Reference!$C$4)&gt;=4,YEARFRAC('Client Info'!M1101,Reference!$C$4)&lt;=7),15,IF(YEARFRAC('Client Info'!M1101,Reference!$C$4)&gt;=8,25,IF(YEARFRAC('Client Info'!M1101,Reference!$C$4)=YEARFRAC('Client Info'!M1101,Reference!$C$4),0,0))))))))</f>
        <v>0</v>
      </c>
      <c r="D1101" s="19">
        <f>IF(OR('Client Info'!J1101=Reference!$A$7),0,IF(OR(Reference!$A$5='Client Info'!J1101, 'Client Info'!J1101=Reference!$A$19,'Client Info'!J1101=Reference!$A$23,'Client Info'!J1101=Reference!$A$12),25, IF(OR('Client Info'!J1101=Reference!$A$6, 'Client Info'!J1101=Reference!$A$16),15, IF(OR('Client Info'!J1101=Reference!$A$4,'Client Info'!J1101=Reference!$A$13,'Client Info'!J1101=Reference!$A$17,),5,0))))</f>
        <v>0</v>
      </c>
      <c r="E1101" s="19">
        <f>IF('Client Info'!O1101&lt;Reference!$E$5,0,IF(AND('Client Info'!O1101&gt;=Reference!$E$5,'Client Info'!O1101&lt;Reference!$E$6),5,IF(AND('Client Info'!O1101&gt;=Reference!$E$6,'Client Info'!O1101&lt;Reference!$E$7),15,IF(Reference!$E$7&lt;='Client Info'!O1101,25))))</f>
        <v>0</v>
      </c>
      <c r="F1101" s="19">
        <f>IF(OR('Client Info'!R1101=Reference!$B$4,'Client Info'!R1101=Reference!$B$5,'Client Info'!R1101=Reference!$B$6),25,0)</f>
        <v>0</v>
      </c>
      <c r="G1101" s="19">
        <f t="shared" ca="1" si="18"/>
        <v>0</v>
      </c>
      <c r="H1101" s="19" t="s">
        <v>874</v>
      </c>
    </row>
    <row r="1102" spans="1:8" x14ac:dyDescent="0.35">
      <c r="A1102" s="7" t="str">
        <f>VLOOKUP(B1102,'Client Info'!$A:$B,2, FALSE)</f>
        <v>Rachel Horn</v>
      </c>
      <c r="B1102" s="19" t="str">
        <f>'Client Info'!A1102</f>
        <v>EDC2723</v>
      </c>
      <c r="C1102" s="19">
        <f ca="1">(IF('Client Info'!M1102="","",(IF(YEARFRAC('Client Info'!M1102,Reference!$C$4)&lt;1,0,IF(AND(YEARFRAC('Client Info'!M1102,Reference!$C$4)&gt;=1,YEARFRAC('Client Info'!M1102,Reference!$C$4)&lt;=3),5,IF(AND(YEARFRAC('Client Info'!M1102,Reference!$C$4)&gt;=4,YEARFRAC('Client Info'!M1102,Reference!$C$4)&lt;=7),15,IF(YEARFRAC('Client Info'!M1102,Reference!$C$4)&gt;=8,25,IF(YEARFRAC('Client Info'!M1102,Reference!$C$4)=YEARFRAC('Client Info'!M1102,Reference!$C$4),0,0))))))))</f>
        <v>25</v>
      </c>
      <c r="D1102" s="19">
        <f>IF(OR('Client Info'!J1102=Reference!$A$7),0,IF(OR(Reference!$A$5='Client Info'!J1102, 'Client Info'!J1102=Reference!$A$19,'Client Info'!J1102=Reference!$A$23,'Client Info'!J1102=Reference!$A$12),25, IF(OR('Client Info'!J1102=Reference!$A$6, 'Client Info'!J1102=Reference!$A$16),15, IF(OR('Client Info'!J1102=Reference!$A$4,'Client Info'!J1102=Reference!$A$13,'Client Info'!J1102=Reference!$A$17,),5,0))))</f>
        <v>0</v>
      </c>
      <c r="E1102" s="19">
        <f>IF('Client Info'!O1102&lt;Reference!$E$5,0,IF(AND('Client Info'!O1102&gt;=Reference!$E$5,'Client Info'!O1102&lt;Reference!$E$6),5,IF(AND('Client Info'!O1102&gt;=Reference!$E$6,'Client Info'!O1102&lt;Reference!$E$7),15,IF(Reference!$E$7&lt;='Client Info'!O1102,25))))</f>
        <v>15</v>
      </c>
      <c r="F1102" s="19">
        <f>IF(OR('Client Info'!R1102=Reference!$B$4,'Client Info'!R1102=Reference!$B$5,'Client Info'!R1102=Reference!$B$6),25,0)</f>
        <v>0</v>
      </c>
      <c r="G1102" s="19">
        <f t="shared" ca="1" si="18"/>
        <v>40</v>
      </c>
      <c r="H1102" s="19" t="s">
        <v>4254</v>
      </c>
    </row>
    <row r="1103" spans="1:8" x14ac:dyDescent="0.35">
      <c r="A1103" s="7" t="str">
        <f>VLOOKUP(B1103,'Client Info'!$A:$B,2, FALSE)</f>
        <v>Anthony C. Elliott</v>
      </c>
      <c r="B1103" s="19" t="str">
        <f>'Client Info'!A1103</f>
        <v>EDC2881DR</v>
      </c>
      <c r="C1103" s="19">
        <f ca="1">(IF('Client Info'!M1103="","",(IF(YEARFRAC('Client Info'!M1103,Reference!$C$4)&lt;1,0,IF(AND(YEARFRAC('Client Info'!M1103,Reference!$C$4)&gt;=1,YEARFRAC('Client Info'!M1103,Reference!$C$4)&lt;=3),5,IF(AND(YEARFRAC('Client Info'!M1103,Reference!$C$4)&gt;=4,YEARFRAC('Client Info'!M1103,Reference!$C$4)&lt;=7),15,IF(YEARFRAC('Client Info'!M1103,Reference!$C$4)&gt;=8,25,IF(YEARFRAC('Client Info'!M1103,Reference!$C$4)=YEARFRAC('Client Info'!M1103,Reference!$C$4),0,0))))))))</f>
        <v>25</v>
      </c>
      <c r="D1103" s="19">
        <f>IF(OR('Client Info'!J1103=Reference!$A$7),0,IF(OR(Reference!$A$5='Client Info'!J1103, 'Client Info'!J1103=Reference!$A$19,'Client Info'!J1103=Reference!$A$23,'Client Info'!J1103=Reference!$A$12),25, IF(OR('Client Info'!J1103=Reference!$A$6, 'Client Info'!J1103=Reference!$A$16),15, IF(OR('Client Info'!J1103=Reference!$A$4,'Client Info'!J1103=Reference!$A$13,'Client Info'!J1103=Reference!$A$17,),5,0))))</f>
        <v>5</v>
      </c>
      <c r="E1103" s="19">
        <f>IF('Client Info'!O1103&lt;Reference!$E$5,0,IF(AND('Client Info'!O1103&gt;=Reference!$E$5,'Client Info'!O1103&lt;Reference!$E$6),5,IF(AND('Client Info'!O1103&gt;=Reference!$E$6,'Client Info'!O1103&lt;Reference!$E$7),15,IF(Reference!$E$7&lt;='Client Info'!O1103,25))))</f>
        <v>5</v>
      </c>
      <c r="F1103" s="19">
        <f>IF(OR('Client Info'!R1103=Reference!$B$4,'Client Info'!R1103=Reference!$B$5,'Client Info'!R1103=Reference!$B$6),25,0)</f>
        <v>0</v>
      </c>
      <c r="G1103" s="19">
        <f t="shared" ca="1" si="18"/>
        <v>35</v>
      </c>
      <c r="H1103" s="19" t="s">
        <v>1365</v>
      </c>
    </row>
    <row r="1104" spans="1:8" x14ac:dyDescent="0.35">
      <c r="A1104" s="7" t="str">
        <f>VLOOKUP(B1104,'Client Info'!$A:$B,2, FALSE)</f>
        <v>Alondra Gaytan</v>
      </c>
      <c r="B1104" s="19" t="str">
        <f>'Client Info'!A1104</f>
        <v>EDC1993</v>
      </c>
      <c r="C1104" s="19">
        <f ca="1">(IF('Client Info'!M1104="","",(IF(YEARFRAC('Client Info'!M1104,Reference!$C$4)&lt;1,0,IF(AND(YEARFRAC('Client Info'!M1104,Reference!$C$4)&gt;=1,YEARFRAC('Client Info'!M1104,Reference!$C$4)&lt;=3),5,IF(AND(YEARFRAC('Client Info'!M1104,Reference!$C$4)&gt;=4,YEARFRAC('Client Info'!M1104,Reference!$C$4)&lt;=7),15,IF(YEARFRAC('Client Info'!M1104,Reference!$C$4)&gt;=8,25,IF(YEARFRAC('Client Info'!M1104,Reference!$C$4)=YEARFRAC('Client Info'!M1104,Reference!$C$4),0,0))))))))</f>
        <v>15</v>
      </c>
      <c r="D1104" s="19">
        <f>IF(OR('Client Info'!J1104=Reference!$A$7),0,IF(OR(Reference!$A$5='Client Info'!J1104, 'Client Info'!J1104=Reference!$A$19,'Client Info'!J1104=Reference!$A$23,'Client Info'!J1104=Reference!$A$12),25, IF(OR('Client Info'!J1104=Reference!$A$6, 'Client Info'!J1104=Reference!$A$16),15, IF(OR('Client Info'!J1104=Reference!$A$4,'Client Info'!J1104=Reference!$A$13,'Client Info'!J1104=Reference!$A$17,),5,0))))</f>
        <v>5</v>
      </c>
      <c r="E1104" s="19">
        <f>IF('Client Info'!O1104&lt;Reference!$E$5,0,IF(AND('Client Info'!O1104&gt;=Reference!$E$5,'Client Info'!O1104&lt;Reference!$E$6),5,IF(AND('Client Info'!O1104&gt;=Reference!$E$6,'Client Info'!O1104&lt;Reference!$E$7),15,IF(Reference!$E$7&lt;='Client Info'!O1104,25))))</f>
        <v>0</v>
      </c>
      <c r="F1104" s="19">
        <f>IF(OR('Client Info'!R1104=Reference!$B$4,'Client Info'!R1104=Reference!$B$5,'Client Info'!R1104=Reference!$B$6),25,0)</f>
        <v>0</v>
      </c>
      <c r="G1104" s="19">
        <f t="shared" ca="1" si="18"/>
        <v>20</v>
      </c>
      <c r="H1104" s="19" t="s">
        <v>885</v>
      </c>
    </row>
    <row r="1105" spans="1:8" x14ac:dyDescent="0.35">
      <c r="A1105" s="7" t="str">
        <f>VLOOKUP(B1105,'Client Info'!$A:$B,2, FALSE)</f>
        <v>Bill Bartels</v>
      </c>
      <c r="B1105" s="19" t="str">
        <f>'Client Info'!A1105</f>
        <v>EDC2425</v>
      </c>
      <c r="C1105" s="19">
        <f ca="1">(IF('Client Info'!M1105="","",(IF(YEARFRAC('Client Info'!M1105,Reference!$C$4)&lt;1,0,IF(AND(YEARFRAC('Client Info'!M1105,Reference!$C$4)&gt;=1,YEARFRAC('Client Info'!M1105,Reference!$C$4)&lt;=3),5,IF(AND(YEARFRAC('Client Info'!M1105,Reference!$C$4)&gt;=4,YEARFRAC('Client Info'!M1105,Reference!$C$4)&lt;=7),15,IF(YEARFRAC('Client Info'!M1105,Reference!$C$4)&gt;=8,25,IF(YEARFRAC('Client Info'!M1105,Reference!$C$4)=YEARFRAC('Client Info'!M1105,Reference!$C$4),0,0))))))))</f>
        <v>25</v>
      </c>
      <c r="D1105" s="19">
        <f>IF(OR('Client Info'!J1105=Reference!$A$7),0,IF(OR(Reference!$A$5='Client Info'!J1105, 'Client Info'!J1105=Reference!$A$19,'Client Info'!J1105=Reference!$A$23,'Client Info'!J1105=Reference!$A$12),25, IF(OR('Client Info'!J1105=Reference!$A$6, 'Client Info'!J1105=Reference!$A$16),15, IF(OR('Client Info'!J1105=Reference!$A$4,'Client Info'!J1105=Reference!$A$13,'Client Info'!J1105=Reference!$A$17,),5,0))))</f>
        <v>0</v>
      </c>
      <c r="E1105" s="19">
        <f>IF('Client Info'!O1105&lt;Reference!$E$5,0,IF(AND('Client Info'!O1105&gt;=Reference!$E$5,'Client Info'!O1105&lt;Reference!$E$6),5,IF(AND('Client Info'!O1105&gt;=Reference!$E$6,'Client Info'!O1105&lt;Reference!$E$7),15,IF(Reference!$E$7&lt;='Client Info'!O1105,25))))</f>
        <v>0</v>
      </c>
      <c r="F1105" s="19">
        <f>IF(OR('Client Info'!R1105=Reference!$B$4,'Client Info'!R1105=Reference!$B$5,'Client Info'!R1105=Reference!$B$6),25,0)</f>
        <v>0</v>
      </c>
      <c r="G1105" s="19">
        <f t="shared" ca="1" si="18"/>
        <v>25</v>
      </c>
      <c r="H1105" s="19" t="s">
        <v>812</v>
      </c>
    </row>
    <row r="1106" spans="1:8" x14ac:dyDescent="0.35">
      <c r="A1106" s="7" t="str">
        <f>VLOOKUP(B1106,'Client Info'!$A:$B,2, FALSE)</f>
        <v>Ken Higgins</v>
      </c>
      <c r="B1106" s="19" t="str">
        <f>'Client Info'!A1106</f>
        <v>EDC1667</v>
      </c>
      <c r="C1106" s="19">
        <f ca="1">(IF('Client Info'!M1106="","",(IF(YEARFRAC('Client Info'!M1106,Reference!$C$4)&lt;1,0,IF(AND(YEARFRAC('Client Info'!M1106,Reference!$C$4)&gt;=1,YEARFRAC('Client Info'!M1106,Reference!$C$4)&lt;=3),5,IF(AND(YEARFRAC('Client Info'!M1106,Reference!$C$4)&gt;=4,YEARFRAC('Client Info'!M1106,Reference!$C$4)&lt;=7),15,IF(YEARFRAC('Client Info'!M1106,Reference!$C$4)&gt;=8,25,IF(YEARFRAC('Client Info'!M1106,Reference!$C$4)=YEARFRAC('Client Info'!M1106,Reference!$C$4),0,0))))))))</f>
        <v>15</v>
      </c>
      <c r="D1106" s="19">
        <f>IF(OR('Client Info'!J1106=Reference!$A$7),0,IF(OR(Reference!$A$5='Client Info'!J1106, 'Client Info'!J1106=Reference!$A$19,'Client Info'!J1106=Reference!$A$23,'Client Info'!J1106=Reference!$A$12),25, IF(OR('Client Info'!J1106=Reference!$A$6, 'Client Info'!J1106=Reference!$A$16),15, IF(OR('Client Info'!J1106=Reference!$A$4,'Client Info'!J1106=Reference!$A$13,'Client Info'!J1106=Reference!$A$17,),5,0))))</f>
        <v>5</v>
      </c>
      <c r="E1106" s="19">
        <f>IF('Client Info'!O1106&lt;Reference!$E$5,0,IF(AND('Client Info'!O1106&gt;=Reference!$E$5,'Client Info'!O1106&lt;Reference!$E$6),5,IF(AND('Client Info'!O1106&gt;=Reference!$E$6,'Client Info'!O1106&lt;Reference!$E$7),15,IF(Reference!$E$7&lt;='Client Info'!O1106,25))))</f>
        <v>0</v>
      </c>
      <c r="F1106" s="19">
        <f>IF(OR('Client Info'!R1106=Reference!$B$4,'Client Info'!R1106=Reference!$B$5,'Client Info'!R1106=Reference!$B$6),25,0)</f>
        <v>0</v>
      </c>
      <c r="G1106" s="19">
        <f t="shared" ca="1" si="18"/>
        <v>20</v>
      </c>
      <c r="H1106" s="19" t="s">
        <v>2520</v>
      </c>
    </row>
    <row r="1107" spans="1:8" x14ac:dyDescent="0.35">
      <c r="A1107" s="7" t="str">
        <f>VLOOKUP(B1107,'Client Info'!$A:$B,2, FALSE)</f>
        <v>Rose Obetz</v>
      </c>
      <c r="B1107" s="19" t="str">
        <f>'Client Info'!A1107</f>
        <v>EDC2555</v>
      </c>
      <c r="C1107" s="19" t="str">
        <f>(IF('Client Info'!M1107="","",(IF(YEARFRAC('Client Info'!M1107,Reference!$C$4)&lt;1,0,IF(AND(YEARFRAC('Client Info'!M1107,Reference!$C$4)&gt;=1,YEARFRAC('Client Info'!M1107,Reference!$C$4)&lt;=3),5,IF(AND(YEARFRAC('Client Info'!M1107,Reference!$C$4)&gt;=4,YEARFRAC('Client Info'!M1107,Reference!$C$4)&lt;=7),15,IF(YEARFRAC('Client Info'!M1107,Reference!$C$4)&gt;=8,25,IF(YEARFRAC('Client Info'!M1107,Reference!$C$4)=YEARFRAC('Client Info'!M1107,Reference!$C$4),0,0))))))))</f>
        <v/>
      </c>
      <c r="D1107" s="19">
        <f>IF(OR('Client Info'!J1107=Reference!$A$7),0,IF(OR(Reference!$A$5='Client Info'!J1107, 'Client Info'!J1107=Reference!$A$19,'Client Info'!J1107=Reference!$A$23,'Client Info'!J1107=Reference!$A$12),25, IF(OR('Client Info'!J1107=Reference!$A$6, 'Client Info'!J1107=Reference!$A$16),15, IF(OR('Client Info'!J1107=Reference!$A$4,'Client Info'!J1107=Reference!$A$13,'Client Info'!J1107=Reference!$A$17,),5,0))))</f>
        <v>5</v>
      </c>
      <c r="E1107" s="19">
        <f>IF('Client Info'!O1107&lt;Reference!$E$5,0,IF(AND('Client Info'!O1107&gt;=Reference!$E$5,'Client Info'!O1107&lt;Reference!$E$6),5,IF(AND('Client Info'!O1107&gt;=Reference!$E$6,'Client Info'!O1107&lt;Reference!$E$7),15,IF(Reference!$E$7&lt;='Client Info'!O1107,25))))</f>
        <v>0</v>
      </c>
      <c r="F1107" s="19">
        <f>IF(OR('Client Info'!R1107=Reference!$B$4,'Client Info'!R1107=Reference!$B$5,'Client Info'!R1107=Reference!$B$6),25,0)</f>
        <v>25</v>
      </c>
      <c r="G1107" s="19">
        <f t="shared" si="18"/>
        <v>30</v>
      </c>
      <c r="H1107" s="19" t="s">
        <v>874</v>
      </c>
    </row>
    <row r="1108" spans="1:8" x14ac:dyDescent="0.35">
      <c r="A1108" s="7" t="str">
        <f>VLOOKUP(B1108,'Client Info'!$A:$B,2, FALSE)</f>
        <v>Bill Bartels</v>
      </c>
      <c r="B1108" s="19" t="str">
        <f>'Client Info'!A1108</f>
        <v>EDC2538</v>
      </c>
      <c r="C1108" s="19" t="str">
        <f>(IF('Client Info'!M1108="","",(IF(YEARFRAC('Client Info'!M1108,Reference!$C$4)&lt;1,0,IF(AND(YEARFRAC('Client Info'!M1108,Reference!$C$4)&gt;=1,YEARFRAC('Client Info'!M1108,Reference!$C$4)&lt;=3),5,IF(AND(YEARFRAC('Client Info'!M1108,Reference!$C$4)&gt;=4,YEARFRAC('Client Info'!M1108,Reference!$C$4)&lt;=7),15,IF(YEARFRAC('Client Info'!M1108,Reference!$C$4)&gt;=8,25,IF(YEARFRAC('Client Info'!M1108,Reference!$C$4)=YEARFRAC('Client Info'!M1108,Reference!$C$4),0,0))))))))</f>
        <v/>
      </c>
      <c r="D1108" s="19">
        <f>IF(OR('Client Info'!J1108=Reference!$A$7),0,IF(OR(Reference!$A$5='Client Info'!J1108, 'Client Info'!J1108=Reference!$A$19,'Client Info'!J1108=Reference!$A$23,'Client Info'!J1108=Reference!$A$12),25, IF(OR('Client Info'!J1108=Reference!$A$6, 'Client Info'!J1108=Reference!$A$16),15, IF(OR('Client Info'!J1108=Reference!$A$4,'Client Info'!J1108=Reference!$A$13,'Client Info'!J1108=Reference!$A$17,),5,0))))</f>
        <v>25</v>
      </c>
      <c r="E1108" s="19">
        <f>IF('Client Info'!O1108&lt;Reference!$E$5,0,IF(AND('Client Info'!O1108&gt;=Reference!$E$5,'Client Info'!O1108&lt;Reference!$E$6),5,IF(AND('Client Info'!O1108&gt;=Reference!$E$6,'Client Info'!O1108&lt;Reference!$E$7),15,IF(Reference!$E$7&lt;='Client Info'!O1108,25))))</f>
        <v>0</v>
      </c>
      <c r="F1108" s="19">
        <f>IF(OR('Client Info'!R1108=Reference!$B$4,'Client Info'!R1108=Reference!$B$5,'Client Info'!R1108=Reference!$B$6),25,0)</f>
        <v>25</v>
      </c>
      <c r="G1108" s="19">
        <f t="shared" si="18"/>
        <v>50</v>
      </c>
      <c r="H1108" s="19" t="s">
        <v>812</v>
      </c>
    </row>
    <row r="1109" spans="1:8" x14ac:dyDescent="0.35">
      <c r="A1109" s="7" t="str">
        <f>VLOOKUP(B1109,'Client Info'!$A:$B,2, FALSE)</f>
        <v>Jason Ham</v>
      </c>
      <c r="B1109" s="19" t="str">
        <f>'Client Info'!A1109</f>
        <v>EDC1568g</v>
      </c>
      <c r="C1109" s="19">
        <f ca="1">(IF('Client Info'!M1109="","",(IF(YEARFRAC('Client Info'!M1109,Reference!$C$4)&lt;1,0,IF(AND(YEARFRAC('Client Info'!M1109,Reference!$C$4)&gt;=1,YEARFRAC('Client Info'!M1109,Reference!$C$4)&lt;=3),5,IF(AND(YEARFRAC('Client Info'!M1109,Reference!$C$4)&gt;=4,YEARFRAC('Client Info'!M1109,Reference!$C$4)&lt;=7),15,IF(YEARFRAC('Client Info'!M1109,Reference!$C$4)&gt;=8,25,IF(YEARFRAC('Client Info'!M1109,Reference!$C$4)=YEARFRAC('Client Info'!M1109,Reference!$C$4),0,0))))))))</f>
        <v>15</v>
      </c>
      <c r="D1109" s="19">
        <f>IF(OR('Client Info'!J1109=Reference!$A$7),0,IF(OR(Reference!$A$5='Client Info'!J1109, 'Client Info'!J1109=Reference!$A$19,'Client Info'!J1109=Reference!$A$23,'Client Info'!J1109=Reference!$A$12),25, IF(OR('Client Info'!J1109=Reference!$A$6, 'Client Info'!J1109=Reference!$A$16),15, IF(OR('Client Info'!J1109=Reference!$A$4,'Client Info'!J1109=Reference!$A$13,'Client Info'!J1109=Reference!$A$17,),5,0))))</f>
        <v>0</v>
      </c>
      <c r="E1109" s="19">
        <f>IF('Client Info'!O1109&lt;Reference!$E$5,0,IF(AND('Client Info'!O1109&gt;=Reference!$E$5,'Client Info'!O1109&lt;Reference!$E$6),5,IF(AND('Client Info'!O1109&gt;=Reference!$E$6,'Client Info'!O1109&lt;Reference!$E$7),15,IF(Reference!$E$7&lt;='Client Info'!O1109,25))))</f>
        <v>0</v>
      </c>
      <c r="F1109" s="19">
        <f>IF(OR('Client Info'!R1109=Reference!$B$4,'Client Info'!R1109=Reference!$B$5,'Client Info'!R1109=Reference!$B$6),25,0)</f>
        <v>0</v>
      </c>
      <c r="G1109" s="19">
        <f t="shared" ca="1" si="18"/>
        <v>15</v>
      </c>
      <c r="H1109" s="19" t="s">
        <v>1613</v>
      </c>
    </row>
    <row r="1110" spans="1:8" x14ac:dyDescent="0.35">
      <c r="A1110" s="7" t="str">
        <f>VLOOKUP(B1110,'Client Info'!$A:$B,2, FALSE)</f>
        <v>Alondra Gaytan</v>
      </c>
      <c r="B1110" s="19" t="str">
        <f>'Client Info'!A1110</f>
        <v>EDC2237</v>
      </c>
      <c r="C1110" s="19" t="str">
        <f>(IF('Client Info'!M1110="","",(IF(YEARFRAC('Client Info'!M1110,Reference!$C$4)&lt;1,0,IF(AND(YEARFRAC('Client Info'!M1110,Reference!$C$4)&gt;=1,YEARFRAC('Client Info'!M1110,Reference!$C$4)&lt;=3),5,IF(AND(YEARFRAC('Client Info'!M1110,Reference!$C$4)&gt;=4,YEARFRAC('Client Info'!M1110,Reference!$C$4)&lt;=7),15,IF(YEARFRAC('Client Info'!M1110,Reference!$C$4)&gt;=8,25,IF(YEARFRAC('Client Info'!M1110,Reference!$C$4)=YEARFRAC('Client Info'!M1110,Reference!$C$4),0,0))))))))</f>
        <v/>
      </c>
      <c r="D1110" s="19">
        <f>IF(OR('Client Info'!J1110=Reference!$A$7),0,IF(OR(Reference!$A$5='Client Info'!J1110, 'Client Info'!J1110=Reference!$A$19,'Client Info'!J1110=Reference!$A$23,'Client Info'!J1110=Reference!$A$12),25, IF(OR('Client Info'!J1110=Reference!$A$6, 'Client Info'!J1110=Reference!$A$16),15, IF(OR('Client Info'!J1110=Reference!$A$4,'Client Info'!J1110=Reference!$A$13,'Client Info'!J1110=Reference!$A$17,),5,0))))</f>
        <v>5</v>
      </c>
      <c r="E1110" s="19">
        <f>IF('Client Info'!O1110&lt;Reference!$E$5,0,IF(AND('Client Info'!O1110&gt;=Reference!$E$5,'Client Info'!O1110&lt;Reference!$E$6),5,IF(AND('Client Info'!O1110&gt;=Reference!$E$6,'Client Info'!O1110&lt;Reference!$E$7),15,IF(Reference!$E$7&lt;='Client Info'!O1110,25))))</f>
        <v>0</v>
      </c>
      <c r="F1110" s="19">
        <f>IF(OR('Client Info'!R1110=Reference!$B$4,'Client Info'!R1110=Reference!$B$5,'Client Info'!R1110=Reference!$B$6),25,0)</f>
        <v>0</v>
      </c>
      <c r="G1110" s="19">
        <f t="shared" si="18"/>
        <v>5</v>
      </c>
      <c r="H1110" s="19" t="s">
        <v>885</v>
      </c>
    </row>
    <row r="1111" spans="1:8" x14ac:dyDescent="0.35">
      <c r="A1111" s="7" t="str">
        <f>VLOOKUP(B1111,'Client Info'!$A:$B,2, FALSE)</f>
        <v>Alondra Gaytan</v>
      </c>
      <c r="B1111" s="19" t="str">
        <f>'Client Info'!A1111</f>
        <v>EDC2079</v>
      </c>
      <c r="C1111" s="19" t="str">
        <f>(IF('Client Info'!M1111="","",(IF(YEARFRAC('Client Info'!M1111,Reference!$C$4)&lt;1,0,IF(AND(YEARFRAC('Client Info'!M1111,Reference!$C$4)&gt;=1,YEARFRAC('Client Info'!M1111,Reference!$C$4)&lt;=3),5,IF(AND(YEARFRAC('Client Info'!M1111,Reference!$C$4)&gt;=4,YEARFRAC('Client Info'!M1111,Reference!$C$4)&lt;=7),15,IF(YEARFRAC('Client Info'!M1111,Reference!$C$4)&gt;=8,25,IF(YEARFRAC('Client Info'!M1111,Reference!$C$4)=YEARFRAC('Client Info'!M1111,Reference!$C$4),0,0))))))))</f>
        <v/>
      </c>
      <c r="D1111" s="19">
        <f>IF(OR('Client Info'!J1111=Reference!$A$7),0,IF(OR(Reference!$A$5='Client Info'!J1111, 'Client Info'!J1111=Reference!$A$19,'Client Info'!J1111=Reference!$A$23,'Client Info'!J1111=Reference!$A$12),25, IF(OR('Client Info'!J1111=Reference!$A$6, 'Client Info'!J1111=Reference!$A$16),15, IF(OR('Client Info'!J1111=Reference!$A$4,'Client Info'!J1111=Reference!$A$13,'Client Info'!J1111=Reference!$A$17,),5,0))))</f>
        <v>0</v>
      </c>
      <c r="E1111" s="19">
        <f>IF('Client Info'!O1111&lt;Reference!$E$5,0,IF(AND('Client Info'!O1111&gt;=Reference!$E$5,'Client Info'!O1111&lt;Reference!$E$6),5,IF(AND('Client Info'!O1111&gt;=Reference!$E$6,'Client Info'!O1111&lt;Reference!$E$7),15,IF(Reference!$E$7&lt;='Client Info'!O1111,25))))</f>
        <v>5</v>
      </c>
      <c r="F1111" s="19">
        <f>IF(OR('Client Info'!R1111=Reference!$B$4,'Client Info'!R1111=Reference!$B$5,'Client Info'!R1111=Reference!$B$6),25,0)</f>
        <v>25</v>
      </c>
      <c r="G1111" s="19">
        <f t="shared" si="18"/>
        <v>30</v>
      </c>
      <c r="H1111" s="19" t="s">
        <v>885</v>
      </c>
    </row>
    <row r="1112" spans="1:8" x14ac:dyDescent="0.35">
      <c r="A1112" s="7" t="str">
        <f>VLOOKUP(B1112,'Client Info'!$A:$B,2, FALSE)</f>
        <v>Gonzalo Fernandez</v>
      </c>
      <c r="B1112" s="19" t="str">
        <f>'Client Info'!A1112</f>
        <v>EDC2810RR</v>
      </c>
      <c r="C1112" s="19">
        <f ca="1">(IF('Client Info'!M1112="","",(IF(YEARFRAC('Client Info'!M1112,Reference!$C$4)&lt;1,0,IF(AND(YEARFRAC('Client Info'!M1112,Reference!$C$4)&gt;=1,YEARFRAC('Client Info'!M1112,Reference!$C$4)&lt;=3),5,IF(AND(YEARFRAC('Client Info'!M1112,Reference!$C$4)&gt;=4,YEARFRAC('Client Info'!M1112,Reference!$C$4)&lt;=7),15,IF(YEARFRAC('Client Info'!M1112,Reference!$C$4)&gt;=8,25,IF(YEARFRAC('Client Info'!M1112,Reference!$C$4)=YEARFRAC('Client Info'!M1112,Reference!$C$4),0,0))))))))</f>
        <v>5</v>
      </c>
      <c r="D1112" s="19">
        <f>IF(OR('Client Info'!J1112=Reference!$A$7),0,IF(OR(Reference!$A$5='Client Info'!J1112, 'Client Info'!J1112=Reference!$A$19,'Client Info'!J1112=Reference!$A$23,'Client Info'!J1112=Reference!$A$12),25, IF(OR('Client Info'!J1112=Reference!$A$6, 'Client Info'!J1112=Reference!$A$16),15, IF(OR('Client Info'!J1112=Reference!$A$4,'Client Info'!J1112=Reference!$A$13,'Client Info'!J1112=Reference!$A$17,),5,0))))</f>
        <v>25</v>
      </c>
      <c r="E1112" s="19">
        <f>IF('Client Info'!O1112&lt;Reference!$E$5,0,IF(AND('Client Info'!O1112&gt;=Reference!$E$5,'Client Info'!O1112&lt;Reference!$E$6),5,IF(AND('Client Info'!O1112&gt;=Reference!$E$6,'Client Info'!O1112&lt;Reference!$E$7),15,IF(Reference!$E$7&lt;='Client Info'!O1112,25))))</f>
        <v>0</v>
      </c>
      <c r="F1112" s="19">
        <f>IF(OR('Client Info'!R1112=Reference!$B$4,'Client Info'!R1112=Reference!$B$5,'Client Info'!R1112=Reference!$B$6),25,0)</f>
        <v>25</v>
      </c>
      <c r="G1112" s="19">
        <f t="shared" ca="1" si="18"/>
        <v>55</v>
      </c>
      <c r="H1112" s="19" t="s">
        <v>848</v>
      </c>
    </row>
    <row r="1113" spans="1:8" x14ac:dyDescent="0.35">
      <c r="A1113" s="7" t="str">
        <f>VLOOKUP(B1113,'Client Info'!$A:$B,2, FALSE)</f>
        <v>Gonzalo Fernandez</v>
      </c>
      <c r="B1113" s="19" t="str">
        <f>'Client Info'!A1113</f>
        <v>EDC2982</v>
      </c>
      <c r="C1113" s="19" t="str">
        <f>(IF('Client Info'!M1113="","",(IF(YEARFRAC('Client Info'!M1113,Reference!$C$4)&lt;1,0,IF(AND(YEARFRAC('Client Info'!M1113,Reference!$C$4)&gt;=1,YEARFRAC('Client Info'!M1113,Reference!$C$4)&lt;=3),5,IF(AND(YEARFRAC('Client Info'!M1113,Reference!$C$4)&gt;=4,YEARFRAC('Client Info'!M1113,Reference!$C$4)&lt;=7),15,IF(YEARFRAC('Client Info'!M1113,Reference!$C$4)&gt;=8,25,IF(YEARFRAC('Client Info'!M1113,Reference!$C$4)=YEARFRAC('Client Info'!M1113,Reference!$C$4),0,0))))))))</f>
        <v/>
      </c>
      <c r="D1113" s="19">
        <f>IF(OR('Client Info'!J1113=Reference!$A$7),0,IF(OR(Reference!$A$5='Client Info'!J1113, 'Client Info'!J1113=Reference!$A$19,'Client Info'!J1113=Reference!$A$23,'Client Info'!J1113=Reference!$A$12),25, IF(OR('Client Info'!J1113=Reference!$A$6, 'Client Info'!J1113=Reference!$A$16),15, IF(OR('Client Info'!J1113=Reference!$A$4,'Client Info'!J1113=Reference!$A$13,'Client Info'!J1113=Reference!$A$17,),5,0))))</f>
        <v>15</v>
      </c>
      <c r="E1113" s="19">
        <f>IF('Client Info'!O1113&lt;Reference!$E$5,0,IF(AND('Client Info'!O1113&gt;=Reference!$E$5,'Client Info'!O1113&lt;Reference!$E$6),5,IF(AND('Client Info'!O1113&gt;=Reference!$E$6,'Client Info'!O1113&lt;Reference!$E$7),15,IF(Reference!$E$7&lt;='Client Info'!O1113,25))))</f>
        <v>0</v>
      </c>
      <c r="F1113" s="19">
        <f>IF(OR('Client Info'!R1113=Reference!$B$4,'Client Info'!R1113=Reference!$B$5,'Client Info'!R1113=Reference!$B$6),25,0)</f>
        <v>0</v>
      </c>
      <c r="G1113" s="19">
        <f t="shared" si="18"/>
        <v>15</v>
      </c>
      <c r="H1113" s="19" t="s">
        <v>848</v>
      </c>
    </row>
    <row r="1114" spans="1:8" x14ac:dyDescent="0.35">
      <c r="A1114" s="7" t="str">
        <f>VLOOKUP(B1114,'Client Info'!$A:$B,2, FALSE)</f>
        <v>Alondra Gaytan</v>
      </c>
      <c r="B1114" s="19" t="str">
        <f>'Client Info'!A1114</f>
        <v>EDC1932g</v>
      </c>
      <c r="C1114" s="19" t="str">
        <f>(IF('Client Info'!M1114="","",(IF(YEARFRAC('Client Info'!M1114,Reference!$C$4)&lt;1,0,IF(AND(YEARFRAC('Client Info'!M1114,Reference!$C$4)&gt;=1,YEARFRAC('Client Info'!M1114,Reference!$C$4)&lt;=3),5,IF(AND(YEARFRAC('Client Info'!M1114,Reference!$C$4)&gt;=4,YEARFRAC('Client Info'!M1114,Reference!$C$4)&lt;=7),15,IF(YEARFRAC('Client Info'!M1114,Reference!$C$4)&gt;=8,25,IF(YEARFRAC('Client Info'!M1114,Reference!$C$4)=YEARFRAC('Client Info'!M1114,Reference!$C$4),0,0))))))))</f>
        <v/>
      </c>
      <c r="D1114" s="19">
        <f>IF(OR('Client Info'!J1114=Reference!$A$7),0,IF(OR(Reference!$A$5='Client Info'!J1114, 'Client Info'!J1114=Reference!$A$19,'Client Info'!J1114=Reference!$A$23,'Client Info'!J1114=Reference!$A$12),25, IF(OR('Client Info'!J1114=Reference!$A$6, 'Client Info'!J1114=Reference!$A$16),15, IF(OR('Client Info'!J1114=Reference!$A$4,'Client Info'!J1114=Reference!$A$13,'Client Info'!J1114=Reference!$A$17,),5,0))))</f>
        <v>25</v>
      </c>
      <c r="E1114" s="19">
        <f>IF('Client Info'!O1114&lt;Reference!$E$5,0,IF(AND('Client Info'!O1114&gt;=Reference!$E$5,'Client Info'!O1114&lt;Reference!$E$6),5,IF(AND('Client Info'!O1114&gt;=Reference!$E$6,'Client Info'!O1114&lt;Reference!$E$7),15,IF(Reference!$E$7&lt;='Client Info'!O1114,25))))</f>
        <v>0</v>
      </c>
      <c r="F1114" s="19">
        <f>IF(OR('Client Info'!R1114=Reference!$B$4,'Client Info'!R1114=Reference!$B$5,'Client Info'!R1114=Reference!$B$6),25,0)</f>
        <v>25</v>
      </c>
      <c r="G1114" s="19">
        <f t="shared" si="18"/>
        <v>50</v>
      </c>
      <c r="H1114" s="19" t="s">
        <v>885</v>
      </c>
    </row>
    <row r="1115" spans="1:8" x14ac:dyDescent="0.35">
      <c r="A1115" s="7" t="str">
        <f>VLOOKUP(B1115,'Client Info'!$A:$B,2, FALSE)</f>
        <v>Alondra Gaytan</v>
      </c>
      <c r="B1115" s="19" t="str">
        <f>'Client Info'!A1115</f>
        <v>EDC1913g</v>
      </c>
      <c r="C1115" s="19">
        <f ca="1">(IF('Client Info'!M1115="","",(IF(YEARFRAC('Client Info'!M1115,Reference!$C$4)&lt;1,0,IF(AND(YEARFRAC('Client Info'!M1115,Reference!$C$4)&gt;=1,YEARFRAC('Client Info'!M1115,Reference!$C$4)&lt;=3),5,IF(AND(YEARFRAC('Client Info'!M1115,Reference!$C$4)&gt;=4,YEARFRAC('Client Info'!M1115,Reference!$C$4)&lt;=7),15,IF(YEARFRAC('Client Info'!M1115,Reference!$C$4)&gt;=8,25,IF(YEARFRAC('Client Info'!M1115,Reference!$C$4)=YEARFRAC('Client Info'!M1115,Reference!$C$4),0,0))))))))</f>
        <v>5</v>
      </c>
      <c r="D1115" s="19">
        <f>IF(OR('Client Info'!J1115=Reference!$A$7),0,IF(OR(Reference!$A$5='Client Info'!J1115, 'Client Info'!J1115=Reference!$A$19,'Client Info'!J1115=Reference!$A$23,'Client Info'!J1115=Reference!$A$12),25, IF(OR('Client Info'!J1115=Reference!$A$6, 'Client Info'!J1115=Reference!$A$16),15, IF(OR('Client Info'!J1115=Reference!$A$4,'Client Info'!J1115=Reference!$A$13,'Client Info'!J1115=Reference!$A$17,),5,0))))</f>
        <v>0</v>
      </c>
      <c r="E1115" s="19">
        <f>IF('Client Info'!O1115&lt;Reference!$E$5,0,IF(AND('Client Info'!O1115&gt;=Reference!$E$5,'Client Info'!O1115&lt;Reference!$E$6),5,IF(AND('Client Info'!O1115&gt;=Reference!$E$6,'Client Info'!O1115&lt;Reference!$E$7),15,IF(Reference!$E$7&lt;='Client Info'!O1115,25))))</f>
        <v>0</v>
      </c>
      <c r="F1115" s="19">
        <f>IF(OR('Client Info'!R1115=Reference!$B$4,'Client Info'!R1115=Reference!$B$5,'Client Info'!R1115=Reference!$B$6),25,0)</f>
        <v>0</v>
      </c>
      <c r="G1115" s="19">
        <f t="shared" ca="1" si="18"/>
        <v>5</v>
      </c>
      <c r="H1115" s="19" t="s">
        <v>885</v>
      </c>
    </row>
    <row r="1116" spans="1:8" x14ac:dyDescent="0.35">
      <c r="A1116" s="7" t="str">
        <f>VLOOKUP(B1116,'Client Info'!$A:$B,2, FALSE)</f>
        <v>Sean Snider</v>
      </c>
      <c r="B1116" s="19" t="str">
        <f>'Client Info'!A1116</f>
        <v>LV000235T</v>
      </c>
      <c r="C1116" s="19">
        <f ca="1">(IF('Client Info'!M1116="","",(IF(YEARFRAC('Client Info'!M1116,Reference!$C$4)&lt;1,0,IF(AND(YEARFRAC('Client Info'!M1116,Reference!$C$4)&gt;=1,YEARFRAC('Client Info'!M1116,Reference!$C$4)&lt;=3),5,IF(AND(YEARFRAC('Client Info'!M1116,Reference!$C$4)&gt;=4,YEARFRAC('Client Info'!M1116,Reference!$C$4)&lt;=7),15,IF(YEARFRAC('Client Info'!M1116,Reference!$C$4)&gt;=8,25,IF(YEARFRAC('Client Info'!M1116,Reference!$C$4)=YEARFRAC('Client Info'!M1116,Reference!$C$4),0,0))))))))</f>
        <v>5</v>
      </c>
      <c r="D1116" s="19">
        <f>IF(OR('Client Info'!J1116=Reference!$A$7),0,IF(OR(Reference!$A$5='Client Info'!J1116, 'Client Info'!J1116=Reference!$A$19,'Client Info'!J1116=Reference!$A$23,'Client Info'!J1116=Reference!$A$12),25, IF(OR('Client Info'!J1116=Reference!$A$6, 'Client Info'!J1116=Reference!$A$16),15, IF(OR('Client Info'!J1116=Reference!$A$4,'Client Info'!J1116=Reference!$A$13,'Client Info'!J1116=Reference!$A$17,),5,0))))</f>
        <v>0</v>
      </c>
      <c r="E1116" s="19">
        <f>IF('Client Info'!O1116&lt;Reference!$E$5,0,IF(AND('Client Info'!O1116&gt;=Reference!$E$5,'Client Info'!O1116&lt;Reference!$E$6),5,IF(AND('Client Info'!O1116&gt;=Reference!$E$6,'Client Info'!O1116&lt;Reference!$E$7),15,IF(Reference!$E$7&lt;='Client Info'!O1116,25))))</f>
        <v>0</v>
      </c>
      <c r="F1116" s="19">
        <f>IF(OR('Client Info'!R1116=Reference!$B$4,'Client Info'!R1116=Reference!$B$5,'Client Info'!R1116=Reference!$B$6),25,0)</f>
        <v>0</v>
      </c>
      <c r="G1116" s="19">
        <f t="shared" ref="G1116:G1179" ca="1" si="19">SUM(C1116:F1116)</f>
        <v>5</v>
      </c>
      <c r="H1116" s="19" t="s">
        <v>4288</v>
      </c>
    </row>
    <row r="1117" spans="1:8" x14ac:dyDescent="0.35">
      <c r="A1117" s="7" t="str">
        <f>VLOOKUP(B1117,'Client Info'!$A:$B,2, FALSE)</f>
        <v>Gonzalo Fernandez</v>
      </c>
      <c r="B1117" s="19" t="str">
        <f>'Client Info'!A1117</f>
        <v>EDC2026g</v>
      </c>
      <c r="C1117" s="19" t="str">
        <f>(IF('Client Info'!M1117="","",(IF(YEARFRAC('Client Info'!M1117,Reference!$C$4)&lt;1,0,IF(AND(YEARFRAC('Client Info'!M1117,Reference!$C$4)&gt;=1,YEARFRAC('Client Info'!M1117,Reference!$C$4)&lt;=3),5,IF(AND(YEARFRAC('Client Info'!M1117,Reference!$C$4)&gt;=4,YEARFRAC('Client Info'!M1117,Reference!$C$4)&lt;=7),15,IF(YEARFRAC('Client Info'!M1117,Reference!$C$4)&gt;=8,25,IF(YEARFRAC('Client Info'!M1117,Reference!$C$4)=YEARFRAC('Client Info'!M1117,Reference!$C$4),0,0))))))))</f>
        <v/>
      </c>
      <c r="D1117" s="19">
        <f>IF(OR('Client Info'!J1117=Reference!$A$7),0,IF(OR(Reference!$A$5='Client Info'!J1117, 'Client Info'!J1117=Reference!$A$19,'Client Info'!J1117=Reference!$A$23,'Client Info'!J1117=Reference!$A$12),25, IF(OR('Client Info'!J1117=Reference!$A$6, 'Client Info'!J1117=Reference!$A$16),15, IF(OR('Client Info'!J1117=Reference!$A$4,'Client Info'!J1117=Reference!$A$13,'Client Info'!J1117=Reference!$A$17,),5,0))))</f>
        <v>5</v>
      </c>
      <c r="E1117" s="19">
        <f>IF('Client Info'!O1117&lt;Reference!$E$5,0,IF(AND('Client Info'!O1117&gt;=Reference!$E$5,'Client Info'!O1117&lt;Reference!$E$6),5,IF(AND('Client Info'!O1117&gt;=Reference!$E$6,'Client Info'!O1117&lt;Reference!$E$7),15,IF(Reference!$E$7&lt;='Client Info'!O1117,25))))</f>
        <v>0</v>
      </c>
      <c r="F1117" s="19">
        <f>IF(OR('Client Info'!R1117=Reference!$B$4,'Client Info'!R1117=Reference!$B$5,'Client Info'!R1117=Reference!$B$6),25,0)</f>
        <v>0</v>
      </c>
      <c r="G1117" s="19">
        <f t="shared" si="19"/>
        <v>5</v>
      </c>
      <c r="H1117" s="19" t="s">
        <v>848</v>
      </c>
    </row>
    <row r="1118" spans="1:8" x14ac:dyDescent="0.35">
      <c r="A1118" s="7" t="str">
        <f>VLOOKUP(B1118,'Client Info'!$A:$B,2, FALSE)</f>
        <v>Ray Bowman</v>
      </c>
      <c r="B1118" s="19" t="str">
        <f>'Client Info'!A1118</f>
        <v>EDC2890</v>
      </c>
      <c r="C1118" s="19" t="str">
        <f>(IF('Client Info'!M1118="","",(IF(YEARFRAC('Client Info'!M1118,Reference!$C$4)&lt;1,0,IF(AND(YEARFRAC('Client Info'!M1118,Reference!$C$4)&gt;=1,YEARFRAC('Client Info'!M1118,Reference!$C$4)&lt;=3),5,IF(AND(YEARFRAC('Client Info'!M1118,Reference!$C$4)&gt;=4,YEARFRAC('Client Info'!M1118,Reference!$C$4)&lt;=7),15,IF(YEARFRAC('Client Info'!M1118,Reference!$C$4)&gt;=8,25,IF(YEARFRAC('Client Info'!M1118,Reference!$C$4)=YEARFRAC('Client Info'!M1118,Reference!$C$4),0,0))))))))</f>
        <v/>
      </c>
      <c r="D1118" s="19">
        <f>IF(OR('Client Info'!J1118=Reference!$A$7),0,IF(OR(Reference!$A$5='Client Info'!J1118, 'Client Info'!J1118=Reference!$A$19,'Client Info'!J1118=Reference!$A$23,'Client Info'!J1118=Reference!$A$12),25, IF(OR('Client Info'!J1118=Reference!$A$6, 'Client Info'!J1118=Reference!$A$16),15, IF(OR('Client Info'!J1118=Reference!$A$4,'Client Info'!J1118=Reference!$A$13,'Client Info'!J1118=Reference!$A$17,),5,0))))</f>
        <v>5</v>
      </c>
      <c r="E1118" s="19">
        <f>IF('Client Info'!O1118&lt;Reference!$E$5,0,IF(AND('Client Info'!O1118&gt;=Reference!$E$5,'Client Info'!O1118&lt;Reference!$E$6),5,IF(AND('Client Info'!O1118&gt;=Reference!$E$6,'Client Info'!O1118&lt;Reference!$E$7),15,IF(Reference!$E$7&lt;='Client Info'!O1118,25))))</f>
        <v>0</v>
      </c>
      <c r="F1118" s="19">
        <f>IF(OR('Client Info'!R1118=Reference!$B$4,'Client Info'!R1118=Reference!$B$5,'Client Info'!R1118=Reference!$B$6),25,0)</f>
        <v>25</v>
      </c>
      <c r="G1118" s="19">
        <f t="shared" si="19"/>
        <v>30</v>
      </c>
      <c r="H1118" s="19" t="s">
        <v>912</v>
      </c>
    </row>
    <row r="1119" spans="1:8" x14ac:dyDescent="0.35">
      <c r="A1119" s="7" t="str">
        <f>VLOOKUP(B1119,'Client Info'!$A:$B,2, FALSE)</f>
        <v>Georg Winkler</v>
      </c>
      <c r="B1119" s="19" t="str">
        <f>'Client Info'!A1119</f>
        <v>EDC1794</v>
      </c>
      <c r="C1119" s="19" t="str">
        <f>(IF('Client Info'!M1119="","",(IF(YEARFRAC('Client Info'!M1119,Reference!$C$4)&lt;1,0,IF(AND(YEARFRAC('Client Info'!M1119,Reference!$C$4)&gt;=1,YEARFRAC('Client Info'!M1119,Reference!$C$4)&lt;=3),5,IF(AND(YEARFRAC('Client Info'!M1119,Reference!$C$4)&gt;=4,YEARFRAC('Client Info'!M1119,Reference!$C$4)&lt;=7),15,IF(YEARFRAC('Client Info'!M1119,Reference!$C$4)&gt;=8,25,IF(YEARFRAC('Client Info'!M1119,Reference!$C$4)=YEARFRAC('Client Info'!M1119,Reference!$C$4),0,0))))))))</f>
        <v/>
      </c>
      <c r="D1119" s="19">
        <f>IF(OR('Client Info'!J1119=Reference!$A$7),0,IF(OR(Reference!$A$5='Client Info'!J1119, 'Client Info'!J1119=Reference!$A$19,'Client Info'!J1119=Reference!$A$23,'Client Info'!J1119=Reference!$A$12),25, IF(OR('Client Info'!J1119=Reference!$A$6, 'Client Info'!J1119=Reference!$A$16),15, IF(OR('Client Info'!J1119=Reference!$A$4,'Client Info'!J1119=Reference!$A$13,'Client Info'!J1119=Reference!$A$17,),5,0))))</f>
        <v>0</v>
      </c>
      <c r="E1119" s="19">
        <f>IF('Client Info'!O1119&lt;Reference!$E$5,0,IF(AND('Client Info'!O1119&gt;=Reference!$E$5,'Client Info'!O1119&lt;Reference!$E$6),5,IF(AND('Client Info'!O1119&gt;=Reference!$E$6,'Client Info'!O1119&lt;Reference!$E$7),15,IF(Reference!$E$7&lt;='Client Info'!O1119,25))))</f>
        <v>0</v>
      </c>
      <c r="F1119" s="19">
        <f>IF(OR('Client Info'!R1119=Reference!$B$4,'Client Info'!R1119=Reference!$B$5,'Client Info'!R1119=Reference!$B$6),25,0)</f>
        <v>0</v>
      </c>
      <c r="G1119" s="19">
        <f t="shared" si="19"/>
        <v>0</v>
      </c>
      <c r="H1119" s="19" t="s">
        <v>1063</v>
      </c>
    </row>
    <row r="1120" spans="1:8" x14ac:dyDescent="0.35">
      <c r="A1120" s="7" t="str">
        <f>VLOOKUP(B1120,'Client Info'!$A:$B,2, FALSE)</f>
        <v>Julie Samson</v>
      </c>
      <c r="B1120" s="19" t="str">
        <f>'Client Info'!A1120</f>
        <v>EDC2631</v>
      </c>
      <c r="C1120" s="19">
        <f ca="1">(IF('Client Info'!M1120="","",(IF(YEARFRAC('Client Info'!M1120,Reference!$C$4)&lt;1,0,IF(AND(YEARFRAC('Client Info'!M1120,Reference!$C$4)&gt;=1,YEARFRAC('Client Info'!M1120,Reference!$C$4)&lt;=3),5,IF(AND(YEARFRAC('Client Info'!M1120,Reference!$C$4)&gt;=4,YEARFRAC('Client Info'!M1120,Reference!$C$4)&lt;=7),15,IF(YEARFRAC('Client Info'!M1120,Reference!$C$4)&gt;=8,25,IF(YEARFRAC('Client Info'!M1120,Reference!$C$4)=YEARFRAC('Client Info'!M1120,Reference!$C$4),0,0))))))))</f>
        <v>0</v>
      </c>
      <c r="D1120" s="19">
        <f>IF(OR('Client Info'!J1120=Reference!$A$7),0,IF(OR(Reference!$A$5='Client Info'!J1120, 'Client Info'!J1120=Reference!$A$19,'Client Info'!J1120=Reference!$A$23,'Client Info'!J1120=Reference!$A$12),25, IF(OR('Client Info'!J1120=Reference!$A$6, 'Client Info'!J1120=Reference!$A$16),15, IF(OR('Client Info'!J1120=Reference!$A$4,'Client Info'!J1120=Reference!$A$13,'Client Info'!J1120=Reference!$A$17,),5,0))))</f>
        <v>5</v>
      </c>
      <c r="E1120" s="19">
        <f>IF('Client Info'!O1120&lt;Reference!$E$5,0,IF(AND('Client Info'!O1120&gt;=Reference!$E$5,'Client Info'!O1120&lt;Reference!$E$6),5,IF(AND('Client Info'!O1120&gt;=Reference!$E$6,'Client Info'!O1120&lt;Reference!$E$7),15,IF(Reference!$E$7&lt;='Client Info'!O1120,25))))</f>
        <v>0</v>
      </c>
      <c r="F1120" s="19">
        <f>IF(OR('Client Info'!R1120=Reference!$B$4,'Client Info'!R1120=Reference!$B$5,'Client Info'!R1120=Reference!$B$6),25,0)</f>
        <v>0</v>
      </c>
      <c r="G1120" s="19">
        <f t="shared" ca="1" si="19"/>
        <v>5</v>
      </c>
      <c r="H1120" s="19" t="s">
        <v>835</v>
      </c>
    </row>
    <row r="1121" spans="1:8" x14ac:dyDescent="0.35">
      <c r="A1121" s="7" t="str">
        <f>VLOOKUP(B1121,'Client Info'!$A:$B,2, FALSE)</f>
        <v>Michael Kauffman</v>
      </c>
      <c r="B1121" s="19" t="str">
        <f>'Client Info'!A1121</f>
        <v>EDC1629g</v>
      </c>
      <c r="C1121" s="19" t="str">
        <f>(IF('Client Info'!M1121="","",(IF(YEARFRAC('Client Info'!M1121,Reference!$C$4)&lt;1,0,IF(AND(YEARFRAC('Client Info'!M1121,Reference!$C$4)&gt;=1,YEARFRAC('Client Info'!M1121,Reference!$C$4)&lt;=3),5,IF(AND(YEARFRAC('Client Info'!M1121,Reference!$C$4)&gt;=4,YEARFRAC('Client Info'!M1121,Reference!$C$4)&lt;=7),15,IF(YEARFRAC('Client Info'!M1121,Reference!$C$4)&gt;=8,25,IF(YEARFRAC('Client Info'!M1121,Reference!$C$4)=YEARFRAC('Client Info'!M1121,Reference!$C$4),0,0))))))))</f>
        <v/>
      </c>
      <c r="D1121" s="19">
        <f>IF(OR('Client Info'!J1121=Reference!$A$7),0,IF(OR(Reference!$A$5='Client Info'!J1121, 'Client Info'!J1121=Reference!$A$19,'Client Info'!J1121=Reference!$A$23,'Client Info'!J1121=Reference!$A$12),25, IF(OR('Client Info'!J1121=Reference!$A$6, 'Client Info'!J1121=Reference!$A$16),15, IF(OR('Client Info'!J1121=Reference!$A$4,'Client Info'!J1121=Reference!$A$13,'Client Info'!J1121=Reference!$A$17,),5,0))))</f>
        <v>5</v>
      </c>
      <c r="E1121" s="19">
        <f>IF('Client Info'!O1121&lt;Reference!$E$5,0,IF(AND('Client Info'!O1121&gt;=Reference!$E$5,'Client Info'!O1121&lt;Reference!$E$6),5,IF(AND('Client Info'!O1121&gt;=Reference!$E$6,'Client Info'!O1121&lt;Reference!$E$7),15,IF(Reference!$E$7&lt;='Client Info'!O1121,25))))</f>
        <v>0</v>
      </c>
      <c r="F1121" s="19">
        <f>IF(OR('Client Info'!R1121=Reference!$B$4,'Client Info'!R1121=Reference!$B$5,'Client Info'!R1121=Reference!$B$6),25,0)</f>
        <v>0</v>
      </c>
      <c r="G1121" s="19">
        <f t="shared" si="19"/>
        <v>5</v>
      </c>
      <c r="H1121" s="19" t="s">
        <v>882</v>
      </c>
    </row>
    <row r="1122" spans="1:8" x14ac:dyDescent="0.35">
      <c r="A1122" s="7" t="str">
        <f>VLOOKUP(B1122,'Client Info'!$A:$B,2, FALSE)</f>
        <v>Alondra Gaytan</v>
      </c>
      <c r="B1122" s="19" t="str">
        <f>'Client Info'!A1122</f>
        <v>EDC3044</v>
      </c>
      <c r="C1122" s="19" t="str">
        <f>(IF('Client Info'!M1122="","",(IF(YEARFRAC('Client Info'!M1122,Reference!$C$4)&lt;1,0,IF(AND(YEARFRAC('Client Info'!M1122,Reference!$C$4)&gt;=1,YEARFRAC('Client Info'!M1122,Reference!$C$4)&lt;=3),5,IF(AND(YEARFRAC('Client Info'!M1122,Reference!$C$4)&gt;=4,YEARFRAC('Client Info'!M1122,Reference!$C$4)&lt;=7),15,IF(YEARFRAC('Client Info'!M1122,Reference!$C$4)&gt;=8,25,IF(YEARFRAC('Client Info'!M1122,Reference!$C$4)=YEARFRAC('Client Info'!M1122,Reference!$C$4),0,0))))))))</f>
        <v/>
      </c>
      <c r="D1122" s="19">
        <f>IF(OR('Client Info'!J1122=Reference!$A$7),0,IF(OR(Reference!$A$5='Client Info'!J1122, 'Client Info'!J1122=Reference!$A$19,'Client Info'!J1122=Reference!$A$23,'Client Info'!J1122=Reference!$A$12),25, IF(OR('Client Info'!J1122=Reference!$A$6, 'Client Info'!J1122=Reference!$A$16),15, IF(OR('Client Info'!J1122=Reference!$A$4,'Client Info'!J1122=Reference!$A$13,'Client Info'!J1122=Reference!$A$17,),5,0))))</f>
        <v>0</v>
      </c>
      <c r="E1122" s="19">
        <f>IF('Client Info'!O1122&lt;Reference!$E$5,0,IF(AND('Client Info'!O1122&gt;=Reference!$E$5,'Client Info'!O1122&lt;Reference!$E$6),5,IF(AND('Client Info'!O1122&gt;=Reference!$E$6,'Client Info'!O1122&lt;Reference!$E$7),15,IF(Reference!$E$7&lt;='Client Info'!O1122,25))))</f>
        <v>0</v>
      </c>
      <c r="F1122" s="19">
        <f>IF(OR('Client Info'!R1122=Reference!$B$4,'Client Info'!R1122=Reference!$B$5,'Client Info'!R1122=Reference!$B$6),25,0)</f>
        <v>25</v>
      </c>
      <c r="G1122" s="19">
        <f t="shared" si="19"/>
        <v>25</v>
      </c>
      <c r="H1122" s="19" t="s">
        <v>885</v>
      </c>
    </row>
    <row r="1123" spans="1:8" x14ac:dyDescent="0.35">
      <c r="A1123" s="7" t="str">
        <f>VLOOKUP(B1123,'Client Info'!$A:$B,2, FALSE)</f>
        <v>Alondra Gaytan</v>
      </c>
      <c r="B1123" s="19" t="str">
        <f>'Client Info'!A1123</f>
        <v>EDC1966g</v>
      </c>
      <c r="C1123" s="19" t="str">
        <f>(IF('Client Info'!M1123="","",(IF(YEARFRAC('Client Info'!M1123,Reference!$C$4)&lt;1,0,IF(AND(YEARFRAC('Client Info'!M1123,Reference!$C$4)&gt;=1,YEARFRAC('Client Info'!M1123,Reference!$C$4)&lt;=3),5,IF(AND(YEARFRAC('Client Info'!M1123,Reference!$C$4)&gt;=4,YEARFRAC('Client Info'!M1123,Reference!$C$4)&lt;=7),15,IF(YEARFRAC('Client Info'!M1123,Reference!$C$4)&gt;=8,25,IF(YEARFRAC('Client Info'!M1123,Reference!$C$4)=YEARFRAC('Client Info'!M1123,Reference!$C$4),0,0))))))))</f>
        <v/>
      </c>
      <c r="D1123" s="19">
        <f>IF(OR('Client Info'!J1123=Reference!$A$7),0,IF(OR(Reference!$A$5='Client Info'!J1123, 'Client Info'!J1123=Reference!$A$19,'Client Info'!J1123=Reference!$A$23,'Client Info'!J1123=Reference!$A$12),25, IF(OR('Client Info'!J1123=Reference!$A$6, 'Client Info'!J1123=Reference!$A$16),15, IF(OR('Client Info'!J1123=Reference!$A$4,'Client Info'!J1123=Reference!$A$13,'Client Info'!J1123=Reference!$A$17,),5,0))))</f>
        <v>0</v>
      </c>
      <c r="E1123" s="19">
        <f>IF('Client Info'!O1123&lt;Reference!$E$5,0,IF(AND('Client Info'!O1123&gt;=Reference!$E$5,'Client Info'!O1123&lt;Reference!$E$6),5,IF(AND('Client Info'!O1123&gt;=Reference!$E$6,'Client Info'!O1123&lt;Reference!$E$7),15,IF(Reference!$E$7&lt;='Client Info'!O1123,25))))</f>
        <v>0</v>
      </c>
      <c r="F1123" s="19">
        <f>IF(OR('Client Info'!R1123=Reference!$B$4,'Client Info'!R1123=Reference!$B$5,'Client Info'!R1123=Reference!$B$6),25,0)</f>
        <v>25</v>
      </c>
      <c r="G1123" s="19">
        <f t="shared" si="19"/>
        <v>25</v>
      </c>
      <c r="H1123" s="19" t="s">
        <v>885</v>
      </c>
    </row>
    <row r="1124" spans="1:8" x14ac:dyDescent="0.35">
      <c r="A1124" s="7" t="str">
        <f>VLOOKUP(B1124,'Client Info'!$A:$B,2, FALSE)</f>
        <v>Pat Sweeney</v>
      </c>
      <c r="B1124" s="19" t="str">
        <f>'Client Info'!A1124</f>
        <v>EDC1820</v>
      </c>
      <c r="C1124" s="19">
        <f ca="1">(IF('Client Info'!M1124="","",(IF(YEARFRAC('Client Info'!M1124,Reference!$C$4)&lt;1,0,IF(AND(YEARFRAC('Client Info'!M1124,Reference!$C$4)&gt;=1,YEARFRAC('Client Info'!M1124,Reference!$C$4)&lt;=3),5,IF(AND(YEARFRAC('Client Info'!M1124,Reference!$C$4)&gt;=4,YEARFRAC('Client Info'!M1124,Reference!$C$4)&lt;=7),15,IF(YEARFRAC('Client Info'!M1124,Reference!$C$4)&gt;=8,25,IF(YEARFRAC('Client Info'!M1124,Reference!$C$4)=YEARFRAC('Client Info'!M1124,Reference!$C$4),0,0))))))))</f>
        <v>25</v>
      </c>
      <c r="D1124" s="19">
        <f>IF(OR('Client Info'!J1124=Reference!$A$7),0,IF(OR(Reference!$A$5='Client Info'!J1124, 'Client Info'!J1124=Reference!$A$19,'Client Info'!J1124=Reference!$A$23,'Client Info'!J1124=Reference!$A$12),25, IF(OR('Client Info'!J1124=Reference!$A$6, 'Client Info'!J1124=Reference!$A$16),15, IF(OR('Client Info'!J1124=Reference!$A$4,'Client Info'!J1124=Reference!$A$13,'Client Info'!J1124=Reference!$A$17,),5,0))))</f>
        <v>5</v>
      </c>
      <c r="E1124" s="19">
        <f>IF('Client Info'!O1124&lt;Reference!$E$5,0,IF(AND('Client Info'!O1124&gt;=Reference!$E$5,'Client Info'!O1124&lt;Reference!$E$6),5,IF(AND('Client Info'!O1124&gt;=Reference!$E$6,'Client Info'!O1124&lt;Reference!$E$7),15,IF(Reference!$E$7&lt;='Client Info'!O1124,25))))</f>
        <v>0</v>
      </c>
      <c r="F1124" s="19">
        <f>IF(OR('Client Info'!R1124=Reference!$B$4,'Client Info'!R1124=Reference!$B$5,'Client Info'!R1124=Reference!$B$6),25,0)</f>
        <v>0</v>
      </c>
      <c r="G1124" s="19">
        <f t="shared" ca="1" si="19"/>
        <v>30</v>
      </c>
      <c r="H1124" s="19" t="s">
        <v>796</v>
      </c>
    </row>
    <row r="1125" spans="1:8" x14ac:dyDescent="0.35">
      <c r="A1125" s="7" t="str">
        <f>VLOOKUP(B1125,'Client Info'!$A:$B,2, FALSE)</f>
        <v>Julie Samson</v>
      </c>
      <c r="B1125" s="19" t="str">
        <f>'Client Info'!A1125</f>
        <v>EDC1809g</v>
      </c>
      <c r="C1125" s="19">
        <f ca="1">(IF('Client Info'!M1125="","",(IF(YEARFRAC('Client Info'!M1125,Reference!$C$4)&lt;1,0,IF(AND(YEARFRAC('Client Info'!M1125,Reference!$C$4)&gt;=1,YEARFRAC('Client Info'!M1125,Reference!$C$4)&lt;=3),5,IF(AND(YEARFRAC('Client Info'!M1125,Reference!$C$4)&gt;=4,YEARFRAC('Client Info'!M1125,Reference!$C$4)&lt;=7),15,IF(YEARFRAC('Client Info'!M1125,Reference!$C$4)&gt;=8,25,IF(YEARFRAC('Client Info'!M1125,Reference!$C$4)=YEARFRAC('Client Info'!M1125,Reference!$C$4),0,0))))))))</f>
        <v>0</v>
      </c>
      <c r="D1125" s="19">
        <f>IF(OR('Client Info'!J1125=Reference!$A$7),0,IF(OR(Reference!$A$5='Client Info'!J1125, 'Client Info'!J1125=Reference!$A$19,'Client Info'!J1125=Reference!$A$23,'Client Info'!J1125=Reference!$A$12),25, IF(OR('Client Info'!J1125=Reference!$A$6, 'Client Info'!J1125=Reference!$A$16),15, IF(OR('Client Info'!J1125=Reference!$A$4,'Client Info'!J1125=Reference!$A$13,'Client Info'!J1125=Reference!$A$17,),5,0))))</f>
        <v>5</v>
      </c>
      <c r="E1125" s="19">
        <f>IF('Client Info'!O1125&lt;Reference!$E$5,0,IF(AND('Client Info'!O1125&gt;=Reference!$E$5,'Client Info'!O1125&lt;Reference!$E$6),5,IF(AND('Client Info'!O1125&gt;=Reference!$E$6,'Client Info'!O1125&lt;Reference!$E$7),15,IF(Reference!$E$7&lt;='Client Info'!O1125,25))))</f>
        <v>0</v>
      </c>
      <c r="F1125" s="19">
        <f>IF(OR('Client Info'!R1125=Reference!$B$4,'Client Info'!R1125=Reference!$B$5,'Client Info'!R1125=Reference!$B$6),25,0)</f>
        <v>0</v>
      </c>
      <c r="G1125" s="19">
        <f t="shared" ca="1" si="19"/>
        <v>5</v>
      </c>
      <c r="H1125" s="19" t="s">
        <v>835</v>
      </c>
    </row>
    <row r="1126" spans="1:8" x14ac:dyDescent="0.35">
      <c r="A1126" s="7" t="str">
        <f>VLOOKUP(B1126,'Client Info'!$A:$B,2, FALSE)</f>
        <v>Bill Bartels</v>
      </c>
      <c r="B1126" s="19" t="str">
        <f>'Client Info'!A1126</f>
        <v>EDC2788</v>
      </c>
      <c r="C1126" s="19" t="str">
        <f>(IF('Client Info'!M1126="","",(IF(YEARFRAC('Client Info'!M1126,Reference!$C$4)&lt;1,0,IF(AND(YEARFRAC('Client Info'!M1126,Reference!$C$4)&gt;=1,YEARFRAC('Client Info'!M1126,Reference!$C$4)&lt;=3),5,IF(AND(YEARFRAC('Client Info'!M1126,Reference!$C$4)&gt;=4,YEARFRAC('Client Info'!M1126,Reference!$C$4)&lt;=7),15,IF(YEARFRAC('Client Info'!M1126,Reference!$C$4)&gt;=8,25,IF(YEARFRAC('Client Info'!M1126,Reference!$C$4)=YEARFRAC('Client Info'!M1126,Reference!$C$4),0,0))))))))</f>
        <v/>
      </c>
      <c r="D1126" s="19">
        <f>IF(OR('Client Info'!J1126=Reference!$A$7),0,IF(OR(Reference!$A$5='Client Info'!J1126, 'Client Info'!J1126=Reference!$A$19,'Client Info'!J1126=Reference!$A$23,'Client Info'!J1126=Reference!$A$12),25, IF(OR('Client Info'!J1126=Reference!$A$6, 'Client Info'!J1126=Reference!$A$16),15, IF(OR('Client Info'!J1126=Reference!$A$4,'Client Info'!J1126=Reference!$A$13,'Client Info'!J1126=Reference!$A$17,),5,0))))</f>
        <v>25</v>
      </c>
      <c r="E1126" s="19">
        <f>IF('Client Info'!O1126&lt;Reference!$E$5,0,IF(AND('Client Info'!O1126&gt;=Reference!$E$5,'Client Info'!O1126&lt;Reference!$E$6),5,IF(AND('Client Info'!O1126&gt;=Reference!$E$6,'Client Info'!O1126&lt;Reference!$E$7),15,IF(Reference!$E$7&lt;='Client Info'!O1126,25))))</f>
        <v>0</v>
      </c>
      <c r="F1126" s="19">
        <f>IF(OR('Client Info'!R1126=Reference!$B$4,'Client Info'!R1126=Reference!$B$5,'Client Info'!R1126=Reference!$B$6),25,0)</f>
        <v>25</v>
      </c>
      <c r="G1126" s="19">
        <f t="shared" si="19"/>
        <v>50</v>
      </c>
      <c r="H1126" s="19" t="s">
        <v>812</v>
      </c>
    </row>
    <row r="1127" spans="1:8" x14ac:dyDescent="0.35">
      <c r="A1127" s="7" t="str">
        <f>VLOOKUP(B1127,'Client Info'!$A:$B,2, FALSE)</f>
        <v>Bill Bartels</v>
      </c>
      <c r="B1127" s="19" t="str">
        <f>'Client Info'!A1127</f>
        <v>EDC2897</v>
      </c>
      <c r="C1127" s="19" t="str">
        <f>(IF('Client Info'!M1127="","",(IF(YEARFRAC('Client Info'!M1127,Reference!$C$4)&lt;1,0,IF(AND(YEARFRAC('Client Info'!M1127,Reference!$C$4)&gt;=1,YEARFRAC('Client Info'!M1127,Reference!$C$4)&lt;=3),5,IF(AND(YEARFRAC('Client Info'!M1127,Reference!$C$4)&gt;=4,YEARFRAC('Client Info'!M1127,Reference!$C$4)&lt;=7),15,IF(YEARFRAC('Client Info'!M1127,Reference!$C$4)&gt;=8,25,IF(YEARFRAC('Client Info'!M1127,Reference!$C$4)=YEARFRAC('Client Info'!M1127,Reference!$C$4),0,0))))))))</f>
        <v/>
      </c>
      <c r="D1127" s="19">
        <f>IF(OR('Client Info'!J1127=Reference!$A$7),0,IF(OR(Reference!$A$5='Client Info'!J1127, 'Client Info'!J1127=Reference!$A$19,'Client Info'!J1127=Reference!$A$23,'Client Info'!J1127=Reference!$A$12),25, IF(OR('Client Info'!J1127=Reference!$A$6, 'Client Info'!J1127=Reference!$A$16),15, IF(OR('Client Info'!J1127=Reference!$A$4,'Client Info'!J1127=Reference!$A$13,'Client Info'!J1127=Reference!$A$17,),5,0))))</f>
        <v>0</v>
      </c>
      <c r="E1127" s="19">
        <f>IF('Client Info'!O1127&lt;Reference!$E$5,0,IF(AND('Client Info'!O1127&gt;=Reference!$E$5,'Client Info'!O1127&lt;Reference!$E$6),5,IF(AND('Client Info'!O1127&gt;=Reference!$E$6,'Client Info'!O1127&lt;Reference!$E$7),15,IF(Reference!$E$7&lt;='Client Info'!O1127,25))))</f>
        <v>0</v>
      </c>
      <c r="F1127" s="19">
        <f>IF(OR('Client Info'!R1127=Reference!$B$4,'Client Info'!R1127=Reference!$B$5,'Client Info'!R1127=Reference!$B$6),25,0)</f>
        <v>25</v>
      </c>
      <c r="G1127" s="19">
        <f t="shared" si="19"/>
        <v>25</v>
      </c>
      <c r="H1127" s="19" t="s">
        <v>812</v>
      </c>
    </row>
    <row r="1128" spans="1:8" x14ac:dyDescent="0.35">
      <c r="A1128" s="7" t="str">
        <f>VLOOKUP(B1128,'Client Info'!$A:$B,2, FALSE)</f>
        <v>Rose Obetz</v>
      </c>
      <c r="B1128" s="19" t="str">
        <f>'Client Info'!A1128</f>
        <v>EDC2633RR</v>
      </c>
      <c r="C1128" s="19">
        <f ca="1">(IF('Client Info'!M1128="","",(IF(YEARFRAC('Client Info'!M1128,Reference!$C$4)&lt;1,0,IF(AND(YEARFRAC('Client Info'!M1128,Reference!$C$4)&gt;=1,YEARFRAC('Client Info'!M1128,Reference!$C$4)&lt;=3),5,IF(AND(YEARFRAC('Client Info'!M1128,Reference!$C$4)&gt;=4,YEARFRAC('Client Info'!M1128,Reference!$C$4)&lt;=7),15,IF(YEARFRAC('Client Info'!M1128,Reference!$C$4)&gt;=8,25,IF(YEARFRAC('Client Info'!M1128,Reference!$C$4)=YEARFRAC('Client Info'!M1128,Reference!$C$4),0,0))))))))</f>
        <v>5</v>
      </c>
      <c r="D1128" s="19">
        <f>IF(OR('Client Info'!J1128=Reference!$A$7),0,IF(OR(Reference!$A$5='Client Info'!J1128, 'Client Info'!J1128=Reference!$A$19,'Client Info'!J1128=Reference!$A$23,'Client Info'!J1128=Reference!$A$12),25, IF(OR('Client Info'!J1128=Reference!$A$6, 'Client Info'!J1128=Reference!$A$16),15, IF(OR('Client Info'!J1128=Reference!$A$4,'Client Info'!J1128=Reference!$A$13,'Client Info'!J1128=Reference!$A$17,),5,0))))</f>
        <v>15</v>
      </c>
      <c r="E1128" s="19">
        <f>IF('Client Info'!O1128&lt;Reference!$E$5,0,IF(AND('Client Info'!O1128&gt;=Reference!$E$5,'Client Info'!O1128&lt;Reference!$E$6),5,IF(AND('Client Info'!O1128&gt;=Reference!$E$6,'Client Info'!O1128&lt;Reference!$E$7),15,IF(Reference!$E$7&lt;='Client Info'!O1128,25))))</f>
        <v>5</v>
      </c>
      <c r="F1128" s="19">
        <f>IF(OR('Client Info'!R1128=Reference!$B$4,'Client Info'!R1128=Reference!$B$5,'Client Info'!R1128=Reference!$B$6),25,0)</f>
        <v>0</v>
      </c>
      <c r="G1128" s="19">
        <f t="shared" ca="1" si="19"/>
        <v>25</v>
      </c>
      <c r="H1128" s="19" t="s">
        <v>874</v>
      </c>
    </row>
    <row r="1129" spans="1:8" x14ac:dyDescent="0.35">
      <c r="A1129" s="7" t="str">
        <f>VLOOKUP(B1129,'Client Info'!$A:$B,2, FALSE)</f>
        <v/>
      </c>
      <c r="B1129" s="19" t="str">
        <f>'Client Info'!A1129</f>
        <v>EDC2103</v>
      </c>
      <c r="C1129" s="19" t="str">
        <f>(IF('Client Info'!M1129="","",(IF(YEARFRAC('Client Info'!M1129,Reference!$C$4)&lt;1,0,IF(AND(YEARFRAC('Client Info'!M1129,Reference!$C$4)&gt;=1,YEARFRAC('Client Info'!M1129,Reference!$C$4)&lt;=3),5,IF(AND(YEARFRAC('Client Info'!M1129,Reference!$C$4)&gt;=4,YEARFRAC('Client Info'!M1129,Reference!$C$4)&lt;=7),15,IF(YEARFRAC('Client Info'!M1129,Reference!$C$4)&gt;=8,25,IF(YEARFRAC('Client Info'!M1129,Reference!$C$4)=YEARFRAC('Client Info'!M1129,Reference!$C$4),0,0))))))))</f>
        <v/>
      </c>
      <c r="D1129" s="19">
        <f>IF(OR('Client Info'!J1129=Reference!$A$7),0,IF(OR(Reference!$A$5='Client Info'!J1129, 'Client Info'!J1129=Reference!$A$19,'Client Info'!J1129=Reference!$A$23,'Client Info'!J1129=Reference!$A$12),25, IF(OR('Client Info'!J1129=Reference!$A$6, 'Client Info'!J1129=Reference!$A$16),15, IF(OR('Client Info'!J1129=Reference!$A$4,'Client Info'!J1129=Reference!$A$13,'Client Info'!J1129=Reference!$A$17,),5,0))))</f>
        <v>0</v>
      </c>
      <c r="E1129" s="19">
        <f>IF('Client Info'!O1129&lt;Reference!$E$5,0,IF(AND('Client Info'!O1129&gt;=Reference!$E$5,'Client Info'!O1129&lt;Reference!$E$6),5,IF(AND('Client Info'!O1129&gt;=Reference!$E$6,'Client Info'!O1129&lt;Reference!$E$7),15,IF(Reference!$E$7&lt;='Client Info'!O1129,25))))</f>
        <v>0</v>
      </c>
      <c r="F1129" s="19">
        <f>IF(OR('Client Info'!R1129=Reference!$B$4,'Client Info'!R1129=Reference!$B$5,'Client Info'!R1129=Reference!$B$6),25,0)</f>
        <v>0</v>
      </c>
      <c r="G1129" s="19">
        <f t="shared" si="19"/>
        <v>0</v>
      </c>
      <c r="H1129" s="19" t="s">
        <v>1030</v>
      </c>
    </row>
    <row r="1130" spans="1:8" x14ac:dyDescent="0.35">
      <c r="A1130" s="7" t="str">
        <f>VLOOKUP(B1130,'Client Info'!$A:$B,2, FALSE)</f>
        <v>Mary Anne Rooney</v>
      </c>
      <c r="B1130" s="19" t="str">
        <f>'Client Info'!A1130</f>
        <v>EDC1464</v>
      </c>
      <c r="C1130" s="19" t="str">
        <f>(IF('Client Info'!M1130="","",(IF(YEARFRAC('Client Info'!M1130,Reference!$C$4)&lt;1,0,IF(AND(YEARFRAC('Client Info'!M1130,Reference!$C$4)&gt;=1,YEARFRAC('Client Info'!M1130,Reference!$C$4)&lt;=3),5,IF(AND(YEARFRAC('Client Info'!M1130,Reference!$C$4)&gt;=4,YEARFRAC('Client Info'!M1130,Reference!$C$4)&lt;=7),15,IF(YEARFRAC('Client Info'!M1130,Reference!$C$4)&gt;=8,25,IF(YEARFRAC('Client Info'!M1130,Reference!$C$4)=YEARFRAC('Client Info'!M1130,Reference!$C$4),0,0))))))))</f>
        <v/>
      </c>
      <c r="D1130" s="19">
        <f>IF(OR('Client Info'!J1130=Reference!$A$7),0,IF(OR(Reference!$A$5='Client Info'!J1130, 'Client Info'!J1130=Reference!$A$19,'Client Info'!J1130=Reference!$A$23,'Client Info'!J1130=Reference!$A$12),25, IF(OR('Client Info'!J1130=Reference!$A$6, 'Client Info'!J1130=Reference!$A$16),15, IF(OR('Client Info'!J1130=Reference!$A$4,'Client Info'!J1130=Reference!$A$13,'Client Info'!J1130=Reference!$A$17,),5,0))))</f>
        <v>0</v>
      </c>
      <c r="E1130" s="19">
        <f>IF('Client Info'!O1130&lt;Reference!$E$5,0,IF(AND('Client Info'!O1130&gt;=Reference!$E$5,'Client Info'!O1130&lt;Reference!$E$6),5,IF(AND('Client Info'!O1130&gt;=Reference!$E$6,'Client Info'!O1130&lt;Reference!$E$7),15,IF(Reference!$E$7&lt;='Client Info'!O1130,25))))</f>
        <v>0</v>
      </c>
      <c r="F1130" s="19">
        <f>IF(OR('Client Info'!R1130=Reference!$B$4,'Client Info'!R1130=Reference!$B$5,'Client Info'!R1130=Reference!$B$6),25,0)</f>
        <v>0</v>
      </c>
      <c r="G1130" s="19">
        <f t="shared" si="19"/>
        <v>0</v>
      </c>
      <c r="H1130" s="19" t="s">
        <v>1659</v>
      </c>
    </row>
    <row r="1131" spans="1:8" x14ac:dyDescent="0.35">
      <c r="A1131" s="7" t="str">
        <f>VLOOKUP(B1131,'Client Info'!$A:$B,2, FALSE)</f>
        <v>Pat Sweeney</v>
      </c>
      <c r="B1131" s="19" t="str">
        <f>'Client Info'!A1131</f>
        <v>EDC1628g</v>
      </c>
      <c r="C1131" s="19" t="str">
        <f>(IF('Client Info'!M1131="","",(IF(YEARFRAC('Client Info'!M1131,Reference!$C$4)&lt;1,0,IF(AND(YEARFRAC('Client Info'!M1131,Reference!$C$4)&gt;=1,YEARFRAC('Client Info'!M1131,Reference!$C$4)&lt;=3),5,IF(AND(YEARFRAC('Client Info'!M1131,Reference!$C$4)&gt;=4,YEARFRAC('Client Info'!M1131,Reference!$C$4)&lt;=7),15,IF(YEARFRAC('Client Info'!M1131,Reference!$C$4)&gt;=8,25,IF(YEARFRAC('Client Info'!M1131,Reference!$C$4)=YEARFRAC('Client Info'!M1131,Reference!$C$4),0,0))))))))</f>
        <v/>
      </c>
      <c r="D1131" s="19">
        <f>IF(OR('Client Info'!J1131=Reference!$A$7),0,IF(OR(Reference!$A$5='Client Info'!J1131, 'Client Info'!J1131=Reference!$A$19,'Client Info'!J1131=Reference!$A$23,'Client Info'!J1131=Reference!$A$12),25, IF(OR('Client Info'!J1131=Reference!$A$6, 'Client Info'!J1131=Reference!$A$16),15, IF(OR('Client Info'!J1131=Reference!$A$4,'Client Info'!J1131=Reference!$A$13,'Client Info'!J1131=Reference!$A$17,),5,0))))</f>
        <v>0</v>
      </c>
      <c r="E1131" s="19">
        <f>IF('Client Info'!O1131&lt;Reference!$E$5,0,IF(AND('Client Info'!O1131&gt;=Reference!$E$5,'Client Info'!O1131&lt;Reference!$E$6),5,IF(AND('Client Info'!O1131&gt;=Reference!$E$6,'Client Info'!O1131&lt;Reference!$E$7),15,IF(Reference!$E$7&lt;='Client Info'!O1131,25))))</f>
        <v>0</v>
      </c>
      <c r="F1131" s="19">
        <f>IF(OR('Client Info'!R1131=Reference!$B$4,'Client Info'!R1131=Reference!$B$5,'Client Info'!R1131=Reference!$B$6),25,0)</f>
        <v>25</v>
      </c>
      <c r="G1131" s="19">
        <f t="shared" si="19"/>
        <v>25</v>
      </c>
      <c r="H1131" s="19" t="s">
        <v>796</v>
      </c>
    </row>
    <row r="1132" spans="1:8" x14ac:dyDescent="0.35">
      <c r="A1132" s="7" t="str">
        <f>VLOOKUP(B1132,'Client Info'!$A:$B,2, FALSE)</f>
        <v>Clare Briglio</v>
      </c>
      <c r="B1132" s="19" t="str">
        <f>'Client Info'!A1132</f>
        <v>EDC1691g</v>
      </c>
      <c r="C1132" s="19">
        <f ca="1">(IF('Client Info'!M1132="","",(IF(YEARFRAC('Client Info'!M1132,Reference!$C$4)&lt;1,0,IF(AND(YEARFRAC('Client Info'!M1132,Reference!$C$4)&gt;=1,YEARFRAC('Client Info'!M1132,Reference!$C$4)&lt;=3),5,IF(AND(YEARFRAC('Client Info'!M1132,Reference!$C$4)&gt;=4,YEARFRAC('Client Info'!M1132,Reference!$C$4)&lt;=7),15,IF(YEARFRAC('Client Info'!M1132,Reference!$C$4)&gt;=8,25,IF(YEARFRAC('Client Info'!M1132,Reference!$C$4)=YEARFRAC('Client Info'!M1132,Reference!$C$4),0,0))))))))</f>
        <v>15</v>
      </c>
      <c r="D1132" s="19">
        <f>IF(OR('Client Info'!J1132=Reference!$A$7),0,IF(OR(Reference!$A$5='Client Info'!J1132, 'Client Info'!J1132=Reference!$A$19,'Client Info'!J1132=Reference!$A$23,'Client Info'!J1132=Reference!$A$12),25, IF(OR('Client Info'!J1132=Reference!$A$6, 'Client Info'!J1132=Reference!$A$16),15, IF(OR('Client Info'!J1132=Reference!$A$4,'Client Info'!J1132=Reference!$A$13,'Client Info'!J1132=Reference!$A$17,),5,0))))</f>
        <v>15</v>
      </c>
      <c r="E1132" s="19">
        <f>IF('Client Info'!O1132&lt;Reference!$E$5,0,IF(AND('Client Info'!O1132&gt;=Reference!$E$5,'Client Info'!O1132&lt;Reference!$E$6),5,IF(AND('Client Info'!O1132&gt;=Reference!$E$6,'Client Info'!O1132&lt;Reference!$E$7),15,IF(Reference!$E$7&lt;='Client Info'!O1132,25))))</f>
        <v>0</v>
      </c>
      <c r="F1132" s="19">
        <f>IF(OR('Client Info'!R1132=Reference!$B$4,'Client Info'!R1132=Reference!$B$5,'Client Info'!R1132=Reference!$B$6),25,0)</f>
        <v>0</v>
      </c>
      <c r="G1132" s="19">
        <f t="shared" ca="1" si="19"/>
        <v>30</v>
      </c>
      <c r="H1132" s="19" t="s">
        <v>809</v>
      </c>
    </row>
    <row r="1133" spans="1:8" x14ac:dyDescent="0.35">
      <c r="A1133" s="7" t="str">
        <f>VLOOKUP(B1133,'Client Info'!$A:$B,2, FALSE)</f>
        <v>Bill Bartels</v>
      </c>
      <c r="B1133" s="19" t="str">
        <f>'Client Info'!A1133</f>
        <v>EDC2939</v>
      </c>
      <c r="C1133" s="19" t="str">
        <f>(IF('Client Info'!M1133="","",(IF(YEARFRAC('Client Info'!M1133,Reference!$C$4)&lt;1,0,IF(AND(YEARFRAC('Client Info'!M1133,Reference!$C$4)&gt;=1,YEARFRAC('Client Info'!M1133,Reference!$C$4)&lt;=3),5,IF(AND(YEARFRAC('Client Info'!M1133,Reference!$C$4)&gt;=4,YEARFRAC('Client Info'!M1133,Reference!$C$4)&lt;=7),15,IF(YEARFRAC('Client Info'!M1133,Reference!$C$4)&gt;=8,25,IF(YEARFRAC('Client Info'!M1133,Reference!$C$4)=YEARFRAC('Client Info'!M1133,Reference!$C$4),0,0))))))))</f>
        <v/>
      </c>
      <c r="D1133" s="19">
        <f>IF(OR('Client Info'!J1133=Reference!$A$7),0,IF(OR(Reference!$A$5='Client Info'!J1133, 'Client Info'!J1133=Reference!$A$19,'Client Info'!J1133=Reference!$A$23,'Client Info'!J1133=Reference!$A$12),25, IF(OR('Client Info'!J1133=Reference!$A$6, 'Client Info'!J1133=Reference!$A$16),15, IF(OR('Client Info'!J1133=Reference!$A$4,'Client Info'!J1133=Reference!$A$13,'Client Info'!J1133=Reference!$A$17,),5,0))))</f>
        <v>5</v>
      </c>
      <c r="E1133" s="19">
        <f>IF('Client Info'!O1133&lt;Reference!$E$5,0,IF(AND('Client Info'!O1133&gt;=Reference!$E$5,'Client Info'!O1133&lt;Reference!$E$6),5,IF(AND('Client Info'!O1133&gt;=Reference!$E$6,'Client Info'!O1133&lt;Reference!$E$7),15,IF(Reference!$E$7&lt;='Client Info'!O1133,25))))</f>
        <v>0</v>
      </c>
      <c r="F1133" s="19">
        <f>IF(OR('Client Info'!R1133=Reference!$B$4,'Client Info'!R1133=Reference!$B$5,'Client Info'!R1133=Reference!$B$6),25,0)</f>
        <v>0</v>
      </c>
      <c r="G1133" s="19">
        <f t="shared" si="19"/>
        <v>5</v>
      </c>
      <c r="H1133" s="19" t="s">
        <v>812</v>
      </c>
    </row>
    <row r="1134" spans="1:8" x14ac:dyDescent="0.35">
      <c r="A1134" s="7" t="str">
        <f>VLOOKUP(B1134,'Client Info'!$A:$B,2, FALSE)</f>
        <v>Gonzalo Fernandez</v>
      </c>
      <c r="B1134" s="19" t="str">
        <f>'Client Info'!A1134</f>
        <v>EDC1698gT</v>
      </c>
      <c r="C1134" s="19">
        <f ca="1">(IF('Client Info'!M1134="","",(IF(YEARFRAC('Client Info'!M1134,Reference!$C$4)&lt;1,0,IF(AND(YEARFRAC('Client Info'!M1134,Reference!$C$4)&gt;=1,YEARFRAC('Client Info'!M1134,Reference!$C$4)&lt;=3),5,IF(AND(YEARFRAC('Client Info'!M1134,Reference!$C$4)&gt;=4,YEARFRAC('Client Info'!M1134,Reference!$C$4)&lt;=7),15,IF(YEARFRAC('Client Info'!M1134,Reference!$C$4)&gt;=8,25,IF(YEARFRAC('Client Info'!M1134,Reference!$C$4)=YEARFRAC('Client Info'!M1134,Reference!$C$4),0,0))))))))</f>
        <v>25</v>
      </c>
      <c r="D1134" s="19">
        <f>IF(OR('Client Info'!J1134=Reference!$A$7),0,IF(OR(Reference!$A$5='Client Info'!J1134, 'Client Info'!J1134=Reference!$A$19,'Client Info'!J1134=Reference!$A$23,'Client Info'!J1134=Reference!$A$12),25, IF(OR('Client Info'!J1134=Reference!$A$6, 'Client Info'!J1134=Reference!$A$16),15, IF(OR('Client Info'!J1134=Reference!$A$4,'Client Info'!J1134=Reference!$A$13,'Client Info'!J1134=Reference!$A$17,),5,0))))</f>
        <v>25</v>
      </c>
      <c r="E1134" s="19">
        <f>IF('Client Info'!O1134&lt;Reference!$E$5,0,IF(AND('Client Info'!O1134&gt;=Reference!$E$5,'Client Info'!O1134&lt;Reference!$E$6),5,IF(AND('Client Info'!O1134&gt;=Reference!$E$6,'Client Info'!O1134&lt;Reference!$E$7),15,IF(Reference!$E$7&lt;='Client Info'!O1134,25))))</f>
        <v>25</v>
      </c>
      <c r="F1134" s="19">
        <f>IF(OR('Client Info'!R1134=Reference!$B$4,'Client Info'!R1134=Reference!$B$5,'Client Info'!R1134=Reference!$B$6),25,0)</f>
        <v>0</v>
      </c>
      <c r="G1134" s="19">
        <f t="shared" ca="1" si="19"/>
        <v>75</v>
      </c>
      <c r="H1134" s="19" t="s">
        <v>848</v>
      </c>
    </row>
    <row r="1135" spans="1:8" x14ac:dyDescent="0.35">
      <c r="A1135" s="7" t="str">
        <f>VLOOKUP(B1135,'Client Info'!$A:$B,2, FALSE)</f>
        <v>Michael Kauffman</v>
      </c>
      <c r="B1135" s="19" t="str">
        <f>'Client Info'!A1135</f>
        <v>HCCX0025</v>
      </c>
      <c r="C1135" s="19">
        <f ca="1">(IF('Client Info'!M1135="","",(IF(YEARFRAC('Client Info'!M1135,Reference!$C$4)&lt;1,0,IF(AND(YEARFRAC('Client Info'!M1135,Reference!$C$4)&gt;=1,YEARFRAC('Client Info'!M1135,Reference!$C$4)&lt;=3),5,IF(AND(YEARFRAC('Client Info'!M1135,Reference!$C$4)&gt;=4,YEARFRAC('Client Info'!M1135,Reference!$C$4)&lt;=7),15,IF(YEARFRAC('Client Info'!M1135,Reference!$C$4)&gt;=8,25,IF(YEARFRAC('Client Info'!M1135,Reference!$C$4)=YEARFRAC('Client Info'!M1135,Reference!$C$4),0,0))))))))</f>
        <v>25</v>
      </c>
      <c r="D1135" s="19">
        <f>IF(OR('Client Info'!J1135=Reference!$A$7),0,IF(OR(Reference!$A$5='Client Info'!J1135, 'Client Info'!J1135=Reference!$A$19,'Client Info'!J1135=Reference!$A$23,'Client Info'!J1135=Reference!$A$12),25, IF(OR('Client Info'!J1135=Reference!$A$6, 'Client Info'!J1135=Reference!$A$16),15, IF(OR('Client Info'!J1135=Reference!$A$4,'Client Info'!J1135=Reference!$A$13,'Client Info'!J1135=Reference!$A$17,),5,0))))</f>
        <v>25</v>
      </c>
      <c r="E1135" s="19">
        <f>IF('Client Info'!O1135&lt;Reference!$E$5,0,IF(AND('Client Info'!O1135&gt;=Reference!$E$5,'Client Info'!O1135&lt;Reference!$E$6),5,IF(AND('Client Info'!O1135&gt;=Reference!$E$6,'Client Info'!O1135&lt;Reference!$E$7),15,IF(Reference!$E$7&lt;='Client Info'!O1135,25))))</f>
        <v>0</v>
      </c>
      <c r="F1135" s="19">
        <f>IF(OR('Client Info'!R1135=Reference!$B$4,'Client Info'!R1135=Reference!$B$5,'Client Info'!R1135=Reference!$B$6),25,0)</f>
        <v>0</v>
      </c>
      <c r="G1135" s="19">
        <f t="shared" ca="1" si="19"/>
        <v>50</v>
      </c>
      <c r="H1135" s="19" t="s">
        <v>882</v>
      </c>
    </row>
    <row r="1136" spans="1:8" x14ac:dyDescent="0.35">
      <c r="A1136" s="7" t="str">
        <f>VLOOKUP(B1136,'Client Info'!$A:$B,2, FALSE)</f>
        <v>Bill Bartels</v>
      </c>
      <c r="B1136" s="19" t="str">
        <f>'Client Info'!A1136</f>
        <v>EDC2790DR</v>
      </c>
      <c r="C1136" s="19" t="str">
        <f>(IF('Client Info'!M1136="","",(IF(YEARFRAC('Client Info'!M1136,Reference!$C$4)&lt;1,0,IF(AND(YEARFRAC('Client Info'!M1136,Reference!$C$4)&gt;=1,YEARFRAC('Client Info'!M1136,Reference!$C$4)&lt;=3),5,IF(AND(YEARFRAC('Client Info'!M1136,Reference!$C$4)&gt;=4,YEARFRAC('Client Info'!M1136,Reference!$C$4)&lt;=7),15,IF(YEARFRAC('Client Info'!M1136,Reference!$C$4)&gt;=8,25,IF(YEARFRAC('Client Info'!M1136,Reference!$C$4)=YEARFRAC('Client Info'!M1136,Reference!$C$4),0,0))))))))</f>
        <v/>
      </c>
      <c r="D1136" s="19">
        <f>IF(OR('Client Info'!J1136=Reference!$A$7),0,IF(OR(Reference!$A$5='Client Info'!J1136, 'Client Info'!J1136=Reference!$A$19,'Client Info'!J1136=Reference!$A$23,'Client Info'!J1136=Reference!$A$12),25, IF(OR('Client Info'!J1136=Reference!$A$6, 'Client Info'!J1136=Reference!$A$16),15, IF(OR('Client Info'!J1136=Reference!$A$4,'Client Info'!J1136=Reference!$A$13,'Client Info'!J1136=Reference!$A$17,),5,0))))</f>
        <v>25</v>
      </c>
      <c r="E1136" s="19">
        <f>IF('Client Info'!O1136&lt;Reference!$E$5,0,IF(AND('Client Info'!O1136&gt;=Reference!$E$5,'Client Info'!O1136&lt;Reference!$E$6),5,IF(AND('Client Info'!O1136&gt;=Reference!$E$6,'Client Info'!O1136&lt;Reference!$E$7),15,IF(Reference!$E$7&lt;='Client Info'!O1136,25))))</f>
        <v>0</v>
      </c>
      <c r="F1136" s="19">
        <f>IF(OR('Client Info'!R1136=Reference!$B$4,'Client Info'!R1136=Reference!$B$5,'Client Info'!R1136=Reference!$B$6),25,0)</f>
        <v>0</v>
      </c>
      <c r="G1136" s="19">
        <f t="shared" si="19"/>
        <v>25</v>
      </c>
      <c r="H1136" s="19" t="s">
        <v>812</v>
      </c>
    </row>
    <row r="1137" spans="1:8" x14ac:dyDescent="0.35">
      <c r="A1137" s="7" t="str">
        <f>VLOOKUP(B1137,'Client Info'!$A:$B,2, FALSE)</f>
        <v>Alondra Gaytan</v>
      </c>
      <c r="B1137" s="19" t="str">
        <f>'Client Info'!A1137</f>
        <v>EDC2318</v>
      </c>
      <c r="C1137" s="19" t="str">
        <f>(IF('Client Info'!M1137="","",(IF(YEARFRAC('Client Info'!M1137,Reference!$C$4)&lt;1,0,IF(AND(YEARFRAC('Client Info'!M1137,Reference!$C$4)&gt;=1,YEARFRAC('Client Info'!M1137,Reference!$C$4)&lt;=3),5,IF(AND(YEARFRAC('Client Info'!M1137,Reference!$C$4)&gt;=4,YEARFRAC('Client Info'!M1137,Reference!$C$4)&lt;=7),15,IF(YEARFRAC('Client Info'!M1137,Reference!$C$4)&gt;=8,25,IF(YEARFRAC('Client Info'!M1137,Reference!$C$4)=YEARFRAC('Client Info'!M1137,Reference!$C$4),0,0))))))))</f>
        <v/>
      </c>
      <c r="D1137" s="19">
        <f>IF(OR('Client Info'!J1137=Reference!$A$7),0,IF(OR(Reference!$A$5='Client Info'!J1137, 'Client Info'!J1137=Reference!$A$19,'Client Info'!J1137=Reference!$A$23,'Client Info'!J1137=Reference!$A$12),25, IF(OR('Client Info'!J1137=Reference!$A$6, 'Client Info'!J1137=Reference!$A$16),15, IF(OR('Client Info'!J1137=Reference!$A$4,'Client Info'!J1137=Reference!$A$13,'Client Info'!J1137=Reference!$A$17,),5,0))))</f>
        <v>5</v>
      </c>
      <c r="E1137" s="19">
        <f>IF('Client Info'!O1137&lt;Reference!$E$5,0,IF(AND('Client Info'!O1137&gt;=Reference!$E$5,'Client Info'!O1137&lt;Reference!$E$6),5,IF(AND('Client Info'!O1137&gt;=Reference!$E$6,'Client Info'!O1137&lt;Reference!$E$7),15,IF(Reference!$E$7&lt;='Client Info'!O1137,25))))</f>
        <v>0</v>
      </c>
      <c r="F1137" s="19">
        <f>IF(OR('Client Info'!R1137=Reference!$B$4,'Client Info'!R1137=Reference!$B$5,'Client Info'!R1137=Reference!$B$6),25,0)</f>
        <v>0</v>
      </c>
      <c r="G1137" s="19">
        <f t="shared" si="19"/>
        <v>5</v>
      </c>
      <c r="H1137" s="19" t="s">
        <v>885</v>
      </c>
    </row>
    <row r="1138" spans="1:8" x14ac:dyDescent="0.35">
      <c r="A1138" s="7" t="str">
        <f>VLOOKUP(B1138,'Client Info'!$A:$B,2, FALSE)</f>
        <v>Mary Anne Rooney</v>
      </c>
      <c r="B1138" s="19" t="str">
        <f>'Client Info'!A1138</f>
        <v>EDC0798</v>
      </c>
      <c r="C1138" s="19">
        <f ca="1">(IF('Client Info'!M1138="","",(IF(YEARFRAC('Client Info'!M1138,Reference!$C$4)&lt;1,0,IF(AND(YEARFRAC('Client Info'!M1138,Reference!$C$4)&gt;=1,YEARFRAC('Client Info'!M1138,Reference!$C$4)&lt;=3),5,IF(AND(YEARFRAC('Client Info'!M1138,Reference!$C$4)&gt;=4,YEARFRAC('Client Info'!M1138,Reference!$C$4)&lt;=7),15,IF(YEARFRAC('Client Info'!M1138,Reference!$C$4)&gt;=8,25,IF(YEARFRAC('Client Info'!M1138,Reference!$C$4)=YEARFRAC('Client Info'!M1138,Reference!$C$4),0,0))))))))</f>
        <v>25</v>
      </c>
      <c r="D1138" s="19">
        <f>IF(OR('Client Info'!J1138=Reference!$A$7),0,IF(OR(Reference!$A$5='Client Info'!J1138, 'Client Info'!J1138=Reference!$A$19,'Client Info'!J1138=Reference!$A$23,'Client Info'!J1138=Reference!$A$12),25, IF(OR('Client Info'!J1138=Reference!$A$6, 'Client Info'!J1138=Reference!$A$16),15, IF(OR('Client Info'!J1138=Reference!$A$4,'Client Info'!J1138=Reference!$A$13,'Client Info'!J1138=Reference!$A$17,),5,0))))</f>
        <v>5</v>
      </c>
      <c r="E1138" s="19">
        <f>IF('Client Info'!O1138&lt;Reference!$E$5,0,IF(AND('Client Info'!O1138&gt;=Reference!$E$5,'Client Info'!O1138&lt;Reference!$E$6),5,IF(AND('Client Info'!O1138&gt;=Reference!$E$6,'Client Info'!O1138&lt;Reference!$E$7),15,IF(Reference!$E$7&lt;='Client Info'!O1138,25))))</f>
        <v>5</v>
      </c>
      <c r="F1138" s="19">
        <f>IF(OR('Client Info'!R1138=Reference!$B$4,'Client Info'!R1138=Reference!$B$5,'Client Info'!R1138=Reference!$B$6),25,0)</f>
        <v>0</v>
      </c>
      <c r="G1138" s="19">
        <f t="shared" ca="1" si="19"/>
        <v>35</v>
      </c>
      <c r="H1138" s="19" t="s">
        <v>1659</v>
      </c>
    </row>
    <row r="1139" spans="1:8" x14ac:dyDescent="0.35">
      <c r="A1139" s="7" t="str">
        <f>VLOOKUP(B1139,'Client Info'!$A:$B,2, FALSE)</f>
        <v>Gonzalo Fernandez</v>
      </c>
      <c r="B1139" s="19" t="str">
        <f>'Client Info'!A1139</f>
        <v>EDC2361</v>
      </c>
      <c r="C1139" s="19">
        <f ca="1">(IF('Client Info'!M1139="","",(IF(YEARFRAC('Client Info'!M1139,Reference!$C$4)&lt;1,0,IF(AND(YEARFRAC('Client Info'!M1139,Reference!$C$4)&gt;=1,YEARFRAC('Client Info'!M1139,Reference!$C$4)&lt;=3),5,IF(AND(YEARFRAC('Client Info'!M1139,Reference!$C$4)&gt;=4,YEARFRAC('Client Info'!M1139,Reference!$C$4)&lt;=7),15,IF(YEARFRAC('Client Info'!M1139,Reference!$C$4)&gt;=8,25,IF(YEARFRAC('Client Info'!M1139,Reference!$C$4)=YEARFRAC('Client Info'!M1139,Reference!$C$4),0,0))))))))</f>
        <v>25</v>
      </c>
      <c r="D1139" s="19">
        <f>IF(OR('Client Info'!J1139=Reference!$A$7),0,IF(OR(Reference!$A$5='Client Info'!J1139, 'Client Info'!J1139=Reference!$A$19,'Client Info'!J1139=Reference!$A$23,'Client Info'!J1139=Reference!$A$12),25, IF(OR('Client Info'!J1139=Reference!$A$6, 'Client Info'!J1139=Reference!$A$16),15, IF(OR('Client Info'!J1139=Reference!$A$4,'Client Info'!J1139=Reference!$A$13,'Client Info'!J1139=Reference!$A$17,),5,0))))</f>
        <v>5</v>
      </c>
      <c r="E1139" s="19">
        <f>IF('Client Info'!O1139&lt;Reference!$E$5,0,IF(AND('Client Info'!O1139&gt;=Reference!$E$5,'Client Info'!O1139&lt;Reference!$E$6),5,IF(AND('Client Info'!O1139&gt;=Reference!$E$6,'Client Info'!O1139&lt;Reference!$E$7),15,IF(Reference!$E$7&lt;='Client Info'!O1139,25))))</f>
        <v>25</v>
      </c>
      <c r="F1139" s="19">
        <f>IF(OR('Client Info'!R1139=Reference!$B$4,'Client Info'!R1139=Reference!$B$5,'Client Info'!R1139=Reference!$B$6),25,0)</f>
        <v>25</v>
      </c>
      <c r="G1139" s="19">
        <f t="shared" ca="1" si="19"/>
        <v>80</v>
      </c>
      <c r="H1139" s="19" t="s">
        <v>848</v>
      </c>
    </row>
    <row r="1140" spans="1:8" x14ac:dyDescent="0.35">
      <c r="A1140" s="7" t="str">
        <f>VLOOKUP(B1140,'Client Info'!$A:$B,2, FALSE)</f>
        <v>Anthony C. Elliott</v>
      </c>
      <c r="B1140" s="19" t="str">
        <f>'Client Info'!A1140</f>
        <v>EDC2756DR</v>
      </c>
      <c r="C1140" s="19">
        <f ca="1">(IF('Client Info'!M1140="","",(IF(YEARFRAC('Client Info'!M1140,Reference!$C$4)&lt;1,0,IF(AND(YEARFRAC('Client Info'!M1140,Reference!$C$4)&gt;=1,YEARFRAC('Client Info'!M1140,Reference!$C$4)&lt;=3),5,IF(AND(YEARFRAC('Client Info'!M1140,Reference!$C$4)&gt;=4,YEARFRAC('Client Info'!M1140,Reference!$C$4)&lt;=7),15,IF(YEARFRAC('Client Info'!M1140,Reference!$C$4)&gt;=8,25,IF(YEARFRAC('Client Info'!M1140,Reference!$C$4)=YEARFRAC('Client Info'!M1140,Reference!$C$4),0,0))))))))</f>
        <v>0</v>
      </c>
      <c r="D1140" s="19">
        <f>IF(OR('Client Info'!J1140=Reference!$A$7),0,IF(OR(Reference!$A$5='Client Info'!J1140, 'Client Info'!J1140=Reference!$A$19,'Client Info'!J1140=Reference!$A$23,'Client Info'!J1140=Reference!$A$12),25, IF(OR('Client Info'!J1140=Reference!$A$6, 'Client Info'!J1140=Reference!$A$16),15, IF(OR('Client Info'!J1140=Reference!$A$4,'Client Info'!J1140=Reference!$A$13,'Client Info'!J1140=Reference!$A$17,),5,0))))</f>
        <v>5</v>
      </c>
      <c r="E1140" s="19">
        <f>IF('Client Info'!O1140&lt;Reference!$E$5,0,IF(AND('Client Info'!O1140&gt;=Reference!$E$5,'Client Info'!O1140&lt;Reference!$E$6),5,IF(AND('Client Info'!O1140&gt;=Reference!$E$6,'Client Info'!O1140&lt;Reference!$E$7),15,IF(Reference!$E$7&lt;='Client Info'!O1140,25))))</f>
        <v>5</v>
      </c>
      <c r="F1140" s="19">
        <f>IF(OR('Client Info'!R1140=Reference!$B$4,'Client Info'!R1140=Reference!$B$5,'Client Info'!R1140=Reference!$B$6),25,0)</f>
        <v>0</v>
      </c>
      <c r="G1140" s="19">
        <f t="shared" ca="1" si="19"/>
        <v>10</v>
      </c>
      <c r="H1140" s="19" t="s">
        <v>1365</v>
      </c>
    </row>
    <row r="1141" spans="1:8" x14ac:dyDescent="0.35">
      <c r="A1141" s="7" t="str">
        <f>VLOOKUP(B1141,'Client Info'!$A:$B,2, FALSE)</f>
        <v>Sylvia Martini</v>
      </c>
      <c r="B1141" s="19" t="str">
        <f>'Client Info'!A1141</f>
        <v>EDC2913RR</v>
      </c>
      <c r="C1141" s="19">
        <f ca="1">(IF('Client Info'!M1141="","",(IF(YEARFRAC('Client Info'!M1141,Reference!$C$4)&lt;1,0,IF(AND(YEARFRAC('Client Info'!M1141,Reference!$C$4)&gt;=1,YEARFRAC('Client Info'!M1141,Reference!$C$4)&lt;=3),5,IF(AND(YEARFRAC('Client Info'!M1141,Reference!$C$4)&gt;=4,YEARFRAC('Client Info'!M1141,Reference!$C$4)&lt;=7),15,IF(YEARFRAC('Client Info'!M1141,Reference!$C$4)&gt;=8,25,IF(YEARFRAC('Client Info'!M1141,Reference!$C$4)=YEARFRAC('Client Info'!M1141,Reference!$C$4),0,0))))))))</f>
        <v>5</v>
      </c>
      <c r="D1141" s="19">
        <f>IF(OR('Client Info'!J1141=Reference!$A$7),0,IF(OR(Reference!$A$5='Client Info'!J1141, 'Client Info'!J1141=Reference!$A$19,'Client Info'!J1141=Reference!$A$23,'Client Info'!J1141=Reference!$A$12),25, IF(OR('Client Info'!J1141=Reference!$A$6, 'Client Info'!J1141=Reference!$A$16),15, IF(OR('Client Info'!J1141=Reference!$A$4,'Client Info'!J1141=Reference!$A$13,'Client Info'!J1141=Reference!$A$17,),5,0))))</f>
        <v>0</v>
      </c>
      <c r="E1141" s="19">
        <f>IF('Client Info'!O1141&lt;Reference!$E$5,0,IF(AND('Client Info'!O1141&gt;=Reference!$E$5,'Client Info'!O1141&lt;Reference!$E$6),5,IF(AND('Client Info'!O1141&gt;=Reference!$E$6,'Client Info'!O1141&lt;Reference!$E$7),15,IF(Reference!$E$7&lt;='Client Info'!O1141,25))))</f>
        <v>0</v>
      </c>
      <c r="F1141" s="19">
        <f>IF(OR('Client Info'!R1141=Reference!$B$4,'Client Info'!R1141=Reference!$B$5,'Client Info'!R1141=Reference!$B$6),25,0)</f>
        <v>0</v>
      </c>
      <c r="G1141" s="19">
        <f t="shared" ca="1" si="19"/>
        <v>5</v>
      </c>
      <c r="H1141" s="19" t="s">
        <v>822</v>
      </c>
    </row>
    <row r="1142" spans="1:8" x14ac:dyDescent="0.35">
      <c r="A1142" s="7" t="str">
        <f>VLOOKUP(B1142,'Client Info'!$A:$B,2, FALSE)</f>
        <v>Clare Briglio</v>
      </c>
      <c r="B1142" s="19" t="str">
        <f>'Client Info'!A1142</f>
        <v>EDC2128</v>
      </c>
      <c r="C1142" s="19">
        <f ca="1">(IF('Client Info'!M1142="","",(IF(YEARFRAC('Client Info'!M1142,Reference!$C$4)&lt;1,0,IF(AND(YEARFRAC('Client Info'!M1142,Reference!$C$4)&gt;=1,YEARFRAC('Client Info'!M1142,Reference!$C$4)&lt;=3),5,IF(AND(YEARFRAC('Client Info'!M1142,Reference!$C$4)&gt;=4,YEARFRAC('Client Info'!M1142,Reference!$C$4)&lt;=7),15,IF(YEARFRAC('Client Info'!M1142,Reference!$C$4)&gt;=8,25,IF(YEARFRAC('Client Info'!M1142,Reference!$C$4)=YEARFRAC('Client Info'!M1142,Reference!$C$4),0,0))))))))</f>
        <v>15</v>
      </c>
      <c r="D1142" s="19">
        <f>IF(OR('Client Info'!J1142=Reference!$A$7),0,IF(OR(Reference!$A$5='Client Info'!J1142, 'Client Info'!J1142=Reference!$A$19,'Client Info'!J1142=Reference!$A$23,'Client Info'!J1142=Reference!$A$12),25, IF(OR('Client Info'!J1142=Reference!$A$6, 'Client Info'!J1142=Reference!$A$16),15, IF(OR('Client Info'!J1142=Reference!$A$4,'Client Info'!J1142=Reference!$A$13,'Client Info'!J1142=Reference!$A$17,),5,0))))</f>
        <v>5</v>
      </c>
      <c r="E1142" s="19">
        <f>IF('Client Info'!O1142&lt;Reference!$E$5,0,IF(AND('Client Info'!O1142&gt;=Reference!$E$5,'Client Info'!O1142&lt;Reference!$E$6),5,IF(AND('Client Info'!O1142&gt;=Reference!$E$6,'Client Info'!O1142&lt;Reference!$E$7),15,IF(Reference!$E$7&lt;='Client Info'!O1142,25))))</f>
        <v>0</v>
      </c>
      <c r="F1142" s="19">
        <f>IF(OR('Client Info'!R1142=Reference!$B$4,'Client Info'!R1142=Reference!$B$5,'Client Info'!R1142=Reference!$B$6),25,0)</f>
        <v>0</v>
      </c>
      <c r="G1142" s="19">
        <f t="shared" ca="1" si="19"/>
        <v>20</v>
      </c>
      <c r="H1142" s="19" t="s">
        <v>809</v>
      </c>
    </row>
    <row r="1143" spans="1:8" x14ac:dyDescent="0.35">
      <c r="A1143" s="7" t="str">
        <f>VLOOKUP(B1143,'Client Info'!$A:$B,2, FALSE)</f>
        <v>Mary Anne Rooney</v>
      </c>
      <c r="B1143" s="19" t="str">
        <f>'Client Info'!A1143</f>
        <v>EDC0632</v>
      </c>
      <c r="C1143" s="19">
        <f ca="1">(IF('Client Info'!M1143="","",(IF(YEARFRAC('Client Info'!M1143,Reference!$C$4)&lt;1,0,IF(AND(YEARFRAC('Client Info'!M1143,Reference!$C$4)&gt;=1,YEARFRAC('Client Info'!M1143,Reference!$C$4)&lt;=3),5,IF(AND(YEARFRAC('Client Info'!M1143,Reference!$C$4)&gt;=4,YEARFRAC('Client Info'!M1143,Reference!$C$4)&lt;=7),15,IF(YEARFRAC('Client Info'!M1143,Reference!$C$4)&gt;=8,25,IF(YEARFRAC('Client Info'!M1143,Reference!$C$4)=YEARFRAC('Client Info'!M1143,Reference!$C$4),0,0))))))))</f>
        <v>0</v>
      </c>
      <c r="D1143" s="19">
        <f>IF(OR('Client Info'!J1143=Reference!$A$7),0,IF(OR(Reference!$A$5='Client Info'!J1143, 'Client Info'!J1143=Reference!$A$19,'Client Info'!J1143=Reference!$A$23,'Client Info'!J1143=Reference!$A$12),25, IF(OR('Client Info'!J1143=Reference!$A$6, 'Client Info'!J1143=Reference!$A$16),15, IF(OR('Client Info'!J1143=Reference!$A$4,'Client Info'!J1143=Reference!$A$13,'Client Info'!J1143=Reference!$A$17,),5,0))))</f>
        <v>25</v>
      </c>
      <c r="E1143" s="19">
        <f>IF('Client Info'!O1143&lt;Reference!$E$5,0,IF(AND('Client Info'!O1143&gt;=Reference!$E$5,'Client Info'!O1143&lt;Reference!$E$6),5,IF(AND('Client Info'!O1143&gt;=Reference!$E$6,'Client Info'!O1143&lt;Reference!$E$7),15,IF(Reference!$E$7&lt;='Client Info'!O1143,25))))</f>
        <v>0</v>
      </c>
      <c r="F1143" s="19">
        <f>IF(OR('Client Info'!R1143=Reference!$B$4,'Client Info'!R1143=Reference!$B$5,'Client Info'!R1143=Reference!$B$6),25,0)</f>
        <v>25</v>
      </c>
      <c r="G1143" s="19">
        <f t="shared" ca="1" si="19"/>
        <v>50</v>
      </c>
      <c r="H1143" s="19" t="s">
        <v>1659</v>
      </c>
    </row>
    <row r="1144" spans="1:8" x14ac:dyDescent="0.35">
      <c r="A1144" s="7" t="str">
        <f>VLOOKUP(B1144,'Client Info'!$A:$B,2, FALSE)</f>
        <v>Mary Anne Rooney</v>
      </c>
      <c r="B1144" s="19" t="str">
        <f>'Client Info'!A1144</f>
        <v>EDC0402</v>
      </c>
      <c r="C1144" s="19">
        <f ca="1">(IF('Client Info'!M1144="","",(IF(YEARFRAC('Client Info'!M1144,Reference!$C$4)&lt;1,0,IF(AND(YEARFRAC('Client Info'!M1144,Reference!$C$4)&gt;=1,YEARFRAC('Client Info'!M1144,Reference!$C$4)&lt;=3),5,IF(AND(YEARFRAC('Client Info'!M1144,Reference!$C$4)&gt;=4,YEARFRAC('Client Info'!M1144,Reference!$C$4)&lt;=7),15,IF(YEARFRAC('Client Info'!M1144,Reference!$C$4)&gt;=8,25,IF(YEARFRAC('Client Info'!M1144,Reference!$C$4)=YEARFRAC('Client Info'!M1144,Reference!$C$4),0,0))))))))</f>
        <v>25</v>
      </c>
      <c r="D1144" s="19">
        <f>IF(OR('Client Info'!J1144=Reference!$A$7),0,IF(OR(Reference!$A$5='Client Info'!J1144, 'Client Info'!J1144=Reference!$A$19,'Client Info'!J1144=Reference!$A$23,'Client Info'!J1144=Reference!$A$12),25, IF(OR('Client Info'!J1144=Reference!$A$6, 'Client Info'!J1144=Reference!$A$16),15, IF(OR('Client Info'!J1144=Reference!$A$4,'Client Info'!J1144=Reference!$A$13,'Client Info'!J1144=Reference!$A$17,),5,0))))</f>
        <v>25</v>
      </c>
      <c r="E1144" s="19">
        <f>IF('Client Info'!O1144&lt;Reference!$E$5,0,IF(AND('Client Info'!O1144&gt;=Reference!$E$5,'Client Info'!O1144&lt;Reference!$E$6),5,IF(AND('Client Info'!O1144&gt;=Reference!$E$6,'Client Info'!O1144&lt;Reference!$E$7),15,IF(Reference!$E$7&lt;='Client Info'!O1144,25))))</f>
        <v>0</v>
      </c>
      <c r="F1144" s="19">
        <f>IF(OR('Client Info'!R1144=Reference!$B$4,'Client Info'!R1144=Reference!$B$5,'Client Info'!R1144=Reference!$B$6),25,0)</f>
        <v>0</v>
      </c>
      <c r="G1144" s="19">
        <f t="shared" ca="1" si="19"/>
        <v>50</v>
      </c>
      <c r="H1144" s="19" t="s">
        <v>1659</v>
      </c>
    </row>
    <row r="1145" spans="1:8" x14ac:dyDescent="0.35">
      <c r="A1145" s="7" t="str">
        <f>VLOOKUP(B1145,'Client Info'!$A:$B,2, FALSE)</f>
        <v>Ray Bowman</v>
      </c>
      <c r="B1145" s="19" t="str">
        <f>'Client Info'!A1145</f>
        <v>EDC2562T</v>
      </c>
      <c r="C1145" s="19">
        <f ca="1">(IF('Client Info'!M1145="","",(IF(YEARFRAC('Client Info'!M1145,Reference!$C$4)&lt;1,0,IF(AND(YEARFRAC('Client Info'!M1145,Reference!$C$4)&gt;=1,YEARFRAC('Client Info'!M1145,Reference!$C$4)&lt;=3),5,IF(AND(YEARFRAC('Client Info'!M1145,Reference!$C$4)&gt;=4,YEARFRAC('Client Info'!M1145,Reference!$C$4)&lt;=7),15,IF(YEARFRAC('Client Info'!M1145,Reference!$C$4)&gt;=8,25,IF(YEARFRAC('Client Info'!M1145,Reference!$C$4)=YEARFRAC('Client Info'!M1145,Reference!$C$4),0,0))))))))</f>
        <v>5</v>
      </c>
      <c r="D1145" s="19">
        <f>IF(OR('Client Info'!J1145=Reference!$A$7),0,IF(OR(Reference!$A$5='Client Info'!J1145, 'Client Info'!J1145=Reference!$A$19,'Client Info'!J1145=Reference!$A$23,'Client Info'!J1145=Reference!$A$12),25, IF(OR('Client Info'!J1145=Reference!$A$6, 'Client Info'!J1145=Reference!$A$16),15, IF(OR('Client Info'!J1145=Reference!$A$4,'Client Info'!J1145=Reference!$A$13,'Client Info'!J1145=Reference!$A$17,),5,0))))</f>
        <v>0</v>
      </c>
      <c r="E1145" s="19">
        <f>IF('Client Info'!O1145&lt;Reference!$E$5,0,IF(AND('Client Info'!O1145&gt;=Reference!$E$5,'Client Info'!O1145&lt;Reference!$E$6),5,IF(AND('Client Info'!O1145&gt;=Reference!$E$6,'Client Info'!O1145&lt;Reference!$E$7),15,IF(Reference!$E$7&lt;='Client Info'!O1145,25))))</f>
        <v>0</v>
      </c>
      <c r="F1145" s="19">
        <f>IF(OR('Client Info'!R1145=Reference!$B$4,'Client Info'!R1145=Reference!$B$5,'Client Info'!R1145=Reference!$B$6),25,0)</f>
        <v>0</v>
      </c>
      <c r="G1145" s="19">
        <f t="shared" ca="1" si="19"/>
        <v>5</v>
      </c>
      <c r="H1145" s="19" t="s">
        <v>912</v>
      </c>
    </row>
    <row r="1146" spans="1:8" x14ac:dyDescent="0.35">
      <c r="A1146" s="7" t="str">
        <f>VLOOKUP(B1146,'Client Info'!$A:$B,2, FALSE)</f>
        <v>Ray Bowman</v>
      </c>
      <c r="B1146" s="19" t="str">
        <f>'Client Info'!A1146</f>
        <v>EDC2437T</v>
      </c>
      <c r="C1146" s="19" t="str">
        <f>(IF('Client Info'!M1146="","",(IF(YEARFRAC('Client Info'!M1146,Reference!$C$4)&lt;1,0,IF(AND(YEARFRAC('Client Info'!M1146,Reference!$C$4)&gt;=1,YEARFRAC('Client Info'!M1146,Reference!$C$4)&lt;=3),5,IF(AND(YEARFRAC('Client Info'!M1146,Reference!$C$4)&gt;=4,YEARFRAC('Client Info'!M1146,Reference!$C$4)&lt;=7),15,IF(YEARFRAC('Client Info'!M1146,Reference!$C$4)&gt;=8,25,IF(YEARFRAC('Client Info'!M1146,Reference!$C$4)=YEARFRAC('Client Info'!M1146,Reference!$C$4),0,0))))))))</f>
        <v/>
      </c>
      <c r="D1146" s="19">
        <f>IF(OR('Client Info'!J1146=Reference!$A$7),0,IF(OR(Reference!$A$5='Client Info'!J1146, 'Client Info'!J1146=Reference!$A$19,'Client Info'!J1146=Reference!$A$23,'Client Info'!J1146=Reference!$A$12),25, IF(OR('Client Info'!J1146=Reference!$A$6, 'Client Info'!J1146=Reference!$A$16),15, IF(OR('Client Info'!J1146=Reference!$A$4,'Client Info'!J1146=Reference!$A$13,'Client Info'!J1146=Reference!$A$17,),5,0))))</f>
        <v>25</v>
      </c>
      <c r="E1146" s="19">
        <f>IF('Client Info'!O1146&lt;Reference!$E$5,0,IF(AND('Client Info'!O1146&gt;=Reference!$E$5,'Client Info'!O1146&lt;Reference!$E$6),5,IF(AND('Client Info'!O1146&gt;=Reference!$E$6,'Client Info'!O1146&lt;Reference!$E$7),15,IF(Reference!$E$7&lt;='Client Info'!O1146,25))))</f>
        <v>0</v>
      </c>
      <c r="F1146" s="19">
        <f>IF(OR('Client Info'!R1146=Reference!$B$4,'Client Info'!R1146=Reference!$B$5,'Client Info'!R1146=Reference!$B$6),25,0)</f>
        <v>25</v>
      </c>
      <c r="G1146" s="19">
        <f t="shared" si="19"/>
        <v>50</v>
      </c>
      <c r="H1146" s="19" t="s">
        <v>912</v>
      </c>
    </row>
    <row r="1147" spans="1:8" x14ac:dyDescent="0.35">
      <c r="A1147" s="7" t="str">
        <f>VLOOKUP(B1147,'Client Info'!$A:$B,2, FALSE)</f>
        <v>Pat Sweeney</v>
      </c>
      <c r="B1147" s="19" t="str">
        <f>'Client Info'!A1147</f>
        <v>EDC1579g</v>
      </c>
      <c r="C1147" s="19" t="str">
        <f>(IF('Client Info'!M1147="","",(IF(YEARFRAC('Client Info'!M1147,Reference!$C$4)&lt;1,0,IF(AND(YEARFRAC('Client Info'!M1147,Reference!$C$4)&gt;=1,YEARFRAC('Client Info'!M1147,Reference!$C$4)&lt;=3),5,IF(AND(YEARFRAC('Client Info'!M1147,Reference!$C$4)&gt;=4,YEARFRAC('Client Info'!M1147,Reference!$C$4)&lt;=7),15,IF(YEARFRAC('Client Info'!M1147,Reference!$C$4)&gt;=8,25,IF(YEARFRAC('Client Info'!M1147,Reference!$C$4)=YEARFRAC('Client Info'!M1147,Reference!$C$4),0,0))))))))</f>
        <v/>
      </c>
      <c r="D1147" s="19">
        <f>IF(OR('Client Info'!J1147=Reference!$A$7),0,IF(OR(Reference!$A$5='Client Info'!J1147, 'Client Info'!J1147=Reference!$A$19,'Client Info'!J1147=Reference!$A$23,'Client Info'!J1147=Reference!$A$12),25, IF(OR('Client Info'!J1147=Reference!$A$6, 'Client Info'!J1147=Reference!$A$16),15, IF(OR('Client Info'!J1147=Reference!$A$4,'Client Info'!J1147=Reference!$A$13,'Client Info'!J1147=Reference!$A$17,),5,0))))</f>
        <v>15</v>
      </c>
      <c r="E1147" s="19">
        <f>IF('Client Info'!O1147&lt;Reference!$E$5,0,IF(AND('Client Info'!O1147&gt;=Reference!$E$5,'Client Info'!O1147&lt;Reference!$E$6),5,IF(AND('Client Info'!O1147&gt;=Reference!$E$6,'Client Info'!O1147&lt;Reference!$E$7),15,IF(Reference!$E$7&lt;='Client Info'!O1147,25))))</f>
        <v>0</v>
      </c>
      <c r="F1147" s="19">
        <f>IF(OR('Client Info'!R1147=Reference!$B$4,'Client Info'!R1147=Reference!$B$5,'Client Info'!R1147=Reference!$B$6),25,0)</f>
        <v>0</v>
      </c>
      <c r="G1147" s="19">
        <f t="shared" si="19"/>
        <v>15</v>
      </c>
      <c r="H1147" s="19" t="s">
        <v>796</v>
      </c>
    </row>
    <row r="1148" spans="1:8" x14ac:dyDescent="0.35">
      <c r="A1148" s="7" t="str">
        <f>VLOOKUP(B1148,'Client Info'!$A:$B,2, FALSE)</f>
        <v>Mary Anne Rooney</v>
      </c>
      <c r="B1148" s="19" t="str">
        <f>'Client Info'!A1148</f>
        <v>EDC0301</v>
      </c>
      <c r="C1148" s="19">
        <f ca="1">(IF('Client Info'!M1148="","",(IF(YEARFRAC('Client Info'!M1148,Reference!$C$4)&lt;1,0,IF(AND(YEARFRAC('Client Info'!M1148,Reference!$C$4)&gt;=1,YEARFRAC('Client Info'!M1148,Reference!$C$4)&lt;=3),5,IF(AND(YEARFRAC('Client Info'!M1148,Reference!$C$4)&gt;=4,YEARFRAC('Client Info'!M1148,Reference!$C$4)&lt;=7),15,IF(YEARFRAC('Client Info'!M1148,Reference!$C$4)&gt;=8,25,IF(YEARFRAC('Client Info'!M1148,Reference!$C$4)=YEARFRAC('Client Info'!M1148,Reference!$C$4),0,0))))))))</f>
        <v>25</v>
      </c>
      <c r="D1148" s="19">
        <f>IF(OR('Client Info'!J1148=Reference!$A$7),0,IF(OR(Reference!$A$5='Client Info'!J1148, 'Client Info'!J1148=Reference!$A$19,'Client Info'!J1148=Reference!$A$23,'Client Info'!J1148=Reference!$A$12),25, IF(OR('Client Info'!J1148=Reference!$A$6, 'Client Info'!J1148=Reference!$A$16),15, IF(OR('Client Info'!J1148=Reference!$A$4,'Client Info'!J1148=Reference!$A$13,'Client Info'!J1148=Reference!$A$17,),5,0))))</f>
        <v>25</v>
      </c>
      <c r="E1148" s="19">
        <f>IF('Client Info'!O1148&lt;Reference!$E$5,0,IF(AND('Client Info'!O1148&gt;=Reference!$E$5,'Client Info'!O1148&lt;Reference!$E$6),5,IF(AND('Client Info'!O1148&gt;=Reference!$E$6,'Client Info'!O1148&lt;Reference!$E$7),15,IF(Reference!$E$7&lt;='Client Info'!O1148,25))))</f>
        <v>0</v>
      </c>
      <c r="F1148" s="19">
        <f>IF(OR('Client Info'!R1148=Reference!$B$4,'Client Info'!R1148=Reference!$B$5,'Client Info'!R1148=Reference!$B$6),25,0)</f>
        <v>0</v>
      </c>
      <c r="G1148" s="19">
        <f t="shared" ca="1" si="19"/>
        <v>50</v>
      </c>
      <c r="H1148" s="19" t="s">
        <v>1659</v>
      </c>
    </row>
    <row r="1149" spans="1:8" x14ac:dyDescent="0.35">
      <c r="A1149" s="7" t="str">
        <f>VLOOKUP(B1149,'Client Info'!$A:$B,2, FALSE)</f>
        <v>Mary Anne Rooney</v>
      </c>
      <c r="B1149" s="19" t="str">
        <f>'Client Info'!A1149</f>
        <v>EDC0496</v>
      </c>
      <c r="C1149" s="19">
        <f ca="1">(IF('Client Info'!M1149="","",(IF(YEARFRAC('Client Info'!M1149,Reference!$C$4)&lt;1,0,IF(AND(YEARFRAC('Client Info'!M1149,Reference!$C$4)&gt;=1,YEARFRAC('Client Info'!M1149,Reference!$C$4)&lt;=3),5,IF(AND(YEARFRAC('Client Info'!M1149,Reference!$C$4)&gt;=4,YEARFRAC('Client Info'!M1149,Reference!$C$4)&lt;=7),15,IF(YEARFRAC('Client Info'!M1149,Reference!$C$4)&gt;=8,25,IF(YEARFRAC('Client Info'!M1149,Reference!$C$4)=YEARFRAC('Client Info'!M1149,Reference!$C$4),0,0))))))))</f>
        <v>0</v>
      </c>
      <c r="D1149" s="19">
        <f>IF(OR('Client Info'!J1149=Reference!$A$7),0,IF(OR(Reference!$A$5='Client Info'!J1149, 'Client Info'!J1149=Reference!$A$19,'Client Info'!J1149=Reference!$A$23,'Client Info'!J1149=Reference!$A$12),25, IF(OR('Client Info'!J1149=Reference!$A$6, 'Client Info'!J1149=Reference!$A$16),15, IF(OR('Client Info'!J1149=Reference!$A$4,'Client Info'!J1149=Reference!$A$13,'Client Info'!J1149=Reference!$A$17,),5,0))))</f>
        <v>15</v>
      </c>
      <c r="E1149" s="19">
        <f>IF('Client Info'!O1149&lt;Reference!$E$5,0,IF(AND('Client Info'!O1149&gt;=Reference!$E$5,'Client Info'!O1149&lt;Reference!$E$6),5,IF(AND('Client Info'!O1149&gt;=Reference!$E$6,'Client Info'!O1149&lt;Reference!$E$7),15,IF(Reference!$E$7&lt;='Client Info'!O1149,25))))</f>
        <v>0</v>
      </c>
      <c r="F1149" s="19">
        <f>IF(OR('Client Info'!R1149=Reference!$B$4,'Client Info'!R1149=Reference!$B$5,'Client Info'!R1149=Reference!$B$6),25,0)</f>
        <v>25</v>
      </c>
      <c r="G1149" s="19">
        <f t="shared" ca="1" si="19"/>
        <v>40</v>
      </c>
      <c r="H1149" s="19" t="s">
        <v>1659</v>
      </c>
    </row>
    <row r="1150" spans="1:8" x14ac:dyDescent="0.35">
      <c r="A1150" s="7" t="str">
        <f>VLOOKUP(B1150,'Client Info'!$A:$B,2, FALSE)</f>
        <v>Bill Bartels</v>
      </c>
      <c r="B1150" s="19" t="str">
        <f>'Client Info'!A1150</f>
        <v>EDC2632</v>
      </c>
      <c r="C1150" s="19">
        <f ca="1">(IF('Client Info'!M1150="","",(IF(YEARFRAC('Client Info'!M1150,Reference!$C$4)&lt;1,0,IF(AND(YEARFRAC('Client Info'!M1150,Reference!$C$4)&gt;=1,YEARFRAC('Client Info'!M1150,Reference!$C$4)&lt;=3),5,IF(AND(YEARFRAC('Client Info'!M1150,Reference!$C$4)&gt;=4,YEARFRAC('Client Info'!M1150,Reference!$C$4)&lt;=7),15,IF(YEARFRAC('Client Info'!M1150,Reference!$C$4)&gt;=8,25,IF(YEARFRAC('Client Info'!M1150,Reference!$C$4)=YEARFRAC('Client Info'!M1150,Reference!$C$4),0,0))))))))</f>
        <v>5</v>
      </c>
      <c r="D1150" s="19">
        <f>IF(OR('Client Info'!J1150=Reference!$A$7),0,IF(OR(Reference!$A$5='Client Info'!J1150, 'Client Info'!J1150=Reference!$A$19,'Client Info'!J1150=Reference!$A$23,'Client Info'!J1150=Reference!$A$12),25, IF(OR('Client Info'!J1150=Reference!$A$6, 'Client Info'!J1150=Reference!$A$16),15, IF(OR('Client Info'!J1150=Reference!$A$4,'Client Info'!J1150=Reference!$A$13,'Client Info'!J1150=Reference!$A$17,),5,0))))</f>
        <v>25</v>
      </c>
      <c r="E1150" s="19">
        <f>IF('Client Info'!O1150&lt;Reference!$E$5,0,IF(AND('Client Info'!O1150&gt;=Reference!$E$5,'Client Info'!O1150&lt;Reference!$E$6),5,IF(AND('Client Info'!O1150&gt;=Reference!$E$6,'Client Info'!O1150&lt;Reference!$E$7),15,IF(Reference!$E$7&lt;='Client Info'!O1150,25))))</f>
        <v>0</v>
      </c>
      <c r="F1150" s="19">
        <f>IF(OR('Client Info'!R1150=Reference!$B$4,'Client Info'!R1150=Reference!$B$5,'Client Info'!R1150=Reference!$B$6),25,0)</f>
        <v>25</v>
      </c>
      <c r="G1150" s="19">
        <f t="shared" ca="1" si="19"/>
        <v>55</v>
      </c>
      <c r="H1150" s="19" t="s">
        <v>812</v>
      </c>
    </row>
    <row r="1151" spans="1:8" x14ac:dyDescent="0.35">
      <c r="A1151" s="7" t="str">
        <f>VLOOKUP(B1151,'Client Info'!$A:$B,2, FALSE)</f>
        <v>Alondra Gaytan</v>
      </c>
      <c r="B1151" s="19" t="str">
        <f>'Client Info'!A1151</f>
        <v>EDC1933g</v>
      </c>
      <c r="C1151" s="19">
        <f ca="1">(IF('Client Info'!M1151="","",(IF(YEARFRAC('Client Info'!M1151,Reference!$C$4)&lt;1,0,IF(AND(YEARFRAC('Client Info'!M1151,Reference!$C$4)&gt;=1,YEARFRAC('Client Info'!M1151,Reference!$C$4)&lt;=3),5,IF(AND(YEARFRAC('Client Info'!M1151,Reference!$C$4)&gt;=4,YEARFRAC('Client Info'!M1151,Reference!$C$4)&lt;=7),15,IF(YEARFRAC('Client Info'!M1151,Reference!$C$4)&gt;=8,25,IF(YEARFRAC('Client Info'!M1151,Reference!$C$4)=YEARFRAC('Client Info'!M1151,Reference!$C$4),0,0))))))))</f>
        <v>0</v>
      </c>
      <c r="D1151" s="19">
        <f>IF(OR('Client Info'!J1151=Reference!$A$7),0,IF(OR(Reference!$A$5='Client Info'!J1151, 'Client Info'!J1151=Reference!$A$19,'Client Info'!J1151=Reference!$A$23,'Client Info'!J1151=Reference!$A$12),25, IF(OR('Client Info'!J1151=Reference!$A$6, 'Client Info'!J1151=Reference!$A$16),15, IF(OR('Client Info'!J1151=Reference!$A$4,'Client Info'!J1151=Reference!$A$13,'Client Info'!J1151=Reference!$A$17,),5,0))))</f>
        <v>15</v>
      </c>
      <c r="E1151" s="19">
        <f>IF('Client Info'!O1151&lt;Reference!$E$5,0,IF(AND('Client Info'!O1151&gt;=Reference!$E$5,'Client Info'!O1151&lt;Reference!$E$6),5,IF(AND('Client Info'!O1151&gt;=Reference!$E$6,'Client Info'!O1151&lt;Reference!$E$7),15,IF(Reference!$E$7&lt;='Client Info'!O1151,25))))</f>
        <v>5</v>
      </c>
      <c r="F1151" s="19">
        <f>IF(OR('Client Info'!R1151=Reference!$B$4,'Client Info'!R1151=Reference!$B$5,'Client Info'!R1151=Reference!$B$6),25,0)</f>
        <v>0</v>
      </c>
      <c r="G1151" s="19">
        <f t="shared" ca="1" si="19"/>
        <v>20</v>
      </c>
      <c r="H1151" s="19" t="s">
        <v>885</v>
      </c>
    </row>
    <row r="1152" spans="1:8" x14ac:dyDescent="0.35">
      <c r="A1152" s="7" t="str">
        <f>VLOOKUP(B1152,'Client Info'!$A:$B,2, FALSE)</f>
        <v>Pat Sweeney</v>
      </c>
      <c r="B1152" s="19" t="str">
        <f>'Client Info'!A1152</f>
        <v>EDC1547</v>
      </c>
      <c r="C1152" s="19" t="str">
        <f>(IF('Client Info'!M1152="","",(IF(YEARFRAC('Client Info'!M1152,Reference!$C$4)&lt;1,0,IF(AND(YEARFRAC('Client Info'!M1152,Reference!$C$4)&gt;=1,YEARFRAC('Client Info'!M1152,Reference!$C$4)&lt;=3),5,IF(AND(YEARFRAC('Client Info'!M1152,Reference!$C$4)&gt;=4,YEARFRAC('Client Info'!M1152,Reference!$C$4)&lt;=7),15,IF(YEARFRAC('Client Info'!M1152,Reference!$C$4)&gt;=8,25,IF(YEARFRAC('Client Info'!M1152,Reference!$C$4)=YEARFRAC('Client Info'!M1152,Reference!$C$4),0,0))))))))</f>
        <v/>
      </c>
      <c r="D1152" s="19">
        <f>IF(OR('Client Info'!J1152=Reference!$A$7),0,IF(OR(Reference!$A$5='Client Info'!J1152, 'Client Info'!J1152=Reference!$A$19,'Client Info'!J1152=Reference!$A$23,'Client Info'!J1152=Reference!$A$12),25, IF(OR('Client Info'!J1152=Reference!$A$6, 'Client Info'!J1152=Reference!$A$16),15, IF(OR('Client Info'!J1152=Reference!$A$4,'Client Info'!J1152=Reference!$A$13,'Client Info'!J1152=Reference!$A$17,),5,0))))</f>
        <v>0</v>
      </c>
      <c r="E1152" s="19">
        <f>IF('Client Info'!O1152&lt;Reference!$E$5,0,IF(AND('Client Info'!O1152&gt;=Reference!$E$5,'Client Info'!O1152&lt;Reference!$E$6),5,IF(AND('Client Info'!O1152&gt;=Reference!$E$6,'Client Info'!O1152&lt;Reference!$E$7),15,IF(Reference!$E$7&lt;='Client Info'!O1152,25))))</f>
        <v>0</v>
      </c>
      <c r="F1152" s="19">
        <f>IF(OR('Client Info'!R1152=Reference!$B$4,'Client Info'!R1152=Reference!$B$5,'Client Info'!R1152=Reference!$B$6),25,0)</f>
        <v>0</v>
      </c>
      <c r="G1152" s="19">
        <f t="shared" si="19"/>
        <v>0</v>
      </c>
      <c r="H1152" s="19" t="s">
        <v>796</v>
      </c>
    </row>
    <row r="1153" spans="1:8" x14ac:dyDescent="0.35">
      <c r="A1153" s="7" t="str">
        <f>VLOOKUP(B1153,'Client Info'!$A:$B,2, FALSE)</f>
        <v>Julie Samson</v>
      </c>
      <c r="B1153" s="19" t="str">
        <f>'Client Info'!A1153</f>
        <v>EDC1945g</v>
      </c>
      <c r="C1153" s="19">
        <f ca="1">(IF('Client Info'!M1153="","",(IF(YEARFRAC('Client Info'!M1153,Reference!$C$4)&lt;1,0,IF(AND(YEARFRAC('Client Info'!M1153,Reference!$C$4)&gt;=1,YEARFRAC('Client Info'!M1153,Reference!$C$4)&lt;=3),5,IF(AND(YEARFRAC('Client Info'!M1153,Reference!$C$4)&gt;=4,YEARFRAC('Client Info'!M1153,Reference!$C$4)&lt;=7),15,IF(YEARFRAC('Client Info'!M1153,Reference!$C$4)&gt;=8,25,IF(YEARFRAC('Client Info'!M1153,Reference!$C$4)=YEARFRAC('Client Info'!M1153,Reference!$C$4),0,0))))))))</f>
        <v>0</v>
      </c>
      <c r="D1153" s="19">
        <f>IF(OR('Client Info'!J1153=Reference!$A$7),0,IF(OR(Reference!$A$5='Client Info'!J1153, 'Client Info'!J1153=Reference!$A$19,'Client Info'!J1153=Reference!$A$23,'Client Info'!J1153=Reference!$A$12),25, IF(OR('Client Info'!J1153=Reference!$A$6, 'Client Info'!J1153=Reference!$A$16),15, IF(OR('Client Info'!J1153=Reference!$A$4,'Client Info'!J1153=Reference!$A$13,'Client Info'!J1153=Reference!$A$17,),5,0))))</f>
        <v>0</v>
      </c>
      <c r="E1153" s="19">
        <f>IF('Client Info'!O1153&lt;Reference!$E$5,0,IF(AND('Client Info'!O1153&gt;=Reference!$E$5,'Client Info'!O1153&lt;Reference!$E$6),5,IF(AND('Client Info'!O1153&gt;=Reference!$E$6,'Client Info'!O1153&lt;Reference!$E$7),15,IF(Reference!$E$7&lt;='Client Info'!O1153,25))))</f>
        <v>0</v>
      </c>
      <c r="F1153" s="19">
        <f>IF(OR('Client Info'!R1153=Reference!$B$4,'Client Info'!R1153=Reference!$B$5,'Client Info'!R1153=Reference!$B$6),25,0)</f>
        <v>0</v>
      </c>
      <c r="G1153" s="19">
        <f t="shared" ca="1" si="19"/>
        <v>0</v>
      </c>
      <c r="H1153" s="19" t="s">
        <v>835</v>
      </c>
    </row>
    <row r="1154" spans="1:8" x14ac:dyDescent="0.35">
      <c r="A1154" s="7" t="str">
        <f>VLOOKUP(B1154,'Client Info'!$A:$B,2, FALSE)</f>
        <v>Anthony C. Elliott</v>
      </c>
      <c r="B1154" s="19" t="str">
        <f>'Client Info'!A1154</f>
        <v>EDC2997</v>
      </c>
      <c r="C1154" s="19">
        <f ca="1">(IF('Client Info'!M1154="","",(IF(YEARFRAC('Client Info'!M1154,Reference!$C$4)&lt;1,0,IF(AND(YEARFRAC('Client Info'!M1154,Reference!$C$4)&gt;=1,YEARFRAC('Client Info'!M1154,Reference!$C$4)&lt;=3),5,IF(AND(YEARFRAC('Client Info'!M1154,Reference!$C$4)&gt;=4,YEARFRAC('Client Info'!M1154,Reference!$C$4)&lt;=7),15,IF(YEARFRAC('Client Info'!M1154,Reference!$C$4)&gt;=8,25,IF(YEARFRAC('Client Info'!M1154,Reference!$C$4)=YEARFRAC('Client Info'!M1154,Reference!$C$4),0,0))))))))</f>
        <v>25</v>
      </c>
      <c r="D1154" s="19">
        <f>IF(OR('Client Info'!J1154=Reference!$A$7),0,IF(OR(Reference!$A$5='Client Info'!J1154, 'Client Info'!J1154=Reference!$A$19,'Client Info'!J1154=Reference!$A$23,'Client Info'!J1154=Reference!$A$12),25, IF(OR('Client Info'!J1154=Reference!$A$6, 'Client Info'!J1154=Reference!$A$16),15, IF(OR('Client Info'!J1154=Reference!$A$4,'Client Info'!J1154=Reference!$A$13,'Client Info'!J1154=Reference!$A$17,),5,0))))</f>
        <v>5</v>
      </c>
      <c r="E1154" s="19">
        <f>IF('Client Info'!O1154&lt;Reference!$E$5,0,IF(AND('Client Info'!O1154&gt;=Reference!$E$5,'Client Info'!O1154&lt;Reference!$E$6),5,IF(AND('Client Info'!O1154&gt;=Reference!$E$6,'Client Info'!O1154&lt;Reference!$E$7),15,IF(Reference!$E$7&lt;='Client Info'!O1154,25))))</f>
        <v>15</v>
      </c>
      <c r="F1154" s="19">
        <f>IF(OR('Client Info'!R1154=Reference!$B$4,'Client Info'!R1154=Reference!$B$5,'Client Info'!R1154=Reference!$B$6),25,0)</f>
        <v>25</v>
      </c>
      <c r="G1154" s="19">
        <f t="shared" ca="1" si="19"/>
        <v>70</v>
      </c>
      <c r="H1154" s="19" t="s">
        <v>1365</v>
      </c>
    </row>
    <row r="1155" spans="1:8" x14ac:dyDescent="0.35">
      <c r="A1155" s="7" t="str">
        <f>VLOOKUP(B1155,'Client Info'!$A:$B,2, FALSE)</f>
        <v>Jason Ham</v>
      </c>
      <c r="B1155" s="19" t="str">
        <f>'Client Info'!A1155</f>
        <v>EDC1303</v>
      </c>
      <c r="C1155" s="19">
        <f ca="1">(IF('Client Info'!M1155="","",(IF(YEARFRAC('Client Info'!M1155,Reference!$C$4)&lt;1,0,IF(AND(YEARFRAC('Client Info'!M1155,Reference!$C$4)&gt;=1,YEARFRAC('Client Info'!M1155,Reference!$C$4)&lt;=3),5,IF(AND(YEARFRAC('Client Info'!M1155,Reference!$C$4)&gt;=4,YEARFRAC('Client Info'!M1155,Reference!$C$4)&lt;=7),15,IF(YEARFRAC('Client Info'!M1155,Reference!$C$4)&gt;=8,25,IF(YEARFRAC('Client Info'!M1155,Reference!$C$4)=YEARFRAC('Client Info'!M1155,Reference!$C$4),0,0))))))))</f>
        <v>25</v>
      </c>
      <c r="D1155" s="19">
        <f>IF(OR('Client Info'!J1155=Reference!$A$7),0,IF(OR(Reference!$A$5='Client Info'!J1155, 'Client Info'!J1155=Reference!$A$19,'Client Info'!J1155=Reference!$A$23,'Client Info'!J1155=Reference!$A$12),25, IF(OR('Client Info'!J1155=Reference!$A$6, 'Client Info'!J1155=Reference!$A$16),15, IF(OR('Client Info'!J1155=Reference!$A$4,'Client Info'!J1155=Reference!$A$13,'Client Info'!J1155=Reference!$A$17,),5,0))))</f>
        <v>0</v>
      </c>
      <c r="E1155" s="19">
        <f>IF('Client Info'!O1155&lt;Reference!$E$5,0,IF(AND('Client Info'!O1155&gt;=Reference!$E$5,'Client Info'!O1155&lt;Reference!$E$6),5,IF(AND('Client Info'!O1155&gt;=Reference!$E$6,'Client Info'!O1155&lt;Reference!$E$7),15,IF(Reference!$E$7&lt;='Client Info'!O1155,25))))</f>
        <v>15</v>
      </c>
      <c r="F1155" s="19">
        <f>IF(OR('Client Info'!R1155=Reference!$B$4,'Client Info'!R1155=Reference!$B$5,'Client Info'!R1155=Reference!$B$6),25,0)</f>
        <v>0</v>
      </c>
      <c r="G1155" s="19">
        <f t="shared" ca="1" si="19"/>
        <v>40</v>
      </c>
      <c r="H1155" s="19" t="s">
        <v>1613</v>
      </c>
    </row>
    <row r="1156" spans="1:8" x14ac:dyDescent="0.35">
      <c r="A1156" s="7" t="str">
        <f>VLOOKUP(B1156,'Client Info'!$A:$B,2, FALSE)</f>
        <v>Ray Bowman</v>
      </c>
      <c r="B1156" s="19" t="str">
        <f>'Client Info'!A1156</f>
        <v>EDC2431</v>
      </c>
      <c r="C1156" s="19">
        <f ca="1">(IF('Client Info'!M1156="","",(IF(YEARFRAC('Client Info'!M1156,Reference!$C$4)&lt;1,0,IF(AND(YEARFRAC('Client Info'!M1156,Reference!$C$4)&gt;=1,YEARFRAC('Client Info'!M1156,Reference!$C$4)&lt;=3),5,IF(AND(YEARFRAC('Client Info'!M1156,Reference!$C$4)&gt;=4,YEARFRAC('Client Info'!M1156,Reference!$C$4)&lt;=7),15,IF(YEARFRAC('Client Info'!M1156,Reference!$C$4)&gt;=8,25,IF(YEARFRAC('Client Info'!M1156,Reference!$C$4)=YEARFRAC('Client Info'!M1156,Reference!$C$4),0,0))))))))</f>
        <v>5</v>
      </c>
      <c r="D1156" s="19">
        <f>IF(OR('Client Info'!J1156=Reference!$A$7),0,IF(OR(Reference!$A$5='Client Info'!J1156, 'Client Info'!J1156=Reference!$A$19,'Client Info'!J1156=Reference!$A$23,'Client Info'!J1156=Reference!$A$12),25, IF(OR('Client Info'!J1156=Reference!$A$6, 'Client Info'!J1156=Reference!$A$16),15, IF(OR('Client Info'!J1156=Reference!$A$4,'Client Info'!J1156=Reference!$A$13,'Client Info'!J1156=Reference!$A$17,),5,0))))</f>
        <v>0</v>
      </c>
      <c r="E1156" s="19">
        <f>IF('Client Info'!O1156&lt;Reference!$E$5,0,IF(AND('Client Info'!O1156&gt;=Reference!$E$5,'Client Info'!O1156&lt;Reference!$E$6),5,IF(AND('Client Info'!O1156&gt;=Reference!$E$6,'Client Info'!O1156&lt;Reference!$E$7),15,IF(Reference!$E$7&lt;='Client Info'!O1156,25))))</f>
        <v>0</v>
      </c>
      <c r="F1156" s="19">
        <f>IF(OR('Client Info'!R1156=Reference!$B$4,'Client Info'!R1156=Reference!$B$5,'Client Info'!R1156=Reference!$B$6),25,0)</f>
        <v>0</v>
      </c>
      <c r="G1156" s="19">
        <f t="shared" ca="1" si="19"/>
        <v>5</v>
      </c>
      <c r="H1156" s="19" t="s">
        <v>912</v>
      </c>
    </row>
    <row r="1157" spans="1:8" x14ac:dyDescent="0.35">
      <c r="A1157" s="7" t="str">
        <f>VLOOKUP(B1157,'Client Info'!$A:$B,2, FALSE)</f>
        <v>Clare Briglio</v>
      </c>
      <c r="B1157" s="19" t="str">
        <f>'Client Info'!A1157</f>
        <v>EDC2058g</v>
      </c>
      <c r="C1157" s="19">
        <f ca="1">(IF('Client Info'!M1157="","",(IF(YEARFRAC('Client Info'!M1157,Reference!$C$4)&lt;1,0,IF(AND(YEARFRAC('Client Info'!M1157,Reference!$C$4)&gt;=1,YEARFRAC('Client Info'!M1157,Reference!$C$4)&lt;=3),5,IF(AND(YEARFRAC('Client Info'!M1157,Reference!$C$4)&gt;=4,YEARFRAC('Client Info'!M1157,Reference!$C$4)&lt;=7),15,IF(YEARFRAC('Client Info'!M1157,Reference!$C$4)&gt;=8,25,IF(YEARFRAC('Client Info'!M1157,Reference!$C$4)=YEARFRAC('Client Info'!M1157,Reference!$C$4),0,0))))))))</f>
        <v>5</v>
      </c>
      <c r="D1157" s="19">
        <f>IF(OR('Client Info'!J1157=Reference!$A$7),0,IF(OR(Reference!$A$5='Client Info'!J1157, 'Client Info'!J1157=Reference!$A$19,'Client Info'!J1157=Reference!$A$23,'Client Info'!J1157=Reference!$A$12),25, IF(OR('Client Info'!J1157=Reference!$A$6, 'Client Info'!J1157=Reference!$A$16),15, IF(OR('Client Info'!J1157=Reference!$A$4,'Client Info'!J1157=Reference!$A$13,'Client Info'!J1157=Reference!$A$17,),5,0))))</f>
        <v>15</v>
      </c>
      <c r="E1157" s="19">
        <f>IF('Client Info'!O1157&lt;Reference!$E$5,0,IF(AND('Client Info'!O1157&gt;=Reference!$E$5,'Client Info'!O1157&lt;Reference!$E$6),5,IF(AND('Client Info'!O1157&gt;=Reference!$E$6,'Client Info'!O1157&lt;Reference!$E$7),15,IF(Reference!$E$7&lt;='Client Info'!O1157,25))))</f>
        <v>0</v>
      </c>
      <c r="F1157" s="19">
        <f>IF(OR('Client Info'!R1157=Reference!$B$4,'Client Info'!R1157=Reference!$B$5,'Client Info'!R1157=Reference!$B$6),25,0)</f>
        <v>0</v>
      </c>
      <c r="G1157" s="19">
        <f t="shared" ca="1" si="19"/>
        <v>20</v>
      </c>
      <c r="H1157" s="19" t="s">
        <v>809</v>
      </c>
    </row>
    <row r="1158" spans="1:8" x14ac:dyDescent="0.35">
      <c r="A1158" s="7" t="str">
        <f>VLOOKUP(B1158,'Client Info'!$A:$B,2, FALSE)</f>
        <v>Bill Bartels</v>
      </c>
      <c r="B1158" s="19" t="str">
        <f>'Client Info'!A1158</f>
        <v>EDC2958</v>
      </c>
      <c r="C1158" s="19">
        <f ca="1">(IF('Client Info'!M1158="","",(IF(YEARFRAC('Client Info'!M1158,Reference!$C$4)&lt;1,0,IF(AND(YEARFRAC('Client Info'!M1158,Reference!$C$4)&gt;=1,YEARFRAC('Client Info'!M1158,Reference!$C$4)&lt;=3),5,IF(AND(YEARFRAC('Client Info'!M1158,Reference!$C$4)&gt;=4,YEARFRAC('Client Info'!M1158,Reference!$C$4)&lt;=7),15,IF(YEARFRAC('Client Info'!M1158,Reference!$C$4)&gt;=8,25,IF(YEARFRAC('Client Info'!M1158,Reference!$C$4)=YEARFRAC('Client Info'!M1158,Reference!$C$4),0,0))))))))</f>
        <v>25</v>
      </c>
      <c r="D1158" s="19">
        <f>IF(OR('Client Info'!J1158=Reference!$A$7),0,IF(OR(Reference!$A$5='Client Info'!J1158, 'Client Info'!J1158=Reference!$A$19,'Client Info'!J1158=Reference!$A$23,'Client Info'!J1158=Reference!$A$12),25, IF(OR('Client Info'!J1158=Reference!$A$6, 'Client Info'!J1158=Reference!$A$16),15, IF(OR('Client Info'!J1158=Reference!$A$4,'Client Info'!J1158=Reference!$A$13,'Client Info'!J1158=Reference!$A$17,),5,0))))</f>
        <v>5</v>
      </c>
      <c r="E1158" s="19">
        <f>IF('Client Info'!O1158&lt;Reference!$E$5,0,IF(AND('Client Info'!O1158&gt;=Reference!$E$5,'Client Info'!O1158&lt;Reference!$E$6),5,IF(AND('Client Info'!O1158&gt;=Reference!$E$6,'Client Info'!O1158&lt;Reference!$E$7),15,IF(Reference!$E$7&lt;='Client Info'!O1158,25))))</f>
        <v>5</v>
      </c>
      <c r="F1158" s="19">
        <f>IF(OR('Client Info'!R1158=Reference!$B$4,'Client Info'!R1158=Reference!$B$5,'Client Info'!R1158=Reference!$B$6),25,0)</f>
        <v>25</v>
      </c>
      <c r="G1158" s="19">
        <f t="shared" ca="1" si="19"/>
        <v>60</v>
      </c>
      <c r="H1158" s="19" t="s">
        <v>812</v>
      </c>
    </row>
    <row r="1159" spans="1:8" x14ac:dyDescent="0.35">
      <c r="A1159" s="7" t="str">
        <f>VLOOKUP(B1159,'Client Info'!$A:$B,2, FALSE)</f>
        <v>Jason Ham</v>
      </c>
      <c r="B1159" s="19" t="str">
        <f>'Client Info'!A1159</f>
        <v>EDC1515</v>
      </c>
      <c r="C1159" s="19">
        <f ca="1">(IF('Client Info'!M1159="","",(IF(YEARFRAC('Client Info'!M1159,Reference!$C$4)&lt;1,0,IF(AND(YEARFRAC('Client Info'!M1159,Reference!$C$4)&gt;=1,YEARFRAC('Client Info'!M1159,Reference!$C$4)&lt;=3),5,IF(AND(YEARFRAC('Client Info'!M1159,Reference!$C$4)&gt;=4,YEARFRAC('Client Info'!M1159,Reference!$C$4)&lt;=7),15,IF(YEARFRAC('Client Info'!M1159,Reference!$C$4)&gt;=8,25,IF(YEARFRAC('Client Info'!M1159,Reference!$C$4)=YEARFRAC('Client Info'!M1159,Reference!$C$4),0,0))))))))</f>
        <v>0</v>
      </c>
      <c r="D1159" s="19">
        <f>IF(OR('Client Info'!J1159=Reference!$A$7),0,IF(OR(Reference!$A$5='Client Info'!J1159, 'Client Info'!J1159=Reference!$A$19,'Client Info'!J1159=Reference!$A$23,'Client Info'!J1159=Reference!$A$12),25, IF(OR('Client Info'!J1159=Reference!$A$6, 'Client Info'!J1159=Reference!$A$16),15, IF(OR('Client Info'!J1159=Reference!$A$4,'Client Info'!J1159=Reference!$A$13,'Client Info'!J1159=Reference!$A$17,),5,0))))</f>
        <v>25</v>
      </c>
      <c r="E1159" s="19">
        <f>IF('Client Info'!O1159&lt;Reference!$E$5,0,IF(AND('Client Info'!O1159&gt;=Reference!$E$5,'Client Info'!O1159&lt;Reference!$E$6),5,IF(AND('Client Info'!O1159&gt;=Reference!$E$6,'Client Info'!O1159&lt;Reference!$E$7),15,IF(Reference!$E$7&lt;='Client Info'!O1159,25))))</f>
        <v>0</v>
      </c>
      <c r="F1159" s="19">
        <f>IF(OR('Client Info'!R1159=Reference!$B$4,'Client Info'!R1159=Reference!$B$5,'Client Info'!R1159=Reference!$B$6),25,0)</f>
        <v>0</v>
      </c>
      <c r="G1159" s="19">
        <f t="shared" ca="1" si="19"/>
        <v>25</v>
      </c>
      <c r="H1159" s="19" t="s">
        <v>1613</v>
      </c>
    </row>
    <row r="1160" spans="1:8" x14ac:dyDescent="0.35">
      <c r="A1160" s="7" t="str">
        <f>VLOOKUP(B1160,'Client Info'!$A:$B,2, FALSE)</f>
        <v>Bill Bartels</v>
      </c>
      <c r="B1160" s="19" t="str">
        <f>'Client Info'!A1160</f>
        <v>EDC2493</v>
      </c>
      <c r="C1160" s="19">
        <f ca="1">(IF('Client Info'!M1160="","",(IF(YEARFRAC('Client Info'!M1160,Reference!$C$4)&lt;1,0,IF(AND(YEARFRAC('Client Info'!M1160,Reference!$C$4)&gt;=1,YEARFRAC('Client Info'!M1160,Reference!$C$4)&lt;=3),5,IF(AND(YEARFRAC('Client Info'!M1160,Reference!$C$4)&gt;=4,YEARFRAC('Client Info'!M1160,Reference!$C$4)&lt;=7),15,IF(YEARFRAC('Client Info'!M1160,Reference!$C$4)&gt;=8,25,IF(YEARFRAC('Client Info'!M1160,Reference!$C$4)=YEARFRAC('Client Info'!M1160,Reference!$C$4),0,0))))))))</f>
        <v>5</v>
      </c>
      <c r="D1160" s="19">
        <f>IF(OR('Client Info'!J1160=Reference!$A$7),0,IF(OR(Reference!$A$5='Client Info'!J1160, 'Client Info'!J1160=Reference!$A$19,'Client Info'!J1160=Reference!$A$23,'Client Info'!J1160=Reference!$A$12),25, IF(OR('Client Info'!J1160=Reference!$A$6, 'Client Info'!J1160=Reference!$A$16),15, IF(OR('Client Info'!J1160=Reference!$A$4,'Client Info'!J1160=Reference!$A$13,'Client Info'!J1160=Reference!$A$17,),5,0))))</f>
        <v>5</v>
      </c>
      <c r="E1160" s="19">
        <f>IF('Client Info'!O1160&lt;Reference!$E$5,0,IF(AND('Client Info'!O1160&gt;=Reference!$E$5,'Client Info'!O1160&lt;Reference!$E$6),5,IF(AND('Client Info'!O1160&gt;=Reference!$E$6,'Client Info'!O1160&lt;Reference!$E$7),15,IF(Reference!$E$7&lt;='Client Info'!O1160,25))))</f>
        <v>0</v>
      </c>
      <c r="F1160" s="19">
        <f>IF(OR('Client Info'!R1160=Reference!$B$4,'Client Info'!R1160=Reference!$B$5,'Client Info'!R1160=Reference!$B$6),25,0)</f>
        <v>0</v>
      </c>
      <c r="G1160" s="19">
        <f t="shared" ca="1" si="19"/>
        <v>10</v>
      </c>
      <c r="H1160" s="19" t="s">
        <v>812</v>
      </c>
    </row>
    <row r="1161" spans="1:8" x14ac:dyDescent="0.35">
      <c r="A1161" s="7" t="str">
        <f>VLOOKUP(B1161,'Client Info'!$A:$B,2, FALSE)</f>
        <v>Alondra Gaytan</v>
      </c>
      <c r="B1161" s="19" t="str">
        <f>'Client Info'!A1161</f>
        <v>EDC2044g</v>
      </c>
      <c r="C1161" s="19">
        <f ca="1">(IF('Client Info'!M1161="","",(IF(YEARFRAC('Client Info'!M1161,Reference!$C$4)&lt;1,0,IF(AND(YEARFRAC('Client Info'!M1161,Reference!$C$4)&gt;=1,YEARFRAC('Client Info'!M1161,Reference!$C$4)&lt;=3),5,IF(AND(YEARFRAC('Client Info'!M1161,Reference!$C$4)&gt;=4,YEARFRAC('Client Info'!M1161,Reference!$C$4)&lt;=7),15,IF(YEARFRAC('Client Info'!M1161,Reference!$C$4)&gt;=8,25,IF(YEARFRAC('Client Info'!M1161,Reference!$C$4)=YEARFRAC('Client Info'!M1161,Reference!$C$4),0,0))))))))</f>
        <v>25</v>
      </c>
      <c r="D1161" s="19">
        <f>IF(OR('Client Info'!J1161=Reference!$A$7),0,IF(OR(Reference!$A$5='Client Info'!J1161, 'Client Info'!J1161=Reference!$A$19,'Client Info'!J1161=Reference!$A$23,'Client Info'!J1161=Reference!$A$12),25, IF(OR('Client Info'!J1161=Reference!$A$6, 'Client Info'!J1161=Reference!$A$16),15, IF(OR('Client Info'!J1161=Reference!$A$4,'Client Info'!J1161=Reference!$A$13,'Client Info'!J1161=Reference!$A$17,),5,0))))</f>
        <v>0</v>
      </c>
      <c r="E1161" s="19">
        <f>IF('Client Info'!O1161&lt;Reference!$E$5,0,IF(AND('Client Info'!O1161&gt;=Reference!$E$5,'Client Info'!O1161&lt;Reference!$E$6),5,IF(AND('Client Info'!O1161&gt;=Reference!$E$6,'Client Info'!O1161&lt;Reference!$E$7),15,IF(Reference!$E$7&lt;='Client Info'!O1161,25))))</f>
        <v>0</v>
      </c>
      <c r="F1161" s="19">
        <f>IF(OR('Client Info'!R1161=Reference!$B$4,'Client Info'!R1161=Reference!$B$5,'Client Info'!R1161=Reference!$B$6),25,0)</f>
        <v>0</v>
      </c>
      <c r="G1161" s="19">
        <f t="shared" ca="1" si="19"/>
        <v>25</v>
      </c>
      <c r="H1161" s="19" t="s">
        <v>885</v>
      </c>
    </row>
    <row r="1162" spans="1:8" x14ac:dyDescent="0.35">
      <c r="A1162" s="7" t="str">
        <f>VLOOKUP(B1162,'Client Info'!$A:$B,2, FALSE)</f>
        <v>Gonzalo Fernandez</v>
      </c>
      <c r="B1162" s="19" t="str">
        <f>'Client Info'!A1162</f>
        <v>EDC1473</v>
      </c>
      <c r="C1162" s="19">
        <f ca="1">(IF('Client Info'!M1162="","",(IF(YEARFRAC('Client Info'!M1162,Reference!$C$4)&lt;1,0,IF(AND(YEARFRAC('Client Info'!M1162,Reference!$C$4)&gt;=1,YEARFRAC('Client Info'!M1162,Reference!$C$4)&lt;=3),5,IF(AND(YEARFRAC('Client Info'!M1162,Reference!$C$4)&gt;=4,YEARFRAC('Client Info'!M1162,Reference!$C$4)&lt;=7),15,IF(YEARFRAC('Client Info'!M1162,Reference!$C$4)&gt;=8,25,IF(YEARFRAC('Client Info'!M1162,Reference!$C$4)=YEARFRAC('Client Info'!M1162,Reference!$C$4),0,0))))))))</f>
        <v>15</v>
      </c>
      <c r="D1162" s="19">
        <f>IF(OR('Client Info'!J1162=Reference!$A$7),0,IF(OR(Reference!$A$5='Client Info'!J1162, 'Client Info'!J1162=Reference!$A$19,'Client Info'!J1162=Reference!$A$23,'Client Info'!J1162=Reference!$A$12),25, IF(OR('Client Info'!J1162=Reference!$A$6, 'Client Info'!J1162=Reference!$A$16),15, IF(OR('Client Info'!J1162=Reference!$A$4,'Client Info'!J1162=Reference!$A$13,'Client Info'!J1162=Reference!$A$17,),5,0))))</f>
        <v>0</v>
      </c>
      <c r="E1162" s="19">
        <f>IF('Client Info'!O1162&lt;Reference!$E$5,0,IF(AND('Client Info'!O1162&gt;=Reference!$E$5,'Client Info'!O1162&lt;Reference!$E$6),5,IF(AND('Client Info'!O1162&gt;=Reference!$E$6,'Client Info'!O1162&lt;Reference!$E$7),15,IF(Reference!$E$7&lt;='Client Info'!O1162,25))))</f>
        <v>0</v>
      </c>
      <c r="F1162" s="19">
        <f>IF(OR('Client Info'!R1162=Reference!$B$4,'Client Info'!R1162=Reference!$B$5,'Client Info'!R1162=Reference!$B$6),25,0)</f>
        <v>0</v>
      </c>
      <c r="G1162" s="19">
        <f t="shared" ca="1" si="19"/>
        <v>15</v>
      </c>
      <c r="H1162" s="19" t="s">
        <v>848</v>
      </c>
    </row>
    <row r="1163" spans="1:8" x14ac:dyDescent="0.35">
      <c r="A1163" s="7" t="str">
        <f>VLOOKUP(B1163,'Client Info'!$A:$B,2, FALSE)</f>
        <v>Jason Ham</v>
      </c>
      <c r="B1163" s="19" t="str">
        <f>'Client Info'!A1163</f>
        <v>EDC1609gT</v>
      </c>
      <c r="C1163" s="19">
        <f ca="1">(IF('Client Info'!M1163="","",(IF(YEARFRAC('Client Info'!M1163,Reference!$C$4)&lt;1,0,IF(AND(YEARFRAC('Client Info'!M1163,Reference!$C$4)&gt;=1,YEARFRAC('Client Info'!M1163,Reference!$C$4)&lt;=3),5,IF(AND(YEARFRAC('Client Info'!M1163,Reference!$C$4)&gt;=4,YEARFRAC('Client Info'!M1163,Reference!$C$4)&lt;=7),15,IF(YEARFRAC('Client Info'!M1163,Reference!$C$4)&gt;=8,25,IF(YEARFRAC('Client Info'!M1163,Reference!$C$4)=YEARFRAC('Client Info'!M1163,Reference!$C$4),0,0))))))))</f>
        <v>15</v>
      </c>
      <c r="D1163" s="19">
        <f>IF(OR('Client Info'!J1163=Reference!$A$7),0,IF(OR(Reference!$A$5='Client Info'!J1163, 'Client Info'!J1163=Reference!$A$19,'Client Info'!J1163=Reference!$A$23,'Client Info'!J1163=Reference!$A$12),25, IF(OR('Client Info'!J1163=Reference!$A$6, 'Client Info'!J1163=Reference!$A$16),15, IF(OR('Client Info'!J1163=Reference!$A$4,'Client Info'!J1163=Reference!$A$13,'Client Info'!J1163=Reference!$A$17,),5,0))))</f>
        <v>0</v>
      </c>
      <c r="E1163" s="19">
        <f>IF('Client Info'!O1163&lt;Reference!$E$5,0,IF(AND('Client Info'!O1163&gt;=Reference!$E$5,'Client Info'!O1163&lt;Reference!$E$6),5,IF(AND('Client Info'!O1163&gt;=Reference!$E$6,'Client Info'!O1163&lt;Reference!$E$7),15,IF(Reference!$E$7&lt;='Client Info'!O1163,25))))</f>
        <v>25</v>
      </c>
      <c r="F1163" s="19">
        <f>IF(OR('Client Info'!R1163=Reference!$B$4,'Client Info'!R1163=Reference!$B$5,'Client Info'!R1163=Reference!$B$6),25,0)</f>
        <v>25</v>
      </c>
      <c r="G1163" s="19">
        <f t="shared" ca="1" si="19"/>
        <v>65</v>
      </c>
      <c r="H1163" s="19" t="s">
        <v>1613</v>
      </c>
    </row>
    <row r="1164" spans="1:8" x14ac:dyDescent="0.35">
      <c r="A1164" s="7" t="str">
        <f>VLOOKUP(B1164,'Client Info'!$A:$B,2, FALSE)</f>
        <v>Julie Samson</v>
      </c>
      <c r="B1164" s="19" t="str">
        <f>'Client Info'!A1164</f>
        <v>EDC2947</v>
      </c>
      <c r="C1164" s="19">
        <f ca="1">(IF('Client Info'!M1164="","",(IF(YEARFRAC('Client Info'!M1164,Reference!$C$4)&lt;1,0,IF(AND(YEARFRAC('Client Info'!M1164,Reference!$C$4)&gt;=1,YEARFRAC('Client Info'!M1164,Reference!$C$4)&lt;=3),5,IF(AND(YEARFRAC('Client Info'!M1164,Reference!$C$4)&gt;=4,YEARFRAC('Client Info'!M1164,Reference!$C$4)&lt;=7),15,IF(YEARFRAC('Client Info'!M1164,Reference!$C$4)&gt;=8,25,IF(YEARFRAC('Client Info'!M1164,Reference!$C$4)=YEARFRAC('Client Info'!M1164,Reference!$C$4),0,0))))))))</f>
        <v>0</v>
      </c>
      <c r="D1164" s="19">
        <f>IF(OR('Client Info'!J1164=Reference!$A$7),0,IF(OR(Reference!$A$5='Client Info'!J1164, 'Client Info'!J1164=Reference!$A$19,'Client Info'!J1164=Reference!$A$23,'Client Info'!J1164=Reference!$A$12),25, IF(OR('Client Info'!J1164=Reference!$A$6, 'Client Info'!J1164=Reference!$A$16),15, IF(OR('Client Info'!J1164=Reference!$A$4,'Client Info'!J1164=Reference!$A$13,'Client Info'!J1164=Reference!$A$17,),5,0))))</f>
        <v>15</v>
      </c>
      <c r="E1164" s="19">
        <f>IF('Client Info'!O1164&lt;Reference!$E$5,0,IF(AND('Client Info'!O1164&gt;=Reference!$E$5,'Client Info'!O1164&lt;Reference!$E$6),5,IF(AND('Client Info'!O1164&gt;=Reference!$E$6,'Client Info'!O1164&lt;Reference!$E$7),15,IF(Reference!$E$7&lt;='Client Info'!O1164,25))))</f>
        <v>0</v>
      </c>
      <c r="F1164" s="19">
        <f>IF(OR('Client Info'!R1164=Reference!$B$4,'Client Info'!R1164=Reference!$B$5,'Client Info'!R1164=Reference!$B$6),25,0)</f>
        <v>0</v>
      </c>
      <c r="G1164" s="19">
        <f t="shared" ca="1" si="19"/>
        <v>15</v>
      </c>
      <c r="H1164" s="19" t="s">
        <v>835</v>
      </c>
    </row>
    <row r="1165" spans="1:8" x14ac:dyDescent="0.35">
      <c r="A1165" s="7" t="str">
        <f>VLOOKUP(B1165,'Client Info'!$A:$B,2, FALSE)</f>
        <v>Ray Bowman</v>
      </c>
      <c r="B1165" s="19" t="str">
        <f>'Client Info'!A1165</f>
        <v>EDC2623T</v>
      </c>
      <c r="C1165" s="19">
        <f ca="1">(IF('Client Info'!M1165="","",(IF(YEARFRAC('Client Info'!M1165,Reference!$C$4)&lt;1,0,IF(AND(YEARFRAC('Client Info'!M1165,Reference!$C$4)&gt;=1,YEARFRAC('Client Info'!M1165,Reference!$C$4)&lt;=3),5,IF(AND(YEARFRAC('Client Info'!M1165,Reference!$C$4)&gt;=4,YEARFRAC('Client Info'!M1165,Reference!$C$4)&lt;=7),15,IF(YEARFRAC('Client Info'!M1165,Reference!$C$4)&gt;=8,25,IF(YEARFRAC('Client Info'!M1165,Reference!$C$4)=YEARFRAC('Client Info'!M1165,Reference!$C$4),0,0))))))))</f>
        <v>25</v>
      </c>
      <c r="D1165" s="19">
        <f>IF(OR('Client Info'!J1165=Reference!$A$7),0,IF(OR(Reference!$A$5='Client Info'!J1165, 'Client Info'!J1165=Reference!$A$19,'Client Info'!J1165=Reference!$A$23,'Client Info'!J1165=Reference!$A$12),25, IF(OR('Client Info'!J1165=Reference!$A$6, 'Client Info'!J1165=Reference!$A$16),15, IF(OR('Client Info'!J1165=Reference!$A$4,'Client Info'!J1165=Reference!$A$13,'Client Info'!J1165=Reference!$A$17,),5,0))))</f>
        <v>25</v>
      </c>
      <c r="E1165" s="19">
        <f>IF('Client Info'!O1165&lt;Reference!$E$5,0,IF(AND('Client Info'!O1165&gt;=Reference!$E$5,'Client Info'!O1165&lt;Reference!$E$6),5,IF(AND('Client Info'!O1165&gt;=Reference!$E$6,'Client Info'!O1165&lt;Reference!$E$7),15,IF(Reference!$E$7&lt;='Client Info'!O1165,25))))</f>
        <v>0</v>
      </c>
      <c r="F1165" s="19">
        <f>IF(OR('Client Info'!R1165=Reference!$B$4,'Client Info'!R1165=Reference!$B$5,'Client Info'!R1165=Reference!$B$6),25,0)</f>
        <v>0</v>
      </c>
      <c r="G1165" s="19">
        <f t="shared" ca="1" si="19"/>
        <v>50</v>
      </c>
      <c r="H1165" s="19" t="s">
        <v>912</v>
      </c>
    </row>
    <row r="1166" spans="1:8" x14ac:dyDescent="0.35">
      <c r="A1166" s="7" t="str">
        <f>VLOOKUP(B1166,'Client Info'!$A:$B,2, FALSE)</f>
        <v>Clare Briglio</v>
      </c>
      <c r="B1166" s="19" t="str">
        <f>'Client Info'!A1166</f>
        <v>EDC2388</v>
      </c>
      <c r="C1166" s="19" t="str">
        <f>(IF('Client Info'!M1166="","",(IF(YEARFRAC('Client Info'!M1166,Reference!$C$4)&lt;1,0,IF(AND(YEARFRAC('Client Info'!M1166,Reference!$C$4)&gt;=1,YEARFRAC('Client Info'!M1166,Reference!$C$4)&lt;=3),5,IF(AND(YEARFRAC('Client Info'!M1166,Reference!$C$4)&gt;=4,YEARFRAC('Client Info'!M1166,Reference!$C$4)&lt;=7),15,IF(YEARFRAC('Client Info'!M1166,Reference!$C$4)&gt;=8,25,IF(YEARFRAC('Client Info'!M1166,Reference!$C$4)=YEARFRAC('Client Info'!M1166,Reference!$C$4),0,0))))))))</f>
        <v/>
      </c>
      <c r="D1166" s="19">
        <f>IF(OR('Client Info'!J1166=Reference!$A$7),0,IF(OR(Reference!$A$5='Client Info'!J1166, 'Client Info'!J1166=Reference!$A$19,'Client Info'!J1166=Reference!$A$23,'Client Info'!J1166=Reference!$A$12),25, IF(OR('Client Info'!J1166=Reference!$A$6, 'Client Info'!J1166=Reference!$A$16),15, IF(OR('Client Info'!J1166=Reference!$A$4,'Client Info'!J1166=Reference!$A$13,'Client Info'!J1166=Reference!$A$17,),5,0))))</f>
        <v>0</v>
      </c>
      <c r="E1166" s="19">
        <f>IF('Client Info'!O1166&lt;Reference!$E$5,0,IF(AND('Client Info'!O1166&gt;=Reference!$E$5,'Client Info'!O1166&lt;Reference!$E$6),5,IF(AND('Client Info'!O1166&gt;=Reference!$E$6,'Client Info'!O1166&lt;Reference!$E$7),15,IF(Reference!$E$7&lt;='Client Info'!O1166,25))))</f>
        <v>0</v>
      </c>
      <c r="F1166" s="19">
        <f>IF(OR('Client Info'!R1166=Reference!$B$4,'Client Info'!R1166=Reference!$B$5,'Client Info'!R1166=Reference!$B$6),25,0)</f>
        <v>0</v>
      </c>
      <c r="G1166" s="19">
        <f t="shared" si="19"/>
        <v>0</v>
      </c>
      <c r="H1166" s="19" t="s">
        <v>809</v>
      </c>
    </row>
    <row r="1167" spans="1:8" x14ac:dyDescent="0.35">
      <c r="A1167" s="7" t="str">
        <f>VLOOKUP(B1167,'Client Info'!$A:$B,2, FALSE)</f>
        <v>Gonzalo Fernandez</v>
      </c>
      <c r="B1167" s="19" t="str">
        <f>'Client Info'!A1167</f>
        <v>EDC2683</v>
      </c>
      <c r="C1167" s="19" t="str">
        <f>(IF('Client Info'!M1167="","",(IF(YEARFRAC('Client Info'!M1167,Reference!$C$4)&lt;1,0,IF(AND(YEARFRAC('Client Info'!M1167,Reference!$C$4)&gt;=1,YEARFRAC('Client Info'!M1167,Reference!$C$4)&lt;=3),5,IF(AND(YEARFRAC('Client Info'!M1167,Reference!$C$4)&gt;=4,YEARFRAC('Client Info'!M1167,Reference!$C$4)&lt;=7),15,IF(YEARFRAC('Client Info'!M1167,Reference!$C$4)&gt;=8,25,IF(YEARFRAC('Client Info'!M1167,Reference!$C$4)=YEARFRAC('Client Info'!M1167,Reference!$C$4),0,0))))))))</f>
        <v/>
      </c>
      <c r="D1167" s="19">
        <f>IF(OR('Client Info'!J1167=Reference!$A$7),0,IF(OR(Reference!$A$5='Client Info'!J1167, 'Client Info'!J1167=Reference!$A$19,'Client Info'!J1167=Reference!$A$23,'Client Info'!J1167=Reference!$A$12),25, IF(OR('Client Info'!J1167=Reference!$A$6, 'Client Info'!J1167=Reference!$A$16),15, IF(OR('Client Info'!J1167=Reference!$A$4,'Client Info'!J1167=Reference!$A$13,'Client Info'!J1167=Reference!$A$17,),5,0))))</f>
        <v>5</v>
      </c>
      <c r="E1167" s="19">
        <f>IF('Client Info'!O1167&lt;Reference!$E$5,0,IF(AND('Client Info'!O1167&gt;=Reference!$E$5,'Client Info'!O1167&lt;Reference!$E$6),5,IF(AND('Client Info'!O1167&gt;=Reference!$E$6,'Client Info'!O1167&lt;Reference!$E$7),15,IF(Reference!$E$7&lt;='Client Info'!O1167,25))))</f>
        <v>0</v>
      </c>
      <c r="F1167" s="19">
        <f>IF(OR('Client Info'!R1167=Reference!$B$4,'Client Info'!R1167=Reference!$B$5,'Client Info'!R1167=Reference!$B$6),25,0)</f>
        <v>0</v>
      </c>
      <c r="G1167" s="19">
        <f t="shared" si="19"/>
        <v>5</v>
      </c>
      <c r="H1167" s="19" t="s">
        <v>848</v>
      </c>
    </row>
    <row r="1168" spans="1:8" x14ac:dyDescent="0.35">
      <c r="A1168" s="7" t="str">
        <f>VLOOKUP(B1168,'Client Info'!$A:$B,2, FALSE)</f>
        <v>Bill Bartels</v>
      </c>
      <c r="B1168" s="19" t="str">
        <f>'Client Info'!A1168</f>
        <v>EDC2894</v>
      </c>
      <c r="C1168" s="19" t="str">
        <f>(IF('Client Info'!M1168="","",(IF(YEARFRAC('Client Info'!M1168,Reference!$C$4)&lt;1,0,IF(AND(YEARFRAC('Client Info'!M1168,Reference!$C$4)&gt;=1,YEARFRAC('Client Info'!M1168,Reference!$C$4)&lt;=3),5,IF(AND(YEARFRAC('Client Info'!M1168,Reference!$C$4)&gt;=4,YEARFRAC('Client Info'!M1168,Reference!$C$4)&lt;=7),15,IF(YEARFRAC('Client Info'!M1168,Reference!$C$4)&gt;=8,25,IF(YEARFRAC('Client Info'!M1168,Reference!$C$4)=YEARFRAC('Client Info'!M1168,Reference!$C$4),0,0))))))))</f>
        <v/>
      </c>
      <c r="D1168" s="19">
        <f>IF(OR('Client Info'!J1168=Reference!$A$7),0,IF(OR(Reference!$A$5='Client Info'!J1168, 'Client Info'!J1168=Reference!$A$19,'Client Info'!J1168=Reference!$A$23,'Client Info'!J1168=Reference!$A$12),25, IF(OR('Client Info'!J1168=Reference!$A$6, 'Client Info'!J1168=Reference!$A$16),15, IF(OR('Client Info'!J1168=Reference!$A$4,'Client Info'!J1168=Reference!$A$13,'Client Info'!J1168=Reference!$A$17,),5,0))))</f>
        <v>0</v>
      </c>
      <c r="E1168" s="19">
        <f>IF('Client Info'!O1168&lt;Reference!$E$5,0,IF(AND('Client Info'!O1168&gt;=Reference!$E$5,'Client Info'!O1168&lt;Reference!$E$6),5,IF(AND('Client Info'!O1168&gt;=Reference!$E$6,'Client Info'!O1168&lt;Reference!$E$7),15,IF(Reference!$E$7&lt;='Client Info'!O1168,25))))</f>
        <v>0</v>
      </c>
      <c r="F1168" s="19">
        <f>IF(OR('Client Info'!R1168=Reference!$B$4,'Client Info'!R1168=Reference!$B$5,'Client Info'!R1168=Reference!$B$6),25,0)</f>
        <v>0</v>
      </c>
      <c r="G1168" s="19">
        <f t="shared" si="19"/>
        <v>0</v>
      </c>
      <c r="H1168" s="19" t="s">
        <v>812</v>
      </c>
    </row>
    <row r="1169" spans="1:8" x14ac:dyDescent="0.35">
      <c r="A1169" s="7" t="str">
        <f>VLOOKUP(B1169,'Client Info'!$A:$B,2, FALSE)</f>
        <v>David Pollock</v>
      </c>
      <c r="B1169" s="19" t="str">
        <f>'Client Info'!A1169</f>
        <v>EDC1555</v>
      </c>
      <c r="C1169" s="19">
        <f ca="1">(IF('Client Info'!M1169="","",(IF(YEARFRAC('Client Info'!M1169,Reference!$C$4)&lt;1,0,IF(AND(YEARFRAC('Client Info'!M1169,Reference!$C$4)&gt;=1,YEARFRAC('Client Info'!M1169,Reference!$C$4)&lt;=3),5,IF(AND(YEARFRAC('Client Info'!M1169,Reference!$C$4)&gt;=4,YEARFRAC('Client Info'!M1169,Reference!$C$4)&lt;=7),15,IF(YEARFRAC('Client Info'!M1169,Reference!$C$4)&gt;=8,25,IF(YEARFRAC('Client Info'!M1169,Reference!$C$4)=YEARFRAC('Client Info'!M1169,Reference!$C$4),0,0))))))))</f>
        <v>15</v>
      </c>
      <c r="D1169" s="19">
        <f>IF(OR('Client Info'!J1169=Reference!$A$7),0,IF(OR(Reference!$A$5='Client Info'!J1169, 'Client Info'!J1169=Reference!$A$19,'Client Info'!J1169=Reference!$A$23,'Client Info'!J1169=Reference!$A$12),25, IF(OR('Client Info'!J1169=Reference!$A$6, 'Client Info'!J1169=Reference!$A$16),15, IF(OR('Client Info'!J1169=Reference!$A$4,'Client Info'!J1169=Reference!$A$13,'Client Info'!J1169=Reference!$A$17,),5,0))))</f>
        <v>15</v>
      </c>
      <c r="E1169" s="19">
        <f>IF('Client Info'!O1169&lt;Reference!$E$5,0,IF(AND('Client Info'!O1169&gt;=Reference!$E$5,'Client Info'!O1169&lt;Reference!$E$6),5,IF(AND('Client Info'!O1169&gt;=Reference!$E$6,'Client Info'!O1169&lt;Reference!$E$7),15,IF(Reference!$E$7&lt;='Client Info'!O1169,25))))</f>
        <v>0</v>
      </c>
      <c r="F1169" s="19">
        <f>IF(OR('Client Info'!R1169=Reference!$B$4,'Client Info'!R1169=Reference!$B$5,'Client Info'!R1169=Reference!$B$6),25,0)</f>
        <v>0</v>
      </c>
      <c r="G1169" s="19">
        <f t="shared" ca="1" si="19"/>
        <v>30</v>
      </c>
      <c r="H1169" s="19" t="s">
        <v>1750</v>
      </c>
    </row>
    <row r="1170" spans="1:8" x14ac:dyDescent="0.35">
      <c r="A1170" s="7" t="str">
        <f>VLOOKUP(B1170,'Client Info'!$A:$B,2, FALSE)</f>
        <v>Carlos Conejo</v>
      </c>
      <c r="B1170" s="19" t="str">
        <f>'Client Info'!A1170</f>
        <v>EDC1843g</v>
      </c>
      <c r="C1170" s="19">
        <f ca="1">(IF('Client Info'!M1170="","",(IF(YEARFRAC('Client Info'!M1170,Reference!$C$4)&lt;1,0,IF(AND(YEARFRAC('Client Info'!M1170,Reference!$C$4)&gt;=1,YEARFRAC('Client Info'!M1170,Reference!$C$4)&lt;=3),5,IF(AND(YEARFRAC('Client Info'!M1170,Reference!$C$4)&gt;=4,YEARFRAC('Client Info'!M1170,Reference!$C$4)&lt;=7),15,IF(YEARFRAC('Client Info'!M1170,Reference!$C$4)&gt;=8,25,IF(YEARFRAC('Client Info'!M1170,Reference!$C$4)=YEARFRAC('Client Info'!M1170,Reference!$C$4),0,0))))))))</f>
        <v>0</v>
      </c>
      <c r="D1170" s="19">
        <f>IF(OR('Client Info'!J1170=Reference!$A$7),0,IF(OR(Reference!$A$5='Client Info'!J1170, 'Client Info'!J1170=Reference!$A$19,'Client Info'!J1170=Reference!$A$23,'Client Info'!J1170=Reference!$A$12),25, IF(OR('Client Info'!J1170=Reference!$A$6, 'Client Info'!J1170=Reference!$A$16),15, IF(OR('Client Info'!J1170=Reference!$A$4,'Client Info'!J1170=Reference!$A$13,'Client Info'!J1170=Reference!$A$17,),5,0))))</f>
        <v>0</v>
      </c>
      <c r="E1170" s="19">
        <f>IF('Client Info'!O1170&lt;Reference!$E$5,0,IF(AND('Client Info'!O1170&gt;=Reference!$E$5,'Client Info'!O1170&lt;Reference!$E$6),5,IF(AND('Client Info'!O1170&gt;=Reference!$E$6,'Client Info'!O1170&lt;Reference!$E$7),15,IF(Reference!$E$7&lt;='Client Info'!O1170,25))))</f>
        <v>0</v>
      </c>
      <c r="F1170" s="19">
        <f>IF(OR('Client Info'!R1170=Reference!$B$4,'Client Info'!R1170=Reference!$B$5,'Client Info'!R1170=Reference!$B$6),25,0)</f>
        <v>25</v>
      </c>
      <c r="G1170" s="19">
        <f t="shared" ca="1" si="19"/>
        <v>25</v>
      </c>
      <c r="H1170" s="19" t="s">
        <v>1261</v>
      </c>
    </row>
    <row r="1171" spans="1:8" x14ac:dyDescent="0.35">
      <c r="A1171" s="7" t="str">
        <f>VLOOKUP(B1171,'Client Info'!$A:$B,2, FALSE)</f>
        <v>Ray Bowman</v>
      </c>
      <c r="B1171" s="19" t="str">
        <f>'Client Info'!A1171</f>
        <v>EDC2301</v>
      </c>
      <c r="C1171" s="19" t="str">
        <f>(IF('Client Info'!M1171="","",(IF(YEARFRAC('Client Info'!M1171,Reference!$C$4)&lt;1,0,IF(AND(YEARFRAC('Client Info'!M1171,Reference!$C$4)&gt;=1,YEARFRAC('Client Info'!M1171,Reference!$C$4)&lt;=3),5,IF(AND(YEARFRAC('Client Info'!M1171,Reference!$C$4)&gt;=4,YEARFRAC('Client Info'!M1171,Reference!$C$4)&lt;=7),15,IF(YEARFRAC('Client Info'!M1171,Reference!$C$4)&gt;=8,25,IF(YEARFRAC('Client Info'!M1171,Reference!$C$4)=YEARFRAC('Client Info'!M1171,Reference!$C$4),0,0))))))))</f>
        <v/>
      </c>
      <c r="D1171" s="19">
        <f>IF(OR('Client Info'!J1171=Reference!$A$7),0,IF(OR(Reference!$A$5='Client Info'!J1171, 'Client Info'!J1171=Reference!$A$19,'Client Info'!J1171=Reference!$A$23,'Client Info'!J1171=Reference!$A$12),25, IF(OR('Client Info'!J1171=Reference!$A$6, 'Client Info'!J1171=Reference!$A$16),15, IF(OR('Client Info'!J1171=Reference!$A$4,'Client Info'!J1171=Reference!$A$13,'Client Info'!J1171=Reference!$A$17,),5,0))))</f>
        <v>0</v>
      </c>
      <c r="E1171" s="19">
        <f>IF('Client Info'!O1171&lt;Reference!$E$5,0,IF(AND('Client Info'!O1171&gt;=Reference!$E$5,'Client Info'!O1171&lt;Reference!$E$6),5,IF(AND('Client Info'!O1171&gt;=Reference!$E$6,'Client Info'!O1171&lt;Reference!$E$7),15,IF(Reference!$E$7&lt;='Client Info'!O1171,25))))</f>
        <v>0</v>
      </c>
      <c r="F1171" s="19">
        <f>IF(OR('Client Info'!R1171=Reference!$B$4,'Client Info'!R1171=Reference!$B$5,'Client Info'!R1171=Reference!$B$6),25,0)</f>
        <v>0</v>
      </c>
      <c r="G1171" s="19">
        <f t="shared" si="19"/>
        <v>0</v>
      </c>
      <c r="H1171" s="19" t="s">
        <v>912</v>
      </c>
    </row>
    <row r="1172" spans="1:8" x14ac:dyDescent="0.35">
      <c r="A1172" s="7" t="str">
        <f>VLOOKUP(B1172,'Client Info'!$A:$B,2, FALSE)</f>
        <v>Alondra Gaytan</v>
      </c>
      <c r="B1172" s="19" t="str">
        <f>'Client Info'!A1172</f>
        <v>EDC2073g</v>
      </c>
      <c r="C1172" s="19" t="str">
        <f>(IF('Client Info'!M1172="","",(IF(YEARFRAC('Client Info'!M1172,Reference!$C$4)&lt;1,0,IF(AND(YEARFRAC('Client Info'!M1172,Reference!$C$4)&gt;=1,YEARFRAC('Client Info'!M1172,Reference!$C$4)&lt;=3),5,IF(AND(YEARFRAC('Client Info'!M1172,Reference!$C$4)&gt;=4,YEARFRAC('Client Info'!M1172,Reference!$C$4)&lt;=7),15,IF(YEARFRAC('Client Info'!M1172,Reference!$C$4)&gt;=8,25,IF(YEARFRAC('Client Info'!M1172,Reference!$C$4)=YEARFRAC('Client Info'!M1172,Reference!$C$4),0,0))))))))</f>
        <v/>
      </c>
      <c r="D1172" s="19">
        <f>IF(OR('Client Info'!J1172=Reference!$A$7),0,IF(OR(Reference!$A$5='Client Info'!J1172, 'Client Info'!J1172=Reference!$A$19,'Client Info'!J1172=Reference!$A$23,'Client Info'!J1172=Reference!$A$12),25, IF(OR('Client Info'!J1172=Reference!$A$6, 'Client Info'!J1172=Reference!$A$16),15, IF(OR('Client Info'!J1172=Reference!$A$4,'Client Info'!J1172=Reference!$A$13,'Client Info'!J1172=Reference!$A$17,),5,0))))</f>
        <v>5</v>
      </c>
      <c r="E1172" s="19">
        <f>IF('Client Info'!O1172&lt;Reference!$E$5,0,IF(AND('Client Info'!O1172&gt;=Reference!$E$5,'Client Info'!O1172&lt;Reference!$E$6),5,IF(AND('Client Info'!O1172&gt;=Reference!$E$6,'Client Info'!O1172&lt;Reference!$E$7),15,IF(Reference!$E$7&lt;='Client Info'!O1172,25))))</f>
        <v>0</v>
      </c>
      <c r="F1172" s="19">
        <f>IF(OR('Client Info'!R1172=Reference!$B$4,'Client Info'!R1172=Reference!$B$5,'Client Info'!R1172=Reference!$B$6),25,0)</f>
        <v>0</v>
      </c>
      <c r="G1172" s="19">
        <f t="shared" si="19"/>
        <v>5</v>
      </c>
      <c r="H1172" s="19" t="s">
        <v>885</v>
      </c>
    </row>
    <row r="1173" spans="1:8" x14ac:dyDescent="0.35">
      <c r="A1173" s="7" t="str">
        <f>VLOOKUP(B1173,'Client Info'!$A:$B,2, FALSE)</f>
        <v>Alondra Gaytan</v>
      </c>
      <c r="B1173" s="19" t="str">
        <f>'Client Info'!A1173</f>
        <v>EDC1850g</v>
      </c>
      <c r="C1173" s="19" t="str">
        <f>(IF('Client Info'!M1173="","",(IF(YEARFRAC('Client Info'!M1173,Reference!$C$4)&lt;1,0,IF(AND(YEARFRAC('Client Info'!M1173,Reference!$C$4)&gt;=1,YEARFRAC('Client Info'!M1173,Reference!$C$4)&lt;=3),5,IF(AND(YEARFRAC('Client Info'!M1173,Reference!$C$4)&gt;=4,YEARFRAC('Client Info'!M1173,Reference!$C$4)&lt;=7),15,IF(YEARFRAC('Client Info'!M1173,Reference!$C$4)&gt;=8,25,IF(YEARFRAC('Client Info'!M1173,Reference!$C$4)=YEARFRAC('Client Info'!M1173,Reference!$C$4),0,0))))))))</f>
        <v/>
      </c>
      <c r="D1173" s="19">
        <f>IF(OR('Client Info'!J1173=Reference!$A$7),0,IF(OR(Reference!$A$5='Client Info'!J1173, 'Client Info'!J1173=Reference!$A$19,'Client Info'!J1173=Reference!$A$23,'Client Info'!J1173=Reference!$A$12),25, IF(OR('Client Info'!J1173=Reference!$A$6, 'Client Info'!J1173=Reference!$A$16),15, IF(OR('Client Info'!J1173=Reference!$A$4,'Client Info'!J1173=Reference!$A$13,'Client Info'!J1173=Reference!$A$17,),5,0))))</f>
        <v>0</v>
      </c>
      <c r="E1173" s="19">
        <f>IF('Client Info'!O1173&lt;Reference!$E$5,0,IF(AND('Client Info'!O1173&gt;=Reference!$E$5,'Client Info'!O1173&lt;Reference!$E$6),5,IF(AND('Client Info'!O1173&gt;=Reference!$E$6,'Client Info'!O1173&lt;Reference!$E$7),15,IF(Reference!$E$7&lt;='Client Info'!O1173,25))))</f>
        <v>0</v>
      </c>
      <c r="F1173" s="19">
        <f>IF(OR('Client Info'!R1173=Reference!$B$4,'Client Info'!R1173=Reference!$B$5,'Client Info'!R1173=Reference!$B$6),25,0)</f>
        <v>0</v>
      </c>
      <c r="G1173" s="19">
        <f t="shared" si="19"/>
        <v>0</v>
      </c>
      <c r="H1173" s="19" t="s">
        <v>885</v>
      </c>
    </row>
    <row r="1174" spans="1:8" x14ac:dyDescent="0.35">
      <c r="A1174" s="7" t="str">
        <f>VLOOKUP(B1174,'Client Info'!$A:$B,2, FALSE)</f>
        <v>Alondra Gaytan</v>
      </c>
      <c r="B1174" s="19" t="str">
        <f>'Client Info'!A1174</f>
        <v>EDC2127</v>
      </c>
      <c r="C1174" s="19" t="str">
        <f>(IF('Client Info'!M1174="","",(IF(YEARFRAC('Client Info'!M1174,Reference!$C$4)&lt;1,0,IF(AND(YEARFRAC('Client Info'!M1174,Reference!$C$4)&gt;=1,YEARFRAC('Client Info'!M1174,Reference!$C$4)&lt;=3),5,IF(AND(YEARFRAC('Client Info'!M1174,Reference!$C$4)&gt;=4,YEARFRAC('Client Info'!M1174,Reference!$C$4)&lt;=7),15,IF(YEARFRAC('Client Info'!M1174,Reference!$C$4)&gt;=8,25,IF(YEARFRAC('Client Info'!M1174,Reference!$C$4)=YEARFRAC('Client Info'!M1174,Reference!$C$4),0,0))))))))</f>
        <v/>
      </c>
      <c r="D1174" s="19">
        <f>IF(OR('Client Info'!J1174=Reference!$A$7),0,IF(OR(Reference!$A$5='Client Info'!J1174, 'Client Info'!J1174=Reference!$A$19,'Client Info'!J1174=Reference!$A$23,'Client Info'!J1174=Reference!$A$12),25, IF(OR('Client Info'!J1174=Reference!$A$6, 'Client Info'!J1174=Reference!$A$16),15, IF(OR('Client Info'!J1174=Reference!$A$4,'Client Info'!J1174=Reference!$A$13,'Client Info'!J1174=Reference!$A$17,),5,0))))</f>
        <v>15</v>
      </c>
      <c r="E1174" s="19">
        <f>IF('Client Info'!O1174&lt;Reference!$E$5,0,IF(AND('Client Info'!O1174&gt;=Reference!$E$5,'Client Info'!O1174&lt;Reference!$E$6),5,IF(AND('Client Info'!O1174&gt;=Reference!$E$6,'Client Info'!O1174&lt;Reference!$E$7),15,IF(Reference!$E$7&lt;='Client Info'!O1174,25))))</f>
        <v>0</v>
      </c>
      <c r="F1174" s="19">
        <f>IF(OR('Client Info'!R1174=Reference!$B$4,'Client Info'!R1174=Reference!$B$5,'Client Info'!R1174=Reference!$B$6),25,0)</f>
        <v>0</v>
      </c>
      <c r="G1174" s="19">
        <f t="shared" si="19"/>
        <v>15</v>
      </c>
      <c r="H1174" s="19" t="s">
        <v>885</v>
      </c>
    </row>
    <row r="1175" spans="1:8" x14ac:dyDescent="0.35">
      <c r="A1175" s="7" t="str">
        <f>VLOOKUP(B1175,'Client Info'!$A:$B,2, FALSE)</f>
        <v>David Standen</v>
      </c>
      <c r="B1175" s="19" t="str">
        <f>'Client Info'!A1175</f>
        <v>EDC1787g</v>
      </c>
      <c r="C1175" s="19" t="str">
        <f>(IF('Client Info'!M1175="","",(IF(YEARFRAC('Client Info'!M1175,Reference!$C$4)&lt;1,0,IF(AND(YEARFRAC('Client Info'!M1175,Reference!$C$4)&gt;=1,YEARFRAC('Client Info'!M1175,Reference!$C$4)&lt;=3),5,IF(AND(YEARFRAC('Client Info'!M1175,Reference!$C$4)&gt;=4,YEARFRAC('Client Info'!M1175,Reference!$C$4)&lt;=7),15,IF(YEARFRAC('Client Info'!M1175,Reference!$C$4)&gt;=8,25,IF(YEARFRAC('Client Info'!M1175,Reference!$C$4)=YEARFRAC('Client Info'!M1175,Reference!$C$4),0,0))))))))</f>
        <v/>
      </c>
      <c r="D1175" s="19">
        <f>IF(OR('Client Info'!J1175=Reference!$A$7),0,IF(OR(Reference!$A$5='Client Info'!J1175, 'Client Info'!J1175=Reference!$A$19,'Client Info'!J1175=Reference!$A$23,'Client Info'!J1175=Reference!$A$12),25, IF(OR('Client Info'!J1175=Reference!$A$6, 'Client Info'!J1175=Reference!$A$16),15, IF(OR('Client Info'!J1175=Reference!$A$4,'Client Info'!J1175=Reference!$A$13,'Client Info'!J1175=Reference!$A$17,),5,0))))</f>
        <v>5</v>
      </c>
      <c r="E1175" s="19">
        <f>IF('Client Info'!O1175&lt;Reference!$E$5,0,IF(AND('Client Info'!O1175&gt;=Reference!$E$5,'Client Info'!O1175&lt;Reference!$E$6),5,IF(AND('Client Info'!O1175&gt;=Reference!$E$6,'Client Info'!O1175&lt;Reference!$E$7),15,IF(Reference!$E$7&lt;='Client Info'!O1175,25))))</f>
        <v>0</v>
      </c>
      <c r="F1175" s="19">
        <f>IF(OR('Client Info'!R1175=Reference!$B$4,'Client Info'!R1175=Reference!$B$5,'Client Info'!R1175=Reference!$B$6),25,0)</f>
        <v>25</v>
      </c>
      <c r="G1175" s="19">
        <f t="shared" si="19"/>
        <v>30</v>
      </c>
      <c r="H1175" s="19" t="s">
        <v>1652</v>
      </c>
    </row>
    <row r="1176" spans="1:8" x14ac:dyDescent="0.35">
      <c r="A1176" s="7" t="str">
        <f>VLOOKUP(B1176,'Client Info'!$A:$B,2, FALSE)</f>
        <v>Rose Obetz</v>
      </c>
      <c r="B1176" s="19" t="str">
        <f>'Client Info'!A1176</f>
        <v>EDC1997</v>
      </c>
      <c r="C1176" s="19">
        <f ca="1">(IF('Client Info'!M1176="","",(IF(YEARFRAC('Client Info'!M1176,Reference!$C$4)&lt;1,0,IF(AND(YEARFRAC('Client Info'!M1176,Reference!$C$4)&gt;=1,YEARFRAC('Client Info'!M1176,Reference!$C$4)&lt;=3),5,IF(AND(YEARFRAC('Client Info'!M1176,Reference!$C$4)&gt;=4,YEARFRAC('Client Info'!M1176,Reference!$C$4)&lt;=7),15,IF(YEARFRAC('Client Info'!M1176,Reference!$C$4)&gt;=8,25,IF(YEARFRAC('Client Info'!M1176,Reference!$C$4)=YEARFRAC('Client Info'!M1176,Reference!$C$4),0,0))))))))</f>
        <v>5</v>
      </c>
      <c r="D1176" s="19">
        <f>IF(OR('Client Info'!J1176=Reference!$A$7),0,IF(OR(Reference!$A$5='Client Info'!J1176, 'Client Info'!J1176=Reference!$A$19,'Client Info'!J1176=Reference!$A$23,'Client Info'!J1176=Reference!$A$12),25, IF(OR('Client Info'!J1176=Reference!$A$6, 'Client Info'!J1176=Reference!$A$16),15, IF(OR('Client Info'!J1176=Reference!$A$4,'Client Info'!J1176=Reference!$A$13,'Client Info'!J1176=Reference!$A$17,),5,0))))</f>
        <v>5</v>
      </c>
      <c r="E1176" s="19">
        <f>IF('Client Info'!O1176&lt;Reference!$E$5,0,IF(AND('Client Info'!O1176&gt;=Reference!$E$5,'Client Info'!O1176&lt;Reference!$E$6),5,IF(AND('Client Info'!O1176&gt;=Reference!$E$6,'Client Info'!O1176&lt;Reference!$E$7),15,IF(Reference!$E$7&lt;='Client Info'!O1176,25))))</f>
        <v>0</v>
      </c>
      <c r="F1176" s="19">
        <f>IF(OR('Client Info'!R1176=Reference!$B$4,'Client Info'!R1176=Reference!$B$5,'Client Info'!R1176=Reference!$B$6),25,0)</f>
        <v>25</v>
      </c>
      <c r="G1176" s="19">
        <f t="shared" ca="1" si="19"/>
        <v>35</v>
      </c>
      <c r="H1176" s="19" t="s">
        <v>874</v>
      </c>
    </row>
    <row r="1177" spans="1:8" x14ac:dyDescent="0.35">
      <c r="A1177" s="7" t="str">
        <f>VLOOKUP(B1177,'Client Info'!$A:$B,2, FALSE)</f>
        <v>Alondra Gaytan</v>
      </c>
      <c r="B1177" s="19" t="str">
        <f>'Client Info'!A1177</f>
        <v>EDC2999</v>
      </c>
      <c r="C1177" s="19">
        <f ca="1">(IF('Client Info'!M1177="","",(IF(YEARFRAC('Client Info'!M1177,Reference!$C$4)&lt;1,0,IF(AND(YEARFRAC('Client Info'!M1177,Reference!$C$4)&gt;=1,YEARFRAC('Client Info'!M1177,Reference!$C$4)&lt;=3),5,IF(AND(YEARFRAC('Client Info'!M1177,Reference!$C$4)&gt;=4,YEARFRAC('Client Info'!M1177,Reference!$C$4)&lt;=7),15,IF(YEARFRAC('Client Info'!M1177,Reference!$C$4)&gt;=8,25,IF(YEARFRAC('Client Info'!M1177,Reference!$C$4)=YEARFRAC('Client Info'!M1177,Reference!$C$4),0,0))))))))</f>
        <v>25</v>
      </c>
      <c r="D1177" s="19">
        <f>IF(OR('Client Info'!J1177=Reference!$A$7),0,IF(OR(Reference!$A$5='Client Info'!J1177, 'Client Info'!J1177=Reference!$A$19,'Client Info'!J1177=Reference!$A$23,'Client Info'!J1177=Reference!$A$12),25, IF(OR('Client Info'!J1177=Reference!$A$6, 'Client Info'!J1177=Reference!$A$16),15, IF(OR('Client Info'!J1177=Reference!$A$4,'Client Info'!J1177=Reference!$A$13,'Client Info'!J1177=Reference!$A$17,),5,0))))</f>
        <v>5</v>
      </c>
      <c r="E1177" s="19">
        <f>IF('Client Info'!O1177&lt;Reference!$E$5,0,IF(AND('Client Info'!O1177&gt;=Reference!$E$5,'Client Info'!O1177&lt;Reference!$E$6),5,IF(AND('Client Info'!O1177&gt;=Reference!$E$6,'Client Info'!O1177&lt;Reference!$E$7),15,IF(Reference!$E$7&lt;='Client Info'!O1177,25))))</f>
        <v>0</v>
      </c>
      <c r="F1177" s="19">
        <f>IF(OR('Client Info'!R1177=Reference!$B$4,'Client Info'!R1177=Reference!$B$5,'Client Info'!R1177=Reference!$B$6),25,0)</f>
        <v>25</v>
      </c>
      <c r="G1177" s="19">
        <f t="shared" ca="1" si="19"/>
        <v>55</v>
      </c>
      <c r="H1177" s="19" t="s">
        <v>885</v>
      </c>
    </row>
    <row r="1178" spans="1:8" x14ac:dyDescent="0.35">
      <c r="A1178" s="7" t="str">
        <f>VLOOKUP(B1178,'Client Info'!$A:$B,2, FALSE)</f>
        <v>Anthony C. Elliott</v>
      </c>
      <c r="B1178" s="19" t="str">
        <f>'Client Info'!A1178</f>
        <v>EDC2868</v>
      </c>
      <c r="C1178" s="19" t="str">
        <f>(IF('Client Info'!M1178="","",(IF(YEARFRAC('Client Info'!M1178,Reference!$C$4)&lt;1,0,IF(AND(YEARFRAC('Client Info'!M1178,Reference!$C$4)&gt;=1,YEARFRAC('Client Info'!M1178,Reference!$C$4)&lt;=3),5,IF(AND(YEARFRAC('Client Info'!M1178,Reference!$C$4)&gt;=4,YEARFRAC('Client Info'!M1178,Reference!$C$4)&lt;=7),15,IF(YEARFRAC('Client Info'!M1178,Reference!$C$4)&gt;=8,25,IF(YEARFRAC('Client Info'!M1178,Reference!$C$4)=YEARFRAC('Client Info'!M1178,Reference!$C$4),0,0))))))))</f>
        <v/>
      </c>
      <c r="D1178" s="19">
        <f>IF(OR('Client Info'!J1178=Reference!$A$7),0,IF(OR(Reference!$A$5='Client Info'!J1178, 'Client Info'!J1178=Reference!$A$19,'Client Info'!J1178=Reference!$A$23,'Client Info'!J1178=Reference!$A$12),25, IF(OR('Client Info'!J1178=Reference!$A$6, 'Client Info'!J1178=Reference!$A$16),15, IF(OR('Client Info'!J1178=Reference!$A$4,'Client Info'!J1178=Reference!$A$13,'Client Info'!J1178=Reference!$A$17,),5,0))))</f>
        <v>0</v>
      </c>
      <c r="E1178" s="19">
        <f>IF('Client Info'!O1178&lt;Reference!$E$5,0,IF(AND('Client Info'!O1178&gt;=Reference!$E$5,'Client Info'!O1178&lt;Reference!$E$6),5,IF(AND('Client Info'!O1178&gt;=Reference!$E$6,'Client Info'!O1178&lt;Reference!$E$7),15,IF(Reference!$E$7&lt;='Client Info'!O1178,25))))</f>
        <v>0</v>
      </c>
      <c r="F1178" s="19">
        <f>IF(OR('Client Info'!R1178=Reference!$B$4,'Client Info'!R1178=Reference!$B$5,'Client Info'!R1178=Reference!$B$6),25,0)</f>
        <v>25</v>
      </c>
      <c r="G1178" s="19">
        <f t="shared" si="19"/>
        <v>25</v>
      </c>
      <c r="H1178" s="19" t="s">
        <v>1365</v>
      </c>
    </row>
    <row r="1179" spans="1:8" x14ac:dyDescent="0.35">
      <c r="A1179" s="7" t="str">
        <f>VLOOKUP(B1179,'Client Info'!$A:$B,2, FALSE)</f>
        <v>Sylvia Martini</v>
      </c>
      <c r="B1179" s="19" t="str">
        <f>'Client Info'!A1179</f>
        <v>EDC1348</v>
      </c>
      <c r="C1179" s="19">
        <f ca="1">(IF('Client Info'!M1179="","",(IF(YEARFRAC('Client Info'!M1179,Reference!$C$4)&lt;1,0,IF(AND(YEARFRAC('Client Info'!M1179,Reference!$C$4)&gt;=1,YEARFRAC('Client Info'!M1179,Reference!$C$4)&lt;=3),5,IF(AND(YEARFRAC('Client Info'!M1179,Reference!$C$4)&gt;=4,YEARFRAC('Client Info'!M1179,Reference!$C$4)&lt;=7),15,IF(YEARFRAC('Client Info'!M1179,Reference!$C$4)&gt;=8,25,IF(YEARFRAC('Client Info'!M1179,Reference!$C$4)=YEARFRAC('Client Info'!M1179,Reference!$C$4),0,0))))))))</f>
        <v>15</v>
      </c>
      <c r="D1179" s="19">
        <f>IF(OR('Client Info'!J1179=Reference!$A$7),0,IF(OR(Reference!$A$5='Client Info'!J1179, 'Client Info'!J1179=Reference!$A$19,'Client Info'!J1179=Reference!$A$23,'Client Info'!J1179=Reference!$A$12),25, IF(OR('Client Info'!J1179=Reference!$A$6, 'Client Info'!J1179=Reference!$A$16),15, IF(OR('Client Info'!J1179=Reference!$A$4,'Client Info'!J1179=Reference!$A$13,'Client Info'!J1179=Reference!$A$17,),5,0))))</f>
        <v>15</v>
      </c>
      <c r="E1179" s="19">
        <f>IF('Client Info'!O1179&lt;Reference!$E$5,0,IF(AND('Client Info'!O1179&gt;=Reference!$E$5,'Client Info'!O1179&lt;Reference!$E$6),5,IF(AND('Client Info'!O1179&gt;=Reference!$E$6,'Client Info'!O1179&lt;Reference!$E$7),15,IF(Reference!$E$7&lt;='Client Info'!O1179,25))))</f>
        <v>5</v>
      </c>
      <c r="F1179" s="19">
        <f>IF(OR('Client Info'!R1179=Reference!$B$4,'Client Info'!R1179=Reference!$B$5,'Client Info'!R1179=Reference!$B$6),25,0)</f>
        <v>25</v>
      </c>
      <c r="G1179" s="19">
        <f t="shared" ca="1" si="19"/>
        <v>60</v>
      </c>
      <c r="H1179" s="19" t="s">
        <v>822</v>
      </c>
    </row>
    <row r="1180" spans="1:8" x14ac:dyDescent="0.35">
      <c r="A1180" s="7" t="str">
        <f>VLOOKUP(B1180,'Client Info'!$A:$B,2, FALSE)</f>
        <v>Alondra Gaytan</v>
      </c>
      <c r="B1180" s="19" t="str">
        <f>'Client Info'!A1180</f>
        <v>EDC2187</v>
      </c>
      <c r="C1180" s="19" t="str">
        <f>(IF('Client Info'!M1180="","",(IF(YEARFRAC('Client Info'!M1180,Reference!$C$4)&lt;1,0,IF(AND(YEARFRAC('Client Info'!M1180,Reference!$C$4)&gt;=1,YEARFRAC('Client Info'!M1180,Reference!$C$4)&lt;=3),5,IF(AND(YEARFRAC('Client Info'!M1180,Reference!$C$4)&gt;=4,YEARFRAC('Client Info'!M1180,Reference!$C$4)&lt;=7),15,IF(YEARFRAC('Client Info'!M1180,Reference!$C$4)&gt;=8,25,IF(YEARFRAC('Client Info'!M1180,Reference!$C$4)=YEARFRAC('Client Info'!M1180,Reference!$C$4),0,0))))))))</f>
        <v/>
      </c>
      <c r="D1180" s="19">
        <f>IF(OR('Client Info'!J1180=Reference!$A$7),0,IF(OR(Reference!$A$5='Client Info'!J1180, 'Client Info'!J1180=Reference!$A$19,'Client Info'!J1180=Reference!$A$23,'Client Info'!J1180=Reference!$A$12),25, IF(OR('Client Info'!J1180=Reference!$A$6, 'Client Info'!J1180=Reference!$A$16),15, IF(OR('Client Info'!J1180=Reference!$A$4,'Client Info'!J1180=Reference!$A$13,'Client Info'!J1180=Reference!$A$17,),5,0))))</f>
        <v>5</v>
      </c>
      <c r="E1180" s="19">
        <f>IF('Client Info'!O1180&lt;Reference!$E$5,0,IF(AND('Client Info'!O1180&gt;=Reference!$E$5,'Client Info'!O1180&lt;Reference!$E$6),5,IF(AND('Client Info'!O1180&gt;=Reference!$E$6,'Client Info'!O1180&lt;Reference!$E$7),15,IF(Reference!$E$7&lt;='Client Info'!O1180,25))))</f>
        <v>0</v>
      </c>
      <c r="F1180" s="19">
        <f>IF(OR('Client Info'!R1180=Reference!$B$4,'Client Info'!R1180=Reference!$B$5,'Client Info'!R1180=Reference!$B$6),25,0)</f>
        <v>0</v>
      </c>
      <c r="G1180" s="19">
        <f t="shared" ref="G1180:G1243" si="20">SUM(C1180:F1180)</f>
        <v>5</v>
      </c>
      <c r="H1180" s="19" t="s">
        <v>885</v>
      </c>
    </row>
    <row r="1181" spans="1:8" x14ac:dyDescent="0.35">
      <c r="A1181" s="7" t="str">
        <f>VLOOKUP(B1181,'Client Info'!$A:$B,2, FALSE)</f>
        <v>Eric J. Zackrison</v>
      </c>
      <c r="B1181" s="19" t="str">
        <f>'Client Info'!A1181</f>
        <v>EDC2419</v>
      </c>
      <c r="C1181" s="19">
        <f ca="1">(IF('Client Info'!M1181="","",(IF(YEARFRAC('Client Info'!M1181,Reference!$C$4)&lt;1,0,IF(AND(YEARFRAC('Client Info'!M1181,Reference!$C$4)&gt;=1,YEARFRAC('Client Info'!M1181,Reference!$C$4)&lt;=3),5,IF(AND(YEARFRAC('Client Info'!M1181,Reference!$C$4)&gt;=4,YEARFRAC('Client Info'!M1181,Reference!$C$4)&lt;=7),15,IF(YEARFRAC('Client Info'!M1181,Reference!$C$4)&gt;=8,25,IF(YEARFRAC('Client Info'!M1181,Reference!$C$4)=YEARFRAC('Client Info'!M1181,Reference!$C$4),0,0))))))))</f>
        <v>5</v>
      </c>
      <c r="D1181" s="19">
        <f>IF(OR('Client Info'!J1181=Reference!$A$7),0,IF(OR(Reference!$A$5='Client Info'!J1181, 'Client Info'!J1181=Reference!$A$19,'Client Info'!J1181=Reference!$A$23,'Client Info'!J1181=Reference!$A$12),25, IF(OR('Client Info'!J1181=Reference!$A$6, 'Client Info'!J1181=Reference!$A$16),15, IF(OR('Client Info'!J1181=Reference!$A$4,'Client Info'!J1181=Reference!$A$13,'Client Info'!J1181=Reference!$A$17,),5,0))))</f>
        <v>5</v>
      </c>
      <c r="E1181" s="19">
        <f>IF('Client Info'!O1181&lt;Reference!$E$5,0,IF(AND('Client Info'!O1181&gt;=Reference!$E$5,'Client Info'!O1181&lt;Reference!$E$6),5,IF(AND('Client Info'!O1181&gt;=Reference!$E$6,'Client Info'!O1181&lt;Reference!$E$7),15,IF(Reference!$E$7&lt;='Client Info'!O1181,25))))</f>
        <v>15</v>
      </c>
      <c r="F1181" s="19">
        <f>IF(OR('Client Info'!R1181=Reference!$B$4,'Client Info'!R1181=Reference!$B$5,'Client Info'!R1181=Reference!$B$6),25,0)</f>
        <v>0</v>
      </c>
      <c r="G1181" s="19">
        <f t="shared" ca="1" si="20"/>
        <v>25</v>
      </c>
      <c r="H1181" s="19" t="s">
        <v>1367</v>
      </c>
    </row>
    <row r="1182" spans="1:8" x14ac:dyDescent="0.35">
      <c r="A1182" s="7" t="str">
        <f>VLOOKUP(B1182,'Client Info'!$A:$B,2, FALSE)</f>
        <v>Mary Anne Rooney</v>
      </c>
      <c r="B1182" s="19" t="str">
        <f>'Client Info'!A1182</f>
        <v>EDC0516</v>
      </c>
      <c r="C1182" s="19">
        <f ca="1">(IF('Client Info'!M1182="","",(IF(YEARFRAC('Client Info'!M1182,Reference!$C$4)&lt;1,0,IF(AND(YEARFRAC('Client Info'!M1182,Reference!$C$4)&gt;=1,YEARFRAC('Client Info'!M1182,Reference!$C$4)&lt;=3),5,IF(AND(YEARFRAC('Client Info'!M1182,Reference!$C$4)&gt;=4,YEARFRAC('Client Info'!M1182,Reference!$C$4)&lt;=7),15,IF(YEARFRAC('Client Info'!M1182,Reference!$C$4)&gt;=8,25,IF(YEARFRAC('Client Info'!M1182,Reference!$C$4)=YEARFRAC('Client Info'!M1182,Reference!$C$4),0,0))))))))</f>
        <v>25</v>
      </c>
      <c r="D1182" s="19">
        <f>IF(OR('Client Info'!J1182=Reference!$A$7),0,IF(OR(Reference!$A$5='Client Info'!J1182, 'Client Info'!J1182=Reference!$A$19,'Client Info'!J1182=Reference!$A$23,'Client Info'!J1182=Reference!$A$12),25, IF(OR('Client Info'!J1182=Reference!$A$6, 'Client Info'!J1182=Reference!$A$16),15, IF(OR('Client Info'!J1182=Reference!$A$4,'Client Info'!J1182=Reference!$A$13,'Client Info'!J1182=Reference!$A$17,),5,0))))</f>
        <v>25</v>
      </c>
      <c r="E1182" s="19">
        <f>IF('Client Info'!O1182&lt;Reference!$E$5,0,IF(AND('Client Info'!O1182&gt;=Reference!$E$5,'Client Info'!O1182&lt;Reference!$E$6),5,IF(AND('Client Info'!O1182&gt;=Reference!$E$6,'Client Info'!O1182&lt;Reference!$E$7),15,IF(Reference!$E$7&lt;='Client Info'!O1182,25))))</f>
        <v>25</v>
      </c>
      <c r="F1182" s="19">
        <f>IF(OR('Client Info'!R1182=Reference!$B$4,'Client Info'!R1182=Reference!$B$5,'Client Info'!R1182=Reference!$B$6),25,0)</f>
        <v>25</v>
      </c>
      <c r="G1182" s="19">
        <f t="shared" ca="1" si="20"/>
        <v>100</v>
      </c>
      <c r="H1182" s="19" t="s">
        <v>1659</v>
      </c>
    </row>
    <row r="1183" spans="1:8" x14ac:dyDescent="0.35">
      <c r="A1183" s="7" t="str">
        <f>VLOOKUP(B1183,'Client Info'!$A:$B,2, FALSE)</f>
        <v>Eric J. Zackrison</v>
      </c>
      <c r="B1183" s="19" t="str">
        <f>'Client Info'!A1183</f>
        <v>EDC2389</v>
      </c>
      <c r="C1183" s="19" t="str">
        <f>(IF('Client Info'!M1183="","",(IF(YEARFRAC('Client Info'!M1183,Reference!$C$4)&lt;1,0,IF(AND(YEARFRAC('Client Info'!M1183,Reference!$C$4)&gt;=1,YEARFRAC('Client Info'!M1183,Reference!$C$4)&lt;=3),5,IF(AND(YEARFRAC('Client Info'!M1183,Reference!$C$4)&gt;=4,YEARFRAC('Client Info'!M1183,Reference!$C$4)&lt;=7),15,IF(YEARFRAC('Client Info'!M1183,Reference!$C$4)&gt;=8,25,IF(YEARFRAC('Client Info'!M1183,Reference!$C$4)=YEARFRAC('Client Info'!M1183,Reference!$C$4),0,0))))))))</f>
        <v/>
      </c>
      <c r="D1183" s="19">
        <f>IF(OR('Client Info'!J1183=Reference!$A$7),0,IF(OR(Reference!$A$5='Client Info'!J1183, 'Client Info'!J1183=Reference!$A$19,'Client Info'!J1183=Reference!$A$23,'Client Info'!J1183=Reference!$A$12),25, IF(OR('Client Info'!J1183=Reference!$A$6, 'Client Info'!J1183=Reference!$A$16),15, IF(OR('Client Info'!J1183=Reference!$A$4,'Client Info'!J1183=Reference!$A$13,'Client Info'!J1183=Reference!$A$17,),5,0))))</f>
        <v>0</v>
      </c>
      <c r="E1183" s="19">
        <f>IF('Client Info'!O1183&lt;Reference!$E$5,0,IF(AND('Client Info'!O1183&gt;=Reference!$E$5,'Client Info'!O1183&lt;Reference!$E$6),5,IF(AND('Client Info'!O1183&gt;=Reference!$E$6,'Client Info'!O1183&lt;Reference!$E$7),15,IF(Reference!$E$7&lt;='Client Info'!O1183,25))))</f>
        <v>0</v>
      </c>
      <c r="F1183" s="19">
        <f>IF(OR('Client Info'!R1183=Reference!$B$4,'Client Info'!R1183=Reference!$B$5,'Client Info'!R1183=Reference!$B$6),25,0)</f>
        <v>0</v>
      </c>
      <c r="G1183" s="19">
        <f t="shared" si="20"/>
        <v>0</v>
      </c>
      <c r="H1183" s="19" t="s">
        <v>1367</v>
      </c>
    </row>
    <row r="1184" spans="1:8" x14ac:dyDescent="0.35">
      <c r="A1184" s="7" t="str">
        <f>VLOOKUP(B1184,'Client Info'!$A:$B,2, FALSE)</f>
        <v>Georg Winkler</v>
      </c>
      <c r="B1184" s="19" t="str">
        <f>'Client Info'!A1184</f>
        <v>EDC1804g</v>
      </c>
      <c r="C1184" s="19">
        <f ca="1">(IF('Client Info'!M1184="","",(IF(YEARFRAC('Client Info'!M1184,Reference!$C$4)&lt;1,0,IF(AND(YEARFRAC('Client Info'!M1184,Reference!$C$4)&gt;=1,YEARFRAC('Client Info'!M1184,Reference!$C$4)&lt;=3),5,IF(AND(YEARFRAC('Client Info'!M1184,Reference!$C$4)&gt;=4,YEARFRAC('Client Info'!M1184,Reference!$C$4)&lt;=7),15,IF(YEARFRAC('Client Info'!M1184,Reference!$C$4)&gt;=8,25,IF(YEARFRAC('Client Info'!M1184,Reference!$C$4)=YEARFRAC('Client Info'!M1184,Reference!$C$4),0,0))))))))</f>
        <v>15</v>
      </c>
      <c r="D1184" s="19">
        <f>IF(OR('Client Info'!J1184=Reference!$A$7),0,IF(OR(Reference!$A$5='Client Info'!J1184, 'Client Info'!J1184=Reference!$A$19,'Client Info'!J1184=Reference!$A$23,'Client Info'!J1184=Reference!$A$12),25, IF(OR('Client Info'!J1184=Reference!$A$6, 'Client Info'!J1184=Reference!$A$16),15, IF(OR('Client Info'!J1184=Reference!$A$4,'Client Info'!J1184=Reference!$A$13,'Client Info'!J1184=Reference!$A$17,),5,0))))</f>
        <v>25</v>
      </c>
      <c r="E1184" s="19">
        <f>IF('Client Info'!O1184&lt;Reference!$E$5,0,IF(AND('Client Info'!O1184&gt;=Reference!$E$5,'Client Info'!O1184&lt;Reference!$E$6),5,IF(AND('Client Info'!O1184&gt;=Reference!$E$6,'Client Info'!O1184&lt;Reference!$E$7),15,IF(Reference!$E$7&lt;='Client Info'!O1184,25))))</f>
        <v>15</v>
      </c>
      <c r="F1184" s="19">
        <f>IF(OR('Client Info'!R1184=Reference!$B$4,'Client Info'!R1184=Reference!$B$5,'Client Info'!R1184=Reference!$B$6),25,0)</f>
        <v>25</v>
      </c>
      <c r="G1184" s="19">
        <f t="shared" ca="1" si="20"/>
        <v>80</v>
      </c>
      <c r="H1184" s="19" t="s">
        <v>1063</v>
      </c>
    </row>
    <row r="1185" spans="1:8" x14ac:dyDescent="0.35">
      <c r="A1185" s="7" t="str">
        <f>VLOOKUP(B1185,'Client Info'!$A:$B,2, FALSE)</f>
        <v>Pat Sweeney</v>
      </c>
      <c r="B1185" s="19" t="str">
        <f>'Client Info'!A1185</f>
        <v>EDC0419</v>
      </c>
      <c r="C1185" s="19">
        <f ca="1">(IF('Client Info'!M1185="","",(IF(YEARFRAC('Client Info'!M1185,Reference!$C$4)&lt;1,0,IF(AND(YEARFRAC('Client Info'!M1185,Reference!$C$4)&gt;=1,YEARFRAC('Client Info'!M1185,Reference!$C$4)&lt;=3),5,IF(AND(YEARFRAC('Client Info'!M1185,Reference!$C$4)&gt;=4,YEARFRAC('Client Info'!M1185,Reference!$C$4)&lt;=7),15,IF(YEARFRAC('Client Info'!M1185,Reference!$C$4)&gt;=8,25,IF(YEARFRAC('Client Info'!M1185,Reference!$C$4)=YEARFRAC('Client Info'!M1185,Reference!$C$4),0,0))))))))</f>
        <v>0</v>
      </c>
      <c r="D1185" s="19">
        <f>IF(OR('Client Info'!J1185=Reference!$A$7),0,IF(OR(Reference!$A$5='Client Info'!J1185, 'Client Info'!J1185=Reference!$A$19,'Client Info'!J1185=Reference!$A$23,'Client Info'!J1185=Reference!$A$12),25, IF(OR('Client Info'!J1185=Reference!$A$6, 'Client Info'!J1185=Reference!$A$16),15, IF(OR('Client Info'!J1185=Reference!$A$4,'Client Info'!J1185=Reference!$A$13,'Client Info'!J1185=Reference!$A$17,),5,0))))</f>
        <v>5</v>
      </c>
      <c r="E1185" s="19">
        <f>IF('Client Info'!O1185&lt;Reference!$E$5,0,IF(AND('Client Info'!O1185&gt;=Reference!$E$5,'Client Info'!O1185&lt;Reference!$E$6),5,IF(AND('Client Info'!O1185&gt;=Reference!$E$6,'Client Info'!O1185&lt;Reference!$E$7),15,IF(Reference!$E$7&lt;='Client Info'!O1185,25))))</f>
        <v>0</v>
      </c>
      <c r="F1185" s="19">
        <f>IF(OR('Client Info'!R1185=Reference!$B$4,'Client Info'!R1185=Reference!$B$5,'Client Info'!R1185=Reference!$B$6),25,0)</f>
        <v>25</v>
      </c>
      <c r="G1185" s="19">
        <f t="shared" ca="1" si="20"/>
        <v>30</v>
      </c>
      <c r="H1185" s="19" t="s">
        <v>796</v>
      </c>
    </row>
    <row r="1186" spans="1:8" x14ac:dyDescent="0.35">
      <c r="A1186" s="7" t="str">
        <f>VLOOKUP(B1186,'Client Info'!$A:$B,2, FALSE)</f>
        <v>Bill Bartels</v>
      </c>
      <c r="B1186" s="19" t="str">
        <f>'Client Info'!A1186</f>
        <v>EDC2980</v>
      </c>
      <c r="C1186" s="19">
        <f ca="1">(IF('Client Info'!M1186="","",(IF(YEARFRAC('Client Info'!M1186,Reference!$C$4)&lt;1,0,IF(AND(YEARFRAC('Client Info'!M1186,Reference!$C$4)&gt;=1,YEARFRAC('Client Info'!M1186,Reference!$C$4)&lt;=3),5,IF(AND(YEARFRAC('Client Info'!M1186,Reference!$C$4)&gt;=4,YEARFRAC('Client Info'!M1186,Reference!$C$4)&lt;=7),15,IF(YEARFRAC('Client Info'!M1186,Reference!$C$4)&gt;=8,25,IF(YEARFRAC('Client Info'!M1186,Reference!$C$4)=YEARFRAC('Client Info'!M1186,Reference!$C$4),0,0))))))))</f>
        <v>25</v>
      </c>
      <c r="D1186" s="19">
        <f>IF(OR('Client Info'!J1186=Reference!$A$7),0,IF(OR(Reference!$A$5='Client Info'!J1186, 'Client Info'!J1186=Reference!$A$19,'Client Info'!J1186=Reference!$A$23,'Client Info'!J1186=Reference!$A$12),25, IF(OR('Client Info'!J1186=Reference!$A$6, 'Client Info'!J1186=Reference!$A$16),15, IF(OR('Client Info'!J1186=Reference!$A$4,'Client Info'!J1186=Reference!$A$13,'Client Info'!J1186=Reference!$A$17,),5,0))))</f>
        <v>5</v>
      </c>
      <c r="E1186" s="19">
        <f>IF('Client Info'!O1186&lt;Reference!$E$5,0,IF(AND('Client Info'!O1186&gt;=Reference!$E$5,'Client Info'!O1186&lt;Reference!$E$6),5,IF(AND('Client Info'!O1186&gt;=Reference!$E$6,'Client Info'!O1186&lt;Reference!$E$7),15,IF(Reference!$E$7&lt;='Client Info'!O1186,25))))</f>
        <v>5</v>
      </c>
      <c r="F1186" s="19">
        <f>IF(OR('Client Info'!R1186=Reference!$B$4,'Client Info'!R1186=Reference!$B$5,'Client Info'!R1186=Reference!$B$6),25,0)</f>
        <v>25</v>
      </c>
      <c r="G1186" s="19">
        <f t="shared" ca="1" si="20"/>
        <v>60</v>
      </c>
      <c r="H1186" s="19" t="s">
        <v>812</v>
      </c>
    </row>
    <row r="1187" spans="1:8" x14ac:dyDescent="0.35">
      <c r="A1187" s="7" t="str">
        <f>VLOOKUP(B1187,'Client Info'!$A:$B,2, FALSE)</f>
        <v>Eric J. Zackrison</v>
      </c>
      <c r="B1187" s="19" t="str">
        <f>'Client Info'!A1187</f>
        <v>EDC2505</v>
      </c>
      <c r="C1187" s="19" t="str">
        <f>(IF('Client Info'!M1187="","",(IF(YEARFRAC('Client Info'!M1187,Reference!$C$4)&lt;1,0,IF(AND(YEARFRAC('Client Info'!M1187,Reference!$C$4)&gt;=1,YEARFRAC('Client Info'!M1187,Reference!$C$4)&lt;=3),5,IF(AND(YEARFRAC('Client Info'!M1187,Reference!$C$4)&gt;=4,YEARFRAC('Client Info'!M1187,Reference!$C$4)&lt;=7),15,IF(YEARFRAC('Client Info'!M1187,Reference!$C$4)&gt;=8,25,IF(YEARFRAC('Client Info'!M1187,Reference!$C$4)=YEARFRAC('Client Info'!M1187,Reference!$C$4),0,0))))))))</f>
        <v/>
      </c>
      <c r="D1187" s="19">
        <f>IF(OR('Client Info'!J1187=Reference!$A$7),0,IF(OR(Reference!$A$5='Client Info'!J1187, 'Client Info'!J1187=Reference!$A$19,'Client Info'!J1187=Reference!$A$23,'Client Info'!J1187=Reference!$A$12),25, IF(OR('Client Info'!J1187=Reference!$A$6, 'Client Info'!J1187=Reference!$A$16),15, IF(OR('Client Info'!J1187=Reference!$A$4,'Client Info'!J1187=Reference!$A$13,'Client Info'!J1187=Reference!$A$17,),5,0))))</f>
        <v>5</v>
      </c>
      <c r="E1187" s="19">
        <f>IF('Client Info'!O1187&lt;Reference!$E$5,0,IF(AND('Client Info'!O1187&gt;=Reference!$E$5,'Client Info'!O1187&lt;Reference!$E$6),5,IF(AND('Client Info'!O1187&gt;=Reference!$E$6,'Client Info'!O1187&lt;Reference!$E$7),15,IF(Reference!$E$7&lt;='Client Info'!O1187,25))))</f>
        <v>0</v>
      </c>
      <c r="F1187" s="19">
        <f>IF(OR('Client Info'!R1187=Reference!$B$4,'Client Info'!R1187=Reference!$B$5,'Client Info'!R1187=Reference!$B$6),25,0)</f>
        <v>0</v>
      </c>
      <c r="G1187" s="19">
        <f t="shared" si="20"/>
        <v>5</v>
      </c>
      <c r="H1187" s="19" t="s">
        <v>1367</v>
      </c>
    </row>
    <row r="1188" spans="1:8" x14ac:dyDescent="0.35">
      <c r="A1188" s="7" t="str">
        <f>VLOOKUP(B1188,'Client Info'!$A:$B,2, FALSE)</f>
        <v>Rose Obetz</v>
      </c>
      <c r="B1188" s="19" t="str">
        <f>'Client Info'!A1188</f>
        <v>EDC2027g</v>
      </c>
      <c r="C1188" s="19">
        <f ca="1">(IF('Client Info'!M1188="","",(IF(YEARFRAC('Client Info'!M1188,Reference!$C$4)&lt;1,0,IF(AND(YEARFRAC('Client Info'!M1188,Reference!$C$4)&gt;=1,YEARFRAC('Client Info'!M1188,Reference!$C$4)&lt;=3),5,IF(AND(YEARFRAC('Client Info'!M1188,Reference!$C$4)&gt;=4,YEARFRAC('Client Info'!M1188,Reference!$C$4)&lt;=7),15,IF(YEARFRAC('Client Info'!M1188,Reference!$C$4)&gt;=8,25,IF(YEARFRAC('Client Info'!M1188,Reference!$C$4)=YEARFRAC('Client Info'!M1188,Reference!$C$4),0,0))))))))</f>
        <v>0</v>
      </c>
      <c r="D1188" s="19">
        <f>IF(OR('Client Info'!J1188=Reference!$A$7),0,IF(OR(Reference!$A$5='Client Info'!J1188, 'Client Info'!J1188=Reference!$A$19,'Client Info'!J1188=Reference!$A$23,'Client Info'!J1188=Reference!$A$12),25, IF(OR('Client Info'!J1188=Reference!$A$6, 'Client Info'!J1188=Reference!$A$16),15, IF(OR('Client Info'!J1188=Reference!$A$4,'Client Info'!J1188=Reference!$A$13,'Client Info'!J1188=Reference!$A$17,),5,0))))</f>
        <v>5</v>
      </c>
      <c r="E1188" s="19">
        <f>IF('Client Info'!O1188&lt;Reference!$E$5,0,IF(AND('Client Info'!O1188&gt;=Reference!$E$5,'Client Info'!O1188&lt;Reference!$E$6),5,IF(AND('Client Info'!O1188&gt;=Reference!$E$6,'Client Info'!O1188&lt;Reference!$E$7),15,IF(Reference!$E$7&lt;='Client Info'!O1188,25))))</f>
        <v>0</v>
      </c>
      <c r="F1188" s="19">
        <f>IF(OR('Client Info'!R1188=Reference!$B$4,'Client Info'!R1188=Reference!$B$5,'Client Info'!R1188=Reference!$B$6),25,0)</f>
        <v>0</v>
      </c>
      <c r="G1188" s="19">
        <f t="shared" ca="1" si="20"/>
        <v>5</v>
      </c>
      <c r="H1188" s="19" t="s">
        <v>874</v>
      </c>
    </row>
    <row r="1189" spans="1:8" x14ac:dyDescent="0.35">
      <c r="A1189" s="7" t="str">
        <f>VLOOKUP(B1189,'Client Info'!$A:$B,2, FALSE)</f>
        <v>Michael Kauffman</v>
      </c>
      <c r="B1189" s="19" t="str">
        <f>'Client Info'!A1189</f>
        <v>EDC2984</v>
      </c>
      <c r="C1189" s="19" t="str">
        <f>(IF('Client Info'!M1189="","",(IF(YEARFRAC('Client Info'!M1189,Reference!$C$4)&lt;1,0,IF(AND(YEARFRAC('Client Info'!M1189,Reference!$C$4)&gt;=1,YEARFRAC('Client Info'!M1189,Reference!$C$4)&lt;=3),5,IF(AND(YEARFRAC('Client Info'!M1189,Reference!$C$4)&gt;=4,YEARFRAC('Client Info'!M1189,Reference!$C$4)&lt;=7),15,IF(YEARFRAC('Client Info'!M1189,Reference!$C$4)&gt;=8,25,IF(YEARFRAC('Client Info'!M1189,Reference!$C$4)=YEARFRAC('Client Info'!M1189,Reference!$C$4),0,0))))))))</f>
        <v/>
      </c>
      <c r="D1189" s="19">
        <f>IF(OR('Client Info'!J1189=Reference!$A$7),0,IF(OR(Reference!$A$5='Client Info'!J1189, 'Client Info'!J1189=Reference!$A$19,'Client Info'!J1189=Reference!$A$23,'Client Info'!J1189=Reference!$A$12),25, IF(OR('Client Info'!J1189=Reference!$A$6, 'Client Info'!J1189=Reference!$A$16),15, IF(OR('Client Info'!J1189=Reference!$A$4,'Client Info'!J1189=Reference!$A$13,'Client Info'!J1189=Reference!$A$17,),5,0))))</f>
        <v>0</v>
      </c>
      <c r="E1189" s="19">
        <f>IF('Client Info'!O1189&lt;Reference!$E$5,0,IF(AND('Client Info'!O1189&gt;=Reference!$E$5,'Client Info'!O1189&lt;Reference!$E$6),5,IF(AND('Client Info'!O1189&gt;=Reference!$E$6,'Client Info'!O1189&lt;Reference!$E$7),15,IF(Reference!$E$7&lt;='Client Info'!O1189,25))))</f>
        <v>0</v>
      </c>
      <c r="F1189" s="19">
        <f>IF(OR('Client Info'!R1189=Reference!$B$4,'Client Info'!R1189=Reference!$B$5,'Client Info'!R1189=Reference!$B$6),25,0)</f>
        <v>25</v>
      </c>
      <c r="G1189" s="19">
        <f t="shared" si="20"/>
        <v>25</v>
      </c>
      <c r="H1189" s="19" t="s">
        <v>882</v>
      </c>
    </row>
    <row r="1190" spans="1:8" x14ac:dyDescent="0.35">
      <c r="A1190" s="7" t="str">
        <f>VLOOKUP(B1190,'Client Info'!$A:$B,2, FALSE)</f>
        <v>Georg Winkler</v>
      </c>
      <c r="B1190" s="19" t="str">
        <f>'Client Info'!A1190</f>
        <v>EDC1841g</v>
      </c>
      <c r="C1190" s="19" t="str">
        <f>(IF('Client Info'!M1190="","",(IF(YEARFRAC('Client Info'!M1190,Reference!$C$4)&lt;1,0,IF(AND(YEARFRAC('Client Info'!M1190,Reference!$C$4)&gt;=1,YEARFRAC('Client Info'!M1190,Reference!$C$4)&lt;=3),5,IF(AND(YEARFRAC('Client Info'!M1190,Reference!$C$4)&gt;=4,YEARFRAC('Client Info'!M1190,Reference!$C$4)&lt;=7),15,IF(YEARFRAC('Client Info'!M1190,Reference!$C$4)&gt;=8,25,IF(YEARFRAC('Client Info'!M1190,Reference!$C$4)=YEARFRAC('Client Info'!M1190,Reference!$C$4),0,0))))))))</f>
        <v/>
      </c>
      <c r="D1190" s="19">
        <f>IF(OR('Client Info'!J1190=Reference!$A$7),0,IF(OR(Reference!$A$5='Client Info'!J1190, 'Client Info'!J1190=Reference!$A$19,'Client Info'!J1190=Reference!$A$23,'Client Info'!J1190=Reference!$A$12),25, IF(OR('Client Info'!J1190=Reference!$A$6, 'Client Info'!J1190=Reference!$A$16),15, IF(OR('Client Info'!J1190=Reference!$A$4,'Client Info'!J1190=Reference!$A$13,'Client Info'!J1190=Reference!$A$17,),5,0))))</f>
        <v>5</v>
      </c>
      <c r="E1190" s="19">
        <f>IF('Client Info'!O1190&lt;Reference!$E$5,0,IF(AND('Client Info'!O1190&gt;=Reference!$E$5,'Client Info'!O1190&lt;Reference!$E$6),5,IF(AND('Client Info'!O1190&gt;=Reference!$E$6,'Client Info'!O1190&lt;Reference!$E$7),15,IF(Reference!$E$7&lt;='Client Info'!O1190,25))))</f>
        <v>0</v>
      </c>
      <c r="F1190" s="19">
        <f>IF(OR('Client Info'!R1190=Reference!$B$4,'Client Info'!R1190=Reference!$B$5,'Client Info'!R1190=Reference!$B$6),25,0)</f>
        <v>0</v>
      </c>
      <c r="G1190" s="19">
        <f t="shared" si="20"/>
        <v>5</v>
      </c>
      <c r="H1190" s="19" t="s">
        <v>1063</v>
      </c>
    </row>
    <row r="1191" spans="1:8" x14ac:dyDescent="0.35">
      <c r="A1191" s="7" t="str">
        <f>VLOOKUP(B1191,'Client Info'!$A:$B,2, FALSE)</f>
        <v>Pat Sweeney</v>
      </c>
      <c r="B1191" s="19" t="str">
        <f>'Client Info'!A1191</f>
        <v>EDC2010g</v>
      </c>
      <c r="C1191" s="19" t="str">
        <f>(IF('Client Info'!M1191="","",(IF(YEARFRAC('Client Info'!M1191,Reference!$C$4)&lt;1,0,IF(AND(YEARFRAC('Client Info'!M1191,Reference!$C$4)&gt;=1,YEARFRAC('Client Info'!M1191,Reference!$C$4)&lt;=3),5,IF(AND(YEARFRAC('Client Info'!M1191,Reference!$C$4)&gt;=4,YEARFRAC('Client Info'!M1191,Reference!$C$4)&lt;=7),15,IF(YEARFRAC('Client Info'!M1191,Reference!$C$4)&gt;=8,25,IF(YEARFRAC('Client Info'!M1191,Reference!$C$4)=YEARFRAC('Client Info'!M1191,Reference!$C$4),0,0))))))))</f>
        <v/>
      </c>
      <c r="D1191" s="19">
        <f>IF(OR('Client Info'!J1191=Reference!$A$7),0,IF(OR(Reference!$A$5='Client Info'!J1191, 'Client Info'!J1191=Reference!$A$19,'Client Info'!J1191=Reference!$A$23,'Client Info'!J1191=Reference!$A$12),25, IF(OR('Client Info'!J1191=Reference!$A$6, 'Client Info'!J1191=Reference!$A$16),15, IF(OR('Client Info'!J1191=Reference!$A$4,'Client Info'!J1191=Reference!$A$13,'Client Info'!J1191=Reference!$A$17,),5,0))))</f>
        <v>15</v>
      </c>
      <c r="E1191" s="19">
        <f>IF('Client Info'!O1191&lt;Reference!$E$5,0,IF(AND('Client Info'!O1191&gt;=Reference!$E$5,'Client Info'!O1191&lt;Reference!$E$6),5,IF(AND('Client Info'!O1191&gt;=Reference!$E$6,'Client Info'!O1191&lt;Reference!$E$7),15,IF(Reference!$E$7&lt;='Client Info'!O1191,25))))</f>
        <v>0</v>
      </c>
      <c r="F1191" s="19">
        <f>IF(OR('Client Info'!R1191=Reference!$B$4,'Client Info'!R1191=Reference!$B$5,'Client Info'!R1191=Reference!$B$6),25,0)</f>
        <v>0</v>
      </c>
      <c r="G1191" s="19">
        <f t="shared" si="20"/>
        <v>15</v>
      </c>
      <c r="H1191" s="19" t="s">
        <v>796</v>
      </c>
    </row>
    <row r="1192" spans="1:8" x14ac:dyDescent="0.35">
      <c r="A1192" s="7" t="str">
        <f>VLOOKUP(B1192,'Client Info'!$A:$B,2, FALSE)</f>
        <v>Bill Bartels</v>
      </c>
      <c r="B1192" s="19" t="str">
        <f>'Client Info'!A1192</f>
        <v>EDC1801g</v>
      </c>
      <c r="C1192" s="19">
        <f ca="1">(IF('Client Info'!M1192="","",(IF(YEARFRAC('Client Info'!M1192,Reference!$C$4)&lt;1,0,IF(AND(YEARFRAC('Client Info'!M1192,Reference!$C$4)&gt;=1,YEARFRAC('Client Info'!M1192,Reference!$C$4)&lt;=3),5,IF(AND(YEARFRAC('Client Info'!M1192,Reference!$C$4)&gt;=4,YEARFRAC('Client Info'!M1192,Reference!$C$4)&lt;=7),15,IF(YEARFRAC('Client Info'!M1192,Reference!$C$4)&gt;=8,25,IF(YEARFRAC('Client Info'!M1192,Reference!$C$4)=YEARFRAC('Client Info'!M1192,Reference!$C$4),0,0))))))))</f>
        <v>0</v>
      </c>
      <c r="D1192" s="19">
        <f>IF(OR('Client Info'!J1192=Reference!$A$7),0,IF(OR(Reference!$A$5='Client Info'!J1192, 'Client Info'!J1192=Reference!$A$19,'Client Info'!J1192=Reference!$A$23,'Client Info'!J1192=Reference!$A$12),25, IF(OR('Client Info'!J1192=Reference!$A$6, 'Client Info'!J1192=Reference!$A$16),15, IF(OR('Client Info'!J1192=Reference!$A$4,'Client Info'!J1192=Reference!$A$13,'Client Info'!J1192=Reference!$A$17,),5,0))))</f>
        <v>25</v>
      </c>
      <c r="E1192" s="19">
        <f>IF('Client Info'!O1192&lt;Reference!$E$5,0,IF(AND('Client Info'!O1192&gt;=Reference!$E$5,'Client Info'!O1192&lt;Reference!$E$6),5,IF(AND('Client Info'!O1192&gt;=Reference!$E$6,'Client Info'!O1192&lt;Reference!$E$7),15,IF(Reference!$E$7&lt;='Client Info'!O1192,25))))</f>
        <v>0</v>
      </c>
      <c r="F1192" s="19">
        <f>IF(OR('Client Info'!R1192=Reference!$B$4,'Client Info'!R1192=Reference!$B$5,'Client Info'!R1192=Reference!$B$6),25,0)</f>
        <v>0</v>
      </c>
      <c r="G1192" s="19">
        <f t="shared" ca="1" si="20"/>
        <v>25</v>
      </c>
      <c r="H1192" s="19" t="s">
        <v>812</v>
      </c>
    </row>
    <row r="1193" spans="1:8" x14ac:dyDescent="0.35">
      <c r="A1193" s="7" t="str">
        <f>VLOOKUP(B1193,'Client Info'!$A:$B,2, FALSE)</f>
        <v>Karen Scuncio</v>
      </c>
      <c r="B1193" s="19" t="str">
        <f>'Client Info'!A1193</f>
        <v>ECCX5029T</v>
      </c>
      <c r="C1193" s="19">
        <f ca="1">(IF('Client Info'!M1193="","",(IF(YEARFRAC('Client Info'!M1193,Reference!$C$4)&lt;1,0,IF(AND(YEARFRAC('Client Info'!M1193,Reference!$C$4)&gt;=1,YEARFRAC('Client Info'!M1193,Reference!$C$4)&lt;=3),5,IF(AND(YEARFRAC('Client Info'!M1193,Reference!$C$4)&gt;=4,YEARFRAC('Client Info'!M1193,Reference!$C$4)&lt;=7),15,IF(YEARFRAC('Client Info'!M1193,Reference!$C$4)&gt;=8,25,IF(YEARFRAC('Client Info'!M1193,Reference!$C$4)=YEARFRAC('Client Info'!M1193,Reference!$C$4),0,0))))))))</f>
        <v>25</v>
      </c>
      <c r="D1193" s="19">
        <f>IF(OR('Client Info'!J1193=Reference!$A$7),0,IF(OR(Reference!$A$5='Client Info'!J1193, 'Client Info'!J1193=Reference!$A$19,'Client Info'!J1193=Reference!$A$23,'Client Info'!J1193=Reference!$A$12),25, IF(OR('Client Info'!J1193=Reference!$A$6, 'Client Info'!J1193=Reference!$A$16),15, IF(OR('Client Info'!J1193=Reference!$A$4,'Client Info'!J1193=Reference!$A$13,'Client Info'!J1193=Reference!$A$17,),5,0))))</f>
        <v>25</v>
      </c>
      <c r="E1193" s="19">
        <f>IF('Client Info'!O1193&lt;Reference!$E$5,0,IF(AND('Client Info'!O1193&gt;=Reference!$E$5,'Client Info'!O1193&lt;Reference!$E$6),5,IF(AND('Client Info'!O1193&gt;=Reference!$E$6,'Client Info'!O1193&lt;Reference!$E$7),15,IF(Reference!$E$7&lt;='Client Info'!O1193,25))))</f>
        <v>25</v>
      </c>
      <c r="F1193" s="19">
        <f>IF(OR('Client Info'!R1193=Reference!$B$4,'Client Info'!R1193=Reference!$B$5,'Client Info'!R1193=Reference!$B$6),25,0)</f>
        <v>25</v>
      </c>
      <c r="G1193" s="19">
        <f t="shared" ca="1" si="20"/>
        <v>100</v>
      </c>
      <c r="H1193" s="19" t="s">
        <v>804</v>
      </c>
    </row>
    <row r="1194" spans="1:8" x14ac:dyDescent="0.35">
      <c r="A1194" s="7" t="str">
        <f>VLOOKUP(B1194,'Client Info'!$A:$B,2, FALSE)</f>
        <v>Rose Obetz</v>
      </c>
      <c r="B1194" s="19" t="str">
        <f>'Client Info'!A1194</f>
        <v>EDC2013g</v>
      </c>
      <c r="C1194" s="19">
        <f ca="1">(IF('Client Info'!M1194="","",(IF(YEARFRAC('Client Info'!M1194,Reference!$C$4)&lt;1,0,IF(AND(YEARFRAC('Client Info'!M1194,Reference!$C$4)&gt;=1,YEARFRAC('Client Info'!M1194,Reference!$C$4)&lt;=3),5,IF(AND(YEARFRAC('Client Info'!M1194,Reference!$C$4)&gt;=4,YEARFRAC('Client Info'!M1194,Reference!$C$4)&lt;=7),15,IF(YEARFRAC('Client Info'!M1194,Reference!$C$4)&gt;=8,25,IF(YEARFRAC('Client Info'!M1194,Reference!$C$4)=YEARFRAC('Client Info'!M1194,Reference!$C$4),0,0))))))))</f>
        <v>0</v>
      </c>
      <c r="D1194" s="19">
        <f>IF(OR('Client Info'!J1194=Reference!$A$7),0,IF(OR(Reference!$A$5='Client Info'!J1194, 'Client Info'!J1194=Reference!$A$19,'Client Info'!J1194=Reference!$A$23,'Client Info'!J1194=Reference!$A$12),25, IF(OR('Client Info'!J1194=Reference!$A$6, 'Client Info'!J1194=Reference!$A$16),15, IF(OR('Client Info'!J1194=Reference!$A$4,'Client Info'!J1194=Reference!$A$13,'Client Info'!J1194=Reference!$A$17,),5,0))))</f>
        <v>5</v>
      </c>
      <c r="E1194" s="19">
        <f>IF('Client Info'!O1194&lt;Reference!$E$5,0,IF(AND('Client Info'!O1194&gt;=Reference!$E$5,'Client Info'!O1194&lt;Reference!$E$6),5,IF(AND('Client Info'!O1194&gt;=Reference!$E$6,'Client Info'!O1194&lt;Reference!$E$7),15,IF(Reference!$E$7&lt;='Client Info'!O1194,25))))</f>
        <v>0</v>
      </c>
      <c r="F1194" s="19">
        <f>IF(OR('Client Info'!R1194=Reference!$B$4,'Client Info'!R1194=Reference!$B$5,'Client Info'!R1194=Reference!$B$6),25,0)</f>
        <v>25</v>
      </c>
      <c r="G1194" s="19">
        <f t="shared" ca="1" si="20"/>
        <v>30</v>
      </c>
      <c r="H1194" s="19" t="s">
        <v>874</v>
      </c>
    </row>
    <row r="1195" spans="1:8" x14ac:dyDescent="0.35">
      <c r="A1195" s="7" t="str">
        <f>VLOOKUP(B1195,'Client Info'!$A:$B,2, FALSE)</f>
        <v>Pat Sweeney</v>
      </c>
      <c r="B1195" s="19" t="str">
        <f>'Client Info'!A1195</f>
        <v>EDC1982g</v>
      </c>
      <c r="C1195" s="19" t="str">
        <f>(IF('Client Info'!M1195="","",(IF(YEARFRAC('Client Info'!M1195,Reference!$C$4)&lt;1,0,IF(AND(YEARFRAC('Client Info'!M1195,Reference!$C$4)&gt;=1,YEARFRAC('Client Info'!M1195,Reference!$C$4)&lt;=3),5,IF(AND(YEARFRAC('Client Info'!M1195,Reference!$C$4)&gt;=4,YEARFRAC('Client Info'!M1195,Reference!$C$4)&lt;=7),15,IF(YEARFRAC('Client Info'!M1195,Reference!$C$4)&gt;=8,25,IF(YEARFRAC('Client Info'!M1195,Reference!$C$4)=YEARFRAC('Client Info'!M1195,Reference!$C$4),0,0))))))))</f>
        <v/>
      </c>
      <c r="D1195" s="19">
        <f>IF(OR('Client Info'!J1195=Reference!$A$7),0,IF(OR(Reference!$A$5='Client Info'!J1195, 'Client Info'!J1195=Reference!$A$19,'Client Info'!J1195=Reference!$A$23,'Client Info'!J1195=Reference!$A$12),25, IF(OR('Client Info'!J1195=Reference!$A$6, 'Client Info'!J1195=Reference!$A$16),15, IF(OR('Client Info'!J1195=Reference!$A$4,'Client Info'!J1195=Reference!$A$13,'Client Info'!J1195=Reference!$A$17,),5,0))))</f>
        <v>5</v>
      </c>
      <c r="E1195" s="19">
        <f>IF('Client Info'!O1195&lt;Reference!$E$5,0,IF(AND('Client Info'!O1195&gt;=Reference!$E$5,'Client Info'!O1195&lt;Reference!$E$6),5,IF(AND('Client Info'!O1195&gt;=Reference!$E$6,'Client Info'!O1195&lt;Reference!$E$7),15,IF(Reference!$E$7&lt;='Client Info'!O1195,25))))</f>
        <v>0</v>
      </c>
      <c r="F1195" s="19">
        <f>IF(OR('Client Info'!R1195=Reference!$B$4,'Client Info'!R1195=Reference!$B$5,'Client Info'!R1195=Reference!$B$6),25,0)</f>
        <v>0</v>
      </c>
      <c r="G1195" s="19">
        <f t="shared" si="20"/>
        <v>5</v>
      </c>
      <c r="H1195" s="19" t="s">
        <v>796</v>
      </c>
    </row>
    <row r="1196" spans="1:8" x14ac:dyDescent="0.35">
      <c r="A1196" s="7" t="str">
        <f>VLOOKUP(B1196,'Client Info'!$A:$B,2, FALSE)</f>
        <v>Gonzalo Fernandez</v>
      </c>
      <c r="B1196" s="19" t="str">
        <f>'Client Info'!A1196</f>
        <v>EDC2197</v>
      </c>
      <c r="C1196" s="19">
        <f ca="1">(IF('Client Info'!M1196="","",(IF(YEARFRAC('Client Info'!M1196,Reference!$C$4)&lt;1,0,IF(AND(YEARFRAC('Client Info'!M1196,Reference!$C$4)&gt;=1,YEARFRAC('Client Info'!M1196,Reference!$C$4)&lt;=3),5,IF(AND(YEARFRAC('Client Info'!M1196,Reference!$C$4)&gt;=4,YEARFRAC('Client Info'!M1196,Reference!$C$4)&lt;=7),15,IF(YEARFRAC('Client Info'!M1196,Reference!$C$4)&gt;=8,25,IF(YEARFRAC('Client Info'!M1196,Reference!$C$4)=YEARFRAC('Client Info'!M1196,Reference!$C$4),0,0))))))))</f>
        <v>25</v>
      </c>
      <c r="D1196" s="19">
        <f>IF(OR('Client Info'!J1196=Reference!$A$7),0,IF(OR(Reference!$A$5='Client Info'!J1196, 'Client Info'!J1196=Reference!$A$19,'Client Info'!J1196=Reference!$A$23,'Client Info'!J1196=Reference!$A$12),25, IF(OR('Client Info'!J1196=Reference!$A$6, 'Client Info'!J1196=Reference!$A$16),15, IF(OR('Client Info'!J1196=Reference!$A$4,'Client Info'!J1196=Reference!$A$13,'Client Info'!J1196=Reference!$A$17,),5,0))))</f>
        <v>25</v>
      </c>
      <c r="E1196" s="19">
        <f>IF('Client Info'!O1196&lt;Reference!$E$5,0,IF(AND('Client Info'!O1196&gt;=Reference!$E$5,'Client Info'!O1196&lt;Reference!$E$6),5,IF(AND('Client Info'!O1196&gt;=Reference!$E$6,'Client Info'!O1196&lt;Reference!$E$7),15,IF(Reference!$E$7&lt;='Client Info'!O1196,25))))</f>
        <v>15</v>
      </c>
      <c r="F1196" s="19">
        <f>IF(OR('Client Info'!R1196=Reference!$B$4,'Client Info'!R1196=Reference!$B$5,'Client Info'!R1196=Reference!$B$6),25,0)</f>
        <v>0</v>
      </c>
      <c r="G1196" s="19">
        <f t="shared" ca="1" si="20"/>
        <v>65</v>
      </c>
      <c r="H1196" s="19" t="s">
        <v>848</v>
      </c>
    </row>
    <row r="1197" spans="1:8" x14ac:dyDescent="0.35">
      <c r="A1197" s="7" t="str">
        <f>VLOOKUP(B1197,'Client Info'!$A:$B,2, FALSE)</f>
        <v>Sylvia Martini</v>
      </c>
      <c r="B1197" s="19" t="str">
        <f>'Client Info'!A1197</f>
        <v>EDC2528T</v>
      </c>
      <c r="C1197" s="19">
        <f ca="1">(IF('Client Info'!M1197="","",(IF(YEARFRAC('Client Info'!M1197,Reference!$C$4)&lt;1,0,IF(AND(YEARFRAC('Client Info'!M1197,Reference!$C$4)&gt;=1,YEARFRAC('Client Info'!M1197,Reference!$C$4)&lt;=3),5,IF(AND(YEARFRAC('Client Info'!M1197,Reference!$C$4)&gt;=4,YEARFRAC('Client Info'!M1197,Reference!$C$4)&lt;=7),15,IF(YEARFRAC('Client Info'!M1197,Reference!$C$4)&gt;=8,25,IF(YEARFRAC('Client Info'!M1197,Reference!$C$4)=YEARFRAC('Client Info'!M1197,Reference!$C$4),0,0))))))))</f>
        <v>25</v>
      </c>
      <c r="D1197" s="19">
        <f>IF(OR('Client Info'!J1197=Reference!$A$7),0,IF(OR(Reference!$A$5='Client Info'!J1197, 'Client Info'!J1197=Reference!$A$19,'Client Info'!J1197=Reference!$A$23,'Client Info'!J1197=Reference!$A$12),25, IF(OR('Client Info'!J1197=Reference!$A$6, 'Client Info'!J1197=Reference!$A$16),15, IF(OR('Client Info'!J1197=Reference!$A$4,'Client Info'!J1197=Reference!$A$13,'Client Info'!J1197=Reference!$A$17,),5,0))))</f>
        <v>25</v>
      </c>
      <c r="E1197" s="19">
        <f>IF('Client Info'!O1197&lt;Reference!$E$5,0,IF(AND('Client Info'!O1197&gt;=Reference!$E$5,'Client Info'!O1197&lt;Reference!$E$6),5,IF(AND('Client Info'!O1197&gt;=Reference!$E$6,'Client Info'!O1197&lt;Reference!$E$7),15,IF(Reference!$E$7&lt;='Client Info'!O1197,25))))</f>
        <v>15</v>
      </c>
      <c r="F1197" s="19">
        <f>IF(OR('Client Info'!R1197=Reference!$B$4,'Client Info'!R1197=Reference!$B$5,'Client Info'!R1197=Reference!$B$6),25,0)</f>
        <v>0</v>
      </c>
      <c r="G1197" s="19">
        <f t="shared" ca="1" si="20"/>
        <v>65</v>
      </c>
      <c r="H1197" s="19" t="s">
        <v>822</v>
      </c>
    </row>
    <row r="1198" spans="1:8" x14ac:dyDescent="0.35">
      <c r="A1198" s="7" t="str">
        <f>VLOOKUP(B1198,'Client Info'!$A:$B,2, FALSE)</f>
        <v>Cesar Arellanes</v>
      </c>
      <c r="B1198" s="19" t="str">
        <f>'Client Info'!A1198</f>
        <v>PCR2369</v>
      </c>
      <c r="C1198" s="19">
        <f ca="1">(IF('Client Info'!M1198="","",(IF(YEARFRAC('Client Info'!M1198,Reference!$C$4)&lt;1,0,IF(AND(YEARFRAC('Client Info'!M1198,Reference!$C$4)&gt;=1,YEARFRAC('Client Info'!M1198,Reference!$C$4)&lt;=3),5,IF(AND(YEARFRAC('Client Info'!M1198,Reference!$C$4)&gt;=4,YEARFRAC('Client Info'!M1198,Reference!$C$4)&lt;=7),15,IF(YEARFRAC('Client Info'!M1198,Reference!$C$4)&gt;=8,25,IF(YEARFRAC('Client Info'!M1198,Reference!$C$4)=YEARFRAC('Client Info'!M1198,Reference!$C$4),0,0))))))))</f>
        <v>25</v>
      </c>
      <c r="D1198" s="19">
        <f>IF(OR('Client Info'!J1198=Reference!$A$7),0,IF(OR(Reference!$A$5='Client Info'!J1198, 'Client Info'!J1198=Reference!$A$19,'Client Info'!J1198=Reference!$A$23,'Client Info'!J1198=Reference!$A$12),25, IF(OR('Client Info'!J1198=Reference!$A$6, 'Client Info'!J1198=Reference!$A$16),15, IF(OR('Client Info'!J1198=Reference!$A$4,'Client Info'!J1198=Reference!$A$13,'Client Info'!J1198=Reference!$A$17,),5,0))))</f>
        <v>25</v>
      </c>
      <c r="E1198" s="19">
        <f>IF('Client Info'!O1198&lt;Reference!$E$5,0,IF(AND('Client Info'!O1198&gt;=Reference!$E$5,'Client Info'!O1198&lt;Reference!$E$6),5,IF(AND('Client Info'!O1198&gt;=Reference!$E$6,'Client Info'!O1198&lt;Reference!$E$7),15,IF(Reference!$E$7&lt;='Client Info'!O1198,25))))</f>
        <v>5</v>
      </c>
      <c r="F1198" s="19">
        <f>IF(OR('Client Info'!R1198=Reference!$B$4,'Client Info'!R1198=Reference!$B$5,'Client Info'!R1198=Reference!$B$6),25,0)</f>
        <v>0</v>
      </c>
      <c r="G1198" s="19">
        <f t="shared" ca="1" si="20"/>
        <v>55</v>
      </c>
      <c r="H1198" s="19" t="s">
        <v>2600</v>
      </c>
    </row>
    <row r="1199" spans="1:8" x14ac:dyDescent="0.35">
      <c r="A1199" s="7" t="str">
        <f>VLOOKUP(B1199,'Client Info'!$A:$B,2, FALSE)</f>
        <v>Ray Bowman</v>
      </c>
      <c r="B1199" s="19" t="str">
        <f>'Client Info'!A1199</f>
        <v>EDC2856DR</v>
      </c>
      <c r="C1199" s="19">
        <f ca="1">(IF('Client Info'!M1199="","",(IF(YEARFRAC('Client Info'!M1199,Reference!$C$4)&lt;1,0,IF(AND(YEARFRAC('Client Info'!M1199,Reference!$C$4)&gt;=1,YEARFRAC('Client Info'!M1199,Reference!$C$4)&lt;=3),5,IF(AND(YEARFRAC('Client Info'!M1199,Reference!$C$4)&gt;=4,YEARFRAC('Client Info'!M1199,Reference!$C$4)&lt;=7),15,IF(YEARFRAC('Client Info'!M1199,Reference!$C$4)&gt;=8,25,IF(YEARFRAC('Client Info'!M1199,Reference!$C$4)=YEARFRAC('Client Info'!M1199,Reference!$C$4),0,0))))))))</f>
        <v>25</v>
      </c>
      <c r="D1199" s="19">
        <f>IF(OR('Client Info'!J1199=Reference!$A$7),0,IF(OR(Reference!$A$5='Client Info'!J1199, 'Client Info'!J1199=Reference!$A$19,'Client Info'!J1199=Reference!$A$23,'Client Info'!J1199=Reference!$A$12),25, IF(OR('Client Info'!J1199=Reference!$A$6, 'Client Info'!J1199=Reference!$A$16),15, IF(OR('Client Info'!J1199=Reference!$A$4,'Client Info'!J1199=Reference!$A$13,'Client Info'!J1199=Reference!$A$17,),5,0))))</f>
        <v>15</v>
      </c>
      <c r="E1199" s="19">
        <f>IF('Client Info'!O1199&lt;Reference!$E$5,0,IF(AND('Client Info'!O1199&gt;=Reference!$E$5,'Client Info'!O1199&lt;Reference!$E$6),5,IF(AND('Client Info'!O1199&gt;=Reference!$E$6,'Client Info'!O1199&lt;Reference!$E$7),15,IF(Reference!$E$7&lt;='Client Info'!O1199,25))))</f>
        <v>15</v>
      </c>
      <c r="F1199" s="19">
        <f>IF(OR('Client Info'!R1199=Reference!$B$4,'Client Info'!R1199=Reference!$B$5,'Client Info'!R1199=Reference!$B$6),25,0)</f>
        <v>25</v>
      </c>
      <c r="G1199" s="19">
        <f t="shared" ca="1" si="20"/>
        <v>80</v>
      </c>
      <c r="H1199" s="19" t="s">
        <v>912</v>
      </c>
    </row>
    <row r="1200" spans="1:8" x14ac:dyDescent="0.35">
      <c r="A1200" s="7" t="str">
        <f>VLOOKUP(B1200,'Client Info'!$A:$B,2, FALSE)</f>
        <v>Michael Kauffman</v>
      </c>
      <c r="B1200" s="19" t="str">
        <f>'Client Info'!A1200</f>
        <v>EDC2749DR</v>
      </c>
      <c r="C1200" s="19">
        <f ca="1">(IF('Client Info'!M1200="","",(IF(YEARFRAC('Client Info'!M1200,Reference!$C$4)&lt;1,0,IF(AND(YEARFRAC('Client Info'!M1200,Reference!$C$4)&gt;=1,YEARFRAC('Client Info'!M1200,Reference!$C$4)&lt;=3),5,IF(AND(YEARFRAC('Client Info'!M1200,Reference!$C$4)&gt;=4,YEARFRAC('Client Info'!M1200,Reference!$C$4)&lt;=7),15,IF(YEARFRAC('Client Info'!M1200,Reference!$C$4)&gt;=8,25,IF(YEARFRAC('Client Info'!M1200,Reference!$C$4)=YEARFRAC('Client Info'!M1200,Reference!$C$4),0,0))))))))</f>
        <v>25</v>
      </c>
      <c r="D1200" s="19">
        <f>IF(OR('Client Info'!J1200=Reference!$A$7),0,IF(OR(Reference!$A$5='Client Info'!J1200, 'Client Info'!J1200=Reference!$A$19,'Client Info'!J1200=Reference!$A$23,'Client Info'!J1200=Reference!$A$12),25, IF(OR('Client Info'!J1200=Reference!$A$6, 'Client Info'!J1200=Reference!$A$16),15, IF(OR('Client Info'!J1200=Reference!$A$4,'Client Info'!J1200=Reference!$A$13,'Client Info'!J1200=Reference!$A$17,),5,0))))</f>
        <v>5</v>
      </c>
      <c r="E1200" s="19">
        <f>IF('Client Info'!O1200&lt;Reference!$E$5,0,IF(AND('Client Info'!O1200&gt;=Reference!$E$5,'Client Info'!O1200&lt;Reference!$E$6),5,IF(AND('Client Info'!O1200&gt;=Reference!$E$6,'Client Info'!O1200&lt;Reference!$E$7),15,IF(Reference!$E$7&lt;='Client Info'!O1200,25))))</f>
        <v>15</v>
      </c>
      <c r="F1200" s="19">
        <f>IF(OR('Client Info'!R1200=Reference!$B$4,'Client Info'!R1200=Reference!$B$5,'Client Info'!R1200=Reference!$B$6),25,0)</f>
        <v>25</v>
      </c>
      <c r="G1200" s="19">
        <f t="shared" ca="1" si="20"/>
        <v>70</v>
      </c>
      <c r="H1200" s="19" t="s">
        <v>882</v>
      </c>
    </row>
    <row r="1201" spans="1:8" x14ac:dyDescent="0.35">
      <c r="A1201" s="7" t="str">
        <f>VLOOKUP(B1201,'Client Info'!$A:$B,2, FALSE)</f>
        <v>Michael Kauffman</v>
      </c>
      <c r="B1201" s="19" t="str">
        <f>'Client Info'!A1201</f>
        <v>EDC2277</v>
      </c>
      <c r="C1201" s="19" t="str">
        <f>(IF('Client Info'!M1201="","",(IF(YEARFRAC('Client Info'!M1201,Reference!$C$4)&lt;1,0,IF(AND(YEARFRAC('Client Info'!M1201,Reference!$C$4)&gt;=1,YEARFRAC('Client Info'!M1201,Reference!$C$4)&lt;=3),5,IF(AND(YEARFRAC('Client Info'!M1201,Reference!$C$4)&gt;=4,YEARFRAC('Client Info'!M1201,Reference!$C$4)&lt;=7),15,IF(YEARFRAC('Client Info'!M1201,Reference!$C$4)&gt;=8,25,IF(YEARFRAC('Client Info'!M1201,Reference!$C$4)=YEARFRAC('Client Info'!M1201,Reference!$C$4),0,0))))))))</f>
        <v/>
      </c>
      <c r="D1201" s="19">
        <f>IF(OR('Client Info'!J1201=Reference!$A$7),0,IF(OR(Reference!$A$5='Client Info'!J1201, 'Client Info'!J1201=Reference!$A$19,'Client Info'!J1201=Reference!$A$23,'Client Info'!J1201=Reference!$A$12),25, IF(OR('Client Info'!J1201=Reference!$A$6, 'Client Info'!J1201=Reference!$A$16),15, IF(OR('Client Info'!J1201=Reference!$A$4,'Client Info'!J1201=Reference!$A$13,'Client Info'!J1201=Reference!$A$17,),5,0))))</f>
        <v>0</v>
      </c>
      <c r="E1201" s="19">
        <f>IF('Client Info'!O1201&lt;Reference!$E$5,0,IF(AND('Client Info'!O1201&gt;=Reference!$E$5,'Client Info'!O1201&lt;Reference!$E$6),5,IF(AND('Client Info'!O1201&gt;=Reference!$E$6,'Client Info'!O1201&lt;Reference!$E$7),15,IF(Reference!$E$7&lt;='Client Info'!O1201,25))))</f>
        <v>0</v>
      </c>
      <c r="F1201" s="19">
        <f>IF(OR('Client Info'!R1201=Reference!$B$4,'Client Info'!R1201=Reference!$B$5,'Client Info'!R1201=Reference!$B$6),25,0)</f>
        <v>0</v>
      </c>
      <c r="G1201" s="19">
        <f t="shared" si="20"/>
        <v>0</v>
      </c>
      <c r="H1201" s="19" t="s">
        <v>882</v>
      </c>
    </row>
    <row r="1202" spans="1:8" x14ac:dyDescent="0.35">
      <c r="A1202" s="7" t="str">
        <f>VLOOKUP(B1202,'Client Info'!$A:$B,2, FALSE)</f>
        <v>Sylvia Martini</v>
      </c>
      <c r="B1202" s="19" t="str">
        <f>'Client Info'!A1202</f>
        <v>EDC2666</v>
      </c>
      <c r="C1202" s="19">
        <f ca="1">(IF('Client Info'!M1202="","",(IF(YEARFRAC('Client Info'!M1202,Reference!$C$4)&lt;1,0,IF(AND(YEARFRAC('Client Info'!M1202,Reference!$C$4)&gt;=1,YEARFRAC('Client Info'!M1202,Reference!$C$4)&lt;=3),5,IF(AND(YEARFRAC('Client Info'!M1202,Reference!$C$4)&gt;=4,YEARFRAC('Client Info'!M1202,Reference!$C$4)&lt;=7),15,IF(YEARFRAC('Client Info'!M1202,Reference!$C$4)&gt;=8,25,IF(YEARFRAC('Client Info'!M1202,Reference!$C$4)=YEARFRAC('Client Info'!M1202,Reference!$C$4),0,0))))))))</f>
        <v>0</v>
      </c>
      <c r="D1202" s="19">
        <f>IF(OR('Client Info'!J1202=Reference!$A$7),0,IF(OR(Reference!$A$5='Client Info'!J1202, 'Client Info'!J1202=Reference!$A$19,'Client Info'!J1202=Reference!$A$23,'Client Info'!J1202=Reference!$A$12),25, IF(OR('Client Info'!J1202=Reference!$A$6, 'Client Info'!J1202=Reference!$A$16),15, IF(OR('Client Info'!J1202=Reference!$A$4,'Client Info'!J1202=Reference!$A$13,'Client Info'!J1202=Reference!$A$17,),5,0))))</f>
        <v>25</v>
      </c>
      <c r="E1202" s="19">
        <f>IF('Client Info'!O1202&lt;Reference!$E$5,0,IF(AND('Client Info'!O1202&gt;=Reference!$E$5,'Client Info'!O1202&lt;Reference!$E$6),5,IF(AND('Client Info'!O1202&gt;=Reference!$E$6,'Client Info'!O1202&lt;Reference!$E$7),15,IF(Reference!$E$7&lt;='Client Info'!O1202,25))))</f>
        <v>0</v>
      </c>
      <c r="F1202" s="19">
        <f>IF(OR('Client Info'!R1202=Reference!$B$4,'Client Info'!R1202=Reference!$B$5,'Client Info'!R1202=Reference!$B$6),25,0)</f>
        <v>25</v>
      </c>
      <c r="G1202" s="19">
        <f t="shared" ca="1" si="20"/>
        <v>50</v>
      </c>
      <c r="H1202" s="19" t="s">
        <v>822</v>
      </c>
    </row>
    <row r="1203" spans="1:8" x14ac:dyDescent="0.35">
      <c r="A1203" s="7" t="str">
        <f>VLOOKUP(B1203,'Client Info'!$A:$B,2, FALSE)</f>
        <v>Lawrence R. Johnson</v>
      </c>
      <c r="B1203" s="19" t="str">
        <f>'Client Info'!A1203</f>
        <v>ECCX7333T</v>
      </c>
      <c r="C1203" s="19">
        <f ca="1">(IF('Client Info'!M1203="","",(IF(YEARFRAC('Client Info'!M1203,Reference!$C$4)&lt;1,0,IF(AND(YEARFRAC('Client Info'!M1203,Reference!$C$4)&gt;=1,YEARFRAC('Client Info'!M1203,Reference!$C$4)&lt;=3),5,IF(AND(YEARFRAC('Client Info'!M1203,Reference!$C$4)&gt;=4,YEARFRAC('Client Info'!M1203,Reference!$C$4)&lt;=7),15,IF(YEARFRAC('Client Info'!M1203,Reference!$C$4)&gt;=8,25,IF(YEARFRAC('Client Info'!M1203,Reference!$C$4)=YEARFRAC('Client Info'!M1203,Reference!$C$4),0,0))))))))</f>
        <v>25</v>
      </c>
      <c r="D1203" s="19">
        <f>IF(OR('Client Info'!J1203=Reference!$A$7),0,IF(OR(Reference!$A$5='Client Info'!J1203, 'Client Info'!J1203=Reference!$A$19,'Client Info'!J1203=Reference!$A$23,'Client Info'!J1203=Reference!$A$12),25, IF(OR('Client Info'!J1203=Reference!$A$6, 'Client Info'!J1203=Reference!$A$16),15, IF(OR('Client Info'!J1203=Reference!$A$4,'Client Info'!J1203=Reference!$A$13,'Client Info'!J1203=Reference!$A$17,),5,0))))</f>
        <v>25</v>
      </c>
      <c r="E1203" s="19">
        <f>IF('Client Info'!O1203&lt;Reference!$E$5,0,IF(AND('Client Info'!O1203&gt;=Reference!$E$5,'Client Info'!O1203&lt;Reference!$E$6),5,IF(AND('Client Info'!O1203&gt;=Reference!$E$6,'Client Info'!O1203&lt;Reference!$E$7),15,IF(Reference!$E$7&lt;='Client Info'!O1203,25))))</f>
        <v>0</v>
      </c>
      <c r="F1203" s="19">
        <f>IF(OR('Client Info'!R1203=Reference!$B$4,'Client Info'!R1203=Reference!$B$5,'Client Info'!R1203=Reference!$B$6),25,0)</f>
        <v>0</v>
      </c>
      <c r="G1203" s="19">
        <f t="shared" ca="1" si="20"/>
        <v>50</v>
      </c>
      <c r="H1203" s="19" t="s">
        <v>1541</v>
      </c>
    </row>
    <row r="1204" spans="1:8" x14ac:dyDescent="0.35">
      <c r="A1204" s="7" t="str">
        <f>VLOOKUP(B1204,'Client Info'!$A:$B,2, FALSE)</f>
        <v>Carlos Conejo</v>
      </c>
      <c r="B1204" s="19" t="str">
        <f>'Client Info'!A1204</f>
        <v>EDC0919</v>
      </c>
      <c r="C1204" s="19" t="str">
        <f>(IF('Client Info'!M1204="","",(IF(YEARFRAC('Client Info'!M1204,Reference!$C$4)&lt;1,0,IF(AND(YEARFRAC('Client Info'!M1204,Reference!$C$4)&gt;=1,YEARFRAC('Client Info'!M1204,Reference!$C$4)&lt;=3),5,IF(AND(YEARFRAC('Client Info'!M1204,Reference!$C$4)&gt;=4,YEARFRAC('Client Info'!M1204,Reference!$C$4)&lt;=7),15,IF(YEARFRAC('Client Info'!M1204,Reference!$C$4)&gt;=8,25,IF(YEARFRAC('Client Info'!M1204,Reference!$C$4)=YEARFRAC('Client Info'!M1204,Reference!$C$4),0,0))))))))</f>
        <v/>
      </c>
      <c r="D1204" s="19">
        <f>IF(OR('Client Info'!J1204=Reference!$A$7),0,IF(OR(Reference!$A$5='Client Info'!J1204, 'Client Info'!J1204=Reference!$A$19,'Client Info'!J1204=Reference!$A$23,'Client Info'!J1204=Reference!$A$12),25, IF(OR('Client Info'!J1204=Reference!$A$6, 'Client Info'!J1204=Reference!$A$16),15, IF(OR('Client Info'!J1204=Reference!$A$4,'Client Info'!J1204=Reference!$A$13,'Client Info'!J1204=Reference!$A$17,),5,0))))</f>
        <v>25</v>
      </c>
      <c r="E1204" s="19">
        <f>IF('Client Info'!O1204&lt;Reference!$E$5,0,IF(AND('Client Info'!O1204&gt;=Reference!$E$5,'Client Info'!O1204&lt;Reference!$E$6),5,IF(AND('Client Info'!O1204&gt;=Reference!$E$6,'Client Info'!O1204&lt;Reference!$E$7),15,IF(Reference!$E$7&lt;='Client Info'!O1204,25))))</f>
        <v>25</v>
      </c>
      <c r="F1204" s="19">
        <f>IF(OR('Client Info'!R1204=Reference!$B$4,'Client Info'!R1204=Reference!$B$5,'Client Info'!R1204=Reference!$B$6),25,0)</f>
        <v>0</v>
      </c>
      <c r="G1204" s="19">
        <f t="shared" si="20"/>
        <v>50</v>
      </c>
      <c r="H1204" s="19" t="s">
        <v>1261</v>
      </c>
    </row>
    <row r="1205" spans="1:8" x14ac:dyDescent="0.35">
      <c r="A1205" s="7" t="str">
        <f>VLOOKUP(B1205,'Client Info'!$A:$B,2, FALSE)</f>
        <v>STAR VAN BUREN</v>
      </c>
      <c r="B1205" s="19" t="str">
        <f>'Client Info'!A1205</f>
        <v>ECCX7115T</v>
      </c>
      <c r="C1205" s="19">
        <f ca="1">(IF('Client Info'!M1205="","",(IF(YEARFRAC('Client Info'!M1205,Reference!$C$4)&lt;1,0,IF(AND(YEARFRAC('Client Info'!M1205,Reference!$C$4)&gt;=1,YEARFRAC('Client Info'!M1205,Reference!$C$4)&lt;=3),5,IF(AND(YEARFRAC('Client Info'!M1205,Reference!$C$4)&gt;=4,YEARFRAC('Client Info'!M1205,Reference!$C$4)&lt;=7),15,IF(YEARFRAC('Client Info'!M1205,Reference!$C$4)&gt;=8,25,IF(YEARFRAC('Client Info'!M1205,Reference!$C$4)=YEARFRAC('Client Info'!M1205,Reference!$C$4),0,0))))))))</f>
        <v>0</v>
      </c>
      <c r="D1205" s="19">
        <f>IF(OR('Client Info'!J1205=Reference!$A$7),0,IF(OR(Reference!$A$5='Client Info'!J1205, 'Client Info'!J1205=Reference!$A$19,'Client Info'!J1205=Reference!$A$23,'Client Info'!J1205=Reference!$A$12),25, IF(OR('Client Info'!J1205=Reference!$A$6, 'Client Info'!J1205=Reference!$A$16),15, IF(OR('Client Info'!J1205=Reference!$A$4,'Client Info'!J1205=Reference!$A$13,'Client Info'!J1205=Reference!$A$17,),5,0))))</f>
        <v>25</v>
      </c>
      <c r="E1205" s="19">
        <f>IF('Client Info'!O1205&lt;Reference!$E$5,0,IF(AND('Client Info'!O1205&gt;=Reference!$E$5,'Client Info'!O1205&lt;Reference!$E$6),5,IF(AND('Client Info'!O1205&gt;=Reference!$E$6,'Client Info'!O1205&lt;Reference!$E$7),15,IF(Reference!$E$7&lt;='Client Info'!O1205,25))))</f>
        <v>0</v>
      </c>
      <c r="F1205" s="19">
        <f>IF(OR('Client Info'!R1205=Reference!$B$4,'Client Info'!R1205=Reference!$B$5,'Client Info'!R1205=Reference!$B$6),25,0)</f>
        <v>0</v>
      </c>
      <c r="G1205" s="19">
        <f t="shared" ca="1" si="20"/>
        <v>25</v>
      </c>
      <c r="H1205" s="19" t="s">
        <v>1563</v>
      </c>
    </row>
    <row r="1206" spans="1:8" x14ac:dyDescent="0.35">
      <c r="A1206" s="7" t="str">
        <f>VLOOKUP(B1206,'Client Info'!$A:$B,2, FALSE)</f>
        <v>Gonzalo Fernandez</v>
      </c>
      <c r="B1206" s="19" t="str">
        <f>'Client Info'!A1206</f>
        <v>EDC2407</v>
      </c>
      <c r="C1206" s="19">
        <f ca="1">(IF('Client Info'!M1206="","",(IF(YEARFRAC('Client Info'!M1206,Reference!$C$4)&lt;1,0,IF(AND(YEARFRAC('Client Info'!M1206,Reference!$C$4)&gt;=1,YEARFRAC('Client Info'!M1206,Reference!$C$4)&lt;=3),5,IF(AND(YEARFRAC('Client Info'!M1206,Reference!$C$4)&gt;=4,YEARFRAC('Client Info'!M1206,Reference!$C$4)&lt;=7),15,IF(YEARFRAC('Client Info'!M1206,Reference!$C$4)&gt;=8,25,IF(YEARFRAC('Client Info'!M1206,Reference!$C$4)=YEARFRAC('Client Info'!M1206,Reference!$C$4),0,0))))))))</f>
        <v>25</v>
      </c>
      <c r="D1206" s="19">
        <f>IF(OR('Client Info'!J1206=Reference!$A$7),0,IF(OR(Reference!$A$5='Client Info'!J1206, 'Client Info'!J1206=Reference!$A$19,'Client Info'!J1206=Reference!$A$23,'Client Info'!J1206=Reference!$A$12),25, IF(OR('Client Info'!J1206=Reference!$A$6, 'Client Info'!J1206=Reference!$A$16),15, IF(OR('Client Info'!J1206=Reference!$A$4,'Client Info'!J1206=Reference!$A$13,'Client Info'!J1206=Reference!$A$17,),5,0))))</f>
        <v>25</v>
      </c>
      <c r="E1206" s="19">
        <f>IF('Client Info'!O1206&lt;Reference!$E$5,0,IF(AND('Client Info'!O1206&gt;=Reference!$E$5,'Client Info'!O1206&lt;Reference!$E$6),5,IF(AND('Client Info'!O1206&gt;=Reference!$E$6,'Client Info'!O1206&lt;Reference!$E$7),15,IF(Reference!$E$7&lt;='Client Info'!O1206,25))))</f>
        <v>15</v>
      </c>
      <c r="F1206" s="19">
        <f>IF(OR('Client Info'!R1206=Reference!$B$4,'Client Info'!R1206=Reference!$B$5,'Client Info'!R1206=Reference!$B$6),25,0)</f>
        <v>0</v>
      </c>
      <c r="G1206" s="19">
        <f t="shared" ca="1" si="20"/>
        <v>65</v>
      </c>
      <c r="H1206" s="19" t="s">
        <v>848</v>
      </c>
    </row>
    <row r="1207" spans="1:8" x14ac:dyDescent="0.35">
      <c r="A1207" s="7" t="str">
        <f>VLOOKUP(B1207,'Client Info'!$A:$B,2, FALSE)</f>
        <v>Clare Briglio</v>
      </c>
      <c r="B1207" s="19" t="str">
        <f>'Client Info'!A1207</f>
        <v>EDC1517</v>
      </c>
      <c r="C1207" s="19">
        <f ca="1">(IF('Client Info'!M1207="","",(IF(YEARFRAC('Client Info'!M1207,Reference!$C$4)&lt;1,0,IF(AND(YEARFRAC('Client Info'!M1207,Reference!$C$4)&gt;=1,YEARFRAC('Client Info'!M1207,Reference!$C$4)&lt;=3),5,IF(AND(YEARFRAC('Client Info'!M1207,Reference!$C$4)&gt;=4,YEARFRAC('Client Info'!M1207,Reference!$C$4)&lt;=7),15,IF(YEARFRAC('Client Info'!M1207,Reference!$C$4)&gt;=8,25,IF(YEARFRAC('Client Info'!M1207,Reference!$C$4)=YEARFRAC('Client Info'!M1207,Reference!$C$4),0,0))))))))</f>
        <v>15</v>
      </c>
      <c r="D1207" s="19">
        <f>IF(OR('Client Info'!J1207=Reference!$A$7),0,IF(OR(Reference!$A$5='Client Info'!J1207, 'Client Info'!J1207=Reference!$A$19,'Client Info'!J1207=Reference!$A$23,'Client Info'!J1207=Reference!$A$12),25, IF(OR('Client Info'!J1207=Reference!$A$6, 'Client Info'!J1207=Reference!$A$16),15, IF(OR('Client Info'!J1207=Reference!$A$4,'Client Info'!J1207=Reference!$A$13,'Client Info'!J1207=Reference!$A$17,),5,0))))</f>
        <v>15</v>
      </c>
      <c r="E1207" s="19">
        <f>IF('Client Info'!O1207&lt;Reference!$E$5,0,IF(AND('Client Info'!O1207&gt;=Reference!$E$5,'Client Info'!O1207&lt;Reference!$E$6),5,IF(AND('Client Info'!O1207&gt;=Reference!$E$6,'Client Info'!O1207&lt;Reference!$E$7),15,IF(Reference!$E$7&lt;='Client Info'!O1207,25))))</f>
        <v>0</v>
      </c>
      <c r="F1207" s="19">
        <f>IF(OR('Client Info'!R1207=Reference!$B$4,'Client Info'!R1207=Reference!$B$5,'Client Info'!R1207=Reference!$B$6),25,0)</f>
        <v>0</v>
      </c>
      <c r="G1207" s="19">
        <f t="shared" ca="1" si="20"/>
        <v>30</v>
      </c>
      <c r="H1207" s="19" t="s">
        <v>809</v>
      </c>
    </row>
    <row r="1208" spans="1:8" x14ac:dyDescent="0.35">
      <c r="A1208" s="7" t="str">
        <f>VLOOKUP(B1208,'Client Info'!$A:$B,2, FALSE)</f>
        <v>Mary Anne Rooney</v>
      </c>
      <c r="B1208" s="19" t="str">
        <f>'Client Info'!A1208</f>
        <v>EDC1035</v>
      </c>
      <c r="C1208" s="19" t="str">
        <f>(IF('Client Info'!M1208="","",(IF(YEARFRAC('Client Info'!M1208,Reference!$C$4)&lt;1,0,IF(AND(YEARFRAC('Client Info'!M1208,Reference!$C$4)&gt;=1,YEARFRAC('Client Info'!M1208,Reference!$C$4)&lt;=3),5,IF(AND(YEARFRAC('Client Info'!M1208,Reference!$C$4)&gt;=4,YEARFRAC('Client Info'!M1208,Reference!$C$4)&lt;=7),15,IF(YEARFRAC('Client Info'!M1208,Reference!$C$4)&gt;=8,25,IF(YEARFRAC('Client Info'!M1208,Reference!$C$4)=YEARFRAC('Client Info'!M1208,Reference!$C$4),0,0))))))))</f>
        <v/>
      </c>
      <c r="D1208" s="19">
        <f>IF(OR('Client Info'!J1208=Reference!$A$7),0,IF(OR(Reference!$A$5='Client Info'!J1208, 'Client Info'!J1208=Reference!$A$19,'Client Info'!J1208=Reference!$A$23,'Client Info'!J1208=Reference!$A$12),25, IF(OR('Client Info'!J1208=Reference!$A$6, 'Client Info'!J1208=Reference!$A$16),15, IF(OR('Client Info'!J1208=Reference!$A$4,'Client Info'!J1208=Reference!$A$13,'Client Info'!J1208=Reference!$A$17,),5,0))))</f>
        <v>0</v>
      </c>
      <c r="E1208" s="19">
        <f>IF('Client Info'!O1208&lt;Reference!$E$5,0,IF(AND('Client Info'!O1208&gt;=Reference!$E$5,'Client Info'!O1208&lt;Reference!$E$6),5,IF(AND('Client Info'!O1208&gt;=Reference!$E$6,'Client Info'!O1208&lt;Reference!$E$7),15,IF(Reference!$E$7&lt;='Client Info'!O1208,25))))</f>
        <v>0</v>
      </c>
      <c r="F1208" s="19">
        <f>IF(OR('Client Info'!R1208=Reference!$B$4,'Client Info'!R1208=Reference!$B$5,'Client Info'!R1208=Reference!$B$6),25,0)</f>
        <v>25</v>
      </c>
      <c r="G1208" s="19">
        <f t="shared" si="20"/>
        <v>25</v>
      </c>
      <c r="H1208" s="19" t="s">
        <v>1659</v>
      </c>
    </row>
    <row r="1209" spans="1:8" x14ac:dyDescent="0.35">
      <c r="A1209" s="7" t="str">
        <f>VLOOKUP(B1209,'Client Info'!$A:$B,2, FALSE)</f>
        <v>Catherine Grooms</v>
      </c>
      <c r="B1209" s="19" t="str">
        <f>'Client Info'!A1209</f>
        <v>COCX6949</v>
      </c>
      <c r="C1209" s="19" t="str">
        <f>(IF('Client Info'!M1209="","",(IF(YEARFRAC('Client Info'!M1209,Reference!$C$4)&lt;1,0,IF(AND(YEARFRAC('Client Info'!M1209,Reference!$C$4)&gt;=1,YEARFRAC('Client Info'!M1209,Reference!$C$4)&lt;=3),5,IF(AND(YEARFRAC('Client Info'!M1209,Reference!$C$4)&gt;=4,YEARFRAC('Client Info'!M1209,Reference!$C$4)&lt;=7),15,IF(YEARFRAC('Client Info'!M1209,Reference!$C$4)&gt;=8,25,IF(YEARFRAC('Client Info'!M1209,Reference!$C$4)=YEARFRAC('Client Info'!M1209,Reference!$C$4),0,0))))))))</f>
        <v/>
      </c>
      <c r="D1209" s="19">
        <f>IF(OR('Client Info'!J1209=Reference!$A$7),0,IF(OR(Reference!$A$5='Client Info'!J1209, 'Client Info'!J1209=Reference!$A$19,'Client Info'!J1209=Reference!$A$23,'Client Info'!J1209=Reference!$A$12),25, IF(OR('Client Info'!J1209=Reference!$A$6, 'Client Info'!J1209=Reference!$A$16),15, IF(OR('Client Info'!J1209=Reference!$A$4,'Client Info'!J1209=Reference!$A$13,'Client Info'!J1209=Reference!$A$17,),5,0))))</f>
        <v>5</v>
      </c>
      <c r="E1209" s="19">
        <f>IF('Client Info'!O1209&lt;Reference!$E$5,0,IF(AND('Client Info'!O1209&gt;=Reference!$E$5,'Client Info'!O1209&lt;Reference!$E$6),5,IF(AND('Client Info'!O1209&gt;=Reference!$E$6,'Client Info'!O1209&lt;Reference!$E$7),15,IF(Reference!$E$7&lt;='Client Info'!O1209,25))))</f>
        <v>0</v>
      </c>
      <c r="F1209" s="19">
        <f>IF(OR('Client Info'!R1209=Reference!$B$4,'Client Info'!R1209=Reference!$B$5,'Client Info'!R1209=Reference!$B$6),25,0)</f>
        <v>0</v>
      </c>
      <c r="G1209" s="19">
        <f t="shared" si="20"/>
        <v>5</v>
      </c>
      <c r="H1209" s="19" t="s">
        <v>838</v>
      </c>
    </row>
    <row r="1210" spans="1:8" x14ac:dyDescent="0.35">
      <c r="A1210" s="7" t="str">
        <f>VLOOKUP(B1210,'Client Info'!$A:$B,2, FALSE)</f>
        <v>Mary Anne Rooney</v>
      </c>
      <c r="B1210" s="19" t="str">
        <f>'Client Info'!A1210</f>
        <v>EDC0597</v>
      </c>
      <c r="C1210" s="19">
        <f ca="1">(IF('Client Info'!M1210="","",(IF(YEARFRAC('Client Info'!M1210,Reference!$C$4)&lt;1,0,IF(AND(YEARFRAC('Client Info'!M1210,Reference!$C$4)&gt;=1,YEARFRAC('Client Info'!M1210,Reference!$C$4)&lt;=3),5,IF(AND(YEARFRAC('Client Info'!M1210,Reference!$C$4)&gt;=4,YEARFRAC('Client Info'!M1210,Reference!$C$4)&lt;=7),15,IF(YEARFRAC('Client Info'!M1210,Reference!$C$4)&gt;=8,25,IF(YEARFRAC('Client Info'!M1210,Reference!$C$4)=YEARFRAC('Client Info'!M1210,Reference!$C$4),0,0))))))))</f>
        <v>25</v>
      </c>
      <c r="D1210" s="19">
        <f>IF(OR('Client Info'!J1210=Reference!$A$7),0,IF(OR(Reference!$A$5='Client Info'!J1210, 'Client Info'!J1210=Reference!$A$19,'Client Info'!J1210=Reference!$A$23,'Client Info'!J1210=Reference!$A$12),25, IF(OR('Client Info'!J1210=Reference!$A$6, 'Client Info'!J1210=Reference!$A$16),15, IF(OR('Client Info'!J1210=Reference!$A$4,'Client Info'!J1210=Reference!$A$13,'Client Info'!J1210=Reference!$A$17,),5,0))))</f>
        <v>25</v>
      </c>
      <c r="E1210" s="19">
        <f>IF('Client Info'!O1210&lt;Reference!$E$5,0,IF(AND('Client Info'!O1210&gt;=Reference!$E$5,'Client Info'!O1210&lt;Reference!$E$6),5,IF(AND('Client Info'!O1210&gt;=Reference!$E$6,'Client Info'!O1210&lt;Reference!$E$7),15,IF(Reference!$E$7&lt;='Client Info'!O1210,25))))</f>
        <v>25</v>
      </c>
      <c r="F1210" s="19">
        <f>IF(OR('Client Info'!R1210=Reference!$B$4,'Client Info'!R1210=Reference!$B$5,'Client Info'!R1210=Reference!$B$6),25,0)</f>
        <v>0</v>
      </c>
      <c r="G1210" s="19">
        <f t="shared" ca="1" si="20"/>
        <v>75</v>
      </c>
      <c r="H1210" s="19" t="s">
        <v>1659</v>
      </c>
    </row>
    <row r="1211" spans="1:8" x14ac:dyDescent="0.35">
      <c r="A1211" s="7" t="str">
        <f>VLOOKUP(B1211,'Client Info'!$A:$B,2, FALSE)</f>
        <v>Sylvia Martini</v>
      </c>
      <c r="B1211" s="19" t="str">
        <f>'Client Info'!A1211</f>
        <v>EDC0572</v>
      </c>
      <c r="C1211" s="19">
        <f ca="1">(IF('Client Info'!M1211="","",(IF(YEARFRAC('Client Info'!M1211,Reference!$C$4)&lt;1,0,IF(AND(YEARFRAC('Client Info'!M1211,Reference!$C$4)&gt;=1,YEARFRAC('Client Info'!M1211,Reference!$C$4)&lt;=3),5,IF(AND(YEARFRAC('Client Info'!M1211,Reference!$C$4)&gt;=4,YEARFRAC('Client Info'!M1211,Reference!$C$4)&lt;=7),15,IF(YEARFRAC('Client Info'!M1211,Reference!$C$4)&gt;=8,25,IF(YEARFRAC('Client Info'!M1211,Reference!$C$4)=YEARFRAC('Client Info'!M1211,Reference!$C$4),0,0))))))))</f>
        <v>15</v>
      </c>
      <c r="D1211" s="19">
        <f>IF(OR('Client Info'!J1211=Reference!$A$7),0,IF(OR(Reference!$A$5='Client Info'!J1211, 'Client Info'!J1211=Reference!$A$19,'Client Info'!J1211=Reference!$A$23,'Client Info'!J1211=Reference!$A$12),25, IF(OR('Client Info'!J1211=Reference!$A$6, 'Client Info'!J1211=Reference!$A$16),15, IF(OR('Client Info'!J1211=Reference!$A$4,'Client Info'!J1211=Reference!$A$13,'Client Info'!J1211=Reference!$A$17,),5,0))))</f>
        <v>15</v>
      </c>
      <c r="E1211" s="19">
        <f>IF('Client Info'!O1211&lt;Reference!$E$5,0,IF(AND('Client Info'!O1211&gt;=Reference!$E$5,'Client Info'!O1211&lt;Reference!$E$6),5,IF(AND('Client Info'!O1211&gt;=Reference!$E$6,'Client Info'!O1211&lt;Reference!$E$7),15,IF(Reference!$E$7&lt;='Client Info'!O1211,25))))</f>
        <v>15</v>
      </c>
      <c r="F1211" s="19">
        <f>IF(OR('Client Info'!R1211=Reference!$B$4,'Client Info'!R1211=Reference!$B$5,'Client Info'!R1211=Reference!$B$6),25,0)</f>
        <v>25</v>
      </c>
      <c r="G1211" s="19">
        <f t="shared" ca="1" si="20"/>
        <v>70</v>
      </c>
      <c r="H1211" s="19" t="s">
        <v>822</v>
      </c>
    </row>
    <row r="1212" spans="1:8" x14ac:dyDescent="0.35">
      <c r="A1212" s="7" t="str">
        <f>VLOOKUP(B1212,'Client Info'!$A:$B,2, FALSE)</f>
        <v>Anthony C. Elliott</v>
      </c>
      <c r="B1212" s="19" t="str">
        <f>'Client Info'!A1212</f>
        <v>EDC2778DRR</v>
      </c>
      <c r="C1212" s="19">
        <f ca="1">(IF('Client Info'!M1212="","",(IF(YEARFRAC('Client Info'!M1212,Reference!$C$4)&lt;1,0,IF(AND(YEARFRAC('Client Info'!M1212,Reference!$C$4)&gt;=1,YEARFRAC('Client Info'!M1212,Reference!$C$4)&lt;=3),5,IF(AND(YEARFRAC('Client Info'!M1212,Reference!$C$4)&gt;=4,YEARFRAC('Client Info'!M1212,Reference!$C$4)&lt;=7),15,IF(YEARFRAC('Client Info'!M1212,Reference!$C$4)&gt;=8,25,IF(YEARFRAC('Client Info'!M1212,Reference!$C$4)=YEARFRAC('Client Info'!M1212,Reference!$C$4),0,0))))))))</f>
        <v>15</v>
      </c>
      <c r="D1212" s="19">
        <f>IF(OR('Client Info'!J1212=Reference!$A$7),0,IF(OR(Reference!$A$5='Client Info'!J1212, 'Client Info'!J1212=Reference!$A$19,'Client Info'!J1212=Reference!$A$23,'Client Info'!J1212=Reference!$A$12),25, IF(OR('Client Info'!J1212=Reference!$A$6, 'Client Info'!J1212=Reference!$A$16),15, IF(OR('Client Info'!J1212=Reference!$A$4,'Client Info'!J1212=Reference!$A$13,'Client Info'!J1212=Reference!$A$17,),5,0))))</f>
        <v>15</v>
      </c>
      <c r="E1212" s="19">
        <f>IF('Client Info'!O1212&lt;Reference!$E$5,0,IF(AND('Client Info'!O1212&gt;=Reference!$E$5,'Client Info'!O1212&lt;Reference!$E$6),5,IF(AND('Client Info'!O1212&gt;=Reference!$E$6,'Client Info'!O1212&lt;Reference!$E$7),15,IF(Reference!$E$7&lt;='Client Info'!O1212,25))))</f>
        <v>15</v>
      </c>
      <c r="F1212" s="19">
        <f>IF(OR('Client Info'!R1212=Reference!$B$4,'Client Info'!R1212=Reference!$B$5,'Client Info'!R1212=Reference!$B$6),25,0)</f>
        <v>25</v>
      </c>
      <c r="G1212" s="19">
        <f t="shared" ca="1" si="20"/>
        <v>70</v>
      </c>
      <c r="H1212" s="19" t="s">
        <v>1365</v>
      </c>
    </row>
    <row r="1213" spans="1:8" x14ac:dyDescent="0.35">
      <c r="A1213" s="7" t="str">
        <f>VLOOKUP(B1213,'Client Info'!$A:$B,2, FALSE)</f>
        <v>Bill Bartels</v>
      </c>
      <c r="B1213" s="19" t="str">
        <f>'Client Info'!A1213</f>
        <v>EDC2846DRR</v>
      </c>
      <c r="C1213" s="19">
        <f ca="1">(IF('Client Info'!M1213="","",(IF(YEARFRAC('Client Info'!M1213,Reference!$C$4)&lt;1,0,IF(AND(YEARFRAC('Client Info'!M1213,Reference!$C$4)&gt;=1,YEARFRAC('Client Info'!M1213,Reference!$C$4)&lt;=3),5,IF(AND(YEARFRAC('Client Info'!M1213,Reference!$C$4)&gt;=4,YEARFRAC('Client Info'!M1213,Reference!$C$4)&lt;=7),15,IF(YEARFRAC('Client Info'!M1213,Reference!$C$4)&gt;=8,25,IF(YEARFRAC('Client Info'!M1213,Reference!$C$4)=YEARFRAC('Client Info'!M1213,Reference!$C$4),0,0))))))))</f>
        <v>5</v>
      </c>
      <c r="D1213" s="19">
        <f>IF(OR('Client Info'!J1213=Reference!$A$7),0,IF(OR(Reference!$A$5='Client Info'!J1213, 'Client Info'!J1213=Reference!$A$19,'Client Info'!J1213=Reference!$A$23,'Client Info'!J1213=Reference!$A$12),25, IF(OR('Client Info'!J1213=Reference!$A$6, 'Client Info'!J1213=Reference!$A$16),15, IF(OR('Client Info'!J1213=Reference!$A$4,'Client Info'!J1213=Reference!$A$13,'Client Info'!J1213=Reference!$A$17,),5,0))))</f>
        <v>5</v>
      </c>
      <c r="E1213" s="19">
        <f>IF('Client Info'!O1213&lt;Reference!$E$5,0,IF(AND('Client Info'!O1213&gt;=Reference!$E$5,'Client Info'!O1213&lt;Reference!$E$6),5,IF(AND('Client Info'!O1213&gt;=Reference!$E$6,'Client Info'!O1213&lt;Reference!$E$7),15,IF(Reference!$E$7&lt;='Client Info'!O1213,25))))</f>
        <v>0</v>
      </c>
      <c r="F1213" s="19">
        <f>IF(OR('Client Info'!R1213=Reference!$B$4,'Client Info'!R1213=Reference!$B$5,'Client Info'!R1213=Reference!$B$6),25,0)</f>
        <v>0</v>
      </c>
      <c r="G1213" s="19">
        <f t="shared" ca="1" si="20"/>
        <v>10</v>
      </c>
      <c r="H1213" s="19" t="s">
        <v>812</v>
      </c>
    </row>
    <row r="1214" spans="1:8" x14ac:dyDescent="0.35">
      <c r="A1214" s="7" t="str">
        <f>VLOOKUP(B1214,'Client Info'!$A:$B,2, FALSE)</f>
        <v>Rose Obetz</v>
      </c>
      <c r="B1214" s="19" t="str">
        <f>'Client Info'!A1214</f>
        <v>EDC2259</v>
      </c>
      <c r="C1214" s="19" t="str">
        <f>(IF('Client Info'!M1214="","",(IF(YEARFRAC('Client Info'!M1214,Reference!$C$4)&lt;1,0,IF(AND(YEARFRAC('Client Info'!M1214,Reference!$C$4)&gt;=1,YEARFRAC('Client Info'!M1214,Reference!$C$4)&lt;=3),5,IF(AND(YEARFRAC('Client Info'!M1214,Reference!$C$4)&gt;=4,YEARFRAC('Client Info'!M1214,Reference!$C$4)&lt;=7),15,IF(YEARFRAC('Client Info'!M1214,Reference!$C$4)&gt;=8,25,IF(YEARFRAC('Client Info'!M1214,Reference!$C$4)=YEARFRAC('Client Info'!M1214,Reference!$C$4),0,0))))))))</f>
        <v/>
      </c>
      <c r="D1214" s="19">
        <f>IF(OR('Client Info'!J1214=Reference!$A$7),0,IF(OR(Reference!$A$5='Client Info'!J1214, 'Client Info'!J1214=Reference!$A$19,'Client Info'!J1214=Reference!$A$23,'Client Info'!J1214=Reference!$A$12),25, IF(OR('Client Info'!J1214=Reference!$A$6, 'Client Info'!J1214=Reference!$A$16),15, IF(OR('Client Info'!J1214=Reference!$A$4,'Client Info'!J1214=Reference!$A$13,'Client Info'!J1214=Reference!$A$17,),5,0))))</f>
        <v>15</v>
      </c>
      <c r="E1214" s="19">
        <f>IF('Client Info'!O1214&lt;Reference!$E$5,0,IF(AND('Client Info'!O1214&gt;=Reference!$E$5,'Client Info'!O1214&lt;Reference!$E$6),5,IF(AND('Client Info'!O1214&gt;=Reference!$E$6,'Client Info'!O1214&lt;Reference!$E$7),15,IF(Reference!$E$7&lt;='Client Info'!O1214,25))))</f>
        <v>0</v>
      </c>
      <c r="F1214" s="19">
        <f>IF(OR('Client Info'!R1214=Reference!$B$4,'Client Info'!R1214=Reference!$B$5,'Client Info'!R1214=Reference!$B$6),25,0)</f>
        <v>0</v>
      </c>
      <c r="G1214" s="19">
        <f t="shared" si="20"/>
        <v>15</v>
      </c>
      <c r="H1214" s="19" t="s">
        <v>874</v>
      </c>
    </row>
    <row r="1215" spans="1:8" x14ac:dyDescent="0.35">
      <c r="A1215" s="7" t="str">
        <f>VLOOKUP(B1215,'Client Info'!$A:$B,2, FALSE)</f>
        <v>Alondra Gaytan</v>
      </c>
      <c r="B1215" s="19" t="str">
        <f>'Client Info'!A1215</f>
        <v>EDC2018g</v>
      </c>
      <c r="C1215" s="19">
        <f ca="1">(IF('Client Info'!M1215="","",(IF(YEARFRAC('Client Info'!M1215,Reference!$C$4)&lt;1,0,IF(AND(YEARFRAC('Client Info'!M1215,Reference!$C$4)&gt;=1,YEARFRAC('Client Info'!M1215,Reference!$C$4)&lt;=3),5,IF(AND(YEARFRAC('Client Info'!M1215,Reference!$C$4)&gt;=4,YEARFRAC('Client Info'!M1215,Reference!$C$4)&lt;=7),15,IF(YEARFRAC('Client Info'!M1215,Reference!$C$4)&gt;=8,25,IF(YEARFRAC('Client Info'!M1215,Reference!$C$4)=YEARFRAC('Client Info'!M1215,Reference!$C$4),0,0))))))))</f>
        <v>0</v>
      </c>
      <c r="D1215" s="19">
        <f>IF(OR('Client Info'!J1215=Reference!$A$7),0,IF(OR(Reference!$A$5='Client Info'!J1215, 'Client Info'!J1215=Reference!$A$19,'Client Info'!J1215=Reference!$A$23,'Client Info'!J1215=Reference!$A$12),25, IF(OR('Client Info'!J1215=Reference!$A$6, 'Client Info'!J1215=Reference!$A$16),15, IF(OR('Client Info'!J1215=Reference!$A$4,'Client Info'!J1215=Reference!$A$13,'Client Info'!J1215=Reference!$A$17,),5,0))))</f>
        <v>5</v>
      </c>
      <c r="E1215" s="19">
        <f>IF('Client Info'!O1215&lt;Reference!$E$5,0,IF(AND('Client Info'!O1215&gt;=Reference!$E$5,'Client Info'!O1215&lt;Reference!$E$6),5,IF(AND('Client Info'!O1215&gt;=Reference!$E$6,'Client Info'!O1215&lt;Reference!$E$7),15,IF(Reference!$E$7&lt;='Client Info'!O1215,25))))</f>
        <v>0</v>
      </c>
      <c r="F1215" s="19">
        <f>IF(OR('Client Info'!R1215=Reference!$B$4,'Client Info'!R1215=Reference!$B$5,'Client Info'!R1215=Reference!$B$6),25,0)</f>
        <v>25</v>
      </c>
      <c r="G1215" s="19">
        <f t="shared" ca="1" si="20"/>
        <v>30</v>
      </c>
      <c r="H1215" s="19" t="s">
        <v>885</v>
      </c>
    </row>
    <row r="1216" spans="1:8" x14ac:dyDescent="0.35">
      <c r="A1216" s="7" t="str">
        <f>VLOOKUP(B1216,'Client Info'!$A:$B,2, FALSE)</f>
        <v>Anthony C. Elliott</v>
      </c>
      <c r="B1216" s="19" t="str">
        <f>'Client Info'!A1216</f>
        <v>EDC2742DRR</v>
      </c>
      <c r="C1216" s="19">
        <f ca="1">(IF('Client Info'!M1216="","",(IF(YEARFRAC('Client Info'!M1216,Reference!$C$4)&lt;1,0,IF(AND(YEARFRAC('Client Info'!M1216,Reference!$C$4)&gt;=1,YEARFRAC('Client Info'!M1216,Reference!$C$4)&lt;=3),5,IF(AND(YEARFRAC('Client Info'!M1216,Reference!$C$4)&gt;=4,YEARFRAC('Client Info'!M1216,Reference!$C$4)&lt;=7),15,IF(YEARFRAC('Client Info'!M1216,Reference!$C$4)&gt;=8,25,IF(YEARFRAC('Client Info'!M1216,Reference!$C$4)=YEARFRAC('Client Info'!M1216,Reference!$C$4),0,0))))))))</f>
        <v>5</v>
      </c>
      <c r="D1216" s="19">
        <f>IF(OR('Client Info'!J1216=Reference!$A$7),0,IF(OR(Reference!$A$5='Client Info'!J1216, 'Client Info'!J1216=Reference!$A$19,'Client Info'!J1216=Reference!$A$23,'Client Info'!J1216=Reference!$A$12),25, IF(OR('Client Info'!J1216=Reference!$A$6, 'Client Info'!J1216=Reference!$A$16),15, IF(OR('Client Info'!J1216=Reference!$A$4,'Client Info'!J1216=Reference!$A$13,'Client Info'!J1216=Reference!$A$17,),5,0))))</f>
        <v>5</v>
      </c>
      <c r="E1216" s="19">
        <f>IF('Client Info'!O1216&lt;Reference!$E$5,0,IF(AND('Client Info'!O1216&gt;=Reference!$E$5,'Client Info'!O1216&lt;Reference!$E$6),5,IF(AND('Client Info'!O1216&gt;=Reference!$E$6,'Client Info'!O1216&lt;Reference!$E$7),15,IF(Reference!$E$7&lt;='Client Info'!O1216,25))))</f>
        <v>15</v>
      </c>
      <c r="F1216" s="19">
        <f>IF(OR('Client Info'!R1216=Reference!$B$4,'Client Info'!R1216=Reference!$B$5,'Client Info'!R1216=Reference!$B$6),25,0)</f>
        <v>25</v>
      </c>
      <c r="G1216" s="19">
        <f t="shared" ca="1" si="20"/>
        <v>50</v>
      </c>
      <c r="H1216" s="19" t="s">
        <v>1365</v>
      </c>
    </row>
    <row r="1217" spans="1:8" x14ac:dyDescent="0.35">
      <c r="A1217" s="7" t="str">
        <f>VLOOKUP(B1217,'Client Info'!$A:$B,2, FALSE)</f>
        <v>Sylvia Martini</v>
      </c>
      <c r="B1217" s="19" t="str">
        <f>'Client Info'!A1217</f>
        <v>EDC0721</v>
      </c>
      <c r="C1217" s="19">
        <f ca="1">(IF('Client Info'!M1217="","",(IF(YEARFRAC('Client Info'!M1217,Reference!$C$4)&lt;1,0,IF(AND(YEARFRAC('Client Info'!M1217,Reference!$C$4)&gt;=1,YEARFRAC('Client Info'!M1217,Reference!$C$4)&lt;=3),5,IF(AND(YEARFRAC('Client Info'!M1217,Reference!$C$4)&gt;=4,YEARFRAC('Client Info'!M1217,Reference!$C$4)&lt;=7),15,IF(YEARFRAC('Client Info'!M1217,Reference!$C$4)&gt;=8,25,IF(YEARFRAC('Client Info'!M1217,Reference!$C$4)=YEARFRAC('Client Info'!M1217,Reference!$C$4),0,0))))))))</f>
        <v>0</v>
      </c>
      <c r="D1217" s="19">
        <f>IF(OR('Client Info'!J1217=Reference!$A$7),0,IF(OR(Reference!$A$5='Client Info'!J1217, 'Client Info'!J1217=Reference!$A$19,'Client Info'!J1217=Reference!$A$23,'Client Info'!J1217=Reference!$A$12),25, IF(OR('Client Info'!J1217=Reference!$A$6, 'Client Info'!J1217=Reference!$A$16),15, IF(OR('Client Info'!J1217=Reference!$A$4,'Client Info'!J1217=Reference!$A$13,'Client Info'!J1217=Reference!$A$17,),5,0))))</f>
        <v>25</v>
      </c>
      <c r="E1217" s="19">
        <f>IF('Client Info'!O1217&lt;Reference!$E$5,0,IF(AND('Client Info'!O1217&gt;=Reference!$E$5,'Client Info'!O1217&lt;Reference!$E$6),5,IF(AND('Client Info'!O1217&gt;=Reference!$E$6,'Client Info'!O1217&lt;Reference!$E$7),15,IF(Reference!$E$7&lt;='Client Info'!O1217,25))))</f>
        <v>0</v>
      </c>
      <c r="F1217" s="19">
        <f>IF(OR('Client Info'!R1217=Reference!$B$4,'Client Info'!R1217=Reference!$B$5,'Client Info'!R1217=Reference!$B$6),25,0)</f>
        <v>0</v>
      </c>
      <c r="G1217" s="19">
        <f t="shared" ca="1" si="20"/>
        <v>25</v>
      </c>
      <c r="H1217" s="19" t="s">
        <v>822</v>
      </c>
    </row>
    <row r="1218" spans="1:8" x14ac:dyDescent="0.35">
      <c r="A1218" s="7" t="str">
        <f>VLOOKUP(B1218,'Client Info'!$A:$B,2, FALSE)</f>
        <v>Rose Obetz</v>
      </c>
      <c r="B1218" s="19" t="str">
        <f>'Client Info'!A1218</f>
        <v>EDC0492</v>
      </c>
      <c r="C1218" s="19">
        <f ca="1">(IF('Client Info'!M1218="","",(IF(YEARFRAC('Client Info'!M1218,Reference!$C$4)&lt;1,0,IF(AND(YEARFRAC('Client Info'!M1218,Reference!$C$4)&gt;=1,YEARFRAC('Client Info'!M1218,Reference!$C$4)&lt;=3),5,IF(AND(YEARFRAC('Client Info'!M1218,Reference!$C$4)&gt;=4,YEARFRAC('Client Info'!M1218,Reference!$C$4)&lt;=7),15,IF(YEARFRAC('Client Info'!M1218,Reference!$C$4)&gt;=8,25,IF(YEARFRAC('Client Info'!M1218,Reference!$C$4)=YEARFRAC('Client Info'!M1218,Reference!$C$4),0,0))))))))</f>
        <v>0</v>
      </c>
      <c r="D1218" s="19">
        <f>IF(OR('Client Info'!J1218=Reference!$A$7),0,IF(OR(Reference!$A$5='Client Info'!J1218, 'Client Info'!J1218=Reference!$A$19,'Client Info'!J1218=Reference!$A$23,'Client Info'!J1218=Reference!$A$12),25, IF(OR('Client Info'!J1218=Reference!$A$6, 'Client Info'!J1218=Reference!$A$16),15, IF(OR('Client Info'!J1218=Reference!$A$4,'Client Info'!J1218=Reference!$A$13,'Client Info'!J1218=Reference!$A$17,),5,0))))</f>
        <v>15</v>
      </c>
      <c r="E1218" s="19">
        <f>IF('Client Info'!O1218&lt;Reference!$E$5,0,IF(AND('Client Info'!O1218&gt;=Reference!$E$5,'Client Info'!O1218&lt;Reference!$E$6),5,IF(AND('Client Info'!O1218&gt;=Reference!$E$6,'Client Info'!O1218&lt;Reference!$E$7),15,IF(Reference!$E$7&lt;='Client Info'!O1218,25))))</f>
        <v>0</v>
      </c>
      <c r="F1218" s="19">
        <f>IF(OR('Client Info'!R1218=Reference!$B$4,'Client Info'!R1218=Reference!$B$5,'Client Info'!R1218=Reference!$B$6),25,0)</f>
        <v>0</v>
      </c>
      <c r="G1218" s="19">
        <f t="shared" ca="1" si="20"/>
        <v>15</v>
      </c>
      <c r="H1218" s="19" t="s">
        <v>874</v>
      </c>
    </row>
    <row r="1219" spans="1:8" x14ac:dyDescent="0.35">
      <c r="A1219" s="7" t="str">
        <f>VLOOKUP(B1219,'Client Info'!$A:$B,2, FALSE)</f>
        <v>Anthony C. Elliott</v>
      </c>
      <c r="B1219" s="19" t="str">
        <f>'Client Info'!A1219</f>
        <v>EDC2747DRR</v>
      </c>
      <c r="C1219" s="19">
        <f ca="1">(IF('Client Info'!M1219="","",(IF(YEARFRAC('Client Info'!M1219,Reference!$C$4)&lt;1,0,IF(AND(YEARFRAC('Client Info'!M1219,Reference!$C$4)&gt;=1,YEARFRAC('Client Info'!M1219,Reference!$C$4)&lt;=3),5,IF(AND(YEARFRAC('Client Info'!M1219,Reference!$C$4)&gt;=4,YEARFRAC('Client Info'!M1219,Reference!$C$4)&lt;=7),15,IF(YEARFRAC('Client Info'!M1219,Reference!$C$4)&gt;=8,25,IF(YEARFRAC('Client Info'!M1219,Reference!$C$4)=YEARFRAC('Client Info'!M1219,Reference!$C$4),0,0))))))))</f>
        <v>5</v>
      </c>
      <c r="D1219" s="19">
        <f>IF(OR('Client Info'!J1219=Reference!$A$7),0,IF(OR(Reference!$A$5='Client Info'!J1219, 'Client Info'!J1219=Reference!$A$19,'Client Info'!J1219=Reference!$A$23,'Client Info'!J1219=Reference!$A$12),25, IF(OR('Client Info'!J1219=Reference!$A$6, 'Client Info'!J1219=Reference!$A$16),15, IF(OR('Client Info'!J1219=Reference!$A$4,'Client Info'!J1219=Reference!$A$13,'Client Info'!J1219=Reference!$A$17,),5,0))))</f>
        <v>25</v>
      </c>
      <c r="E1219" s="19">
        <f>IF('Client Info'!O1219&lt;Reference!$E$5,0,IF(AND('Client Info'!O1219&gt;=Reference!$E$5,'Client Info'!O1219&lt;Reference!$E$6),5,IF(AND('Client Info'!O1219&gt;=Reference!$E$6,'Client Info'!O1219&lt;Reference!$E$7),15,IF(Reference!$E$7&lt;='Client Info'!O1219,25))))</f>
        <v>0</v>
      </c>
      <c r="F1219" s="19">
        <f>IF(OR('Client Info'!R1219=Reference!$B$4,'Client Info'!R1219=Reference!$B$5,'Client Info'!R1219=Reference!$B$6),25,0)</f>
        <v>25</v>
      </c>
      <c r="G1219" s="19">
        <f t="shared" ca="1" si="20"/>
        <v>55</v>
      </c>
      <c r="H1219" s="19" t="s">
        <v>1365</v>
      </c>
    </row>
    <row r="1220" spans="1:8" x14ac:dyDescent="0.35">
      <c r="A1220" s="7" t="str">
        <f>VLOOKUP(B1220,'Client Info'!$A:$B,2, FALSE)</f>
        <v>Jason Ham</v>
      </c>
      <c r="B1220" s="19" t="str">
        <f>'Client Info'!A1220</f>
        <v>EDC1472</v>
      </c>
      <c r="C1220" s="19">
        <f ca="1">(IF('Client Info'!M1220="","",(IF(YEARFRAC('Client Info'!M1220,Reference!$C$4)&lt;1,0,IF(AND(YEARFRAC('Client Info'!M1220,Reference!$C$4)&gt;=1,YEARFRAC('Client Info'!M1220,Reference!$C$4)&lt;=3),5,IF(AND(YEARFRAC('Client Info'!M1220,Reference!$C$4)&gt;=4,YEARFRAC('Client Info'!M1220,Reference!$C$4)&lt;=7),15,IF(YEARFRAC('Client Info'!M1220,Reference!$C$4)&gt;=8,25,IF(YEARFRAC('Client Info'!M1220,Reference!$C$4)=YEARFRAC('Client Info'!M1220,Reference!$C$4),0,0))))))))</f>
        <v>25</v>
      </c>
      <c r="D1220" s="19">
        <f>IF(OR('Client Info'!J1220=Reference!$A$7),0,IF(OR(Reference!$A$5='Client Info'!J1220, 'Client Info'!J1220=Reference!$A$19,'Client Info'!J1220=Reference!$A$23,'Client Info'!J1220=Reference!$A$12),25, IF(OR('Client Info'!J1220=Reference!$A$6, 'Client Info'!J1220=Reference!$A$16),15, IF(OR('Client Info'!J1220=Reference!$A$4,'Client Info'!J1220=Reference!$A$13,'Client Info'!J1220=Reference!$A$17,),5,0))))</f>
        <v>0</v>
      </c>
      <c r="E1220" s="19">
        <f>IF('Client Info'!O1220&lt;Reference!$E$5,0,IF(AND('Client Info'!O1220&gt;=Reference!$E$5,'Client Info'!O1220&lt;Reference!$E$6),5,IF(AND('Client Info'!O1220&gt;=Reference!$E$6,'Client Info'!O1220&lt;Reference!$E$7),15,IF(Reference!$E$7&lt;='Client Info'!O1220,25))))</f>
        <v>0</v>
      </c>
      <c r="F1220" s="19">
        <f>IF(OR('Client Info'!R1220=Reference!$B$4,'Client Info'!R1220=Reference!$B$5,'Client Info'!R1220=Reference!$B$6),25,0)</f>
        <v>0</v>
      </c>
      <c r="G1220" s="19">
        <f t="shared" ca="1" si="20"/>
        <v>25</v>
      </c>
      <c r="H1220" s="19" t="s">
        <v>1613</v>
      </c>
    </row>
    <row r="1221" spans="1:8" x14ac:dyDescent="0.35">
      <c r="A1221" s="7" t="str">
        <f>VLOOKUP(B1221,'Client Info'!$A:$B,2, FALSE)</f>
        <v>Clare Briglio</v>
      </c>
      <c r="B1221" s="19" t="str">
        <f>'Client Info'!A1221</f>
        <v>EDC2877DR</v>
      </c>
      <c r="C1221" s="19">
        <f ca="1">(IF('Client Info'!M1221="","",(IF(YEARFRAC('Client Info'!M1221,Reference!$C$4)&lt;1,0,IF(AND(YEARFRAC('Client Info'!M1221,Reference!$C$4)&gt;=1,YEARFRAC('Client Info'!M1221,Reference!$C$4)&lt;=3),5,IF(AND(YEARFRAC('Client Info'!M1221,Reference!$C$4)&gt;=4,YEARFRAC('Client Info'!M1221,Reference!$C$4)&lt;=7),15,IF(YEARFRAC('Client Info'!M1221,Reference!$C$4)&gt;=8,25,IF(YEARFRAC('Client Info'!M1221,Reference!$C$4)=YEARFRAC('Client Info'!M1221,Reference!$C$4),0,0))))))))</f>
        <v>25</v>
      </c>
      <c r="D1221" s="19">
        <f>IF(OR('Client Info'!J1221=Reference!$A$7),0,IF(OR(Reference!$A$5='Client Info'!J1221, 'Client Info'!J1221=Reference!$A$19,'Client Info'!J1221=Reference!$A$23,'Client Info'!J1221=Reference!$A$12),25, IF(OR('Client Info'!J1221=Reference!$A$6, 'Client Info'!J1221=Reference!$A$16),15, IF(OR('Client Info'!J1221=Reference!$A$4,'Client Info'!J1221=Reference!$A$13,'Client Info'!J1221=Reference!$A$17,),5,0))))</f>
        <v>0</v>
      </c>
      <c r="E1221" s="19">
        <f>IF('Client Info'!O1221&lt;Reference!$E$5,0,IF(AND('Client Info'!O1221&gt;=Reference!$E$5,'Client Info'!O1221&lt;Reference!$E$6),5,IF(AND('Client Info'!O1221&gt;=Reference!$E$6,'Client Info'!O1221&lt;Reference!$E$7),15,IF(Reference!$E$7&lt;='Client Info'!O1221,25))))</f>
        <v>25</v>
      </c>
      <c r="F1221" s="19">
        <f>IF(OR('Client Info'!R1221=Reference!$B$4,'Client Info'!R1221=Reference!$B$5,'Client Info'!R1221=Reference!$B$6),25,0)</f>
        <v>0</v>
      </c>
      <c r="G1221" s="19">
        <f t="shared" ca="1" si="20"/>
        <v>50</v>
      </c>
      <c r="H1221" s="19" t="s">
        <v>809</v>
      </c>
    </row>
    <row r="1222" spans="1:8" x14ac:dyDescent="0.35">
      <c r="A1222" s="7" t="str">
        <f>VLOOKUP(B1222,'Client Info'!$A:$B,2, FALSE)</f>
        <v>Anthony C. Elliott</v>
      </c>
      <c r="B1222" s="19" t="str">
        <f>'Client Info'!A1222</f>
        <v>EDC2078DR</v>
      </c>
      <c r="C1222" s="19">
        <f ca="1">(IF('Client Info'!M1222="","",(IF(YEARFRAC('Client Info'!M1222,Reference!$C$4)&lt;1,0,IF(AND(YEARFRAC('Client Info'!M1222,Reference!$C$4)&gt;=1,YEARFRAC('Client Info'!M1222,Reference!$C$4)&lt;=3),5,IF(AND(YEARFRAC('Client Info'!M1222,Reference!$C$4)&gt;=4,YEARFRAC('Client Info'!M1222,Reference!$C$4)&lt;=7),15,IF(YEARFRAC('Client Info'!M1222,Reference!$C$4)&gt;=8,25,IF(YEARFRAC('Client Info'!M1222,Reference!$C$4)=YEARFRAC('Client Info'!M1222,Reference!$C$4),0,0))))))))</f>
        <v>25</v>
      </c>
      <c r="D1222" s="19">
        <f>IF(OR('Client Info'!J1222=Reference!$A$7),0,IF(OR(Reference!$A$5='Client Info'!J1222, 'Client Info'!J1222=Reference!$A$19,'Client Info'!J1222=Reference!$A$23,'Client Info'!J1222=Reference!$A$12),25, IF(OR('Client Info'!J1222=Reference!$A$6, 'Client Info'!J1222=Reference!$A$16),15, IF(OR('Client Info'!J1222=Reference!$A$4,'Client Info'!J1222=Reference!$A$13,'Client Info'!J1222=Reference!$A$17,),5,0))))</f>
        <v>5</v>
      </c>
      <c r="E1222" s="19">
        <f>IF('Client Info'!O1222&lt;Reference!$E$5,0,IF(AND('Client Info'!O1222&gt;=Reference!$E$5,'Client Info'!O1222&lt;Reference!$E$6),5,IF(AND('Client Info'!O1222&gt;=Reference!$E$6,'Client Info'!O1222&lt;Reference!$E$7),15,IF(Reference!$E$7&lt;='Client Info'!O1222,25))))</f>
        <v>5</v>
      </c>
      <c r="F1222" s="19">
        <f>IF(OR('Client Info'!R1222=Reference!$B$4,'Client Info'!R1222=Reference!$B$5,'Client Info'!R1222=Reference!$B$6),25,0)</f>
        <v>0</v>
      </c>
      <c r="G1222" s="19">
        <f t="shared" ca="1" si="20"/>
        <v>35</v>
      </c>
      <c r="H1222" s="19" t="s">
        <v>1365</v>
      </c>
    </row>
    <row r="1223" spans="1:8" x14ac:dyDescent="0.35">
      <c r="A1223" s="7" t="str">
        <f>VLOOKUP(B1223,'Client Info'!$A:$B,2, FALSE)</f>
        <v>Sylvia Martini</v>
      </c>
      <c r="B1223" s="19" t="str">
        <f>'Client Info'!A1223</f>
        <v>EDC2922</v>
      </c>
      <c r="C1223" s="19">
        <f ca="1">(IF('Client Info'!M1223="","",(IF(YEARFRAC('Client Info'!M1223,Reference!$C$4)&lt;1,0,IF(AND(YEARFRAC('Client Info'!M1223,Reference!$C$4)&gt;=1,YEARFRAC('Client Info'!M1223,Reference!$C$4)&lt;=3),5,IF(AND(YEARFRAC('Client Info'!M1223,Reference!$C$4)&gt;=4,YEARFRAC('Client Info'!M1223,Reference!$C$4)&lt;=7),15,IF(YEARFRAC('Client Info'!M1223,Reference!$C$4)&gt;=8,25,IF(YEARFRAC('Client Info'!M1223,Reference!$C$4)=YEARFRAC('Client Info'!M1223,Reference!$C$4),0,0))))))))</f>
        <v>25</v>
      </c>
      <c r="D1223" s="19">
        <f>IF(OR('Client Info'!J1223=Reference!$A$7),0,IF(OR(Reference!$A$5='Client Info'!J1223, 'Client Info'!J1223=Reference!$A$19,'Client Info'!J1223=Reference!$A$23,'Client Info'!J1223=Reference!$A$12),25, IF(OR('Client Info'!J1223=Reference!$A$6, 'Client Info'!J1223=Reference!$A$16),15, IF(OR('Client Info'!J1223=Reference!$A$4,'Client Info'!J1223=Reference!$A$13,'Client Info'!J1223=Reference!$A$17,),5,0))))</f>
        <v>15</v>
      </c>
      <c r="E1223" s="19">
        <f>IF('Client Info'!O1223&lt;Reference!$E$5,0,IF(AND('Client Info'!O1223&gt;=Reference!$E$5,'Client Info'!O1223&lt;Reference!$E$6),5,IF(AND('Client Info'!O1223&gt;=Reference!$E$6,'Client Info'!O1223&lt;Reference!$E$7),15,IF(Reference!$E$7&lt;='Client Info'!O1223,25))))</f>
        <v>0</v>
      </c>
      <c r="F1223" s="19">
        <f>IF(OR('Client Info'!R1223=Reference!$B$4,'Client Info'!R1223=Reference!$B$5,'Client Info'!R1223=Reference!$B$6),25,0)</f>
        <v>25</v>
      </c>
      <c r="G1223" s="19">
        <f t="shared" ca="1" si="20"/>
        <v>65</v>
      </c>
      <c r="H1223" s="19" t="s">
        <v>822</v>
      </c>
    </row>
    <row r="1224" spans="1:8" x14ac:dyDescent="0.35">
      <c r="A1224" s="7" t="str">
        <f>VLOOKUP(B1224,'Client Info'!$A:$B,2, FALSE)</f>
        <v>Timothy Harrington</v>
      </c>
      <c r="B1224" s="19" t="str">
        <f>'Client Info'!A1224</f>
        <v>EDC1659g</v>
      </c>
      <c r="C1224" s="19">
        <f ca="1">(IF('Client Info'!M1224="","",(IF(YEARFRAC('Client Info'!M1224,Reference!$C$4)&lt;1,0,IF(AND(YEARFRAC('Client Info'!M1224,Reference!$C$4)&gt;=1,YEARFRAC('Client Info'!M1224,Reference!$C$4)&lt;=3),5,IF(AND(YEARFRAC('Client Info'!M1224,Reference!$C$4)&gt;=4,YEARFRAC('Client Info'!M1224,Reference!$C$4)&lt;=7),15,IF(YEARFRAC('Client Info'!M1224,Reference!$C$4)&gt;=8,25,IF(YEARFRAC('Client Info'!M1224,Reference!$C$4)=YEARFRAC('Client Info'!M1224,Reference!$C$4),0,0))))))))</f>
        <v>25</v>
      </c>
      <c r="D1224" s="19">
        <f>IF(OR('Client Info'!J1224=Reference!$A$7),0,IF(OR(Reference!$A$5='Client Info'!J1224, 'Client Info'!J1224=Reference!$A$19,'Client Info'!J1224=Reference!$A$23,'Client Info'!J1224=Reference!$A$12),25, IF(OR('Client Info'!J1224=Reference!$A$6, 'Client Info'!J1224=Reference!$A$16),15, IF(OR('Client Info'!J1224=Reference!$A$4,'Client Info'!J1224=Reference!$A$13,'Client Info'!J1224=Reference!$A$17,),5,0))))</f>
        <v>15</v>
      </c>
      <c r="E1224" s="19">
        <f>IF('Client Info'!O1224&lt;Reference!$E$5,0,IF(AND('Client Info'!O1224&gt;=Reference!$E$5,'Client Info'!O1224&lt;Reference!$E$6),5,IF(AND('Client Info'!O1224&gt;=Reference!$E$6,'Client Info'!O1224&lt;Reference!$E$7),15,IF(Reference!$E$7&lt;='Client Info'!O1224,25))))</f>
        <v>25</v>
      </c>
      <c r="F1224" s="19">
        <f>IF(OR('Client Info'!R1224=Reference!$B$4,'Client Info'!R1224=Reference!$B$5,'Client Info'!R1224=Reference!$B$6),25,0)</f>
        <v>0</v>
      </c>
      <c r="G1224" s="19">
        <f t="shared" ca="1" si="20"/>
        <v>65</v>
      </c>
      <c r="H1224" s="19" t="s">
        <v>1840</v>
      </c>
    </row>
    <row r="1225" spans="1:8" x14ac:dyDescent="0.35">
      <c r="A1225" s="7" t="str">
        <f>VLOOKUP(B1225,'Client Info'!$A:$B,2, FALSE)</f>
        <v>Gonzalo Fernandez</v>
      </c>
      <c r="B1225" s="19" t="str">
        <f>'Client Info'!A1225</f>
        <v>EDC2343</v>
      </c>
      <c r="C1225" s="19" t="str">
        <f>(IF('Client Info'!M1225="","",(IF(YEARFRAC('Client Info'!M1225,Reference!$C$4)&lt;1,0,IF(AND(YEARFRAC('Client Info'!M1225,Reference!$C$4)&gt;=1,YEARFRAC('Client Info'!M1225,Reference!$C$4)&lt;=3),5,IF(AND(YEARFRAC('Client Info'!M1225,Reference!$C$4)&gt;=4,YEARFRAC('Client Info'!M1225,Reference!$C$4)&lt;=7),15,IF(YEARFRAC('Client Info'!M1225,Reference!$C$4)&gt;=8,25,IF(YEARFRAC('Client Info'!M1225,Reference!$C$4)=YEARFRAC('Client Info'!M1225,Reference!$C$4),0,0))))))))</f>
        <v/>
      </c>
      <c r="D1225" s="19">
        <f>IF(OR('Client Info'!J1225=Reference!$A$7),0,IF(OR(Reference!$A$5='Client Info'!J1225, 'Client Info'!J1225=Reference!$A$19,'Client Info'!J1225=Reference!$A$23,'Client Info'!J1225=Reference!$A$12),25, IF(OR('Client Info'!J1225=Reference!$A$6, 'Client Info'!J1225=Reference!$A$16),15, IF(OR('Client Info'!J1225=Reference!$A$4,'Client Info'!J1225=Reference!$A$13,'Client Info'!J1225=Reference!$A$17,),5,0))))</f>
        <v>5</v>
      </c>
      <c r="E1225" s="19">
        <f>IF('Client Info'!O1225&lt;Reference!$E$5,0,IF(AND('Client Info'!O1225&gt;=Reference!$E$5,'Client Info'!O1225&lt;Reference!$E$6),5,IF(AND('Client Info'!O1225&gt;=Reference!$E$6,'Client Info'!O1225&lt;Reference!$E$7),15,IF(Reference!$E$7&lt;='Client Info'!O1225,25))))</f>
        <v>0</v>
      </c>
      <c r="F1225" s="19">
        <f>IF(OR('Client Info'!R1225=Reference!$B$4,'Client Info'!R1225=Reference!$B$5,'Client Info'!R1225=Reference!$B$6),25,0)</f>
        <v>0</v>
      </c>
      <c r="G1225" s="19">
        <f t="shared" si="20"/>
        <v>5</v>
      </c>
      <c r="H1225" s="19" t="s">
        <v>848</v>
      </c>
    </row>
    <row r="1226" spans="1:8" x14ac:dyDescent="0.35">
      <c r="A1226" s="7" t="str">
        <f>VLOOKUP(B1226,'Client Info'!$A:$B,2, FALSE)</f>
        <v>Mary Anne Rooney</v>
      </c>
      <c r="B1226" s="19" t="str">
        <f>'Client Info'!A1226</f>
        <v>EDC1240</v>
      </c>
      <c r="C1226" s="19">
        <f ca="1">(IF('Client Info'!M1226="","",(IF(YEARFRAC('Client Info'!M1226,Reference!$C$4)&lt;1,0,IF(AND(YEARFRAC('Client Info'!M1226,Reference!$C$4)&gt;=1,YEARFRAC('Client Info'!M1226,Reference!$C$4)&lt;=3),5,IF(AND(YEARFRAC('Client Info'!M1226,Reference!$C$4)&gt;=4,YEARFRAC('Client Info'!M1226,Reference!$C$4)&lt;=7),15,IF(YEARFRAC('Client Info'!M1226,Reference!$C$4)&gt;=8,25,IF(YEARFRAC('Client Info'!M1226,Reference!$C$4)=YEARFRAC('Client Info'!M1226,Reference!$C$4),0,0))))))))</f>
        <v>15</v>
      </c>
      <c r="D1226" s="19">
        <f>IF(OR('Client Info'!J1226=Reference!$A$7),0,IF(OR(Reference!$A$5='Client Info'!J1226, 'Client Info'!J1226=Reference!$A$19,'Client Info'!J1226=Reference!$A$23,'Client Info'!J1226=Reference!$A$12),25, IF(OR('Client Info'!J1226=Reference!$A$6, 'Client Info'!J1226=Reference!$A$16),15, IF(OR('Client Info'!J1226=Reference!$A$4,'Client Info'!J1226=Reference!$A$13,'Client Info'!J1226=Reference!$A$17,),5,0))))</f>
        <v>25</v>
      </c>
      <c r="E1226" s="19">
        <f>IF('Client Info'!O1226&lt;Reference!$E$5,0,IF(AND('Client Info'!O1226&gt;=Reference!$E$5,'Client Info'!O1226&lt;Reference!$E$6),5,IF(AND('Client Info'!O1226&gt;=Reference!$E$6,'Client Info'!O1226&lt;Reference!$E$7),15,IF(Reference!$E$7&lt;='Client Info'!O1226,25))))</f>
        <v>0</v>
      </c>
      <c r="F1226" s="19">
        <f>IF(OR('Client Info'!R1226=Reference!$B$4,'Client Info'!R1226=Reference!$B$5,'Client Info'!R1226=Reference!$B$6),25,0)</f>
        <v>25</v>
      </c>
      <c r="G1226" s="19">
        <f t="shared" ca="1" si="20"/>
        <v>65</v>
      </c>
      <c r="H1226" s="19" t="s">
        <v>1659</v>
      </c>
    </row>
    <row r="1227" spans="1:8" x14ac:dyDescent="0.35">
      <c r="A1227" s="7" t="str">
        <f>VLOOKUP(B1227,'Client Info'!$A:$B,2, FALSE)</f>
        <v>Melissa Moreno</v>
      </c>
      <c r="B1227" s="19" t="str">
        <f>'Client Info'!A1227</f>
        <v>EDC0525</v>
      </c>
      <c r="C1227" s="19">
        <f ca="1">(IF('Client Info'!M1227="","",(IF(YEARFRAC('Client Info'!M1227,Reference!$C$4)&lt;1,0,IF(AND(YEARFRAC('Client Info'!M1227,Reference!$C$4)&gt;=1,YEARFRAC('Client Info'!M1227,Reference!$C$4)&lt;=3),5,IF(AND(YEARFRAC('Client Info'!M1227,Reference!$C$4)&gt;=4,YEARFRAC('Client Info'!M1227,Reference!$C$4)&lt;=7),15,IF(YEARFRAC('Client Info'!M1227,Reference!$C$4)&gt;=8,25,IF(YEARFRAC('Client Info'!M1227,Reference!$C$4)=YEARFRAC('Client Info'!M1227,Reference!$C$4),0,0))))))))</f>
        <v>15</v>
      </c>
      <c r="D1227" s="19">
        <f>IF(OR('Client Info'!J1227=Reference!$A$7),0,IF(OR(Reference!$A$5='Client Info'!J1227, 'Client Info'!J1227=Reference!$A$19,'Client Info'!J1227=Reference!$A$23,'Client Info'!J1227=Reference!$A$12),25, IF(OR('Client Info'!J1227=Reference!$A$6, 'Client Info'!J1227=Reference!$A$16),15, IF(OR('Client Info'!J1227=Reference!$A$4,'Client Info'!J1227=Reference!$A$13,'Client Info'!J1227=Reference!$A$17,),5,0))))</f>
        <v>5</v>
      </c>
      <c r="E1227" s="19">
        <f>IF('Client Info'!O1227&lt;Reference!$E$5,0,IF(AND('Client Info'!O1227&gt;=Reference!$E$5,'Client Info'!O1227&lt;Reference!$E$6),5,IF(AND('Client Info'!O1227&gt;=Reference!$E$6,'Client Info'!O1227&lt;Reference!$E$7),15,IF(Reference!$E$7&lt;='Client Info'!O1227,25))))</f>
        <v>0</v>
      </c>
      <c r="F1227" s="19">
        <f>IF(OR('Client Info'!R1227=Reference!$B$4,'Client Info'!R1227=Reference!$B$5,'Client Info'!R1227=Reference!$B$6),25,0)</f>
        <v>25</v>
      </c>
      <c r="G1227" s="19">
        <f t="shared" ca="1" si="20"/>
        <v>45</v>
      </c>
      <c r="H1227" s="19" t="s">
        <v>1601</v>
      </c>
    </row>
    <row r="1228" spans="1:8" x14ac:dyDescent="0.35">
      <c r="A1228" s="7" t="str">
        <f>VLOOKUP(B1228,'Client Info'!$A:$B,2, FALSE)</f>
        <v>Bill Bartels</v>
      </c>
      <c r="B1228" s="19" t="str">
        <f>'Client Info'!A1228</f>
        <v>EDC2215</v>
      </c>
      <c r="C1228" s="19" t="str">
        <f>(IF('Client Info'!M1228="","",(IF(YEARFRAC('Client Info'!M1228,Reference!$C$4)&lt;1,0,IF(AND(YEARFRAC('Client Info'!M1228,Reference!$C$4)&gt;=1,YEARFRAC('Client Info'!M1228,Reference!$C$4)&lt;=3),5,IF(AND(YEARFRAC('Client Info'!M1228,Reference!$C$4)&gt;=4,YEARFRAC('Client Info'!M1228,Reference!$C$4)&lt;=7),15,IF(YEARFRAC('Client Info'!M1228,Reference!$C$4)&gt;=8,25,IF(YEARFRAC('Client Info'!M1228,Reference!$C$4)=YEARFRAC('Client Info'!M1228,Reference!$C$4),0,0))))))))</f>
        <v/>
      </c>
      <c r="D1228" s="19">
        <f>IF(OR('Client Info'!J1228=Reference!$A$7),0,IF(OR(Reference!$A$5='Client Info'!J1228, 'Client Info'!J1228=Reference!$A$19,'Client Info'!J1228=Reference!$A$23,'Client Info'!J1228=Reference!$A$12),25, IF(OR('Client Info'!J1228=Reference!$A$6, 'Client Info'!J1228=Reference!$A$16),15, IF(OR('Client Info'!J1228=Reference!$A$4,'Client Info'!J1228=Reference!$A$13,'Client Info'!J1228=Reference!$A$17,),5,0))))</f>
        <v>25</v>
      </c>
      <c r="E1228" s="19">
        <f>IF('Client Info'!O1228&lt;Reference!$E$5,0,IF(AND('Client Info'!O1228&gt;=Reference!$E$5,'Client Info'!O1228&lt;Reference!$E$6),5,IF(AND('Client Info'!O1228&gt;=Reference!$E$6,'Client Info'!O1228&lt;Reference!$E$7),15,IF(Reference!$E$7&lt;='Client Info'!O1228,25))))</f>
        <v>0</v>
      </c>
      <c r="F1228" s="19">
        <f>IF(OR('Client Info'!R1228=Reference!$B$4,'Client Info'!R1228=Reference!$B$5,'Client Info'!R1228=Reference!$B$6),25,0)</f>
        <v>25</v>
      </c>
      <c r="G1228" s="19">
        <f t="shared" si="20"/>
        <v>50</v>
      </c>
      <c r="H1228" s="19" t="s">
        <v>812</v>
      </c>
    </row>
    <row r="1229" spans="1:8" x14ac:dyDescent="0.35">
      <c r="A1229" s="7" t="str">
        <f>VLOOKUP(B1229,'Client Info'!$A:$B,2, FALSE)</f>
        <v>Georg Winkler</v>
      </c>
      <c r="B1229" s="19" t="str">
        <f>'Client Info'!A1229</f>
        <v>EDC1741</v>
      </c>
      <c r="C1229" s="19" t="str">
        <f>(IF('Client Info'!M1229="","",(IF(YEARFRAC('Client Info'!M1229,Reference!$C$4)&lt;1,0,IF(AND(YEARFRAC('Client Info'!M1229,Reference!$C$4)&gt;=1,YEARFRAC('Client Info'!M1229,Reference!$C$4)&lt;=3),5,IF(AND(YEARFRAC('Client Info'!M1229,Reference!$C$4)&gt;=4,YEARFRAC('Client Info'!M1229,Reference!$C$4)&lt;=7),15,IF(YEARFRAC('Client Info'!M1229,Reference!$C$4)&gt;=8,25,IF(YEARFRAC('Client Info'!M1229,Reference!$C$4)=YEARFRAC('Client Info'!M1229,Reference!$C$4),0,0))))))))</f>
        <v/>
      </c>
      <c r="D1229" s="19">
        <f>IF(OR('Client Info'!J1229=Reference!$A$7),0,IF(OR(Reference!$A$5='Client Info'!J1229, 'Client Info'!J1229=Reference!$A$19,'Client Info'!J1229=Reference!$A$23,'Client Info'!J1229=Reference!$A$12),25, IF(OR('Client Info'!J1229=Reference!$A$6, 'Client Info'!J1229=Reference!$A$16),15, IF(OR('Client Info'!J1229=Reference!$A$4,'Client Info'!J1229=Reference!$A$13,'Client Info'!J1229=Reference!$A$17,),5,0))))</f>
        <v>0</v>
      </c>
      <c r="E1229" s="19">
        <f>IF('Client Info'!O1229&lt;Reference!$E$5,0,IF(AND('Client Info'!O1229&gt;=Reference!$E$5,'Client Info'!O1229&lt;Reference!$E$6),5,IF(AND('Client Info'!O1229&gt;=Reference!$E$6,'Client Info'!O1229&lt;Reference!$E$7),15,IF(Reference!$E$7&lt;='Client Info'!O1229,25))))</f>
        <v>0</v>
      </c>
      <c r="F1229" s="19">
        <f>IF(OR('Client Info'!R1229=Reference!$B$4,'Client Info'!R1229=Reference!$B$5,'Client Info'!R1229=Reference!$B$6),25,0)</f>
        <v>0</v>
      </c>
      <c r="G1229" s="19">
        <f t="shared" si="20"/>
        <v>0</v>
      </c>
      <c r="H1229" s="19" t="s">
        <v>1063</v>
      </c>
    </row>
    <row r="1230" spans="1:8" x14ac:dyDescent="0.35">
      <c r="A1230" s="7" t="str">
        <f>VLOOKUP(B1230,'Client Info'!$A:$B,2, FALSE)</f>
        <v>Alondra Gaytan</v>
      </c>
      <c r="B1230" s="19" t="str">
        <f>'Client Info'!A1230</f>
        <v>EDC2317</v>
      </c>
      <c r="C1230" s="19">
        <f ca="1">(IF('Client Info'!M1230="","",(IF(YEARFRAC('Client Info'!M1230,Reference!$C$4)&lt;1,0,IF(AND(YEARFRAC('Client Info'!M1230,Reference!$C$4)&gt;=1,YEARFRAC('Client Info'!M1230,Reference!$C$4)&lt;=3),5,IF(AND(YEARFRAC('Client Info'!M1230,Reference!$C$4)&gt;=4,YEARFRAC('Client Info'!M1230,Reference!$C$4)&lt;=7),15,IF(YEARFRAC('Client Info'!M1230,Reference!$C$4)&gt;=8,25,IF(YEARFRAC('Client Info'!M1230,Reference!$C$4)=YEARFRAC('Client Info'!M1230,Reference!$C$4),0,0))))))))</f>
        <v>0</v>
      </c>
      <c r="D1230" s="19">
        <f>IF(OR('Client Info'!J1230=Reference!$A$7),0,IF(OR(Reference!$A$5='Client Info'!J1230, 'Client Info'!J1230=Reference!$A$19,'Client Info'!J1230=Reference!$A$23,'Client Info'!J1230=Reference!$A$12),25, IF(OR('Client Info'!J1230=Reference!$A$6, 'Client Info'!J1230=Reference!$A$16),15, IF(OR('Client Info'!J1230=Reference!$A$4,'Client Info'!J1230=Reference!$A$13,'Client Info'!J1230=Reference!$A$17,),5,0))))</f>
        <v>5</v>
      </c>
      <c r="E1230" s="19">
        <f>IF('Client Info'!O1230&lt;Reference!$E$5,0,IF(AND('Client Info'!O1230&gt;=Reference!$E$5,'Client Info'!O1230&lt;Reference!$E$6),5,IF(AND('Client Info'!O1230&gt;=Reference!$E$6,'Client Info'!O1230&lt;Reference!$E$7),15,IF(Reference!$E$7&lt;='Client Info'!O1230,25))))</f>
        <v>0</v>
      </c>
      <c r="F1230" s="19">
        <f>IF(OR('Client Info'!R1230=Reference!$B$4,'Client Info'!R1230=Reference!$B$5,'Client Info'!R1230=Reference!$B$6),25,0)</f>
        <v>0</v>
      </c>
      <c r="G1230" s="19">
        <f t="shared" ca="1" si="20"/>
        <v>5</v>
      </c>
      <c r="H1230" s="19" t="s">
        <v>885</v>
      </c>
    </row>
    <row r="1231" spans="1:8" x14ac:dyDescent="0.35">
      <c r="A1231" s="7" t="str">
        <f>VLOOKUP(B1231,'Client Info'!$A:$B,2, FALSE)</f>
        <v>Alondra Gaytan</v>
      </c>
      <c r="B1231" s="19" t="str">
        <f>'Client Info'!A1231</f>
        <v>EDC2490</v>
      </c>
      <c r="C1231" s="19">
        <f ca="1">(IF('Client Info'!M1231="","",(IF(YEARFRAC('Client Info'!M1231,Reference!$C$4)&lt;1,0,IF(AND(YEARFRAC('Client Info'!M1231,Reference!$C$4)&gt;=1,YEARFRAC('Client Info'!M1231,Reference!$C$4)&lt;=3),5,IF(AND(YEARFRAC('Client Info'!M1231,Reference!$C$4)&gt;=4,YEARFRAC('Client Info'!M1231,Reference!$C$4)&lt;=7),15,IF(YEARFRAC('Client Info'!M1231,Reference!$C$4)&gt;=8,25,IF(YEARFRAC('Client Info'!M1231,Reference!$C$4)=YEARFRAC('Client Info'!M1231,Reference!$C$4),0,0))))))))</f>
        <v>25</v>
      </c>
      <c r="D1231" s="19">
        <f>IF(OR('Client Info'!J1231=Reference!$A$7),0,IF(OR(Reference!$A$5='Client Info'!J1231, 'Client Info'!J1231=Reference!$A$19,'Client Info'!J1231=Reference!$A$23,'Client Info'!J1231=Reference!$A$12),25, IF(OR('Client Info'!J1231=Reference!$A$6, 'Client Info'!J1231=Reference!$A$16),15, IF(OR('Client Info'!J1231=Reference!$A$4,'Client Info'!J1231=Reference!$A$13,'Client Info'!J1231=Reference!$A$17,),5,0))))</f>
        <v>15</v>
      </c>
      <c r="E1231" s="19">
        <f>IF('Client Info'!O1231&lt;Reference!$E$5,0,IF(AND('Client Info'!O1231&gt;=Reference!$E$5,'Client Info'!O1231&lt;Reference!$E$6),5,IF(AND('Client Info'!O1231&gt;=Reference!$E$6,'Client Info'!O1231&lt;Reference!$E$7),15,IF(Reference!$E$7&lt;='Client Info'!O1231,25))))</f>
        <v>0</v>
      </c>
      <c r="F1231" s="19">
        <f>IF(OR('Client Info'!R1231=Reference!$B$4,'Client Info'!R1231=Reference!$B$5,'Client Info'!R1231=Reference!$B$6),25,0)</f>
        <v>0</v>
      </c>
      <c r="G1231" s="19">
        <f t="shared" ca="1" si="20"/>
        <v>40</v>
      </c>
      <c r="H1231" s="19" t="s">
        <v>885</v>
      </c>
    </row>
    <row r="1232" spans="1:8" x14ac:dyDescent="0.35">
      <c r="A1232" s="7" t="str">
        <f>VLOOKUP(B1232,'Client Info'!$A:$B,2, FALSE)</f>
        <v>Rose Obetz</v>
      </c>
      <c r="B1232" s="19" t="str">
        <f>'Client Info'!A1232</f>
        <v>EDC2012g</v>
      </c>
      <c r="C1232" s="19">
        <f ca="1">(IF('Client Info'!M1232="","",(IF(YEARFRAC('Client Info'!M1232,Reference!$C$4)&lt;1,0,IF(AND(YEARFRAC('Client Info'!M1232,Reference!$C$4)&gt;=1,YEARFRAC('Client Info'!M1232,Reference!$C$4)&lt;=3),5,IF(AND(YEARFRAC('Client Info'!M1232,Reference!$C$4)&gt;=4,YEARFRAC('Client Info'!M1232,Reference!$C$4)&lt;=7),15,IF(YEARFRAC('Client Info'!M1232,Reference!$C$4)&gt;=8,25,IF(YEARFRAC('Client Info'!M1232,Reference!$C$4)=YEARFRAC('Client Info'!M1232,Reference!$C$4),0,0))))))))</f>
        <v>5</v>
      </c>
      <c r="D1232" s="19">
        <f>IF(OR('Client Info'!J1232=Reference!$A$7),0,IF(OR(Reference!$A$5='Client Info'!J1232, 'Client Info'!J1232=Reference!$A$19,'Client Info'!J1232=Reference!$A$23,'Client Info'!J1232=Reference!$A$12),25, IF(OR('Client Info'!J1232=Reference!$A$6, 'Client Info'!J1232=Reference!$A$16),15, IF(OR('Client Info'!J1232=Reference!$A$4,'Client Info'!J1232=Reference!$A$13,'Client Info'!J1232=Reference!$A$17,),5,0))))</f>
        <v>0</v>
      </c>
      <c r="E1232" s="19">
        <f>IF('Client Info'!O1232&lt;Reference!$E$5,0,IF(AND('Client Info'!O1232&gt;=Reference!$E$5,'Client Info'!O1232&lt;Reference!$E$6),5,IF(AND('Client Info'!O1232&gt;=Reference!$E$6,'Client Info'!O1232&lt;Reference!$E$7),15,IF(Reference!$E$7&lt;='Client Info'!O1232,25))))</f>
        <v>0</v>
      </c>
      <c r="F1232" s="19">
        <f>IF(OR('Client Info'!R1232=Reference!$B$4,'Client Info'!R1232=Reference!$B$5,'Client Info'!R1232=Reference!$B$6),25,0)</f>
        <v>0</v>
      </c>
      <c r="G1232" s="19">
        <f t="shared" ca="1" si="20"/>
        <v>5</v>
      </c>
      <c r="H1232" s="19" t="s">
        <v>874</v>
      </c>
    </row>
    <row r="1233" spans="1:8" x14ac:dyDescent="0.35">
      <c r="A1233" s="7" t="str">
        <f>VLOOKUP(B1233,'Client Info'!$A:$B,2, FALSE)</f>
        <v>Alondra Gaytan</v>
      </c>
      <c r="B1233" s="19" t="str">
        <f>'Client Info'!A1233</f>
        <v>EDC2181</v>
      </c>
      <c r="C1233" s="19">
        <f ca="1">(IF('Client Info'!M1233="","",(IF(YEARFRAC('Client Info'!M1233,Reference!$C$4)&lt;1,0,IF(AND(YEARFRAC('Client Info'!M1233,Reference!$C$4)&gt;=1,YEARFRAC('Client Info'!M1233,Reference!$C$4)&lt;=3),5,IF(AND(YEARFRAC('Client Info'!M1233,Reference!$C$4)&gt;=4,YEARFRAC('Client Info'!M1233,Reference!$C$4)&lt;=7),15,IF(YEARFRAC('Client Info'!M1233,Reference!$C$4)&gt;=8,25,IF(YEARFRAC('Client Info'!M1233,Reference!$C$4)=YEARFRAC('Client Info'!M1233,Reference!$C$4),0,0))))))))</f>
        <v>25</v>
      </c>
      <c r="D1233" s="19">
        <f>IF(OR('Client Info'!J1233=Reference!$A$7),0,IF(OR(Reference!$A$5='Client Info'!J1233, 'Client Info'!J1233=Reference!$A$19,'Client Info'!J1233=Reference!$A$23,'Client Info'!J1233=Reference!$A$12),25, IF(OR('Client Info'!J1233=Reference!$A$6, 'Client Info'!J1233=Reference!$A$16),15, IF(OR('Client Info'!J1233=Reference!$A$4,'Client Info'!J1233=Reference!$A$13,'Client Info'!J1233=Reference!$A$17,),5,0))))</f>
        <v>5</v>
      </c>
      <c r="E1233" s="19">
        <f>IF('Client Info'!O1233&lt;Reference!$E$5,0,IF(AND('Client Info'!O1233&gt;=Reference!$E$5,'Client Info'!O1233&lt;Reference!$E$6),5,IF(AND('Client Info'!O1233&gt;=Reference!$E$6,'Client Info'!O1233&lt;Reference!$E$7),15,IF(Reference!$E$7&lt;='Client Info'!O1233,25))))</f>
        <v>25</v>
      </c>
      <c r="F1233" s="19">
        <f>IF(OR('Client Info'!R1233=Reference!$B$4,'Client Info'!R1233=Reference!$B$5,'Client Info'!R1233=Reference!$B$6),25,0)</f>
        <v>25</v>
      </c>
      <c r="G1233" s="19">
        <f t="shared" ca="1" si="20"/>
        <v>80</v>
      </c>
      <c r="H1233" s="19" t="s">
        <v>885</v>
      </c>
    </row>
    <row r="1234" spans="1:8" x14ac:dyDescent="0.35">
      <c r="A1234" s="7" t="str">
        <f>VLOOKUP(B1234,'Client Info'!$A:$B,2, FALSE)</f>
        <v>Ray Bowman</v>
      </c>
      <c r="B1234" s="19" t="str">
        <f>'Client Info'!A1234</f>
        <v>EDC0275</v>
      </c>
      <c r="C1234" s="19">
        <f ca="1">(IF('Client Info'!M1234="","",(IF(YEARFRAC('Client Info'!M1234,Reference!$C$4)&lt;1,0,IF(AND(YEARFRAC('Client Info'!M1234,Reference!$C$4)&gt;=1,YEARFRAC('Client Info'!M1234,Reference!$C$4)&lt;=3),5,IF(AND(YEARFRAC('Client Info'!M1234,Reference!$C$4)&gt;=4,YEARFRAC('Client Info'!M1234,Reference!$C$4)&lt;=7),15,IF(YEARFRAC('Client Info'!M1234,Reference!$C$4)&gt;=8,25,IF(YEARFRAC('Client Info'!M1234,Reference!$C$4)=YEARFRAC('Client Info'!M1234,Reference!$C$4),0,0))))))))</f>
        <v>25</v>
      </c>
      <c r="D1234" s="19">
        <f>IF(OR('Client Info'!J1234=Reference!$A$7),0,IF(OR(Reference!$A$5='Client Info'!J1234, 'Client Info'!J1234=Reference!$A$19,'Client Info'!J1234=Reference!$A$23,'Client Info'!J1234=Reference!$A$12),25, IF(OR('Client Info'!J1234=Reference!$A$6, 'Client Info'!J1234=Reference!$A$16),15, IF(OR('Client Info'!J1234=Reference!$A$4,'Client Info'!J1234=Reference!$A$13,'Client Info'!J1234=Reference!$A$17,),5,0))))</f>
        <v>15</v>
      </c>
      <c r="E1234" s="19">
        <f>IF('Client Info'!O1234&lt;Reference!$E$5,0,IF(AND('Client Info'!O1234&gt;=Reference!$E$5,'Client Info'!O1234&lt;Reference!$E$6),5,IF(AND('Client Info'!O1234&gt;=Reference!$E$6,'Client Info'!O1234&lt;Reference!$E$7),15,IF(Reference!$E$7&lt;='Client Info'!O1234,25))))</f>
        <v>5</v>
      </c>
      <c r="F1234" s="19">
        <f>IF(OR('Client Info'!R1234=Reference!$B$4,'Client Info'!R1234=Reference!$B$5,'Client Info'!R1234=Reference!$B$6),25,0)</f>
        <v>0</v>
      </c>
      <c r="G1234" s="19">
        <f t="shared" ca="1" si="20"/>
        <v>45</v>
      </c>
      <c r="H1234" s="19" t="s">
        <v>912</v>
      </c>
    </row>
    <row r="1235" spans="1:8" x14ac:dyDescent="0.35">
      <c r="A1235" s="7" t="str">
        <f>VLOOKUP(B1235,'Client Info'!$A:$B,2, FALSE)</f>
        <v>Louis Izzo</v>
      </c>
      <c r="B1235" s="19" t="str">
        <f>'Client Info'!A1235</f>
        <v>EDC2244</v>
      </c>
      <c r="C1235" s="19">
        <f ca="1">(IF('Client Info'!M1235="","",(IF(YEARFRAC('Client Info'!M1235,Reference!$C$4)&lt;1,0,IF(AND(YEARFRAC('Client Info'!M1235,Reference!$C$4)&gt;=1,YEARFRAC('Client Info'!M1235,Reference!$C$4)&lt;=3),5,IF(AND(YEARFRAC('Client Info'!M1235,Reference!$C$4)&gt;=4,YEARFRAC('Client Info'!M1235,Reference!$C$4)&lt;=7),15,IF(YEARFRAC('Client Info'!M1235,Reference!$C$4)&gt;=8,25,IF(YEARFRAC('Client Info'!M1235,Reference!$C$4)=YEARFRAC('Client Info'!M1235,Reference!$C$4),0,0))))))))</f>
        <v>5</v>
      </c>
      <c r="D1235" s="19">
        <f>IF(OR('Client Info'!J1235=Reference!$A$7),0,IF(OR(Reference!$A$5='Client Info'!J1235, 'Client Info'!J1235=Reference!$A$19,'Client Info'!J1235=Reference!$A$23,'Client Info'!J1235=Reference!$A$12),25, IF(OR('Client Info'!J1235=Reference!$A$6, 'Client Info'!J1235=Reference!$A$16),15, IF(OR('Client Info'!J1235=Reference!$A$4,'Client Info'!J1235=Reference!$A$13,'Client Info'!J1235=Reference!$A$17,),5,0))))</f>
        <v>25</v>
      </c>
      <c r="E1235" s="19">
        <f>IF('Client Info'!O1235&lt;Reference!$E$5,0,IF(AND('Client Info'!O1235&gt;=Reference!$E$5,'Client Info'!O1235&lt;Reference!$E$6),5,IF(AND('Client Info'!O1235&gt;=Reference!$E$6,'Client Info'!O1235&lt;Reference!$E$7),15,IF(Reference!$E$7&lt;='Client Info'!O1235,25))))</f>
        <v>0</v>
      </c>
      <c r="F1235" s="19">
        <f>IF(OR('Client Info'!R1235=Reference!$B$4,'Client Info'!R1235=Reference!$B$5,'Client Info'!R1235=Reference!$B$6),25,0)</f>
        <v>0</v>
      </c>
      <c r="G1235" s="19">
        <f t="shared" ca="1" si="20"/>
        <v>30</v>
      </c>
      <c r="H1235" s="19" t="s">
        <v>855</v>
      </c>
    </row>
    <row r="1236" spans="1:8" x14ac:dyDescent="0.35">
      <c r="A1236" s="7" t="str">
        <f>VLOOKUP(B1236,'Client Info'!$A:$B,2, FALSE)</f>
        <v>Gonzalo Fernandez</v>
      </c>
      <c r="B1236" s="19" t="str">
        <f>'Client Info'!A1236</f>
        <v>EDC2163</v>
      </c>
      <c r="C1236" s="19">
        <f ca="1">(IF('Client Info'!M1236="","",(IF(YEARFRAC('Client Info'!M1236,Reference!$C$4)&lt;1,0,IF(AND(YEARFRAC('Client Info'!M1236,Reference!$C$4)&gt;=1,YEARFRAC('Client Info'!M1236,Reference!$C$4)&lt;=3),5,IF(AND(YEARFRAC('Client Info'!M1236,Reference!$C$4)&gt;=4,YEARFRAC('Client Info'!M1236,Reference!$C$4)&lt;=7),15,IF(YEARFRAC('Client Info'!M1236,Reference!$C$4)&gt;=8,25,IF(YEARFRAC('Client Info'!M1236,Reference!$C$4)=YEARFRAC('Client Info'!M1236,Reference!$C$4),0,0))))))))</f>
        <v>15</v>
      </c>
      <c r="D1236" s="19">
        <f>IF(OR('Client Info'!J1236=Reference!$A$7),0,IF(OR(Reference!$A$5='Client Info'!J1236, 'Client Info'!J1236=Reference!$A$19,'Client Info'!J1236=Reference!$A$23,'Client Info'!J1236=Reference!$A$12),25, IF(OR('Client Info'!J1236=Reference!$A$6, 'Client Info'!J1236=Reference!$A$16),15, IF(OR('Client Info'!J1236=Reference!$A$4,'Client Info'!J1236=Reference!$A$13,'Client Info'!J1236=Reference!$A$17,),5,0))))</f>
        <v>25</v>
      </c>
      <c r="E1236" s="19">
        <f>IF('Client Info'!O1236&lt;Reference!$E$5,0,IF(AND('Client Info'!O1236&gt;=Reference!$E$5,'Client Info'!O1236&lt;Reference!$E$6),5,IF(AND('Client Info'!O1236&gt;=Reference!$E$6,'Client Info'!O1236&lt;Reference!$E$7),15,IF(Reference!$E$7&lt;='Client Info'!O1236,25))))</f>
        <v>5</v>
      </c>
      <c r="F1236" s="19">
        <f>IF(OR('Client Info'!R1236=Reference!$B$4,'Client Info'!R1236=Reference!$B$5,'Client Info'!R1236=Reference!$B$6),25,0)</f>
        <v>0</v>
      </c>
      <c r="G1236" s="19">
        <f t="shared" ca="1" si="20"/>
        <v>45</v>
      </c>
      <c r="H1236" s="19" t="s">
        <v>848</v>
      </c>
    </row>
    <row r="1237" spans="1:8" x14ac:dyDescent="0.35">
      <c r="A1237" s="7" t="str">
        <f>VLOOKUP(B1237,'Client Info'!$A:$B,2, FALSE)</f>
        <v>Sylvia Martini</v>
      </c>
      <c r="B1237" s="19" t="str">
        <f>'Client Info'!A1237</f>
        <v>EDC2161T</v>
      </c>
      <c r="C1237" s="19">
        <f ca="1">(IF('Client Info'!M1237="","",(IF(YEARFRAC('Client Info'!M1237,Reference!$C$4)&lt;1,0,IF(AND(YEARFRAC('Client Info'!M1237,Reference!$C$4)&gt;=1,YEARFRAC('Client Info'!M1237,Reference!$C$4)&lt;=3),5,IF(AND(YEARFRAC('Client Info'!M1237,Reference!$C$4)&gt;=4,YEARFRAC('Client Info'!M1237,Reference!$C$4)&lt;=7),15,IF(YEARFRAC('Client Info'!M1237,Reference!$C$4)&gt;=8,25,IF(YEARFRAC('Client Info'!M1237,Reference!$C$4)=YEARFRAC('Client Info'!M1237,Reference!$C$4),0,0))))))))</f>
        <v>25</v>
      </c>
      <c r="D1237" s="19">
        <f>IF(OR('Client Info'!J1237=Reference!$A$7),0,IF(OR(Reference!$A$5='Client Info'!J1237, 'Client Info'!J1237=Reference!$A$19,'Client Info'!J1237=Reference!$A$23,'Client Info'!J1237=Reference!$A$12),25, IF(OR('Client Info'!J1237=Reference!$A$6, 'Client Info'!J1237=Reference!$A$16),15, IF(OR('Client Info'!J1237=Reference!$A$4,'Client Info'!J1237=Reference!$A$13,'Client Info'!J1237=Reference!$A$17,),5,0))))</f>
        <v>25</v>
      </c>
      <c r="E1237" s="19">
        <f>IF('Client Info'!O1237&lt;Reference!$E$5,0,IF(AND('Client Info'!O1237&gt;=Reference!$E$5,'Client Info'!O1237&lt;Reference!$E$6),5,IF(AND('Client Info'!O1237&gt;=Reference!$E$6,'Client Info'!O1237&lt;Reference!$E$7),15,IF(Reference!$E$7&lt;='Client Info'!O1237,25))))</f>
        <v>5</v>
      </c>
      <c r="F1237" s="19">
        <f>IF(OR('Client Info'!R1237=Reference!$B$4,'Client Info'!R1237=Reference!$B$5,'Client Info'!R1237=Reference!$B$6),25,0)</f>
        <v>25</v>
      </c>
      <c r="G1237" s="19">
        <f t="shared" ca="1" si="20"/>
        <v>80</v>
      </c>
      <c r="H1237" s="19" t="s">
        <v>822</v>
      </c>
    </row>
    <row r="1238" spans="1:8" x14ac:dyDescent="0.35">
      <c r="A1238" s="7" t="str">
        <f>VLOOKUP(B1238,'Client Info'!$A:$B,2, FALSE)</f>
        <v>Anthony C. Elliott</v>
      </c>
      <c r="B1238" s="19" t="str">
        <f>'Client Info'!A1238</f>
        <v>EDC2875RR</v>
      </c>
      <c r="C1238" s="19">
        <f ca="1">(IF('Client Info'!M1238="","",(IF(YEARFRAC('Client Info'!M1238,Reference!$C$4)&lt;1,0,IF(AND(YEARFRAC('Client Info'!M1238,Reference!$C$4)&gt;=1,YEARFRAC('Client Info'!M1238,Reference!$C$4)&lt;=3),5,IF(AND(YEARFRAC('Client Info'!M1238,Reference!$C$4)&gt;=4,YEARFRAC('Client Info'!M1238,Reference!$C$4)&lt;=7),15,IF(YEARFRAC('Client Info'!M1238,Reference!$C$4)&gt;=8,25,IF(YEARFRAC('Client Info'!M1238,Reference!$C$4)=YEARFRAC('Client Info'!M1238,Reference!$C$4),0,0))))))))</f>
        <v>5</v>
      </c>
      <c r="D1238" s="19">
        <f>IF(OR('Client Info'!J1238=Reference!$A$7),0,IF(OR(Reference!$A$5='Client Info'!J1238, 'Client Info'!J1238=Reference!$A$19,'Client Info'!J1238=Reference!$A$23,'Client Info'!J1238=Reference!$A$12),25, IF(OR('Client Info'!J1238=Reference!$A$6, 'Client Info'!J1238=Reference!$A$16),15, IF(OR('Client Info'!J1238=Reference!$A$4,'Client Info'!J1238=Reference!$A$13,'Client Info'!J1238=Reference!$A$17,),5,0))))</f>
        <v>0</v>
      </c>
      <c r="E1238" s="19">
        <f>IF('Client Info'!O1238&lt;Reference!$E$5,0,IF(AND('Client Info'!O1238&gt;=Reference!$E$5,'Client Info'!O1238&lt;Reference!$E$6),5,IF(AND('Client Info'!O1238&gt;=Reference!$E$6,'Client Info'!O1238&lt;Reference!$E$7),15,IF(Reference!$E$7&lt;='Client Info'!O1238,25))))</f>
        <v>5</v>
      </c>
      <c r="F1238" s="19">
        <f>IF(OR('Client Info'!R1238=Reference!$B$4,'Client Info'!R1238=Reference!$B$5,'Client Info'!R1238=Reference!$B$6),25,0)</f>
        <v>25</v>
      </c>
      <c r="G1238" s="19">
        <f t="shared" ca="1" si="20"/>
        <v>35</v>
      </c>
      <c r="H1238" s="19" t="s">
        <v>1365</v>
      </c>
    </row>
    <row r="1239" spans="1:8" x14ac:dyDescent="0.35">
      <c r="A1239" s="7" t="str">
        <f>VLOOKUP(B1239,'Client Info'!$A:$B,2, FALSE)</f>
        <v>Jason Ham</v>
      </c>
      <c r="B1239" s="19" t="str">
        <f>'Client Info'!A1239</f>
        <v>EDC1162</v>
      </c>
      <c r="C1239" s="19">
        <f ca="1">(IF('Client Info'!M1239="","",(IF(YEARFRAC('Client Info'!M1239,Reference!$C$4)&lt;1,0,IF(AND(YEARFRAC('Client Info'!M1239,Reference!$C$4)&gt;=1,YEARFRAC('Client Info'!M1239,Reference!$C$4)&lt;=3),5,IF(AND(YEARFRAC('Client Info'!M1239,Reference!$C$4)&gt;=4,YEARFRAC('Client Info'!M1239,Reference!$C$4)&lt;=7),15,IF(YEARFRAC('Client Info'!M1239,Reference!$C$4)&gt;=8,25,IF(YEARFRAC('Client Info'!M1239,Reference!$C$4)=YEARFRAC('Client Info'!M1239,Reference!$C$4),0,0))))))))</f>
        <v>15</v>
      </c>
      <c r="D1239" s="19">
        <f>IF(OR('Client Info'!J1239=Reference!$A$7),0,IF(OR(Reference!$A$5='Client Info'!J1239, 'Client Info'!J1239=Reference!$A$19,'Client Info'!J1239=Reference!$A$23,'Client Info'!J1239=Reference!$A$12),25, IF(OR('Client Info'!J1239=Reference!$A$6, 'Client Info'!J1239=Reference!$A$16),15, IF(OR('Client Info'!J1239=Reference!$A$4,'Client Info'!J1239=Reference!$A$13,'Client Info'!J1239=Reference!$A$17,),5,0))))</f>
        <v>25</v>
      </c>
      <c r="E1239" s="19">
        <f>IF('Client Info'!O1239&lt;Reference!$E$5,0,IF(AND('Client Info'!O1239&gt;=Reference!$E$5,'Client Info'!O1239&lt;Reference!$E$6),5,IF(AND('Client Info'!O1239&gt;=Reference!$E$6,'Client Info'!O1239&lt;Reference!$E$7),15,IF(Reference!$E$7&lt;='Client Info'!O1239,25))))</f>
        <v>0</v>
      </c>
      <c r="F1239" s="19">
        <f>IF(OR('Client Info'!R1239=Reference!$B$4,'Client Info'!R1239=Reference!$B$5,'Client Info'!R1239=Reference!$B$6),25,0)</f>
        <v>0</v>
      </c>
      <c r="G1239" s="19">
        <f t="shared" ca="1" si="20"/>
        <v>40</v>
      </c>
      <c r="H1239" s="19" t="s">
        <v>1613</v>
      </c>
    </row>
    <row r="1240" spans="1:8" x14ac:dyDescent="0.35">
      <c r="A1240" s="7" t="str">
        <f>VLOOKUP(B1240,'Client Info'!$A:$B,2, FALSE)</f>
        <v>Alondra Gaytan</v>
      </c>
      <c r="B1240" s="19" t="str">
        <f>'Client Info'!A1240</f>
        <v>EDC2212</v>
      </c>
      <c r="C1240" s="19">
        <f ca="1">(IF('Client Info'!M1240="","",(IF(YEARFRAC('Client Info'!M1240,Reference!$C$4)&lt;1,0,IF(AND(YEARFRAC('Client Info'!M1240,Reference!$C$4)&gt;=1,YEARFRAC('Client Info'!M1240,Reference!$C$4)&lt;=3),5,IF(AND(YEARFRAC('Client Info'!M1240,Reference!$C$4)&gt;=4,YEARFRAC('Client Info'!M1240,Reference!$C$4)&lt;=7),15,IF(YEARFRAC('Client Info'!M1240,Reference!$C$4)&gt;=8,25,IF(YEARFRAC('Client Info'!M1240,Reference!$C$4)=YEARFRAC('Client Info'!M1240,Reference!$C$4),0,0))))))))</f>
        <v>5</v>
      </c>
      <c r="D1240" s="19">
        <f>IF(OR('Client Info'!J1240=Reference!$A$7),0,IF(OR(Reference!$A$5='Client Info'!J1240, 'Client Info'!J1240=Reference!$A$19,'Client Info'!J1240=Reference!$A$23,'Client Info'!J1240=Reference!$A$12),25, IF(OR('Client Info'!J1240=Reference!$A$6, 'Client Info'!J1240=Reference!$A$16),15, IF(OR('Client Info'!J1240=Reference!$A$4,'Client Info'!J1240=Reference!$A$13,'Client Info'!J1240=Reference!$A$17,),5,0))))</f>
        <v>0</v>
      </c>
      <c r="E1240" s="19">
        <f>IF('Client Info'!O1240&lt;Reference!$E$5,0,IF(AND('Client Info'!O1240&gt;=Reference!$E$5,'Client Info'!O1240&lt;Reference!$E$6),5,IF(AND('Client Info'!O1240&gt;=Reference!$E$6,'Client Info'!O1240&lt;Reference!$E$7),15,IF(Reference!$E$7&lt;='Client Info'!O1240,25))))</f>
        <v>0</v>
      </c>
      <c r="F1240" s="19">
        <f>IF(OR('Client Info'!R1240=Reference!$B$4,'Client Info'!R1240=Reference!$B$5,'Client Info'!R1240=Reference!$B$6),25,0)</f>
        <v>0</v>
      </c>
      <c r="G1240" s="19">
        <f t="shared" ca="1" si="20"/>
        <v>5</v>
      </c>
      <c r="H1240" s="19" t="s">
        <v>885</v>
      </c>
    </row>
    <row r="1241" spans="1:8" x14ac:dyDescent="0.35">
      <c r="A1241" s="7" t="str">
        <f>VLOOKUP(B1241,'Client Info'!$A:$B,2, FALSE)</f>
        <v>David Pollock</v>
      </c>
      <c r="B1241" s="19" t="str">
        <f>'Client Info'!A1241</f>
        <v>EDC1668</v>
      </c>
      <c r="C1241" s="19">
        <f ca="1">(IF('Client Info'!M1241="","",(IF(YEARFRAC('Client Info'!M1241,Reference!$C$4)&lt;1,0,IF(AND(YEARFRAC('Client Info'!M1241,Reference!$C$4)&gt;=1,YEARFRAC('Client Info'!M1241,Reference!$C$4)&lt;=3),5,IF(AND(YEARFRAC('Client Info'!M1241,Reference!$C$4)&gt;=4,YEARFRAC('Client Info'!M1241,Reference!$C$4)&lt;=7),15,IF(YEARFRAC('Client Info'!M1241,Reference!$C$4)&gt;=8,25,IF(YEARFRAC('Client Info'!M1241,Reference!$C$4)=YEARFRAC('Client Info'!M1241,Reference!$C$4),0,0))))))))</f>
        <v>25</v>
      </c>
      <c r="D1241" s="19">
        <f>IF(OR('Client Info'!J1241=Reference!$A$7),0,IF(OR(Reference!$A$5='Client Info'!J1241, 'Client Info'!J1241=Reference!$A$19,'Client Info'!J1241=Reference!$A$23,'Client Info'!J1241=Reference!$A$12),25, IF(OR('Client Info'!J1241=Reference!$A$6, 'Client Info'!J1241=Reference!$A$16),15, IF(OR('Client Info'!J1241=Reference!$A$4,'Client Info'!J1241=Reference!$A$13,'Client Info'!J1241=Reference!$A$17,),5,0))))</f>
        <v>5</v>
      </c>
      <c r="E1241" s="19">
        <f>IF('Client Info'!O1241&lt;Reference!$E$5,0,IF(AND('Client Info'!O1241&gt;=Reference!$E$5,'Client Info'!O1241&lt;Reference!$E$6),5,IF(AND('Client Info'!O1241&gt;=Reference!$E$6,'Client Info'!O1241&lt;Reference!$E$7),15,IF(Reference!$E$7&lt;='Client Info'!O1241,25))))</f>
        <v>25</v>
      </c>
      <c r="F1241" s="19">
        <f>IF(OR('Client Info'!R1241=Reference!$B$4,'Client Info'!R1241=Reference!$B$5,'Client Info'!R1241=Reference!$B$6),25,0)</f>
        <v>0</v>
      </c>
      <c r="G1241" s="19">
        <f t="shared" ca="1" si="20"/>
        <v>55</v>
      </c>
      <c r="H1241" s="19" t="s">
        <v>1750</v>
      </c>
    </row>
    <row r="1242" spans="1:8" x14ac:dyDescent="0.35">
      <c r="A1242" s="7" t="str">
        <f>VLOOKUP(B1242,'Client Info'!$A:$B,2, FALSE)</f>
        <v>Rose Obetz</v>
      </c>
      <c r="B1242" s="19" t="str">
        <f>'Client Info'!A1242</f>
        <v>EDC1605g</v>
      </c>
      <c r="C1242" s="19">
        <f ca="1">(IF('Client Info'!M1242="","",(IF(YEARFRAC('Client Info'!M1242,Reference!$C$4)&lt;1,0,IF(AND(YEARFRAC('Client Info'!M1242,Reference!$C$4)&gt;=1,YEARFRAC('Client Info'!M1242,Reference!$C$4)&lt;=3),5,IF(AND(YEARFRAC('Client Info'!M1242,Reference!$C$4)&gt;=4,YEARFRAC('Client Info'!M1242,Reference!$C$4)&lt;=7),15,IF(YEARFRAC('Client Info'!M1242,Reference!$C$4)&gt;=8,25,IF(YEARFRAC('Client Info'!M1242,Reference!$C$4)=YEARFRAC('Client Info'!M1242,Reference!$C$4),0,0))))))))</f>
        <v>15</v>
      </c>
      <c r="D1242" s="19">
        <f>IF(OR('Client Info'!J1242=Reference!$A$7),0,IF(OR(Reference!$A$5='Client Info'!J1242, 'Client Info'!J1242=Reference!$A$19,'Client Info'!J1242=Reference!$A$23,'Client Info'!J1242=Reference!$A$12),25, IF(OR('Client Info'!J1242=Reference!$A$6, 'Client Info'!J1242=Reference!$A$16),15, IF(OR('Client Info'!J1242=Reference!$A$4,'Client Info'!J1242=Reference!$A$13,'Client Info'!J1242=Reference!$A$17,),5,0))))</f>
        <v>15</v>
      </c>
      <c r="E1242" s="19">
        <f>IF('Client Info'!O1242&lt;Reference!$E$5,0,IF(AND('Client Info'!O1242&gt;=Reference!$E$5,'Client Info'!O1242&lt;Reference!$E$6),5,IF(AND('Client Info'!O1242&gt;=Reference!$E$6,'Client Info'!O1242&lt;Reference!$E$7),15,IF(Reference!$E$7&lt;='Client Info'!O1242,25))))</f>
        <v>15</v>
      </c>
      <c r="F1242" s="19">
        <f>IF(OR('Client Info'!R1242=Reference!$B$4,'Client Info'!R1242=Reference!$B$5,'Client Info'!R1242=Reference!$B$6),25,0)</f>
        <v>0</v>
      </c>
      <c r="G1242" s="19">
        <f t="shared" ca="1" si="20"/>
        <v>45</v>
      </c>
      <c r="H1242" s="19" t="s">
        <v>874</v>
      </c>
    </row>
    <row r="1243" spans="1:8" x14ac:dyDescent="0.35">
      <c r="A1243" s="7" t="str">
        <f>VLOOKUP(B1243,'Client Info'!$A:$B,2, FALSE)</f>
        <v>Dean Dela Cruz</v>
      </c>
      <c r="B1243" s="19" t="str">
        <f>'Client Info'!A1243</f>
        <v>EDC0133RR</v>
      </c>
      <c r="C1243" s="19">
        <f ca="1">(IF('Client Info'!M1243="","",(IF(YEARFRAC('Client Info'!M1243,Reference!$C$4)&lt;1,0,IF(AND(YEARFRAC('Client Info'!M1243,Reference!$C$4)&gt;=1,YEARFRAC('Client Info'!M1243,Reference!$C$4)&lt;=3),5,IF(AND(YEARFRAC('Client Info'!M1243,Reference!$C$4)&gt;=4,YEARFRAC('Client Info'!M1243,Reference!$C$4)&lt;=7),15,IF(YEARFRAC('Client Info'!M1243,Reference!$C$4)&gt;=8,25,IF(YEARFRAC('Client Info'!M1243,Reference!$C$4)=YEARFRAC('Client Info'!M1243,Reference!$C$4),0,0))))))))</f>
        <v>25</v>
      </c>
      <c r="D1243" s="19">
        <f>IF(OR('Client Info'!J1243=Reference!$A$7),0,IF(OR(Reference!$A$5='Client Info'!J1243, 'Client Info'!J1243=Reference!$A$19,'Client Info'!J1243=Reference!$A$23,'Client Info'!J1243=Reference!$A$12),25, IF(OR('Client Info'!J1243=Reference!$A$6, 'Client Info'!J1243=Reference!$A$16),15, IF(OR('Client Info'!J1243=Reference!$A$4,'Client Info'!J1243=Reference!$A$13,'Client Info'!J1243=Reference!$A$17,),5,0))))</f>
        <v>25</v>
      </c>
      <c r="E1243" s="19">
        <f>IF('Client Info'!O1243&lt;Reference!$E$5,0,IF(AND('Client Info'!O1243&gt;=Reference!$E$5,'Client Info'!O1243&lt;Reference!$E$6),5,IF(AND('Client Info'!O1243&gt;=Reference!$E$6,'Client Info'!O1243&lt;Reference!$E$7),15,IF(Reference!$E$7&lt;='Client Info'!O1243,25))))</f>
        <v>25</v>
      </c>
      <c r="F1243" s="19">
        <f>IF(OR('Client Info'!R1243=Reference!$B$4,'Client Info'!R1243=Reference!$B$5,'Client Info'!R1243=Reference!$B$6),25,0)</f>
        <v>0</v>
      </c>
      <c r="G1243" s="19">
        <f t="shared" ca="1" si="20"/>
        <v>75</v>
      </c>
      <c r="H1243" s="19" t="s">
        <v>1042</v>
      </c>
    </row>
    <row r="1244" spans="1:8" x14ac:dyDescent="0.35">
      <c r="A1244" s="7" t="str">
        <f>VLOOKUP(B1244,'Client Info'!$A:$B,2, FALSE)</f>
        <v>Julie Samson</v>
      </c>
      <c r="B1244" s="19" t="str">
        <f>'Client Info'!A1244</f>
        <v>EDC1950g</v>
      </c>
      <c r="C1244" s="19">
        <f ca="1">(IF('Client Info'!M1244="","",(IF(YEARFRAC('Client Info'!M1244,Reference!$C$4)&lt;1,0,IF(AND(YEARFRAC('Client Info'!M1244,Reference!$C$4)&gt;=1,YEARFRAC('Client Info'!M1244,Reference!$C$4)&lt;=3),5,IF(AND(YEARFRAC('Client Info'!M1244,Reference!$C$4)&gt;=4,YEARFRAC('Client Info'!M1244,Reference!$C$4)&lt;=7),15,IF(YEARFRAC('Client Info'!M1244,Reference!$C$4)&gt;=8,25,IF(YEARFRAC('Client Info'!M1244,Reference!$C$4)=YEARFRAC('Client Info'!M1244,Reference!$C$4),0,0))))))))</f>
        <v>0</v>
      </c>
      <c r="D1244" s="19">
        <f>IF(OR('Client Info'!J1244=Reference!$A$7),0,IF(OR(Reference!$A$5='Client Info'!J1244, 'Client Info'!J1244=Reference!$A$19,'Client Info'!J1244=Reference!$A$23,'Client Info'!J1244=Reference!$A$12),25, IF(OR('Client Info'!J1244=Reference!$A$6, 'Client Info'!J1244=Reference!$A$16),15, IF(OR('Client Info'!J1244=Reference!$A$4,'Client Info'!J1244=Reference!$A$13,'Client Info'!J1244=Reference!$A$17,),5,0))))</f>
        <v>25</v>
      </c>
      <c r="E1244" s="19">
        <f>IF('Client Info'!O1244&lt;Reference!$E$5,0,IF(AND('Client Info'!O1244&gt;=Reference!$E$5,'Client Info'!O1244&lt;Reference!$E$6),5,IF(AND('Client Info'!O1244&gt;=Reference!$E$6,'Client Info'!O1244&lt;Reference!$E$7),15,IF(Reference!$E$7&lt;='Client Info'!O1244,25))))</f>
        <v>0</v>
      </c>
      <c r="F1244" s="19">
        <f>IF(OR('Client Info'!R1244=Reference!$B$4,'Client Info'!R1244=Reference!$B$5,'Client Info'!R1244=Reference!$B$6),25,0)</f>
        <v>0</v>
      </c>
      <c r="G1244" s="19">
        <f t="shared" ref="G1244:G1307" ca="1" si="21">SUM(C1244:F1244)</f>
        <v>25</v>
      </c>
      <c r="H1244" s="19" t="s">
        <v>835</v>
      </c>
    </row>
    <row r="1245" spans="1:8" x14ac:dyDescent="0.35">
      <c r="A1245" s="7" t="str">
        <f>VLOOKUP(B1245,'Client Info'!$A:$B,2, FALSE)</f>
        <v>Julie Samson</v>
      </c>
      <c r="B1245" s="19" t="str">
        <f>'Client Info'!A1245</f>
        <v>EDC1949g</v>
      </c>
      <c r="C1245" s="19">
        <f ca="1">(IF('Client Info'!M1245="","",(IF(YEARFRAC('Client Info'!M1245,Reference!$C$4)&lt;1,0,IF(AND(YEARFRAC('Client Info'!M1245,Reference!$C$4)&gt;=1,YEARFRAC('Client Info'!M1245,Reference!$C$4)&lt;=3),5,IF(AND(YEARFRAC('Client Info'!M1245,Reference!$C$4)&gt;=4,YEARFRAC('Client Info'!M1245,Reference!$C$4)&lt;=7),15,IF(YEARFRAC('Client Info'!M1245,Reference!$C$4)&gt;=8,25,IF(YEARFRAC('Client Info'!M1245,Reference!$C$4)=YEARFRAC('Client Info'!M1245,Reference!$C$4),0,0))))))))</f>
        <v>0</v>
      </c>
      <c r="D1245" s="19">
        <f>IF(OR('Client Info'!J1245=Reference!$A$7),0,IF(OR(Reference!$A$5='Client Info'!J1245, 'Client Info'!J1245=Reference!$A$19,'Client Info'!J1245=Reference!$A$23,'Client Info'!J1245=Reference!$A$12),25, IF(OR('Client Info'!J1245=Reference!$A$6, 'Client Info'!J1245=Reference!$A$16),15, IF(OR('Client Info'!J1245=Reference!$A$4,'Client Info'!J1245=Reference!$A$13,'Client Info'!J1245=Reference!$A$17,),5,0))))</f>
        <v>25</v>
      </c>
      <c r="E1245" s="19">
        <f>IF('Client Info'!O1245&lt;Reference!$E$5,0,IF(AND('Client Info'!O1245&gt;=Reference!$E$5,'Client Info'!O1245&lt;Reference!$E$6),5,IF(AND('Client Info'!O1245&gt;=Reference!$E$6,'Client Info'!O1245&lt;Reference!$E$7),15,IF(Reference!$E$7&lt;='Client Info'!O1245,25))))</f>
        <v>0</v>
      </c>
      <c r="F1245" s="19">
        <f>IF(OR('Client Info'!R1245=Reference!$B$4,'Client Info'!R1245=Reference!$B$5,'Client Info'!R1245=Reference!$B$6),25,0)</f>
        <v>0</v>
      </c>
      <c r="G1245" s="19">
        <f t="shared" ca="1" si="21"/>
        <v>25</v>
      </c>
      <c r="H1245" s="19" t="s">
        <v>835</v>
      </c>
    </row>
    <row r="1246" spans="1:8" x14ac:dyDescent="0.35">
      <c r="A1246" s="7" t="str">
        <f>VLOOKUP(B1246,'Client Info'!$A:$B,2, FALSE)</f>
        <v>Bill Bartels</v>
      </c>
      <c r="B1246" s="19" t="str">
        <f>'Client Info'!A1246</f>
        <v>EDC1774</v>
      </c>
      <c r="C1246" s="19">
        <f ca="1">(IF('Client Info'!M1246="","",(IF(YEARFRAC('Client Info'!M1246,Reference!$C$4)&lt;1,0,IF(AND(YEARFRAC('Client Info'!M1246,Reference!$C$4)&gt;=1,YEARFRAC('Client Info'!M1246,Reference!$C$4)&lt;=3),5,IF(AND(YEARFRAC('Client Info'!M1246,Reference!$C$4)&gt;=4,YEARFRAC('Client Info'!M1246,Reference!$C$4)&lt;=7),15,IF(YEARFRAC('Client Info'!M1246,Reference!$C$4)&gt;=8,25,IF(YEARFRAC('Client Info'!M1246,Reference!$C$4)=YEARFRAC('Client Info'!M1246,Reference!$C$4),0,0))))))))</f>
        <v>15</v>
      </c>
      <c r="D1246" s="19">
        <f>IF(OR('Client Info'!J1246=Reference!$A$7),0,IF(OR(Reference!$A$5='Client Info'!J1246, 'Client Info'!J1246=Reference!$A$19,'Client Info'!J1246=Reference!$A$23,'Client Info'!J1246=Reference!$A$12),25, IF(OR('Client Info'!J1246=Reference!$A$6, 'Client Info'!J1246=Reference!$A$16),15, IF(OR('Client Info'!J1246=Reference!$A$4,'Client Info'!J1246=Reference!$A$13,'Client Info'!J1246=Reference!$A$17,),5,0))))</f>
        <v>0</v>
      </c>
      <c r="E1246" s="19">
        <f>IF('Client Info'!O1246&lt;Reference!$E$5,0,IF(AND('Client Info'!O1246&gt;=Reference!$E$5,'Client Info'!O1246&lt;Reference!$E$6),5,IF(AND('Client Info'!O1246&gt;=Reference!$E$6,'Client Info'!O1246&lt;Reference!$E$7),15,IF(Reference!$E$7&lt;='Client Info'!O1246,25))))</f>
        <v>0</v>
      </c>
      <c r="F1246" s="19">
        <f>IF(OR('Client Info'!R1246=Reference!$B$4,'Client Info'!R1246=Reference!$B$5,'Client Info'!R1246=Reference!$B$6),25,0)</f>
        <v>0</v>
      </c>
      <c r="G1246" s="19">
        <f t="shared" ca="1" si="21"/>
        <v>15</v>
      </c>
      <c r="H1246" s="19" t="s">
        <v>812</v>
      </c>
    </row>
    <row r="1247" spans="1:8" x14ac:dyDescent="0.35">
      <c r="A1247" s="7" t="str">
        <f>VLOOKUP(B1247,'Client Info'!$A:$B,2, FALSE)</f>
        <v>Karen Scuncio</v>
      </c>
      <c r="B1247" s="19" t="str">
        <f>'Client Info'!A1247</f>
        <v>LV000868T</v>
      </c>
      <c r="C1247" s="19">
        <f ca="1">(IF('Client Info'!M1247="","",(IF(YEARFRAC('Client Info'!M1247,Reference!$C$4)&lt;1,0,IF(AND(YEARFRAC('Client Info'!M1247,Reference!$C$4)&gt;=1,YEARFRAC('Client Info'!M1247,Reference!$C$4)&lt;=3),5,IF(AND(YEARFRAC('Client Info'!M1247,Reference!$C$4)&gt;=4,YEARFRAC('Client Info'!M1247,Reference!$C$4)&lt;=7),15,IF(YEARFRAC('Client Info'!M1247,Reference!$C$4)&gt;=8,25,IF(YEARFRAC('Client Info'!M1247,Reference!$C$4)=YEARFRAC('Client Info'!M1247,Reference!$C$4),0,0))))))))</f>
        <v>25</v>
      </c>
      <c r="D1247" s="19">
        <f>IF(OR('Client Info'!J1247=Reference!$A$7),0,IF(OR(Reference!$A$5='Client Info'!J1247, 'Client Info'!J1247=Reference!$A$19,'Client Info'!J1247=Reference!$A$23,'Client Info'!J1247=Reference!$A$12),25, IF(OR('Client Info'!J1247=Reference!$A$6, 'Client Info'!J1247=Reference!$A$16),15, IF(OR('Client Info'!J1247=Reference!$A$4,'Client Info'!J1247=Reference!$A$13,'Client Info'!J1247=Reference!$A$17,),5,0))))</f>
        <v>15</v>
      </c>
      <c r="E1247" s="19">
        <f>IF('Client Info'!O1247&lt;Reference!$E$5,0,IF(AND('Client Info'!O1247&gt;=Reference!$E$5,'Client Info'!O1247&lt;Reference!$E$6),5,IF(AND('Client Info'!O1247&gt;=Reference!$E$6,'Client Info'!O1247&lt;Reference!$E$7),15,IF(Reference!$E$7&lt;='Client Info'!O1247,25))))</f>
        <v>0</v>
      </c>
      <c r="F1247" s="19">
        <f>IF(OR('Client Info'!R1247=Reference!$B$4,'Client Info'!R1247=Reference!$B$5,'Client Info'!R1247=Reference!$B$6),25,0)</f>
        <v>0</v>
      </c>
      <c r="G1247" s="19">
        <f t="shared" ca="1" si="21"/>
        <v>40</v>
      </c>
      <c r="H1247" s="19" t="s">
        <v>804</v>
      </c>
    </row>
    <row r="1248" spans="1:8" x14ac:dyDescent="0.35">
      <c r="A1248" s="7" t="str">
        <f>VLOOKUP(B1248,'Client Info'!$A:$B,2, FALSE)</f>
        <v>Pat Sweeney</v>
      </c>
      <c r="B1248" s="19" t="str">
        <f>'Client Info'!A1248</f>
        <v>EDC0734</v>
      </c>
      <c r="C1248" s="19">
        <f ca="1">(IF('Client Info'!M1248="","",(IF(YEARFRAC('Client Info'!M1248,Reference!$C$4)&lt;1,0,IF(AND(YEARFRAC('Client Info'!M1248,Reference!$C$4)&gt;=1,YEARFRAC('Client Info'!M1248,Reference!$C$4)&lt;=3),5,IF(AND(YEARFRAC('Client Info'!M1248,Reference!$C$4)&gt;=4,YEARFRAC('Client Info'!M1248,Reference!$C$4)&lt;=7),15,IF(YEARFRAC('Client Info'!M1248,Reference!$C$4)&gt;=8,25,IF(YEARFRAC('Client Info'!M1248,Reference!$C$4)=YEARFRAC('Client Info'!M1248,Reference!$C$4),0,0))))))))</f>
        <v>0</v>
      </c>
      <c r="D1248" s="19">
        <f>IF(OR('Client Info'!J1248=Reference!$A$7),0,IF(OR(Reference!$A$5='Client Info'!J1248, 'Client Info'!J1248=Reference!$A$19,'Client Info'!J1248=Reference!$A$23,'Client Info'!J1248=Reference!$A$12),25, IF(OR('Client Info'!J1248=Reference!$A$6, 'Client Info'!J1248=Reference!$A$16),15, IF(OR('Client Info'!J1248=Reference!$A$4,'Client Info'!J1248=Reference!$A$13,'Client Info'!J1248=Reference!$A$17,),5,0))))</f>
        <v>0</v>
      </c>
      <c r="E1248" s="19">
        <f>IF('Client Info'!O1248&lt;Reference!$E$5,0,IF(AND('Client Info'!O1248&gt;=Reference!$E$5,'Client Info'!O1248&lt;Reference!$E$6),5,IF(AND('Client Info'!O1248&gt;=Reference!$E$6,'Client Info'!O1248&lt;Reference!$E$7),15,IF(Reference!$E$7&lt;='Client Info'!O1248,25))))</f>
        <v>0</v>
      </c>
      <c r="F1248" s="19">
        <f>IF(OR('Client Info'!R1248=Reference!$B$4,'Client Info'!R1248=Reference!$B$5,'Client Info'!R1248=Reference!$B$6),25,0)</f>
        <v>0</v>
      </c>
      <c r="G1248" s="19">
        <f t="shared" ca="1" si="21"/>
        <v>0</v>
      </c>
      <c r="H1248" s="19" t="s">
        <v>796</v>
      </c>
    </row>
    <row r="1249" spans="1:8" x14ac:dyDescent="0.35">
      <c r="A1249" s="7" t="str">
        <f>VLOOKUP(B1249,'Client Info'!$A:$B,2, FALSE)</f>
        <v>Jason Ham</v>
      </c>
      <c r="B1249" s="19" t="str">
        <f>'Client Info'!A1249</f>
        <v>EDC1530</v>
      </c>
      <c r="C1249" s="19">
        <f ca="1">(IF('Client Info'!M1249="","",(IF(YEARFRAC('Client Info'!M1249,Reference!$C$4)&lt;1,0,IF(AND(YEARFRAC('Client Info'!M1249,Reference!$C$4)&gt;=1,YEARFRAC('Client Info'!M1249,Reference!$C$4)&lt;=3),5,IF(AND(YEARFRAC('Client Info'!M1249,Reference!$C$4)&gt;=4,YEARFRAC('Client Info'!M1249,Reference!$C$4)&lt;=7),15,IF(YEARFRAC('Client Info'!M1249,Reference!$C$4)&gt;=8,25,IF(YEARFRAC('Client Info'!M1249,Reference!$C$4)=YEARFRAC('Client Info'!M1249,Reference!$C$4),0,0))))))))</f>
        <v>25</v>
      </c>
      <c r="D1249" s="19">
        <f>IF(OR('Client Info'!J1249=Reference!$A$7),0,IF(OR(Reference!$A$5='Client Info'!J1249, 'Client Info'!J1249=Reference!$A$19,'Client Info'!J1249=Reference!$A$23,'Client Info'!J1249=Reference!$A$12),25, IF(OR('Client Info'!J1249=Reference!$A$6, 'Client Info'!J1249=Reference!$A$16),15, IF(OR('Client Info'!J1249=Reference!$A$4,'Client Info'!J1249=Reference!$A$13,'Client Info'!J1249=Reference!$A$17,),5,0))))</f>
        <v>0</v>
      </c>
      <c r="E1249" s="19">
        <f>IF('Client Info'!O1249&lt;Reference!$E$5,0,IF(AND('Client Info'!O1249&gt;=Reference!$E$5,'Client Info'!O1249&lt;Reference!$E$6),5,IF(AND('Client Info'!O1249&gt;=Reference!$E$6,'Client Info'!O1249&lt;Reference!$E$7),15,IF(Reference!$E$7&lt;='Client Info'!O1249,25))))</f>
        <v>15</v>
      </c>
      <c r="F1249" s="19">
        <f>IF(OR('Client Info'!R1249=Reference!$B$4,'Client Info'!R1249=Reference!$B$5,'Client Info'!R1249=Reference!$B$6),25,0)</f>
        <v>25</v>
      </c>
      <c r="G1249" s="19">
        <f t="shared" ca="1" si="21"/>
        <v>65</v>
      </c>
      <c r="H1249" s="19" t="s">
        <v>1613</v>
      </c>
    </row>
    <row r="1250" spans="1:8" x14ac:dyDescent="0.35">
      <c r="A1250" s="7" t="str">
        <f>VLOOKUP(B1250,'Client Info'!$A:$B,2, FALSE)</f>
        <v>Gonzalo Fernandez</v>
      </c>
      <c r="B1250" s="19" t="str">
        <f>'Client Info'!A1250</f>
        <v>EDC2724</v>
      </c>
      <c r="C1250" s="19" t="str">
        <f>(IF('Client Info'!M1250="","",(IF(YEARFRAC('Client Info'!M1250,Reference!$C$4)&lt;1,0,IF(AND(YEARFRAC('Client Info'!M1250,Reference!$C$4)&gt;=1,YEARFRAC('Client Info'!M1250,Reference!$C$4)&lt;=3),5,IF(AND(YEARFRAC('Client Info'!M1250,Reference!$C$4)&gt;=4,YEARFRAC('Client Info'!M1250,Reference!$C$4)&lt;=7),15,IF(YEARFRAC('Client Info'!M1250,Reference!$C$4)&gt;=8,25,IF(YEARFRAC('Client Info'!M1250,Reference!$C$4)=YEARFRAC('Client Info'!M1250,Reference!$C$4),0,0))))))))</f>
        <v/>
      </c>
      <c r="D1250" s="19">
        <f>IF(OR('Client Info'!J1250=Reference!$A$7),0,IF(OR(Reference!$A$5='Client Info'!J1250, 'Client Info'!J1250=Reference!$A$19,'Client Info'!J1250=Reference!$A$23,'Client Info'!J1250=Reference!$A$12),25, IF(OR('Client Info'!J1250=Reference!$A$6, 'Client Info'!J1250=Reference!$A$16),15, IF(OR('Client Info'!J1250=Reference!$A$4,'Client Info'!J1250=Reference!$A$13,'Client Info'!J1250=Reference!$A$17,),5,0))))</f>
        <v>5</v>
      </c>
      <c r="E1250" s="19">
        <f>IF('Client Info'!O1250&lt;Reference!$E$5,0,IF(AND('Client Info'!O1250&gt;=Reference!$E$5,'Client Info'!O1250&lt;Reference!$E$6),5,IF(AND('Client Info'!O1250&gt;=Reference!$E$6,'Client Info'!O1250&lt;Reference!$E$7),15,IF(Reference!$E$7&lt;='Client Info'!O1250,25))))</f>
        <v>0</v>
      </c>
      <c r="F1250" s="19">
        <f>IF(OR('Client Info'!R1250=Reference!$B$4,'Client Info'!R1250=Reference!$B$5,'Client Info'!R1250=Reference!$B$6),25,0)</f>
        <v>0</v>
      </c>
      <c r="G1250" s="19">
        <f t="shared" si="21"/>
        <v>5</v>
      </c>
      <c r="H1250" s="19" t="s">
        <v>848</v>
      </c>
    </row>
    <row r="1251" spans="1:8" x14ac:dyDescent="0.35">
      <c r="A1251" s="7" t="str">
        <f>VLOOKUP(B1251,'Client Info'!$A:$B,2, FALSE)</f>
        <v>Clare Briglio</v>
      </c>
      <c r="B1251" s="19" t="str">
        <f>'Client Info'!A1251</f>
        <v>EDC2638</v>
      </c>
      <c r="C1251" s="19" t="str">
        <f>(IF('Client Info'!M1251="","",(IF(YEARFRAC('Client Info'!M1251,Reference!$C$4)&lt;1,0,IF(AND(YEARFRAC('Client Info'!M1251,Reference!$C$4)&gt;=1,YEARFRAC('Client Info'!M1251,Reference!$C$4)&lt;=3),5,IF(AND(YEARFRAC('Client Info'!M1251,Reference!$C$4)&gt;=4,YEARFRAC('Client Info'!M1251,Reference!$C$4)&lt;=7),15,IF(YEARFRAC('Client Info'!M1251,Reference!$C$4)&gt;=8,25,IF(YEARFRAC('Client Info'!M1251,Reference!$C$4)=YEARFRAC('Client Info'!M1251,Reference!$C$4),0,0))))))))</f>
        <v/>
      </c>
      <c r="D1251" s="19">
        <f>IF(OR('Client Info'!J1251=Reference!$A$7),0,IF(OR(Reference!$A$5='Client Info'!J1251, 'Client Info'!J1251=Reference!$A$19,'Client Info'!J1251=Reference!$A$23,'Client Info'!J1251=Reference!$A$12),25, IF(OR('Client Info'!J1251=Reference!$A$6, 'Client Info'!J1251=Reference!$A$16),15, IF(OR('Client Info'!J1251=Reference!$A$4,'Client Info'!J1251=Reference!$A$13,'Client Info'!J1251=Reference!$A$17,),5,0))))</f>
        <v>15</v>
      </c>
      <c r="E1251" s="19">
        <f>IF('Client Info'!O1251&lt;Reference!$E$5,0,IF(AND('Client Info'!O1251&gt;=Reference!$E$5,'Client Info'!O1251&lt;Reference!$E$6),5,IF(AND('Client Info'!O1251&gt;=Reference!$E$6,'Client Info'!O1251&lt;Reference!$E$7),15,IF(Reference!$E$7&lt;='Client Info'!O1251,25))))</f>
        <v>0</v>
      </c>
      <c r="F1251" s="19">
        <f>IF(OR('Client Info'!R1251=Reference!$B$4,'Client Info'!R1251=Reference!$B$5,'Client Info'!R1251=Reference!$B$6),25,0)</f>
        <v>0</v>
      </c>
      <c r="G1251" s="19">
        <f t="shared" si="21"/>
        <v>15</v>
      </c>
      <c r="H1251" s="19" t="s">
        <v>809</v>
      </c>
    </row>
    <row r="1252" spans="1:8" x14ac:dyDescent="0.35">
      <c r="A1252" s="7" t="str">
        <f>VLOOKUP(B1252,'Client Info'!$A:$B,2, FALSE)</f>
        <v>Darren Elliott</v>
      </c>
      <c r="B1252" s="19" t="str">
        <f>'Client Info'!A1252</f>
        <v>EDC2560</v>
      </c>
      <c r="C1252" s="19">
        <f ca="1">(IF('Client Info'!M1252="","",(IF(YEARFRAC('Client Info'!M1252,Reference!$C$4)&lt;1,0,IF(AND(YEARFRAC('Client Info'!M1252,Reference!$C$4)&gt;=1,YEARFRAC('Client Info'!M1252,Reference!$C$4)&lt;=3),5,IF(AND(YEARFRAC('Client Info'!M1252,Reference!$C$4)&gt;=4,YEARFRAC('Client Info'!M1252,Reference!$C$4)&lt;=7),15,IF(YEARFRAC('Client Info'!M1252,Reference!$C$4)&gt;=8,25,IF(YEARFRAC('Client Info'!M1252,Reference!$C$4)=YEARFRAC('Client Info'!M1252,Reference!$C$4),0,0))))))))</f>
        <v>5</v>
      </c>
      <c r="D1252" s="19">
        <f>IF(OR('Client Info'!J1252=Reference!$A$7),0,IF(OR(Reference!$A$5='Client Info'!J1252, 'Client Info'!J1252=Reference!$A$19,'Client Info'!J1252=Reference!$A$23,'Client Info'!J1252=Reference!$A$12),25, IF(OR('Client Info'!J1252=Reference!$A$6, 'Client Info'!J1252=Reference!$A$16),15, IF(OR('Client Info'!J1252=Reference!$A$4,'Client Info'!J1252=Reference!$A$13,'Client Info'!J1252=Reference!$A$17,),5,0))))</f>
        <v>15</v>
      </c>
      <c r="E1252" s="19">
        <f>IF('Client Info'!O1252&lt;Reference!$E$5,0,IF(AND('Client Info'!O1252&gt;=Reference!$E$5,'Client Info'!O1252&lt;Reference!$E$6),5,IF(AND('Client Info'!O1252&gt;=Reference!$E$6,'Client Info'!O1252&lt;Reference!$E$7),15,IF(Reference!$E$7&lt;='Client Info'!O1252,25))))</f>
        <v>0</v>
      </c>
      <c r="F1252" s="19">
        <f>IF(OR('Client Info'!R1252=Reference!$B$4,'Client Info'!R1252=Reference!$B$5,'Client Info'!R1252=Reference!$B$6),25,0)</f>
        <v>0</v>
      </c>
      <c r="G1252" s="19">
        <f t="shared" ca="1" si="21"/>
        <v>20</v>
      </c>
      <c r="H1252" s="19" t="s">
        <v>1820</v>
      </c>
    </row>
    <row r="1253" spans="1:8" x14ac:dyDescent="0.35">
      <c r="A1253" s="7" t="str">
        <f>VLOOKUP(B1253,'Client Info'!$A:$B,2, FALSE)</f>
        <v>Pat Sweeney</v>
      </c>
      <c r="B1253" s="19" t="str">
        <f>'Client Info'!A1253</f>
        <v>EDC1475</v>
      </c>
      <c r="C1253" s="19">
        <f ca="1">(IF('Client Info'!M1253="","",(IF(YEARFRAC('Client Info'!M1253,Reference!$C$4)&lt;1,0,IF(AND(YEARFRAC('Client Info'!M1253,Reference!$C$4)&gt;=1,YEARFRAC('Client Info'!M1253,Reference!$C$4)&lt;=3),5,IF(AND(YEARFRAC('Client Info'!M1253,Reference!$C$4)&gt;=4,YEARFRAC('Client Info'!M1253,Reference!$C$4)&lt;=7),15,IF(YEARFRAC('Client Info'!M1253,Reference!$C$4)&gt;=8,25,IF(YEARFRAC('Client Info'!M1253,Reference!$C$4)=YEARFRAC('Client Info'!M1253,Reference!$C$4),0,0))))))))</f>
        <v>25</v>
      </c>
      <c r="D1253" s="19">
        <f>IF(OR('Client Info'!J1253=Reference!$A$7),0,IF(OR(Reference!$A$5='Client Info'!J1253, 'Client Info'!J1253=Reference!$A$19,'Client Info'!J1253=Reference!$A$23,'Client Info'!J1253=Reference!$A$12),25, IF(OR('Client Info'!J1253=Reference!$A$6, 'Client Info'!J1253=Reference!$A$16),15, IF(OR('Client Info'!J1253=Reference!$A$4,'Client Info'!J1253=Reference!$A$13,'Client Info'!J1253=Reference!$A$17,),5,0))))</f>
        <v>5</v>
      </c>
      <c r="E1253" s="19">
        <f>IF('Client Info'!O1253&lt;Reference!$E$5,0,IF(AND('Client Info'!O1253&gt;=Reference!$E$5,'Client Info'!O1253&lt;Reference!$E$6),5,IF(AND('Client Info'!O1253&gt;=Reference!$E$6,'Client Info'!O1253&lt;Reference!$E$7),15,IF(Reference!$E$7&lt;='Client Info'!O1253,25))))</f>
        <v>15</v>
      </c>
      <c r="F1253" s="19">
        <f>IF(OR('Client Info'!R1253=Reference!$B$4,'Client Info'!R1253=Reference!$B$5,'Client Info'!R1253=Reference!$B$6),25,0)</f>
        <v>0</v>
      </c>
      <c r="G1253" s="19">
        <f t="shared" ca="1" si="21"/>
        <v>45</v>
      </c>
      <c r="H1253" s="19" t="s">
        <v>796</v>
      </c>
    </row>
    <row r="1254" spans="1:8" x14ac:dyDescent="0.35">
      <c r="A1254" s="7" t="str">
        <f>VLOOKUP(B1254,'Client Info'!$A:$B,2, FALSE)</f>
        <v>Alondra Gaytan</v>
      </c>
      <c r="B1254" s="19" t="str">
        <f>'Client Info'!A1254</f>
        <v>EDC3023</v>
      </c>
      <c r="C1254" s="19" t="str">
        <f>(IF('Client Info'!M1254="","",(IF(YEARFRAC('Client Info'!M1254,Reference!$C$4)&lt;1,0,IF(AND(YEARFRAC('Client Info'!M1254,Reference!$C$4)&gt;=1,YEARFRAC('Client Info'!M1254,Reference!$C$4)&lt;=3),5,IF(AND(YEARFRAC('Client Info'!M1254,Reference!$C$4)&gt;=4,YEARFRAC('Client Info'!M1254,Reference!$C$4)&lt;=7),15,IF(YEARFRAC('Client Info'!M1254,Reference!$C$4)&gt;=8,25,IF(YEARFRAC('Client Info'!M1254,Reference!$C$4)=YEARFRAC('Client Info'!M1254,Reference!$C$4),0,0))))))))</f>
        <v/>
      </c>
      <c r="D1254" s="19">
        <f>IF(OR('Client Info'!J1254=Reference!$A$7),0,IF(OR(Reference!$A$5='Client Info'!J1254, 'Client Info'!J1254=Reference!$A$19,'Client Info'!J1254=Reference!$A$23,'Client Info'!J1254=Reference!$A$12),25, IF(OR('Client Info'!J1254=Reference!$A$6, 'Client Info'!J1254=Reference!$A$16),15, IF(OR('Client Info'!J1254=Reference!$A$4,'Client Info'!J1254=Reference!$A$13,'Client Info'!J1254=Reference!$A$17,),5,0))))</f>
        <v>25</v>
      </c>
      <c r="E1254" s="19">
        <f>IF('Client Info'!O1254&lt;Reference!$E$5,0,IF(AND('Client Info'!O1254&gt;=Reference!$E$5,'Client Info'!O1254&lt;Reference!$E$6),5,IF(AND('Client Info'!O1254&gt;=Reference!$E$6,'Client Info'!O1254&lt;Reference!$E$7),15,IF(Reference!$E$7&lt;='Client Info'!O1254,25))))</f>
        <v>0</v>
      </c>
      <c r="F1254" s="19">
        <f>IF(OR('Client Info'!R1254=Reference!$B$4,'Client Info'!R1254=Reference!$B$5,'Client Info'!R1254=Reference!$B$6),25,0)</f>
        <v>25</v>
      </c>
      <c r="G1254" s="19">
        <f t="shared" si="21"/>
        <v>50</v>
      </c>
      <c r="H1254" s="19" t="s">
        <v>885</v>
      </c>
    </row>
    <row r="1255" spans="1:8" x14ac:dyDescent="0.35">
      <c r="A1255" s="7" t="str">
        <f>VLOOKUP(B1255,'Client Info'!$A:$B,2, FALSE)</f>
        <v>Alondra Gaytan</v>
      </c>
      <c r="B1255" s="19" t="str">
        <f>'Client Info'!A1255</f>
        <v>EDC3042</v>
      </c>
      <c r="C1255" s="19">
        <f ca="1">(IF('Client Info'!M1255="","",(IF(YEARFRAC('Client Info'!M1255,Reference!$C$4)&lt;1,0,IF(AND(YEARFRAC('Client Info'!M1255,Reference!$C$4)&gt;=1,YEARFRAC('Client Info'!M1255,Reference!$C$4)&lt;=3),5,IF(AND(YEARFRAC('Client Info'!M1255,Reference!$C$4)&gt;=4,YEARFRAC('Client Info'!M1255,Reference!$C$4)&lt;=7),15,IF(YEARFRAC('Client Info'!M1255,Reference!$C$4)&gt;=8,25,IF(YEARFRAC('Client Info'!M1255,Reference!$C$4)=YEARFRAC('Client Info'!M1255,Reference!$C$4),0,0))))))))</f>
        <v>25</v>
      </c>
      <c r="D1255" s="19">
        <f>IF(OR('Client Info'!J1255=Reference!$A$7),0,IF(OR(Reference!$A$5='Client Info'!J1255, 'Client Info'!J1255=Reference!$A$19,'Client Info'!J1255=Reference!$A$23,'Client Info'!J1255=Reference!$A$12),25, IF(OR('Client Info'!J1255=Reference!$A$6, 'Client Info'!J1255=Reference!$A$16),15, IF(OR('Client Info'!J1255=Reference!$A$4,'Client Info'!J1255=Reference!$A$13,'Client Info'!J1255=Reference!$A$17,),5,0))))</f>
        <v>5</v>
      </c>
      <c r="E1255" s="19">
        <f>IF('Client Info'!O1255&lt;Reference!$E$5,0,IF(AND('Client Info'!O1255&gt;=Reference!$E$5,'Client Info'!O1255&lt;Reference!$E$6),5,IF(AND('Client Info'!O1255&gt;=Reference!$E$6,'Client Info'!O1255&lt;Reference!$E$7),15,IF(Reference!$E$7&lt;='Client Info'!O1255,25))))</f>
        <v>0</v>
      </c>
      <c r="F1255" s="19">
        <f>IF(OR('Client Info'!R1255=Reference!$B$4,'Client Info'!R1255=Reference!$B$5,'Client Info'!R1255=Reference!$B$6),25,0)</f>
        <v>25</v>
      </c>
      <c r="G1255" s="19">
        <f t="shared" ca="1" si="21"/>
        <v>55</v>
      </c>
      <c r="H1255" s="19" t="s">
        <v>885</v>
      </c>
    </row>
    <row r="1256" spans="1:8" x14ac:dyDescent="0.35">
      <c r="A1256" s="7" t="str">
        <f>VLOOKUP(B1256,'Client Info'!$A:$B,2, FALSE)</f>
        <v>Pat Sweeney</v>
      </c>
      <c r="B1256" s="19" t="str">
        <f>'Client Info'!A1256</f>
        <v>EDC0899</v>
      </c>
      <c r="C1256" s="19">
        <f ca="1">(IF('Client Info'!M1256="","",(IF(YEARFRAC('Client Info'!M1256,Reference!$C$4)&lt;1,0,IF(AND(YEARFRAC('Client Info'!M1256,Reference!$C$4)&gt;=1,YEARFRAC('Client Info'!M1256,Reference!$C$4)&lt;=3),5,IF(AND(YEARFRAC('Client Info'!M1256,Reference!$C$4)&gt;=4,YEARFRAC('Client Info'!M1256,Reference!$C$4)&lt;=7),15,IF(YEARFRAC('Client Info'!M1256,Reference!$C$4)&gt;=8,25,IF(YEARFRAC('Client Info'!M1256,Reference!$C$4)=YEARFRAC('Client Info'!M1256,Reference!$C$4),0,0))))))))</f>
        <v>25</v>
      </c>
      <c r="D1256" s="19">
        <f>IF(OR('Client Info'!J1256=Reference!$A$7),0,IF(OR(Reference!$A$5='Client Info'!J1256, 'Client Info'!J1256=Reference!$A$19,'Client Info'!J1256=Reference!$A$23,'Client Info'!J1256=Reference!$A$12),25, IF(OR('Client Info'!J1256=Reference!$A$6, 'Client Info'!J1256=Reference!$A$16),15, IF(OR('Client Info'!J1256=Reference!$A$4,'Client Info'!J1256=Reference!$A$13,'Client Info'!J1256=Reference!$A$17,),5,0))))</f>
        <v>25</v>
      </c>
      <c r="E1256" s="19">
        <f>IF('Client Info'!O1256&lt;Reference!$E$5,0,IF(AND('Client Info'!O1256&gt;=Reference!$E$5,'Client Info'!O1256&lt;Reference!$E$6),5,IF(AND('Client Info'!O1256&gt;=Reference!$E$6,'Client Info'!O1256&lt;Reference!$E$7),15,IF(Reference!$E$7&lt;='Client Info'!O1256,25))))</f>
        <v>5</v>
      </c>
      <c r="F1256" s="19">
        <f>IF(OR('Client Info'!R1256=Reference!$B$4,'Client Info'!R1256=Reference!$B$5,'Client Info'!R1256=Reference!$B$6),25,0)</f>
        <v>0</v>
      </c>
      <c r="G1256" s="19">
        <f t="shared" ca="1" si="21"/>
        <v>55</v>
      </c>
      <c r="H1256" s="19" t="s">
        <v>796</v>
      </c>
    </row>
    <row r="1257" spans="1:8" x14ac:dyDescent="0.35">
      <c r="A1257" s="7" t="str">
        <f>VLOOKUP(B1257,'Client Info'!$A:$B,2, FALSE)</f>
        <v>Rose Obetz</v>
      </c>
      <c r="B1257" s="19" t="str">
        <f>'Client Info'!A1257</f>
        <v>EDC1339</v>
      </c>
      <c r="C1257" s="19">
        <f ca="1">(IF('Client Info'!M1257="","",(IF(YEARFRAC('Client Info'!M1257,Reference!$C$4)&lt;1,0,IF(AND(YEARFRAC('Client Info'!M1257,Reference!$C$4)&gt;=1,YEARFRAC('Client Info'!M1257,Reference!$C$4)&lt;=3),5,IF(AND(YEARFRAC('Client Info'!M1257,Reference!$C$4)&gt;=4,YEARFRAC('Client Info'!M1257,Reference!$C$4)&lt;=7),15,IF(YEARFRAC('Client Info'!M1257,Reference!$C$4)&gt;=8,25,IF(YEARFRAC('Client Info'!M1257,Reference!$C$4)=YEARFRAC('Client Info'!M1257,Reference!$C$4),0,0))))))))</f>
        <v>0</v>
      </c>
      <c r="D1257" s="19">
        <f>IF(OR('Client Info'!J1257=Reference!$A$7),0,IF(OR(Reference!$A$5='Client Info'!J1257, 'Client Info'!J1257=Reference!$A$19,'Client Info'!J1257=Reference!$A$23,'Client Info'!J1257=Reference!$A$12),25, IF(OR('Client Info'!J1257=Reference!$A$6, 'Client Info'!J1257=Reference!$A$16),15, IF(OR('Client Info'!J1257=Reference!$A$4,'Client Info'!J1257=Reference!$A$13,'Client Info'!J1257=Reference!$A$17,),5,0))))</f>
        <v>0</v>
      </c>
      <c r="E1257" s="19">
        <f>IF('Client Info'!O1257&lt;Reference!$E$5,0,IF(AND('Client Info'!O1257&gt;=Reference!$E$5,'Client Info'!O1257&lt;Reference!$E$6),5,IF(AND('Client Info'!O1257&gt;=Reference!$E$6,'Client Info'!O1257&lt;Reference!$E$7),15,IF(Reference!$E$7&lt;='Client Info'!O1257,25))))</f>
        <v>5</v>
      </c>
      <c r="F1257" s="19">
        <f>IF(OR('Client Info'!R1257=Reference!$B$4,'Client Info'!R1257=Reference!$B$5,'Client Info'!R1257=Reference!$B$6),25,0)</f>
        <v>0</v>
      </c>
      <c r="G1257" s="19">
        <f t="shared" ca="1" si="21"/>
        <v>5</v>
      </c>
      <c r="H1257" s="19" t="s">
        <v>874</v>
      </c>
    </row>
    <row r="1258" spans="1:8" x14ac:dyDescent="0.35">
      <c r="A1258" s="7" t="str">
        <f>VLOOKUP(B1258,'Client Info'!$A:$B,2, FALSE)</f>
        <v>Gonzalo Fernandez</v>
      </c>
      <c r="B1258" s="19" t="str">
        <f>'Client Info'!A1258</f>
        <v>EDC0612DRR</v>
      </c>
      <c r="C1258" s="19">
        <f ca="1">(IF('Client Info'!M1258="","",(IF(YEARFRAC('Client Info'!M1258,Reference!$C$4)&lt;1,0,IF(AND(YEARFRAC('Client Info'!M1258,Reference!$C$4)&gt;=1,YEARFRAC('Client Info'!M1258,Reference!$C$4)&lt;=3),5,IF(AND(YEARFRAC('Client Info'!M1258,Reference!$C$4)&gt;=4,YEARFRAC('Client Info'!M1258,Reference!$C$4)&lt;=7),15,IF(YEARFRAC('Client Info'!M1258,Reference!$C$4)&gt;=8,25,IF(YEARFRAC('Client Info'!M1258,Reference!$C$4)=YEARFRAC('Client Info'!M1258,Reference!$C$4),0,0))))))))</f>
        <v>5</v>
      </c>
      <c r="D1258" s="19">
        <f>IF(OR('Client Info'!J1258=Reference!$A$7),0,IF(OR(Reference!$A$5='Client Info'!J1258, 'Client Info'!J1258=Reference!$A$19,'Client Info'!J1258=Reference!$A$23,'Client Info'!J1258=Reference!$A$12),25, IF(OR('Client Info'!J1258=Reference!$A$6, 'Client Info'!J1258=Reference!$A$16),15, IF(OR('Client Info'!J1258=Reference!$A$4,'Client Info'!J1258=Reference!$A$13,'Client Info'!J1258=Reference!$A$17,),5,0))))</f>
        <v>5</v>
      </c>
      <c r="E1258" s="19">
        <f>IF('Client Info'!O1258&lt;Reference!$E$5,0,IF(AND('Client Info'!O1258&gt;=Reference!$E$5,'Client Info'!O1258&lt;Reference!$E$6),5,IF(AND('Client Info'!O1258&gt;=Reference!$E$6,'Client Info'!O1258&lt;Reference!$E$7),15,IF(Reference!$E$7&lt;='Client Info'!O1258,25))))</f>
        <v>0</v>
      </c>
      <c r="F1258" s="19">
        <f>IF(OR('Client Info'!R1258=Reference!$B$4,'Client Info'!R1258=Reference!$B$5,'Client Info'!R1258=Reference!$B$6),25,0)</f>
        <v>25</v>
      </c>
      <c r="G1258" s="19">
        <f t="shared" ca="1" si="21"/>
        <v>35</v>
      </c>
      <c r="H1258" s="19" t="s">
        <v>848</v>
      </c>
    </row>
    <row r="1259" spans="1:8" x14ac:dyDescent="0.35">
      <c r="A1259" s="7" t="str">
        <f>VLOOKUP(B1259,'Client Info'!$A:$B,2, FALSE)</f>
        <v>Ken Higgins</v>
      </c>
      <c r="B1259" s="19" t="str">
        <f>'Client Info'!A1259</f>
        <v>EDC1474</v>
      </c>
      <c r="C1259" s="19">
        <f ca="1">(IF('Client Info'!M1259="","",(IF(YEARFRAC('Client Info'!M1259,Reference!$C$4)&lt;1,0,IF(AND(YEARFRAC('Client Info'!M1259,Reference!$C$4)&gt;=1,YEARFRAC('Client Info'!M1259,Reference!$C$4)&lt;=3),5,IF(AND(YEARFRAC('Client Info'!M1259,Reference!$C$4)&gt;=4,YEARFRAC('Client Info'!M1259,Reference!$C$4)&lt;=7),15,IF(YEARFRAC('Client Info'!M1259,Reference!$C$4)&gt;=8,25,IF(YEARFRAC('Client Info'!M1259,Reference!$C$4)=YEARFRAC('Client Info'!M1259,Reference!$C$4),0,0))))))))</f>
        <v>15</v>
      </c>
      <c r="D1259" s="19">
        <f>IF(OR('Client Info'!J1259=Reference!$A$7),0,IF(OR(Reference!$A$5='Client Info'!J1259, 'Client Info'!J1259=Reference!$A$19,'Client Info'!J1259=Reference!$A$23,'Client Info'!J1259=Reference!$A$12),25, IF(OR('Client Info'!J1259=Reference!$A$6, 'Client Info'!J1259=Reference!$A$16),15, IF(OR('Client Info'!J1259=Reference!$A$4,'Client Info'!J1259=Reference!$A$13,'Client Info'!J1259=Reference!$A$17,),5,0))))</f>
        <v>5</v>
      </c>
      <c r="E1259" s="19">
        <f>IF('Client Info'!O1259&lt;Reference!$E$5,0,IF(AND('Client Info'!O1259&gt;=Reference!$E$5,'Client Info'!O1259&lt;Reference!$E$6),5,IF(AND('Client Info'!O1259&gt;=Reference!$E$6,'Client Info'!O1259&lt;Reference!$E$7),15,IF(Reference!$E$7&lt;='Client Info'!O1259,25))))</f>
        <v>0</v>
      </c>
      <c r="F1259" s="19">
        <f>IF(OR('Client Info'!R1259=Reference!$B$4,'Client Info'!R1259=Reference!$B$5,'Client Info'!R1259=Reference!$B$6),25,0)</f>
        <v>0</v>
      </c>
      <c r="G1259" s="19">
        <f t="shared" ca="1" si="21"/>
        <v>20</v>
      </c>
      <c r="H1259" s="19" t="s">
        <v>2520</v>
      </c>
    </row>
    <row r="1260" spans="1:8" x14ac:dyDescent="0.35">
      <c r="A1260" s="7" t="str">
        <f>VLOOKUP(B1260,'Client Info'!$A:$B,2, FALSE)</f>
        <v>Clare Briglio</v>
      </c>
      <c r="B1260" s="19" t="str">
        <f>'Client Info'!A1260</f>
        <v>EDC2519T</v>
      </c>
      <c r="C1260" s="19">
        <f ca="1">(IF('Client Info'!M1260="","",(IF(YEARFRAC('Client Info'!M1260,Reference!$C$4)&lt;1,0,IF(AND(YEARFRAC('Client Info'!M1260,Reference!$C$4)&gt;=1,YEARFRAC('Client Info'!M1260,Reference!$C$4)&lt;=3),5,IF(AND(YEARFRAC('Client Info'!M1260,Reference!$C$4)&gt;=4,YEARFRAC('Client Info'!M1260,Reference!$C$4)&lt;=7),15,IF(YEARFRAC('Client Info'!M1260,Reference!$C$4)&gt;=8,25,IF(YEARFRAC('Client Info'!M1260,Reference!$C$4)=YEARFRAC('Client Info'!M1260,Reference!$C$4),0,0))))))))</f>
        <v>5</v>
      </c>
      <c r="D1260" s="19">
        <f>IF(OR('Client Info'!J1260=Reference!$A$7),0,IF(OR(Reference!$A$5='Client Info'!J1260, 'Client Info'!J1260=Reference!$A$19,'Client Info'!J1260=Reference!$A$23,'Client Info'!J1260=Reference!$A$12),25, IF(OR('Client Info'!J1260=Reference!$A$6, 'Client Info'!J1260=Reference!$A$16),15, IF(OR('Client Info'!J1260=Reference!$A$4,'Client Info'!J1260=Reference!$A$13,'Client Info'!J1260=Reference!$A$17,),5,0))))</f>
        <v>15</v>
      </c>
      <c r="E1260" s="19">
        <f>IF('Client Info'!O1260&lt;Reference!$E$5,0,IF(AND('Client Info'!O1260&gt;=Reference!$E$5,'Client Info'!O1260&lt;Reference!$E$6),5,IF(AND('Client Info'!O1260&gt;=Reference!$E$6,'Client Info'!O1260&lt;Reference!$E$7),15,IF(Reference!$E$7&lt;='Client Info'!O1260,25))))</f>
        <v>5</v>
      </c>
      <c r="F1260" s="19">
        <f>IF(OR('Client Info'!R1260=Reference!$B$4,'Client Info'!R1260=Reference!$B$5,'Client Info'!R1260=Reference!$B$6),25,0)</f>
        <v>0</v>
      </c>
      <c r="G1260" s="19">
        <f t="shared" ca="1" si="21"/>
        <v>25</v>
      </c>
      <c r="H1260" s="19" t="s">
        <v>809</v>
      </c>
    </row>
    <row r="1261" spans="1:8" x14ac:dyDescent="0.35">
      <c r="A1261" s="7" t="str">
        <f>VLOOKUP(B1261,'Client Info'!$A:$B,2, FALSE)</f>
        <v>Steve Sedlic</v>
      </c>
      <c r="B1261" s="19" t="str">
        <f>'Client Info'!A1261</f>
        <v>LAC00082</v>
      </c>
      <c r="C1261" s="19" t="str">
        <f>(IF('Client Info'!M1261="","",(IF(YEARFRAC('Client Info'!M1261,Reference!$C$4)&lt;1,0,IF(AND(YEARFRAC('Client Info'!M1261,Reference!$C$4)&gt;=1,YEARFRAC('Client Info'!M1261,Reference!$C$4)&lt;=3),5,IF(AND(YEARFRAC('Client Info'!M1261,Reference!$C$4)&gt;=4,YEARFRAC('Client Info'!M1261,Reference!$C$4)&lt;=7),15,IF(YEARFRAC('Client Info'!M1261,Reference!$C$4)&gt;=8,25,IF(YEARFRAC('Client Info'!M1261,Reference!$C$4)=YEARFRAC('Client Info'!M1261,Reference!$C$4),0,0))))))))</f>
        <v/>
      </c>
      <c r="D1261" s="19">
        <f>IF(OR('Client Info'!J1261=Reference!$A$7),0,IF(OR(Reference!$A$5='Client Info'!J1261, 'Client Info'!J1261=Reference!$A$19,'Client Info'!J1261=Reference!$A$23,'Client Info'!J1261=Reference!$A$12),25, IF(OR('Client Info'!J1261=Reference!$A$6, 'Client Info'!J1261=Reference!$A$16),15, IF(OR('Client Info'!J1261=Reference!$A$4,'Client Info'!J1261=Reference!$A$13,'Client Info'!J1261=Reference!$A$17,),5,0))))</f>
        <v>0</v>
      </c>
      <c r="E1261" s="19">
        <f>IF('Client Info'!O1261&lt;Reference!$E$5,0,IF(AND('Client Info'!O1261&gt;=Reference!$E$5,'Client Info'!O1261&lt;Reference!$E$6),5,IF(AND('Client Info'!O1261&gt;=Reference!$E$6,'Client Info'!O1261&lt;Reference!$E$7),15,IF(Reference!$E$7&lt;='Client Info'!O1261,25))))</f>
        <v>0</v>
      </c>
      <c r="F1261" s="19">
        <f>IF(OR('Client Info'!R1261=Reference!$B$4,'Client Info'!R1261=Reference!$B$5,'Client Info'!R1261=Reference!$B$6),25,0)</f>
        <v>0</v>
      </c>
      <c r="G1261" s="19">
        <f t="shared" si="21"/>
        <v>0</v>
      </c>
      <c r="H1261" s="19" t="s">
        <v>4607</v>
      </c>
    </row>
    <row r="1262" spans="1:8" x14ac:dyDescent="0.35">
      <c r="A1262" s="7" t="str">
        <f>VLOOKUP(B1262,'Client Info'!$A:$B,2, FALSE)</f>
        <v>Alondra Gaytan</v>
      </c>
      <c r="B1262" s="19" t="str">
        <f>'Client Info'!A1262</f>
        <v>EDC3021</v>
      </c>
      <c r="C1262" s="19" t="str">
        <f>(IF('Client Info'!M1262="","",(IF(YEARFRAC('Client Info'!M1262,Reference!$C$4)&lt;1,0,IF(AND(YEARFRAC('Client Info'!M1262,Reference!$C$4)&gt;=1,YEARFRAC('Client Info'!M1262,Reference!$C$4)&lt;=3),5,IF(AND(YEARFRAC('Client Info'!M1262,Reference!$C$4)&gt;=4,YEARFRAC('Client Info'!M1262,Reference!$C$4)&lt;=7),15,IF(YEARFRAC('Client Info'!M1262,Reference!$C$4)&gt;=8,25,IF(YEARFRAC('Client Info'!M1262,Reference!$C$4)=YEARFRAC('Client Info'!M1262,Reference!$C$4),0,0))))))))</f>
        <v/>
      </c>
      <c r="D1262" s="19">
        <f>IF(OR('Client Info'!J1262=Reference!$A$7),0,IF(OR(Reference!$A$5='Client Info'!J1262, 'Client Info'!J1262=Reference!$A$19,'Client Info'!J1262=Reference!$A$23,'Client Info'!J1262=Reference!$A$12),25, IF(OR('Client Info'!J1262=Reference!$A$6, 'Client Info'!J1262=Reference!$A$16),15, IF(OR('Client Info'!J1262=Reference!$A$4,'Client Info'!J1262=Reference!$A$13,'Client Info'!J1262=Reference!$A$17,),5,0))))</f>
        <v>0</v>
      </c>
      <c r="E1262" s="19">
        <f>IF('Client Info'!O1262&lt;Reference!$E$5,0,IF(AND('Client Info'!O1262&gt;=Reference!$E$5,'Client Info'!O1262&lt;Reference!$E$6),5,IF(AND('Client Info'!O1262&gt;=Reference!$E$6,'Client Info'!O1262&lt;Reference!$E$7),15,IF(Reference!$E$7&lt;='Client Info'!O1262,25))))</f>
        <v>0</v>
      </c>
      <c r="F1262" s="19">
        <f>IF(OR('Client Info'!R1262=Reference!$B$4,'Client Info'!R1262=Reference!$B$5,'Client Info'!R1262=Reference!$B$6),25,0)</f>
        <v>0</v>
      </c>
      <c r="G1262" s="19">
        <f t="shared" si="21"/>
        <v>0</v>
      </c>
      <c r="H1262" s="19" t="s">
        <v>885</v>
      </c>
    </row>
    <row r="1263" spans="1:8" x14ac:dyDescent="0.35">
      <c r="A1263" s="7" t="str">
        <f>VLOOKUP(B1263,'Client Info'!$A:$B,2, FALSE)</f>
        <v>Kay Wallace</v>
      </c>
      <c r="B1263" s="19" t="str">
        <f>'Client Info'!A1263</f>
        <v>EDC1941g</v>
      </c>
      <c r="C1263" s="19">
        <f ca="1">(IF('Client Info'!M1263="","",(IF(YEARFRAC('Client Info'!M1263,Reference!$C$4)&lt;1,0,IF(AND(YEARFRAC('Client Info'!M1263,Reference!$C$4)&gt;=1,YEARFRAC('Client Info'!M1263,Reference!$C$4)&lt;=3),5,IF(AND(YEARFRAC('Client Info'!M1263,Reference!$C$4)&gt;=4,YEARFRAC('Client Info'!M1263,Reference!$C$4)&lt;=7),15,IF(YEARFRAC('Client Info'!M1263,Reference!$C$4)&gt;=8,25,IF(YEARFRAC('Client Info'!M1263,Reference!$C$4)=YEARFRAC('Client Info'!M1263,Reference!$C$4),0,0))))))))</f>
        <v>0</v>
      </c>
      <c r="D1263" s="19">
        <f>IF(OR('Client Info'!J1263=Reference!$A$7),0,IF(OR(Reference!$A$5='Client Info'!J1263, 'Client Info'!J1263=Reference!$A$19,'Client Info'!J1263=Reference!$A$23,'Client Info'!J1263=Reference!$A$12),25, IF(OR('Client Info'!J1263=Reference!$A$6, 'Client Info'!J1263=Reference!$A$16),15, IF(OR('Client Info'!J1263=Reference!$A$4,'Client Info'!J1263=Reference!$A$13,'Client Info'!J1263=Reference!$A$17,),5,0))))</f>
        <v>15</v>
      </c>
      <c r="E1263" s="19">
        <f>IF('Client Info'!O1263&lt;Reference!$E$5,0,IF(AND('Client Info'!O1263&gt;=Reference!$E$5,'Client Info'!O1263&lt;Reference!$E$6),5,IF(AND('Client Info'!O1263&gt;=Reference!$E$6,'Client Info'!O1263&lt;Reference!$E$7),15,IF(Reference!$E$7&lt;='Client Info'!O1263,25))))</f>
        <v>0</v>
      </c>
      <c r="F1263" s="19">
        <f>IF(OR('Client Info'!R1263=Reference!$B$4,'Client Info'!R1263=Reference!$B$5,'Client Info'!R1263=Reference!$B$6),25,0)</f>
        <v>0</v>
      </c>
      <c r="G1263" s="19">
        <f t="shared" ca="1" si="21"/>
        <v>15</v>
      </c>
      <c r="H1263" s="19" t="s">
        <v>2125</v>
      </c>
    </row>
    <row r="1264" spans="1:8" x14ac:dyDescent="0.35">
      <c r="A1264" s="7" t="str">
        <f>VLOOKUP(B1264,'Client Info'!$A:$B,2, FALSE)</f>
        <v>Eric J. Zackrison</v>
      </c>
      <c r="B1264" s="19" t="str">
        <f>'Client Info'!A1264</f>
        <v>EDC2394</v>
      </c>
      <c r="C1264" s="19" t="str">
        <f>(IF('Client Info'!M1264="","",(IF(YEARFRAC('Client Info'!M1264,Reference!$C$4)&lt;1,0,IF(AND(YEARFRAC('Client Info'!M1264,Reference!$C$4)&gt;=1,YEARFRAC('Client Info'!M1264,Reference!$C$4)&lt;=3),5,IF(AND(YEARFRAC('Client Info'!M1264,Reference!$C$4)&gt;=4,YEARFRAC('Client Info'!M1264,Reference!$C$4)&lt;=7),15,IF(YEARFRAC('Client Info'!M1264,Reference!$C$4)&gt;=8,25,IF(YEARFRAC('Client Info'!M1264,Reference!$C$4)=YEARFRAC('Client Info'!M1264,Reference!$C$4),0,0))))))))</f>
        <v/>
      </c>
      <c r="D1264" s="19">
        <f>IF(OR('Client Info'!J1264=Reference!$A$7),0,IF(OR(Reference!$A$5='Client Info'!J1264, 'Client Info'!J1264=Reference!$A$19,'Client Info'!J1264=Reference!$A$23,'Client Info'!J1264=Reference!$A$12),25, IF(OR('Client Info'!J1264=Reference!$A$6, 'Client Info'!J1264=Reference!$A$16),15, IF(OR('Client Info'!J1264=Reference!$A$4,'Client Info'!J1264=Reference!$A$13,'Client Info'!J1264=Reference!$A$17,),5,0))))</f>
        <v>5</v>
      </c>
      <c r="E1264" s="19">
        <f>IF('Client Info'!O1264&lt;Reference!$E$5,0,IF(AND('Client Info'!O1264&gt;=Reference!$E$5,'Client Info'!O1264&lt;Reference!$E$6),5,IF(AND('Client Info'!O1264&gt;=Reference!$E$6,'Client Info'!O1264&lt;Reference!$E$7),15,IF(Reference!$E$7&lt;='Client Info'!O1264,25))))</f>
        <v>0</v>
      </c>
      <c r="F1264" s="19">
        <f>IF(OR('Client Info'!R1264=Reference!$B$4,'Client Info'!R1264=Reference!$B$5,'Client Info'!R1264=Reference!$B$6),25,0)</f>
        <v>0</v>
      </c>
      <c r="G1264" s="19">
        <f t="shared" si="21"/>
        <v>5</v>
      </c>
      <c r="H1264" s="19" t="s">
        <v>1367</v>
      </c>
    </row>
    <row r="1265" spans="1:8" x14ac:dyDescent="0.35">
      <c r="A1265" s="7" t="str">
        <f>VLOOKUP(B1265,'Client Info'!$A:$B,2, FALSE)</f>
        <v>Megan Cullen</v>
      </c>
      <c r="B1265" s="19" t="str">
        <f>'Client Info'!A1265</f>
        <v>EDC2449</v>
      </c>
      <c r="C1265" s="19">
        <f ca="1">(IF('Client Info'!M1265="","",(IF(YEARFRAC('Client Info'!M1265,Reference!$C$4)&lt;1,0,IF(AND(YEARFRAC('Client Info'!M1265,Reference!$C$4)&gt;=1,YEARFRAC('Client Info'!M1265,Reference!$C$4)&lt;=3),5,IF(AND(YEARFRAC('Client Info'!M1265,Reference!$C$4)&gt;=4,YEARFRAC('Client Info'!M1265,Reference!$C$4)&lt;=7),15,IF(YEARFRAC('Client Info'!M1265,Reference!$C$4)&gt;=8,25,IF(YEARFRAC('Client Info'!M1265,Reference!$C$4)=YEARFRAC('Client Info'!M1265,Reference!$C$4),0,0))))))))</f>
        <v>25</v>
      </c>
      <c r="D1265" s="19">
        <f>IF(OR('Client Info'!J1265=Reference!$A$7),0,IF(OR(Reference!$A$5='Client Info'!J1265, 'Client Info'!J1265=Reference!$A$19,'Client Info'!J1265=Reference!$A$23,'Client Info'!J1265=Reference!$A$12),25, IF(OR('Client Info'!J1265=Reference!$A$6, 'Client Info'!J1265=Reference!$A$16),15, IF(OR('Client Info'!J1265=Reference!$A$4,'Client Info'!J1265=Reference!$A$13,'Client Info'!J1265=Reference!$A$17,),5,0))))</f>
        <v>5</v>
      </c>
      <c r="E1265" s="19">
        <f>IF('Client Info'!O1265&lt;Reference!$E$5,0,IF(AND('Client Info'!O1265&gt;=Reference!$E$5,'Client Info'!O1265&lt;Reference!$E$6),5,IF(AND('Client Info'!O1265&gt;=Reference!$E$6,'Client Info'!O1265&lt;Reference!$E$7),15,IF(Reference!$E$7&lt;='Client Info'!O1265,25))))</f>
        <v>25</v>
      </c>
      <c r="F1265" s="19">
        <f>IF(OR('Client Info'!R1265=Reference!$B$4,'Client Info'!R1265=Reference!$B$5,'Client Info'!R1265=Reference!$B$6),25,0)</f>
        <v>0</v>
      </c>
      <c r="G1265" s="19">
        <f t="shared" ca="1" si="21"/>
        <v>55</v>
      </c>
      <c r="H1265" s="19" t="s">
        <v>3247</v>
      </c>
    </row>
    <row r="1266" spans="1:8" x14ac:dyDescent="0.35">
      <c r="A1266" s="7" t="str">
        <f>VLOOKUP(B1266,'Client Info'!$A:$B,2, FALSE)</f>
        <v>Anthony C. Elliott</v>
      </c>
      <c r="B1266" s="19" t="str">
        <f>'Client Info'!A1266</f>
        <v>EDC2155</v>
      </c>
      <c r="C1266" s="19">
        <f ca="1">(IF('Client Info'!M1266="","",(IF(YEARFRAC('Client Info'!M1266,Reference!$C$4)&lt;1,0,IF(AND(YEARFRAC('Client Info'!M1266,Reference!$C$4)&gt;=1,YEARFRAC('Client Info'!M1266,Reference!$C$4)&lt;=3),5,IF(AND(YEARFRAC('Client Info'!M1266,Reference!$C$4)&gt;=4,YEARFRAC('Client Info'!M1266,Reference!$C$4)&lt;=7),15,IF(YEARFRAC('Client Info'!M1266,Reference!$C$4)&gt;=8,25,IF(YEARFRAC('Client Info'!M1266,Reference!$C$4)=YEARFRAC('Client Info'!M1266,Reference!$C$4),0,0))))))))</f>
        <v>5</v>
      </c>
      <c r="D1266" s="19">
        <f>IF(OR('Client Info'!J1266=Reference!$A$7),0,IF(OR(Reference!$A$5='Client Info'!J1266, 'Client Info'!J1266=Reference!$A$19,'Client Info'!J1266=Reference!$A$23,'Client Info'!J1266=Reference!$A$12),25, IF(OR('Client Info'!J1266=Reference!$A$6, 'Client Info'!J1266=Reference!$A$16),15, IF(OR('Client Info'!J1266=Reference!$A$4,'Client Info'!J1266=Reference!$A$13,'Client Info'!J1266=Reference!$A$17,),5,0))))</f>
        <v>25</v>
      </c>
      <c r="E1266" s="19">
        <f>IF('Client Info'!O1266&lt;Reference!$E$5,0,IF(AND('Client Info'!O1266&gt;=Reference!$E$5,'Client Info'!O1266&lt;Reference!$E$6),5,IF(AND('Client Info'!O1266&gt;=Reference!$E$6,'Client Info'!O1266&lt;Reference!$E$7),15,IF(Reference!$E$7&lt;='Client Info'!O1266,25))))</f>
        <v>0</v>
      </c>
      <c r="F1266" s="19">
        <f>IF(OR('Client Info'!R1266=Reference!$B$4,'Client Info'!R1266=Reference!$B$5,'Client Info'!R1266=Reference!$B$6),25,0)</f>
        <v>0</v>
      </c>
      <c r="G1266" s="19">
        <f t="shared" ca="1" si="21"/>
        <v>30</v>
      </c>
      <c r="H1266" s="19" t="s">
        <v>1365</v>
      </c>
    </row>
    <row r="1267" spans="1:8" x14ac:dyDescent="0.35">
      <c r="A1267" s="7" t="str">
        <f>VLOOKUP(B1267,'Client Info'!$A:$B,2, FALSE)</f>
        <v>Jason Ham</v>
      </c>
      <c r="B1267" s="19" t="str">
        <f>'Client Info'!A1267</f>
        <v>EDC1169</v>
      </c>
      <c r="C1267" s="19">
        <f ca="1">(IF('Client Info'!M1267="","",(IF(YEARFRAC('Client Info'!M1267,Reference!$C$4)&lt;1,0,IF(AND(YEARFRAC('Client Info'!M1267,Reference!$C$4)&gt;=1,YEARFRAC('Client Info'!M1267,Reference!$C$4)&lt;=3),5,IF(AND(YEARFRAC('Client Info'!M1267,Reference!$C$4)&gt;=4,YEARFRAC('Client Info'!M1267,Reference!$C$4)&lt;=7),15,IF(YEARFRAC('Client Info'!M1267,Reference!$C$4)&gt;=8,25,IF(YEARFRAC('Client Info'!M1267,Reference!$C$4)=YEARFRAC('Client Info'!M1267,Reference!$C$4),0,0))))))))</f>
        <v>15</v>
      </c>
      <c r="D1267" s="19">
        <f>IF(OR('Client Info'!J1267=Reference!$A$7),0,IF(OR(Reference!$A$5='Client Info'!J1267, 'Client Info'!J1267=Reference!$A$19,'Client Info'!J1267=Reference!$A$23,'Client Info'!J1267=Reference!$A$12),25, IF(OR('Client Info'!J1267=Reference!$A$6, 'Client Info'!J1267=Reference!$A$16),15, IF(OR('Client Info'!J1267=Reference!$A$4,'Client Info'!J1267=Reference!$A$13,'Client Info'!J1267=Reference!$A$17,),5,0))))</f>
        <v>0</v>
      </c>
      <c r="E1267" s="19">
        <f>IF('Client Info'!O1267&lt;Reference!$E$5,0,IF(AND('Client Info'!O1267&gt;=Reference!$E$5,'Client Info'!O1267&lt;Reference!$E$6),5,IF(AND('Client Info'!O1267&gt;=Reference!$E$6,'Client Info'!O1267&lt;Reference!$E$7),15,IF(Reference!$E$7&lt;='Client Info'!O1267,25))))</f>
        <v>0</v>
      </c>
      <c r="F1267" s="19">
        <f>IF(OR('Client Info'!R1267=Reference!$B$4,'Client Info'!R1267=Reference!$B$5,'Client Info'!R1267=Reference!$B$6),25,0)</f>
        <v>0</v>
      </c>
      <c r="G1267" s="19">
        <f t="shared" ca="1" si="21"/>
        <v>15</v>
      </c>
      <c r="H1267" s="19" t="s">
        <v>1613</v>
      </c>
    </row>
    <row r="1268" spans="1:8" x14ac:dyDescent="0.35">
      <c r="A1268" s="7" t="str">
        <f>VLOOKUP(B1268,'Client Info'!$A:$B,2, FALSE)</f>
        <v>Ray Bowman</v>
      </c>
      <c r="B1268" s="19" t="str">
        <f>'Client Info'!A1268</f>
        <v>EDC0289</v>
      </c>
      <c r="C1268" s="19">
        <f ca="1">(IF('Client Info'!M1268="","",(IF(YEARFRAC('Client Info'!M1268,Reference!$C$4)&lt;1,0,IF(AND(YEARFRAC('Client Info'!M1268,Reference!$C$4)&gt;=1,YEARFRAC('Client Info'!M1268,Reference!$C$4)&lt;=3),5,IF(AND(YEARFRAC('Client Info'!M1268,Reference!$C$4)&gt;=4,YEARFRAC('Client Info'!M1268,Reference!$C$4)&lt;=7),15,IF(YEARFRAC('Client Info'!M1268,Reference!$C$4)&gt;=8,25,IF(YEARFRAC('Client Info'!M1268,Reference!$C$4)=YEARFRAC('Client Info'!M1268,Reference!$C$4),0,0))))))))</f>
        <v>15</v>
      </c>
      <c r="D1268" s="19">
        <f>IF(OR('Client Info'!J1268=Reference!$A$7),0,IF(OR(Reference!$A$5='Client Info'!J1268, 'Client Info'!J1268=Reference!$A$19,'Client Info'!J1268=Reference!$A$23,'Client Info'!J1268=Reference!$A$12),25, IF(OR('Client Info'!J1268=Reference!$A$6, 'Client Info'!J1268=Reference!$A$16),15, IF(OR('Client Info'!J1268=Reference!$A$4,'Client Info'!J1268=Reference!$A$13,'Client Info'!J1268=Reference!$A$17,),5,0))))</f>
        <v>25</v>
      </c>
      <c r="E1268" s="19">
        <f>IF('Client Info'!O1268&lt;Reference!$E$5,0,IF(AND('Client Info'!O1268&gt;=Reference!$E$5,'Client Info'!O1268&lt;Reference!$E$6),5,IF(AND('Client Info'!O1268&gt;=Reference!$E$6,'Client Info'!O1268&lt;Reference!$E$7),15,IF(Reference!$E$7&lt;='Client Info'!O1268,25))))</f>
        <v>25</v>
      </c>
      <c r="F1268" s="19">
        <f>IF(OR('Client Info'!R1268=Reference!$B$4,'Client Info'!R1268=Reference!$B$5,'Client Info'!R1268=Reference!$B$6),25,0)</f>
        <v>25</v>
      </c>
      <c r="G1268" s="19">
        <f t="shared" ca="1" si="21"/>
        <v>90</v>
      </c>
      <c r="H1268" s="19" t="s">
        <v>912</v>
      </c>
    </row>
    <row r="1269" spans="1:8" x14ac:dyDescent="0.35">
      <c r="A1269" s="7" t="str">
        <f>VLOOKUP(B1269,'Client Info'!$A:$B,2, FALSE)</f>
        <v>Bill Bartels</v>
      </c>
      <c r="B1269" s="19" t="str">
        <f>'Client Info'!A1269</f>
        <v>EDC2944</v>
      </c>
      <c r="C1269" s="19">
        <f ca="1">(IF('Client Info'!M1269="","",(IF(YEARFRAC('Client Info'!M1269,Reference!$C$4)&lt;1,0,IF(AND(YEARFRAC('Client Info'!M1269,Reference!$C$4)&gt;=1,YEARFRAC('Client Info'!M1269,Reference!$C$4)&lt;=3),5,IF(AND(YEARFRAC('Client Info'!M1269,Reference!$C$4)&gt;=4,YEARFRAC('Client Info'!M1269,Reference!$C$4)&lt;=7),15,IF(YEARFRAC('Client Info'!M1269,Reference!$C$4)&gt;=8,25,IF(YEARFRAC('Client Info'!M1269,Reference!$C$4)=YEARFRAC('Client Info'!M1269,Reference!$C$4),0,0))))))))</f>
        <v>5</v>
      </c>
      <c r="D1269" s="19">
        <f>IF(OR('Client Info'!J1269=Reference!$A$7),0,IF(OR(Reference!$A$5='Client Info'!J1269, 'Client Info'!J1269=Reference!$A$19,'Client Info'!J1269=Reference!$A$23,'Client Info'!J1269=Reference!$A$12),25, IF(OR('Client Info'!J1269=Reference!$A$6, 'Client Info'!J1269=Reference!$A$16),15, IF(OR('Client Info'!J1269=Reference!$A$4,'Client Info'!J1269=Reference!$A$13,'Client Info'!J1269=Reference!$A$17,),5,0))))</f>
        <v>0</v>
      </c>
      <c r="E1269" s="19">
        <f>IF('Client Info'!O1269&lt;Reference!$E$5,0,IF(AND('Client Info'!O1269&gt;=Reference!$E$5,'Client Info'!O1269&lt;Reference!$E$6),5,IF(AND('Client Info'!O1269&gt;=Reference!$E$6,'Client Info'!O1269&lt;Reference!$E$7),15,IF(Reference!$E$7&lt;='Client Info'!O1269,25))))</f>
        <v>25</v>
      </c>
      <c r="F1269" s="19">
        <f>IF(OR('Client Info'!R1269=Reference!$B$4,'Client Info'!R1269=Reference!$B$5,'Client Info'!R1269=Reference!$B$6),25,0)</f>
        <v>25</v>
      </c>
      <c r="G1269" s="19">
        <f t="shared" ca="1" si="21"/>
        <v>55</v>
      </c>
      <c r="H1269" s="19" t="s">
        <v>812</v>
      </c>
    </row>
    <row r="1270" spans="1:8" x14ac:dyDescent="0.35">
      <c r="A1270" s="7" t="str">
        <f>VLOOKUP(B1270,'Client Info'!$A:$B,2, FALSE)</f>
        <v>Clare Briglio</v>
      </c>
      <c r="B1270" s="19" t="str">
        <f>'Client Info'!A1270</f>
        <v>EDC2476</v>
      </c>
      <c r="C1270" s="19">
        <f ca="1">(IF('Client Info'!M1270="","",(IF(YEARFRAC('Client Info'!M1270,Reference!$C$4)&lt;1,0,IF(AND(YEARFRAC('Client Info'!M1270,Reference!$C$4)&gt;=1,YEARFRAC('Client Info'!M1270,Reference!$C$4)&lt;=3),5,IF(AND(YEARFRAC('Client Info'!M1270,Reference!$C$4)&gt;=4,YEARFRAC('Client Info'!M1270,Reference!$C$4)&lt;=7),15,IF(YEARFRAC('Client Info'!M1270,Reference!$C$4)&gt;=8,25,IF(YEARFRAC('Client Info'!M1270,Reference!$C$4)=YEARFRAC('Client Info'!M1270,Reference!$C$4),0,0))))))))</f>
        <v>5</v>
      </c>
      <c r="D1270" s="19">
        <f>IF(OR('Client Info'!J1270=Reference!$A$7),0,IF(OR(Reference!$A$5='Client Info'!J1270, 'Client Info'!J1270=Reference!$A$19,'Client Info'!J1270=Reference!$A$23,'Client Info'!J1270=Reference!$A$12),25, IF(OR('Client Info'!J1270=Reference!$A$6, 'Client Info'!J1270=Reference!$A$16),15, IF(OR('Client Info'!J1270=Reference!$A$4,'Client Info'!J1270=Reference!$A$13,'Client Info'!J1270=Reference!$A$17,),5,0))))</f>
        <v>5</v>
      </c>
      <c r="E1270" s="19">
        <f>IF('Client Info'!O1270&lt;Reference!$E$5,0,IF(AND('Client Info'!O1270&gt;=Reference!$E$5,'Client Info'!O1270&lt;Reference!$E$6),5,IF(AND('Client Info'!O1270&gt;=Reference!$E$6,'Client Info'!O1270&lt;Reference!$E$7),15,IF(Reference!$E$7&lt;='Client Info'!O1270,25))))</f>
        <v>0</v>
      </c>
      <c r="F1270" s="19">
        <f>IF(OR('Client Info'!R1270=Reference!$B$4,'Client Info'!R1270=Reference!$B$5,'Client Info'!R1270=Reference!$B$6),25,0)</f>
        <v>0</v>
      </c>
      <c r="G1270" s="19">
        <f t="shared" ca="1" si="21"/>
        <v>10</v>
      </c>
      <c r="H1270" s="19" t="s">
        <v>809</v>
      </c>
    </row>
    <row r="1271" spans="1:8" x14ac:dyDescent="0.35">
      <c r="A1271" s="7" t="str">
        <f>VLOOKUP(B1271,'Client Info'!$A:$B,2, FALSE)</f>
        <v>Shalene Hayman</v>
      </c>
      <c r="B1271" s="19" t="str">
        <f>'Client Info'!A1271</f>
        <v>EDC0012</v>
      </c>
      <c r="C1271" s="19">
        <f ca="1">(IF('Client Info'!M1271="","",(IF(YEARFRAC('Client Info'!M1271,Reference!$C$4)&lt;1,0,IF(AND(YEARFRAC('Client Info'!M1271,Reference!$C$4)&gt;=1,YEARFRAC('Client Info'!M1271,Reference!$C$4)&lt;=3),5,IF(AND(YEARFRAC('Client Info'!M1271,Reference!$C$4)&gt;=4,YEARFRAC('Client Info'!M1271,Reference!$C$4)&lt;=7),15,IF(YEARFRAC('Client Info'!M1271,Reference!$C$4)&gt;=8,25,IF(YEARFRAC('Client Info'!M1271,Reference!$C$4)=YEARFRAC('Client Info'!M1271,Reference!$C$4),0,0))))))))</f>
        <v>25</v>
      </c>
      <c r="D1271" s="19">
        <f>IF(OR('Client Info'!J1271=Reference!$A$7),0,IF(OR(Reference!$A$5='Client Info'!J1271, 'Client Info'!J1271=Reference!$A$19,'Client Info'!J1271=Reference!$A$23,'Client Info'!J1271=Reference!$A$12),25, IF(OR('Client Info'!J1271=Reference!$A$6, 'Client Info'!J1271=Reference!$A$16),15, IF(OR('Client Info'!J1271=Reference!$A$4,'Client Info'!J1271=Reference!$A$13,'Client Info'!J1271=Reference!$A$17,),5,0))))</f>
        <v>5</v>
      </c>
      <c r="E1271" s="19">
        <f>IF('Client Info'!O1271&lt;Reference!$E$5,0,IF(AND('Client Info'!O1271&gt;=Reference!$E$5,'Client Info'!O1271&lt;Reference!$E$6),5,IF(AND('Client Info'!O1271&gt;=Reference!$E$6,'Client Info'!O1271&lt;Reference!$E$7),15,IF(Reference!$E$7&lt;='Client Info'!O1271,25))))</f>
        <v>0</v>
      </c>
      <c r="F1271" s="19">
        <f>IF(OR('Client Info'!R1271=Reference!$B$4,'Client Info'!R1271=Reference!$B$5,'Client Info'!R1271=Reference!$B$6),25,0)</f>
        <v>25</v>
      </c>
      <c r="G1271" s="19">
        <f t="shared" ca="1" si="21"/>
        <v>55</v>
      </c>
      <c r="H1271" s="19" t="s">
        <v>909</v>
      </c>
    </row>
    <row r="1272" spans="1:8" x14ac:dyDescent="0.35">
      <c r="A1272" s="7" t="str">
        <f>VLOOKUP(B1272,'Client Info'!$A:$B,2, FALSE)</f>
        <v>Bill Bartels</v>
      </c>
      <c r="B1272" s="19" t="str">
        <f>'Client Info'!A1272</f>
        <v>EDC2973</v>
      </c>
      <c r="C1272" s="19" t="str">
        <f>(IF('Client Info'!M1272="","",(IF(YEARFRAC('Client Info'!M1272,Reference!$C$4)&lt;1,0,IF(AND(YEARFRAC('Client Info'!M1272,Reference!$C$4)&gt;=1,YEARFRAC('Client Info'!M1272,Reference!$C$4)&lt;=3),5,IF(AND(YEARFRAC('Client Info'!M1272,Reference!$C$4)&gt;=4,YEARFRAC('Client Info'!M1272,Reference!$C$4)&lt;=7),15,IF(YEARFRAC('Client Info'!M1272,Reference!$C$4)&gt;=8,25,IF(YEARFRAC('Client Info'!M1272,Reference!$C$4)=YEARFRAC('Client Info'!M1272,Reference!$C$4),0,0))))))))</f>
        <v/>
      </c>
      <c r="D1272" s="19">
        <f>IF(OR('Client Info'!J1272=Reference!$A$7),0,IF(OR(Reference!$A$5='Client Info'!J1272, 'Client Info'!J1272=Reference!$A$19,'Client Info'!J1272=Reference!$A$23,'Client Info'!J1272=Reference!$A$12),25, IF(OR('Client Info'!J1272=Reference!$A$6, 'Client Info'!J1272=Reference!$A$16),15, IF(OR('Client Info'!J1272=Reference!$A$4,'Client Info'!J1272=Reference!$A$13,'Client Info'!J1272=Reference!$A$17,),5,0))))</f>
        <v>5</v>
      </c>
      <c r="E1272" s="19">
        <f>IF('Client Info'!O1272&lt;Reference!$E$5,0,IF(AND('Client Info'!O1272&gt;=Reference!$E$5,'Client Info'!O1272&lt;Reference!$E$6),5,IF(AND('Client Info'!O1272&gt;=Reference!$E$6,'Client Info'!O1272&lt;Reference!$E$7),15,IF(Reference!$E$7&lt;='Client Info'!O1272,25))))</f>
        <v>0</v>
      </c>
      <c r="F1272" s="19">
        <f>IF(OR('Client Info'!R1272=Reference!$B$4,'Client Info'!R1272=Reference!$B$5,'Client Info'!R1272=Reference!$B$6),25,0)</f>
        <v>25</v>
      </c>
      <c r="G1272" s="19">
        <f t="shared" si="21"/>
        <v>30</v>
      </c>
      <c r="H1272" s="19" t="s">
        <v>812</v>
      </c>
    </row>
    <row r="1273" spans="1:8" x14ac:dyDescent="0.35">
      <c r="A1273" s="7" t="str">
        <f>VLOOKUP(B1273,'Client Info'!$A:$B,2, FALSE)</f>
        <v>Anthony C. Elliott</v>
      </c>
      <c r="B1273" s="19" t="str">
        <f>'Client Info'!A1273</f>
        <v>EDC2344</v>
      </c>
      <c r="C1273" s="19">
        <f ca="1">(IF('Client Info'!M1273="","",(IF(YEARFRAC('Client Info'!M1273,Reference!$C$4)&lt;1,0,IF(AND(YEARFRAC('Client Info'!M1273,Reference!$C$4)&gt;=1,YEARFRAC('Client Info'!M1273,Reference!$C$4)&lt;=3),5,IF(AND(YEARFRAC('Client Info'!M1273,Reference!$C$4)&gt;=4,YEARFRAC('Client Info'!M1273,Reference!$C$4)&lt;=7),15,IF(YEARFRAC('Client Info'!M1273,Reference!$C$4)&gt;=8,25,IF(YEARFRAC('Client Info'!M1273,Reference!$C$4)=YEARFRAC('Client Info'!M1273,Reference!$C$4),0,0))))))))</f>
        <v>5</v>
      </c>
      <c r="D1273" s="19">
        <f>IF(OR('Client Info'!J1273=Reference!$A$7),0,IF(OR(Reference!$A$5='Client Info'!J1273, 'Client Info'!J1273=Reference!$A$19,'Client Info'!J1273=Reference!$A$23,'Client Info'!J1273=Reference!$A$12),25, IF(OR('Client Info'!J1273=Reference!$A$6, 'Client Info'!J1273=Reference!$A$16),15, IF(OR('Client Info'!J1273=Reference!$A$4,'Client Info'!J1273=Reference!$A$13,'Client Info'!J1273=Reference!$A$17,),5,0))))</f>
        <v>15</v>
      </c>
      <c r="E1273" s="19">
        <f>IF('Client Info'!O1273&lt;Reference!$E$5,0,IF(AND('Client Info'!O1273&gt;=Reference!$E$5,'Client Info'!O1273&lt;Reference!$E$6),5,IF(AND('Client Info'!O1273&gt;=Reference!$E$6,'Client Info'!O1273&lt;Reference!$E$7),15,IF(Reference!$E$7&lt;='Client Info'!O1273,25))))</f>
        <v>0</v>
      </c>
      <c r="F1273" s="19">
        <f>IF(OR('Client Info'!R1273=Reference!$B$4,'Client Info'!R1273=Reference!$B$5,'Client Info'!R1273=Reference!$B$6),25,0)</f>
        <v>0</v>
      </c>
      <c r="G1273" s="19">
        <f t="shared" ca="1" si="21"/>
        <v>20</v>
      </c>
      <c r="H1273" s="19" t="s">
        <v>1365</v>
      </c>
    </row>
    <row r="1274" spans="1:8" x14ac:dyDescent="0.35">
      <c r="A1274" s="7" t="str">
        <f>VLOOKUP(B1274,'Client Info'!$A:$B,2, FALSE)</f>
        <v>Pat Sweeney</v>
      </c>
      <c r="B1274" s="19" t="str">
        <f>'Client Info'!A1274</f>
        <v>EDC1700</v>
      </c>
      <c r="C1274" s="19">
        <f ca="1">(IF('Client Info'!M1274="","",(IF(YEARFRAC('Client Info'!M1274,Reference!$C$4)&lt;1,0,IF(AND(YEARFRAC('Client Info'!M1274,Reference!$C$4)&gt;=1,YEARFRAC('Client Info'!M1274,Reference!$C$4)&lt;=3),5,IF(AND(YEARFRAC('Client Info'!M1274,Reference!$C$4)&gt;=4,YEARFRAC('Client Info'!M1274,Reference!$C$4)&lt;=7),15,IF(YEARFRAC('Client Info'!M1274,Reference!$C$4)&gt;=8,25,IF(YEARFRAC('Client Info'!M1274,Reference!$C$4)=YEARFRAC('Client Info'!M1274,Reference!$C$4),0,0))))))))</f>
        <v>25</v>
      </c>
      <c r="D1274" s="19">
        <f>IF(OR('Client Info'!J1274=Reference!$A$7),0,IF(OR(Reference!$A$5='Client Info'!J1274, 'Client Info'!J1274=Reference!$A$19,'Client Info'!J1274=Reference!$A$23,'Client Info'!J1274=Reference!$A$12),25, IF(OR('Client Info'!J1274=Reference!$A$6, 'Client Info'!J1274=Reference!$A$16),15, IF(OR('Client Info'!J1274=Reference!$A$4,'Client Info'!J1274=Reference!$A$13,'Client Info'!J1274=Reference!$A$17,),5,0))))</f>
        <v>25</v>
      </c>
      <c r="E1274" s="19">
        <f>IF('Client Info'!O1274&lt;Reference!$E$5,0,IF(AND('Client Info'!O1274&gt;=Reference!$E$5,'Client Info'!O1274&lt;Reference!$E$6),5,IF(AND('Client Info'!O1274&gt;=Reference!$E$6,'Client Info'!O1274&lt;Reference!$E$7),15,IF(Reference!$E$7&lt;='Client Info'!O1274,25))))</f>
        <v>25</v>
      </c>
      <c r="F1274" s="19">
        <f>IF(OR('Client Info'!R1274=Reference!$B$4,'Client Info'!R1274=Reference!$B$5,'Client Info'!R1274=Reference!$B$6),25,0)</f>
        <v>0</v>
      </c>
      <c r="G1274" s="19">
        <f t="shared" ca="1" si="21"/>
        <v>75</v>
      </c>
      <c r="H1274" s="19" t="s">
        <v>796</v>
      </c>
    </row>
    <row r="1275" spans="1:8" x14ac:dyDescent="0.35">
      <c r="A1275" s="7" t="str">
        <f>VLOOKUP(B1275,'Client Info'!$A:$B,2, FALSE)</f>
        <v>David Pollock</v>
      </c>
      <c r="B1275" s="19" t="str">
        <f>'Client Info'!A1275</f>
        <v>EDC1365</v>
      </c>
      <c r="C1275" s="19">
        <f ca="1">(IF('Client Info'!M1275="","",(IF(YEARFRAC('Client Info'!M1275,Reference!$C$4)&lt;1,0,IF(AND(YEARFRAC('Client Info'!M1275,Reference!$C$4)&gt;=1,YEARFRAC('Client Info'!M1275,Reference!$C$4)&lt;=3),5,IF(AND(YEARFRAC('Client Info'!M1275,Reference!$C$4)&gt;=4,YEARFRAC('Client Info'!M1275,Reference!$C$4)&lt;=7),15,IF(YEARFRAC('Client Info'!M1275,Reference!$C$4)&gt;=8,25,IF(YEARFRAC('Client Info'!M1275,Reference!$C$4)=YEARFRAC('Client Info'!M1275,Reference!$C$4),0,0))))))))</f>
        <v>15</v>
      </c>
      <c r="D1275" s="19">
        <f>IF(OR('Client Info'!J1275=Reference!$A$7),0,IF(OR(Reference!$A$5='Client Info'!J1275, 'Client Info'!J1275=Reference!$A$19,'Client Info'!J1275=Reference!$A$23,'Client Info'!J1275=Reference!$A$12),25, IF(OR('Client Info'!J1275=Reference!$A$6, 'Client Info'!J1275=Reference!$A$16),15, IF(OR('Client Info'!J1275=Reference!$A$4,'Client Info'!J1275=Reference!$A$13,'Client Info'!J1275=Reference!$A$17,),5,0))))</f>
        <v>25</v>
      </c>
      <c r="E1275" s="19">
        <f>IF('Client Info'!O1275&lt;Reference!$E$5,0,IF(AND('Client Info'!O1275&gt;=Reference!$E$5,'Client Info'!O1275&lt;Reference!$E$6),5,IF(AND('Client Info'!O1275&gt;=Reference!$E$6,'Client Info'!O1275&lt;Reference!$E$7),15,IF(Reference!$E$7&lt;='Client Info'!O1275,25))))</f>
        <v>15</v>
      </c>
      <c r="F1275" s="19">
        <f>IF(OR('Client Info'!R1275=Reference!$B$4,'Client Info'!R1275=Reference!$B$5,'Client Info'!R1275=Reference!$B$6),25,0)</f>
        <v>0</v>
      </c>
      <c r="G1275" s="19">
        <f t="shared" ca="1" si="21"/>
        <v>55</v>
      </c>
      <c r="H1275" s="19" t="s">
        <v>1750</v>
      </c>
    </row>
    <row r="1276" spans="1:8" x14ac:dyDescent="0.35">
      <c r="A1276" s="7" t="str">
        <f>VLOOKUP(B1276,'Client Info'!$A:$B,2, FALSE)</f>
        <v>Alondra Gaytan</v>
      </c>
      <c r="B1276" s="19" t="str">
        <f>'Client Info'!A1276</f>
        <v>EDC3009</v>
      </c>
      <c r="C1276" s="19" t="str">
        <f>(IF('Client Info'!M1276="","",(IF(YEARFRAC('Client Info'!M1276,Reference!$C$4)&lt;1,0,IF(AND(YEARFRAC('Client Info'!M1276,Reference!$C$4)&gt;=1,YEARFRAC('Client Info'!M1276,Reference!$C$4)&lt;=3),5,IF(AND(YEARFRAC('Client Info'!M1276,Reference!$C$4)&gt;=4,YEARFRAC('Client Info'!M1276,Reference!$C$4)&lt;=7),15,IF(YEARFRAC('Client Info'!M1276,Reference!$C$4)&gt;=8,25,IF(YEARFRAC('Client Info'!M1276,Reference!$C$4)=YEARFRAC('Client Info'!M1276,Reference!$C$4),0,0))))))))</f>
        <v/>
      </c>
      <c r="D1276" s="19">
        <f>IF(OR('Client Info'!J1276=Reference!$A$7),0,IF(OR(Reference!$A$5='Client Info'!J1276, 'Client Info'!J1276=Reference!$A$19,'Client Info'!J1276=Reference!$A$23,'Client Info'!J1276=Reference!$A$12),25, IF(OR('Client Info'!J1276=Reference!$A$6, 'Client Info'!J1276=Reference!$A$16),15, IF(OR('Client Info'!J1276=Reference!$A$4,'Client Info'!J1276=Reference!$A$13,'Client Info'!J1276=Reference!$A$17,),5,0))))</f>
        <v>0</v>
      </c>
      <c r="E1276" s="19">
        <f>IF('Client Info'!O1276&lt;Reference!$E$5,0,IF(AND('Client Info'!O1276&gt;=Reference!$E$5,'Client Info'!O1276&lt;Reference!$E$6),5,IF(AND('Client Info'!O1276&gt;=Reference!$E$6,'Client Info'!O1276&lt;Reference!$E$7),15,IF(Reference!$E$7&lt;='Client Info'!O1276,25))))</f>
        <v>0</v>
      </c>
      <c r="F1276" s="19">
        <f>IF(OR('Client Info'!R1276=Reference!$B$4,'Client Info'!R1276=Reference!$B$5,'Client Info'!R1276=Reference!$B$6),25,0)</f>
        <v>25</v>
      </c>
      <c r="G1276" s="19">
        <f t="shared" si="21"/>
        <v>25</v>
      </c>
      <c r="H1276" s="19" t="s">
        <v>885</v>
      </c>
    </row>
    <row r="1277" spans="1:8" x14ac:dyDescent="0.35">
      <c r="A1277" s="7" t="str">
        <f>VLOOKUP(B1277,'Client Info'!$A:$B,2, FALSE)</f>
        <v>Bill Bartels</v>
      </c>
      <c r="B1277" s="19" t="str">
        <f>'Client Info'!A1277</f>
        <v>EDC2766</v>
      </c>
      <c r="C1277" s="19">
        <f ca="1">(IF('Client Info'!M1277="","",(IF(YEARFRAC('Client Info'!M1277,Reference!$C$4)&lt;1,0,IF(AND(YEARFRAC('Client Info'!M1277,Reference!$C$4)&gt;=1,YEARFRAC('Client Info'!M1277,Reference!$C$4)&lt;=3),5,IF(AND(YEARFRAC('Client Info'!M1277,Reference!$C$4)&gt;=4,YEARFRAC('Client Info'!M1277,Reference!$C$4)&lt;=7),15,IF(YEARFRAC('Client Info'!M1277,Reference!$C$4)&gt;=8,25,IF(YEARFRAC('Client Info'!M1277,Reference!$C$4)=YEARFRAC('Client Info'!M1277,Reference!$C$4),0,0))))))))</f>
        <v>5</v>
      </c>
      <c r="D1277" s="19">
        <f>IF(OR('Client Info'!J1277=Reference!$A$7),0,IF(OR(Reference!$A$5='Client Info'!J1277, 'Client Info'!J1277=Reference!$A$19,'Client Info'!J1277=Reference!$A$23,'Client Info'!J1277=Reference!$A$12),25, IF(OR('Client Info'!J1277=Reference!$A$6, 'Client Info'!J1277=Reference!$A$16),15, IF(OR('Client Info'!J1277=Reference!$A$4,'Client Info'!J1277=Reference!$A$13,'Client Info'!J1277=Reference!$A$17,),5,0))))</f>
        <v>5</v>
      </c>
      <c r="E1277" s="19">
        <f>IF('Client Info'!O1277&lt;Reference!$E$5,0,IF(AND('Client Info'!O1277&gt;=Reference!$E$5,'Client Info'!O1277&lt;Reference!$E$6),5,IF(AND('Client Info'!O1277&gt;=Reference!$E$6,'Client Info'!O1277&lt;Reference!$E$7),15,IF(Reference!$E$7&lt;='Client Info'!O1277,25))))</f>
        <v>0</v>
      </c>
      <c r="F1277" s="19">
        <f>IF(OR('Client Info'!R1277=Reference!$B$4,'Client Info'!R1277=Reference!$B$5,'Client Info'!R1277=Reference!$B$6),25,0)</f>
        <v>0</v>
      </c>
      <c r="G1277" s="19">
        <f t="shared" ca="1" si="21"/>
        <v>10</v>
      </c>
      <c r="H1277" s="19" t="s">
        <v>812</v>
      </c>
    </row>
    <row r="1278" spans="1:8" x14ac:dyDescent="0.35">
      <c r="A1278" s="7" t="str">
        <f>VLOOKUP(B1278,'Client Info'!$A:$B,2, FALSE)</f>
        <v>F. M  Kauffman</v>
      </c>
      <c r="B1278" s="19" t="str">
        <f>'Client Info'!A1278</f>
        <v>01232</v>
      </c>
      <c r="C1278" s="19">
        <f ca="1">(IF('Client Info'!M1278="","",(IF(YEARFRAC('Client Info'!M1278,Reference!$C$4)&lt;1,0,IF(AND(YEARFRAC('Client Info'!M1278,Reference!$C$4)&gt;=1,YEARFRAC('Client Info'!M1278,Reference!$C$4)&lt;=3),5,IF(AND(YEARFRAC('Client Info'!M1278,Reference!$C$4)&gt;=4,YEARFRAC('Client Info'!M1278,Reference!$C$4)&lt;=7),15,IF(YEARFRAC('Client Info'!M1278,Reference!$C$4)&gt;=8,25,IF(YEARFRAC('Client Info'!M1278,Reference!$C$4)=YEARFRAC('Client Info'!M1278,Reference!$C$4),0,0))))))))</f>
        <v>25</v>
      </c>
      <c r="D1278" s="19">
        <f>IF(OR('Client Info'!J1278=Reference!$A$7),0,IF(OR(Reference!$A$5='Client Info'!J1278, 'Client Info'!J1278=Reference!$A$19,'Client Info'!J1278=Reference!$A$23,'Client Info'!J1278=Reference!$A$12),25, IF(OR('Client Info'!J1278=Reference!$A$6, 'Client Info'!J1278=Reference!$A$16),15, IF(OR('Client Info'!J1278=Reference!$A$4,'Client Info'!J1278=Reference!$A$13,'Client Info'!J1278=Reference!$A$17,),5,0))))</f>
        <v>25</v>
      </c>
      <c r="E1278" s="19">
        <f>IF('Client Info'!O1278&lt;Reference!$E$5,0,IF(AND('Client Info'!O1278&gt;=Reference!$E$5,'Client Info'!O1278&lt;Reference!$E$6),5,IF(AND('Client Info'!O1278&gt;=Reference!$E$6,'Client Info'!O1278&lt;Reference!$E$7),15,IF(Reference!$E$7&lt;='Client Info'!O1278,25))))</f>
        <v>15</v>
      </c>
      <c r="F1278" s="19">
        <f>IF(OR('Client Info'!R1278=Reference!$B$4,'Client Info'!R1278=Reference!$B$5,'Client Info'!R1278=Reference!$B$6),25,0)</f>
        <v>0</v>
      </c>
      <c r="G1278" s="19">
        <f t="shared" ca="1" si="21"/>
        <v>65</v>
      </c>
      <c r="H1278" s="19" t="s">
        <v>4640</v>
      </c>
    </row>
    <row r="1279" spans="1:8" x14ac:dyDescent="0.35">
      <c r="A1279" s="7" t="str">
        <f>VLOOKUP(B1279,'Client Info'!$A:$B,2, FALSE)</f>
        <v>Clare Briglio</v>
      </c>
      <c r="B1279" s="19" t="str">
        <f>'Client Info'!A1279</f>
        <v>EDC2057g</v>
      </c>
      <c r="C1279" s="19">
        <f ca="1">(IF('Client Info'!M1279="","",(IF(YEARFRAC('Client Info'!M1279,Reference!$C$4)&lt;1,0,IF(AND(YEARFRAC('Client Info'!M1279,Reference!$C$4)&gt;=1,YEARFRAC('Client Info'!M1279,Reference!$C$4)&lt;=3),5,IF(AND(YEARFRAC('Client Info'!M1279,Reference!$C$4)&gt;=4,YEARFRAC('Client Info'!M1279,Reference!$C$4)&lt;=7),15,IF(YEARFRAC('Client Info'!M1279,Reference!$C$4)&gt;=8,25,IF(YEARFRAC('Client Info'!M1279,Reference!$C$4)=YEARFRAC('Client Info'!M1279,Reference!$C$4),0,0))))))))</f>
        <v>0</v>
      </c>
      <c r="D1279" s="19">
        <f>IF(OR('Client Info'!J1279=Reference!$A$7),0,IF(OR(Reference!$A$5='Client Info'!J1279, 'Client Info'!J1279=Reference!$A$19,'Client Info'!J1279=Reference!$A$23,'Client Info'!J1279=Reference!$A$12),25, IF(OR('Client Info'!J1279=Reference!$A$6, 'Client Info'!J1279=Reference!$A$16),15, IF(OR('Client Info'!J1279=Reference!$A$4,'Client Info'!J1279=Reference!$A$13,'Client Info'!J1279=Reference!$A$17,),5,0))))</f>
        <v>5</v>
      </c>
      <c r="E1279" s="19">
        <f>IF('Client Info'!O1279&lt;Reference!$E$5,0,IF(AND('Client Info'!O1279&gt;=Reference!$E$5,'Client Info'!O1279&lt;Reference!$E$6),5,IF(AND('Client Info'!O1279&gt;=Reference!$E$6,'Client Info'!O1279&lt;Reference!$E$7),15,IF(Reference!$E$7&lt;='Client Info'!O1279,25))))</f>
        <v>0</v>
      </c>
      <c r="F1279" s="19">
        <f>IF(OR('Client Info'!R1279=Reference!$B$4,'Client Info'!R1279=Reference!$B$5,'Client Info'!R1279=Reference!$B$6),25,0)</f>
        <v>0</v>
      </c>
      <c r="G1279" s="19">
        <f t="shared" ca="1" si="21"/>
        <v>5</v>
      </c>
      <c r="H1279" s="19" t="s">
        <v>809</v>
      </c>
    </row>
    <row r="1280" spans="1:8" x14ac:dyDescent="0.35">
      <c r="A1280" s="7" t="str">
        <f>VLOOKUP(B1280,'Client Info'!$A:$B,2, FALSE)</f>
        <v>Catherine Grooms</v>
      </c>
      <c r="B1280" s="19" t="str">
        <f>'Client Info'!A1280</f>
        <v>COCX6338</v>
      </c>
      <c r="C1280" s="19">
        <f ca="1">(IF('Client Info'!M1280="","",(IF(YEARFRAC('Client Info'!M1280,Reference!$C$4)&lt;1,0,IF(AND(YEARFRAC('Client Info'!M1280,Reference!$C$4)&gt;=1,YEARFRAC('Client Info'!M1280,Reference!$C$4)&lt;=3),5,IF(AND(YEARFRAC('Client Info'!M1280,Reference!$C$4)&gt;=4,YEARFRAC('Client Info'!M1280,Reference!$C$4)&lt;=7),15,IF(YEARFRAC('Client Info'!M1280,Reference!$C$4)&gt;=8,25,IF(YEARFRAC('Client Info'!M1280,Reference!$C$4)=YEARFRAC('Client Info'!M1280,Reference!$C$4),0,0))))))))</f>
        <v>25</v>
      </c>
      <c r="D1280" s="19">
        <f>IF(OR('Client Info'!J1280=Reference!$A$7),0,IF(OR(Reference!$A$5='Client Info'!J1280, 'Client Info'!J1280=Reference!$A$19,'Client Info'!J1280=Reference!$A$23,'Client Info'!J1280=Reference!$A$12),25, IF(OR('Client Info'!J1280=Reference!$A$6, 'Client Info'!J1280=Reference!$A$16),15, IF(OR('Client Info'!J1280=Reference!$A$4,'Client Info'!J1280=Reference!$A$13,'Client Info'!J1280=Reference!$A$17,),5,0))))</f>
        <v>0</v>
      </c>
      <c r="E1280" s="19">
        <f>IF('Client Info'!O1280&lt;Reference!$E$5,0,IF(AND('Client Info'!O1280&gt;=Reference!$E$5,'Client Info'!O1280&lt;Reference!$E$6),5,IF(AND('Client Info'!O1280&gt;=Reference!$E$6,'Client Info'!O1280&lt;Reference!$E$7),15,IF(Reference!$E$7&lt;='Client Info'!O1280,25))))</f>
        <v>15</v>
      </c>
      <c r="F1280" s="19">
        <f>IF(OR('Client Info'!R1280=Reference!$B$4,'Client Info'!R1280=Reference!$B$5,'Client Info'!R1280=Reference!$B$6),25,0)</f>
        <v>0</v>
      </c>
      <c r="G1280" s="19">
        <f t="shared" ca="1" si="21"/>
        <v>40</v>
      </c>
      <c r="H1280" s="19" t="s">
        <v>838</v>
      </c>
    </row>
    <row r="1281" spans="1:8" x14ac:dyDescent="0.35">
      <c r="A1281" s="7" t="str">
        <f>VLOOKUP(B1281,'Client Info'!$A:$B,2, FALSE)</f>
        <v>Mary Anne Rooney</v>
      </c>
      <c r="B1281" s="19" t="str">
        <f>'Client Info'!A1281</f>
        <v>EDC1298</v>
      </c>
      <c r="C1281" s="19">
        <f ca="1">(IF('Client Info'!M1281="","",(IF(YEARFRAC('Client Info'!M1281,Reference!$C$4)&lt;1,0,IF(AND(YEARFRAC('Client Info'!M1281,Reference!$C$4)&gt;=1,YEARFRAC('Client Info'!M1281,Reference!$C$4)&lt;=3),5,IF(AND(YEARFRAC('Client Info'!M1281,Reference!$C$4)&gt;=4,YEARFRAC('Client Info'!M1281,Reference!$C$4)&lt;=7),15,IF(YEARFRAC('Client Info'!M1281,Reference!$C$4)&gt;=8,25,IF(YEARFRAC('Client Info'!M1281,Reference!$C$4)=YEARFRAC('Client Info'!M1281,Reference!$C$4),0,0))))))))</f>
        <v>25</v>
      </c>
      <c r="D1281" s="19">
        <f>IF(OR('Client Info'!J1281=Reference!$A$7),0,IF(OR(Reference!$A$5='Client Info'!J1281, 'Client Info'!J1281=Reference!$A$19,'Client Info'!J1281=Reference!$A$23,'Client Info'!J1281=Reference!$A$12),25, IF(OR('Client Info'!J1281=Reference!$A$6, 'Client Info'!J1281=Reference!$A$16),15, IF(OR('Client Info'!J1281=Reference!$A$4,'Client Info'!J1281=Reference!$A$13,'Client Info'!J1281=Reference!$A$17,),5,0))))</f>
        <v>25</v>
      </c>
      <c r="E1281" s="19">
        <f>IF('Client Info'!O1281&lt;Reference!$E$5,0,IF(AND('Client Info'!O1281&gt;=Reference!$E$5,'Client Info'!O1281&lt;Reference!$E$6),5,IF(AND('Client Info'!O1281&gt;=Reference!$E$6,'Client Info'!O1281&lt;Reference!$E$7),15,IF(Reference!$E$7&lt;='Client Info'!O1281,25))))</f>
        <v>0</v>
      </c>
      <c r="F1281" s="19">
        <f>IF(OR('Client Info'!R1281=Reference!$B$4,'Client Info'!R1281=Reference!$B$5,'Client Info'!R1281=Reference!$B$6),25,0)</f>
        <v>0</v>
      </c>
      <c r="G1281" s="19">
        <f t="shared" ca="1" si="21"/>
        <v>50</v>
      </c>
      <c r="H1281" s="19" t="s">
        <v>1659</v>
      </c>
    </row>
    <row r="1282" spans="1:8" x14ac:dyDescent="0.35">
      <c r="A1282" s="7" t="str">
        <f>VLOOKUP(B1282,'Client Info'!$A:$B,2, FALSE)</f>
        <v>Michael Kauffman</v>
      </c>
      <c r="B1282" s="19" t="str">
        <f>'Client Info'!A1282</f>
        <v>EDC1316</v>
      </c>
      <c r="C1282" s="19" t="str">
        <f>(IF('Client Info'!M1282="","",(IF(YEARFRAC('Client Info'!M1282,Reference!$C$4)&lt;1,0,IF(AND(YEARFRAC('Client Info'!M1282,Reference!$C$4)&gt;=1,YEARFRAC('Client Info'!M1282,Reference!$C$4)&lt;=3),5,IF(AND(YEARFRAC('Client Info'!M1282,Reference!$C$4)&gt;=4,YEARFRAC('Client Info'!M1282,Reference!$C$4)&lt;=7),15,IF(YEARFRAC('Client Info'!M1282,Reference!$C$4)&gt;=8,25,IF(YEARFRAC('Client Info'!M1282,Reference!$C$4)=YEARFRAC('Client Info'!M1282,Reference!$C$4),0,0))))))))</f>
        <v/>
      </c>
      <c r="D1282" s="19">
        <f>IF(OR('Client Info'!J1282=Reference!$A$7),0,IF(OR(Reference!$A$5='Client Info'!J1282, 'Client Info'!J1282=Reference!$A$19,'Client Info'!J1282=Reference!$A$23,'Client Info'!J1282=Reference!$A$12),25, IF(OR('Client Info'!J1282=Reference!$A$6, 'Client Info'!J1282=Reference!$A$16),15, IF(OR('Client Info'!J1282=Reference!$A$4,'Client Info'!J1282=Reference!$A$13,'Client Info'!J1282=Reference!$A$17,),5,0))))</f>
        <v>15</v>
      </c>
      <c r="E1282" s="19">
        <f>IF('Client Info'!O1282&lt;Reference!$E$5,0,IF(AND('Client Info'!O1282&gt;=Reference!$E$5,'Client Info'!O1282&lt;Reference!$E$6),5,IF(AND('Client Info'!O1282&gt;=Reference!$E$6,'Client Info'!O1282&lt;Reference!$E$7),15,IF(Reference!$E$7&lt;='Client Info'!O1282,25))))</f>
        <v>0</v>
      </c>
      <c r="F1282" s="19">
        <f>IF(OR('Client Info'!R1282=Reference!$B$4,'Client Info'!R1282=Reference!$B$5,'Client Info'!R1282=Reference!$B$6),25,0)</f>
        <v>0</v>
      </c>
      <c r="G1282" s="19">
        <f t="shared" si="21"/>
        <v>15</v>
      </c>
      <c r="H1282" s="19" t="s">
        <v>882</v>
      </c>
    </row>
    <row r="1283" spans="1:8" x14ac:dyDescent="0.35">
      <c r="A1283" s="7" t="str">
        <f>VLOOKUP(B1283,'Client Info'!$A:$B,2, FALSE)</f>
        <v>Alondra Gaytan</v>
      </c>
      <c r="B1283" s="19" t="str">
        <f>'Client Info'!A1283</f>
        <v>EDC2500</v>
      </c>
      <c r="C1283" s="19">
        <f ca="1">(IF('Client Info'!M1283="","",(IF(YEARFRAC('Client Info'!M1283,Reference!$C$4)&lt;1,0,IF(AND(YEARFRAC('Client Info'!M1283,Reference!$C$4)&gt;=1,YEARFRAC('Client Info'!M1283,Reference!$C$4)&lt;=3),5,IF(AND(YEARFRAC('Client Info'!M1283,Reference!$C$4)&gt;=4,YEARFRAC('Client Info'!M1283,Reference!$C$4)&lt;=7),15,IF(YEARFRAC('Client Info'!M1283,Reference!$C$4)&gt;=8,25,IF(YEARFRAC('Client Info'!M1283,Reference!$C$4)=YEARFRAC('Client Info'!M1283,Reference!$C$4),0,0))))))))</f>
        <v>25</v>
      </c>
      <c r="D1283" s="19">
        <f>IF(OR('Client Info'!J1283=Reference!$A$7),0,IF(OR(Reference!$A$5='Client Info'!J1283, 'Client Info'!J1283=Reference!$A$19,'Client Info'!J1283=Reference!$A$23,'Client Info'!J1283=Reference!$A$12),25, IF(OR('Client Info'!J1283=Reference!$A$6, 'Client Info'!J1283=Reference!$A$16),15, IF(OR('Client Info'!J1283=Reference!$A$4,'Client Info'!J1283=Reference!$A$13,'Client Info'!J1283=Reference!$A$17,),5,0))))</f>
        <v>15</v>
      </c>
      <c r="E1283" s="19">
        <f>IF('Client Info'!O1283&lt;Reference!$E$5,0,IF(AND('Client Info'!O1283&gt;=Reference!$E$5,'Client Info'!O1283&lt;Reference!$E$6),5,IF(AND('Client Info'!O1283&gt;=Reference!$E$6,'Client Info'!O1283&lt;Reference!$E$7),15,IF(Reference!$E$7&lt;='Client Info'!O1283,25))))</f>
        <v>15</v>
      </c>
      <c r="F1283" s="19">
        <f>IF(OR('Client Info'!R1283=Reference!$B$4,'Client Info'!R1283=Reference!$B$5,'Client Info'!R1283=Reference!$B$6),25,0)</f>
        <v>25</v>
      </c>
      <c r="G1283" s="19">
        <f t="shared" ca="1" si="21"/>
        <v>80</v>
      </c>
      <c r="H1283" s="19" t="s">
        <v>885</v>
      </c>
    </row>
    <row r="1284" spans="1:8" x14ac:dyDescent="0.35">
      <c r="A1284" s="7" t="str">
        <f>VLOOKUP(B1284,'Client Info'!$A:$B,2, FALSE)</f>
        <v>Bill Bartels</v>
      </c>
      <c r="B1284" s="19" t="str">
        <f>'Client Info'!A1284</f>
        <v>EDC2196</v>
      </c>
      <c r="C1284" s="19">
        <f ca="1">(IF('Client Info'!M1284="","",(IF(YEARFRAC('Client Info'!M1284,Reference!$C$4)&lt;1,0,IF(AND(YEARFRAC('Client Info'!M1284,Reference!$C$4)&gt;=1,YEARFRAC('Client Info'!M1284,Reference!$C$4)&lt;=3),5,IF(AND(YEARFRAC('Client Info'!M1284,Reference!$C$4)&gt;=4,YEARFRAC('Client Info'!M1284,Reference!$C$4)&lt;=7),15,IF(YEARFRAC('Client Info'!M1284,Reference!$C$4)&gt;=8,25,IF(YEARFRAC('Client Info'!M1284,Reference!$C$4)=YEARFRAC('Client Info'!M1284,Reference!$C$4),0,0))))))))</f>
        <v>25</v>
      </c>
      <c r="D1284" s="19">
        <f>IF(OR('Client Info'!J1284=Reference!$A$7),0,IF(OR(Reference!$A$5='Client Info'!J1284, 'Client Info'!J1284=Reference!$A$19,'Client Info'!J1284=Reference!$A$23,'Client Info'!J1284=Reference!$A$12),25, IF(OR('Client Info'!J1284=Reference!$A$6, 'Client Info'!J1284=Reference!$A$16),15, IF(OR('Client Info'!J1284=Reference!$A$4,'Client Info'!J1284=Reference!$A$13,'Client Info'!J1284=Reference!$A$17,),5,0))))</f>
        <v>5</v>
      </c>
      <c r="E1284" s="19">
        <f>IF('Client Info'!O1284&lt;Reference!$E$5,0,IF(AND('Client Info'!O1284&gt;=Reference!$E$5,'Client Info'!O1284&lt;Reference!$E$6),5,IF(AND('Client Info'!O1284&gt;=Reference!$E$6,'Client Info'!O1284&lt;Reference!$E$7),15,IF(Reference!$E$7&lt;='Client Info'!O1284,25))))</f>
        <v>0</v>
      </c>
      <c r="F1284" s="19">
        <f>IF(OR('Client Info'!R1284=Reference!$B$4,'Client Info'!R1284=Reference!$B$5,'Client Info'!R1284=Reference!$B$6),25,0)</f>
        <v>0</v>
      </c>
      <c r="G1284" s="19">
        <f t="shared" ca="1" si="21"/>
        <v>30</v>
      </c>
      <c r="H1284" s="19" t="s">
        <v>812</v>
      </c>
    </row>
    <row r="1285" spans="1:8" x14ac:dyDescent="0.35">
      <c r="A1285" s="7" t="str">
        <f>VLOOKUP(B1285,'Client Info'!$A:$B,2, FALSE)</f>
        <v>Bill Bartels</v>
      </c>
      <c r="B1285" s="19" t="str">
        <f>'Client Info'!A1285</f>
        <v>EDC2793</v>
      </c>
      <c r="C1285" s="19">
        <f ca="1">(IF('Client Info'!M1285="","",(IF(YEARFRAC('Client Info'!M1285,Reference!$C$4)&lt;1,0,IF(AND(YEARFRAC('Client Info'!M1285,Reference!$C$4)&gt;=1,YEARFRAC('Client Info'!M1285,Reference!$C$4)&lt;=3),5,IF(AND(YEARFRAC('Client Info'!M1285,Reference!$C$4)&gt;=4,YEARFRAC('Client Info'!M1285,Reference!$C$4)&lt;=7),15,IF(YEARFRAC('Client Info'!M1285,Reference!$C$4)&gt;=8,25,IF(YEARFRAC('Client Info'!M1285,Reference!$C$4)=YEARFRAC('Client Info'!M1285,Reference!$C$4),0,0))))))))</f>
        <v>25</v>
      </c>
      <c r="D1285" s="19">
        <f>IF(OR('Client Info'!J1285=Reference!$A$7),0,IF(OR(Reference!$A$5='Client Info'!J1285, 'Client Info'!J1285=Reference!$A$19,'Client Info'!J1285=Reference!$A$23,'Client Info'!J1285=Reference!$A$12),25, IF(OR('Client Info'!J1285=Reference!$A$6, 'Client Info'!J1285=Reference!$A$16),15, IF(OR('Client Info'!J1285=Reference!$A$4,'Client Info'!J1285=Reference!$A$13,'Client Info'!J1285=Reference!$A$17,),5,0))))</f>
        <v>0</v>
      </c>
      <c r="E1285" s="19">
        <f>IF('Client Info'!O1285&lt;Reference!$E$5,0,IF(AND('Client Info'!O1285&gt;=Reference!$E$5,'Client Info'!O1285&lt;Reference!$E$6),5,IF(AND('Client Info'!O1285&gt;=Reference!$E$6,'Client Info'!O1285&lt;Reference!$E$7),15,IF(Reference!$E$7&lt;='Client Info'!O1285,25))))</f>
        <v>15</v>
      </c>
      <c r="F1285" s="19">
        <f>IF(OR('Client Info'!R1285=Reference!$B$4,'Client Info'!R1285=Reference!$B$5,'Client Info'!R1285=Reference!$B$6),25,0)</f>
        <v>0</v>
      </c>
      <c r="G1285" s="19">
        <f t="shared" ca="1" si="21"/>
        <v>40</v>
      </c>
      <c r="H1285" s="19" t="s">
        <v>812</v>
      </c>
    </row>
    <row r="1286" spans="1:8" x14ac:dyDescent="0.35">
      <c r="A1286" s="7" t="str">
        <f>VLOOKUP(B1286,'Client Info'!$A:$B,2, FALSE)</f>
        <v>Ray Bowman</v>
      </c>
      <c r="B1286" s="19" t="str">
        <f>'Client Info'!A1286</f>
        <v>EDC2840</v>
      </c>
      <c r="C1286" s="19">
        <f ca="1">(IF('Client Info'!M1286="","",(IF(YEARFRAC('Client Info'!M1286,Reference!$C$4)&lt;1,0,IF(AND(YEARFRAC('Client Info'!M1286,Reference!$C$4)&gt;=1,YEARFRAC('Client Info'!M1286,Reference!$C$4)&lt;=3),5,IF(AND(YEARFRAC('Client Info'!M1286,Reference!$C$4)&gt;=4,YEARFRAC('Client Info'!M1286,Reference!$C$4)&lt;=7),15,IF(YEARFRAC('Client Info'!M1286,Reference!$C$4)&gt;=8,25,IF(YEARFRAC('Client Info'!M1286,Reference!$C$4)=YEARFRAC('Client Info'!M1286,Reference!$C$4),0,0))))))))</f>
        <v>0</v>
      </c>
      <c r="D1286" s="19">
        <f>IF(OR('Client Info'!J1286=Reference!$A$7),0,IF(OR(Reference!$A$5='Client Info'!J1286, 'Client Info'!J1286=Reference!$A$19,'Client Info'!J1286=Reference!$A$23,'Client Info'!J1286=Reference!$A$12),25, IF(OR('Client Info'!J1286=Reference!$A$6, 'Client Info'!J1286=Reference!$A$16),15, IF(OR('Client Info'!J1286=Reference!$A$4,'Client Info'!J1286=Reference!$A$13,'Client Info'!J1286=Reference!$A$17,),5,0))))</f>
        <v>0</v>
      </c>
      <c r="E1286" s="19">
        <f>IF('Client Info'!O1286&lt;Reference!$E$5,0,IF(AND('Client Info'!O1286&gt;=Reference!$E$5,'Client Info'!O1286&lt;Reference!$E$6),5,IF(AND('Client Info'!O1286&gt;=Reference!$E$6,'Client Info'!O1286&lt;Reference!$E$7),15,IF(Reference!$E$7&lt;='Client Info'!O1286,25))))</f>
        <v>0</v>
      </c>
      <c r="F1286" s="19">
        <f>IF(OR('Client Info'!R1286=Reference!$B$4,'Client Info'!R1286=Reference!$B$5,'Client Info'!R1286=Reference!$B$6),25,0)</f>
        <v>25</v>
      </c>
      <c r="G1286" s="19">
        <f t="shared" ca="1" si="21"/>
        <v>25</v>
      </c>
      <c r="H1286" s="19" t="s">
        <v>912</v>
      </c>
    </row>
    <row r="1287" spans="1:8" x14ac:dyDescent="0.35">
      <c r="A1287" s="7" t="str">
        <f>VLOOKUP(B1287,'Client Info'!$A:$B,2, FALSE)</f>
        <v>Mary Anne Rooney</v>
      </c>
      <c r="B1287" s="19" t="str">
        <f>'Client Info'!A1287</f>
        <v>EDC0129</v>
      </c>
      <c r="C1287" s="19">
        <f ca="1">(IF('Client Info'!M1287="","",(IF(YEARFRAC('Client Info'!M1287,Reference!$C$4)&lt;1,0,IF(AND(YEARFRAC('Client Info'!M1287,Reference!$C$4)&gt;=1,YEARFRAC('Client Info'!M1287,Reference!$C$4)&lt;=3),5,IF(AND(YEARFRAC('Client Info'!M1287,Reference!$C$4)&gt;=4,YEARFRAC('Client Info'!M1287,Reference!$C$4)&lt;=7),15,IF(YEARFRAC('Client Info'!M1287,Reference!$C$4)&gt;=8,25,IF(YEARFRAC('Client Info'!M1287,Reference!$C$4)=YEARFRAC('Client Info'!M1287,Reference!$C$4),0,0))))))))</f>
        <v>25</v>
      </c>
      <c r="D1287" s="19">
        <f>IF(OR('Client Info'!J1287=Reference!$A$7),0,IF(OR(Reference!$A$5='Client Info'!J1287, 'Client Info'!J1287=Reference!$A$19,'Client Info'!J1287=Reference!$A$23,'Client Info'!J1287=Reference!$A$12),25, IF(OR('Client Info'!J1287=Reference!$A$6, 'Client Info'!J1287=Reference!$A$16),15, IF(OR('Client Info'!J1287=Reference!$A$4,'Client Info'!J1287=Reference!$A$13,'Client Info'!J1287=Reference!$A$17,),5,0))))</f>
        <v>25</v>
      </c>
      <c r="E1287" s="19">
        <f>IF('Client Info'!O1287&lt;Reference!$E$5,0,IF(AND('Client Info'!O1287&gt;=Reference!$E$5,'Client Info'!O1287&lt;Reference!$E$6),5,IF(AND('Client Info'!O1287&gt;=Reference!$E$6,'Client Info'!O1287&lt;Reference!$E$7),15,IF(Reference!$E$7&lt;='Client Info'!O1287,25))))</f>
        <v>25</v>
      </c>
      <c r="F1287" s="19">
        <f>IF(OR('Client Info'!R1287=Reference!$B$4,'Client Info'!R1287=Reference!$B$5,'Client Info'!R1287=Reference!$B$6),25,0)</f>
        <v>0</v>
      </c>
      <c r="G1287" s="19">
        <f t="shared" ca="1" si="21"/>
        <v>75</v>
      </c>
      <c r="H1287" s="19" t="s">
        <v>1659</v>
      </c>
    </row>
    <row r="1288" spans="1:8" x14ac:dyDescent="0.35">
      <c r="A1288" s="7" t="str">
        <f>VLOOKUP(B1288,'Client Info'!$A:$B,2, FALSE)</f>
        <v>Sylvia Martini</v>
      </c>
      <c r="B1288" s="19" t="str">
        <f>'Client Info'!A1288</f>
        <v>EDC0875</v>
      </c>
      <c r="C1288" s="19">
        <f ca="1">(IF('Client Info'!M1288="","",(IF(YEARFRAC('Client Info'!M1288,Reference!$C$4)&lt;1,0,IF(AND(YEARFRAC('Client Info'!M1288,Reference!$C$4)&gt;=1,YEARFRAC('Client Info'!M1288,Reference!$C$4)&lt;=3),5,IF(AND(YEARFRAC('Client Info'!M1288,Reference!$C$4)&gt;=4,YEARFRAC('Client Info'!M1288,Reference!$C$4)&lt;=7),15,IF(YEARFRAC('Client Info'!M1288,Reference!$C$4)&gt;=8,25,IF(YEARFRAC('Client Info'!M1288,Reference!$C$4)=YEARFRAC('Client Info'!M1288,Reference!$C$4),0,0))))))))</f>
        <v>25</v>
      </c>
      <c r="D1288" s="19">
        <f>IF(OR('Client Info'!J1288=Reference!$A$7),0,IF(OR(Reference!$A$5='Client Info'!J1288, 'Client Info'!J1288=Reference!$A$19,'Client Info'!J1288=Reference!$A$23,'Client Info'!J1288=Reference!$A$12),25, IF(OR('Client Info'!J1288=Reference!$A$6, 'Client Info'!J1288=Reference!$A$16),15, IF(OR('Client Info'!J1288=Reference!$A$4,'Client Info'!J1288=Reference!$A$13,'Client Info'!J1288=Reference!$A$17,),5,0))))</f>
        <v>0</v>
      </c>
      <c r="E1288" s="19">
        <f>IF('Client Info'!O1288&lt;Reference!$E$5,0,IF(AND('Client Info'!O1288&gt;=Reference!$E$5,'Client Info'!O1288&lt;Reference!$E$6),5,IF(AND('Client Info'!O1288&gt;=Reference!$E$6,'Client Info'!O1288&lt;Reference!$E$7),15,IF(Reference!$E$7&lt;='Client Info'!O1288,25))))</f>
        <v>0</v>
      </c>
      <c r="F1288" s="19">
        <f>IF(OR('Client Info'!R1288=Reference!$B$4,'Client Info'!R1288=Reference!$B$5,'Client Info'!R1288=Reference!$B$6),25,0)</f>
        <v>0</v>
      </c>
      <c r="G1288" s="19">
        <f t="shared" ca="1" si="21"/>
        <v>25</v>
      </c>
      <c r="H1288" s="19" t="s">
        <v>822</v>
      </c>
    </row>
    <row r="1289" spans="1:8" x14ac:dyDescent="0.35">
      <c r="A1289" s="7" t="str">
        <f>VLOOKUP(B1289,'Client Info'!$A:$B,2, FALSE)</f>
        <v>Anthony C. Elliott</v>
      </c>
      <c r="B1289" s="19" t="str">
        <f>'Client Info'!A1289</f>
        <v>EDC2296</v>
      </c>
      <c r="C1289" s="19" t="str">
        <f>(IF('Client Info'!M1289="","",(IF(YEARFRAC('Client Info'!M1289,Reference!$C$4)&lt;1,0,IF(AND(YEARFRAC('Client Info'!M1289,Reference!$C$4)&gt;=1,YEARFRAC('Client Info'!M1289,Reference!$C$4)&lt;=3),5,IF(AND(YEARFRAC('Client Info'!M1289,Reference!$C$4)&gt;=4,YEARFRAC('Client Info'!M1289,Reference!$C$4)&lt;=7),15,IF(YEARFRAC('Client Info'!M1289,Reference!$C$4)&gt;=8,25,IF(YEARFRAC('Client Info'!M1289,Reference!$C$4)=YEARFRAC('Client Info'!M1289,Reference!$C$4),0,0))))))))</f>
        <v/>
      </c>
      <c r="D1289" s="19">
        <f>IF(OR('Client Info'!J1289=Reference!$A$7),0,IF(OR(Reference!$A$5='Client Info'!J1289, 'Client Info'!J1289=Reference!$A$19,'Client Info'!J1289=Reference!$A$23,'Client Info'!J1289=Reference!$A$12),25, IF(OR('Client Info'!J1289=Reference!$A$6, 'Client Info'!J1289=Reference!$A$16),15, IF(OR('Client Info'!J1289=Reference!$A$4,'Client Info'!J1289=Reference!$A$13,'Client Info'!J1289=Reference!$A$17,),5,0))))</f>
        <v>15</v>
      </c>
      <c r="E1289" s="19">
        <f>IF('Client Info'!O1289&lt;Reference!$E$5,0,IF(AND('Client Info'!O1289&gt;=Reference!$E$5,'Client Info'!O1289&lt;Reference!$E$6),5,IF(AND('Client Info'!O1289&gt;=Reference!$E$6,'Client Info'!O1289&lt;Reference!$E$7),15,IF(Reference!$E$7&lt;='Client Info'!O1289,25))))</f>
        <v>0</v>
      </c>
      <c r="F1289" s="19">
        <f>IF(OR('Client Info'!R1289=Reference!$B$4,'Client Info'!R1289=Reference!$B$5,'Client Info'!R1289=Reference!$B$6),25,0)</f>
        <v>0</v>
      </c>
      <c r="G1289" s="19">
        <f t="shared" si="21"/>
        <v>15</v>
      </c>
      <c r="H1289" s="19" t="s">
        <v>1365</v>
      </c>
    </row>
    <row r="1290" spans="1:8" x14ac:dyDescent="0.35">
      <c r="A1290" s="7" t="str">
        <f>VLOOKUP(B1290,'Client Info'!$A:$B,2, FALSE)</f>
        <v>Louis Izzo</v>
      </c>
      <c r="B1290" s="19" t="str">
        <f>'Client Info'!A1290</f>
        <v>EDC1891g</v>
      </c>
      <c r="C1290" s="19">
        <f ca="1">(IF('Client Info'!M1290="","",(IF(YEARFRAC('Client Info'!M1290,Reference!$C$4)&lt;1,0,IF(AND(YEARFRAC('Client Info'!M1290,Reference!$C$4)&gt;=1,YEARFRAC('Client Info'!M1290,Reference!$C$4)&lt;=3),5,IF(AND(YEARFRAC('Client Info'!M1290,Reference!$C$4)&gt;=4,YEARFRAC('Client Info'!M1290,Reference!$C$4)&lt;=7),15,IF(YEARFRAC('Client Info'!M1290,Reference!$C$4)&gt;=8,25,IF(YEARFRAC('Client Info'!M1290,Reference!$C$4)=YEARFRAC('Client Info'!M1290,Reference!$C$4),0,0))))))))</f>
        <v>25</v>
      </c>
      <c r="D1290" s="19">
        <f>IF(OR('Client Info'!J1290=Reference!$A$7),0,IF(OR(Reference!$A$5='Client Info'!J1290, 'Client Info'!J1290=Reference!$A$19,'Client Info'!J1290=Reference!$A$23,'Client Info'!J1290=Reference!$A$12),25, IF(OR('Client Info'!J1290=Reference!$A$6, 'Client Info'!J1290=Reference!$A$16),15, IF(OR('Client Info'!J1290=Reference!$A$4,'Client Info'!J1290=Reference!$A$13,'Client Info'!J1290=Reference!$A$17,),5,0))))</f>
        <v>15</v>
      </c>
      <c r="E1290" s="19">
        <f>IF('Client Info'!O1290&lt;Reference!$E$5,0,IF(AND('Client Info'!O1290&gt;=Reference!$E$5,'Client Info'!O1290&lt;Reference!$E$6),5,IF(AND('Client Info'!O1290&gt;=Reference!$E$6,'Client Info'!O1290&lt;Reference!$E$7),15,IF(Reference!$E$7&lt;='Client Info'!O1290,25))))</f>
        <v>0</v>
      </c>
      <c r="F1290" s="19">
        <f>IF(OR('Client Info'!R1290=Reference!$B$4,'Client Info'!R1290=Reference!$B$5,'Client Info'!R1290=Reference!$B$6),25,0)</f>
        <v>25</v>
      </c>
      <c r="G1290" s="19">
        <f t="shared" ca="1" si="21"/>
        <v>65</v>
      </c>
      <c r="H1290" s="19" t="s">
        <v>855</v>
      </c>
    </row>
    <row r="1291" spans="1:8" x14ac:dyDescent="0.35">
      <c r="A1291" s="7" t="str">
        <f>VLOOKUP(B1291,'Client Info'!$A:$B,2, FALSE)</f>
        <v>Georg Winkler</v>
      </c>
      <c r="B1291" s="19" t="str">
        <f>'Client Info'!A1291</f>
        <v>EDC1716g</v>
      </c>
      <c r="C1291" s="19">
        <f ca="1">(IF('Client Info'!M1291="","",(IF(YEARFRAC('Client Info'!M1291,Reference!$C$4)&lt;1,0,IF(AND(YEARFRAC('Client Info'!M1291,Reference!$C$4)&gt;=1,YEARFRAC('Client Info'!M1291,Reference!$C$4)&lt;=3),5,IF(AND(YEARFRAC('Client Info'!M1291,Reference!$C$4)&gt;=4,YEARFRAC('Client Info'!M1291,Reference!$C$4)&lt;=7),15,IF(YEARFRAC('Client Info'!M1291,Reference!$C$4)&gt;=8,25,IF(YEARFRAC('Client Info'!M1291,Reference!$C$4)=YEARFRAC('Client Info'!M1291,Reference!$C$4),0,0))))))))</f>
        <v>15</v>
      </c>
      <c r="D1291" s="19">
        <f>IF(OR('Client Info'!J1291=Reference!$A$7),0,IF(OR(Reference!$A$5='Client Info'!J1291, 'Client Info'!J1291=Reference!$A$19,'Client Info'!J1291=Reference!$A$23,'Client Info'!J1291=Reference!$A$12),25, IF(OR('Client Info'!J1291=Reference!$A$6, 'Client Info'!J1291=Reference!$A$16),15, IF(OR('Client Info'!J1291=Reference!$A$4,'Client Info'!J1291=Reference!$A$13,'Client Info'!J1291=Reference!$A$17,),5,0))))</f>
        <v>0</v>
      </c>
      <c r="E1291" s="19">
        <f>IF('Client Info'!O1291&lt;Reference!$E$5,0,IF(AND('Client Info'!O1291&gt;=Reference!$E$5,'Client Info'!O1291&lt;Reference!$E$6),5,IF(AND('Client Info'!O1291&gt;=Reference!$E$6,'Client Info'!O1291&lt;Reference!$E$7),15,IF(Reference!$E$7&lt;='Client Info'!O1291,25))))</f>
        <v>0</v>
      </c>
      <c r="F1291" s="19">
        <f>IF(OR('Client Info'!R1291=Reference!$B$4,'Client Info'!R1291=Reference!$B$5,'Client Info'!R1291=Reference!$B$6),25,0)</f>
        <v>25</v>
      </c>
      <c r="G1291" s="19">
        <f t="shared" ca="1" si="21"/>
        <v>40</v>
      </c>
      <c r="H1291" s="19" t="s">
        <v>1063</v>
      </c>
    </row>
    <row r="1292" spans="1:8" x14ac:dyDescent="0.35">
      <c r="A1292" s="7" t="str">
        <f>VLOOKUP(B1292,'Client Info'!$A:$B,2, FALSE)</f>
        <v>Clare Briglio</v>
      </c>
      <c r="B1292" s="19" t="str">
        <f>'Client Info'!A1292</f>
        <v>EDC2573</v>
      </c>
      <c r="C1292" s="19">
        <f ca="1">(IF('Client Info'!M1292="","",(IF(YEARFRAC('Client Info'!M1292,Reference!$C$4)&lt;1,0,IF(AND(YEARFRAC('Client Info'!M1292,Reference!$C$4)&gt;=1,YEARFRAC('Client Info'!M1292,Reference!$C$4)&lt;=3),5,IF(AND(YEARFRAC('Client Info'!M1292,Reference!$C$4)&gt;=4,YEARFRAC('Client Info'!M1292,Reference!$C$4)&lt;=7),15,IF(YEARFRAC('Client Info'!M1292,Reference!$C$4)&gt;=8,25,IF(YEARFRAC('Client Info'!M1292,Reference!$C$4)=YEARFRAC('Client Info'!M1292,Reference!$C$4),0,0))))))))</f>
        <v>5</v>
      </c>
      <c r="D1292" s="19">
        <f>IF(OR('Client Info'!J1292=Reference!$A$7),0,IF(OR(Reference!$A$5='Client Info'!J1292, 'Client Info'!J1292=Reference!$A$19,'Client Info'!J1292=Reference!$A$23,'Client Info'!J1292=Reference!$A$12),25, IF(OR('Client Info'!J1292=Reference!$A$6, 'Client Info'!J1292=Reference!$A$16),15, IF(OR('Client Info'!J1292=Reference!$A$4,'Client Info'!J1292=Reference!$A$13,'Client Info'!J1292=Reference!$A$17,),5,0))))</f>
        <v>15</v>
      </c>
      <c r="E1292" s="19">
        <f>IF('Client Info'!O1292&lt;Reference!$E$5,0,IF(AND('Client Info'!O1292&gt;=Reference!$E$5,'Client Info'!O1292&lt;Reference!$E$6),5,IF(AND('Client Info'!O1292&gt;=Reference!$E$6,'Client Info'!O1292&lt;Reference!$E$7),15,IF(Reference!$E$7&lt;='Client Info'!O1292,25))))</f>
        <v>0</v>
      </c>
      <c r="F1292" s="19">
        <f>IF(OR('Client Info'!R1292=Reference!$B$4,'Client Info'!R1292=Reference!$B$5,'Client Info'!R1292=Reference!$B$6),25,0)</f>
        <v>0</v>
      </c>
      <c r="G1292" s="19">
        <f t="shared" ca="1" si="21"/>
        <v>20</v>
      </c>
      <c r="H1292" s="19" t="s">
        <v>809</v>
      </c>
    </row>
    <row r="1293" spans="1:8" x14ac:dyDescent="0.35">
      <c r="A1293" s="7" t="str">
        <f>VLOOKUP(B1293,'Client Info'!$A:$B,2, FALSE)</f>
        <v>Pat Sweeney</v>
      </c>
      <c r="B1293" s="19" t="str">
        <f>'Client Info'!A1293</f>
        <v>EDC0120</v>
      </c>
      <c r="C1293" s="19">
        <f ca="1">(IF('Client Info'!M1293="","",(IF(YEARFRAC('Client Info'!M1293,Reference!$C$4)&lt;1,0,IF(AND(YEARFRAC('Client Info'!M1293,Reference!$C$4)&gt;=1,YEARFRAC('Client Info'!M1293,Reference!$C$4)&lt;=3),5,IF(AND(YEARFRAC('Client Info'!M1293,Reference!$C$4)&gt;=4,YEARFRAC('Client Info'!M1293,Reference!$C$4)&lt;=7),15,IF(YEARFRAC('Client Info'!M1293,Reference!$C$4)&gt;=8,25,IF(YEARFRAC('Client Info'!M1293,Reference!$C$4)=YEARFRAC('Client Info'!M1293,Reference!$C$4),0,0))))))))</f>
        <v>25</v>
      </c>
      <c r="D1293" s="19">
        <f>IF(OR('Client Info'!J1293=Reference!$A$7),0,IF(OR(Reference!$A$5='Client Info'!J1293, 'Client Info'!J1293=Reference!$A$19,'Client Info'!J1293=Reference!$A$23,'Client Info'!J1293=Reference!$A$12),25, IF(OR('Client Info'!J1293=Reference!$A$6, 'Client Info'!J1293=Reference!$A$16),15, IF(OR('Client Info'!J1293=Reference!$A$4,'Client Info'!J1293=Reference!$A$13,'Client Info'!J1293=Reference!$A$17,),5,0))))</f>
        <v>5</v>
      </c>
      <c r="E1293" s="19">
        <f>IF('Client Info'!O1293&lt;Reference!$E$5,0,IF(AND('Client Info'!O1293&gt;=Reference!$E$5,'Client Info'!O1293&lt;Reference!$E$6),5,IF(AND('Client Info'!O1293&gt;=Reference!$E$6,'Client Info'!O1293&lt;Reference!$E$7),15,IF(Reference!$E$7&lt;='Client Info'!O1293,25))))</f>
        <v>5</v>
      </c>
      <c r="F1293" s="19">
        <f>IF(OR('Client Info'!R1293=Reference!$B$4,'Client Info'!R1293=Reference!$B$5,'Client Info'!R1293=Reference!$B$6),25,0)</f>
        <v>0</v>
      </c>
      <c r="G1293" s="19">
        <f t="shared" ca="1" si="21"/>
        <v>35</v>
      </c>
      <c r="H1293" s="19" t="s">
        <v>796</v>
      </c>
    </row>
    <row r="1294" spans="1:8" x14ac:dyDescent="0.35">
      <c r="A1294" s="7" t="str">
        <f>VLOOKUP(B1294,'Client Info'!$A:$B,2, FALSE)</f>
        <v>Gonzalo Fernandez</v>
      </c>
      <c r="B1294" s="19" t="str">
        <f>'Client Info'!A1294</f>
        <v>EDC2808DR</v>
      </c>
      <c r="C1294" s="19">
        <f ca="1">(IF('Client Info'!M1294="","",(IF(YEARFRAC('Client Info'!M1294,Reference!$C$4)&lt;1,0,IF(AND(YEARFRAC('Client Info'!M1294,Reference!$C$4)&gt;=1,YEARFRAC('Client Info'!M1294,Reference!$C$4)&lt;=3),5,IF(AND(YEARFRAC('Client Info'!M1294,Reference!$C$4)&gt;=4,YEARFRAC('Client Info'!M1294,Reference!$C$4)&lt;=7),15,IF(YEARFRAC('Client Info'!M1294,Reference!$C$4)&gt;=8,25,IF(YEARFRAC('Client Info'!M1294,Reference!$C$4)=YEARFRAC('Client Info'!M1294,Reference!$C$4),0,0))))))))</f>
        <v>0</v>
      </c>
      <c r="D1294" s="19">
        <f>IF(OR('Client Info'!J1294=Reference!$A$7),0,IF(OR(Reference!$A$5='Client Info'!J1294, 'Client Info'!J1294=Reference!$A$19,'Client Info'!J1294=Reference!$A$23,'Client Info'!J1294=Reference!$A$12),25, IF(OR('Client Info'!J1294=Reference!$A$6, 'Client Info'!J1294=Reference!$A$16),15, IF(OR('Client Info'!J1294=Reference!$A$4,'Client Info'!J1294=Reference!$A$13,'Client Info'!J1294=Reference!$A$17,),5,0))))</f>
        <v>15</v>
      </c>
      <c r="E1294" s="19">
        <f>IF('Client Info'!O1294&lt;Reference!$E$5,0,IF(AND('Client Info'!O1294&gt;=Reference!$E$5,'Client Info'!O1294&lt;Reference!$E$6),5,IF(AND('Client Info'!O1294&gt;=Reference!$E$6,'Client Info'!O1294&lt;Reference!$E$7),15,IF(Reference!$E$7&lt;='Client Info'!O1294,25))))</f>
        <v>15</v>
      </c>
      <c r="F1294" s="19">
        <f>IF(OR('Client Info'!R1294=Reference!$B$4,'Client Info'!R1294=Reference!$B$5,'Client Info'!R1294=Reference!$B$6),25,0)</f>
        <v>25</v>
      </c>
      <c r="G1294" s="19">
        <f t="shared" ca="1" si="21"/>
        <v>55</v>
      </c>
      <c r="H1294" s="19" t="s">
        <v>848</v>
      </c>
    </row>
    <row r="1295" spans="1:8" x14ac:dyDescent="0.35">
      <c r="A1295" s="7" t="str">
        <f>VLOOKUP(B1295,'Client Info'!$A:$B,2, FALSE)</f>
        <v>Louis Izzo</v>
      </c>
      <c r="B1295" s="19" t="str">
        <f>'Client Info'!A1295</f>
        <v>EDC2248</v>
      </c>
      <c r="C1295" s="19">
        <f ca="1">(IF('Client Info'!M1295="","",(IF(YEARFRAC('Client Info'!M1295,Reference!$C$4)&lt;1,0,IF(AND(YEARFRAC('Client Info'!M1295,Reference!$C$4)&gt;=1,YEARFRAC('Client Info'!M1295,Reference!$C$4)&lt;=3),5,IF(AND(YEARFRAC('Client Info'!M1295,Reference!$C$4)&gt;=4,YEARFRAC('Client Info'!M1295,Reference!$C$4)&lt;=7),15,IF(YEARFRAC('Client Info'!M1295,Reference!$C$4)&gt;=8,25,IF(YEARFRAC('Client Info'!M1295,Reference!$C$4)=YEARFRAC('Client Info'!M1295,Reference!$C$4),0,0))))))))</f>
        <v>5</v>
      </c>
      <c r="D1295" s="19">
        <f>IF(OR('Client Info'!J1295=Reference!$A$7),0,IF(OR(Reference!$A$5='Client Info'!J1295, 'Client Info'!J1295=Reference!$A$19,'Client Info'!J1295=Reference!$A$23,'Client Info'!J1295=Reference!$A$12),25, IF(OR('Client Info'!J1295=Reference!$A$6, 'Client Info'!J1295=Reference!$A$16),15, IF(OR('Client Info'!J1295=Reference!$A$4,'Client Info'!J1295=Reference!$A$13,'Client Info'!J1295=Reference!$A$17,),5,0))))</f>
        <v>15</v>
      </c>
      <c r="E1295" s="19">
        <f>IF('Client Info'!O1295&lt;Reference!$E$5,0,IF(AND('Client Info'!O1295&gt;=Reference!$E$5,'Client Info'!O1295&lt;Reference!$E$6),5,IF(AND('Client Info'!O1295&gt;=Reference!$E$6,'Client Info'!O1295&lt;Reference!$E$7),15,IF(Reference!$E$7&lt;='Client Info'!O1295,25))))</f>
        <v>0</v>
      </c>
      <c r="F1295" s="19">
        <f>IF(OR('Client Info'!R1295=Reference!$B$4,'Client Info'!R1295=Reference!$B$5,'Client Info'!R1295=Reference!$B$6),25,0)</f>
        <v>0</v>
      </c>
      <c r="G1295" s="19">
        <f t="shared" ca="1" si="21"/>
        <v>20</v>
      </c>
      <c r="H1295" s="19" t="s">
        <v>855</v>
      </c>
    </row>
    <row r="1296" spans="1:8" x14ac:dyDescent="0.35">
      <c r="A1296" s="7" t="str">
        <f>VLOOKUP(B1296,'Client Info'!$A:$B,2, FALSE)</f>
        <v>Alondra Gaytan</v>
      </c>
      <c r="B1296" s="19" t="str">
        <f>'Client Info'!A1296</f>
        <v>EDC1955g</v>
      </c>
      <c r="C1296" s="19">
        <f ca="1">(IF('Client Info'!M1296="","",(IF(YEARFRAC('Client Info'!M1296,Reference!$C$4)&lt;1,0,IF(AND(YEARFRAC('Client Info'!M1296,Reference!$C$4)&gt;=1,YEARFRAC('Client Info'!M1296,Reference!$C$4)&lt;=3),5,IF(AND(YEARFRAC('Client Info'!M1296,Reference!$C$4)&gt;=4,YEARFRAC('Client Info'!M1296,Reference!$C$4)&lt;=7),15,IF(YEARFRAC('Client Info'!M1296,Reference!$C$4)&gt;=8,25,IF(YEARFRAC('Client Info'!M1296,Reference!$C$4)=YEARFRAC('Client Info'!M1296,Reference!$C$4),0,0))))))))</f>
        <v>15</v>
      </c>
      <c r="D1296" s="19">
        <f>IF(OR('Client Info'!J1296=Reference!$A$7),0,IF(OR(Reference!$A$5='Client Info'!J1296, 'Client Info'!J1296=Reference!$A$19,'Client Info'!J1296=Reference!$A$23,'Client Info'!J1296=Reference!$A$12),25, IF(OR('Client Info'!J1296=Reference!$A$6, 'Client Info'!J1296=Reference!$A$16),15, IF(OR('Client Info'!J1296=Reference!$A$4,'Client Info'!J1296=Reference!$A$13,'Client Info'!J1296=Reference!$A$17,),5,0))))</f>
        <v>25</v>
      </c>
      <c r="E1296" s="19">
        <f>IF('Client Info'!O1296&lt;Reference!$E$5,0,IF(AND('Client Info'!O1296&gt;=Reference!$E$5,'Client Info'!O1296&lt;Reference!$E$6),5,IF(AND('Client Info'!O1296&gt;=Reference!$E$6,'Client Info'!O1296&lt;Reference!$E$7),15,IF(Reference!$E$7&lt;='Client Info'!O1296,25))))</f>
        <v>0</v>
      </c>
      <c r="F1296" s="19">
        <f>IF(OR('Client Info'!R1296=Reference!$B$4,'Client Info'!R1296=Reference!$B$5,'Client Info'!R1296=Reference!$B$6),25,0)</f>
        <v>25</v>
      </c>
      <c r="G1296" s="19">
        <f t="shared" ca="1" si="21"/>
        <v>65</v>
      </c>
      <c r="H1296" s="19" t="s">
        <v>885</v>
      </c>
    </row>
    <row r="1297" spans="1:8" x14ac:dyDescent="0.35">
      <c r="A1297" s="7" t="str">
        <f>VLOOKUP(B1297,'Client Info'!$A:$B,2, FALSE)</f>
        <v/>
      </c>
      <c r="B1297" s="19" t="str">
        <f>'Client Info'!A1297</f>
        <v>EDC2520</v>
      </c>
      <c r="C1297" s="19" t="str">
        <f>(IF('Client Info'!M1297="","",(IF(YEARFRAC('Client Info'!M1297,Reference!$C$4)&lt;1,0,IF(AND(YEARFRAC('Client Info'!M1297,Reference!$C$4)&gt;=1,YEARFRAC('Client Info'!M1297,Reference!$C$4)&lt;=3),5,IF(AND(YEARFRAC('Client Info'!M1297,Reference!$C$4)&gt;=4,YEARFRAC('Client Info'!M1297,Reference!$C$4)&lt;=7),15,IF(YEARFRAC('Client Info'!M1297,Reference!$C$4)&gt;=8,25,IF(YEARFRAC('Client Info'!M1297,Reference!$C$4)=YEARFRAC('Client Info'!M1297,Reference!$C$4),0,0))))))))</f>
        <v/>
      </c>
      <c r="D1297" s="19">
        <f>IF(OR('Client Info'!J1297=Reference!$A$7),0,IF(OR(Reference!$A$5='Client Info'!J1297, 'Client Info'!J1297=Reference!$A$19,'Client Info'!J1297=Reference!$A$23,'Client Info'!J1297=Reference!$A$12),25, IF(OR('Client Info'!J1297=Reference!$A$6, 'Client Info'!J1297=Reference!$A$16),15, IF(OR('Client Info'!J1297=Reference!$A$4,'Client Info'!J1297=Reference!$A$13,'Client Info'!J1297=Reference!$A$17,),5,0))))</f>
        <v>15</v>
      </c>
      <c r="E1297" s="19">
        <f>IF('Client Info'!O1297&lt;Reference!$E$5,0,IF(AND('Client Info'!O1297&gt;=Reference!$E$5,'Client Info'!O1297&lt;Reference!$E$6),5,IF(AND('Client Info'!O1297&gt;=Reference!$E$6,'Client Info'!O1297&lt;Reference!$E$7),15,IF(Reference!$E$7&lt;='Client Info'!O1297,25))))</f>
        <v>0</v>
      </c>
      <c r="F1297" s="19">
        <f>IF(OR('Client Info'!R1297=Reference!$B$4,'Client Info'!R1297=Reference!$B$5,'Client Info'!R1297=Reference!$B$6),25,0)</f>
        <v>25</v>
      </c>
      <c r="G1297" s="19">
        <f t="shared" si="21"/>
        <v>40</v>
      </c>
      <c r="H1297" s="19" t="s">
        <v>1030</v>
      </c>
    </row>
    <row r="1298" spans="1:8" x14ac:dyDescent="0.35">
      <c r="A1298" s="7" t="str">
        <f>VLOOKUP(B1298,'Client Info'!$A:$B,2, FALSE)</f>
        <v>Bruce Hazuka</v>
      </c>
      <c r="B1298" s="19" t="str">
        <f>'Client Info'!A1298</f>
        <v>EDC2574</v>
      </c>
      <c r="C1298" s="19">
        <f ca="1">(IF('Client Info'!M1298="","",(IF(YEARFRAC('Client Info'!M1298,Reference!$C$4)&lt;1,0,IF(AND(YEARFRAC('Client Info'!M1298,Reference!$C$4)&gt;=1,YEARFRAC('Client Info'!M1298,Reference!$C$4)&lt;=3),5,IF(AND(YEARFRAC('Client Info'!M1298,Reference!$C$4)&gt;=4,YEARFRAC('Client Info'!M1298,Reference!$C$4)&lt;=7),15,IF(YEARFRAC('Client Info'!M1298,Reference!$C$4)&gt;=8,25,IF(YEARFRAC('Client Info'!M1298,Reference!$C$4)=YEARFRAC('Client Info'!M1298,Reference!$C$4),0,0))))))))</f>
        <v>5</v>
      </c>
      <c r="D1298" s="19">
        <f>IF(OR('Client Info'!J1298=Reference!$A$7),0,IF(OR(Reference!$A$5='Client Info'!J1298, 'Client Info'!J1298=Reference!$A$19,'Client Info'!J1298=Reference!$A$23,'Client Info'!J1298=Reference!$A$12),25, IF(OR('Client Info'!J1298=Reference!$A$6, 'Client Info'!J1298=Reference!$A$16),15, IF(OR('Client Info'!J1298=Reference!$A$4,'Client Info'!J1298=Reference!$A$13,'Client Info'!J1298=Reference!$A$17,),5,0))))</f>
        <v>0</v>
      </c>
      <c r="E1298" s="19">
        <f>IF('Client Info'!O1298&lt;Reference!$E$5,0,IF(AND('Client Info'!O1298&gt;=Reference!$E$5,'Client Info'!O1298&lt;Reference!$E$6),5,IF(AND('Client Info'!O1298&gt;=Reference!$E$6,'Client Info'!O1298&lt;Reference!$E$7),15,IF(Reference!$E$7&lt;='Client Info'!O1298,25))))</f>
        <v>0</v>
      </c>
      <c r="F1298" s="19">
        <f>IF(OR('Client Info'!R1298=Reference!$B$4,'Client Info'!R1298=Reference!$B$5,'Client Info'!R1298=Reference!$B$6),25,0)</f>
        <v>0</v>
      </c>
      <c r="G1298" s="19">
        <f t="shared" ca="1" si="21"/>
        <v>5</v>
      </c>
      <c r="H1298" s="19" t="s">
        <v>935</v>
      </c>
    </row>
    <row r="1299" spans="1:8" x14ac:dyDescent="0.35">
      <c r="A1299" s="7" t="str">
        <f>VLOOKUP(B1299,'Client Info'!$A:$B,2, FALSE)</f>
        <v>Alondra Gaytan</v>
      </c>
      <c r="B1299" s="19" t="str">
        <f>'Client Info'!A1299</f>
        <v>EDC2491</v>
      </c>
      <c r="C1299" s="19" t="str">
        <f>(IF('Client Info'!M1299="","",(IF(YEARFRAC('Client Info'!M1299,Reference!$C$4)&lt;1,0,IF(AND(YEARFRAC('Client Info'!M1299,Reference!$C$4)&gt;=1,YEARFRAC('Client Info'!M1299,Reference!$C$4)&lt;=3),5,IF(AND(YEARFRAC('Client Info'!M1299,Reference!$C$4)&gt;=4,YEARFRAC('Client Info'!M1299,Reference!$C$4)&lt;=7),15,IF(YEARFRAC('Client Info'!M1299,Reference!$C$4)&gt;=8,25,IF(YEARFRAC('Client Info'!M1299,Reference!$C$4)=YEARFRAC('Client Info'!M1299,Reference!$C$4),0,0))))))))</f>
        <v/>
      </c>
      <c r="D1299" s="19">
        <f>IF(OR('Client Info'!J1299=Reference!$A$7),0,IF(OR(Reference!$A$5='Client Info'!J1299, 'Client Info'!J1299=Reference!$A$19,'Client Info'!J1299=Reference!$A$23,'Client Info'!J1299=Reference!$A$12),25, IF(OR('Client Info'!J1299=Reference!$A$6, 'Client Info'!J1299=Reference!$A$16),15, IF(OR('Client Info'!J1299=Reference!$A$4,'Client Info'!J1299=Reference!$A$13,'Client Info'!J1299=Reference!$A$17,),5,0))))</f>
        <v>5</v>
      </c>
      <c r="E1299" s="19">
        <f>IF('Client Info'!O1299&lt;Reference!$E$5,0,IF(AND('Client Info'!O1299&gt;=Reference!$E$5,'Client Info'!O1299&lt;Reference!$E$6),5,IF(AND('Client Info'!O1299&gt;=Reference!$E$6,'Client Info'!O1299&lt;Reference!$E$7),15,IF(Reference!$E$7&lt;='Client Info'!O1299,25))))</f>
        <v>0</v>
      </c>
      <c r="F1299" s="19">
        <f>IF(OR('Client Info'!R1299=Reference!$B$4,'Client Info'!R1299=Reference!$B$5,'Client Info'!R1299=Reference!$B$6),25,0)</f>
        <v>25</v>
      </c>
      <c r="G1299" s="19">
        <f t="shared" si="21"/>
        <v>30</v>
      </c>
      <c r="H1299" s="19" t="s">
        <v>885</v>
      </c>
    </row>
    <row r="1300" spans="1:8" x14ac:dyDescent="0.35">
      <c r="A1300" s="7" t="str">
        <f>VLOOKUP(B1300,'Client Info'!$A:$B,2, FALSE)</f>
        <v>Gonzalo Fernandez</v>
      </c>
      <c r="B1300" s="19" t="str">
        <f>'Client Info'!A1300</f>
        <v>EDC2480</v>
      </c>
      <c r="C1300" s="19">
        <f ca="1">(IF('Client Info'!M1300="","",(IF(YEARFRAC('Client Info'!M1300,Reference!$C$4)&lt;1,0,IF(AND(YEARFRAC('Client Info'!M1300,Reference!$C$4)&gt;=1,YEARFRAC('Client Info'!M1300,Reference!$C$4)&lt;=3),5,IF(AND(YEARFRAC('Client Info'!M1300,Reference!$C$4)&gt;=4,YEARFRAC('Client Info'!M1300,Reference!$C$4)&lt;=7),15,IF(YEARFRAC('Client Info'!M1300,Reference!$C$4)&gt;=8,25,IF(YEARFRAC('Client Info'!M1300,Reference!$C$4)=YEARFRAC('Client Info'!M1300,Reference!$C$4),0,0))))))))</f>
        <v>5</v>
      </c>
      <c r="D1300" s="19">
        <f>IF(OR('Client Info'!J1300=Reference!$A$7),0,IF(OR(Reference!$A$5='Client Info'!J1300, 'Client Info'!J1300=Reference!$A$19,'Client Info'!J1300=Reference!$A$23,'Client Info'!J1300=Reference!$A$12),25, IF(OR('Client Info'!J1300=Reference!$A$6, 'Client Info'!J1300=Reference!$A$16),15, IF(OR('Client Info'!J1300=Reference!$A$4,'Client Info'!J1300=Reference!$A$13,'Client Info'!J1300=Reference!$A$17,),5,0))))</f>
        <v>5</v>
      </c>
      <c r="E1300" s="19">
        <f>IF('Client Info'!O1300&lt;Reference!$E$5,0,IF(AND('Client Info'!O1300&gt;=Reference!$E$5,'Client Info'!O1300&lt;Reference!$E$6),5,IF(AND('Client Info'!O1300&gt;=Reference!$E$6,'Client Info'!O1300&lt;Reference!$E$7),15,IF(Reference!$E$7&lt;='Client Info'!O1300,25))))</f>
        <v>0</v>
      </c>
      <c r="F1300" s="19">
        <f>IF(OR('Client Info'!R1300=Reference!$B$4,'Client Info'!R1300=Reference!$B$5,'Client Info'!R1300=Reference!$B$6),25,0)</f>
        <v>0</v>
      </c>
      <c r="G1300" s="19">
        <f t="shared" ca="1" si="21"/>
        <v>10</v>
      </c>
      <c r="H1300" s="19" t="s">
        <v>848</v>
      </c>
    </row>
    <row r="1301" spans="1:8" x14ac:dyDescent="0.35">
      <c r="A1301" s="7" t="str">
        <f>VLOOKUP(B1301,'Client Info'!$A:$B,2, FALSE)</f>
        <v>Mary Anne Rooney</v>
      </c>
      <c r="B1301" s="19" t="str">
        <f>'Client Info'!A1301</f>
        <v>EDC1465</v>
      </c>
      <c r="C1301" s="19" t="str">
        <f>(IF('Client Info'!M1301="","",(IF(YEARFRAC('Client Info'!M1301,Reference!$C$4)&lt;1,0,IF(AND(YEARFRAC('Client Info'!M1301,Reference!$C$4)&gt;=1,YEARFRAC('Client Info'!M1301,Reference!$C$4)&lt;=3),5,IF(AND(YEARFRAC('Client Info'!M1301,Reference!$C$4)&gt;=4,YEARFRAC('Client Info'!M1301,Reference!$C$4)&lt;=7),15,IF(YEARFRAC('Client Info'!M1301,Reference!$C$4)&gt;=8,25,IF(YEARFRAC('Client Info'!M1301,Reference!$C$4)=YEARFRAC('Client Info'!M1301,Reference!$C$4),0,0))))))))</f>
        <v/>
      </c>
      <c r="D1301" s="19">
        <f>IF(OR('Client Info'!J1301=Reference!$A$7),0,IF(OR(Reference!$A$5='Client Info'!J1301, 'Client Info'!J1301=Reference!$A$19,'Client Info'!J1301=Reference!$A$23,'Client Info'!J1301=Reference!$A$12),25, IF(OR('Client Info'!J1301=Reference!$A$6, 'Client Info'!J1301=Reference!$A$16),15, IF(OR('Client Info'!J1301=Reference!$A$4,'Client Info'!J1301=Reference!$A$13,'Client Info'!J1301=Reference!$A$17,),5,0))))</f>
        <v>5</v>
      </c>
      <c r="E1301" s="19">
        <f>IF('Client Info'!O1301&lt;Reference!$E$5,0,IF(AND('Client Info'!O1301&gt;=Reference!$E$5,'Client Info'!O1301&lt;Reference!$E$6),5,IF(AND('Client Info'!O1301&gt;=Reference!$E$6,'Client Info'!O1301&lt;Reference!$E$7),15,IF(Reference!$E$7&lt;='Client Info'!O1301,25))))</f>
        <v>0</v>
      </c>
      <c r="F1301" s="19">
        <f>IF(OR('Client Info'!R1301=Reference!$B$4,'Client Info'!R1301=Reference!$B$5,'Client Info'!R1301=Reference!$B$6),25,0)</f>
        <v>0</v>
      </c>
      <c r="G1301" s="19">
        <f t="shared" si="21"/>
        <v>5</v>
      </c>
      <c r="H1301" s="19" t="s">
        <v>1659</v>
      </c>
    </row>
    <row r="1302" spans="1:8" x14ac:dyDescent="0.35">
      <c r="A1302" s="7" t="str">
        <f>VLOOKUP(B1302,'Client Info'!$A:$B,2, FALSE)</f>
        <v>Pat Sweeney</v>
      </c>
      <c r="B1302" s="19" t="str">
        <f>'Client Info'!A1302</f>
        <v>EDC1208</v>
      </c>
      <c r="C1302" s="19">
        <f ca="1">(IF('Client Info'!M1302="","",(IF(YEARFRAC('Client Info'!M1302,Reference!$C$4)&lt;1,0,IF(AND(YEARFRAC('Client Info'!M1302,Reference!$C$4)&gt;=1,YEARFRAC('Client Info'!M1302,Reference!$C$4)&lt;=3),5,IF(AND(YEARFRAC('Client Info'!M1302,Reference!$C$4)&gt;=4,YEARFRAC('Client Info'!M1302,Reference!$C$4)&lt;=7),15,IF(YEARFRAC('Client Info'!M1302,Reference!$C$4)&gt;=8,25,IF(YEARFRAC('Client Info'!M1302,Reference!$C$4)=YEARFRAC('Client Info'!M1302,Reference!$C$4),0,0))))))))</f>
        <v>15</v>
      </c>
      <c r="D1302" s="19">
        <f>IF(OR('Client Info'!J1302=Reference!$A$7),0,IF(OR(Reference!$A$5='Client Info'!J1302, 'Client Info'!J1302=Reference!$A$19,'Client Info'!J1302=Reference!$A$23,'Client Info'!J1302=Reference!$A$12),25, IF(OR('Client Info'!J1302=Reference!$A$6, 'Client Info'!J1302=Reference!$A$16),15, IF(OR('Client Info'!J1302=Reference!$A$4,'Client Info'!J1302=Reference!$A$13,'Client Info'!J1302=Reference!$A$17,),5,0))))</f>
        <v>5</v>
      </c>
      <c r="E1302" s="19">
        <f>IF('Client Info'!O1302&lt;Reference!$E$5,0,IF(AND('Client Info'!O1302&gt;=Reference!$E$5,'Client Info'!O1302&lt;Reference!$E$6),5,IF(AND('Client Info'!O1302&gt;=Reference!$E$6,'Client Info'!O1302&lt;Reference!$E$7),15,IF(Reference!$E$7&lt;='Client Info'!O1302,25))))</f>
        <v>15</v>
      </c>
      <c r="F1302" s="19">
        <f>IF(OR('Client Info'!R1302=Reference!$B$4,'Client Info'!R1302=Reference!$B$5,'Client Info'!R1302=Reference!$B$6),25,0)</f>
        <v>0</v>
      </c>
      <c r="G1302" s="19">
        <f t="shared" ca="1" si="21"/>
        <v>35</v>
      </c>
      <c r="H1302" s="19" t="s">
        <v>796</v>
      </c>
    </row>
    <row r="1303" spans="1:8" x14ac:dyDescent="0.35">
      <c r="A1303" s="7" t="str">
        <f>VLOOKUP(B1303,'Client Info'!$A:$B,2, FALSE)</f>
        <v>Mary Anne Rooney</v>
      </c>
      <c r="B1303" s="19" t="str">
        <f>'Client Info'!A1303</f>
        <v>EDC0871</v>
      </c>
      <c r="C1303" s="19">
        <f ca="1">(IF('Client Info'!M1303="","",(IF(YEARFRAC('Client Info'!M1303,Reference!$C$4)&lt;1,0,IF(AND(YEARFRAC('Client Info'!M1303,Reference!$C$4)&gt;=1,YEARFRAC('Client Info'!M1303,Reference!$C$4)&lt;=3),5,IF(AND(YEARFRAC('Client Info'!M1303,Reference!$C$4)&gt;=4,YEARFRAC('Client Info'!M1303,Reference!$C$4)&lt;=7),15,IF(YEARFRAC('Client Info'!M1303,Reference!$C$4)&gt;=8,25,IF(YEARFRAC('Client Info'!M1303,Reference!$C$4)=YEARFRAC('Client Info'!M1303,Reference!$C$4),0,0))))))))</f>
        <v>25</v>
      </c>
      <c r="D1303" s="19">
        <f>IF(OR('Client Info'!J1303=Reference!$A$7),0,IF(OR(Reference!$A$5='Client Info'!J1303, 'Client Info'!J1303=Reference!$A$19,'Client Info'!J1303=Reference!$A$23,'Client Info'!J1303=Reference!$A$12),25, IF(OR('Client Info'!J1303=Reference!$A$6, 'Client Info'!J1303=Reference!$A$16),15, IF(OR('Client Info'!J1303=Reference!$A$4,'Client Info'!J1303=Reference!$A$13,'Client Info'!J1303=Reference!$A$17,),5,0))))</f>
        <v>15</v>
      </c>
      <c r="E1303" s="19">
        <f>IF('Client Info'!O1303&lt;Reference!$E$5,0,IF(AND('Client Info'!O1303&gt;=Reference!$E$5,'Client Info'!O1303&lt;Reference!$E$6),5,IF(AND('Client Info'!O1303&gt;=Reference!$E$6,'Client Info'!O1303&lt;Reference!$E$7),15,IF(Reference!$E$7&lt;='Client Info'!O1303,25))))</f>
        <v>0</v>
      </c>
      <c r="F1303" s="19">
        <f>IF(OR('Client Info'!R1303=Reference!$B$4,'Client Info'!R1303=Reference!$B$5,'Client Info'!R1303=Reference!$B$6),25,0)</f>
        <v>0</v>
      </c>
      <c r="G1303" s="19">
        <f t="shared" ca="1" si="21"/>
        <v>40</v>
      </c>
      <c r="H1303" s="19" t="s">
        <v>1659</v>
      </c>
    </row>
    <row r="1304" spans="1:8" x14ac:dyDescent="0.35">
      <c r="A1304" s="7" t="str">
        <f>VLOOKUP(B1304,'Client Info'!$A:$B,2, FALSE)</f>
        <v>Alondra Gaytan</v>
      </c>
      <c r="B1304" s="19" t="str">
        <f>'Client Info'!A1304</f>
        <v>EDC3037</v>
      </c>
      <c r="C1304" s="19">
        <f ca="1">(IF('Client Info'!M1304="","",(IF(YEARFRAC('Client Info'!M1304,Reference!$C$4)&lt;1,0,IF(AND(YEARFRAC('Client Info'!M1304,Reference!$C$4)&gt;=1,YEARFRAC('Client Info'!M1304,Reference!$C$4)&lt;=3),5,IF(AND(YEARFRAC('Client Info'!M1304,Reference!$C$4)&gt;=4,YEARFRAC('Client Info'!M1304,Reference!$C$4)&lt;=7),15,IF(YEARFRAC('Client Info'!M1304,Reference!$C$4)&gt;=8,25,IF(YEARFRAC('Client Info'!M1304,Reference!$C$4)=YEARFRAC('Client Info'!M1304,Reference!$C$4),0,0))))))))</f>
        <v>5</v>
      </c>
      <c r="D1304" s="19">
        <f>IF(OR('Client Info'!J1304=Reference!$A$7),0,IF(OR(Reference!$A$5='Client Info'!J1304, 'Client Info'!J1304=Reference!$A$19,'Client Info'!J1304=Reference!$A$23,'Client Info'!J1304=Reference!$A$12),25, IF(OR('Client Info'!J1304=Reference!$A$6, 'Client Info'!J1304=Reference!$A$16),15, IF(OR('Client Info'!J1304=Reference!$A$4,'Client Info'!J1304=Reference!$A$13,'Client Info'!J1304=Reference!$A$17,),5,0))))</f>
        <v>25</v>
      </c>
      <c r="E1304" s="19">
        <f>IF('Client Info'!O1304&lt;Reference!$E$5,0,IF(AND('Client Info'!O1304&gt;=Reference!$E$5,'Client Info'!O1304&lt;Reference!$E$6),5,IF(AND('Client Info'!O1304&gt;=Reference!$E$6,'Client Info'!O1304&lt;Reference!$E$7),15,IF(Reference!$E$7&lt;='Client Info'!O1304,25))))</f>
        <v>0</v>
      </c>
      <c r="F1304" s="19">
        <f>IF(OR('Client Info'!R1304=Reference!$B$4,'Client Info'!R1304=Reference!$B$5,'Client Info'!R1304=Reference!$B$6),25,0)</f>
        <v>25</v>
      </c>
      <c r="G1304" s="19">
        <f t="shared" ca="1" si="21"/>
        <v>55</v>
      </c>
      <c r="H1304" s="19" t="s">
        <v>885</v>
      </c>
    </row>
    <row r="1305" spans="1:8" x14ac:dyDescent="0.35">
      <c r="A1305" s="7" t="str">
        <f>VLOOKUP(B1305,'Client Info'!$A:$B,2, FALSE)</f>
        <v>Pat Sweeney</v>
      </c>
      <c r="B1305" s="19" t="str">
        <f>'Client Info'!A1305</f>
        <v>EDC1569g</v>
      </c>
      <c r="C1305" s="19">
        <f ca="1">(IF('Client Info'!M1305="","",(IF(YEARFRAC('Client Info'!M1305,Reference!$C$4)&lt;1,0,IF(AND(YEARFRAC('Client Info'!M1305,Reference!$C$4)&gt;=1,YEARFRAC('Client Info'!M1305,Reference!$C$4)&lt;=3),5,IF(AND(YEARFRAC('Client Info'!M1305,Reference!$C$4)&gt;=4,YEARFRAC('Client Info'!M1305,Reference!$C$4)&lt;=7),15,IF(YEARFRAC('Client Info'!M1305,Reference!$C$4)&gt;=8,25,IF(YEARFRAC('Client Info'!M1305,Reference!$C$4)=YEARFRAC('Client Info'!M1305,Reference!$C$4),0,0))))))))</f>
        <v>25</v>
      </c>
      <c r="D1305" s="19">
        <f>IF(OR('Client Info'!J1305=Reference!$A$7),0,IF(OR(Reference!$A$5='Client Info'!J1305, 'Client Info'!J1305=Reference!$A$19,'Client Info'!J1305=Reference!$A$23,'Client Info'!J1305=Reference!$A$12),25, IF(OR('Client Info'!J1305=Reference!$A$6, 'Client Info'!J1305=Reference!$A$16),15, IF(OR('Client Info'!J1305=Reference!$A$4,'Client Info'!J1305=Reference!$A$13,'Client Info'!J1305=Reference!$A$17,),5,0))))</f>
        <v>15</v>
      </c>
      <c r="E1305" s="19">
        <f>IF('Client Info'!O1305&lt;Reference!$E$5,0,IF(AND('Client Info'!O1305&gt;=Reference!$E$5,'Client Info'!O1305&lt;Reference!$E$6),5,IF(AND('Client Info'!O1305&gt;=Reference!$E$6,'Client Info'!O1305&lt;Reference!$E$7),15,IF(Reference!$E$7&lt;='Client Info'!O1305,25))))</f>
        <v>25</v>
      </c>
      <c r="F1305" s="19">
        <f>IF(OR('Client Info'!R1305=Reference!$B$4,'Client Info'!R1305=Reference!$B$5,'Client Info'!R1305=Reference!$B$6),25,0)</f>
        <v>25</v>
      </c>
      <c r="G1305" s="19">
        <f t="shared" ca="1" si="21"/>
        <v>90</v>
      </c>
      <c r="H1305" s="19" t="s">
        <v>796</v>
      </c>
    </row>
    <row r="1306" spans="1:8" x14ac:dyDescent="0.35">
      <c r="A1306" s="7" t="str">
        <f>VLOOKUP(B1306,'Client Info'!$A:$B,2, FALSE)</f>
        <v>Michael Kauffman</v>
      </c>
      <c r="B1306" s="19" t="str">
        <f>'Client Info'!A1306</f>
        <v>EDC1845g</v>
      </c>
      <c r="C1306" s="19">
        <f ca="1">(IF('Client Info'!M1306="","",(IF(YEARFRAC('Client Info'!M1306,Reference!$C$4)&lt;1,0,IF(AND(YEARFRAC('Client Info'!M1306,Reference!$C$4)&gt;=1,YEARFRAC('Client Info'!M1306,Reference!$C$4)&lt;=3),5,IF(AND(YEARFRAC('Client Info'!M1306,Reference!$C$4)&gt;=4,YEARFRAC('Client Info'!M1306,Reference!$C$4)&lt;=7),15,IF(YEARFRAC('Client Info'!M1306,Reference!$C$4)&gt;=8,25,IF(YEARFRAC('Client Info'!M1306,Reference!$C$4)=YEARFRAC('Client Info'!M1306,Reference!$C$4),0,0))))))))</f>
        <v>15</v>
      </c>
      <c r="D1306" s="19">
        <f>IF(OR('Client Info'!J1306=Reference!$A$7),0,IF(OR(Reference!$A$5='Client Info'!J1306, 'Client Info'!J1306=Reference!$A$19,'Client Info'!J1306=Reference!$A$23,'Client Info'!J1306=Reference!$A$12),25, IF(OR('Client Info'!J1306=Reference!$A$6, 'Client Info'!J1306=Reference!$A$16),15, IF(OR('Client Info'!J1306=Reference!$A$4,'Client Info'!J1306=Reference!$A$13,'Client Info'!J1306=Reference!$A$17,),5,0))))</f>
        <v>0</v>
      </c>
      <c r="E1306" s="19">
        <f>IF('Client Info'!O1306&lt;Reference!$E$5,0,IF(AND('Client Info'!O1306&gt;=Reference!$E$5,'Client Info'!O1306&lt;Reference!$E$6),5,IF(AND('Client Info'!O1306&gt;=Reference!$E$6,'Client Info'!O1306&lt;Reference!$E$7),15,IF(Reference!$E$7&lt;='Client Info'!O1306,25))))</f>
        <v>0</v>
      </c>
      <c r="F1306" s="19">
        <f>IF(OR('Client Info'!R1306=Reference!$B$4,'Client Info'!R1306=Reference!$B$5,'Client Info'!R1306=Reference!$B$6),25,0)</f>
        <v>0</v>
      </c>
      <c r="G1306" s="19">
        <f t="shared" ca="1" si="21"/>
        <v>15</v>
      </c>
      <c r="H1306" s="19" t="s">
        <v>882</v>
      </c>
    </row>
    <row r="1307" spans="1:8" x14ac:dyDescent="0.35">
      <c r="A1307" s="7" t="str">
        <f>VLOOKUP(B1307,'Client Info'!$A:$B,2, FALSE)</f>
        <v>Jason Ham</v>
      </c>
      <c r="B1307" s="19" t="str">
        <f>'Client Info'!A1307</f>
        <v>EDC1604g</v>
      </c>
      <c r="C1307" s="19">
        <f ca="1">(IF('Client Info'!M1307="","",(IF(YEARFRAC('Client Info'!M1307,Reference!$C$4)&lt;1,0,IF(AND(YEARFRAC('Client Info'!M1307,Reference!$C$4)&gt;=1,YEARFRAC('Client Info'!M1307,Reference!$C$4)&lt;=3),5,IF(AND(YEARFRAC('Client Info'!M1307,Reference!$C$4)&gt;=4,YEARFRAC('Client Info'!M1307,Reference!$C$4)&lt;=7),15,IF(YEARFRAC('Client Info'!M1307,Reference!$C$4)&gt;=8,25,IF(YEARFRAC('Client Info'!M1307,Reference!$C$4)=YEARFRAC('Client Info'!M1307,Reference!$C$4),0,0))))))))</f>
        <v>15</v>
      </c>
      <c r="D1307" s="19">
        <f>IF(OR('Client Info'!J1307=Reference!$A$7),0,IF(OR(Reference!$A$5='Client Info'!J1307, 'Client Info'!J1307=Reference!$A$19,'Client Info'!J1307=Reference!$A$23,'Client Info'!J1307=Reference!$A$12),25, IF(OR('Client Info'!J1307=Reference!$A$6, 'Client Info'!J1307=Reference!$A$16),15, IF(OR('Client Info'!J1307=Reference!$A$4,'Client Info'!J1307=Reference!$A$13,'Client Info'!J1307=Reference!$A$17,),5,0))))</f>
        <v>5</v>
      </c>
      <c r="E1307" s="19">
        <f>IF('Client Info'!O1307&lt;Reference!$E$5,0,IF(AND('Client Info'!O1307&gt;=Reference!$E$5,'Client Info'!O1307&lt;Reference!$E$6),5,IF(AND('Client Info'!O1307&gt;=Reference!$E$6,'Client Info'!O1307&lt;Reference!$E$7),15,IF(Reference!$E$7&lt;='Client Info'!O1307,25))))</f>
        <v>0</v>
      </c>
      <c r="F1307" s="19">
        <f>IF(OR('Client Info'!R1307=Reference!$B$4,'Client Info'!R1307=Reference!$B$5,'Client Info'!R1307=Reference!$B$6),25,0)</f>
        <v>0</v>
      </c>
      <c r="G1307" s="19">
        <f t="shared" ca="1" si="21"/>
        <v>20</v>
      </c>
      <c r="H1307" s="19" t="s">
        <v>1613</v>
      </c>
    </row>
    <row r="1308" spans="1:8" x14ac:dyDescent="0.35">
      <c r="A1308" s="7" t="str">
        <f>VLOOKUP(B1308,'Client Info'!$A:$B,2, FALSE)</f>
        <v>Alondra Gaytan</v>
      </c>
      <c r="B1308" s="19" t="str">
        <f>'Client Info'!A1308</f>
        <v>EDC2613</v>
      </c>
      <c r="C1308" s="19">
        <f ca="1">(IF('Client Info'!M1308="","",(IF(YEARFRAC('Client Info'!M1308,Reference!$C$4)&lt;1,0,IF(AND(YEARFRAC('Client Info'!M1308,Reference!$C$4)&gt;=1,YEARFRAC('Client Info'!M1308,Reference!$C$4)&lt;=3),5,IF(AND(YEARFRAC('Client Info'!M1308,Reference!$C$4)&gt;=4,YEARFRAC('Client Info'!M1308,Reference!$C$4)&lt;=7),15,IF(YEARFRAC('Client Info'!M1308,Reference!$C$4)&gt;=8,25,IF(YEARFRAC('Client Info'!M1308,Reference!$C$4)=YEARFRAC('Client Info'!M1308,Reference!$C$4),0,0))))))))</f>
        <v>5</v>
      </c>
      <c r="D1308" s="19">
        <f>IF(OR('Client Info'!J1308=Reference!$A$7),0,IF(OR(Reference!$A$5='Client Info'!J1308, 'Client Info'!J1308=Reference!$A$19,'Client Info'!J1308=Reference!$A$23,'Client Info'!J1308=Reference!$A$12),25, IF(OR('Client Info'!J1308=Reference!$A$6, 'Client Info'!J1308=Reference!$A$16),15, IF(OR('Client Info'!J1308=Reference!$A$4,'Client Info'!J1308=Reference!$A$13,'Client Info'!J1308=Reference!$A$17,),5,0))))</f>
        <v>0</v>
      </c>
      <c r="E1308" s="19">
        <f>IF('Client Info'!O1308&lt;Reference!$E$5,0,IF(AND('Client Info'!O1308&gt;=Reference!$E$5,'Client Info'!O1308&lt;Reference!$E$6),5,IF(AND('Client Info'!O1308&gt;=Reference!$E$6,'Client Info'!O1308&lt;Reference!$E$7),15,IF(Reference!$E$7&lt;='Client Info'!O1308,25))))</f>
        <v>0</v>
      </c>
      <c r="F1308" s="19">
        <f>IF(OR('Client Info'!R1308=Reference!$B$4,'Client Info'!R1308=Reference!$B$5,'Client Info'!R1308=Reference!$B$6),25,0)</f>
        <v>0</v>
      </c>
      <c r="G1308" s="19">
        <f t="shared" ref="G1308:G1371" ca="1" si="22">SUM(C1308:F1308)</f>
        <v>5</v>
      </c>
      <c r="H1308" s="19" t="s">
        <v>885</v>
      </c>
    </row>
    <row r="1309" spans="1:8" x14ac:dyDescent="0.35">
      <c r="A1309" s="7" t="str">
        <f>VLOOKUP(B1309,'Client Info'!$A:$B,2, FALSE)</f>
        <v>Mary Anne Rooney</v>
      </c>
      <c r="B1309" s="19" t="str">
        <f>'Client Info'!A1309</f>
        <v>EDC0271</v>
      </c>
      <c r="C1309" s="19">
        <f ca="1">(IF('Client Info'!M1309="","",(IF(YEARFRAC('Client Info'!M1309,Reference!$C$4)&lt;1,0,IF(AND(YEARFRAC('Client Info'!M1309,Reference!$C$4)&gt;=1,YEARFRAC('Client Info'!M1309,Reference!$C$4)&lt;=3),5,IF(AND(YEARFRAC('Client Info'!M1309,Reference!$C$4)&gt;=4,YEARFRAC('Client Info'!M1309,Reference!$C$4)&lt;=7),15,IF(YEARFRAC('Client Info'!M1309,Reference!$C$4)&gt;=8,25,IF(YEARFRAC('Client Info'!M1309,Reference!$C$4)=YEARFRAC('Client Info'!M1309,Reference!$C$4),0,0))))))))</f>
        <v>0</v>
      </c>
      <c r="D1309" s="19">
        <f>IF(OR('Client Info'!J1309=Reference!$A$7),0,IF(OR(Reference!$A$5='Client Info'!J1309, 'Client Info'!J1309=Reference!$A$19,'Client Info'!J1309=Reference!$A$23,'Client Info'!J1309=Reference!$A$12),25, IF(OR('Client Info'!J1309=Reference!$A$6, 'Client Info'!J1309=Reference!$A$16),15, IF(OR('Client Info'!J1309=Reference!$A$4,'Client Info'!J1309=Reference!$A$13,'Client Info'!J1309=Reference!$A$17,),5,0))))</f>
        <v>15</v>
      </c>
      <c r="E1309" s="19">
        <f>IF('Client Info'!O1309&lt;Reference!$E$5,0,IF(AND('Client Info'!O1309&gt;=Reference!$E$5,'Client Info'!O1309&lt;Reference!$E$6),5,IF(AND('Client Info'!O1309&gt;=Reference!$E$6,'Client Info'!O1309&lt;Reference!$E$7),15,IF(Reference!$E$7&lt;='Client Info'!O1309,25))))</f>
        <v>0</v>
      </c>
      <c r="F1309" s="19">
        <f>IF(OR('Client Info'!R1309=Reference!$B$4,'Client Info'!R1309=Reference!$B$5,'Client Info'!R1309=Reference!$B$6),25,0)</f>
        <v>25</v>
      </c>
      <c r="G1309" s="19">
        <f t="shared" ca="1" si="22"/>
        <v>40</v>
      </c>
      <c r="H1309" s="19" t="s">
        <v>1659</v>
      </c>
    </row>
    <row r="1310" spans="1:8" x14ac:dyDescent="0.35">
      <c r="A1310" s="7" t="str">
        <f>VLOOKUP(B1310,'Client Info'!$A:$B,2, FALSE)</f>
        <v>Bruce Hazuka</v>
      </c>
      <c r="B1310" s="19" t="str">
        <f>'Client Info'!A1310</f>
        <v>EDC2907RR</v>
      </c>
      <c r="C1310" s="19">
        <f ca="1">(IF('Client Info'!M1310="","",(IF(YEARFRAC('Client Info'!M1310,Reference!$C$4)&lt;1,0,IF(AND(YEARFRAC('Client Info'!M1310,Reference!$C$4)&gt;=1,YEARFRAC('Client Info'!M1310,Reference!$C$4)&lt;=3),5,IF(AND(YEARFRAC('Client Info'!M1310,Reference!$C$4)&gt;=4,YEARFRAC('Client Info'!M1310,Reference!$C$4)&lt;=7),15,IF(YEARFRAC('Client Info'!M1310,Reference!$C$4)&gt;=8,25,IF(YEARFRAC('Client Info'!M1310,Reference!$C$4)=YEARFRAC('Client Info'!M1310,Reference!$C$4),0,0))))))))</f>
        <v>5</v>
      </c>
      <c r="D1310" s="19">
        <f>IF(OR('Client Info'!J1310=Reference!$A$7),0,IF(OR(Reference!$A$5='Client Info'!J1310, 'Client Info'!J1310=Reference!$A$19,'Client Info'!J1310=Reference!$A$23,'Client Info'!J1310=Reference!$A$12),25, IF(OR('Client Info'!J1310=Reference!$A$6, 'Client Info'!J1310=Reference!$A$16),15, IF(OR('Client Info'!J1310=Reference!$A$4,'Client Info'!J1310=Reference!$A$13,'Client Info'!J1310=Reference!$A$17,),5,0))))</f>
        <v>0</v>
      </c>
      <c r="E1310" s="19">
        <f>IF('Client Info'!O1310&lt;Reference!$E$5,0,IF(AND('Client Info'!O1310&gt;=Reference!$E$5,'Client Info'!O1310&lt;Reference!$E$6),5,IF(AND('Client Info'!O1310&gt;=Reference!$E$6,'Client Info'!O1310&lt;Reference!$E$7),15,IF(Reference!$E$7&lt;='Client Info'!O1310,25))))</f>
        <v>0</v>
      </c>
      <c r="F1310" s="19">
        <f>IF(OR('Client Info'!R1310=Reference!$B$4,'Client Info'!R1310=Reference!$B$5,'Client Info'!R1310=Reference!$B$6),25,0)</f>
        <v>25</v>
      </c>
      <c r="G1310" s="19">
        <f t="shared" ca="1" si="22"/>
        <v>30</v>
      </c>
      <c r="H1310" s="19" t="s">
        <v>935</v>
      </c>
    </row>
    <row r="1311" spans="1:8" x14ac:dyDescent="0.35">
      <c r="A1311" s="7" t="str">
        <f>VLOOKUP(B1311,'Client Info'!$A:$B,2, FALSE)</f>
        <v>Mary Anne Rooney</v>
      </c>
      <c r="B1311" s="19" t="str">
        <f>'Client Info'!A1311</f>
        <v>EDC1466</v>
      </c>
      <c r="C1311" s="19">
        <f ca="1">(IF('Client Info'!M1311="","",(IF(YEARFRAC('Client Info'!M1311,Reference!$C$4)&lt;1,0,IF(AND(YEARFRAC('Client Info'!M1311,Reference!$C$4)&gt;=1,YEARFRAC('Client Info'!M1311,Reference!$C$4)&lt;=3),5,IF(AND(YEARFRAC('Client Info'!M1311,Reference!$C$4)&gt;=4,YEARFRAC('Client Info'!M1311,Reference!$C$4)&lt;=7),15,IF(YEARFRAC('Client Info'!M1311,Reference!$C$4)&gt;=8,25,IF(YEARFRAC('Client Info'!M1311,Reference!$C$4)=YEARFRAC('Client Info'!M1311,Reference!$C$4),0,0))))))))</f>
        <v>15</v>
      </c>
      <c r="D1311" s="19">
        <f>IF(OR('Client Info'!J1311=Reference!$A$7),0,IF(OR(Reference!$A$5='Client Info'!J1311, 'Client Info'!J1311=Reference!$A$19,'Client Info'!J1311=Reference!$A$23,'Client Info'!J1311=Reference!$A$12),25, IF(OR('Client Info'!J1311=Reference!$A$6, 'Client Info'!J1311=Reference!$A$16),15, IF(OR('Client Info'!J1311=Reference!$A$4,'Client Info'!J1311=Reference!$A$13,'Client Info'!J1311=Reference!$A$17,),5,0))))</f>
        <v>25</v>
      </c>
      <c r="E1311" s="19">
        <f>IF('Client Info'!O1311&lt;Reference!$E$5,0,IF(AND('Client Info'!O1311&gt;=Reference!$E$5,'Client Info'!O1311&lt;Reference!$E$6),5,IF(AND('Client Info'!O1311&gt;=Reference!$E$6,'Client Info'!O1311&lt;Reference!$E$7),15,IF(Reference!$E$7&lt;='Client Info'!O1311,25))))</f>
        <v>0</v>
      </c>
      <c r="F1311" s="19">
        <f>IF(OR('Client Info'!R1311=Reference!$B$4,'Client Info'!R1311=Reference!$B$5,'Client Info'!R1311=Reference!$B$6),25,0)</f>
        <v>0</v>
      </c>
      <c r="G1311" s="19">
        <f t="shared" ca="1" si="22"/>
        <v>40</v>
      </c>
      <c r="H1311" s="19" t="s">
        <v>1659</v>
      </c>
    </row>
    <row r="1312" spans="1:8" x14ac:dyDescent="0.35">
      <c r="A1312" s="7" t="str">
        <f>VLOOKUP(B1312,'Client Info'!$A:$B,2, FALSE)</f>
        <v>Alondra Gaytan</v>
      </c>
      <c r="B1312" s="19" t="str">
        <f>'Client Info'!A1312</f>
        <v>EDC3043</v>
      </c>
      <c r="C1312" s="19">
        <f ca="1">(IF('Client Info'!M1312="","",(IF(YEARFRAC('Client Info'!M1312,Reference!$C$4)&lt;1,0,IF(AND(YEARFRAC('Client Info'!M1312,Reference!$C$4)&gt;=1,YEARFRAC('Client Info'!M1312,Reference!$C$4)&lt;=3),5,IF(AND(YEARFRAC('Client Info'!M1312,Reference!$C$4)&gt;=4,YEARFRAC('Client Info'!M1312,Reference!$C$4)&lt;=7),15,IF(YEARFRAC('Client Info'!M1312,Reference!$C$4)&gt;=8,25,IF(YEARFRAC('Client Info'!M1312,Reference!$C$4)=YEARFRAC('Client Info'!M1312,Reference!$C$4),0,0))))))))</f>
        <v>0</v>
      </c>
      <c r="D1312" s="19">
        <f>IF(OR('Client Info'!J1312=Reference!$A$7),0,IF(OR(Reference!$A$5='Client Info'!J1312, 'Client Info'!J1312=Reference!$A$19,'Client Info'!J1312=Reference!$A$23,'Client Info'!J1312=Reference!$A$12),25, IF(OR('Client Info'!J1312=Reference!$A$6, 'Client Info'!J1312=Reference!$A$16),15, IF(OR('Client Info'!J1312=Reference!$A$4,'Client Info'!J1312=Reference!$A$13,'Client Info'!J1312=Reference!$A$17,),5,0))))</f>
        <v>0</v>
      </c>
      <c r="E1312" s="19">
        <f>IF('Client Info'!O1312&lt;Reference!$E$5,0,IF(AND('Client Info'!O1312&gt;=Reference!$E$5,'Client Info'!O1312&lt;Reference!$E$6),5,IF(AND('Client Info'!O1312&gt;=Reference!$E$6,'Client Info'!O1312&lt;Reference!$E$7),15,IF(Reference!$E$7&lt;='Client Info'!O1312,25))))</f>
        <v>0</v>
      </c>
      <c r="F1312" s="19">
        <f>IF(OR('Client Info'!R1312=Reference!$B$4,'Client Info'!R1312=Reference!$B$5,'Client Info'!R1312=Reference!$B$6),25,0)</f>
        <v>0</v>
      </c>
      <c r="G1312" s="19">
        <f t="shared" ca="1" si="22"/>
        <v>0</v>
      </c>
      <c r="H1312" s="19" t="s">
        <v>885</v>
      </c>
    </row>
    <row r="1313" spans="1:8" x14ac:dyDescent="0.35">
      <c r="A1313" s="7" t="str">
        <f>VLOOKUP(B1313,'Client Info'!$A:$B,2, FALSE)</f>
        <v>Ray Bowman</v>
      </c>
      <c r="B1313" s="19" t="str">
        <f>'Client Info'!A1313</f>
        <v>EDC2463</v>
      </c>
      <c r="C1313" s="19">
        <f ca="1">(IF('Client Info'!M1313="","",(IF(YEARFRAC('Client Info'!M1313,Reference!$C$4)&lt;1,0,IF(AND(YEARFRAC('Client Info'!M1313,Reference!$C$4)&gt;=1,YEARFRAC('Client Info'!M1313,Reference!$C$4)&lt;=3),5,IF(AND(YEARFRAC('Client Info'!M1313,Reference!$C$4)&gt;=4,YEARFRAC('Client Info'!M1313,Reference!$C$4)&lt;=7),15,IF(YEARFRAC('Client Info'!M1313,Reference!$C$4)&gt;=8,25,IF(YEARFRAC('Client Info'!M1313,Reference!$C$4)=YEARFRAC('Client Info'!M1313,Reference!$C$4),0,0))))))))</f>
        <v>25</v>
      </c>
      <c r="D1313" s="19">
        <f>IF(OR('Client Info'!J1313=Reference!$A$7),0,IF(OR(Reference!$A$5='Client Info'!J1313, 'Client Info'!J1313=Reference!$A$19,'Client Info'!J1313=Reference!$A$23,'Client Info'!J1313=Reference!$A$12),25, IF(OR('Client Info'!J1313=Reference!$A$6, 'Client Info'!J1313=Reference!$A$16),15, IF(OR('Client Info'!J1313=Reference!$A$4,'Client Info'!J1313=Reference!$A$13,'Client Info'!J1313=Reference!$A$17,),5,0))))</f>
        <v>0</v>
      </c>
      <c r="E1313" s="19">
        <f>IF('Client Info'!O1313&lt;Reference!$E$5,0,IF(AND('Client Info'!O1313&gt;=Reference!$E$5,'Client Info'!O1313&lt;Reference!$E$6),5,IF(AND('Client Info'!O1313&gt;=Reference!$E$6,'Client Info'!O1313&lt;Reference!$E$7),15,IF(Reference!$E$7&lt;='Client Info'!O1313,25))))</f>
        <v>0</v>
      </c>
      <c r="F1313" s="19">
        <f>IF(OR('Client Info'!R1313=Reference!$B$4,'Client Info'!R1313=Reference!$B$5,'Client Info'!R1313=Reference!$B$6),25,0)</f>
        <v>25</v>
      </c>
      <c r="G1313" s="19">
        <f t="shared" ca="1" si="22"/>
        <v>50</v>
      </c>
      <c r="H1313" s="19" t="s">
        <v>912</v>
      </c>
    </row>
    <row r="1314" spans="1:8" x14ac:dyDescent="0.35">
      <c r="A1314" s="7" t="str">
        <f>VLOOKUP(B1314,'Client Info'!$A:$B,2, FALSE)</f>
        <v>Sylvia Martini</v>
      </c>
      <c r="B1314" s="19" t="str">
        <f>'Client Info'!A1314</f>
        <v>EDC2503</v>
      </c>
      <c r="C1314" s="19">
        <f ca="1">(IF('Client Info'!M1314="","",(IF(YEARFRAC('Client Info'!M1314,Reference!$C$4)&lt;1,0,IF(AND(YEARFRAC('Client Info'!M1314,Reference!$C$4)&gt;=1,YEARFRAC('Client Info'!M1314,Reference!$C$4)&lt;=3),5,IF(AND(YEARFRAC('Client Info'!M1314,Reference!$C$4)&gt;=4,YEARFRAC('Client Info'!M1314,Reference!$C$4)&lt;=7),15,IF(YEARFRAC('Client Info'!M1314,Reference!$C$4)&gt;=8,25,IF(YEARFRAC('Client Info'!M1314,Reference!$C$4)=YEARFRAC('Client Info'!M1314,Reference!$C$4),0,0))))))))</f>
        <v>5</v>
      </c>
      <c r="D1314" s="19">
        <f>IF(OR('Client Info'!J1314=Reference!$A$7),0,IF(OR(Reference!$A$5='Client Info'!J1314, 'Client Info'!J1314=Reference!$A$19,'Client Info'!J1314=Reference!$A$23,'Client Info'!J1314=Reference!$A$12),25, IF(OR('Client Info'!J1314=Reference!$A$6, 'Client Info'!J1314=Reference!$A$16),15, IF(OR('Client Info'!J1314=Reference!$A$4,'Client Info'!J1314=Reference!$A$13,'Client Info'!J1314=Reference!$A$17,),5,0))))</f>
        <v>15</v>
      </c>
      <c r="E1314" s="19">
        <f>IF('Client Info'!O1314&lt;Reference!$E$5,0,IF(AND('Client Info'!O1314&gt;=Reference!$E$5,'Client Info'!O1314&lt;Reference!$E$6),5,IF(AND('Client Info'!O1314&gt;=Reference!$E$6,'Client Info'!O1314&lt;Reference!$E$7),15,IF(Reference!$E$7&lt;='Client Info'!O1314,25))))</f>
        <v>0</v>
      </c>
      <c r="F1314" s="19">
        <f>IF(OR('Client Info'!R1314=Reference!$B$4,'Client Info'!R1314=Reference!$B$5,'Client Info'!R1314=Reference!$B$6),25,0)</f>
        <v>0</v>
      </c>
      <c r="G1314" s="19">
        <f t="shared" ca="1" si="22"/>
        <v>20</v>
      </c>
      <c r="H1314" s="19" t="s">
        <v>822</v>
      </c>
    </row>
    <row r="1315" spans="1:8" x14ac:dyDescent="0.35">
      <c r="A1315" s="7" t="str">
        <f>VLOOKUP(B1315,'Client Info'!$A:$B,2, FALSE)</f>
        <v>Alondra Gaytan</v>
      </c>
      <c r="B1315" s="19" t="str">
        <f>'Client Info'!A1315</f>
        <v>EDC3024</v>
      </c>
      <c r="C1315" s="19">
        <f ca="1">(IF('Client Info'!M1315="","",(IF(YEARFRAC('Client Info'!M1315,Reference!$C$4)&lt;1,0,IF(AND(YEARFRAC('Client Info'!M1315,Reference!$C$4)&gt;=1,YEARFRAC('Client Info'!M1315,Reference!$C$4)&lt;=3),5,IF(AND(YEARFRAC('Client Info'!M1315,Reference!$C$4)&gt;=4,YEARFRAC('Client Info'!M1315,Reference!$C$4)&lt;=7),15,IF(YEARFRAC('Client Info'!M1315,Reference!$C$4)&gt;=8,25,IF(YEARFRAC('Client Info'!M1315,Reference!$C$4)=YEARFRAC('Client Info'!M1315,Reference!$C$4),0,0))))))))</f>
        <v>0</v>
      </c>
      <c r="D1315" s="19">
        <f>IF(OR('Client Info'!J1315=Reference!$A$7),0,IF(OR(Reference!$A$5='Client Info'!J1315, 'Client Info'!J1315=Reference!$A$19,'Client Info'!J1315=Reference!$A$23,'Client Info'!J1315=Reference!$A$12),25, IF(OR('Client Info'!J1315=Reference!$A$6, 'Client Info'!J1315=Reference!$A$16),15, IF(OR('Client Info'!J1315=Reference!$A$4,'Client Info'!J1315=Reference!$A$13,'Client Info'!J1315=Reference!$A$17,),5,0))))</f>
        <v>5</v>
      </c>
      <c r="E1315" s="19">
        <f>IF('Client Info'!O1315&lt;Reference!$E$5,0,IF(AND('Client Info'!O1315&gt;=Reference!$E$5,'Client Info'!O1315&lt;Reference!$E$6),5,IF(AND('Client Info'!O1315&gt;=Reference!$E$6,'Client Info'!O1315&lt;Reference!$E$7),15,IF(Reference!$E$7&lt;='Client Info'!O1315,25))))</f>
        <v>15</v>
      </c>
      <c r="F1315" s="19">
        <f>IF(OR('Client Info'!R1315=Reference!$B$4,'Client Info'!R1315=Reference!$B$5,'Client Info'!R1315=Reference!$B$6),25,0)</f>
        <v>25</v>
      </c>
      <c r="G1315" s="19">
        <f t="shared" ca="1" si="22"/>
        <v>45</v>
      </c>
      <c r="H1315" s="19" t="s">
        <v>885</v>
      </c>
    </row>
    <row r="1316" spans="1:8" x14ac:dyDescent="0.35">
      <c r="A1316" s="7" t="str">
        <f>VLOOKUP(B1316,'Client Info'!$A:$B,2, FALSE)</f>
        <v>Paul Mazbanian</v>
      </c>
      <c r="B1316" s="19" t="str">
        <f>'Client Info'!A1316</f>
        <v>COCX2979T</v>
      </c>
      <c r="C1316" s="19" t="str">
        <f>(IF('Client Info'!M1316="","",(IF(YEARFRAC('Client Info'!M1316,Reference!$C$4)&lt;1,0,IF(AND(YEARFRAC('Client Info'!M1316,Reference!$C$4)&gt;=1,YEARFRAC('Client Info'!M1316,Reference!$C$4)&lt;=3),5,IF(AND(YEARFRAC('Client Info'!M1316,Reference!$C$4)&gt;=4,YEARFRAC('Client Info'!M1316,Reference!$C$4)&lt;=7),15,IF(YEARFRAC('Client Info'!M1316,Reference!$C$4)&gt;=8,25,IF(YEARFRAC('Client Info'!M1316,Reference!$C$4)=YEARFRAC('Client Info'!M1316,Reference!$C$4),0,0))))))))</f>
        <v/>
      </c>
      <c r="D1316" s="19">
        <f>IF(OR('Client Info'!J1316=Reference!$A$7),0,IF(OR(Reference!$A$5='Client Info'!J1316, 'Client Info'!J1316=Reference!$A$19,'Client Info'!J1316=Reference!$A$23,'Client Info'!J1316=Reference!$A$12),25, IF(OR('Client Info'!J1316=Reference!$A$6, 'Client Info'!J1316=Reference!$A$16),15, IF(OR('Client Info'!J1316=Reference!$A$4,'Client Info'!J1316=Reference!$A$13,'Client Info'!J1316=Reference!$A$17,),5,0))))</f>
        <v>25</v>
      </c>
      <c r="E1316" s="19">
        <f>IF('Client Info'!O1316&lt;Reference!$E$5,0,IF(AND('Client Info'!O1316&gt;=Reference!$E$5,'Client Info'!O1316&lt;Reference!$E$6),5,IF(AND('Client Info'!O1316&gt;=Reference!$E$6,'Client Info'!O1316&lt;Reference!$E$7),15,IF(Reference!$E$7&lt;='Client Info'!O1316,25))))</f>
        <v>0</v>
      </c>
      <c r="F1316" s="19">
        <f>IF(OR('Client Info'!R1316=Reference!$B$4,'Client Info'!R1316=Reference!$B$5,'Client Info'!R1316=Reference!$B$6),25,0)</f>
        <v>25</v>
      </c>
      <c r="G1316" s="19">
        <f t="shared" si="22"/>
        <v>50</v>
      </c>
      <c r="H1316" s="19" t="s">
        <v>1174</v>
      </c>
    </row>
    <row r="1317" spans="1:8" x14ac:dyDescent="0.35">
      <c r="A1317" s="7" t="str">
        <f>VLOOKUP(B1317,'Client Info'!$A:$B,2, FALSE)</f>
        <v>Claudia Shah</v>
      </c>
      <c r="B1317" s="19" t="str">
        <f>'Client Info'!A1317</f>
        <v>EDC2332T</v>
      </c>
      <c r="C1317" s="19">
        <f ca="1">(IF('Client Info'!M1317="","",(IF(YEARFRAC('Client Info'!M1317,Reference!$C$4)&lt;1,0,IF(AND(YEARFRAC('Client Info'!M1317,Reference!$C$4)&gt;=1,YEARFRAC('Client Info'!M1317,Reference!$C$4)&lt;=3),5,IF(AND(YEARFRAC('Client Info'!M1317,Reference!$C$4)&gt;=4,YEARFRAC('Client Info'!M1317,Reference!$C$4)&lt;=7),15,IF(YEARFRAC('Client Info'!M1317,Reference!$C$4)&gt;=8,25,IF(YEARFRAC('Client Info'!M1317,Reference!$C$4)=YEARFRAC('Client Info'!M1317,Reference!$C$4),0,0))))))))</f>
        <v>15</v>
      </c>
      <c r="D1317" s="19">
        <f>IF(OR('Client Info'!J1317=Reference!$A$7),0,IF(OR(Reference!$A$5='Client Info'!J1317, 'Client Info'!J1317=Reference!$A$19,'Client Info'!J1317=Reference!$A$23,'Client Info'!J1317=Reference!$A$12),25, IF(OR('Client Info'!J1317=Reference!$A$6, 'Client Info'!J1317=Reference!$A$16),15, IF(OR('Client Info'!J1317=Reference!$A$4,'Client Info'!J1317=Reference!$A$13,'Client Info'!J1317=Reference!$A$17,),5,0))))</f>
        <v>15</v>
      </c>
      <c r="E1317" s="19">
        <f>IF('Client Info'!O1317&lt;Reference!$E$5,0,IF(AND('Client Info'!O1317&gt;=Reference!$E$5,'Client Info'!O1317&lt;Reference!$E$6),5,IF(AND('Client Info'!O1317&gt;=Reference!$E$6,'Client Info'!O1317&lt;Reference!$E$7),15,IF(Reference!$E$7&lt;='Client Info'!O1317,25))))</f>
        <v>0</v>
      </c>
      <c r="F1317" s="19">
        <f>IF(OR('Client Info'!R1317=Reference!$B$4,'Client Info'!R1317=Reference!$B$5,'Client Info'!R1317=Reference!$B$6),25,0)</f>
        <v>0</v>
      </c>
      <c r="G1317" s="19">
        <f t="shared" ca="1" si="22"/>
        <v>30</v>
      </c>
      <c r="H1317" s="19" t="s">
        <v>2955</v>
      </c>
    </row>
    <row r="1318" spans="1:8" x14ac:dyDescent="0.35">
      <c r="A1318" s="7" t="str">
        <f>VLOOKUP(B1318,'Client Info'!$A:$B,2, FALSE)</f>
        <v>Pat Sweeney</v>
      </c>
      <c r="B1318" s="19" t="str">
        <f>'Client Info'!A1318</f>
        <v>EDC1238</v>
      </c>
      <c r="C1318" s="19">
        <f ca="1">(IF('Client Info'!M1318="","",(IF(YEARFRAC('Client Info'!M1318,Reference!$C$4)&lt;1,0,IF(AND(YEARFRAC('Client Info'!M1318,Reference!$C$4)&gt;=1,YEARFRAC('Client Info'!M1318,Reference!$C$4)&lt;=3),5,IF(AND(YEARFRAC('Client Info'!M1318,Reference!$C$4)&gt;=4,YEARFRAC('Client Info'!M1318,Reference!$C$4)&lt;=7),15,IF(YEARFRAC('Client Info'!M1318,Reference!$C$4)&gt;=8,25,IF(YEARFRAC('Client Info'!M1318,Reference!$C$4)=YEARFRAC('Client Info'!M1318,Reference!$C$4),0,0))))))))</f>
        <v>15</v>
      </c>
      <c r="D1318" s="19">
        <f>IF(OR('Client Info'!J1318=Reference!$A$7),0,IF(OR(Reference!$A$5='Client Info'!J1318, 'Client Info'!J1318=Reference!$A$19,'Client Info'!J1318=Reference!$A$23,'Client Info'!J1318=Reference!$A$12),25, IF(OR('Client Info'!J1318=Reference!$A$6, 'Client Info'!J1318=Reference!$A$16),15, IF(OR('Client Info'!J1318=Reference!$A$4,'Client Info'!J1318=Reference!$A$13,'Client Info'!J1318=Reference!$A$17,),5,0))))</f>
        <v>5</v>
      </c>
      <c r="E1318" s="19">
        <f>IF('Client Info'!O1318&lt;Reference!$E$5,0,IF(AND('Client Info'!O1318&gt;=Reference!$E$5,'Client Info'!O1318&lt;Reference!$E$6),5,IF(AND('Client Info'!O1318&gt;=Reference!$E$6,'Client Info'!O1318&lt;Reference!$E$7),15,IF(Reference!$E$7&lt;='Client Info'!O1318,25))))</f>
        <v>5</v>
      </c>
      <c r="F1318" s="19">
        <f>IF(OR('Client Info'!R1318=Reference!$B$4,'Client Info'!R1318=Reference!$B$5,'Client Info'!R1318=Reference!$B$6),25,0)</f>
        <v>25</v>
      </c>
      <c r="G1318" s="19">
        <f t="shared" ca="1" si="22"/>
        <v>50</v>
      </c>
      <c r="H1318" s="19" t="s">
        <v>796</v>
      </c>
    </row>
    <row r="1319" spans="1:8" x14ac:dyDescent="0.35">
      <c r="A1319" s="7" t="str">
        <f>VLOOKUP(B1319,'Client Info'!$A:$B,2, FALSE)</f>
        <v>Jason Ham</v>
      </c>
      <c r="B1319" s="19" t="str">
        <f>'Client Info'!A1319</f>
        <v>EDC1608g</v>
      </c>
      <c r="C1319" s="19">
        <f ca="1">(IF('Client Info'!M1319="","",(IF(YEARFRAC('Client Info'!M1319,Reference!$C$4)&lt;1,0,IF(AND(YEARFRAC('Client Info'!M1319,Reference!$C$4)&gt;=1,YEARFRAC('Client Info'!M1319,Reference!$C$4)&lt;=3),5,IF(AND(YEARFRAC('Client Info'!M1319,Reference!$C$4)&gt;=4,YEARFRAC('Client Info'!M1319,Reference!$C$4)&lt;=7),15,IF(YEARFRAC('Client Info'!M1319,Reference!$C$4)&gt;=8,25,IF(YEARFRAC('Client Info'!M1319,Reference!$C$4)=YEARFRAC('Client Info'!M1319,Reference!$C$4),0,0))))))))</f>
        <v>25</v>
      </c>
      <c r="D1319" s="19">
        <f>IF(OR('Client Info'!J1319=Reference!$A$7),0,IF(OR(Reference!$A$5='Client Info'!J1319, 'Client Info'!J1319=Reference!$A$19,'Client Info'!J1319=Reference!$A$23,'Client Info'!J1319=Reference!$A$12),25, IF(OR('Client Info'!J1319=Reference!$A$6, 'Client Info'!J1319=Reference!$A$16),15, IF(OR('Client Info'!J1319=Reference!$A$4,'Client Info'!J1319=Reference!$A$13,'Client Info'!J1319=Reference!$A$17,),5,0))))</f>
        <v>25</v>
      </c>
      <c r="E1319" s="19">
        <f>IF('Client Info'!O1319&lt;Reference!$E$5,0,IF(AND('Client Info'!O1319&gt;=Reference!$E$5,'Client Info'!O1319&lt;Reference!$E$6),5,IF(AND('Client Info'!O1319&gt;=Reference!$E$6,'Client Info'!O1319&lt;Reference!$E$7),15,IF(Reference!$E$7&lt;='Client Info'!O1319,25))))</f>
        <v>25</v>
      </c>
      <c r="F1319" s="19">
        <f>IF(OR('Client Info'!R1319=Reference!$B$4,'Client Info'!R1319=Reference!$B$5,'Client Info'!R1319=Reference!$B$6),25,0)</f>
        <v>0</v>
      </c>
      <c r="G1319" s="19">
        <f t="shared" ca="1" si="22"/>
        <v>75</v>
      </c>
      <c r="H1319" s="19" t="s">
        <v>1613</v>
      </c>
    </row>
    <row r="1320" spans="1:8" x14ac:dyDescent="0.35">
      <c r="A1320" s="7" t="str">
        <f>VLOOKUP(B1320,'Client Info'!$A:$B,2, FALSE)</f>
        <v>Clare Briglio</v>
      </c>
      <c r="B1320" s="19" t="str">
        <f>'Client Info'!A1320</f>
        <v>EDC2693</v>
      </c>
      <c r="C1320" s="19">
        <f ca="1">(IF('Client Info'!M1320="","",(IF(YEARFRAC('Client Info'!M1320,Reference!$C$4)&lt;1,0,IF(AND(YEARFRAC('Client Info'!M1320,Reference!$C$4)&gt;=1,YEARFRAC('Client Info'!M1320,Reference!$C$4)&lt;=3),5,IF(AND(YEARFRAC('Client Info'!M1320,Reference!$C$4)&gt;=4,YEARFRAC('Client Info'!M1320,Reference!$C$4)&lt;=7),15,IF(YEARFRAC('Client Info'!M1320,Reference!$C$4)&gt;=8,25,IF(YEARFRAC('Client Info'!M1320,Reference!$C$4)=YEARFRAC('Client Info'!M1320,Reference!$C$4),0,0))))))))</f>
        <v>0</v>
      </c>
      <c r="D1320" s="19">
        <f>IF(OR('Client Info'!J1320=Reference!$A$7),0,IF(OR(Reference!$A$5='Client Info'!J1320, 'Client Info'!J1320=Reference!$A$19,'Client Info'!J1320=Reference!$A$23,'Client Info'!J1320=Reference!$A$12),25, IF(OR('Client Info'!J1320=Reference!$A$6, 'Client Info'!J1320=Reference!$A$16),15, IF(OR('Client Info'!J1320=Reference!$A$4,'Client Info'!J1320=Reference!$A$13,'Client Info'!J1320=Reference!$A$17,),5,0))))</f>
        <v>25</v>
      </c>
      <c r="E1320" s="19">
        <f>IF('Client Info'!O1320&lt;Reference!$E$5,0,IF(AND('Client Info'!O1320&gt;=Reference!$E$5,'Client Info'!O1320&lt;Reference!$E$6),5,IF(AND('Client Info'!O1320&gt;=Reference!$E$6,'Client Info'!O1320&lt;Reference!$E$7),15,IF(Reference!$E$7&lt;='Client Info'!O1320,25))))</f>
        <v>0</v>
      </c>
      <c r="F1320" s="19">
        <f>IF(OR('Client Info'!R1320=Reference!$B$4,'Client Info'!R1320=Reference!$B$5,'Client Info'!R1320=Reference!$B$6),25,0)</f>
        <v>25</v>
      </c>
      <c r="G1320" s="19">
        <f t="shared" ca="1" si="22"/>
        <v>50</v>
      </c>
      <c r="H1320" s="19" t="s">
        <v>809</v>
      </c>
    </row>
    <row r="1321" spans="1:8" x14ac:dyDescent="0.35">
      <c r="A1321" s="7" t="str">
        <f>VLOOKUP(B1321,'Client Info'!$A:$B,2, FALSE)</f>
        <v>Alondra Gaytan</v>
      </c>
      <c r="B1321" s="19" t="str">
        <f>'Client Info'!A1321</f>
        <v>EDC2201</v>
      </c>
      <c r="C1321" s="19" t="str">
        <f>(IF('Client Info'!M1321="","",(IF(YEARFRAC('Client Info'!M1321,Reference!$C$4)&lt;1,0,IF(AND(YEARFRAC('Client Info'!M1321,Reference!$C$4)&gt;=1,YEARFRAC('Client Info'!M1321,Reference!$C$4)&lt;=3),5,IF(AND(YEARFRAC('Client Info'!M1321,Reference!$C$4)&gt;=4,YEARFRAC('Client Info'!M1321,Reference!$C$4)&lt;=7),15,IF(YEARFRAC('Client Info'!M1321,Reference!$C$4)&gt;=8,25,IF(YEARFRAC('Client Info'!M1321,Reference!$C$4)=YEARFRAC('Client Info'!M1321,Reference!$C$4),0,0))))))))</f>
        <v/>
      </c>
      <c r="D1321" s="19">
        <f>IF(OR('Client Info'!J1321=Reference!$A$7),0,IF(OR(Reference!$A$5='Client Info'!J1321, 'Client Info'!J1321=Reference!$A$19,'Client Info'!J1321=Reference!$A$23,'Client Info'!J1321=Reference!$A$12),25, IF(OR('Client Info'!J1321=Reference!$A$6, 'Client Info'!J1321=Reference!$A$16),15, IF(OR('Client Info'!J1321=Reference!$A$4,'Client Info'!J1321=Reference!$A$13,'Client Info'!J1321=Reference!$A$17,),5,0))))</f>
        <v>15</v>
      </c>
      <c r="E1321" s="19">
        <f>IF('Client Info'!O1321&lt;Reference!$E$5,0,IF(AND('Client Info'!O1321&gt;=Reference!$E$5,'Client Info'!O1321&lt;Reference!$E$6),5,IF(AND('Client Info'!O1321&gt;=Reference!$E$6,'Client Info'!O1321&lt;Reference!$E$7),15,IF(Reference!$E$7&lt;='Client Info'!O1321,25))))</f>
        <v>0</v>
      </c>
      <c r="F1321" s="19">
        <f>IF(OR('Client Info'!R1321=Reference!$B$4,'Client Info'!R1321=Reference!$B$5,'Client Info'!R1321=Reference!$B$6),25,0)</f>
        <v>0</v>
      </c>
      <c r="G1321" s="19">
        <f t="shared" si="22"/>
        <v>15</v>
      </c>
      <c r="H1321" s="19" t="s">
        <v>885</v>
      </c>
    </row>
    <row r="1322" spans="1:8" x14ac:dyDescent="0.35">
      <c r="A1322" s="7" t="str">
        <f>VLOOKUP(B1322,'Client Info'!$A:$B,2, FALSE)</f>
        <v>Pat Sweeney</v>
      </c>
      <c r="B1322" s="19" t="str">
        <f>'Client Info'!A1322</f>
        <v>EDC0261</v>
      </c>
      <c r="C1322" s="19">
        <f ca="1">(IF('Client Info'!M1322="","",(IF(YEARFRAC('Client Info'!M1322,Reference!$C$4)&lt;1,0,IF(AND(YEARFRAC('Client Info'!M1322,Reference!$C$4)&gt;=1,YEARFRAC('Client Info'!M1322,Reference!$C$4)&lt;=3),5,IF(AND(YEARFRAC('Client Info'!M1322,Reference!$C$4)&gt;=4,YEARFRAC('Client Info'!M1322,Reference!$C$4)&lt;=7),15,IF(YEARFRAC('Client Info'!M1322,Reference!$C$4)&gt;=8,25,IF(YEARFRAC('Client Info'!M1322,Reference!$C$4)=YEARFRAC('Client Info'!M1322,Reference!$C$4),0,0))))))))</f>
        <v>0</v>
      </c>
      <c r="D1322" s="19">
        <f>IF(OR('Client Info'!J1322=Reference!$A$7),0,IF(OR(Reference!$A$5='Client Info'!J1322, 'Client Info'!J1322=Reference!$A$19,'Client Info'!J1322=Reference!$A$23,'Client Info'!J1322=Reference!$A$12),25, IF(OR('Client Info'!J1322=Reference!$A$6, 'Client Info'!J1322=Reference!$A$16),15, IF(OR('Client Info'!J1322=Reference!$A$4,'Client Info'!J1322=Reference!$A$13,'Client Info'!J1322=Reference!$A$17,),5,0))))</f>
        <v>5</v>
      </c>
      <c r="E1322" s="19">
        <f>IF('Client Info'!O1322&lt;Reference!$E$5,0,IF(AND('Client Info'!O1322&gt;=Reference!$E$5,'Client Info'!O1322&lt;Reference!$E$6),5,IF(AND('Client Info'!O1322&gt;=Reference!$E$6,'Client Info'!O1322&lt;Reference!$E$7),15,IF(Reference!$E$7&lt;='Client Info'!O1322,25))))</f>
        <v>5</v>
      </c>
      <c r="F1322" s="19">
        <f>IF(OR('Client Info'!R1322=Reference!$B$4,'Client Info'!R1322=Reference!$B$5,'Client Info'!R1322=Reference!$B$6),25,0)</f>
        <v>25</v>
      </c>
      <c r="G1322" s="19">
        <f t="shared" ca="1" si="22"/>
        <v>35</v>
      </c>
      <c r="H1322" s="19" t="s">
        <v>796</v>
      </c>
    </row>
    <row r="1323" spans="1:8" x14ac:dyDescent="0.35">
      <c r="A1323" s="7" t="str">
        <f>VLOOKUP(B1323,'Client Info'!$A:$B,2, FALSE)</f>
        <v>Alondra Gaytan</v>
      </c>
      <c r="B1323" s="19" t="str">
        <f>'Client Info'!A1323</f>
        <v>EDC3011</v>
      </c>
      <c r="C1323" s="19">
        <f ca="1">(IF('Client Info'!M1323="","",(IF(YEARFRAC('Client Info'!M1323,Reference!$C$4)&lt;1,0,IF(AND(YEARFRAC('Client Info'!M1323,Reference!$C$4)&gt;=1,YEARFRAC('Client Info'!M1323,Reference!$C$4)&lt;=3),5,IF(AND(YEARFRAC('Client Info'!M1323,Reference!$C$4)&gt;=4,YEARFRAC('Client Info'!M1323,Reference!$C$4)&lt;=7),15,IF(YEARFRAC('Client Info'!M1323,Reference!$C$4)&gt;=8,25,IF(YEARFRAC('Client Info'!M1323,Reference!$C$4)=YEARFRAC('Client Info'!M1323,Reference!$C$4),0,0))))))))</f>
        <v>0</v>
      </c>
      <c r="D1323" s="19">
        <f>IF(OR('Client Info'!J1323=Reference!$A$7),0,IF(OR(Reference!$A$5='Client Info'!J1323, 'Client Info'!J1323=Reference!$A$19,'Client Info'!J1323=Reference!$A$23,'Client Info'!J1323=Reference!$A$12),25, IF(OR('Client Info'!J1323=Reference!$A$6, 'Client Info'!J1323=Reference!$A$16),15, IF(OR('Client Info'!J1323=Reference!$A$4,'Client Info'!J1323=Reference!$A$13,'Client Info'!J1323=Reference!$A$17,),5,0))))</f>
        <v>5</v>
      </c>
      <c r="E1323" s="19">
        <f>IF('Client Info'!O1323&lt;Reference!$E$5,0,IF(AND('Client Info'!O1323&gt;=Reference!$E$5,'Client Info'!O1323&lt;Reference!$E$6),5,IF(AND('Client Info'!O1323&gt;=Reference!$E$6,'Client Info'!O1323&lt;Reference!$E$7),15,IF(Reference!$E$7&lt;='Client Info'!O1323,25))))</f>
        <v>0</v>
      </c>
      <c r="F1323" s="19">
        <f>IF(OR('Client Info'!R1323=Reference!$B$4,'Client Info'!R1323=Reference!$B$5,'Client Info'!R1323=Reference!$B$6),25,0)</f>
        <v>0</v>
      </c>
      <c r="G1323" s="19">
        <f t="shared" ca="1" si="22"/>
        <v>5</v>
      </c>
      <c r="H1323" s="19" t="s">
        <v>885</v>
      </c>
    </row>
    <row r="1324" spans="1:8" x14ac:dyDescent="0.35">
      <c r="A1324" s="7" t="str">
        <f>VLOOKUP(B1324,'Client Info'!$A:$B,2, FALSE)</f>
        <v>Alondra Gaytan</v>
      </c>
      <c r="B1324" s="19" t="str">
        <f>'Client Info'!A1324</f>
        <v>EDC2373</v>
      </c>
      <c r="C1324" s="19" t="str">
        <f>(IF('Client Info'!M1324="","",(IF(YEARFRAC('Client Info'!M1324,Reference!$C$4)&lt;1,0,IF(AND(YEARFRAC('Client Info'!M1324,Reference!$C$4)&gt;=1,YEARFRAC('Client Info'!M1324,Reference!$C$4)&lt;=3),5,IF(AND(YEARFRAC('Client Info'!M1324,Reference!$C$4)&gt;=4,YEARFRAC('Client Info'!M1324,Reference!$C$4)&lt;=7),15,IF(YEARFRAC('Client Info'!M1324,Reference!$C$4)&gt;=8,25,IF(YEARFRAC('Client Info'!M1324,Reference!$C$4)=YEARFRAC('Client Info'!M1324,Reference!$C$4),0,0))))))))</f>
        <v/>
      </c>
      <c r="D1324" s="19">
        <f>IF(OR('Client Info'!J1324=Reference!$A$7),0,IF(OR(Reference!$A$5='Client Info'!J1324, 'Client Info'!J1324=Reference!$A$19,'Client Info'!J1324=Reference!$A$23,'Client Info'!J1324=Reference!$A$12),25, IF(OR('Client Info'!J1324=Reference!$A$6, 'Client Info'!J1324=Reference!$A$16),15, IF(OR('Client Info'!J1324=Reference!$A$4,'Client Info'!J1324=Reference!$A$13,'Client Info'!J1324=Reference!$A$17,),5,0))))</f>
        <v>0</v>
      </c>
      <c r="E1324" s="19">
        <f>IF('Client Info'!O1324&lt;Reference!$E$5,0,IF(AND('Client Info'!O1324&gt;=Reference!$E$5,'Client Info'!O1324&lt;Reference!$E$6),5,IF(AND('Client Info'!O1324&gt;=Reference!$E$6,'Client Info'!O1324&lt;Reference!$E$7),15,IF(Reference!$E$7&lt;='Client Info'!O1324,25))))</f>
        <v>0</v>
      </c>
      <c r="F1324" s="19">
        <f>IF(OR('Client Info'!R1324=Reference!$B$4,'Client Info'!R1324=Reference!$B$5,'Client Info'!R1324=Reference!$B$6),25,0)</f>
        <v>0</v>
      </c>
      <c r="G1324" s="19">
        <f t="shared" si="22"/>
        <v>0</v>
      </c>
      <c r="H1324" s="19" t="s">
        <v>885</v>
      </c>
    </row>
    <row r="1325" spans="1:8" x14ac:dyDescent="0.35">
      <c r="A1325" s="7" t="str">
        <f>VLOOKUP(B1325,'Client Info'!$A:$B,2, FALSE)</f>
        <v>Alondra Gaytan</v>
      </c>
      <c r="B1325" s="19" t="str">
        <f>'Client Info'!A1325</f>
        <v>EDC1928g</v>
      </c>
      <c r="C1325" s="19">
        <f ca="1">(IF('Client Info'!M1325="","",(IF(YEARFRAC('Client Info'!M1325,Reference!$C$4)&lt;1,0,IF(AND(YEARFRAC('Client Info'!M1325,Reference!$C$4)&gt;=1,YEARFRAC('Client Info'!M1325,Reference!$C$4)&lt;=3),5,IF(AND(YEARFRAC('Client Info'!M1325,Reference!$C$4)&gt;=4,YEARFRAC('Client Info'!M1325,Reference!$C$4)&lt;=7),15,IF(YEARFRAC('Client Info'!M1325,Reference!$C$4)&gt;=8,25,IF(YEARFRAC('Client Info'!M1325,Reference!$C$4)=YEARFRAC('Client Info'!M1325,Reference!$C$4),0,0))))))))</f>
        <v>15</v>
      </c>
      <c r="D1325" s="19">
        <f>IF(OR('Client Info'!J1325=Reference!$A$7),0,IF(OR(Reference!$A$5='Client Info'!J1325, 'Client Info'!J1325=Reference!$A$19,'Client Info'!J1325=Reference!$A$23,'Client Info'!J1325=Reference!$A$12),25, IF(OR('Client Info'!J1325=Reference!$A$6, 'Client Info'!J1325=Reference!$A$16),15, IF(OR('Client Info'!J1325=Reference!$A$4,'Client Info'!J1325=Reference!$A$13,'Client Info'!J1325=Reference!$A$17,),5,0))))</f>
        <v>5</v>
      </c>
      <c r="E1325" s="19">
        <f>IF('Client Info'!O1325&lt;Reference!$E$5,0,IF(AND('Client Info'!O1325&gt;=Reference!$E$5,'Client Info'!O1325&lt;Reference!$E$6),5,IF(AND('Client Info'!O1325&gt;=Reference!$E$6,'Client Info'!O1325&lt;Reference!$E$7),15,IF(Reference!$E$7&lt;='Client Info'!O1325,25))))</f>
        <v>0</v>
      </c>
      <c r="F1325" s="19">
        <f>IF(OR('Client Info'!R1325=Reference!$B$4,'Client Info'!R1325=Reference!$B$5,'Client Info'!R1325=Reference!$B$6),25,0)</f>
        <v>25</v>
      </c>
      <c r="G1325" s="19">
        <f t="shared" ca="1" si="22"/>
        <v>45</v>
      </c>
      <c r="H1325" s="19" t="s">
        <v>885</v>
      </c>
    </row>
    <row r="1326" spans="1:8" x14ac:dyDescent="0.35">
      <c r="A1326" s="7" t="str">
        <f>VLOOKUP(B1326,'Client Info'!$A:$B,2, FALSE)</f>
        <v>Louis Izzo</v>
      </c>
      <c r="B1326" s="19" t="str">
        <f>'Client Info'!A1326</f>
        <v>EDC2830</v>
      </c>
      <c r="C1326" s="19" t="str">
        <f>(IF('Client Info'!M1326="","",(IF(YEARFRAC('Client Info'!M1326,Reference!$C$4)&lt;1,0,IF(AND(YEARFRAC('Client Info'!M1326,Reference!$C$4)&gt;=1,YEARFRAC('Client Info'!M1326,Reference!$C$4)&lt;=3),5,IF(AND(YEARFRAC('Client Info'!M1326,Reference!$C$4)&gt;=4,YEARFRAC('Client Info'!M1326,Reference!$C$4)&lt;=7),15,IF(YEARFRAC('Client Info'!M1326,Reference!$C$4)&gt;=8,25,IF(YEARFRAC('Client Info'!M1326,Reference!$C$4)=YEARFRAC('Client Info'!M1326,Reference!$C$4),0,0))))))))</f>
        <v/>
      </c>
      <c r="D1326" s="19">
        <f>IF(OR('Client Info'!J1326=Reference!$A$7),0,IF(OR(Reference!$A$5='Client Info'!J1326, 'Client Info'!J1326=Reference!$A$19,'Client Info'!J1326=Reference!$A$23,'Client Info'!J1326=Reference!$A$12),25, IF(OR('Client Info'!J1326=Reference!$A$6, 'Client Info'!J1326=Reference!$A$16),15, IF(OR('Client Info'!J1326=Reference!$A$4,'Client Info'!J1326=Reference!$A$13,'Client Info'!J1326=Reference!$A$17,),5,0))))</f>
        <v>0</v>
      </c>
      <c r="E1326" s="19">
        <f>IF('Client Info'!O1326&lt;Reference!$E$5,0,IF(AND('Client Info'!O1326&gt;=Reference!$E$5,'Client Info'!O1326&lt;Reference!$E$6),5,IF(AND('Client Info'!O1326&gt;=Reference!$E$6,'Client Info'!O1326&lt;Reference!$E$7),15,IF(Reference!$E$7&lt;='Client Info'!O1326,25))))</f>
        <v>0</v>
      </c>
      <c r="F1326" s="19">
        <f>IF(OR('Client Info'!R1326=Reference!$B$4,'Client Info'!R1326=Reference!$B$5,'Client Info'!R1326=Reference!$B$6),25,0)</f>
        <v>0</v>
      </c>
      <c r="G1326" s="19">
        <f t="shared" si="22"/>
        <v>0</v>
      </c>
      <c r="H1326" s="19" t="s">
        <v>855</v>
      </c>
    </row>
    <row r="1327" spans="1:8" x14ac:dyDescent="0.35">
      <c r="A1327" s="7" t="str">
        <f>VLOOKUP(B1327,'Client Info'!$A:$B,2, FALSE)</f>
        <v>Pat Sweeney</v>
      </c>
      <c r="B1327" s="19" t="str">
        <f>'Client Info'!A1327</f>
        <v>EDC0635</v>
      </c>
      <c r="C1327" s="19">
        <f ca="1">(IF('Client Info'!M1327="","",(IF(YEARFRAC('Client Info'!M1327,Reference!$C$4)&lt;1,0,IF(AND(YEARFRAC('Client Info'!M1327,Reference!$C$4)&gt;=1,YEARFRAC('Client Info'!M1327,Reference!$C$4)&lt;=3),5,IF(AND(YEARFRAC('Client Info'!M1327,Reference!$C$4)&gt;=4,YEARFRAC('Client Info'!M1327,Reference!$C$4)&lt;=7),15,IF(YEARFRAC('Client Info'!M1327,Reference!$C$4)&gt;=8,25,IF(YEARFRAC('Client Info'!M1327,Reference!$C$4)=YEARFRAC('Client Info'!M1327,Reference!$C$4),0,0))))))))</f>
        <v>25</v>
      </c>
      <c r="D1327" s="19">
        <f>IF(OR('Client Info'!J1327=Reference!$A$7),0,IF(OR(Reference!$A$5='Client Info'!J1327, 'Client Info'!J1327=Reference!$A$19,'Client Info'!J1327=Reference!$A$23,'Client Info'!J1327=Reference!$A$12),25, IF(OR('Client Info'!J1327=Reference!$A$6, 'Client Info'!J1327=Reference!$A$16),15, IF(OR('Client Info'!J1327=Reference!$A$4,'Client Info'!J1327=Reference!$A$13,'Client Info'!J1327=Reference!$A$17,),5,0))))</f>
        <v>5</v>
      </c>
      <c r="E1327" s="19">
        <f>IF('Client Info'!O1327&lt;Reference!$E$5,0,IF(AND('Client Info'!O1327&gt;=Reference!$E$5,'Client Info'!O1327&lt;Reference!$E$6),5,IF(AND('Client Info'!O1327&gt;=Reference!$E$6,'Client Info'!O1327&lt;Reference!$E$7),15,IF(Reference!$E$7&lt;='Client Info'!O1327,25))))</f>
        <v>15</v>
      </c>
      <c r="F1327" s="19">
        <f>IF(OR('Client Info'!R1327=Reference!$B$4,'Client Info'!R1327=Reference!$B$5,'Client Info'!R1327=Reference!$B$6),25,0)</f>
        <v>0</v>
      </c>
      <c r="G1327" s="19">
        <f t="shared" ca="1" si="22"/>
        <v>45</v>
      </c>
      <c r="H1327" s="19" t="s">
        <v>796</v>
      </c>
    </row>
    <row r="1328" spans="1:8" x14ac:dyDescent="0.35">
      <c r="A1328" s="7" t="str">
        <f>VLOOKUP(B1328,'Client Info'!$A:$B,2, FALSE)</f>
        <v>Gonzalo Fernandez</v>
      </c>
      <c r="B1328" s="19" t="str">
        <f>'Client Info'!A1328</f>
        <v>EDC2739</v>
      </c>
      <c r="C1328" s="19">
        <f ca="1">(IF('Client Info'!M1328="","",(IF(YEARFRAC('Client Info'!M1328,Reference!$C$4)&lt;1,0,IF(AND(YEARFRAC('Client Info'!M1328,Reference!$C$4)&gt;=1,YEARFRAC('Client Info'!M1328,Reference!$C$4)&lt;=3),5,IF(AND(YEARFRAC('Client Info'!M1328,Reference!$C$4)&gt;=4,YEARFRAC('Client Info'!M1328,Reference!$C$4)&lt;=7),15,IF(YEARFRAC('Client Info'!M1328,Reference!$C$4)&gt;=8,25,IF(YEARFRAC('Client Info'!M1328,Reference!$C$4)=YEARFRAC('Client Info'!M1328,Reference!$C$4),0,0))))))))</f>
        <v>25</v>
      </c>
      <c r="D1328" s="19">
        <f>IF(OR('Client Info'!J1328=Reference!$A$7),0,IF(OR(Reference!$A$5='Client Info'!J1328, 'Client Info'!J1328=Reference!$A$19,'Client Info'!J1328=Reference!$A$23,'Client Info'!J1328=Reference!$A$12),25, IF(OR('Client Info'!J1328=Reference!$A$6, 'Client Info'!J1328=Reference!$A$16),15, IF(OR('Client Info'!J1328=Reference!$A$4,'Client Info'!J1328=Reference!$A$13,'Client Info'!J1328=Reference!$A$17,),5,0))))</f>
        <v>25</v>
      </c>
      <c r="E1328" s="19">
        <f>IF('Client Info'!O1328&lt;Reference!$E$5,0,IF(AND('Client Info'!O1328&gt;=Reference!$E$5,'Client Info'!O1328&lt;Reference!$E$6),5,IF(AND('Client Info'!O1328&gt;=Reference!$E$6,'Client Info'!O1328&lt;Reference!$E$7),15,IF(Reference!$E$7&lt;='Client Info'!O1328,25))))</f>
        <v>25</v>
      </c>
      <c r="F1328" s="19">
        <f>IF(OR('Client Info'!R1328=Reference!$B$4,'Client Info'!R1328=Reference!$B$5,'Client Info'!R1328=Reference!$B$6),25,0)</f>
        <v>0</v>
      </c>
      <c r="G1328" s="19">
        <f t="shared" ca="1" si="22"/>
        <v>75</v>
      </c>
      <c r="H1328" s="19" t="s">
        <v>848</v>
      </c>
    </row>
    <row r="1329" spans="1:8" x14ac:dyDescent="0.35">
      <c r="A1329" s="7" t="str">
        <f>VLOOKUP(B1329,'Client Info'!$A:$B,2, FALSE)</f>
        <v>Anthony C. Elliott</v>
      </c>
      <c r="B1329" s="19" t="str">
        <f>'Client Info'!A1329</f>
        <v>EDC2802DR</v>
      </c>
      <c r="C1329" s="19">
        <f ca="1">(IF('Client Info'!M1329="","",(IF(YEARFRAC('Client Info'!M1329,Reference!$C$4)&lt;1,0,IF(AND(YEARFRAC('Client Info'!M1329,Reference!$C$4)&gt;=1,YEARFRAC('Client Info'!M1329,Reference!$C$4)&lt;=3),5,IF(AND(YEARFRAC('Client Info'!M1329,Reference!$C$4)&gt;=4,YEARFRAC('Client Info'!M1329,Reference!$C$4)&lt;=7),15,IF(YEARFRAC('Client Info'!M1329,Reference!$C$4)&gt;=8,25,IF(YEARFRAC('Client Info'!M1329,Reference!$C$4)=YEARFRAC('Client Info'!M1329,Reference!$C$4),0,0))))))))</f>
        <v>25</v>
      </c>
      <c r="D1329" s="19">
        <f>IF(OR('Client Info'!J1329=Reference!$A$7),0,IF(OR(Reference!$A$5='Client Info'!J1329, 'Client Info'!J1329=Reference!$A$19,'Client Info'!J1329=Reference!$A$23,'Client Info'!J1329=Reference!$A$12),25, IF(OR('Client Info'!J1329=Reference!$A$6, 'Client Info'!J1329=Reference!$A$16),15, IF(OR('Client Info'!J1329=Reference!$A$4,'Client Info'!J1329=Reference!$A$13,'Client Info'!J1329=Reference!$A$17,),5,0))))</f>
        <v>25</v>
      </c>
      <c r="E1329" s="19">
        <f>IF('Client Info'!O1329&lt;Reference!$E$5,0,IF(AND('Client Info'!O1329&gt;=Reference!$E$5,'Client Info'!O1329&lt;Reference!$E$6),5,IF(AND('Client Info'!O1329&gt;=Reference!$E$6,'Client Info'!O1329&lt;Reference!$E$7),15,IF(Reference!$E$7&lt;='Client Info'!O1329,25))))</f>
        <v>15</v>
      </c>
      <c r="F1329" s="19">
        <f>IF(OR('Client Info'!R1329=Reference!$B$4,'Client Info'!R1329=Reference!$B$5,'Client Info'!R1329=Reference!$B$6),25,0)</f>
        <v>0</v>
      </c>
      <c r="G1329" s="19">
        <f t="shared" ca="1" si="22"/>
        <v>65</v>
      </c>
      <c r="H1329" s="19" t="s">
        <v>1365</v>
      </c>
    </row>
    <row r="1330" spans="1:8" x14ac:dyDescent="0.35">
      <c r="A1330" s="7" t="str">
        <f>VLOOKUP(B1330,'Client Info'!$A:$B,2, FALSE)</f>
        <v>Clare Briglio</v>
      </c>
      <c r="B1330" s="19" t="str">
        <f>'Client Info'!A1330</f>
        <v>EDC2496</v>
      </c>
      <c r="C1330" s="19" t="str">
        <f>(IF('Client Info'!M1330="","",(IF(YEARFRAC('Client Info'!M1330,Reference!$C$4)&lt;1,0,IF(AND(YEARFRAC('Client Info'!M1330,Reference!$C$4)&gt;=1,YEARFRAC('Client Info'!M1330,Reference!$C$4)&lt;=3),5,IF(AND(YEARFRAC('Client Info'!M1330,Reference!$C$4)&gt;=4,YEARFRAC('Client Info'!M1330,Reference!$C$4)&lt;=7),15,IF(YEARFRAC('Client Info'!M1330,Reference!$C$4)&gt;=8,25,IF(YEARFRAC('Client Info'!M1330,Reference!$C$4)=YEARFRAC('Client Info'!M1330,Reference!$C$4),0,0))))))))</f>
        <v/>
      </c>
      <c r="D1330" s="19">
        <f>IF(OR('Client Info'!J1330=Reference!$A$7),0,IF(OR(Reference!$A$5='Client Info'!J1330, 'Client Info'!J1330=Reference!$A$19,'Client Info'!J1330=Reference!$A$23,'Client Info'!J1330=Reference!$A$12),25, IF(OR('Client Info'!J1330=Reference!$A$6, 'Client Info'!J1330=Reference!$A$16),15, IF(OR('Client Info'!J1330=Reference!$A$4,'Client Info'!J1330=Reference!$A$13,'Client Info'!J1330=Reference!$A$17,),5,0))))</f>
        <v>5</v>
      </c>
      <c r="E1330" s="19">
        <f>IF('Client Info'!O1330&lt;Reference!$E$5,0,IF(AND('Client Info'!O1330&gt;=Reference!$E$5,'Client Info'!O1330&lt;Reference!$E$6),5,IF(AND('Client Info'!O1330&gt;=Reference!$E$6,'Client Info'!O1330&lt;Reference!$E$7),15,IF(Reference!$E$7&lt;='Client Info'!O1330,25))))</f>
        <v>0</v>
      </c>
      <c r="F1330" s="19">
        <f>IF(OR('Client Info'!R1330=Reference!$B$4,'Client Info'!R1330=Reference!$B$5,'Client Info'!R1330=Reference!$B$6),25,0)</f>
        <v>0</v>
      </c>
      <c r="G1330" s="19">
        <f t="shared" si="22"/>
        <v>5</v>
      </c>
      <c r="H1330" s="19" t="s">
        <v>809</v>
      </c>
    </row>
    <row r="1331" spans="1:8" x14ac:dyDescent="0.35">
      <c r="A1331" s="7" t="str">
        <f>VLOOKUP(B1331,'Client Info'!$A:$B,2, FALSE)</f>
        <v>Mary Anne Rooney</v>
      </c>
      <c r="B1331" s="19" t="str">
        <f>'Client Info'!A1331</f>
        <v>EDC0907</v>
      </c>
      <c r="C1331" s="19">
        <f ca="1">(IF('Client Info'!M1331="","",(IF(YEARFRAC('Client Info'!M1331,Reference!$C$4)&lt;1,0,IF(AND(YEARFRAC('Client Info'!M1331,Reference!$C$4)&gt;=1,YEARFRAC('Client Info'!M1331,Reference!$C$4)&lt;=3),5,IF(AND(YEARFRAC('Client Info'!M1331,Reference!$C$4)&gt;=4,YEARFRAC('Client Info'!M1331,Reference!$C$4)&lt;=7),15,IF(YEARFRAC('Client Info'!M1331,Reference!$C$4)&gt;=8,25,IF(YEARFRAC('Client Info'!M1331,Reference!$C$4)=YEARFRAC('Client Info'!M1331,Reference!$C$4),0,0))))))))</f>
        <v>25</v>
      </c>
      <c r="D1331" s="19">
        <f>IF(OR('Client Info'!J1331=Reference!$A$7),0,IF(OR(Reference!$A$5='Client Info'!J1331, 'Client Info'!J1331=Reference!$A$19,'Client Info'!J1331=Reference!$A$23,'Client Info'!J1331=Reference!$A$12),25, IF(OR('Client Info'!J1331=Reference!$A$6, 'Client Info'!J1331=Reference!$A$16),15, IF(OR('Client Info'!J1331=Reference!$A$4,'Client Info'!J1331=Reference!$A$13,'Client Info'!J1331=Reference!$A$17,),5,0))))</f>
        <v>0</v>
      </c>
      <c r="E1331" s="19">
        <f>IF('Client Info'!O1331&lt;Reference!$E$5,0,IF(AND('Client Info'!O1331&gt;=Reference!$E$5,'Client Info'!O1331&lt;Reference!$E$6),5,IF(AND('Client Info'!O1331&gt;=Reference!$E$6,'Client Info'!O1331&lt;Reference!$E$7),15,IF(Reference!$E$7&lt;='Client Info'!O1331,25))))</f>
        <v>0</v>
      </c>
      <c r="F1331" s="19">
        <f>IF(OR('Client Info'!R1331=Reference!$B$4,'Client Info'!R1331=Reference!$B$5,'Client Info'!R1331=Reference!$B$6),25,0)</f>
        <v>0</v>
      </c>
      <c r="G1331" s="19">
        <f t="shared" ca="1" si="22"/>
        <v>25</v>
      </c>
      <c r="H1331" s="19" t="s">
        <v>1659</v>
      </c>
    </row>
    <row r="1332" spans="1:8" x14ac:dyDescent="0.35">
      <c r="A1332" s="7" t="str">
        <f>VLOOKUP(B1332,'Client Info'!$A:$B,2, FALSE)</f>
        <v>Bruce Hazuka</v>
      </c>
      <c r="B1332" s="19" t="str">
        <f>'Client Info'!A1332</f>
        <v>EDC2575</v>
      </c>
      <c r="C1332" s="19">
        <f ca="1">(IF('Client Info'!M1332="","",(IF(YEARFRAC('Client Info'!M1332,Reference!$C$4)&lt;1,0,IF(AND(YEARFRAC('Client Info'!M1332,Reference!$C$4)&gt;=1,YEARFRAC('Client Info'!M1332,Reference!$C$4)&lt;=3),5,IF(AND(YEARFRAC('Client Info'!M1332,Reference!$C$4)&gt;=4,YEARFRAC('Client Info'!M1332,Reference!$C$4)&lt;=7),15,IF(YEARFRAC('Client Info'!M1332,Reference!$C$4)&gt;=8,25,IF(YEARFRAC('Client Info'!M1332,Reference!$C$4)=YEARFRAC('Client Info'!M1332,Reference!$C$4),0,0))))))))</f>
        <v>5</v>
      </c>
      <c r="D1332" s="19">
        <f>IF(OR('Client Info'!J1332=Reference!$A$7),0,IF(OR(Reference!$A$5='Client Info'!J1332, 'Client Info'!J1332=Reference!$A$19,'Client Info'!J1332=Reference!$A$23,'Client Info'!J1332=Reference!$A$12),25, IF(OR('Client Info'!J1332=Reference!$A$6, 'Client Info'!J1332=Reference!$A$16),15, IF(OR('Client Info'!J1332=Reference!$A$4,'Client Info'!J1332=Reference!$A$13,'Client Info'!J1332=Reference!$A$17,),5,0))))</f>
        <v>5</v>
      </c>
      <c r="E1332" s="19">
        <f>IF('Client Info'!O1332&lt;Reference!$E$5,0,IF(AND('Client Info'!O1332&gt;=Reference!$E$5,'Client Info'!O1332&lt;Reference!$E$6),5,IF(AND('Client Info'!O1332&gt;=Reference!$E$6,'Client Info'!O1332&lt;Reference!$E$7),15,IF(Reference!$E$7&lt;='Client Info'!O1332,25))))</f>
        <v>0</v>
      </c>
      <c r="F1332" s="19">
        <f>IF(OR('Client Info'!R1332=Reference!$B$4,'Client Info'!R1332=Reference!$B$5,'Client Info'!R1332=Reference!$B$6),25,0)</f>
        <v>0</v>
      </c>
      <c r="G1332" s="19">
        <f t="shared" ca="1" si="22"/>
        <v>10</v>
      </c>
      <c r="H1332" s="19" t="s">
        <v>935</v>
      </c>
    </row>
    <row r="1333" spans="1:8" x14ac:dyDescent="0.35">
      <c r="A1333" s="7" t="str">
        <f>VLOOKUP(B1333,'Client Info'!$A:$B,2, FALSE)</f>
        <v>Alondra Gaytan</v>
      </c>
      <c r="B1333" s="19" t="str">
        <f>'Client Info'!A1333</f>
        <v>EDC2160</v>
      </c>
      <c r="C1333" s="19">
        <f ca="1">(IF('Client Info'!M1333="","",(IF(YEARFRAC('Client Info'!M1333,Reference!$C$4)&lt;1,0,IF(AND(YEARFRAC('Client Info'!M1333,Reference!$C$4)&gt;=1,YEARFRAC('Client Info'!M1333,Reference!$C$4)&lt;=3),5,IF(AND(YEARFRAC('Client Info'!M1333,Reference!$C$4)&gt;=4,YEARFRAC('Client Info'!M1333,Reference!$C$4)&lt;=7),15,IF(YEARFRAC('Client Info'!M1333,Reference!$C$4)&gt;=8,25,IF(YEARFRAC('Client Info'!M1333,Reference!$C$4)=YEARFRAC('Client Info'!M1333,Reference!$C$4),0,0))))))))</f>
        <v>15</v>
      </c>
      <c r="D1333" s="19">
        <f>IF(OR('Client Info'!J1333=Reference!$A$7),0,IF(OR(Reference!$A$5='Client Info'!J1333, 'Client Info'!J1333=Reference!$A$19,'Client Info'!J1333=Reference!$A$23,'Client Info'!J1333=Reference!$A$12),25, IF(OR('Client Info'!J1333=Reference!$A$6, 'Client Info'!J1333=Reference!$A$16),15, IF(OR('Client Info'!J1333=Reference!$A$4,'Client Info'!J1333=Reference!$A$13,'Client Info'!J1333=Reference!$A$17,),5,0))))</f>
        <v>25</v>
      </c>
      <c r="E1333" s="19">
        <f>IF('Client Info'!O1333&lt;Reference!$E$5,0,IF(AND('Client Info'!O1333&gt;=Reference!$E$5,'Client Info'!O1333&lt;Reference!$E$6),5,IF(AND('Client Info'!O1333&gt;=Reference!$E$6,'Client Info'!O1333&lt;Reference!$E$7),15,IF(Reference!$E$7&lt;='Client Info'!O1333,25))))</f>
        <v>15</v>
      </c>
      <c r="F1333" s="19">
        <f>IF(OR('Client Info'!R1333=Reference!$B$4,'Client Info'!R1333=Reference!$B$5,'Client Info'!R1333=Reference!$B$6),25,0)</f>
        <v>0</v>
      </c>
      <c r="G1333" s="19">
        <f t="shared" ca="1" si="22"/>
        <v>55</v>
      </c>
      <c r="H1333" s="19" t="s">
        <v>885</v>
      </c>
    </row>
    <row r="1334" spans="1:8" x14ac:dyDescent="0.35">
      <c r="A1334" s="7" t="str">
        <f>VLOOKUP(B1334,'Client Info'!$A:$B,2, FALSE)</f>
        <v>Rose Obetz</v>
      </c>
      <c r="B1334" s="19" t="str">
        <f>'Client Info'!A1334</f>
        <v>EDC2385</v>
      </c>
      <c r="C1334" s="19">
        <f ca="1">(IF('Client Info'!M1334="","",(IF(YEARFRAC('Client Info'!M1334,Reference!$C$4)&lt;1,0,IF(AND(YEARFRAC('Client Info'!M1334,Reference!$C$4)&gt;=1,YEARFRAC('Client Info'!M1334,Reference!$C$4)&lt;=3),5,IF(AND(YEARFRAC('Client Info'!M1334,Reference!$C$4)&gt;=4,YEARFRAC('Client Info'!M1334,Reference!$C$4)&lt;=7),15,IF(YEARFRAC('Client Info'!M1334,Reference!$C$4)&gt;=8,25,IF(YEARFRAC('Client Info'!M1334,Reference!$C$4)=YEARFRAC('Client Info'!M1334,Reference!$C$4),0,0))))))))</f>
        <v>5</v>
      </c>
      <c r="D1334" s="19">
        <f>IF(OR('Client Info'!J1334=Reference!$A$7),0,IF(OR(Reference!$A$5='Client Info'!J1334, 'Client Info'!J1334=Reference!$A$19,'Client Info'!J1334=Reference!$A$23,'Client Info'!J1334=Reference!$A$12),25, IF(OR('Client Info'!J1334=Reference!$A$6, 'Client Info'!J1334=Reference!$A$16),15, IF(OR('Client Info'!J1334=Reference!$A$4,'Client Info'!J1334=Reference!$A$13,'Client Info'!J1334=Reference!$A$17,),5,0))))</f>
        <v>5</v>
      </c>
      <c r="E1334" s="19">
        <f>IF('Client Info'!O1334&lt;Reference!$E$5,0,IF(AND('Client Info'!O1334&gt;=Reference!$E$5,'Client Info'!O1334&lt;Reference!$E$6),5,IF(AND('Client Info'!O1334&gt;=Reference!$E$6,'Client Info'!O1334&lt;Reference!$E$7),15,IF(Reference!$E$7&lt;='Client Info'!O1334,25))))</f>
        <v>0</v>
      </c>
      <c r="F1334" s="19">
        <f>IF(OR('Client Info'!R1334=Reference!$B$4,'Client Info'!R1334=Reference!$B$5,'Client Info'!R1334=Reference!$B$6),25,0)</f>
        <v>0</v>
      </c>
      <c r="G1334" s="19">
        <f t="shared" ca="1" si="22"/>
        <v>10</v>
      </c>
      <c r="H1334" s="19" t="s">
        <v>874</v>
      </c>
    </row>
    <row r="1335" spans="1:8" x14ac:dyDescent="0.35">
      <c r="A1335" s="7" t="str">
        <f>VLOOKUP(B1335,'Client Info'!$A:$B,2, FALSE)</f>
        <v>Ray Bowman</v>
      </c>
      <c r="B1335" s="19" t="str">
        <f>'Client Info'!A1335</f>
        <v>EDC1499</v>
      </c>
      <c r="C1335" s="19" t="str">
        <f>(IF('Client Info'!M1335="","",(IF(YEARFRAC('Client Info'!M1335,Reference!$C$4)&lt;1,0,IF(AND(YEARFRAC('Client Info'!M1335,Reference!$C$4)&gt;=1,YEARFRAC('Client Info'!M1335,Reference!$C$4)&lt;=3),5,IF(AND(YEARFRAC('Client Info'!M1335,Reference!$C$4)&gt;=4,YEARFRAC('Client Info'!M1335,Reference!$C$4)&lt;=7),15,IF(YEARFRAC('Client Info'!M1335,Reference!$C$4)&gt;=8,25,IF(YEARFRAC('Client Info'!M1335,Reference!$C$4)=YEARFRAC('Client Info'!M1335,Reference!$C$4),0,0))))))))</f>
        <v/>
      </c>
      <c r="D1335" s="19">
        <f>IF(OR('Client Info'!J1335=Reference!$A$7),0,IF(OR(Reference!$A$5='Client Info'!J1335, 'Client Info'!J1335=Reference!$A$19,'Client Info'!J1335=Reference!$A$23,'Client Info'!J1335=Reference!$A$12),25, IF(OR('Client Info'!J1335=Reference!$A$6, 'Client Info'!J1335=Reference!$A$16),15, IF(OR('Client Info'!J1335=Reference!$A$4,'Client Info'!J1335=Reference!$A$13,'Client Info'!J1335=Reference!$A$17,),5,0))))</f>
        <v>25</v>
      </c>
      <c r="E1335" s="19">
        <f>IF('Client Info'!O1335&lt;Reference!$E$5,0,IF(AND('Client Info'!O1335&gt;=Reference!$E$5,'Client Info'!O1335&lt;Reference!$E$6),5,IF(AND('Client Info'!O1335&gt;=Reference!$E$6,'Client Info'!O1335&lt;Reference!$E$7),15,IF(Reference!$E$7&lt;='Client Info'!O1335,25))))</f>
        <v>0</v>
      </c>
      <c r="F1335" s="19">
        <f>IF(OR('Client Info'!R1335=Reference!$B$4,'Client Info'!R1335=Reference!$B$5,'Client Info'!R1335=Reference!$B$6),25,0)</f>
        <v>0</v>
      </c>
      <c r="G1335" s="19">
        <f t="shared" si="22"/>
        <v>25</v>
      </c>
      <c r="H1335" s="19" t="s">
        <v>912</v>
      </c>
    </row>
    <row r="1336" spans="1:8" x14ac:dyDescent="0.35">
      <c r="A1336" s="7" t="str">
        <f>VLOOKUP(B1336,'Client Info'!$A:$B,2, FALSE)</f>
        <v>Jason Ham</v>
      </c>
      <c r="B1336" s="19" t="str">
        <f>'Client Info'!A1336</f>
        <v>EDC1491</v>
      </c>
      <c r="C1336" s="19" t="str">
        <f>(IF('Client Info'!M1336="","",(IF(YEARFRAC('Client Info'!M1336,Reference!$C$4)&lt;1,0,IF(AND(YEARFRAC('Client Info'!M1336,Reference!$C$4)&gt;=1,YEARFRAC('Client Info'!M1336,Reference!$C$4)&lt;=3),5,IF(AND(YEARFRAC('Client Info'!M1336,Reference!$C$4)&gt;=4,YEARFRAC('Client Info'!M1336,Reference!$C$4)&lt;=7),15,IF(YEARFRAC('Client Info'!M1336,Reference!$C$4)&gt;=8,25,IF(YEARFRAC('Client Info'!M1336,Reference!$C$4)=YEARFRAC('Client Info'!M1336,Reference!$C$4),0,0))))))))</f>
        <v/>
      </c>
      <c r="D1336" s="19">
        <f>IF(OR('Client Info'!J1336=Reference!$A$7),0,IF(OR(Reference!$A$5='Client Info'!J1336, 'Client Info'!J1336=Reference!$A$19,'Client Info'!J1336=Reference!$A$23,'Client Info'!J1336=Reference!$A$12),25, IF(OR('Client Info'!J1336=Reference!$A$6, 'Client Info'!J1336=Reference!$A$16),15, IF(OR('Client Info'!J1336=Reference!$A$4,'Client Info'!J1336=Reference!$A$13,'Client Info'!J1336=Reference!$A$17,),5,0))))</f>
        <v>0</v>
      </c>
      <c r="E1336" s="19">
        <f>IF('Client Info'!O1336&lt;Reference!$E$5,0,IF(AND('Client Info'!O1336&gt;=Reference!$E$5,'Client Info'!O1336&lt;Reference!$E$6),5,IF(AND('Client Info'!O1336&gt;=Reference!$E$6,'Client Info'!O1336&lt;Reference!$E$7),15,IF(Reference!$E$7&lt;='Client Info'!O1336,25))))</f>
        <v>0</v>
      </c>
      <c r="F1336" s="19">
        <f>IF(OR('Client Info'!R1336=Reference!$B$4,'Client Info'!R1336=Reference!$B$5,'Client Info'!R1336=Reference!$B$6),25,0)</f>
        <v>0</v>
      </c>
      <c r="G1336" s="19">
        <f t="shared" si="22"/>
        <v>0</v>
      </c>
      <c r="H1336" s="19" t="s">
        <v>1613</v>
      </c>
    </row>
    <row r="1337" spans="1:8" x14ac:dyDescent="0.35">
      <c r="A1337" s="7" t="str">
        <f>VLOOKUP(B1337,'Client Info'!$A:$B,2, FALSE)</f>
        <v>Clare Briglio</v>
      </c>
      <c r="B1337" s="19" t="str">
        <f>'Client Info'!A1337</f>
        <v>EDC2140</v>
      </c>
      <c r="C1337" s="19">
        <f ca="1">(IF('Client Info'!M1337="","",(IF(YEARFRAC('Client Info'!M1337,Reference!$C$4)&lt;1,0,IF(AND(YEARFRAC('Client Info'!M1337,Reference!$C$4)&gt;=1,YEARFRAC('Client Info'!M1337,Reference!$C$4)&lt;=3),5,IF(AND(YEARFRAC('Client Info'!M1337,Reference!$C$4)&gt;=4,YEARFRAC('Client Info'!M1337,Reference!$C$4)&lt;=7),15,IF(YEARFRAC('Client Info'!M1337,Reference!$C$4)&gt;=8,25,IF(YEARFRAC('Client Info'!M1337,Reference!$C$4)=YEARFRAC('Client Info'!M1337,Reference!$C$4),0,0))))))))</f>
        <v>5</v>
      </c>
      <c r="D1337" s="19">
        <f>IF(OR('Client Info'!J1337=Reference!$A$7),0,IF(OR(Reference!$A$5='Client Info'!J1337, 'Client Info'!J1337=Reference!$A$19,'Client Info'!J1337=Reference!$A$23,'Client Info'!J1337=Reference!$A$12),25, IF(OR('Client Info'!J1337=Reference!$A$6, 'Client Info'!J1337=Reference!$A$16),15, IF(OR('Client Info'!J1337=Reference!$A$4,'Client Info'!J1337=Reference!$A$13,'Client Info'!J1337=Reference!$A$17,),5,0))))</f>
        <v>5</v>
      </c>
      <c r="E1337" s="19">
        <f>IF('Client Info'!O1337&lt;Reference!$E$5,0,IF(AND('Client Info'!O1337&gt;=Reference!$E$5,'Client Info'!O1337&lt;Reference!$E$6),5,IF(AND('Client Info'!O1337&gt;=Reference!$E$6,'Client Info'!O1337&lt;Reference!$E$7),15,IF(Reference!$E$7&lt;='Client Info'!O1337,25))))</f>
        <v>0</v>
      </c>
      <c r="F1337" s="19">
        <f>IF(OR('Client Info'!R1337=Reference!$B$4,'Client Info'!R1337=Reference!$B$5,'Client Info'!R1337=Reference!$B$6),25,0)</f>
        <v>0</v>
      </c>
      <c r="G1337" s="19">
        <f t="shared" ca="1" si="22"/>
        <v>10</v>
      </c>
      <c r="H1337" s="19" t="s">
        <v>809</v>
      </c>
    </row>
    <row r="1338" spans="1:8" x14ac:dyDescent="0.35">
      <c r="A1338" s="7" t="str">
        <f>VLOOKUP(B1338,'Client Info'!$A:$B,2, FALSE)</f>
        <v>Shalene Hayman</v>
      </c>
      <c r="B1338" s="19" t="str">
        <f>'Client Info'!A1338</f>
        <v>EDC2921RR</v>
      </c>
      <c r="C1338" s="19">
        <f ca="1">(IF('Client Info'!M1338="","",(IF(YEARFRAC('Client Info'!M1338,Reference!$C$4)&lt;1,0,IF(AND(YEARFRAC('Client Info'!M1338,Reference!$C$4)&gt;=1,YEARFRAC('Client Info'!M1338,Reference!$C$4)&lt;=3),5,IF(AND(YEARFRAC('Client Info'!M1338,Reference!$C$4)&gt;=4,YEARFRAC('Client Info'!M1338,Reference!$C$4)&lt;=7),15,IF(YEARFRAC('Client Info'!M1338,Reference!$C$4)&gt;=8,25,IF(YEARFRAC('Client Info'!M1338,Reference!$C$4)=YEARFRAC('Client Info'!M1338,Reference!$C$4),0,0))))))))</f>
        <v>25</v>
      </c>
      <c r="D1338" s="19">
        <f>IF(OR('Client Info'!J1338=Reference!$A$7),0,IF(OR(Reference!$A$5='Client Info'!J1338, 'Client Info'!J1338=Reference!$A$19,'Client Info'!J1338=Reference!$A$23,'Client Info'!J1338=Reference!$A$12),25, IF(OR('Client Info'!J1338=Reference!$A$6, 'Client Info'!J1338=Reference!$A$16),15, IF(OR('Client Info'!J1338=Reference!$A$4,'Client Info'!J1338=Reference!$A$13,'Client Info'!J1338=Reference!$A$17,),5,0))))</f>
        <v>0</v>
      </c>
      <c r="E1338" s="19">
        <f>IF('Client Info'!O1338&lt;Reference!$E$5,0,IF(AND('Client Info'!O1338&gt;=Reference!$E$5,'Client Info'!O1338&lt;Reference!$E$6),5,IF(AND('Client Info'!O1338&gt;=Reference!$E$6,'Client Info'!O1338&lt;Reference!$E$7),15,IF(Reference!$E$7&lt;='Client Info'!O1338,25))))</f>
        <v>0</v>
      </c>
      <c r="F1338" s="19">
        <f>IF(OR('Client Info'!R1338=Reference!$B$4,'Client Info'!R1338=Reference!$B$5,'Client Info'!R1338=Reference!$B$6),25,0)</f>
        <v>25</v>
      </c>
      <c r="G1338" s="19">
        <f t="shared" ca="1" si="22"/>
        <v>50</v>
      </c>
      <c r="H1338" s="19" t="s">
        <v>909</v>
      </c>
    </row>
    <row r="1339" spans="1:8" x14ac:dyDescent="0.35">
      <c r="A1339" s="7" t="str">
        <f>VLOOKUP(B1339,'Client Info'!$A:$B,2, FALSE)</f>
        <v>Rose Obetz</v>
      </c>
      <c r="B1339" s="19" t="str">
        <f>'Client Info'!A1339</f>
        <v>EDC2007</v>
      </c>
      <c r="C1339" s="19" t="str">
        <f>(IF('Client Info'!M1339="","",(IF(YEARFRAC('Client Info'!M1339,Reference!$C$4)&lt;1,0,IF(AND(YEARFRAC('Client Info'!M1339,Reference!$C$4)&gt;=1,YEARFRAC('Client Info'!M1339,Reference!$C$4)&lt;=3),5,IF(AND(YEARFRAC('Client Info'!M1339,Reference!$C$4)&gt;=4,YEARFRAC('Client Info'!M1339,Reference!$C$4)&lt;=7),15,IF(YEARFRAC('Client Info'!M1339,Reference!$C$4)&gt;=8,25,IF(YEARFRAC('Client Info'!M1339,Reference!$C$4)=YEARFRAC('Client Info'!M1339,Reference!$C$4),0,0))))))))</f>
        <v/>
      </c>
      <c r="D1339" s="19">
        <f>IF(OR('Client Info'!J1339=Reference!$A$7),0,IF(OR(Reference!$A$5='Client Info'!J1339, 'Client Info'!J1339=Reference!$A$19,'Client Info'!J1339=Reference!$A$23,'Client Info'!J1339=Reference!$A$12),25, IF(OR('Client Info'!J1339=Reference!$A$6, 'Client Info'!J1339=Reference!$A$16),15, IF(OR('Client Info'!J1339=Reference!$A$4,'Client Info'!J1339=Reference!$A$13,'Client Info'!J1339=Reference!$A$17,),5,0))))</f>
        <v>0</v>
      </c>
      <c r="E1339" s="19">
        <f>IF('Client Info'!O1339&lt;Reference!$E$5,0,IF(AND('Client Info'!O1339&gt;=Reference!$E$5,'Client Info'!O1339&lt;Reference!$E$6),5,IF(AND('Client Info'!O1339&gt;=Reference!$E$6,'Client Info'!O1339&lt;Reference!$E$7),15,IF(Reference!$E$7&lt;='Client Info'!O1339,25))))</f>
        <v>0</v>
      </c>
      <c r="F1339" s="19">
        <f>IF(OR('Client Info'!R1339=Reference!$B$4,'Client Info'!R1339=Reference!$B$5,'Client Info'!R1339=Reference!$B$6),25,0)</f>
        <v>0</v>
      </c>
      <c r="G1339" s="19">
        <f t="shared" si="22"/>
        <v>0</v>
      </c>
      <c r="H1339" s="19" t="s">
        <v>874</v>
      </c>
    </row>
    <row r="1340" spans="1:8" x14ac:dyDescent="0.35">
      <c r="A1340" s="7" t="str">
        <f>VLOOKUP(B1340,'Client Info'!$A:$B,2, FALSE)</f>
        <v>Gonzalo Fernandez</v>
      </c>
      <c r="B1340" s="19" t="str">
        <f>'Client Info'!A1340</f>
        <v>EDC2486</v>
      </c>
      <c r="C1340" s="19">
        <f ca="1">(IF('Client Info'!M1340="","",(IF(YEARFRAC('Client Info'!M1340,Reference!$C$4)&lt;1,0,IF(AND(YEARFRAC('Client Info'!M1340,Reference!$C$4)&gt;=1,YEARFRAC('Client Info'!M1340,Reference!$C$4)&lt;=3),5,IF(AND(YEARFRAC('Client Info'!M1340,Reference!$C$4)&gt;=4,YEARFRAC('Client Info'!M1340,Reference!$C$4)&lt;=7),15,IF(YEARFRAC('Client Info'!M1340,Reference!$C$4)&gt;=8,25,IF(YEARFRAC('Client Info'!M1340,Reference!$C$4)=YEARFRAC('Client Info'!M1340,Reference!$C$4),0,0))))))))</f>
        <v>25</v>
      </c>
      <c r="D1340" s="19">
        <f>IF(OR('Client Info'!J1340=Reference!$A$7),0,IF(OR(Reference!$A$5='Client Info'!J1340, 'Client Info'!J1340=Reference!$A$19,'Client Info'!J1340=Reference!$A$23,'Client Info'!J1340=Reference!$A$12),25, IF(OR('Client Info'!J1340=Reference!$A$6, 'Client Info'!J1340=Reference!$A$16),15, IF(OR('Client Info'!J1340=Reference!$A$4,'Client Info'!J1340=Reference!$A$13,'Client Info'!J1340=Reference!$A$17,),5,0))))</f>
        <v>15</v>
      </c>
      <c r="E1340" s="19">
        <f>IF('Client Info'!O1340&lt;Reference!$E$5,0,IF(AND('Client Info'!O1340&gt;=Reference!$E$5,'Client Info'!O1340&lt;Reference!$E$6),5,IF(AND('Client Info'!O1340&gt;=Reference!$E$6,'Client Info'!O1340&lt;Reference!$E$7),15,IF(Reference!$E$7&lt;='Client Info'!O1340,25))))</f>
        <v>25</v>
      </c>
      <c r="F1340" s="19">
        <f>IF(OR('Client Info'!R1340=Reference!$B$4,'Client Info'!R1340=Reference!$B$5,'Client Info'!R1340=Reference!$B$6),25,0)</f>
        <v>0</v>
      </c>
      <c r="G1340" s="19">
        <f t="shared" ca="1" si="22"/>
        <v>65</v>
      </c>
      <c r="H1340" s="19" t="s">
        <v>848</v>
      </c>
    </row>
    <row r="1341" spans="1:8" x14ac:dyDescent="0.35">
      <c r="A1341" s="7" t="str">
        <f>VLOOKUP(B1341,'Client Info'!$A:$B,2, FALSE)</f>
        <v>Rose Obetz</v>
      </c>
      <c r="B1341" s="19" t="str">
        <f>'Client Info'!A1341</f>
        <v>EDC1900gRR</v>
      </c>
      <c r="C1341" s="19">
        <f ca="1">(IF('Client Info'!M1341="","",(IF(YEARFRAC('Client Info'!M1341,Reference!$C$4)&lt;1,0,IF(AND(YEARFRAC('Client Info'!M1341,Reference!$C$4)&gt;=1,YEARFRAC('Client Info'!M1341,Reference!$C$4)&lt;=3),5,IF(AND(YEARFRAC('Client Info'!M1341,Reference!$C$4)&gt;=4,YEARFRAC('Client Info'!M1341,Reference!$C$4)&lt;=7),15,IF(YEARFRAC('Client Info'!M1341,Reference!$C$4)&gt;=8,25,IF(YEARFRAC('Client Info'!M1341,Reference!$C$4)=YEARFRAC('Client Info'!M1341,Reference!$C$4),0,0))))))))</f>
        <v>5</v>
      </c>
      <c r="D1341" s="19">
        <f>IF(OR('Client Info'!J1341=Reference!$A$7),0,IF(OR(Reference!$A$5='Client Info'!J1341, 'Client Info'!J1341=Reference!$A$19,'Client Info'!J1341=Reference!$A$23,'Client Info'!J1341=Reference!$A$12),25, IF(OR('Client Info'!J1341=Reference!$A$6, 'Client Info'!J1341=Reference!$A$16),15, IF(OR('Client Info'!J1341=Reference!$A$4,'Client Info'!J1341=Reference!$A$13,'Client Info'!J1341=Reference!$A$17,),5,0))))</f>
        <v>15</v>
      </c>
      <c r="E1341" s="19">
        <f>IF('Client Info'!O1341&lt;Reference!$E$5,0,IF(AND('Client Info'!O1341&gt;=Reference!$E$5,'Client Info'!O1341&lt;Reference!$E$6),5,IF(AND('Client Info'!O1341&gt;=Reference!$E$6,'Client Info'!O1341&lt;Reference!$E$7),15,IF(Reference!$E$7&lt;='Client Info'!O1341,25))))</f>
        <v>0</v>
      </c>
      <c r="F1341" s="19">
        <f>IF(OR('Client Info'!R1341=Reference!$B$4,'Client Info'!R1341=Reference!$B$5,'Client Info'!R1341=Reference!$B$6),25,0)</f>
        <v>0</v>
      </c>
      <c r="G1341" s="19">
        <f t="shared" ca="1" si="22"/>
        <v>20</v>
      </c>
      <c r="H1341" s="19" t="s">
        <v>874</v>
      </c>
    </row>
    <row r="1342" spans="1:8" x14ac:dyDescent="0.35">
      <c r="A1342" s="7" t="str">
        <f>VLOOKUP(B1342,'Client Info'!$A:$B,2, FALSE)</f>
        <v>Bill Bartels</v>
      </c>
      <c r="B1342" s="19" t="str">
        <f>'Client Info'!A1342</f>
        <v>EDC0264</v>
      </c>
      <c r="C1342" s="19">
        <f ca="1">(IF('Client Info'!M1342="","",(IF(YEARFRAC('Client Info'!M1342,Reference!$C$4)&lt;1,0,IF(AND(YEARFRAC('Client Info'!M1342,Reference!$C$4)&gt;=1,YEARFRAC('Client Info'!M1342,Reference!$C$4)&lt;=3),5,IF(AND(YEARFRAC('Client Info'!M1342,Reference!$C$4)&gt;=4,YEARFRAC('Client Info'!M1342,Reference!$C$4)&lt;=7),15,IF(YEARFRAC('Client Info'!M1342,Reference!$C$4)&gt;=8,25,IF(YEARFRAC('Client Info'!M1342,Reference!$C$4)=YEARFRAC('Client Info'!M1342,Reference!$C$4),0,0))))))))</f>
        <v>5</v>
      </c>
      <c r="D1342" s="19">
        <f>IF(OR('Client Info'!J1342=Reference!$A$7),0,IF(OR(Reference!$A$5='Client Info'!J1342, 'Client Info'!J1342=Reference!$A$19,'Client Info'!J1342=Reference!$A$23,'Client Info'!J1342=Reference!$A$12),25, IF(OR('Client Info'!J1342=Reference!$A$6, 'Client Info'!J1342=Reference!$A$16),15, IF(OR('Client Info'!J1342=Reference!$A$4,'Client Info'!J1342=Reference!$A$13,'Client Info'!J1342=Reference!$A$17,),5,0))))</f>
        <v>15</v>
      </c>
      <c r="E1342" s="19">
        <f>IF('Client Info'!O1342&lt;Reference!$E$5,0,IF(AND('Client Info'!O1342&gt;=Reference!$E$5,'Client Info'!O1342&lt;Reference!$E$6),5,IF(AND('Client Info'!O1342&gt;=Reference!$E$6,'Client Info'!O1342&lt;Reference!$E$7),15,IF(Reference!$E$7&lt;='Client Info'!O1342,25))))</f>
        <v>0</v>
      </c>
      <c r="F1342" s="19">
        <f>IF(OR('Client Info'!R1342=Reference!$B$4,'Client Info'!R1342=Reference!$B$5,'Client Info'!R1342=Reference!$B$6),25,0)</f>
        <v>25</v>
      </c>
      <c r="G1342" s="19">
        <f t="shared" ca="1" si="22"/>
        <v>45</v>
      </c>
      <c r="H1342" s="19" t="s">
        <v>812</v>
      </c>
    </row>
    <row r="1343" spans="1:8" x14ac:dyDescent="0.35">
      <c r="A1343" s="7" t="str">
        <f>VLOOKUP(B1343,'Client Info'!$A:$B,2, FALSE)</f>
        <v>Bill Bartels</v>
      </c>
      <c r="B1343" s="19" t="str">
        <f>'Client Info'!A1343</f>
        <v>EDC2733</v>
      </c>
      <c r="C1343" s="19">
        <f ca="1">(IF('Client Info'!M1343="","",(IF(YEARFRAC('Client Info'!M1343,Reference!$C$4)&lt;1,0,IF(AND(YEARFRAC('Client Info'!M1343,Reference!$C$4)&gt;=1,YEARFRAC('Client Info'!M1343,Reference!$C$4)&lt;=3),5,IF(AND(YEARFRAC('Client Info'!M1343,Reference!$C$4)&gt;=4,YEARFRAC('Client Info'!M1343,Reference!$C$4)&lt;=7),15,IF(YEARFRAC('Client Info'!M1343,Reference!$C$4)&gt;=8,25,IF(YEARFRAC('Client Info'!M1343,Reference!$C$4)=YEARFRAC('Client Info'!M1343,Reference!$C$4),0,0))))))))</f>
        <v>0</v>
      </c>
      <c r="D1343" s="19">
        <f>IF(OR('Client Info'!J1343=Reference!$A$7),0,IF(OR(Reference!$A$5='Client Info'!J1343, 'Client Info'!J1343=Reference!$A$19,'Client Info'!J1343=Reference!$A$23,'Client Info'!J1343=Reference!$A$12),25, IF(OR('Client Info'!J1343=Reference!$A$6, 'Client Info'!J1343=Reference!$A$16),15, IF(OR('Client Info'!J1343=Reference!$A$4,'Client Info'!J1343=Reference!$A$13,'Client Info'!J1343=Reference!$A$17,),5,0))))</f>
        <v>5</v>
      </c>
      <c r="E1343" s="19">
        <f>IF('Client Info'!O1343&lt;Reference!$E$5,0,IF(AND('Client Info'!O1343&gt;=Reference!$E$5,'Client Info'!O1343&lt;Reference!$E$6),5,IF(AND('Client Info'!O1343&gt;=Reference!$E$6,'Client Info'!O1343&lt;Reference!$E$7),15,IF(Reference!$E$7&lt;='Client Info'!O1343,25))))</f>
        <v>0</v>
      </c>
      <c r="F1343" s="19">
        <f>IF(OR('Client Info'!R1343=Reference!$B$4,'Client Info'!R1343=Reference!$B$5,'Client Info'!R1343=Reference!$B$6),25,0)</f>
        <v>25</v>
      </c>
      <c r="G1343" s="19">
        <f t="shared" ca="1" si="22"/>
        <v>30</v>
      </c>
      <c r="H1343" s="19" t="s">
        <v>812</v>
      </c>
    </row>
    <row r="1344" spans="1:8" x14ac:dyDescent="0.35">
      <c r="A1344" s="7" t="str">
        <f>VLOOKUP(B1344,'Client Info'!$A:$B,2, FALSE)</f>
        <v>Eric J. Zackrison</v>
      </c>
      <c r="B1344" s="19" t="str">
        <f>'Client Info'!A1344</f>
        <v>EDC2471</v>
      </c>
      <c r="C1344" s="19">
        <f ca="1">(IF('Client Info'!M1344="","",(IF(YEARFRAC('Client Info'!M1344,Reference!$C$4)&lt;1,0,IF(AND(YEARFRAC('Client Info'!M1344,Reference!$C$4)&gt;=1,YEARFRAC('Client Info'!M1344,Reference!$C$4)&lt;=3),5,IF(AND(YEARFRAC('Client Info'!M1344,Reference!$C$4)&gt;=4,YEARFRAC('Client Info'!M1344,Reference!$C$4)&lt;=7),15,IF(YEARFRAC('Client Info'!M1344,Reference!$C$4)&gt;=8,25,IF(YEARFRAC('Client Info'!M1344,Reference!$C$4)=YEARFRAC('Client Info'!M1344,Reference!$C$4),0,0))))))))</f>
        <v>5</v>
      </c>
      <c r="D1344" s="19">
        <f>IF(OR('Client Info'!J1344=Reference!$A$7),0,IF(OR(Reference!$A$5='Client Info'!J1344, 'Client Info'!J1344=Reference!$A$19,'Client Info'!J1344=Reference!$A$23,'Client Info'!J1344=Reference!$A$12),25, IF(OR('Client Info'!J1344=Reference!$A$6, 'Client Info'!J1344=Reference!$A$16),15, IF(OR('Client Info'!J1344=Reference!$A$4,'Client Info'!J1344=Reference!$A$13,'Client Info'!J1344=Reference!$A$17,),5,0))))</f>
        <v>0</v>
      </c>
      <c r="E1344" s="19">
        <f>IF('Client Info'!O1344&lt;Reference!$E$5,0,IF(AND('Client Info'!O1344&gt;=Reference!$E$5,'Client Info'!O1344&lt;Reference!$E$6),5,IF(AND('Client Info'!O1344&gt;=Reference!$E$6,'Client Info'!O1344&lt;Reference!$E$7),15,IF(Reference!$E$7&lt;='Client Info'!O1344,25))))</f>
        <v>5</v>
      </c>
      <c r="F1344" s="19">
        <f>IF(OR('Client Info'!R1344=Reference!$B$4,'Client Info'!R1344=Reference!$B$5,'Client Info'!R1344=Reference!$B$6),25,0)</f>
        <v>0</v>
      </c>
      <c r="G1344" s="19">
        <f t="shared" ca="1" si="22"/>
        <v>10</v>
      </c>
      <c r="H1344" s="19" t="s">
        <v>1367</v>
      </c>
    </row>
    <row r="1345" spans="1:8" x14ac:dyDescent="0.35">
      <c r="A1345" s="7" t="str">
        <f>VLOOKUP(B1345,'Client Info'!$A:$B,2, FALSE)</f>
        <v>Bill Bartels</v>
      </c>
      <c r="B1345" s="19" t="str">
        <f>'Client Info'!A1345</f>
        <v>EDC2708</v>
      </c>
      <c r="C1345" s="19" t="str">
        <f>(IF('Client Info'!M1345="","",(IF(YEARFRAC('Client Info'!M1345,Reference!$C$4)&lt;1,0,IF(AND(YEARFRAC('Client Info'!M1345,Reference!$C$4)&gt;=1,YEARFRAC('Client Info'!M1345,Reference!$C$4)&lt;=3),5,IF(AND(YEARFRAC('Client Info'!M1345,Reference!$C$4)&gt;=4,YEARFRAC('Client Info'!M1345,Reference!$C$4)&lt;=7),15,IF(YEARFRAC('Client Info'!M1345,Reference!$C$4)&gt;=8,25,IF(YEARFRAC('Client Info'!M1345,Reference!$C$4)=YEARFRAC('Client Info'!M1345,Reference!$C$4),0,0))))))))</f>
        <v/>
      </c>
      <c r="D1345" s="19">
        <f>IF(OR('Client Info'!J1345=Reference!$A$7),0,IF(OR(Reference!$A$5='Client Info'!J1345, 'Client Info'!J1345=Reference!$A$19,'Client Info'!J1345=Reference!$A$23,'Client Info'!J1345=Reference!$A$12),25, IF(OR('Client Info'!J1345=Reference!$A$6, 'Client Info'!J1345=Reference!$A$16),15, IF(OR('Client Info'!J1345=Reference!$A$4,'Client Info'!J1345=Reference!$A$13,'Client Info'!J1345=Reference!$A$17,),5,0))))</f>
        <v>15</v>
      </c>
      <c r="E1345" s="19">
        <f>IF('Client Info'!O1345&lt;Reference!$E$5,0,IF(AND('Client Info'!O1345&gt;=Reference!$E$5,'Client Info'!O1345&lt;Reference!$E$6),5,IF(AND('Client Info'!O1345&gt;=Reference!$E$6,'Client Info'!O1345&lt;Reference!$E$7),15,IF(Reference!$E$7&lt;='Client Info'!O1345,25))))</f>
        <v>0</v>
      </c>
      <c r="F1345" s="19">
        <f>IF(OR('Client Info'!R1345=Reference!$B$4,'Client Info'!R1345=Reference!$B$5,'Client Info'!R1345=Reference!$B$6),25,0)</f>
        <v>25</v>
      </c>
      <c r="G1345" s="19">
        <f t="shared" si="22"/>
        <v>40</v>
      </c>
      <c r="H1345" s="19" t="s">
        <v>812</v>
      </c>
    </row>
    <row r="1346" spans="1:8" x14ac:dyDescent="0.35">
      <c r="A1346" s="7" t="str">
        <f>VLOOKUP(B1346,'Client Info'!$A:$B,2, FALSE)</f>
        <v>Pat Sweeney</v>
      </c>
      <c r="B1346" s="19" t="str">
        <f>'Client Info'!A1346</f>
        <v>EDC1752</v>
      </c>
      <c r="C1346" s="19">
        <f ca="1">(IF('Client Info'!M1346="","",(IF(YEARFRAC('Client Info'!M1346,Reference!$C$4)&lt;1,0,IF(AND(YEARFRAC('Client Info'!M1346,Reference!$C$4)&gt;=1,YEARFRAC('Client Info'!M1346,Reference!$C$4)&lt;=3),5,IF(AND(YEARFRAC('Client Info'!M1346,Reference!$C$4)&gt;=4,YEARFRAC('Client Info'!M1346,Reference!$C$4)&lt;=7),15,IF(YEARFRAC('Client Info'!M1346,Reference!$C$4)&gt;=8,25,IF(YEARFRAC('Client Info'!M1346,Reference!$C$4)=YEARFRAC('Client Info'!M1346,Reference!$C$4),0,0))))))))</f>
        <v>0</v>
      </c>
      <c r="D1346" s="19">
        <f>IF(OR('Client Info'!J1346=Reference!$A$7),0,IF(OR(Reference!$A$5='Client Info'!J1346, 'Client Info'!J1346=Reference!$A$19,'Client Info'!J1346=Reference!$A$23,'Client Info'!J1346=Reference!$A$12),25, IF(OR('Client Info'!J1346=Reference!$A$6, 'Client Info'!J1346=Reference!$A$16),15, IF(OR('Client Info'!J1346=Reference!$A$4,'Client Info'!J1346=Reference!$A$13,'Client Info'!J1346=Reference!$A$17,),5,0))))</f>
        <v>0</v>
      </c>
      <c r="E1346" s="19">
        <f>IF('Client Info'!O1346&lt;Reference!$E$5,0,IF(AND('Client Info'!O1346&gt;=Reference!$E$5,'Client Info'!O1346&lt;Reference!$E$6),5,IF(AND('Client Info'!O1346&gt;=Reference!$E$6,'Client Info'!O1346&lt;Reference!$E$7),15,IF(Reference!$E$7&lt;='Client Info'!O1346,25))))</f>
        <v>25</v>
      </c>
      <c r="F1346" s="19">
        <f>IF(OR('Client Info'!R1346=Reference!$B$4,'Client Info'!R1346=Reference!$B$5,'Client Info'!R1346=Reference!$B$6),25,0)</f>
        <v>0</v>
      </c>
      <c r="G1346" s="19">
        <f t="shared" ca="1" si="22"/>
        <v>25</v>
      </c>
      <c r="H1346" s="19" t="s">
        <v>796</v>
      </c>
    </row>
    <row r="1347" spans="1:8" x14ac:dyDescent="0.35">
      <c r="A1347" s="7" t="str">
        <f>VLOOKUP(B1347,'Client Info'!$A:$B,2, FALSE)</f>
        <v>Alondra Gaytan</v>
      </c>
      <c r="B1347" s="19" t="str">
        <f>'Client Info'!A1347</f>
        <v>EDC2302</v>
      </c>
      <c r="C1347" s="19" t="str">
        <f>(IF('Client Info'!M1347="","",(IF(YEARFRAC('Client Info'!M1347,Reference!$C$4)&lt;1,0,IF(AND(YEARFRAC('Client Info'!M1347,Reference!$C$4)&gt;=1,YEARFRAC('Client Info'!M1347,Reference!$C$4)&lt;=3),5,IF(AND(YEARFRAC('Client Info'!M1347,Reference!$C$4)&gt;=4,YEARFRAC('Client Info'!M1347,Reference!$C$4)&lt;=7),15,IF(YEARFRAC('Client Info'!M1347,Reference!$C$4)&gt;=8,25,IF(YEARFRAC('Client Info'!M1347,Reference!$C$4)=YEARFRAC('Client Info'!M1347,Reference!$C$4),0,0))))))))</f>
        <v/>
      </c>
      <c r="D1347" s="19">
        <f>IF(OR('Client Info'!J1347=Reference!$A$7),0,IF(OR(Reference!$A$5='Client Info'!J1347, 'Client Info'!J1347=Reference!$A$19,'Client Info'!J1347=Reference!$A$23,'Client Info'!J1347=Reference!$A$12),25, IF(OR('Client Info'!J1347=Reference!$A$6, 'Client Info'!J1347=Reference!$A$16),15, IF(OR('Client Info'!J1347=Reference!$A$4,'Client Info'!J1347=Reference!$A$13,'Client Info'!J1347=Reference!$A$17,),5,0))))</f>
        <v>15</v>
      </c>
      <c r="E1347" s="19">
        <f>IF('Client Info'!O1347&lt;Reference!$E$5,0,IF(AND('Client Info'!O1347&gt;=Reference!$E$5,'Client Info'!O1347&lt;Reference!$E$6),5,IF(AND('Client Info'!O1347&gt;=Reference!$E$6,'Client Info'!O1347&lt;Reference!$E$7),15,IF(Reference!$E$7&lt;='Client Info'!O1347,25))))</f>
        <v>0</v>
      </c>
      <c r="F1347" s="19">
        <f>IF(OR('Client Info'!R1347=Reference!$B$4,'Client Info'!R1347=Reference!$B$5,'Client Info'!R1347=Reference!$B$6),25,0)</f>
        <v>0</v>
      </c>
      <c r="G1347" s="19">
        <f t="shared" si="22"/>
        <v>15</v>
      </c>
      <c r="H1347" s="19" t="s">
        <v>885</v>
      </c>
    </row>
    <row r="1348" spans="1:8" x14ac:dyDescent="0.35">
      <c r="A1348" s="7" t="str">
        <f>VLOOKUP(B1348,'Client Info'!$A:$B,2, FALSE)</f>
        <v>Sylvia Martini</v>
      </c>
      <c r="B1348" s="19" t="str">
        <f>'Client Info'!A1348</f>
        <v>EDC2624</v>
      </c>
      <c r="C1348" s="19">
        <f ca="1">(IF('Client Info'!M1348="","",(IF(YEARFRAC('Client Info'!M1348,Reference!$C$4)&lt;1,0,IF(AND(YEARFRAC('Client Info'!M1348,Reference!$C$4)&gt;=1,YEARFRAC('Client Info'!M1348,Reference!$C$4)&lt;=3),5,IF(AND(YEARFRAC('Client Info'!M1348,Reference!$C$4)&gt;=4,YEARFRAC('Client Info'!M1348,Reference!$C$4)&lt;=7),15,IF(YEARFRAC('Client Info'!M1348,Reference!$C$4)&gt;=8,25,IF(YEARFRAC('Client Info'!M1348,Reference!$C$4)=YEARFRAC('Client Info'!M1348,Reference!$C$4),0,0))))))))</f>
        <v>5</v>
      </c>
      <c r="D1348" s="19">
        <f>IF(OR('Client Info'!J1348=Reference!$A$7),0,IF(OR(Reference!$A$5='Client Info'!J1348, 'Client Info'!J1348=Reference!$A$19,'Client Info'!J1348=Reference!$A$23,'Client Info'!J1348=Reference!$A$12),25, IF(OR('Client Info'!J1348=Reference!$A$6, 'Client Info'!J1348=Reference!$A$16),15, IF(OR('Client Info'!J1348=Reference!$A$4,'Client Info'!J1348=Reference!$A$13,'Client Info'!J1348=Reference!$A$17,),5,0))))</f>
        <v>0</v>
      </c>
      <c r="E1348" s="19">
        <f>IF('Client Info'!O1348&lt;Reference!$E$5,0,IF(AND('Client Info'!O1348&gt;=Reference!$E$5,'Client Info'!O1348&lt;Reference!$E$6),5,IF(AND('Client Info'!O1348&gt;=Reference!$E$6,'Client Info'!O1348&lt;Reference!$E$7),15,IF(Reference!$E$7&lt;='Client Info'!O1348,25))))</f>
        <v>0</v>
      </c>
      <c r="F1348" s="19">
        <f>IF(OR('Client Info'!R1348=Reference!$B$4,'Client Info'!R1348=Reference!$B$5,'Client Info'!R1348=Reference!$B$6),25,0)</f>
        <v>0</v>
      </c>
      <c r="G1348" s="19">
        <f t="shared" ca="1" si="22"/>
        <v>5</v>
      </c>
      <c r="H1348" s="19" t="s">
        <v>822</v>
      </c>
    </row>
    <row r="1349" spans="1:8" x14ac:dyDescent="0.35">
      <c r="A1349" s="7" t="str">
        <f>VLOOKUP(B1349,'Client Info'!$A:$B,2, FALSE)</f>
        <v>Ray Bowman</v>
      </c>
      <c r="B1349" s="19" t="str">
        <f>'Client Info'!A1349</f>
        <v>EDC1827g</v>
      </c>
      <c r="C1349" s="19">
        <f ca="1">(IF('Client Info'!M1349="","",(IF(YEARFRAC('Client Info'!M1349,Reference!$C$4)&lt;1,0,IF(AND(YEARFRAC('Client Info'!M1349,Reference!$C$4)&gt;=1,YEARFRAC('Client Info'!M1349,Reference!$C$4)&lt;=3),5,IF(AND(YEARFRAC('Client Info'!M1349,Reference!$C$4)&gt;=4,YEARFRAC('Client Info'!M1349,Reference!$C$4)&lt;=7),15,IF(YEARFRAC('Client Info'!M1349,Reference!$C$4)&gt;=8,25,IF(YEARFRAC('Client Info'!M1349,Reference!$C$4)=YEARFRAC('Client Info'!M1349,Reference!$C$4),0,0))))))))</f>
        <v>15</v>
      </c>
      <c r="D1349" s="19">
        <f>IF(OR('Client Info'!J1349=Reference!$A$7),0,IF(OR(Reference!$A$5='Client Info'!J1349, 'Client Info'!J1349=Reference!$A$19,'Client Info'!J1349=Reference!$A$23,'Client Info'!J1349=Reference!$A$12),25, IF(OR('Client Info'!J1349=Reference!$A$6, 'Client Info'!J1349=Reference!$A$16),15, IF(OR('Client Info'!J1349=Reference!$A$4,'Client Info'!J1349=Reference!$A$13,'Client Info'!J1349=Reference!$A$17,),5,0))))</f>
        <v>15</v>
      </c>
      <c r="E1349" s="19">
        <f>IF('Client Info'!O1349&lt;Reference!$E$5,0,IF(AND('Client Info'!O1349&gt;=Reference!$E$5,'Client Info'!O1349&lt;Reference!$E$6),5,IF(AND('Client Info'!O1349&gt;=Reference!$E$6,'Client Info'!O1349&lt;Reference!$E$7),15,IF(Reference!$E$7&lt;='Client Info'!O1349,25))))</f>
        <v>0</v>
      </c>
      <c r="F1349" s="19">
        <f>IF(OR('Client Info'!R1349=Reference!$B$4,'Client Info'!R1349=Reference!$B$5,'Client Info'!R1349=Reference!$B$6),25,0)</f>
        <v>0</v>
      </c>
      <c r="G1349" s="19">
        <f t="shared" ca="1" si="22"/>
        <v>30</v>
      </c>
      <c r="H1349" s="19" t="s">
        <v>912</v>
      </c>
    </row>
    <row r="1350" spans="1:8" x14ac:dyDescent="0.35">
      <c r="A1350" s="7" t="str">
        <f>VLOOKUP(B1350,'Client Info'!$A:$B,2, FALSE)</f>
        <v>Bill Bartels</v>
      </c>
      <c r="B1350" s="19" t="str">
        <f>'Client Info'!A1350</f>
        <v>EDC1760</v>
      </c>
      <c r="C1350" s="19">
        <f ca="1">(IF('Client Info'!M1350="","",(IF(YEARFRAC('Client Info'!M1350,Reference!$C$4)&lt;1,0,IF(AND(YEARFRAC('Client Info'!M1350,Reference!$C$4)&gt;=1,YEARFRAC('Client Info'!M1350,Reference!$C$4)&lt;=3),5,IF(AND(YEARFRAC('Client Info'!M1350,Reference!$C$4)&gt;=4,YEARFRAC('Client Info'!M1350,Reference!$C$4)&lt;=7),15,IF(YEARFRAC('Client Info'!M1350,Reference!$C$4)&gt;=8,25,IF(YEARFRAC('Client Info'!M1350,Reference!$C$4)=YEARFRAC('Client Info'!M1350,Reference!$C$4),0,0))))))))</f>
        <v>25</v>
      </c>
      <c r="D1350" s="19">
        <f>IF(OR('Client Info'!J1350=Reference!$A$7),0,IF(OR(Reference!$A$5='Client Info'!J1350, 'Client Info'!J1350=Reference!$A$19,'Client Info'!J1350=Reference!$A$23,'Client Info'!J1350=Reference!$A$12),25, IF(OR('Client Info'!J1350=Reference!$A$6, 'Client Info'!J1350=Reference!$A$16),15, IF(OR('Client Info'!J1350=Reference!$A$4,'Client Info'!J1350=Reference!$A$13,'Client Info'!J1350=Reference!$A$17,),5,0))))</f>
        <v>25</v>
      </c>
      <c r="E1350" s="19">
        <f>IF('Client Info'!O1350&lt;Reference!$E$5,0,IF(AND('Client Info'!O1350&gt;=Reference!$E$5,'Client Info'!O1350&lt;Reference!$E$6),5,IF(AND('Client Info'!O1350&gt;=Reference!$E$6,'Client Info'!O1350&lt;Reference!$E$7),15,IF(Reference!$E$7&lt;='Client Info'!O1350,25))))</f>
        <v>0</v>
      </c>
      <c r="F1350" s="19">
        <f>IF(OR('Client Info'!R1350=Reference!$B$4,'Client Info'!R1350=Reference!$B$5,'Client Info'!R1350=Reference!$B$6),25,0)</f>
        <v>0</v>
      </c>
      <c r="G1350" s="19">
        <f t="shared" ca="1" si="22"/>
        <v>50</v>
      </c>
      <c r="H1350" s="19" t="s">
        <v>812</v>
      </c>
    </row>
    <row r="1351" spans="1:8" x14ac:dyDescent="0.35">
      <c r="A1351" s="7" t="str">
        <f>VLOOKUP(B1351,'Client Info'!$A:$B,2, FALSE)</f>
        <v>Alondra Gaytan</v>
      </c>
      <c r="B1351" s="19" t="str">
        <f>'Client Info'!A1351</f>
        <v>EDC1984</v>
      </c>
      <c r="C1351" s="19">
        <f ca="1">(IF('Client Info'!M1351="","",(IF(YEARFRAC('Client Info'!M1351,Reference!$C$4)&lt;1,0,IF(AND(YEARFRAC('Client Info'!M1351,Reference!$C$4)&gt;=1,YEARFRAC('Client Info'!M1351,Reference!$C$4)&lt;=3),5,IF(AND(YEARFRAC('Client Info'!M1351,Reference!$C$4)&gt;=4,YEARFRAC('Client Info'!M1351,Reference!$C$4)&lt;=7),15,IF(YEARFRAC('Client Info'!M1351,Reference!$C$4)&gt;=8,25,IF(YEARFRAC('Client Info'!M1351,Reference!$C$4)=YEARFRAC('Client Info'!M1351,Reference!$C$4),0,0))))))))</f>
        <v>0</v>
      </c>
      <c r="D1351" s="19">
        <f>IF(OR('Client Info'!J1351=Reference!$A$7),0,IF(OR(Reference!$A$5='Client Info'!J1351, 'Client Info'!J1351=Reference!$A$19,'Client Info'!J1351=Reference!$A$23,'Client Info'!J1351=Reference!$A$12),25, IF(OR('Client Info'!J1351=Reference!$A$6, 'Client Info'!J1351=Reference!$A$16),15, IF(OR('Client Info'!J1351=Reference!$A$4,'Client Info'!J1351=Reference!$A$13,'Client Info'!J1351=Reference!$A$17,),5,0))))</f>
        <v>0</v>
      </c>
      <c r="E1351" s="19">
        <f>IF('Client Info'!O1351&lt;Reference!$E$5,0,IF(AND('Client Info'!O1351&gt;=Reference!$E$5,'Client Info'!O1351&lt;Reference!$E$6),5,IF(AND('Client Info'!O1351&gt;=Reference!$E$6,'Client Info'!O1351&lt;Reference!$E$7),15,IF(Reference!$E$7&lt;='Client Info'!O1351,25))))</f>
        <v>0</v>
      </c>
      <c r="F1351" s="19">
        <f>IF(OR('Client Info'!R1351=Reference!$B$4,'Client Info'!R1351=Reference!$B$5,'Client Info'!R1351=Reference!$B$6),25,0)</f>
        <v>0</v>
      </c>
      <c r="G1351" s="19">
        <f t="shared" ca="1" si="22"/>
        <v>0</v>
      </c>
      <c r="H1351" s="19" t="s">
        <v>885</v>
      </c>
    </row>
    <row r="1352" spans="1:8" x14ac:dyDescent="0.35">
      <c r="A1352" s="7" t="str">
        <f>VLOOKUP(B1352,'Client Info'!$A:$B,2, FALSE)</f>
        <v>Anthony C. Elliott</v>
      </c>
      <c r="B1352" s="19" t="str">
        <f>'Client Info'!A1352</f>
        <v>EDC2822DR</v>
      </c>
      <c r="C1352" s="19">
        <f ca="1">(IF('Client Info'!M1352="","",(IF(YEARFRAC('Client Info'!M1352,Reference!$C$4)&lt;1,0,IF(AND(YEARFRAC('Client Info'!M1352,Reference!$C$4)&gt;=1,YEARFRAC('Client Info'!M1352,Reference!$C$4)&lt;=3),5,IF(AND(YEARFRAC('Client Info'!M1352,Reference!$C$4)&gt;=4,YEARFRAC('Client Info'!M1352,Reference!$C$4)&lt;=7),15,IF(YEARFRAC('Client Info'!M1352,Reference!$C$4)&gt;=8,25,IF(YEARFRAC('Client Info'!M1352,Reference!$C$4)=YEARFRAC('Client Info'!M1352,Reference!$C$4),0,0))))))))</f>
        <v>25</v>
      </c>
      <c r="D1352" s="19">
        <f>IF(OR('Client Info'!J1352=Reference!$A$7),0,IF(OR(Reference!$A$5='Client Info'!J1352, 'Client Info'!J1352=Reference!$A$19,'Client Info'!J1352=Reference!$A$23,'Client Info'!J1352=Reference!$A$12),25, IF(OR('Client Info'!J1352=Reference!$A$6, 'Client Info'!J1352=Reference!$A$16),15, IF(OR('Client Info'!J1352=Reference!$A$4,'Client Info'!J1352=Reference!$A$13,'Client Info'!J1352=Reference!$A$17,),5,0))))</f>
        <v>5</v>
      </c>
      <c r="E1352" s="19">
        <f>IF('Client Info'!O1352&lt;Reference!$E$5,0,IF(AND('Client Info'!O1352&gt;=Reference!$E$5,'Client Info'!O1352&lt;Reference!$E$6),5,IF(AND('Client Info'!O1352&gt;=Reference!$E$6,'Client Info'!O1352&lt;Reference!$E$7),15,IF(Reference!$E$7&lt;='Client Info'!O1352,25))))</f>
        <v>0</v>
      </c>
      <c r="F1352" s="19">
        <f>IF(OR('Client Info'!R1352=Reference!$B$4,'Client Info'!R1352=Reference!$B$5,'Client Info'!R1352=Reference!$B$6),25,0)</f>
        <v>0</v>
      </c>
      <c r="G1352" s="19">
        <f t="shared" ca="1" si="22"/>
        <v>30</v>
      </c>
      <c r="H1352" s="19" t="s">
        <v>1365</v>
      </c>
    </row>
    <row r="1353" spans="1:8" x14ac:dyDescent="0.35">
      <c r="A1353" s="7" t="str">
        <f>VLOOKUP(B1353,'Client Info'!$A:$B,2, FALSE)</f>
        <v>Ray Bowman</v>
      </c>
      <c r="B1353" s="19" t="str">
        <f>'Client Info'!A1353</f>
        <v>EDC2378</v>
      </c>
      <c r="C1353" s="19" t="str">
        <f>(IF('Client Info'!M1353="","",(IF(YEARFRAC('Client Info'!M1353,Reference!$C$4)&lt;1,0,IF(AND(YEARFRAC('Client Info'!M1353,Reference!$C$4)&gt;=1,YEARFRAC('Client Info'!M1353,Reference!$C$4)&lt;=3),5,IF(AND(YEARFRAC('Client Info'!M1353,Reference!$C$4)&gt;=4,YEARFRAC('Client Info'!M1353,Reference!$C$4)&lt;=7),15,IF(YEARFRAC('Client Info'!M1353,Reference!$C$4)&gt;=8,25,IF(YEARFRAC('Client Info'!M1353,Reference!$C$4)=YEARFRAC('Client Info'!M1353,Reference!$C$4),0,0))))))))</f>
        <v/>
      </c>
      <c r="D1353" s="19">
        <f>IF(OR('Client Info'!J1353=Reference!$A$7),0,IF(OR(Reference!$A$5='Client Info'!J1353, 'Client Info'!J1353=Reference!$A$19,'Client Info'!J1353=Reference!$A$23,'Client Info'!J1353=Reference!$A$12),25, IF(OR('Client Info'!J1353=Reference!$A$6, 'Client Info'!J1353=Reference!$A$16),15, IF(OR('Client Info'!J1353=Reference!$A$4,'Client Info'!J1353=Reference!$A$13,'Client Info'!J1353=Reference!$A$17,),5,0))))</f>
        <v>5</v>
      </c>
      <c r="E1353" s="19">
        <f>IF('Client Info'!O1353&lt;Reference!$E$5,0,IF(AND('Client Info'!O1353&gt;=Reference!$E$5,'Client Info'!O1353&lt;Reference!$E$6),5,IF(AND('Client Info'!O1353&gt;=Reference!$E$6,'Client Info'!O1353&lt;Reference!$E$7),15,IF(Reference!$E$7&lt;='Client Info'!O1353,25))))</f>
        <v>0</v>
      </c>
      <c r="F1353" s="19">
        <f>IF(OR('Client Info'!R1353=Reference!$B$4,'Client Info'!R1353=Reference!$B$5,'Client Info'!R1353=Reference!$B$6),25,0)</f>
        <v>0</v>
      </c>
      <c r="G1353" s="19">
        <f t="shared" si="22"/>
        <v>5</v>
      </c>
      <c r="H1353" s="19" t="s">
        <v>912</v>
      </c>
    </row>
    <row r="1354" spans="1:8" x14ac:dyDescent="0.35">
      <c r="A1354" s="7" t="str">
        <f>VLOOKUP(B1354,'Client Info'!$A:$B,2, FALSE)</f>
        <v>Martha Castro</v>
      </c>
      <c r="B1354" s="19" t="str">
        <f>'Client Info'!A1354</f>
        <v>LEAD00618T</v>
      </c>
      <c r="C1354" s="19">
        <f ca="1">(IF('Client Info'!M1354="","",(IF(YEARFRAC('Client Info'!M1354,Reference!$C$4)&lt;1,0,IF(AND(YEARFRAC('Client Info'!M1354,Reference!$C$4)&gt;=1,YEARFRAC('Client Info'!M1354,Reference!$C$4)&lt;=3),5,IF(AND(YEARFRAC('Client Info'!M1354,Reference!$C$4)&gt;=4,YEARFRAC('Client Info'!M1354,Reference!$C$4)&lt;=7),15,IF(YEARFRAC('Client Info'!M1354,Reference!$C$4)&gt;=8,25,IF(YEARFRAC('Client Info'!M1354,Reference!$C$4)=YEARFRAC('Client Info'!M1354,Reference!$C$4),0,0))))))))</f>
        <v>0</v>
      </c>
      <c r="D1354" s="19">
        <f>IF(OR('Client Info'!J1354=Reference!$A$7),0,IF(OR(Reference!$A$5='Client Info'!J1354, 'Client Info'!J1354=Reference!$A$19,'Client Info'!J1354=Reference!$A$23,'Client Info'!J1354=Reference!$A$12),25, IF(OR('Client Info'!J1354=Reference!$A$6, 'Client Info'!J1354=Reference!$A$16),15, IF(OR('Client Info'!J1354=Reference!$A$4,'Client Info'!J1354=Reference!$A$13,'Client Info'!J1354=Reference!$A$17,),5,0))))</f>
        <v>25</v>
      </c>
      <c r="E1354" s="19">
        <f>IF('Client Info'!O1354&lt;Reference!$E$5,0,IF(AND('Client Info'!O1354&gt;=Reference!$E$5,'Client Info'!O1354&lt;Reference!$E$6),5,IF(AND('Client Info'!O1354&gt;=Reference!$E$6,'Client Info'!O1354&lt;Reference!$E$7),15,IF(Reference!$E$7&lt;='Client Info'!O1354,25))))</f>
        <v>0</v>
      </c>
      <c r="F1354" s="19">
        <f>IF(OR('Client Info'!R1354=Reference!$B$4,'Client Info'!R1354=Reference!$B$5,'Client Info'!R1354=Reference!$B$6),25,0)</f>
        <v>25</v>
      </c>
      <c r="G1354" s="19">
        <f t="shared" ca="1" si="22"/>
        <v>50</v>
      </c>
      <c r="H1354" s="19" t="s">
        <v>1187</v>
      </c>
    </row>
    <row r="1355" spans="1:8" x14ac:dyDescent="0.35">
      <c r="A1355" s="7" t="str">
        <f>VLOOKUP(B1355,'Client Info'!$A:$B,2, FALSE)</f>
        <v>Bruce Hazuka</v>
      </c>
      <c r="B1355" s="19" t="str">
        <f>'Client Info'!A1355</f>
        <v>EDC2650</v>
      </c>
      <c r="C1355" s="19" t="str">
        <f>(IF('Client Info'!M1355="","",(IF(YEARFRAC('Client Info'!M1355,Reference!$C$4)&lt;1,0,IF(AND(YEARFRAC('Client Info'!M1355,Reference!$C$4)&gt;=1,YEARFRAC('Client Info'!M1355,Reference!$C$4)&lt;=3),5,IF(AND(YEARFRAC('Client Info'!M1355,Reference!$C$4)&gt;=4,YEARFRAC('Client Info'!M1355,Reference!$C$4)&lt;=7),15,IF(YEARFRAC('Client Info'!M1355,Reference!$C$4)&gt;=8,25,IF(YEARFRAC('Client Info'!M1355,Reference!$C$4)=YEARFRAC('Client Info'!M1355,Reference!$C$4),0,0))))))))</f>
        <v/>
      </c>
      <c r="D1355" s="19">
        <f>IF(OR('Client Info'!J1355=Reference!$A$7),0,IF(OR(Reference!$A$5='Client Info'!J1355, 'Client Info'!J1355=Reference!$A$19,'Client Info'!J1355=Reference!$A$23,'Client Info'!J1355=Reference!$A$12),25, IF(OR('Client Info'!J1355=Reference!$A$6, 'Client Info'!J1355=Reference!$A$16),15, IF(OR('Client Info'!J1355=Reference!$A$4,'Client Info'!J1355=Reference!$A$13,'Client Info'!J1355=Reference!$A$17,),5,0))))</f>
        <v>25</v>
      </c>
      <c r="E1355" s="19">
        <f>IF('Client Info'!O1355&lt;Reference!$E$5,0,IF(AND('Client Info'!O1355&gt;=Reference!$E$5,'Client Info'!O1355&lt;Reference!$E$6),5,IF(AND('Client Info'!O1355&gt;=Reference!$E$6,'Client Info'!O1355&lt;Reference!$E$7),15,IF(Reference!$E$7&lt;='Client Info'!O1355,25))))</f>
        <v>0</v>
      </c>
      <c r="F1355" s="19">
        <f>IF(OR('Client Info'!R1355=Reference!$B$4,'Client Info'!R1355=Reference!$B$5,'Client Info'!R1355=Reference!$B$6),25,0)</f>
        <v>25</v>
      </c>
      <c r="G1355" s="19">
        <f t="shared" si="22"/>
        <v>50</v>
      </c>
      <c r="H1355" s="19" t="s">
        <v>935</v>
      </c>
    </row>
    <row r="1356" spans="1:8" x14ac:dyDescent="0.35">
      <c r="A1356" s="7" t="str">
        <f>VLOOKUP(B1356,'Client Info'!$A:$B,2, FALSE)</f>
        <v>Clare Briglio</v>
      </c>
      <c r="B1356" s="19" t="str">
        <f>'Client Info'!A1356</f>
        <v>EDC2040g</v>
      </c>
      <c r="C1356" s="19" t="str">
        <f>(IF('Client Info'!M1356="","",(IF(YEARFRAC('Client Info'!M1356,Reference!$C$4)&lt;1,0,IF(AND(YEARFRAC('Client Info'!M1356,Reference!$C$4)&gt;=1,YEARFRAC('Client Info'!M1356,Reference!$C$4)&lt;=3),5,IF(AND(YEARFRAC('Client Info'!M1356,Reference!$C$4)&gt;=4,YEARFRAC('Client Info'!M1356,Reference!$C$4)&lt;=7),15,IF(YEARFRAC('Client Info'!M1356,Reference!$C$4)&gt;=8,25,IF(YEARFRAC('Client Info'!M1356,Reference!$C$4)=YEARFRAC('Client Info'!M1356,Reference!$C$4),0,0))))))))</f>
        <v/>
      </c>
      <c r="D1356" s="19">
        <f>IF(OR('Client Info'!J1356=Reference!$A$7),0,IF(OR(Reference!$A$5='Client Info'!J1356, 'Client Info'!J1356=Reference!$A$19,'Client Info'!J1356=Reference!$A$23,'Client Info'!J1356=Reference!$A$12),25, IF(OR('Client Info'!J1356=Reference!$A$6, 'Client Info'!J1356=Reference!$A$16),15, IF(OR('Client Info'!J1356=Reference!$A$4,'Client Info'!J1356=Reference!$A$13,'Client Info'!J1356=Reference!$A$17,),5,0))))</f>
        <v>5</v>
      </c>
      <c r="E1356" s="19">
        <f>IF('Client Info'!O1356&lt;Reference!$E$5,0,IF(AND('Client Info'!O1356&gt;=Reference!$E$5,'Client Info'!O1356&lt;Reference!$E$6),5,IF(AND('Client Info'!O1356&gt;=Reference!$E$6,'Client Info'!O1356&lt;Reference!$E$7),15,IF(Reference!$E$7&lt;='Client Info'!O1356,25))))</f>
        <v>0</v>
      </c>
      <c r="F1356" s="19">
        <f>IF(OR('Client Info'!R1356=Reference!$B$4,'Client Info'!R1356=Reference!$B$5,'Client Info'!R1356=Reference!$B$6),25,0)</f>
        <v>0</v>
      </c>
      <c r="G1356" s="19">
        <f t="shared" si="22"/>
        <v>5</v>
      </c>
      <c r="H1356" s="19" t="s">
        <v>809</v>
      </c>
    </row>
    <row r="1357" spans="1:8" x14ac:dyDescent="0.35">
      <c r="A1357" s="7" t="str">
        <f>VLOOKUP(B1357,'Client Info'!$A:$B,2, FALSE)</f>
        <v>Alondra Gaytan</v>
      </c>
      <c r="B1357" s="19" t="str">
        <f>'Client Info'!A1357</f>
        <v>EDC1972g</v>
      </c>
      <c r="C1357" s="19" t="str">
        <f>(IF('Client Info'!M1357="","",(IF(YEARFRAC('Client Info'!M1357,Reference!$C$4)&lt;1,0,IF(AND(YEARFRAC('Client Info'!M1357,Reference!$C$4)&gt;=1,YEARFRAC('Client Info'!M1357,Reference!$C$4)&lt;=3),5,IF(AND(YEARFRAC('Client Info'!M1357,Reference!$C$4)&gt;=4,YEARFRAC('Client Info'!M1357,Reference!$C$4)&lt;=7),15,IF(YEARFRAC('Client Info'!M1357,Reference!$C$4)&gt;=8,25,IF(YEARFRAC('Client Info'!M1357,Reference!$C$4)=YEARFRAC('Client Info'!M1357,Reference!$C$4),0,0))))))))</f>
        <v/>
      </c>
      <c r="D1357" s="19">
        <f>IF(OR('Client Info'!J1357=Reference!$A$7),0,IF(OR(Reference!$A$5='Client Info'!J1357, 'Client Info'!J1357=Reference!$A$19,'Client Info'!J1357=Reference!$A$23,'Client Info'!J1357=Reference!$A$12),25, IF(OR('Client Info'!J1357=Reference!$A$6, 'Client Info'!J1357=Reference!$A$16),15, IF(OR('Client Info'!J1357=Reference!$A$4,'Client Info'!J1357=Reference!$A$13,'Client Info'!J1357=Reference!$A$17,),5,0))))</f>
        <v>15</v>
      </c>
      <c r="E1357" s="19">
        <f>IF('Client Info'!O1357&lt;Reference!$E$5,0,IF(AND('Client Info'!O1357&gt;=Reference!$E$5,'Client Info'!O1357&lt;Reference!$E$6),5,IF(AND('Client Info'!O1357&gt;=Reference!$E$6,'Client Info'!O1357&lt;Reference!$E$7),15,IF(Reference!$E$7&lt;='Client Info'!O1357,25))))</f>
        <v>0</v>
      </c>
      <c r="F1357" s="19">
        <f>IF(OR('Client Info'!R1357=Reference!$B$4,'Client Info'!R1357=Reference!$B$5,'Client Info'!R1357=Reference!$B$6),25,0)</f>
        <v>25</v>
      </c>
      <c r="G1357" s="19">
        <f t="shared" si="22"/>
        <v>40</v>
      </c>
      <c r="H1357" s="19" t="s">
        <v>885</v>
      </c>
    </row>
    <row r="1358" spans="1:8" x14ac:dyDescent="0.35">
      <c r="A1358" s="7" t="str">
        <f>VLOOKUP(B1358,'Client Info'!$A:$B,2, FALSE)</f>
        <v>Darren Elliott</v>
      </c>
      <c r="B1358" s="19" t="str">
        <f>'Client Info'!A1358</f>
        <v>EDC0238</v>
      </c>
      <c r="C1358" s="19">
        <f ca="1">(IF('Client Info'!M1358="","",(IF(YEARFRAC('Client Info'!M1358,Reference!$C$4)&lt;1,0,IF(AND(YEARFRAC('Client Info'!M1358,Reference!$C$4)&gt;=1,YEARFRAC('Client Info'!M1358,Reference!$C$4)&lt;=3),5,IF(AND(YEARFRAC('Client Info'!M1358,Reference!$C$4)&gt;=4,YEARFRAC('Client Info'!M1358,Reference!$C$4)&lt;=7),15,IF(YEARFRAC('Client Info'!M1358,Reference!$C$4)&gt;=8,25,IF(YEARFRAC('Client Info'!M1358,Reference!$C$4)=YEARFRAC('Client Info'!M1358,Reference!$C$4),0,0))))))))</f>
        <v>25</v>
      </c>
      <c r="D1358" s="19">
        <f>IF(OR('Client Info'!J1358=Reference!$A$7),0,IF(OR(Reference!$A$5='Client Info'!J1358, 'Client Info'!J1358=Reference!$A$19,'Client Info'!J1358=Reference!$A$23,'Client Info'!J1358=Reference!$A$12),25, IF(OR('Client Info'!J1358=Reference!$A$6, 'Client Info'!J1358=Reference!$A$16),15, IF(OR('Client Info'!J1358=Reference!$A$4,'Client Info'!J1358=Reference!$A$13,'Client Info'!J1358=Reference!$A$17,),5,0))))</f>
        <v>15</v>
      </c>
      <c r="E1358" s="19">
        <f>IF('Client Info'!O1358&lt;Reference!$E$5,0,IF(AND('Client Info'!O1358&gt;=Reference!$E$5,'Client Info'!O1358&lt;Reference!$E$6),5,IF(AND('Client Info'!O1358&gt;=Reference!$E$6,'Client Info'!O1358&lt;Reference!$E$7),15,IF(Reference!$E$7&lt;='Client Info'!O1358,25))))</f>
        <v>0</v>
      </c>
      <c r="F1358" s="19">
        <f>IF(OR('Client Info'!R1358=Reference!$B$4,'Client Info'!R1358=Reference!$B$5,'Client Info'!R1358=Reference!$B$6),25,0)</f>
        <v>0</v>
      </c>
      <c r="G1358" s="19">
        <f t="shared" ca="1" si="22"/>
        <v>40</v>
      </c>
      <c r="H1358" s="19" t="s">
        <v>1820</v>
      </c>
    </row>
    <row r="1359" spans="1:8" x14ac:dyDescent="0.35">
      <c r="A1359" s="7" t="str">
        <f>VLOOKUP(B1359,'Client Info'!$A:$B,2, FALSE)</f>
        <v>Clare Briglio</v>
      </c>
      <c r="B1359" s="19" t="str">
        <f>'Client Info'!A1359</f>
        <v>EDC1420</v>
      </c>
      <c r="C1359" s="19">
        <f ca="1">(IF('Client Info'!M1359="","",(IF(YEARFRAC('Client Info'!M1359,Reference!$C$4)&lt;1,0,IF(AND(YEARFRAC('Client Info'!M1359,Reference!$C$4)&gt;=1,YEARFRAC('Client Info'!M1359,Reference!$C$4)&lt;=3),5,IF(AND(YEARFRAC('Client Info'!M1359,Reference!$C$4)&gt;=4,YEARFRAC('Client Info'!M1359,Reference!$C$4)&lt;=7),15,IF(YEARFRAC('Client Info'!M1359,Reference!$C$4)&gt;=8,25,IF(YEARFRAC('Client Info'!M1359,Reference!$C$4)=YEARFRAC('Client Info'!M1359,Reference!$C$4),0,0))))))))</f>
        <v>15</v>
      </c>
      <c r="D1359" s="19">
        <f>IF(OR('Client Info'!J1359=Reference!$A$7),0,IF(OR(Reference!$A$5='Client Info'!J1359, 'Client Info'!J1359=Reference!$A$19,'Client Info'!J1359=Reference!$A$23,'Client Info'!J1359=Reference!$A$12),25, IF(OR('Client Info'!J1359=Reference!$A$6, 'Client Info'!J1359=Reference!$A$16),15, IF(OR('Client Info'!J1359=Reference!$A$4,'Client Info'!J1359=Reference!$A$13,'Client Info'!J1359=Reference!$A$17,),5,0))))</f>
        <v>5</v>
      </c>
      <c r="E1359" s="19">
        <f>IF('Client Info'!O1359&lt;Reference!$E$5,0,IF(AND('Client Info'!O1359&gt;=Reference!$E$5,'Client Info'!O1359&lt;Reference!$E$6),5,IF(AND('Client Info'!O1359&gt;=Reference!$E$6,'Client Info'!O1359&lt;Reference!$E$7),15,IF(Reference!$E$7&lt;='Client Info'!O1359,25))))</f>
        <v>0</v>
      </c>
      <c r="F1359" s="19">
        <f>IF(OR('Client Info'!R1359=Reference!$B$4,'Client Info'!R1359=Reference!$B$5,'Client Info'!R1359=Reference!$B$6),25,0)</f>
        <v>0</v>
      </c>
      <c r="G1359" s="19">
        <f t="shared" ca="1" si="22"/>
        <v>20</v>
      </c>
      <c r="H1359" s="19" t="s">
        <v>809</v>
      </c>
    </row>
    <row r="1360" spans="1:8" x14ac:dyDescent="0.35">
      <c r="A1360" s="7" t="str">
        <f>VLOOKUP(B1360,'Client Info'!$A:$B,2, FALSE)</f>
        <v>Alondra Gaytan</v>
      </c>
      <c r="B1360" s="19" t="str">
        <f>'Client Info'!A1360</f>
        <v>EDC2077</v>
      </c>
      <c r="C1360" s="19">
        <f ca="1">(IF('Client Info'!M1360="","",(IF(YEARFRAC('Client Info'!M1360,Reference!$C$4)&lt;1,0,IF(AND(YEARFRAC('Client Info'!M1360,Reference!$C$4)&gt;=1,YEARFRAC('Client Info'!M1360,Reference!$C$4)&lt;=3),5,IF(AND(YEARFRAC('Client Info'!M1360,Reference!$C$4)&gt;=4,YEARFRAC('Client Info'!M1360,Reference!$C$4)&lt;=7),15,IF(YEARFRAC('Client Info'!M1360,Reference!$C$4)&gt;=8,25,IF(YEARFRAC('Client Info'!M1360,Reference!$C$4)=YEARFRAC('Client Info'!M1360,Reference!$C$4),0,0))))))))</f>
        <v>15</v>
      </c>
      <c r="D1360" s="19">
        <f>IF(OR('Client Info'!J1360=Reference!$A$7),0,IF(OR(Reference!$A$5='Client Info'!J1360, 'Client Info'!J1360=Reference!$A$19,'Client Info'!J1360=Reference!$A$23,'Client Info'!J1360=Reference!$A$12),25, IF(OR('Client Info'!J1360=Reference!$A$6, 'Client Info'!J1360=Reference!$A$16),15, IF(OR('Client Info'!J1360=Reference!$A$4,'Client Info'!J1360=Reference!$A$13,'Client Info'!J1360=Reference!$A$17,),5,0))))</f>
        <v>5</v>
      </c>
      <c r="E1360" s="19">
        <f>IF('Client Info'!O1360&lt;Reference!$E$5,0,IF(AND('Client Info'!O1360&gt;=Reference!$E$5,'Client Info'!O1360&lt;Reference!$E$6),5,IF(AND('Client Info'!O1360&gt;=Reference!$E$6,'Client Info'!O1360&lt;Reference!$E$7),15,IF(Reference!$E$7&lt;='Client Info'!O1360,25))))</f>
        <v>0</v>
      </c>
      <c r="F1360" s="19">
        <f>IF(OR('Client Info'!R1360=Reference!$B$4,'Client Info'!R1360=Reference!$B$5,'Client Info'!R1360=Reference!$B$6),25,0)</f>
        <v>0</v>
      </c>
      <c r="G1360" s="19">
        <f t="shared" ca="1" si="22"/>
        <v>20</v>
      </c>
      <c r="H1360" s="19" t="s">
        <v>885</v>
      </c>
    </row>
    <row r="1361" spans="1:8" x14ac:dyDescent="0.35">
      <c r="A1361" s="7" t="str">
        <f>VLOOKUP(B1361,'Client Info'!$A:$B,2, FALSE)</f>
        <v>Jason Ham</v>
      </c>
      <c r="B1361" s="19" t="str">
        <f>'Client Info'!A1361</f>
        <v>EDC1623g</v>
      </c>
      <c r="C1361" s="19" t="str">
        <f>(IF('Client Info'!M1361="","",(IF(YEARFRAC('Client Info'!M1361,Reference!$C$4)&lt;1,0,IF(AND(YEARFRAC('Client Info'!M1361,Reference!$C$4)&gt;=1,YEARFRAC('Client Info'!M1361,Reference!$C$4)&lt;=3),5,IF(AND(YEARFRAC('Client Info'!M1361,Reference!$C$4)&gt;=4,YEARFRAC('Client Info'!M1361,Reference!$C$4)&lt;=7),15,IF(YEARFRAC('Client Info'!M1361,Reference!$C$4)&gt;=8,25,IF(YEARFRAC('Client Info'!M1361,Reference!$C$4)=YEARFRAC('Client Info'!M1361,Reference!$C$4),0,0))))))))</f>
        <v/>
      </c>
      <c r="D1361" s="19">
        <f>IF(OR('Client Info'!J1361=Reference!$A$7),0,IF(OR(Reference!$A$5='Client Info'!J1361, 'Client Info'!J1361=Reference!$A$19,'Client Info'!J1361=Reference!$A$23,'Client Info'!J1361=Reference!$A$12),25, IF(OR('Client Info'!J1361=Reference!$A$6, 'Client Info'!J1361=Reference!$A$16),15, IF(OR('Client Info'!J1361=Reference!$A$4,'Client Info'!J1361=Reference!$A$13,'Client Info'!J1361=Reference!$A$17,),5,0))))</f>
        <v>5</v>
      </c>
      <c r="E1361" s="19">
        <f>IF('Client Info'!O1361&lt;Reference!$E$5,0,IF(AND('Client Info'!O1361&gt;=Reference!$E$5,'Client Info'!O1361&lt;Reference!$E$6),5,IF(AND('Client Info'!O1361&gt;=Reference!$E$6,'Client Info'!O1361&lt;Reference!$E$7),15,IF(Reference!$E$7&lt;='Client Info'!O1361,25))))</f>
        <v>0</v>
      </c>
      <c r="F1361" s="19">
        <f>IF(OR('Client Info'!R1361=Reference!$B$4,'Client Info'!R1361=Reference!$B$5,'Client Info'!R1361=Reference!$B$6),25,0)</f>
        <v>25</v>
      </c>
      <c r="G1361" s="19">
        <f t="shared" si="22"/>
        <v>30</v>
      </c>
      <c r="H1361" s="19" t="s">
        <v>1613</v>
      </c>
    </row>
    <row r="1362" spans="1:8" x14ac:dyDescent="0.35">
      <c r="A1362" s="7" t="str">
        <f>VLOOKUP(B1362,'Client Info'!$A:$B,2, FALSE)</f>
        <v>Erica Bristol</v>
      </c>
      <c r="B1362" s="19" t="str">
        <f>'Client Info'!A1362</f>
        <v>EDC2852</v>
      </c>
      <c r="C1362" s="19">
        <f ca="1">(IF('Client Info'!M1362="","",(IF(YEARFRAC('Client Info'!M1362,Reference!$C$4)&lt;1,0,IF(AND(YEARFRAC('Client Info'!M1362,Reference!$C$4)&gt;=1,YEARFRAC('Client Info'!M1362,Reference!$C$4)&lt;=3),5,IF(AND(YEARFRAC('Client Info'!M1362,Reference!$C$4)&gt;=4,YEARFRAC('Client Info'!M1362,Reference!$C$4)&lt;=7),15,IF(YEARFRAC('Client Info'!M1362,Reference!$C$4)&gt;=8,25,IF(YEARFRAC('Client Info'!M1362,Reference!$C$4)=YEARFRAC('Client Info'!M1362,Reference!$C$4),0,0))))))))</f>
        <v>0</v>
      </c>
      <c r="D1362" s="19">
        <f>IF(OR('Client Info'!J1362=Reference!$A$7),0,IF(OR(Reference!$A$5='Client Info'!J1362, 'Client Info'!J1362=Reference!$A$19,'Client Info'!J1362=Reference!$A$23,'Client Info'!J1362=Reference!$A$12),25, IF(OR('Client Info'!J1362=Reference!$A$6, 'Client Info'!J1362=Reference!$A$16),15, IF(OR('Client Info'!J1362=Reference!$A$4,'Client Info'!J1362=Reference!$A$13,'Client Info'!J1362=Reference!$A$17,),5,0))))</f>
        <v>15</v>
      </c>
      <c r="E1362" s="19">
        <f>IF('Client Info'!O1362&lt;Reference!$E$5,0,IF(AND('Client Info'!O1362&gt;=Reference!$E$5,'Client Info'!O1362&lt;Reference!$E$6),5,IF(AND('Client Info'!O1362&gt;=Reference!$E$6,'Client Info'!O1362&lt;Reference!$E$7),15,IF(Reference!$E$7&lt;='Client Info'!O1362,25))))</f>
        <v>0</v>
      </c>
      <c r="F1362" s="19">
        <f>IF(OR('Client Info'!R1362=Reference!$B$4,'Client Info'!R1362=Reference!$B$5,'Client Info'!R1362=Reference!$B$6),25,0)</f>
        <v>25</v>
      </c>
      <c r="G1362" s="19">
        <f t="shared" ca="1" si="22"/>
        <v>40</v>
      </c>
      <c r="H1362" s="19" t="s">
        <v>919</v>
      </c>
    </row>
    <row r="1363" spans="1:8" x14ac:dyDescent="0.35">
      <c r="A1363" s="7" t="str">
        <f>VLOOKUP(B1363,'Client Info'!$A:$B,2, FALSE)</f>
        <v>Alondra Gaytan</v>
      </c>
      <c r="B1363" s="19" t="str">
        <f>'Client Info'!A1363</f>
        <v>EDC1975g</v>
      </c>
      <c r="C1363" s="19">
        <f ca="1">(IF('Client Info'!M1363="","",(IF(YEARFRAC('Client Info'!M1363,Reference!$C$4)&lt;1,0,IF(AND(YEARFRAC('Client Info'!M1363,Reference!$C$4)&gt;=1,YEARFRAC('Client Info'!M1363,Reference!$C$4)&lt;=3),5,IF(AND(YEARFRAC('Client Info'!M1363,Reference!$C$4)&gt;=4,YEARFRAC('Client Info'!M1363,Reference!$C$4)&lt;=7),15,IF(YEARFRAC('Client Info'!M1363,Reference!$C$4)&gt;=8,25,IF(YEARFRAC('Client Info'!M1363,Reference!$C$4)=YEARFRAC('Client Info'!M1363,Reference!$C$4),0,0))))))))</f>
        <v>25</v>
      </c>
      <c r="D1363" s="19">
        <f>IF(OR('Client Info'!J1363=Reference!$A$7),0,IF(OR(Reference!$A$5='Client Info'!J1363, 'Client Info'!J1363=Reference!$A$19,'Client Info'!J1363=Reference!$A$23,'Client Info'!J1363=Reference!$A$12),25, IF(OR('Client Info'!J1363=Reference!$A$6, 'Client Info'!J1363=Reference!$A$16),15, IF(OR('Client Info'!J1363=Reference!$A$4,'Client Info'!J1363=Reference!$A$13,'Client Info'!J1363=Reference!$A$17,),5,0))))</f>
        <v>0</v>
      </c>
      <c r="E1363" s="19">
        <f>IF('Client Info'!O1363&lt;Reference!$E$5,0,IF(AND('Client Info'!O1363&gt;=Reference!$E$5,'Client Info'!O1363&lt;Reference!$E$6),5,IF(AND('Client Info'!O1363&gt;=Reference!$E$6,'Client Info'!O1363&lt;Reference!$E$7),15,IF(Reference!$E$7&lt;='Client Info'!O1363,25))))</f>
        <v>0</v>
      </c>
      <c r="F1363" s="19">
        <f>IF(OR('Client Info'!R1363=Reference!$B$4,'Client Info'!R1363=Reference!$B$5,'Client Info'!R1363=Reference!$B$6),25,0)</f>
        <v>25</v>
      </c>
      <c r="G1363" s="19">
        <f t="shared" ca="1" si="22"/>
        <v>50</v>
      </c>
      <c r="H1363" s="19" t="s">
        <v>885</v>
      </c>
    </row>
    <row r="1364" spans="1:8" x14ac:dyDescent="0.35">
      <c r="A1364" s="7" t="str">
        <f>VLOOKUP(B1364,'Client Info'!$A:$B,2, FALSE)</f>
        <v>Pat Sweeney</v>
      </c>
      <c r="B1364" s="19" t="str">
        <f>'Client Info'!A1364</f>
        <v>EDC1518</v>
      </c>
      <c r="C1364" s="19" t="str">
        <f>(IF('Client Info'!M1364="","",(IF(YEARFRAC('Client Info'!M1364,Reference!$C$4)&lt;1,0,IF(AND(YEARFRAC('Client Info'!M1364,Reference!$C$4)&gt;=1,YEARFRAC('Client Info'!M1364,Reference!$C$4)&lt;=3),5,IF(AND(YEARFRAC('Client Info'!M1364,Reference!$C$4)&gt;=4,YEARFRAC('Client Info'!M1364,Reference!$C$4)&lt;=7),15,IF(YEARFRAC('Client Info'!M1364,Reference!$C$4)&gt;=8,25,IF(YEARFRAC('Client Info'!M1364,Reference!$C$4)=YEARFRAC('Client Info'!M1364,Reference!$C$4),0,0))))))))</f>
        <v/>
      </c>
      <c r="D1364" s="19">
        <f>IF(OR('Client Info'!J1364=Reference!$A$7),0,IF(OR(Reference!$A$5='Client Info'!J1364, 'Client Info'!J1364=Reference!$A$19,'Client Info'!J1364=Reference!$A$23,'Client Info'!J1364=Reference!$A$12),25, IF(OR('Client Info'!J1364=Reference!$A$6, 'Client Info'!J1364=Reference!$A$16),15, IF(OR('Client Info'!J1364=Reference!$A$4,'Client Info'!J1364=Reference!$A$13,'Client Info'!J1364=Reference!$A$17,),5,0))))</f>
        <v>0</v>
      </c>
      <c r="E1364" s="19">
        <f>IF('Client Info'!O1364&lt;Reference!$E$5,0,IF(AND('Client Info'!O1364&gt;=Reference!$E$5,'Client Info'!O1364&lt;Reference!$E$6),5,IF(AND('Client Info'!O1364&gt;=Reference!$E$6,'Client Info'!O1364&lt;Reference!$E$7),15,IF(Reference!$E$7&lt;='Client Info'!O1364,25))))</f>
        <v>0</v>
      </c>
      <c r="F1364" s="19">
        <f>IF(OR('Client Info'!R1364=Reference!$B$4,'Client Info'!R1364=Reference!$B$5,'Client Info'!R1364=Reference!$B$6),25,0)</f>
        <v>0</v>
      </c>
      <c r="G1364" s="19">
        <f t="shared" si="22"/>
        <v>0</v>
      </c>
      <c r="H1364" s="19" t="s">
        <v>796</v>
      </c>
    </row>
    <row r="1365" spans="1:8" x14ac:dyDescent="0.35">
      <c r="A1365" s="7" t="str">
        <f>VLOOKUP(B1365,'Client Info'!$A:$B,2, FALSE)</f>
        <v>Pat Sweeney</v>
      </c>
      <c r="B1365" s="19" t="str">
        <f>'Client Info'!A1365</f>
        <v>EDC0199</v>
      </c>
      <c r="C1365" s="19">
        <f ca="1">(IF('Client Info'!M1365="","",(IF(YEARFRAC('Client Info'!M1365,Reference!$C$4)&lt;1,0,IF(AND(YEARFRAC('Client Info'!M1365,Reference!$C$4)&gt;=1,YEARFRAC('Client Info'!M1365,Reference!$C$4)&lt;=3),5,IF(AND(YEARFRAC('Client Info'!M1365,Reference!$C$4)&gt;=4,YEARFRAC('Client Info'!M1365,Reference!$C$4)&lt;=7),15,IF(YEARFRAC('Client Info'!M1365,Reference!$C$4)&gt;=8,25,IF(YEARFRAC('Client Info'!M1365,Reference!$C$4)=YEARFRAC('Client Info'!M1365,Reference!$C$4),0,0))))))))</f>
        <v>0</v>
      </c>
      <c r="D1365" s="19">
        <f>IF(OR('Client Info'!J1365=Reference!$A$7),0,IF(OR(Reference!$A$5='Client Info'!J1365, 'Client Info'!J1365=Reference!$A$19,'Client Info'!J1365=Reference!$A$23,'Client Info'!J1365=Reference!$A$12),25, IF(OR('Client Info'!J1365=Reference!$A$6, 'Client Info'!J1365=Reference!$A$16),15, IF(OR('Client Info'!J1365=Reference!$A$4,'Client Info'!J1365=Reference!$A$13,'Client Info'!J1365=Reference!$A$17,),5,0))))</f>
        <v>5</v>
      </c>
      <c r="E1365" s="19">
        <f>IF('Client Info'!O1365&lt;Reference!$E$5,0,IF(AND('Client Info'!O1365&gt;=Reference!$E$5,'Client Info'!O1365&lt;Reference!$E$6),5,IF(AND('Client Info'!O1365&gt;=Reference!$E$6,'Client Info'!O1365&lt;Reference!$E$7),15,IF(Reference!$E$7&lt;='Client Info'!O1365,25))))</f>
        <v>0</v>
      </c>
      <c r="F1365" s="19">
        <f>IF(OR('Client Info'!R1365=Reference!$B$4,'Client Info'!R1365=Reference!$B$5,'Client Info'!R1365=Reference!$B$6),25,0)</f>
        <v>25</v>
      </c>
      <c r="G1365" s="19">
        <f t="shared" ca="1" si="22"/>
        <v>30</v>
      </c>
      <c r="H1365" s="19" t="s">
        <v>796</v>
      </c>
    </row>
    <row r="1366" spans="1:8" x14ac:dyDescent="0.35">
      <c r="A1366" s="7" t="str">
        <f>VLOOKUP(B1366,'Client Info'!$A:$B,2, FALSE)</f>
        <v>Gonzalo Fernandez</v>
      </c>
      <c r="B1366" s="19" t="str">
        <f>'Client Info'!A1366</f>
        <v>EDC1915g</v>
      </c>
      <c r="C1366" s="19">
        <f ca="1">(IF('Client Info'!M1366="","",(IF(YEARFRAC('Client Info'!M1366,Reference!$C$4)&lt;1,0,IF(AND(YEARFRAC('Client Info'!M1366,Reference!$C$4)&gt;=1,YEARFRAC('Client Info'!M1366,Reference!$C$4)&lt;=3),5,IF(AND(YEARFRAC('Client Info'!M1366,Reference!$C$4)&gt;=4,YEARFRAC('Client Info'!M1366,Reference!$C$4)&lt;=7),15,IF(YEARFRAC('Client Info'!M1366,Reference!$C$4)&gt;=8,25,IF(YEARFRAC('Client Info'!M1366,Reference!$C$4)=YEARFRAC('Client Info'!M1366,Reference!$C$4),0,0))))))))</f>
        <v>5</v>
      </c>
      <c r="D1366" s="19">
        <f>IF(OR('Client Info'!J1366=Reference!$A$7),0,IF(OR(Reference!$A$5='Client Info'!J1366, 'Client Info'!J1366=Reference!$A$19,'Client Info'!J1366=Reference!$A$23,'Client Info'!J1366=Reference!$A$12),25, IF(OR('Client Info'!J1366=Reference!$A$6, 'Client Info'!J1366=Reference!$A$16),15, IF(OR('Client Info'!J1366=Reference!$A$4,'Client Info'!J1366=Reference!$A$13,'Client Info'!J1366=Reference!$A$17,),5,0))))</f>
        <v>25</v>
      </c>
      <c r="E1366" s="19">
        <f>IF('Client Info'!O1366&lt;Reference!$E$5,0,IF(AND('Client Info'!O1366&gt;=Reference!$E$5,'Client Info'!O1366&lt;Reference!$E$6),5,IF(AND('Client Info'!O1366&gt;=Reference!$E$6,'Client Info'!O1366&lt;Reference!$E$7),15,IF(Reference!$E$7&lt;='Client Info'!O1366,25))))</f>
        <v>0</v>
      </c>
      <c r="F1366" s="19">
        <f>IF(OR('Client Info'!R1366=Reference!$B$4,'Client Info'!R1366=Reference!$B$5,'Client Info'!R1366=Reference!$B$6),25,0)</f>
        <v>25</v>
      </c>
      <c r="G1366" s="19">
        <f t="shared" ca="1" si="22"/>
        <v>55</v>
      </c>
      <c r="H1366" s="19" t="s">
        <v>848</v>
      </c>
    </row>
    <row r="1367" spans="1:8" x14ac:dyDescent="0.35">
      <c r="A1367" s="7" t="str">
        <f>VLOOKUP(B1367,'Client Info'!$A:$B,2, FALSE)</f>
        <v>Sylvia Martini</v>
      </c>
      <c r="B1367" s="19" t="str">
        <f>'Client Info'!A1367</f>
        <v>EDC0438</v>
      </c>
      <c r="C1367" s="19">
        <f ca="1">(IF('Client Info'!M1367="","",(IF(YEARFRAC('Client Info'!M1367,Reference!$C$4)&lt;1,0,IF(AND(YEARFRAC('Client Info'!M1367,Reference!$C$4)&gt;=1,YEARFRAC('Client Info'!M1367,Reference!$C$4)&lt;=3),5,IF(AND(YEARFRAC('Client Info'!M1367,Reference!$C$4)&gt;=4,YEARFRAC('Client Info'!M1367,Reference!$C$4)&lt;=7),15,IF(YEARFRAC('Client Info'!M1367,Reference!$C$4)&gt;=8,25,IF(YEARFRAC('Client Info'!M1367,Reference!$C$4)=YEARFRAC('Client Info'!M1367,Reference!$C$4),0,0))))))))</f>
        <v>25</v>
      </c>
      <c r="D1367" s="19">
        <f>IF(OR('Client Info'!J1367=Reference!$A$7),0,IF(OR(Reference!$A$5='Client Info'!J1367, 'Client Info'!J1367=Reference!$A$19,'Client Info'!J1367=Reference!$A$23,'Client Info'!J1367=Reference!$A$12),25, IF(OR('Client Info'!J1367=Reference!$A$6, 'Client Info'!J1367=Reference!$A$16),15, IF(OR('Client Info'!J1367=Reference!$A$4,'Client Info'!J1367=Reference!$A$13,'Client Info'!J1367=Reference!$A$17,),5,0))))</f>
        <v>0</v>
      </c>
      <c r="E1367" s="19">
        <f>IF('Client Info'!O1367&lt;Reference!$E$5,0,IF(AND('Client Info'!O1367&gt;=Reference!$E$5,'Client Info'!O1367&lt;Reference!$E$6),5,IF(AND('Client Info'!O1367&gt;=Reference!$E$6,'Client Info'!O1367&lt;Reference!$E$7),15,IF(Reference!$E$7&lt;='Client Info'!O1367,25))))</f>
        <v>0</v>
      </c>
      <c r="F1367" s="19">
        <f>IF(OR('Client Info'!R1367=Reference!$B$4,'Client Info'!R1367=Reference!$B$5,'Client Info'!R1367=Reference!$B$6),25,0)</f>
        <v>25</v>
      </c>
      <c r="G1367" s="19">
        <f t="shared" ca="1" si="22"/>
        <v>50</v>
      </c>
      <c r="H1367" s="19" t="s">
        <v>822</v>
      </c>
    </row>
    <row r="1368" spans="1:8" x14ac:dyDescent="0.35">
      <c r="A1368" s="7" t="str">
        <f>VLOOKUP(B1368,'Client Info'!$A:$B,2, FALSE)</f>
        <v>Anthony C. Elliott</v>
      </c>
      <c r="B1368" s="19" t="str">
        <f>'Client Info'!A1368</f>
        <v>EDC2673</v>
      </c>
      <c r="C1368" s="19">
        <f ca="1">(IF('Client Info'!M1368="","",(IF(YEARFRAC('Client Info'!M1368,Reference!$C$4)&lt;1,0,IF(AND(YEARFRAC('Client Info'!M1368,Reference!$C$4)&gt;=1,YEARFRAC('Client Info'!M1368,Reference!$C$4)&lt;=3),5,IF(AND(YEARFRAC('Client Info'!M1368,Reference!$C$4)&gt;=4,YEARFRAC('Client Info'!M1368,Reference!$C$4)&lt;=7),15,IF(YEARFRAC('Client Info'!M1368,Reference!$C$4)&gt;=8,25,IF(YEARFRAC('Client Info'!M1368,Reference!$C$4)=YEARFRAC('Client Info'!M1368,Reference!$C$4),0,0))))))))</f>
        <v>25</v>
      </c>
      <c r="D1368" s="19">
        <f>IF(OR('Client Info'!J1368=Reference!$A$7),0,IF(OR(Reference!$A$5='Client Info'!J1368, 'Client Info'!J1368=Reference!$A$19,'Client Info'!J1368=Reference!$A$23,'Client Info'!J1368=Reference!$A$12),25, IF(OR('Client Info'!J1368=Reference!$A$6, 'Client Info'!J1368=Reference!$A$16),15, IF(OR('Client Info'!J1368=Reference!$A$4,'Client Info'!J1368=Reference!$A$13,'Client Info'!J1368=Reference!$A$17,),5,0))))</f>
        <v>0</v>
      </c>
      <c r="E1368" s="19">
        <f>IF('Client Info'!O1368&lt;Reference!$E$5,0,IF(AND('Client Info'!O1368&gt;=Reference!$E$5,'Client Info'!O1368&lt;Reference!$E$6),5,IF(AND('Client Info'!O1368&gt;=Reference!$E$6,'Client Info'!O1368&lt;Reference!$E$7),15,IF(Reference!$E$7&lt;='Client Info'!O1368,25))))</f>
        <v>25</v>
      </c>
      <c r="F1368" s="19">
        <f>IF(OR('Client Info'!R1368=Reference!$B$4,'Client Info'!R1368=Reference!$B$5,'Client Info'!R1368=Reference!$B$6),25,0)</f>
        <v>25</v>
      </c>
      <c r="G1368" s="19">
        <f t="shared" ca="1" si="22"/>
        <v>75</v>
      </c>
      <c r="H1368" s="19" t="s">
        <v>1365</v>
      </c>
    </row>
    <row r="1369" spans="1:8" x14ac:dyDescent="0.35">
      <c r="A1369" s="7" t="str">
        <f>VLOOKUP(B1369,'Client Info'!$A:$B,2, FALSE)</f>
        <v>Alondra Gaytan</v>
      </c>
      <c r="B1369" s="19" t="str">
        <f>'Client Info'!A1369</f>
        <v>EDC1894g</v>
      </c>
      <c r="C1369" s="19">
        <f ca="1">(IF('Client Info'!M1369="","",(IF(YEARFRAC('Client Info'!M1369,Reference!$C$4)&lt;1,0,IF(AND(YEARFRAC('Client Info'!M1369,Reference!$C$4)&gt;=1,YEARFRAC('Client Info'!M1369,Reference!$C$4)&lt;=3),5,IF(AND(YEARFRAC('Client Info'!M1369,Reference!$C$4)&gt;=4,YEARFRAC('Client Info'!M1369,Reference!$C$4)&lt;=7),15,IF(YEARFRAC('Client Info'!M1369,Reference!$C$4)&gt;=8,25,IF(YEARFRAC('Client Info'!M1369,Reference!$C$4)=YEARFRAC('Client Info'!M1369,Reference!$C$4),0,0))))))))</f>
        <v>25</v>
      </c>
      <c r="D1369" s="19">
        <f>IF(OR('Client Info'!J1369=Reference!$A$7),0,IF(OR(Reference!$A$5='Client Info'!J1369, 'Client Info'!J1369=Reference!$A$19,'Client Info'!J1369=Reference!$A$23,'Client Info'!J1369=Reference!$A$12),25, IF(OR('Client Info'!J1369=Reference!$A$6, 'Client Info'!J1369=Reference!$A$16),15, IF(OR('Client Info'!J1369=Reference!$A$4,'Client Info'!J1369=Reference!$A$13,'Client Info'!J1369=Reference!$A$17,),5,0))))</f>
        <v>5</v>
      </c>
      <c r="E1369" s="19">
        <f>IF('Client Info'!O1369&lt;Reference!$E$5,0,IF(AND('Client Info'!O1369&gt;=Reference!$E$5,'Client Info'!O1369&lt;Reference!$E$6),5,IF(AND('Client Info'!O1369&gt;=Reference!$E$6,'Client Info'!O1369&lt;Reference!$E$7),15,IF(Reference!$E$7&lt;='Client Info'!O1369,25))))</f>
        <v>0</v>
      </c>
      <c r="F1369" s="19">
        <f>IF(OR('Client Info'!R1369=Reference!$B$4,'Client Info'!R1369=Reference!$B$5,'Client Info'!R1369=Reference!$B$6),25,0)</f>
        <v>0</v>
      </c>
      <c r="G1369" s="19">
        <f t="shared" ca="1" si="22"/>
        <v>30</v>
      </c>
      <c r="H1369" s="19" t="s">
        <v>885</v>
      </c>
    </row>
    <row r="1370" spans="1:8" x14ac:dyDescent="0.35">
      <c r="A1370" s="7" t="str">
        <f>VLOOKUP(B1370,'Client Info'!$A:$B,2, FALSE)</f>
        <v>Ray Bowman</v>
      </c>
      <c r="B1370" s="19" t="str">
        <f>'Client Info'!A1370</f>
        <v>EDC1495T</v>
      </c>
      <c r="C1370" s="19">
        <f ca="1">(IF('Client Info'!M1370="","",(IF(YEARFRAC('Client Info'!M1370,Reference!$C$4)&lt;1,0,IF(AND(YEARFRAC('Client Info'!M1370,Reference!$C$4)&gt;=1,YEARFRAC('Client Info'!M1370,Reference!$C$4)&lt;=3),5,IF(AND(YEARFRAC('Client Info'!M1370,Reference!$C$4)&gt;=4,YEARFRAC('Client Info'!M1370,Reference!$C$4)&lt;=7),15,IF(YEARFRAC('Client Info'!M1370,Reference!$C$4)&gt;=8,25,IF(YEARFRAC('Client Info'!M1370,Reference!$C$4)=YEARFRAC('Client Info'!M1370,Reference!$C$4),0,0))))))))</f>
        <v>25</v>
      </c>
      <c r="D1370" s="19">
        <f>IF(OR('Client Info'!J1370=Reference!$A$7),0,IF(OR(Reference!$A$5='Client Info'!J1370, 'Client Info'!J1370=Reference!$A$19,'Client Info'!J1370=Reference!$A$23,'Client Info'!J1370=Reference!$A$12),25, IF(OR('Client Info'!J1370=Reference!$A$6, 'Client Info'!J1370=Reference!$A$16),15, IF(OR('Client Info'!J1370=Reference!$A$4,'Client Info'!J1370=Reference!$A$13,'Client Info'!J1370=Reference!$A$17,),5,0))))</f>
        <v>0</v>
      </c>
      <c r="E1370" s="19">
        <f>IF('Client Info'!O1370&lt;Reference!$E$5,0,IF(AND('Client Info'!O1370&gt;=Reference!$E$5,'Client Info'!O1370&lt;Reference!$E$6),5,IF(AND('Client Info'!O1370&gt;=Reference!$E$6,'Client Info'!O1370&lt;Reference!$E$7),15,IF(Reference!$E$7&lt;='Client Info'!O1370,25))))</f>
        <v>25</v>
      </c>
      <c r="F1370" s="19">
        <f>IF(OR('Client Info'!R1370=Reference!$B$4,'Client Info'!R1370=Reference!$B$5,'Client Info'!R1370=Reference!$B$6),25,0)</f>
        <v>0</v>
      </c>
      <c r="G1370" s="19">
        <f t="shared" ca="1" si="22"/>
        <v>50</v>
      </c>
      <c r="H1370" s="19" t="s">
        <v>912</v>
      </c>
    </row>
    <row r="1371" spans="1:8" x14ac:dyDescent="0.35">
      <c r="A1371" s="7" t="str">
        <f>VLOOKUP(B1371,'Client Info'!$A:$B,2, FALSE)</f>
        <v>Bill Bartels</v>
      </c>
      <c r="B1371" s="19" t="str">
        <f>'Client Info'!A1371</f>
        <v>EDC2534</v>
      </c>
      <c r="C1371" s="19">
        <f ca="1">(IF('Client Info'!M1371="","",(IF(YEARFRAC('Client Info'!M1371,Reference!$C$4)&lt;1,0,IF(AND(YEARFRAC('Client Info'!M1371,Reference!$C$4)&gt;=1,YEARFRAC('Client Info'!M1371,Reference!$C$4)&lt;=3),5,IF(AND(YEARFRAC('Client Info'!M1371,Reference!$C$4)&gt;=4,YEARFRAC('Client Info'!M1371,Reference!$C$4)&lt;=7),15,IF(YEARFRAC('Client Info'!M1371,Reference!$C$4)&gt;=8,25,IF(YEARFRAC('Client Info'!M1371,Reference!$C$4)=YEARFRAC('Client Info'!M1371,Reference!$C$4),0,0))))))))</f>
        <v>5</v>
      </c>
      <c r="D1371" s="19">
        <f>IF(OR('Client Info'!J1371=Reference!$A$7),0,IF(OR(Reference!$A$5='Client Info'!J1371, 'Client Info'!J1371=Reference!$A$19,'Client Info'!J1371=Reference!$A$23,'Client Info'!J1371=Reference!$A$12),25, IF(OR('Client Info'!J1371=Reference!$A$6, 'Client Info'!J1371=Reference!$A$16),15, IF(OR('Client Info'!J1371=Reference!$A$4,'Client Info'!J1371=Reference!$A$13,'Client Info'!J1371=Reference!$A$17,),5,0))))</f>
        <v>5</v>
      </c>
      <c r="E1371" s="19">
        <f>IF('Client Info'!O1371&lt;Reference!$E$5,0,IF(AND('Client Info'!O1371&gt;=Reference!$E$5,'Client Info'!O1371&lt;Reference!$E$6),5,IF(AND('Client Info'!O1371&gt;=Reference!$E$6,'Client Info'!O1371&lt;Reference!$E$7),15,IF(Reference!$E$7&lt;='Client Info'!O1371,25))))</f>
        <v>0</v>
      </c>
      <c r="F1371" s="19">
        <f>IF(OR('Client Info'!R1371=Reference!$B$4,'Client Info'!R1371=Reference!$B$5,'Client Info'!R1371=Reference!$B$6),25,0)</f>
        <v>0</v>
      </c>
      <c r="G1371" s="19">
        <f t="shared" ca="1" si="22"/>
        <v>10</v>
      </c>
      <c r="H1371" s="19" t="s">
        <v>812</v>
      </c>
    </row>
    <row r="1372" spans="1:8" x14ac:dyDescent="0.35">
      <c r="A1372" s="7" t="str">
        <f>VLOOKUP(B1372,'Client Info'!$A:$B,2, FALSE)</f>
        <v>Alondra Gaytan</v>
      </c>
      <c r="B1372" s="19" t="str">
        <f>'Client Info'!A1372</f>
        <v>EDC2054g</v>
      </c>
      <c r="C1372" s="19" t="str">
        <f>(IF('Client Info'!M1372="","",(IF(YEARFRAC('Client Info'!M1372,Reference!$C$4)&lt;1,0,IF(AND(YEARFRAC('Client Info'!M1372,Reference!$C$4)&gt;=1,YEARFRAC('Client Info'!M1372,Reference!$C$4)&lt;=3),5,IF(AND(YEARFRAC('Client Info'!M1372,Reference!$C$4)&gt;=4,YEARFRAC('Client Info'!M1372,Reference!$C$4)&lt;=7),15,IF(YEARFRAC('Client Info'!M1372,Reference!$C$4)&gt;=8,25,IF(YEARFRAC('Client Info'!M1372,Reference!$C$4)=YEARFRAC('Client Info'!M1372,Reference!$C$4),0,0))))))))</f>
        <v/>
      </c>
      <c r="D1372" s="19">
        <f>IF(OR('Client Info'!J1372=Reference!$A$7),0,IF(OR(Reference!$A$5='Client Info'!J1372, 'Client Info'!J1372=Reference!$A$19,'Client Info'!J1372=Reference!$A$23,'Client Info'!J1372=Reference!$A$12),25, IF(OR('Client Info'!J1372=Reference!$A$6, 'Client Info'!J1372=Reference!$A$16),15, IF(OR('Client Info'!J1372=Reference!$A$4,'Client Info'!J1372=Reference!$A$13,'Client Info'!J1372=Reference!$A$17,),5,0))))</f>
        <v>0</v>
      </c>
      <c r="E1372" s="19">
        <f>IF('Client Info'!O1372&lt;Reference!$E$5,0,IF(AND('Client Info'!O1372&gt;=Reference!$E$5,'Client Info'!O1372&lt;Reference!$E$6),5,IF(AND('Client Info'!O1372&gt;=Reference!$E$6,'Client Info'!O1372&lt;Reference!$E$7),15,IF(Reference!$E$7&lt;='Client Info'!O1372,25))))</f>
        <v>0</v>
      </c>
      <c r="F1372" s="19">
        <f>IF(OR('Client Info'!R1372=Reference!$B$4,'Client Info'!R1372=Reference!$B$5,'Client Info'!R1372=Reference!$B$6),25,0)</f>
        <v>0</v>
      </c>
      <c r="G1372" s="19">
        <f t="shared" ref="G1372:G1435" si="23">SUM(C1372:F1372)</f>
        <v>0</v>
      </c>
      <c r="H1372" s="19" t="s">
        <v>885</v>
      </c>
    </row>
    <row r="1373" spans="1:8" x14ac:dyDescent="0.35">
      <c r="A1373" s="7" t="str">
        <f>VLOOKUP(B1373,'Client Info'!$A:$B,2, FALSE)</f>
        <v>Clare Briglio</v>
      </c>
      <c r="B1373" s="19" t="str">
        <f>'Client Info'!A1373</f>
        <v>EDC2198</v>
      </c>
      <c r="C1373" s="19">
        <f ca="1">(IF('Client Info'!M1373="","",(IF(YEARFRAC('Client Info'!M1373,Reference!$C$4)&lt;1,0,IF(AND(YEARFRAC('Client Info'!M1373,Reference!$C$4)&gt;=1,YEARFRAC('Client Info'!M1373,Reference!$C$4)&lt;=3),5,IF(AND(YEARFRAC('Client Info'!M1373,Reference!$C$4)&gt;=4,YEARFRAC('Client Info'!M1373,Reference!$C$4)&lt;=7),15,IF(YEARFRAC('Client Info'!M1373,Reference!$C$4)&gt;=8,25,IF(YEARFRAC('Client Info'!M1373,Reference!$C$4)=YEARFRAC('Client Info'!M1373,Reference!$C$4),0,0))))))))</f>
        <v>5</v>
      </c>
      <c r="D1373" s="19">
        <f>IF(OR('Client Info'!J1373=Reference!$A$7),0,IF(OR(Reference!$A$5='Client Info'!J1373, 'Client Info'!J1373=Reference!$A$19,'Client Info'!J1373=Reference!$A$23,'Client Info'!J1373=Reference!$A$12),25, IF(OR('Client Info'!J1373=Reference!$A$6, 'Client Info'!J1373=Reference!$A$16),15, IF(OR('Client Info'!J1373=Reference!$A$4,'Client Info'!J1373=Reference!$A$13,'Client Info'!J1373=Reference!$A$17,),5,0))))</f>
        <v>25</v>
      </c>
      <c r="E1373" s="19">
        <f>IF('Client Info'!O1373&lt;Reference!$E$5,0,IF(AND('Client Info'!O1373&gt;=Reference!$E$5,'Client Info'!O1373&lt;Reference!$E$6),5,IF(AND('Client Info'!O1373&gt;=Reference!$E$6,'Client Info'!O1373&lt;Reference!$E$7),15,IF(Reference!$E$7&lt;='Client Info'!O1373,25))))</f>
        <v>0</v>
      </c>
      <c r="F1373" s="19">
        <f>IF(OR('Client Info'!R1373=Reference!$B$4,'Client Info'!R1373=Reference!$B$5,'Client Info'!R1373=Reference!$B$6),25,0)</f>
        <v>0</v>
      </c>
      <c r="G1373" s="19">
        <f t="shared" ca="1" si="23"/>
        <v>30</v>
      </c>
      <c r="H1373" s="19" t="s">
        <v>809</v>
      </c>
    </row>
    <row r="1374" spans="1:8" x14ac:dyDescent="0.35">
      <c r="A1374" s="7" t="str">
        <f>VLOOKUP(B1374,'Client Info'!$A:$B,2, FALSE)</f>
        <v>David Betancourt</v>
      </c>
      <c r="B1374" s="19" t="str">
        <f>'Client Info'!A1374</f>
        <v>LV000540T</v>
      </c>
      <c r="C1374" s="19" t="str">
        <f>(IF('Client Info'!M1374="","",(IF(YEARFRAC('Client Info'!M1374,Reference!$C$4)&lt;1,0,IF(AND(YEARFRAC('Client Info'!M1374,Reference!$C$4)&gt;=1,YEARFRAC('Client Info'!M1374,Reference!$C$4)&lt;=3),5,IF(AND(YEARFRAC('Client Info'!M1374,Reference!$C$4)&gt;=4,YEARFRAC('Client Info'!M1374,Reference!$C$4)&lt;=7),15,IF(YEARFRAC('Client Info'!M1374,Reference!$C$4)&gt;=8,25,IF(YEARFRAC('Client Info'!M1374,Reference!$C$4)=YEARFRAC('Client Info'!M1374,Reference!$C$4),0,0))))))))</f>
        <v/>
      </c>
      <c r="D1374" s="19">
        <f>IF(OR('Client Info'!J1374=Reference!$A$7),0,IF(OR(Reference!$A$5='Client Info'!J1374, 'Client Info'!J1374=Reference!$A$19,'Client Info'!J1374=Reference!$A$23,'Client Info'!J1374=Reference!$A$12),25, IF(OR('Client Info'!J1374=Reference!$A$6, 'Client Info'!J1374=Reference!$A$16),15, IF(OR('Client Info'!J1374=Reference!$A$4,'Client Info'!J1374=Reference!$A$13,'Client Info'!J1374=Reference!$A$17,),5,0))))</f>
        <v>0</v>
      </c>
      <c r="E1374" s="19">
        <f>IF('Client Info'!O1374&lt;Reference!$E$5,0,IF(AND('Client Info'!O1374&gt;=Reference!$E$5,'Client Info'!O1374&lt;Reference!$E$6),5,IF(AND('Client Info'!O1374&gt;=Reference!$E$6,'Client Info'!O1374&lt;Reference!$E$7),15,IF(Reference!$E$7&lt;='Client Info'!O1374,25))))</f>
        <v>0</v>
      </c>
      <c r="F1374" s="19">
        <f>IF(OR('Client Info'!R1374=Reference!$B$4,'Client Info'!R1374=Reference!$B$5,'Client Info'!R1374=Reference!$B$6),25,0)</f>
        <v>25</v>
      </c>
      <c r="G1374" s="19">
        <f t="shared" si="23"/>
        <v>25</v>
      </c>
      <c r="H1374" s="19" t="s">
        <v>1497</v>
      </c>
    </row>
    <row r="1375" spans="1:8" x14ac:dyDescent="0.35">
      <c r="A1375" s="7" t="str">
        <f>VLOOKUP(B1375,'Client Info'!$A:$B,2, FALSE)</f>
        <v>Alondra Gaytan</v>
      </c>
      <c r="B1375" s="19" t="str">
        <f>'Client Info'!A1375</f>
        <v>EDC1867g</v>
      </c>
      <c r="C1375" s="19" t="str">
        <f>(IF('Client Info'!M1375="","",(IF(YEARFRAC('Client Info'!M1375,Reference!$C$4)&lt;1,0,IF(AND(YEARFRAC('Client Info'!M1375,Reference!$C$4)&gt;=1,YEARFRAC('Client Info'!M1375,Reference!$C$4)&lt;=3),5,IF(AND(YEARFRAC('Client Info'!M1375,Reference!$C$4)&gt;=4,YEARFRAC('Client Info'!M1375,Reference!$C$4)&lt;=7),15,IF(YEARFRAC('Client Info'!M1375,Reference!$C$4)&gt;=8,25,IF(YEARFRAC('Client Info'!M1375,Reference!$C$4)=YEARFRAC('Client Info'!M1375,Reference!$C$4),0,0))))))))</f>
        <v/>
      </c>
      <c r="D1375" s="19">
        <f>IF(OR('Client Info'!J1375=Reference!$A$7),0,IF(OR(Reference!$A$5='Client Info'!J1375, 'Client Info'!J1375=Reference!$A$19,'Client Info'!J1375=Reference!$A$23,'Client Info'!J1375=Reference!$A$12),25, IF(OR('Client Info'!J1375=Reference!$A$6, 'Client Info'!J1375=Reference!$A$16),15, IF(OR('Client Info'!J1375=Reference!$A$4,'Client Info'!J1375=Reference!$A$13,'Client Info'!J1375=Reference!$A$17,),5,0))))</f>
        <v>25</v>
      </c>
      <c r="E1375" s="19">
        <f>IF('Client Info'!O1375&lt;Reference!$E$5,0,IF(AND('Client Info'!O1375&gt;=Reference!$E$5,'Client Info'!O1375&lt;Reference!$E$6),5,IF(AND('Client Info'!O1375&gt;=Reference!$E$6,'Client Info'!O1375&lt;Reference!$E$7),15,IF(Reference!$E$7&lt;='Client Info'!O1375,25))))</f>
        <v>0</v>
      </c>
      <c r="F1375" s="19">
        <f>IF(OR('Client Info'!R1375=Reference!$B$4,'Client Info'!R1375=Reference!$B$5,'Client Info'!R1375=Reference!$B$6),25,0)</f>
        <v>0</v>
      </c>
      <c r="G1375" s="19">
        <f t="shared" si="23"/>
        <v>25</v>
      </c>
      <c r="H1375" s="19" t="s">
        <v>885</v>
      </c>
    </row>
    <row r="1376" spans="1:8" x14ac:dyDescent="0.35">
      <c r="A1376" s="7" t="str">
        <f>VLOOKUP(B1376,'Client Info'!$A:$B,2, FALSE)</f>
        <v/>
      </c>
      <c r="B1376" s="19" t="str">
        <f>'Client Info'!A1376</f>
        <v>EDC2207T</v>
      </c>
      <c r="C1376" s="19">
        <f ca="1">(IF('Client Info'!M1376="","",(IF(YEARFRAC('Client Info'!M1376,Reference!$C$4)&lt;1,0,IF(AND(YEARFRAC('Client Info'!M1376,Reference!$C$4)&gt;=1,YEARFRAC('Client Info'!M1376,Reference!$C$4)&lt;=3),5,IF(AND(YEARFRAC('Client Info'!M1376,Reference!$C$4)&gt;=4,YEARFRAC('Client Info'!M1376,Reference!$C$4)&lt;=7),15,IF(YEARFRAC('Client Info'!M1376,Reference!$C$4)&gt;=8,25,IF(YEARFRAC('Client Info'!M1376,Reference!$C$4)=YEARFRAC('Client Info'!M1376,Reference!$C$4),0,0))))))))</f>
        <v>25</v>
      </c>
      <c r="D1376" s="19">
        <f>IF(OR('Client Info'!J1376=Reference!$A$7),0,IF(OR(Reference!$A$5='Client Info'!J1376, 'Client Info'!J1376=Reference!$A$19,'Client Info'!J1376=Reference!$A$23,'Client Info'!J1376=Reference!$A$12),25, IF(OR('Client Info'!J1376=Reference!$A$6, 'Client Info'!J1376=Reference!$A$16),15, IF(OR('Client Info'!J1376=Reference!$A$4,'Client Info'!J1376=Reference!$A$13,'Client Info'!J1376=Reference!$A$17,),5,0))))</f>
        <v>5</v>
      </c>
      <c r="E1376" s="19">
        <f>IF('Client Info'!O1376&lt;Reference!$E$5,0,IF(AND('Client Info'!O1376&gt;=Reference!$E$5,'Client Info'!O1376&lt;Reference!$E$6),5,IF(AND('Client Info'!O1376&gt;=Reference!$E$6,'Client Info'!O1376&lt;Reference!$E$7),15,IF(Reference!$E$7&lt;='Client Info'!O1376,25))))</f>
        <v>0</v>
      </c>
      <c r="F1376" s="19">
        <f>IF(OR('Client Info'!R1376=Reference!$B$4,'Client Info'!R1376=Reference!$B$5,'Client Info'!R1376=Reference!$B$6),25,0)</f>
        <v>0</v>
      </c>
      <c r="G1376" s="19">
        <f t="shared" ca="1" si="23"/>
        <v>30</v>
      </c>
      <c r="H1376" s="19" t="s">
        <v>1030</v>
      </c>
    </row>
    <row r="1377" spans="1:8" x14ac:dyDescent="0.35">
      <c r="A1377" s="7" t="str">
        <f>VLOOKUP(B1377,'Client Info'!$A:$B,2, FALSE)</f>
        <v>Gonzalo Fernandez</v>
      </c>
      <c r="B1377" s="19" t="str">
        <f>'Client Info'!A1377</f>
        <v>EDC2325</v>
      </c>
      <c r="C1377" s="19" t="str">
        <f>(IF('Client Info'!M1377="","",(IF(YEARFRAC('Client Info'!M1377,Reference!$C$4)&lt;1,0,IF(AND(YEARFRAC('Client Info'!M1377,Reference!$C$4)&gt;=1,YEARFRAC('Client Info'!M1377,Reference!$C$4)&lt;=3),5,IF(AND(YEARFRAC('Client Info'!M1377,Reference!$C$4)&gt;=4,YEARFRAC('Client Info'!M1377,Reference!$C$4)&lt;=7),15,IF(YEARFRAC('Client Info'!M1377,Reference!$C$4)&gt;=8,25,IF(YEARFRAC('Client Info'!M1377,Reference!$C$4)=YEARFRAC('Client Info'!M1377,Reference!$C$4),0,0))))))))</f>
        <v/>
      </c>
      <c r="D1377" s="19">
        <f>IF(OR('Client Info'!J1377=Reference!$A$7),0,IF(OR(Reference!$A$5='Client Info'!J1377, 'Client Info'!J1377=Reference!$A$19,'Client Info'!J1377=Reference!$A$23,'Client Info'!J1377=Reference!$A$12),25, IF(OR('Client Info'!J1377=Reference!$A$6, 'Client Info'!J1377=Reference!$A$16),15, IF(OR('Client Info'!J1377=Reference!$A$4,'Client Info'!J1377=Reference!$A$13,'Client Info'!J1377=Reference!$A$17,),5,0))))</f>
        <v>25</v>
      </c>
      <c r="E1377" s="19">
        <f>IF('Client Info'!O1377&lt;Reference!$E$5,0,IF(AND('Client Info'!O1377&gt;=Reference!$E$5,'Client Info'!O1377&lt;Reference!$E$6),5,IF(AND('Client Info'!O1377&gt;=Reference!$E$6,'Client Info'!O1377&lt;Reference!$E$7),15,IF(Reference!$E$7&lt;='Client Info'!O1377,25))))</f>
        <v>0</v>
      </c>
      <c r="F1377" s="19">
        <f>IF(OR('Client Info'!R1377=Reference!$B$4,'Client Info'!R1377=Reference!$B$5,'Client Info'!R1377=Reference!$B$6),25,0)</f>
        <v>0</v>
      </c>
      <c r="G1377" s="19">
        <f t="shared" si="23"/>
        <v>25</v>
      </c>
      <c r="H1377" s="19" t="s">
        <v>848</v>
      </c>
    </row>
    <row r="1378" spans="1:8" x14ac:dyDescent="0.35">
      <c r="A1378" s="7" t="str">
        <f>VLOOKUP(B1378,'Client Info'!$A:$B,2, FALSE)</f>
        <v>Jay Tsao</v>
      </c>
      <c r="B1378" s="19" t="str">
        <f>'Client Info'!A1378</f>
        <v>EDC2670</v>
      </c>
      <c r="C1378" s="19" t="str">
        <f>(IF('Client Info'!M1378="","",(IF(YEARFRAC('Client Info'!M1378,Reference!$C$4)&lt;1,0,IF(AND(YEARFRAC('Client Info'!M1378,Reference!$C$4)&gt;=1,YEARFRAC('Client Info'!M1378,Reference!$C$4)&lt;=3),5,IF(AND(YEARFRAC('Client Info'!M1378,Reference!$C$4)&gt;=4,YEARFRAC('Client Info'!M1378,Reference!$C$4)&lt;=7),15,IF(YEARFRAC('Client Info'!M1378,Reference!$C$4)&gt;=8,25,IF(YEARFRAC('Client Info'!M1378,Reference!$C$4)=YEARFRAC('Client Info'!M1378,Reference!$C$4),0,0))))))))</f>
        <v/>
      </c>
      <c r="D1378" s="19">
        <f>IF(OR('Client Info'!J1378=Reference!$A$7),0,IF(OR(Reference!$A$5='Client Info'!J1378, 'Client Info'!J1378=Reference!$A$19,'Client Info'!J1378=Reference!$A$23,'Client Info'!J1378=Reference!$A$12),25, IF(OR('Client Info'!J1378=Reference!$A$6, 'Client Info'!J1378=Reference!$A$16),15, IF(OR('Client Info'!J1378=Reference!$A$4,'Client Info'!J1378=Reference!$A$13,'Client Info'!J1378=Reference!$A$17,),5,0))))</f>
        <v>15</v>
      </c>
      <c r="E1378" s="19">
        <f>IF('Client Info'!O1378&lt;Reference!$E$5,0,IF(AND('Client Info'!O1378&gt;=Reference!$E$5,'Client Info'!O1378&lt;Reference!$E$6),5,IF(AND('Client Info'!O1378&gt;=Reference!$E$6,'Client Info'!O1378&lt;Reference!$E$7),15,IF(Reference!$E$7&lt;='Client Info'!O1378,25))))</f>
        <v>0</v>
      </c>
      <c r="F1378" s="19">
        <f>IF(OR('Client Info'!R1378=Reference!$B$4,'Client Info'!R1378=Reference!$B$5,'Client Info'!R1378=Reference!$B$6),25,0)</f>
        <v>25</v>
      </c>
      <c r="G1378" s="19">
        <f t="shared" si="23"/>
        <v>40</v>
      </c>
      <c r="H1378" s="19" t="s">
        <v>4875</v>
      </c>
    </row>
    <row r="1379" spans="1:8" x14ac:dyDescent="0.35">
      <c r="A1379" s="7" t="str">
        <f>VLOOKUP(B1379,'Client Info'!$A:$B,2, FALSE)</f>
        <v>David Pollock</v>
      </c>
      <c r="B1379" s="19" t="str">
        <f>'Client Info'!A1379</f>
        <v>EDC1418</v>
      </c>
      <c r="C1379" s="19">
        <f ca="1">(IF('Client Info'!M1379="","",(IF(YEARFRAC('Client Info'!M1379,Reference!$C$4)&lt;1,0,IF(AND(YEARFRAC('Client Info'!M1379,Reference!$C$4)&gt;=1,YEARFRAC('Client Info'!M1379,Reference!$C$4)&lt;=3),5,IF(AND(YEARFRAC('Client Info'!M1379,Reference!$C$4)&gt;=4,YEARFRAC('Client Info'!M1379,Reference!$C$4)&lt;=7),15,IF(YEARFRAC('Client Info'!M1379,Reference!$C$4)&gt;=8,25,IF(YEARFRAC('Client Info'!M1379,Reference!$C$4)=YEARFRAC('Client Info'!M1379,Reference!$C$4),0,0))))))))</f>
        <v>15</v>
      </c>
      <c r="D1379" s="19">
        <f>IF(OR('Client Info'!J1379=Reference!$A$7),0,IF(OR(Reference!$A$5='Client Info'!J1379, 'Client Info'!J1379=Reference!$A$19,'Client Info'!J1379=Reference!$A$23,'Client Info'!J1379=Reference!$A$12),25, IF(OR('Client Info'!J1379=Reference!$A$6, 'Client Info'!J1379=Reference!$A$16),15, IF(OR('Client Info'!J1379=Reference!$A$4,'Client Info'!J1379=Reference!$A$13,'Client Info'!J1379=Reference!$A$17,),5,0))))</f>
        <v>25</v>
      </c>
      <c r="E1379" s="19">
        <f>IF('Client Info'!O1379&lt;Reference!$E$5,0,IF(AND('Client Info'!O1379&gt;=Reference!$E$5,'Client Info'!O1379&lt;Reference!$E$6),5,IF(AND('Client Info'!O1379&gt;=Reference!$E$6,'Client Info'!O1379&lt;Reference!$E$7),15,IF(Reference!$E$7&lt;='Client Info'!O1379,25))))</f>
        <v>0</v>
      </c>
      <c r="F1379" s="19">
        <f>IF(OR('Client Info'!R1379=Reference!$B$4,'Client Info'!R1379=Reference!$B$5,'Client Info'!R1379=Reference!$B$6),25,0)</f>
        <v>0</v>
      </c>
      <c r="G1379" s="19">
        <f t="shared" ca="1" si="23"/>
        <v>40</v>
      </c>
      <c r="H1379" s="19" t="s">
        <v>1750</v>
      </c>
    </row>
    <row r="1380" spans="1:8" x14ac:dyDescent="0.35">
      <c r="A1380" s="7" t="str">
        <f>VLOOKUP(B1380,'Client Info'!$A:$B,2, FALSE)</f>
        <v>Clare Briglio</v>
      </c>
      <c r="B1380" s="19" t="str">
        <f>'Client Info'!A1380</f>
        <v>EDC2776DR</v>
      </c>
      <c r="C1380" s="19">
        <f ca="1">(IF('Client Info'!M1380="","",(IF(YEARFRAC('Client Info'!M1380,Reference!$C$4)&lt;1,0,IF(AND(YEARFRAC('Client Info'!M1380,Reference!$C$4)&gt;=1,YEARFRAC('Client Info'!M1380,Reference!$C$4)&lt;=3),5,IF(AND(YEARFRAC('Client Info'!M1380,Reference!$C$4)&gt;=4,YEARFRAC('Client Info'!M1380,Reference!$C$4)&lt;=7),15,IF(YEARFRAC('Client Info'!M1380,Reference!$C$4)&gt;=8,25,IF(YEARFRAC('Client Info'!M1380,Reference!$C$4)=YEARFRAC('Client Info'!M1380,Reference!$C$4),0,0))))))))</f>
        <v>25</v>
      </c>
      <c r="D1380" s="19">
        <f>IF(OR('Client Info'!J1380=Reference!$A$7),0,IF(OR(Reference!$A$5='Client Info'!J1380, 'Client Info'!J1380=Reference!$A$19,'Client Info'!J1380=Reference!$A$23,'Client Info'!J1380=Reference!$A$12),25, IF(OR('Client Info'!J1380=Reference!$A$6, 'Client Info'!J1380=Reference!$A$16),15, IF(OR('Client Info'!J1380=Reference!$A$4,'Client Info'!J1380=Reference!$A$13,'Client Info'!J1380=Reference!$A$17,),5,0))))</f>
        <v>0</v>
      </c>
      <c r="E1380" s="19">
        <f>IF('Client Info'!O1380&lt;Reference!$E$5,0,IF(AND('Client Info'!O1380&gt;=Reference!$E$5,'Client Info'!O1380&lt;Reference!$E$6),5,IF(AND('Client Info'!O1380&gt;=Reference!$E$6,'Client Info'!O1380&lt;Reference!$E$7),15,IF(Reference!$E$7&lt;='Client Info'!O1380,25))))</f>
        <v>15</v>
      </c>
      <c r="F1380" s="19">
        <f>IF(OR('Client Info'!R1380=Reference!$B$4,'Client Info'!R1380=Reference!$B$5,'Client Info'!R1380=Reference!$B$6),25,0)</f>
        <v>0</v>
      </c>
      <c r="G1380" s="19">
        <f t="shared" ca="1" si="23"/>
        <v>40</v>
      </c>
      <c r="H1380" s="19" t="s">
        <v>809</v>
      </c>
    </row>
    <row r="1381" spans="1:8" x14ac:dyDescent="0.35">
      <c r="A1381" s="7" t="str">
        <f>VLOOKUP(B1381,'Client Info'!$A:$B,2, FALSE)</f>
        <v>Ray Bowman</v>
      </c>
      <c r="B1381" s="19" t="str">
        <f>'Client Info'!A1381</f>
        <v>EDC2417</v>
      </c>
      <c r="C1381" s="19">
        <f ca="1">(IF('Client Info'!M1381="","",(IF(YEARFRAC('Client Info'!M1381,Reference!$C$4)&lt;1,0,IF(AND(YEARFRAC('Client Info'!M1381,Reference!$C$4)&gt;=1,YEARFRAC('Client Info'!M1381,Reference!$C$4)&lt;=3),5,IF(AND(YEARFRAC('Client Info'!M1381,Reference!$C$4)&gt;=4,YEARFRAC('Client Info'!M1381,Reference!$C$4)&lt;=7),15,IF(YEARFRAC('Client Info'!M1381,Reference!$C$4)&gt;=8,25,IF(YEARFRAC('Client Info'!M1381,Reference!$C$4)=YEARFRAC('Client Info'!M1381,Reference!$C$4),0,0))))))))</f>
        <v>15</v>
      </c>
      <c r="D1381" s="19">
        <f>IF(OR('Client Info'!J1381=Reference!$A$7),0,IF(OR(Reference!$A$5='Client Info'!J1381, 'Client Info'!J1381=Reference!$A$19,'Client Info'!J1381=Reference!$A$23,'Client Info'!J1381=Reference!$A$12),25, IF(OR('Client Info'!J1381=Reference!$A$6, 'Client Info'!J1381=Reference!$A$16),15, IF(OR('Client Info'!J1381=Reference!$A$4,'Client Info'!J1381=Reference!$A$13,'Client Info'!J1381=Reference!$A$17,),5,0))))</f>
        <v>15</v>
      </c>
      <c r="E1381" s="19">
        <f>IF('Client Info'!O1381&lt;Reference!$E$5,0,IF(AND('Client Info'!O1381&gt;=Reference!$E$5,'Client Info'!O1381&lt;Reference!$E$6),5,IF(AND('Client Info'!O1381&gt;=Reference!$E$6,'Client Info'!O1381&lt;Reference!$E$7),15,IF(Reference!$E$7&lt;='Client Info'!O1381,25))))</f>
        <v>15</v>
      </c>
      <c r="F1381" s="19">
        <f>IF(OR('Client Info'!R1381=Reference!$B$4,'Client Info'!R1381=Reference!$B$5,'Client Info'!R1381=Reference!$B$6),25,0)</f>
        <v>0</v>
      </c>
      <c r="G1381" s="19">
        <f t="shared" ca="1" si="23"/>
        <v>45</v>
      </c>
      <c r="H1381" s="19" t="s">
        <v>912</v>
      </c>
    </row>
    <row r="1382" spans="1:8" x14ac:dyDescent="0.35">
      <c r="A1382" s="7" t="str">
        <f>VLOOKUP(B1382,'Client Info'!$A:$B,2, FALSE)</f>
        <v>Alondra Gaytan</v>
      </c>
      <c r="B1382" s="19" t="str">
        <f>'Client Info'!A1382</f>
        <v>EDC2065g</v>
      </c>
      <c r="C1382" s="19" t="str">
        <f>(IF('Client Info'!M1382="","",(IF(YEARFRAC('Client Info'!M1382,Reference!$C$4)&lt;1,0,IF(AND(YEARFRAC('Client Info'!M1382,Reference!$C$4)&gt;=1,YEARFRAC('Client Info'!M1382,Reference!$C$4)&lt;=3),5,IF(AND(YEARFRAC('Client Info'!M1382,Reference!$C$4)&gt;=4,YEARFRAC('Client Info'!M1382,Reference!$C$4)&lt;=7),15,IF(YEARFRAC('Client Info'!M1382,Reference!$C$4)&gt;=8,25,IF(YEARFRAC('Client Info'!M1382,Reference!$C$4)=YEARFRAC('Client Info'!M1382,Reference!$C$4),0,0))))))))</f>
        <v/>
      </c>
      <c r="D1382" s="19">
        <f>IF(OR('Client Info'!J1382=Reference!$A$7),0,IF(OR(Reference!$A$5='Client Info'!J1382, 'Client Info'!J1382=Reference!$A$19,'Client Info'!J1382=Reference!$A$23,'Client Info'!J1382=Reference!$A$12),25, IF(OR('Client Info'!J1382=Reference!$A$6, 'Client Info'!J1382=Reference!$A$16),15, IF(OR('Client Info'!J1382=Reference!$A$4,'Client Info'!J1382=Reference!$A$13,'Client Info'!J1382=Reference!$A$17,),5,0))))</f>
        <v>5</v>
      </c>
      <c r="E1382" s="19">
        <f>IF('Client Info'!O1382&lt;Reference!$E$5,0,IF(AND('Client Info'!O1382&gt;=Reference!$E$5,'Client Info'!O1382&lt;Reference!$E$6),5,IF(AND('Client Info'!O1382&gt;=Reference!$E$6,'Client Info'!O1382&lt;Reference!$E$7),15,IF(Reference!$E$7&lt;='Client Info'!O1382,25))))</f>
        <v>0</v>
      </c>
      <c r="F1382" s="19">
        <f>IF(OR('Client Info'!R1382=Reference!$B$4,'Client Info'!R1382=Reference!$B$5,'Client Info'!R1382=Reference!$B$6),25,0)</f>
        <v>25</v>
      </c>
      <c r="G1382" s="19">
        <f t="shared" si="23"/>
        <v>30</v>
      </c>
      <c r="H1382" s="19" t="s">
        <v>885</v>
      </c>
    </row>
    <row r="1383" spans="1:8" x14ac:dyDescent="0.35">
      <c r="A1383" s="7" t="str">
        <f>VLOOKUP(B1383,'Client Info'!$A:$B,2, FALSE)</f>
        <v>Pat Sweeney</v>
      </c>
      <c r="B1383" s="19" t="str">
        <f>'Client Info'!A1383</f>
        <v>EDC1004</v>
      </c>
      <c r="C1383" s="19">
        <f ca="1">(IF('Client Info'!M1383="","",(IF(YEARFRAC('Client Info'!M1383,Reference!$C$4)&lt;1,0,IF(AND(YEARFRAC('Client Info'!M1383,Reference!$C$4)&gt;=1,YEARFRAC('Client Info'!M1383,Reference!$C$4)&lt;=3),5,IF(AND(YEARFRAC('Client Info'!M1383,Reference!$C$4)&gt;=4,YEARFRAC('Client Info'!M1383,Reference!$C$4)&lt;=7),15,IF(YEARFRAC('Client Info'!M1383,Reference!$C$4)&gt;=8,25,IF(YEARFRAC('Client Info'!M1383,Reference!$C$4)=YEARFRAC('Client Info'!M1383,Reference!$C$4),0,0))))))))</f>
        <v>15</v>
      </c>
      <c r="D1383" s="19">
        <f>IF(OR('Client Info'!J1383=Reference!$A$7),0,IF(OR(Reference!$A$5='Client Info'!J1383, 'Client Info'!J1383=Reference!$A$19,'Client Info'!J1383=Reference!$A$23,'Client Info'!J1383=Reference!$A$12),25, IF(OR('Client Info'!J1383=Reference!$A$6, 'Client Info'!J1383=Reference!$A$16),15, IF(OR('Client Info'!J1383=Reference!$A$4,'Client Info'!J1383=Reference!$A$13,'Client Info'!J1383=Reference!$A$17,),5,0))))</f>
        <v>5</v>
      </c>
      <c r="E1383" s="19">
        <f>IF('Client Info'!O1383&lt;Reference!$E$5,0,IF(AND('Client Info'!O1383&gt;=Reference!$E$5,'Client Info'!O1383&lt;Reference!$E$6),5,IF(AND('Client Info'!O1383&gt;=Reference!$E$6,'Client Info'!O1383&lt;Reference!$E$7),15,IF(Reference!$E$7&lt;='Client Info'!O1383,25))))</f>
        <v>0</v>
      </c>
      <c r="F1383" s="19">
        <f>IF(OR('Client Info'!R1383=Reference!$B$4,'Client Info'!R1383=Reference!$B$5,'Client Info'!R1383=Reference!$B$6),25,0)</f>
        <v>25</v>
      </c>
      <c r="G1383" s="19">
        <f t="shared" ca="1" si="23"/>
        <v>45</v>
      </c>
      <c r="H1383" s="19" t="s">
        <v>796</v>
      </c>
    </row>
    <row r="1384" spans="1:8" x14ac:dyDescent="0.35">
      <c r="A1384" s="7" t="str">
        <f>VLOOKUP(B1384,'Client Info'!$A:$B,2, FALSE)</f>
        <v>Mary Anne Rooney</v>
      </c>
      <c r="B1384" s="19" t="str">
        <f>'Client Info'!A1384</f>
        <v>EDC0335</v>
      </c>
      <c r="C1384" s="19">
        <f ca="1">(IF('Client Info'!M1384="","",(IF(YEARFRAC('Client Info'!M1384,Reference!$C$4)&lt;1,0,IF(AND(YEARFRAC('Client Info'!M1384,Reference!$C$4)&gt;=1,YEARFRAC('Client Info'!M1384,Reference!$C$4)&lt;=3),5,IF(AND(YEARFRAC('Client Info'!M1384,Reference!$C$4)&gt;=4,YEARFRAC('Client Info'!M1384,Reference!$C$4)&lt;=7),15,IF(YEARFRAC('Client Info'!M1384,Reference!$C$4)&gt;=8,25,IF(YEARFRAC('Client Info'!M1384,Reference!$C$4)=YEARFRAC('Client Info'!M1384,Reference!$C$4),0,0))))))))</f>
        <v>25</v>
      </c>
      <c r="D1384" s="19">
        <f>IF(OR('Client Info'!J1384=Reference!$A$7),0,IF(OR(Reference!$A$5='Client Info'!J1384, 'Client Info'!J1384=Reference!$A$19,'Client Info'!J1384=Reference!$A$23,'Client Info'!J1384=Reference!$A$12),25, IF(OR('Client Info'!J1384=Reference!$A$6, 'Client Info'!J1384=Reference!$A$16),15, IF(OR('Client Info'!J1384=Reference!$A$4,'Client Info'!J1384=Reference!$A$13,'Client Info'!J1384=Reference!$A$17,),5,0))))</f>
        <v>0</v>
      </c>
      <c r="E1384" s="19">
        <f>IF('Client Info'!O1384&lt;Reference!$E$5,0,IF(AND('Client Info'!O1384&gt;=Reference!$E$5,'Client Info'!O1384&lt;Reference!$E$6),5,IF(AND('Client Info'!O1384&gt;=Reference!$E$6,'Client Info'!O1384&lt;Reference!$E$7),15,IF(Reference!$E$7&lt;='Client Info'!O1384,25))))</f>
        <v>0</v>
      </c>
      <c r="F1384" s="19">
        <f>IF(OR('Client Info'!R1384=Reference!$B$4,'Client Info'!R1384=Reference!$B$5,'Client Info'!R1384=Reference!$B$6),25,0)</f>
        <v>0</v>
      </c>
      <c r="G1384" s="19">
        <f t="shared" ca="1" si="23"/>
        <v>25</v>
      </c>
      <c r="H1384" s="19" t="s">
        <v>1659</v>
      </c>
    </row>
    <row r="1385" spans="1:8" x14ac:dyDescent="0.35">
      <c r="A1385" s="7" t="str">
        <f>VLOOKUP(B1385,'Client Info'!$A:$B,2, FALSE)</f>
        <v>Alondra Gaytan</v>
      </c>
      <c r="B1385" s="19" t="str">
        <f>'Client Info'!A1385</f>
        <v>EDC3033</v>
      </c>
      <c r="C1385" s="19" t="str">
        <f>(IF('Client Info'!M1385="","",(IF(YEARFRAC('Client Info'!M1385,Reference!$C$4)&lt;1,0,IF(AND(YEARFRAC('Client Info'!M1385,Reference!$C$4)&gt;=1,YEARFRAC('Client Info'!M1385,Reference!$C$4)&lt;=3),5,IF(AND(YEARFRAC('Client Info'!M1385,Reference!$C$4)&gt;=4,YEARFRAC('Client Info'!M1385,Reference!$C$4)&lt;=7),15,IF(YEARFRAC('Client Info'!M1385,Reference!$C$4)&gt;=8,25,IF(YEARFRAC('Client Info'!M1385,Reference!$C$4)=YEARFRAC('Client Info'!M1385,Reference!$C$4),0,0))))))))</f>
        <v/>
      </c>
      <c r="D1385" s="19">
        <f>IF(OR('Client Info'!J1385=Reference!$A$7),0,IF(OR(Reference!$A$5='Client Info'!J1385, 'Client Info'!J1385=Reference!$A$19,'Client Info'!J1385=Reference!$A$23,'Client Info'!J1385=Reference!$A$12),25, IF(OR('Client Info'!J1385=Reference!$A$6, 'Client Info'!J1385=Reference!$A$16),15, IF(OR('Client Info'!J1385=Reference!$A$4,'Client Info'!J1385=Reference!$A$13,'Client Info'!J1385=Reference!$A$17,),5,0))))</f>
        <v>0</v>
      </c>
      <c r="E1385" s="19">
        <f>IF('Client Info'!O1385&lt;Reference!$E$5,0,IF(AND('Client Info'!O1385&gt;=Reference!$E$5,'Client Info'!O1385&lt;Reference!$E$6),5,IF(AND('Client Info'!O1385&gt;=Reference!$E$6,'Client Info'!O1385&lt;Reference!$E$7),15,IF(Reference!$E$7&lt;='Client Info'!O1385,25))))</f>
        <v>0</v>
      </c>
      <c r="F1385" s="19">
        <f>IF(OR('Client Info'!R1385=Reference!$B$4,'Client Info'!R1385=Reference!$B$5,'Client Info'!R1385=Reference!$B$6),25,0)</f>
        <v>25</v>
      </c>
      <c r="G1385" s="19">
        <f t="shared" si="23"/>
        <v>25</v>
      </c>
      <c r="H1385" s="19" t="s">
        <v>885</v>
      </c>
    </row>
    <row r="1386" spans="1:8" x14ac:dyDescent="0.35">
      <c r="A1386" s="7" t="str">
        <f>VLOOKUP(B1386,'Client Info'!$A:$B,2, FALSE)</f>
        <v>Pat Sweeney</v>
      </c>
      <c r="B1386" s="19" t="str">
        <f>'Client Info'!A1386</f>
        <v>EDC0630</v>
      </c>
      <c r="C1386" s="19">
        <f ca="1">(IF('Client Info'!M1386="","",(IF(YEARFRAC('Client Info'!M1386,Reference!$C$4)&lt;1,0,IF(AND(YEARFRAC('Client Info'!M1386,Reference!$C$4)&gt;=1,YEARFRAC('Client Info'!M1386,Reference!$C$4)&lt;=3),5,IF(AND(YEARFRAC('Client Info'!M1386,Reference!$C$4)&gt;=4,YEARFRAC('Client Info'!M1386,Reference!$C$4)&lt;=7),15,IF(YEARFRAC('Client Info'!M1386,Reference!$C$4)&gt;=8,25,IF(YEARFRAC('Client Info'!M1386,Reference!$C$4)=YEARFRAC('Client Info'!M1386,Reference!$C$4),0,0))))))))</f>
        <v>25</v>
      </c>
      <c r="D1386" s="19">
        <f>IF(OR('Client Info'!J1386=Reference!$A$7),0,IF(OR(Reference!$A$5='Client Info'!J1386, 'Client Info'!J1386=Reference!$A$19,'Client Info'!J1386=Reference!$A$23,'Client Info'!J1386=Reference!$A$12),25, IF(OR('Client Info'!J1386=Reference!$A$6, 'Client Info'!J1386=Reference!$A$16),15, IF(OR('Client Info'!J1386=Reference!$A$4,'Client Info'!J1386=Reference!$A$13,'Client Info'!J1386=Reference!$A$17,),5,0))))</f>
        <v>0</v>
      </c>
      <c r="E1386" s="19">
        <f>IF('Client Info'!O1386&lt;Reference!$E$5,0,IF(AND('Client Info'!O1386&gt;=Reference!$E$5,'Client Info'!O1386&lt;Reference!$E$6),5,IF(AND('Client Info'!O1386&gt;=Reference!$E$6,'Client Info'!O1386&lt;Reference!$E$7),15,IF(Reference!$E$7&lt;='Client Info'!O1386,25))))</f>
        <v>15</v>
      </c>
      <c r="F1386" s="19">
        <f>IF(OR('Client Info'!R1386=Reference!$B$4,'Client Info'!R1386=Reference!$B$5,'Client Info'!R1386=Reference!$B$6),25,0)</f>
        <v>0</v>
      </c>
      <c r="G1386" s="19">
        <f t="shared" ca="1" si="23"/>
        <v>40</v>
      </c>
      <c r="H1386" s="19" t="s">
        <v>796</v>
      </c>
    </row>
    <row r="1387" spans="1:8" x14ac:dyDescent="0.35">
      <c r="A1387" s="7" t="str">
        <f>VLOOKUP(B1387,'Client Info'!$A:$B,2, FALSE)</f>
        <v>Julie Samson</v>
      </c>
      <c r="B1387" s="19" t="str">
        <f>'Client Info'!A1387</f>
        <v>EDC2601</v>
      </c>
      <c r="C1387" s="19">
        <f ca="1">(IF('Client Info'!M1387="","",(IF(YEARFRAC('Client Info'!M1387,Reference!$C$4)&lt;1,0,IF(AND(YEARFRAC('Client Info'!M1387,Reference!$C$4)&gt;=1,YEARFRAC('Client Info'!M1387,Reference!$C$4)&lt;=3),5,IF(AND(YEARFRAC('Client Info'!M1387,Reference!$C$4)&gt;=4,YEARFRAC('Client Info'!M1387,Reference!$C$4)&lt;=7),15,IF(YEARFRAC('Client Info'!M1387,Reference!$C$4)&gt;=8,25,IF(YEARFRAC('Client Info'!M1387,Reference!$C$4)=YEARFRAC('Client Info'!M1387,Reference!$C$4),0,0))))))))</f>
        <v>5</v>
      </c>
      <c r="D1387" s="19">
        <f>IF(OR('Client Info'!J1387=Reference!$A$7),0,IF(OR(Reference!$A$5='Client Info'!J1387, 'Client Info'!J1387=Reference!$A$19,'Client Info'!J1387=Reference!$A$23,'Client Info'!J1387=Reference!$A$12),25, IF(OR('Client Info'!J1387=Reference!$A$6, 'Client Info'!J1387=Reference!$A$16),15, IF(OR('Client Info'!J1387=Reference!$A$4,'Client Info'!J1387=Reference!$A$13,'Client Info'!J1387=Reference!$A$17,),5,0))))</f>
        <v>5</v>
      </c>
      <c r="E1387" s="19">
        <f>IF('Client Info'!O1387&lt;Reference!$E$5,0,IF(AND('Client Info'!O1387&gt;=Reference!$E$5,'Client Info'!O1387&lt;Reference!$E$6),5,IF(AND('Client Info'!O1387&gt;=Reference!$E$6,'Client Info'!O1387&lt;Reference!$E$7),15,IF(Reference!$E$7&lt;='Client Info'!O1387,25))))</f>
        <v>0</v>
      </c>
      <c r="F1387" s="19">
        <f>IF(OR('Client Info'!R1387=Reference!$B$4,'Client Info'!R1387=Reference!$B$5,'Client Info'!R1387=Reference!$B$6),25,0)</f>
        <v>0</v>
      </c>
      <c r="G1387" s="19">
        <f t="shared" ca="1" si="23"/>
        <v>10</v>
      </c>
      <c r="H1387" s="19" t="s">
        <v>835</v>
      </c>
    </row>
    <row r="1388" spans="1:8" x14ac:dyDescent="0.35">
      <c r="A1388" s="7" t="str">
        <f>VLOOKUP(B1388,'Client Info'!$A:$B,2, FALSE)</f>
        <v>Karen Scuncio</v>
      </c>
      <c r="B1388" s="19" t="str">
        <f>'Client Info'!A1388</f>
        <v>LEAD000300</v>
      </c>
      <c r="C1388" s="19" t="str">
        <f>(IF('Client Info'!M1388="","",(IF(YEARFRAC('Client Info'!M1388,Reference!$C$4)&lt;1,0,IF(AND(YEARFRAC('Client Info'!M1388,Reference!$C$4)&gt;=1,YEARFRAC('Client Info'!M1388,Reference!$C$4)&lt;=3),5,IF(AND(YEARFRAC('Client Info'!M1388,Reference!$C$4)&gt;=4,YEARFRAC('Client Info'!M1388,Reference!$C$4)&lt;=7),15,IF(YEARFRAC('Client Info'!M1388,Reference!$C$4)&gt;=8,25,IF(YEARFRAC('Client Info'!M1388,Reference!$C$4)=YEARFRAC('Client Info'!M1388,Reference!$C$4),0,0))))))))</f>
        <v/>
      </c>
      <c r="D1388" s="19">
        <f>IF(OR('Client Info'!J1388=Reference!$A$7),0,IF(OR(Reference!$A$5='Client Info'!J1388, 'Client Info'!J1388=Reference!$A$19,'Client Info'!J1388=Reference!$A$23,'Client Info'!J1388=Reference!$A$12),25, IF(OR('Client Info'!J1388=Reference!$A$6, 'Client Info'!J1388=Reference!$A$16),15, IF(OR('Client Info'!J1388=Reference!$A$4,'Client Info'!J1388=Reference!$A$13,'Client Info'!J1388=Reference!$A$17,),5,0))))</f>
        <v>0</v>
      </c>
      <c r="E1388" s="19">
        <f>IF('Client Info'!O1388&lt;Reference!$E$5,0,IF(AND('Client Info'!O1388&gt;=Reference!$E$5,'Client Info'!O1388&lt;Reference!$E$6),5,IF(AND('Client Info'!O1388&gt;=Reference!$E$6,'Client Info'!O1388&lt;Reference!$E$7),15,IF(Reference!$E$7&lt;='Client Info'!O1388,25))))</f>
        <v>0</v>
      </c>
      <c r="F1388" s="19">
        <f>IF(OR('Client Info'!R1388=Reference!$B$4,'Client Info'!R1388=Reference!$B$5,'Client Info'!R1388=Reference!$B$6),25,0)</f>
        <v>0</v>
      </c>
      <c r="G1388" s="19">
        <f t="shared" si="23"/>
        <v>0</v>
      </c>
      <c r="H1388" s="19" t="s">
        <v>804</v>
      </c>
    </row>
    <row r="1389" spans="1:8" x14ac:dyDescent="0.35">
      <c r="A1389" s="7" t="str">
        <f>VLOOKUP(B1389,'Client Info'!$A:$B,2, FALSE)</f>
        <v>Mary Anne Rooney</v>
      </c>
      <c r="B1389" s="19" t="str">
        <f>'Client Info'!A1389</f>
        <v>EDC0596</v>
      </c>
      <c r="C1389" s="19">
        <f ca="1">(IF('Client Info'!M1389="","",(IF(YEARFRAC('Client Info'!M1389,Reference!$C$4)&lt;1,0,IF(AND(YEARFRAC('Client Info'!M1389,Reference!$C$4)&gt;=1,YEARFRAC('Client Info'!M1389,Reference!$C$4)&lt;=3),5,IF(AND(YEARFRAC('Client Info'!M1389,Reference!$C$4)&gt;=4,YEARFRAC('Client Info'!M1389,Reference!$C$4)&lt;=7),15,IF(YEARFRAC('Client Info'!M1389,Reference!$C$4)&gt;=8,25,IF(YEARFRAC('Client Info'!M1389,Reference!$C$4)=YEARFRAC('Client Info'!M1389,Reference!$C$4),0,0))))))))</f>
        <v>25</v>
      </c>
      <c r="D1389" s="19">
        <f>IF(OR('Client Info'!J1389=Reference!$A$7),0,IF(OR(Reference!$A$5='Client Info'!J1389, 'Client Info'!J1389=Reference!$A$19,'Client Info'!J1389=Reference!$A$23,'Client Info'!J1389=Reference!$A$12),25, IF(OR('Client Info'!J1389=Reference!$A$6, 'Client Info'!J1389=Reference!$A$16),15, IF(OR('Client Info'!J1389=Reference!$A$4,'Client Info'!J1389=Reference!$A$13,'Client Info'!J1389=Reference!$A$17,),5,0))))</f>
        <v>25</v>
      </c>
      <c r="E1389" s="19">
        <f>IF('Client Info'!O1389&lt;Reference!$E$5,0,IF(AND('Client Info'!O1389&gt;=Reference!$E$5,'Client Info'!O1389&lt;Reference!$E$6),5,IF(AND('Client Info'!O1389&gt;=Reference!$E$6,'Client Info'!O1389&lt;Reference!$E$7),15,IF(Reference!$E$7&lt;='Client Info'!O1389,25))))</f>
        <v>5</v>
      </c>
      <c r="F1389" s="19">
        <f>IF(OR('Client Info'!R1389=Reference!$B$4,'Client Info'!R1389=Reference!$B$5,'Client Info'!R1389=Reference!$B$6),25,0)</f>
        <v>25</v>
      </c>
      <c r="G1389" s="19">
        <f t="shared" ca="1" si="23"/>
        <v>80</v>
      </c>
      <c r="H1389" s="19" t="s">
        <v>1659</v>
      </c>
    </row>
    <row r="1390" spans="1:8" x14ac:dyDescent="0.35">
      <c r="A1390" s="7" t="str">
        <f>VLOOKUP(B1390,'Client Info'!$A:$B,2, FALSE)</f>
        <v>Bill Bartels</v>
      </c>
      <c r="B1390" s="19" t="str">
        <f>'Client Info'!A1390</f>
        <v>EDC2585</v>
      </c>
      <c r="C1390" s="19" t="str">
        <f>(IF('Client Info'!M1390="","",(IF(YEARFRAC('Client Info'!M1390,Reference!$C$4)&lt;1,0,IF(AND(YEARFRAC('Client Info'!M1390,Reference!$C$4)&gt;=1,YEARFRAC('Client Info'!M1390,Reference!$C$4)&lt;=3),5,IF(AND(YEARFRAC('Client Info'!M1390,Reference!$C$4)&gt;=4,YEARFRAC('Client Info'!M1390,Reference!$C$4)&lt;=7),15,IF(YEARFRAC('Client Info'!M1390,Reference!$C$4)&gt;=8,25,IF(YEARFRAC('Client Info'!M1390,Reference!$C$4)=YEARFRAC('Client Info'!M1390,Reference!$C$4),0,0))))))))</f>
        <v/>
      </c>
      <c r="D1390" s="19">
        <f>IF(OR('Client Info'!J1390=Reference!$A$7),0,IF(OR(Reference!$A$5='Client Info'!J1390, 'Client Info'!J1390=Reference!$A$19,'Client Info'!J1390=Reference!$A$23,'Client Info'!J1390=Reference!$A$12),25, IF(OR('Client Info'!J1390=Reference!$A$6, 'Client Info'!J1390=Reference!$A$16),15, IF(OR('Client Info'!J1390=Reference!$A$4,'Client Info'!J1390=Reference!$A$13,'Client Info'!J1390=Reference!$A$17,),5,0))))</f>
        <v>25</v>
      </c>
      <c r="E1390" s="19">
        <f>IF('Client Info'!O1390&lt;Reference!$E$5,0,IF(AND('Client Info'!O1390&gt;=Reference!$E$5,'Client Info'!O1390&lt;Reference!$E$6),5,IF(AND('Client Info'!O1390&gt;=Reference!$E$6,'Client Info'!O1390&lt;Reference!$E$7),15,IF(Reference!$E$7&lt;='Client Info'!O1390,25))))</f>
        <v>0</v>
      </c>
      <c r="F1390" s="19">
        <f>IF(OR('Client Info'!R1390=Reference!$B$4,'Client Info'!R1390=Reference!$B$5,'Client Info'!R1390=Reference!$B$6),25,0)</f>
        <v>0</v>
      </c>
      <c r="G1390" s="19">
        <f t="shared" si="23"/>
        <v>25</v>
      </c>
      <c r="H1390" s="19" t="s">
        <v>812</v>
      </c>
    </row>
    <row r="1391" spans="1:8" x14ac:dyDescent="0.35">
      <c r="A1391" s="7" t="str">
        <f>VLOOKUP(B1391,'Client Info'!$A:$B,2, FALSE)</f>
        <v>Ken Higgins</v>
      </c>
      <c r="B1391" s="19" t="str">
        <f>'Client Info'!A1391</f>
        <v>EDC1706</v>
      </c>
      <c r="C1391" s="19" t="str">
        <f>(IF('Client Info'!M1391="","",(IF(YEARFRAC('Client Info'!M1391,Reference!$C$4)&lt;1,0,IF(AND(YEARFRAC('Client Info'!M1391,Reference!$C$4)&gt;=1,YEARFRAC('Client Info'!M1391,Reference!$C$4)&lt;=3),5,IF(AND(YEARFRAC('Client Info'!M1391,Reference!$C$4)&gt;=4,YEARFRAC('Client Info'!M1391,Reference!$C$4)&lt;=7),15,IF(YEARFRAC('Client Info'!M1391,Reference!$C$4)&gt;=8,25,IF(YEARFRAC('Client Info'!M1391,Reference!$C$4)=YEARFRAC('Client Info'!M1391,Reference!$C$4),0,0))))))))</f>
        <v/>
      </c>
      <c r="D1391" s="19">
        <f>IF(OR('Client Info'!J1391=Reference!$A$7),0,IF(OR(Reference!$A$5='Client Info'!J1391, 'Client Info'!J1391=Reference!$A$19,'Client Info'!J1391=Reference!$A$23,'Client Info'!J1391=Reference!$A$12),25, IF(OR('Client Info'!J1391=Reference!$A$6, 'Client Info'!J1391=Reference!$A$16),15, IF(OR('Client Info'!J1391=Reference!$A$4,'Client Info'!J1391=Reference!$A$13,'Client Info'!J1391=Reference!$A$17,),5,0))))</f>
        <v>5</v>
      </c>
      <c r="E1391" s="19">
        <f>IF('Client Info'!O1391&lt;Reference!$E$5,0,IF(AND('Client Info'!O1391&gt;=Reference!$E$5,'Client Info'!O1391&lt;Reference!$E$6),5,IF(AND('Client Info'!O1391&gt;=Reference!$E$6,'Client Info'!O1391&lt;Reference!$E$7),15,IF(Reference!$E$7&lt;='Client Info'!O1391,25))))</f>
        <v>0</v>
      </c>
      <c r="F1391" s="19">
        <f>IF(OR('Client Info'!R1391=Reference!$B$4,'Client Info'!R1391=Reference!$B$5,'Client Info'!R1391=Reference!$B$6),25,0)</f>
        <v>0</v>
      </c>
      <c r="G1391" s="19">
        <f t="shared" si="23"/>
        <v>5</v>
      </c>
      <c r="H1391" s="19" t="s">
        <v>2520</v>
      </c>
    </row>
    <row r="1392" spans="1:8" x14ac:dyDescent="0.35">
      <c r="A1392" s="7" t="str">
        <f>VLOOKUP(B1392,'Client Info'!$A:$B,2, FALSE)</f>
        <v>Alondra Gaytan</v>
      </c>
      <c r="B1392" s="19" t="str">
        <f>'Client Info'!A1392</f>
        <v>EDC2042g</v>
      </c>
      <c r="C1392" s="19" t="str">
        <f>(IF('Client Info'!M1392="","",(IF(YEARFRAC('Client Info'!M1392,Reference!$C$4)&lt;1,0,IF(AND(YEARFRAC('Client Info'!M1392,Reference!$C$4)&gt;=1,YEARFRAC('Client Info'!M1392,Reference!$C$4)&lt;=3),5,IF(AND(YEARFRAC('Client Info'!M1392,Reference!$C$4)&gt;=4,YEARFRAC('Client Info'!M1392,Reference!$C$4)&lt;=7),15,IF(YEARFRAC('Client Info'!M1392,Reference!$C$4)&gt;=8,25,IF(YEARFRAC('Client Info'!M1392,Reference!$C$4)=YEARFRAC('Client Info'!M1392,Reference!$C$4),0,0))))))))</f>
        <v/>
      </c>
      <c r="D1392" s="19">
        <f>IF(OR('Client Info'!J1392=Reference!$A$7),0,IF(OR(Reference!$A$5='Client Info'!J1392, 'Client Info'!J1392=Reference!$A$19,'Client Info'!J1392=Reference!$A$23,'Client Info'!J1392=Reference!$A$12),25, IF(OR('Client Info'!J1392=Reference!$A$6, 'Client Info'!J1392=Reference!$A$16),15, IF(OR('Client Info'!J1392=Reference!$A$4,'Client Info'!J1392=Reference!$A$13,'Client Info'!J1392=Reference!$A$17,),5,0))))</f>
        <v>15</v>
      </c>
      <c r="E1392" s="19">
        <f>IF('Client Info'!O1392&lt;Reference!$E$5,0,IF(AND('Client Info'!O1392&gt;=Reference!$E$5,'Client Info'!O1392&lt;Reference!$E$6),5,IF(AND('Client Info'!O1392&gt;=Reference!$E$6,'Client Info'!O1392&lt;Reference!$E$7),15,IF(Reference!$E$7&lt;='Client Info'!O1392,25))))</f>
        <v>0</v>
      </c>
      <c r="F1392" s="19">
        <f>IF(OR('Client Info'!R1392=Reference!$B$4,'Client Info'!R1392=Reference!$B$5,'Client Info'!R1392=Reference!$B$6),25,0)</f>
        <v>25</v>
      </c>
      <c r="G1392" s="19">
        <f t="shared" si="23"/>
        <v>40</v>
      </c>
      <c r="H1392" s="19" t="s">
        <v>885</v>
      </c>
    </row>
    <row r="1393" spans="1:8" x14ac:dyDescent="0.35">
      <c r="A1393" s="7" t="str">
        <f>VLOOKUP(B1393,'Client Info'!$A:$B,2, FALSE)</f>
        <v>Clare Briglio</v>
      </c>
      <c r="B1393" s="19" t="str">
        <f>'Client Info'!A1393</f>
        <v>EDC2014g</v>
      </c>
      <c r="C1393" s="19">
        <f ca="1">(IF('Client Info'!M1393="","",(IF(YEARFRAC('Client Info'!M1393,Reference!$C$4)&lt;1,0,IF(AND(YEARFRAC('Client Info'!M1393,Reference!$C$4)&gt;=1,YEARFRAC('Client Info'!M1393,Reference!$C$4)&lt;=3),5,IF(AND(YEARFRAC('Client Info'!M1393,Reference!$C$4)&gt;=4,YEARFRAC('Client Info'!M1393,Reference!$C$4)&lt;=7),15,IF(YEARFRAC('Client Info'!M1393,Reference!$C$4)&gt;=8,25,IF(YEARFRAC('Client Info'!M1393,Reference!$C$4)=YEARFRAC('Client Info'!M1393,Reference!$C$4),0,0))))))))</f>
        <v>0</v>
      </c>
      <c r="D1393" s="19">
        <f>IF(OR('Client Info'!J1393=Reference!$A$7),0,IF(OR(Reference!$A$5='Client Info'!J1393, 'Client Info'!J1393=Reference!$A$19,'Client Info'!J1393=Reference!$A$23,'Client Info'!J1393=Reference!$A$12),25, IF(OR('Client Info'!J1393=Reference!$A$6, 'Client Info'!J1393=Reference!$A$16),15, IF(OR('Client Info'!J1393=Reference!$A$4,'Client Info'!J1393=Reference!$A$13,'Client Info'!J1393=Reference!$A$17,),5,0))))</f>
        <v>25</v>
      </c>
      <c r="E1393" s="19">
        <f>IF('Client Info'!O1393&lt;Reference!$E$5,0,IF(AND('Client Info'!O1393&gt;=Reference!$E$5,'Client Info'!O1393&lt;Reference!$E$6),5,IF(AND('Client Info'!O1393&gt;=Reference!$E$6,'Client Info'!O1393&lt;Reference!$E$7),15,IF(Reference!$E$7&lt;='Client Info'!O1393,25))))</f>
        <v>0</v>
      </c>
      <c r="F1393" s="19">
        <f>IF(OR('Client Info'!R1393=Reference!$B$4,'Client Info'!R1393=Reference!$B$5,'Client Info'!R1393=Reference!$B$6),25,0)</f>
        <v>0</v>
      </c>
      <c r="G1393" s="19">
        <f t="shared" ca="1" si="23"/>
        <v>25</v>
      </c>
      <c r="H1393" s="19" t="s">
        <v>809</v>
      </c>
    </row>
    <row r="1394" spans="1:8" x14ac:dyDescent="0.35">
      <c r="A1394" s="7" t="str">
        <f>VLOOKUP(B1394,'Client Info'!$A:$B,2, FALSE)</f>
        <v>Bill Bartels</v>
      </c>
      <c r="B1394" s="19" t="str">
        <f>'Client Info'!A1394</f>
        <v>EDC2971</v>
      </c>
      <c r="C1394" s="19" t="str">
        <f>(IF('Client Info'!M1394="","",(IF(YEARFRAC('Client Info'!M1394,Reference!$C$4)&lt;1,0,IF(AND(YEARFRAC('Client Info'!M1394,Reference!$C$4)&gt;=1,YEARFRAC('Client Info'!M1394,Reference!$C$4)&lt;=3),5,IF(AND(YEARFRAC('Client Info'!M1394,Reference!$C$4)&gt;=4,YEARFRAC('Client Info'!M1394,Reference!$C$4)&lt;=7),15,IF(YEARFRAC('Client Info'!M1394,Reference!$C$4)&gt;=8,25,IF(YEARFRAC('Client Info'!M1394,Reference!$C$4)=YEARFRAC('Client Info'!M1394,Reference!$C$4),0,0))))))))</f>
        <v/>
      </c>
      <c r="D1394" s="19">
        <f>IF(OR('Client Info'!J1394=Reference!$A$7),0,IF(OR(Reference!$A$5='Client Info'!J1394, 'Client Info'!J1394=Reference!$A$19,'Client Info'!J1394=Reference!$A$23,'Client Info'!J1394=Reference!$A$12),25, IF(OR('Client Info'!J1394=Reference!$A$6, 'Client Info'!J1394=Reference!$A$16),15, IF(OR('Client Info'!J1394=Reference!$A$4,'Client Info'!J1394=Reference!$A$13,'Client Info'!J1394=Reference!$A$17,),5,0))))</f>
        <v>0</v>
      </c>
      <c r="E1394" s="19">
        <f>IF('Client Info'!O1394&lt;Reference!$E$5,0,IF(AND('Client Info'!O1394&gt;=Reference!$E$5,'Client Info'!O1394&lt;Reference!$E$6),5,IF(AND('Client Info'!O1394&gt;=Reference!$E$6,'Client Info'!O1394&lt;Reference!$E$7),15,IF(Reference!$E$7&lt;='Client Info'!O1394,25))))</f>
        <v>0</v>
      </c>
      <c r="F1394" s="19">
        <f>IF(OR('Client Info'!R1394=Reference!$B$4,'Client Info'!R1394=Reference!$B$5,'Client Info'!R1394=Reference!$B$6),25,0)</f>
        <v>0</v>
      </c>
      <c r="G1394" s="19">
        <f t="shared" si="23"/>
        <v>0</v>
      </c>
      <c r="H1394" s="19" t="s">
        <v>812</v>
      </c>
    </row>
    <row r="1395" spans="1:8" x14ac:dyDescent="0.35">
      <c r="A1395" s="7" t="str">
        <f>VLOOKUP(B1395,'Client Info'!$A:$B,2, FALSE)</f>
        <v>Clare Briglio</v>
      </c>
      <c r="B1395" s="19" t="str">
        <f>'Client Info'!A1395</f>
        <v>EDC2453</v>
      </c>
      <c r="C1395" s="19">
        <f ca="1">(IF('Client Info'!M1395="","",(IF(YEARFRAC('Client Info'!M1395,Reference!$C$4)&lt;1,0,IF(AND(YEARFRAC('Client Info'!M1395,Reference!$C$4)&gt;=1,YEARFRAC('Client Info'!M1395,Reference!$C$4)&lt;=3),5,IF(AND(YEARFRAC('Client Info'!M1395,Reference!$C$4)&gt;=4,YEARFRAC('Client Info'!M1395,Reference!$C$4)&lt;=7),15,IF(YEARFRAC('Client Info'!M1395,Reference!$C$4)&gt;=8,25,IF(YEARFRAC('Client Info'!M1395,Reference!$C$4)=YEARFRAC('Client Info'!M1395,Reference!$C$4),0,0))))))))</f>
        <v>15</v>
      </c>
      <c r="D1395" s="19">
        <f>IF(OR('Client Info'!J1395=Reference!$A$7),0,IF(OR(Reference!$A$5='Client Info'!J1395, 'Client Info'!J1395=Reference!$A$19,'Client Info'!J1395=Reference!$A$23,'Client Info'!J1395=Reference!$A$12),25, IF(OR('Client Info'!J1395=Reference!$A$6, 'Client Info'!J1395=Reference!$A$16),15, IF(OR('Client Info'!J1395=Reference!$A$4,'Client Info'!J1395=Reference!$A$13,'Client Info'!J1395=Reference!$A$17,),5,0))))</f>
        <v>15</v>
      </c>
      <c r="E1395" s="19">
        <f>IF('Client Info'!O1395&lt;Reference!$E$5,0,IF(AND('Client Info'!O1395&gt;=Reference!$E$5,'Client Info'!O1395&lt;Reference!$E$6),5,IF(AND('Client Info'!O1395&gt;=Reference!$E$6,'Client Info'!O1395&lt;Reference!$E$7),15,IF(Reference!$E$7&lt;='Client Info'!O1395,25))))</f>
        <v>0</v>
      </c>
      <c r="F1395" s="19">
        <f>IF(OR('Client Info'!R1395=Reference!$B$4,'Client Info'!R1395=Reference!$B$5,'Client Info'!R1395=Reference!$B$6),25,0)</f>
        <v>0</v>
      </c>
      <c r="G1395" s="19">
        <f t="shared" ca="1" si="23"/>
        <v>30</v>
      </c>
      <c r="H1395" s="19" t="s">
        <v>809</v>
      </c>
    </row>
    <row r="1396" spans="1:8" x14ac:dyDescent="0.35">
      <c r="A1396" s="7" t="str">
        <f>VLOOKUP(B1396,'Client Info'!$A:$B,2, FALSE)</f>
        <v>Michael Kauffman</v>
      </c>
      <c r="B1396" s="19" t="str">
        <f>'Client Info'!A1396</f>
        <v>EDC1125</v>
      </c>
      <c r="C1396" s="19" t="str">
        <f>(IF('Client Info'!M1396="","",(IF(YEARFRAC('Client Info'!M1396,Reference!$C$4)&lt;1,0,IF(AND(YEARFRAC('Client Info'!M1396,Reference!$C$4)&gt;=1,YEARFRAC('Client Info'!M1396,Reference!$C$4)&lt;=3),5,IF(AND(YEARFRAC('Client Info'!M1396,Reference!$C$4)&gt;=4,YEARFRAC('Client Info'!M1396,Reference!$C$4)&lt;=7),15,IF(YEARFRAC('Client Info'!M1396,Reference!$C$4)&gt;=8,25,IF(YEARFRAC('Client Info'!M1396,Reference!$C$4)=YEARFRAC('Client Info'!M1396,Reference!$C$4),0,0))))))))</f>
        <v/>
      </c>
      <c r="D1396" s="19">
        <f>IF(OR('Client Info'!J1396=Reference!$A$7),0,IF(OR(Reference!$A$5='Client Info'!J1396, 'Client Info'!J1396=Reference!$A$19,'Client Info'!J1396=Reference!$A$23,'Client Info'!J1396=Reference!$A$12),25, IF(OR('Client Info'!J1396=Reference!$A$6, 'Client Info'!J1396=Reference!$A$16),15, IF(OR('Client Info'!J1396=Reference!$A$4,'Client Info'!J1396=Reference!$A$13,'Client Info'!J1396=Reference!$A$17,),5,0))))</f>
        <v>0</v>
      </c>
      <c r="E1396" s="19">
        <f>IF('Client Info'!O1396&lt;Reference!$E$5,0,IF(AND('Client Info'!O1396&gt;=Reference!$E$5,'Client Info'!O1396&lt;Reference!$E$6),5,IF(AND('Client Info'!O1396&gt;=Reference!$E$6,'Client Info'!O1396&lt;Reference!$E$7),15,IF(Reference!$E$7&lt;='Client Info'!O1396,25))))</f>
        <v>0</v>
      </c>
      <c r="F1396" s="19">
        <f>IF(OR('Client Info'!R1396=Reference!$B$4,'Client Info'!R1396=Reference!$B$5,'Client Info'!R1396=Reference!$B$6),25,0)</f>
        <v>0</v>
      </c>
      <c r="G1396" s="19">
        <f t="shared" si="23"/>
        <v>0</v>
      </c>
      <c r="H1396" s="19" t="s">
        <v>882</v>
      </c>
    </row>
    <row r="1397" spans="1:8" x14ac:dyDescent="0.35">
      <c r="A1397" s="7" t="str">
        <f>VLOOKUP(B1397,'Client Info'!$A:$B,2, FALSE)</f>
        <v>Ray Bowman</v>
      </c>
      <c r="B1397" s="19" t="str">
        <f>'Client Info'!A1397</f>
        <v>EDC2279</v>
      </c>
      <c r="C1397" s="19">
        <f ca="1">(IF('Client Info'!M1397="","",(IF(YEARFRAC('Client Info'!M1397,Reference!$C$4)&lt;1,0,IF(AND(YEARFRAC('Client Info'!M1397,Reference!$C$4)&gt;=1,YEARFRAC('Client Info'!M1397,Reference!$C$4)&lt;=3),5,IF(AND(YEARFRAC('Client Info'!M1397,Reference!$C$4)&gt;=4,YEARFRAC('Client Info'!M1397,Reference!$C$4)&lt;=7),15,IF(YEARFRAC('Client Info'!M1397,Reference!$C$4)&gt;=8,25,IF(YEARFRAC('Client Info'!M1397,Reference!$C$4)=YEARFRAC('Client Info'!M1397,Reference!$C$4),0,0))))))))</f>
        <v>25</v>
      </c>
      <c r="D1397" s="19">
        <f>IF(OR('Client Info'!J1397=Reference!$A$7),0,IF(OR(Reference!$A$5='Client Info'!J1397, 'Client Info'!J1397=Reference!$A$19,'Client Info'!J1397=Reference!$A$23,'Client Info'!J1397=Reference!$A$12),25, IF(OR('Client Info'!J1397=Reference!$A$6, 'Client Info'!J1397=Reference!$A$16),15, IF(OR('Client Info'!J1397=Reference!$A$4,'Client Info'!J1397=Reference!$A$13,'Client Info'!J1397=Reference!$A$17,),5,0))))</f>
        <v>5</v>
      </c>
      <c r="E1397" s="19">
        <f>IF('Client Info'!O1397&lt;Reference!$E$5,0,IF(AND('Client Info'!O1397&gt;=Reference!$E$5,'Client Info'!O1397&lt;Reference!$E$6),5,IF(AND('Client Info'!O1397&gt;=Reference!$E$6,'Client Info'!O1397&lt;Reference!$E$7),15,IF(Reference!$E$7&lt;='Client Info'!O1397,25))))</f>
        <v>25</v>
      </c>
      <c r="F1397" s="19">
        <f>IF(OR('Client Info'!R1397=Reference!$B$4,'Client Info'!R1397=Reference!$B$5,'Client Info'!R1397=Reference!$B$6),25,0)</f>
        <v>25</v>
      </c>
      <c r="G1397" s="19">
        <f t="shared" ca="1" si="23"/>
        <v>80</v>
      </c>
      <c r="H1397" s="19" t="s">
        <v>912</v>
      </c>
    </row>
    <row r="1398" spans="1:8" x14ac:dyDescent="0.35">
      <c r="A1398" s="7" t="str">
        <f>VLOOKUP(B1398,'Client Info'!$A:$B,2, FALSE)</f>
        <v>Anthony C. Elliott</v>
      </c>
      <c r="B1398" s="19" t="str">
        <f>'Client Info'!A1398</f>
        <v>EDC2854DR</v>
      </c>
      <c r="C1398" s="19">
        <f ca="1">(IF('Client Info'!M1398="","",(IF(YEARFRAC('Client Info'!M1398,Reference!$C$4)&lt;1,0,IF(AND(YEARFRAC('Client Info'!M1398,Reference!$C$4)&gt;=1,YEARFRAC('Client Info'!M1398,Reference!$C$4)&lt;=3),5,IF(AND(YEARFRAC('Client Info'!M1398,Reference!$C$4)&gt;=4,YEARFRAC('Client Info'!M1398,Reference!$C$4)&lt;=7),15,IF(YEARFRAC('Client Info'!M1398,Reference!$C$4)&gt;=8,25,IF(YEARFRAC('Client Info'!M1398,Reference!$C$4)=YEARFRAC('Client Info'!M1398,Reference!$C$4),0,0))))))))</f>
        <v>5</v>
      </c>
      <c r="D1398" s="19">
        <f>IF(OR('Client Info'!J1398=Reference!$A$7),0,IF(OR(Reference!$A$5='Client Info'!J1398, 'Client Info'!J1398=Reference!$A$19,'Client Info'!J1398=Reference!$A$23,'Client Info'!J1398=Reference!$A$12),25, IF(OR('Client Info'!J1398=Reference!$A$6, 'Client Info'!J1398=Reference!$A$16),15, IF(OR('Client Info'!J1398=Reference!$A$4,'Client Info'!J1398=Reference!$A$13,'Client Info'!J1398=Reference!$A$17,),5,0))))</f>
        <v>15</v>
      </c>
      <c r="E1398" s="19">
        <f>IF('Client Info'!O1398&lt;Reference!$E$5,0,IF(AND('Client Info'!O1398&gt;=Reference!$E$5,'Client Info'!O1398&lt;Reference!$E$6),5,IF(AND('Client Info'!O1398&gt;=Reference!$E$6,'Client Info'!O1398&lt;Reference!$E$7),15,IF(Reference!$E$7&lt;='Client Info'!O1398,25))))</f>
        <v>15</v>
      </c>
      <c r="F1398" s="19">
        <f>IF(OR('Client Info'!R1398=Reference!$B$4,'Client Info'!R1398=Reference!$B$5,'Client Info'!R1398=Reference!$B$6),25,0)</f>
        <v>25</v>
      </c>
      <c r="G1398" s="19">
        <f t="shared" ca="1" si="23"/>
        <v>60</v>
      </c>
      <c r="H1398" s="19" t="s">
        <v>1365</v>
      </c>
    </row>
    <row r="1399" spans="1:8" x14ac:dyDescent="0.35">
      <c r="A1399" s="7" t="str">
        <f>VLOOKUP(B1399,'Client Info'!$A:$B,2, FALSE)</f>
        <v>Joyce Wallach</v>
      </c>
      <c r="B1399" s="19" t="str">
        <f>'Client Info'!A1399</f>
        <v>EDC0207DRR</v>
      </c>
      <c r="C1399" s="19">
        <f ca="1">(IF('Client Info'!M1399="","",(IF(YEARFRAC('Client Info'!M1399,Reference!$C$4)&lt;1,0,IF(AND(YEARFRAC('Client Info'!M1399,Reference!$C$4)&gt;=1,YEARFRAC('Client Info'!M1399,Reference!$C$4)&lt;=3),5,IF(AND(YEARFRAC('Client Info'!M1399,Reference!$C$4)&gt;=4,YEARFRAC('Client Info'!M1399,Reference!$C$4)&lt;=7),15,IF(YEARFRAC('Client Info'!M1399,Reference!$C$4)&gt;=8,25,IF(YEARFRAC('Client Info'!M1399,Reference!$C$4)=YEARFRAC('Client Info'!M1399,Reference!$C$4),0,0))))))))</f>
        <v>15</v>
      </c>
      <c r="D1399" s="19">
        <f>IF(OR('Client Info'!J1399=Reference!$A$7),0,IF(OR(Reference!$A$5='Client Info'!J1399, 'Client Info'!J1399=Reference!$A$19,'Client Info'!J1399=Reference!$A$23,'Client Info'!J1399=Reference!$A$12),25, IF(OR('Client Info'!J1399=Reference!$A$6, 'Client Info'!J1399=Reference!$A$16),15, IF(OR('Client Info'!J1399=Reference!$A$4,'Client Info'!J1399=Reference!$A$13,'Client Info'!J1399=Reference!$A$17,),5,0))))</f>
        <v>5</v>
      </c>
      <c r="E1399" s="19">
        <f>IF('Client Info'!O1399&lt;Reference!$E$5,0,IF(AND('Client Info'!O1399&gt;=Reference!$E$5,'Client Info'!O1399&lt;Reference!$E$6),5,IF(AND('Client Info'!O1399&gt;=Reference!$E$6,'Client Info'!O1399&lt;Reference!$E$7),15,IF(Reference!$E$7&lt;='Client Info'!O1399,25))))</f>
        <v>0</v>
      </c>
      <c r="F1399" s="19">
        <f>IF(OR('Client Info'!R1399=Reference!$B$4,'Client Info'!R1399=Reference!$B$5,'Client Info'!R1399=Reference!$B$6),25,0)</f>
        <v>25</v>
      </c>
      <c r="G1399" s="19">
        <f t="shared" ca="1" si="23"/>
        <v>45</v>
      </c>
      <c r="H1399" s="19" t="s">
        <v>833</v>
      </c>
    </row>
    <row r="1400" spans="1:8" x14ac:dyDescent="0.35">
      <c r="A1400" s="7" t="str">
        <f>VLOOKUP(B1400,'Client Info'!$A:$B,2, FALSE)</f>
        <v>Bill Bartels</v>
      </c>
      <c r="B1400" s="19" t="str">
        <f>'Client Info'!A1400</f>
        <v>EDC2859</v>
      </c>
      <c r="C1400" s="19">
        <f ca="1">(IF('Client Info'!M1400="","",(IF(YEARFRAC('Client Info'!M1400,Reference!$C$4)&lt;1,0,IF(AND(YEARFRAC('Client Info'!M1400,Reference!$C$4)&gt;=1,YEARFRAC('Client Info'!M1400,Reference!$C$4)&lt;=3),5,IF(AND(YEARFRAC('Client Info'!M1400,Reference!$C$4)&gt;=4,YEARFRAC('Client Info'!M1400,Reference!$C$4)&lt;=7),15,IF(YEARFRAC('Client Info'!M1400,Reference!$C$4)&gt;=8,25,IF(YEARFRAC('Client Info'!M1400,Reference!$C$4)=YEARFRAC('Client Info'!M1400,Reference!$C$4),0,0))))))))</f>
        <v>0</v>
      </c>
      <c r="D1400" s="19">
        <f>IF(OR('Client Info'!J1400=Reference!$A$7),0,IF(OR(Reference!$A$5='Client Info'!J1400, 'Client Info'!J1400=Reference!$A$19,'Client Info'!J1400=Reference!$A$23,'Client Info'!J1400=Reference!$A$12),25, IF(OR('Client Info'!J1400=Reference!$A$6, 'Client Info'!J1400=Reference!$A$16),15, IF(OR('Client Info'!J1400=Reference!$A$4,'Client Info'!J1400=Reference!$A$13,'Client Info'!J1400=Reference!$A$17,),5,0))))</f>
        <v>5</v>
      </c>
      <c r="E1400" s="19">
        <f>IF('Client Info'!O1400&lt;Reference!$E$5,0,IF(AND('Client Info'!O1400&gt;=Reference!$E$5,'Client Info'!O1400&lt;Reference!$E$6),5,IF(AND('Client Info'!O1400&gt;=Reference!$E$6,'Client Info'!O1400&lt;Reference!$E$7),15,IF(Reference!$E$7&lt;='Client Info'!O1400,25))))</f>
        <v>0</v>
      </c>
      <c r="F1400" s="19">
        <f>IF(OR('Client Info'!R1400=Reference!$B$4,'Client Info'!R1400=Reference!$B$5,'Client Info'!R1400=Reference!$B$6),25,0)</f>
        <v>25</v>
      </c>
      <c r="G1400" s="19">
        <f t="shared" ca="1" si="23"/>
        <v>30</v>
      </c>
      <c r="H1400" s="19" t="s">
        <v>812</v>
      </c>
    </row>
    <row r="1401" spans="1:8" x14ac:dyDescent="0.35">
      <c r="A1401" s="7" t="str">
        <f>VLOOKUP(B1401,'Client Info'!$A:$B,2, FALSE)</f>
        <v>Pat Sweeney</v>
      </c>
      <c r="B1401" s="19" t="str">
        <f>'Client Info'!A1401</f>
        <v>EDC0342</v>
      </c>
      <c r="C1401" s="19">
        <f ca="1">(IF('Client Info'!M1401="","",(IF(YEARFRAC('Client Info'!M1401,Reference!$C$4)&lt;1,0,IF(AND(YEARFRAC('Client Info'!M1401,Reference!$C$4)&gt;=1,YEARFRAC('Client Info'!M1401,Reference!$C$4)&lt;=3),5,IF(AND(YEARFRAC('Client Info'!M1401,Reference!$C$4)&gt;=4,YEARFRAC('Client Info'!M1401,Reference!$C$4)&lt;=7),15,IF(YEARFRAC('Client Info'!M1401,Reference!$C$4)&gt;=8,25,IF(YEARFRAC('Client Info'!M1401,Reference!$C$4)=YEARFRAC('Client Info'!M1401,Reference!$C$4),0,0))))))))</f>
        <v>25</v>
      </c>
      <c r="D1401" s="19">
        <f>IF(OR('Client Info'!J1401=Reference!$A$7),0,IF(OR(Reference!$A$5='Client Info'!J1401, 'Client Info'!J1401=Reference!$A$19,'Client Info'!J1401=Reference!$A$23,'Client Info'!J1401=Reference!$A$12),25, IF(OR('Client Info'!J1401=Reference!$A$6, 'Client Info'!J1401=Reference!$A$16),15, IF(OR('Client Info'!J1401=Reference!$A$4,'Client Info'!J1401=Reference!$A$13,'Client Info'!J1401=Reference!$A$17,),5,0))))</f>
        <v>15</v>
      </c>
      <c r="E1401" s="19">
        <f>IF('Client Info'!O1401&lt;Reference!$E$5,0,IF(AND('Client Info'!O1401&gt;=Reference!$E$5,'Client Info'!O1401&lt;Reference!$E$6),5,IF(AND('Client Info'!O1401&gt;=Reference!$E$6,'Client Info'!O1401&lt;Reference!$E$7),15,IF(Reference!$E$7&lt;='Client Info'!O1401,25))))</f>
        <v>15</v>
      </c>
      <c r="F1401" s="19">
        <f>IF(OR('Client Info'!R1401=Reference!$B$4,'Client Info'!R1401=Reference!$B$5,'Client Info'!R1401=Reference!$B$6),25,0)</f>
        <v>0</v>
      </c>
      <c r="G1401" s="19">
        <f t="shared" ca="1" si="23"/>
        <v>55</v>
      </c>
      <c r="H1401" s="19" t="s">
        <v>796</v>
      </c>
    </row>
    <row r="1402" spans="1:8" x14ac:dyDescent="0.35">
      <c r="A1402" s="7" t="str">
        <f>VLOOKUP(B1402,'Client Info'!$A:$B,2, FALSE)</f>
        <v>Michael Kauffman</v>
      </c>
      <c r="B1402" s="19" t="str">
        <f>'Client Info'!A1402</f>
        <v>HCCX0061</v>
      </c>
      <c r="C1402" s="19">
        <f ca="1">(IF('Client Info'!M1402="","",(IF(YEARFRAC('Client Info'!M1402,Reference!$C$4)&lt;1,0,IF(AND(YEARFRAC('Client Info'!M1402,Reference!$C$4)&gt;=1,YEARFRAC('Client Info'!M1402,Reference!$C$4)&lt;=3),5,IF(AND(YEARFRAC('Client Info'!M1402,Reference!$C$4)&gt;=4,YEARFRAC('Client Info'!M1402,Reference!$C$4)&lt;=7),15,IF(YEARFRAC('Client Info'!M1402,Reference!$C$4)&gt;=8,25,IF(YEARFRAC('Client Info'!M1402,Reference!$C$4)=YEARFRAC('Client Info'!M1402,Reference!$C$4),0,0))))))))</f>
        <v>25</v>
      </c>
      <c r="D1402" s="19">
        <f>IF(OR('Client Info'!J1402=Reference!$A$7),0,IF(OR(Reference!$A$5='Client Info'!J1402, 'Client Info'!J1402=Reference!$A$19,'Client Info'!J1402=Reference!$A$23,'Client Info'!J1402=Reference!$A$12),25, IF(OR('Client Info'!J1402=Reference!$A$6, 'Client Info'!J1402=Reference!$A$16),15, IF(OR('Client Info'!J1402=Reference!$A$4,'Client Info'!J1402=Reference!$A$13,'Client Info'!J1402=Reference!$A$17,),5,0))))</f>
        <v>5</v>
      </c>
      <c r="E1402" s="19">
        <f>IF('Client Info'!O1402&lt;Reference!$E$5,0,IF(AND('Client Info'!O1402&gt;=Reference!$E$5,'Client Info'!O1402&lt;Reference!$E$6),5,IF(AND('Client Info'!O1402&gt;=Reference!$E$6,'Client Info'!O1402&lt;Reference!$E$7),15,IF(Reference!$E$7&lt;='Client Info'!O1402,25))))</f>
        <v>0</v>
      </c>
      <c r="F1402" s="19">
        <f>IF(OR('Client Info'!R1402=Reference!$B$4,'Client Info'!R1402=Reference!$B$5,'Client Info'!R1402=Reference!$B$6),25,0)</f>
        <v>25</v>
      </c>
      <c r="G1402" s="19">
        <f t="shared" ca="1" si="23"/>
        <v>55</v>
      </c>
      <c r="H1402" s="19" t="s">
        <v>882</v>
      </c>
    </row>
    <row r="1403" spans="1:8" x14ac:dyDescent="0.35">
      <c r="A1403" s="7" t="str">
        <f>VLOOKUP(B1403,'Client Info'!$A:$B,2, FALSE)</f>
        <v>Charles Lowe</v>
      </c>
      <c r="B1403" s="19" t="str">
        <f>'Client Info'!A1403</f>
        <v>ECCX5737</v>
      </c>
      <c r="C1403" s="19">
        <f ca="1">(IF('Client Info'!M1403="","",(IF(YEARFRAC('Client Info'!M1403,Reference!$C$4)&lt;1,0,IF(AND(YEARFRAC('Client Info'!M1403,Reference!$C$4)&gt;=1,YEARFRAC('Client Info'!M1403,Reference!$C$4)&lt;=3),5,IF(AND(YEARFRAC('Client Info'!M1403,Reference!$C$4)&gt;=4,YEARFRAC('Client Info'!M1403,Reference!$C$4)&lt;=7),15,IF(YEARFRAC('Client Info'!M1403,Reference!$C$4)&gt;=8,25,IF(YEARFRAC('Client Info'!M1403,Reference!$C$4)=YEARFRAC('Client Info'!M1403,Reference!$C$4),0,0))))))))</f>
        <v>15</v>
      </c>
      <c r="D1403" s="19">
        <f>IF(OR('Client Info'!J1403=Reference!$A$7),0,IF(OR(Reference!$A$5='Client Info'!J1403, 'Client Info'!J1403=Reference!$A$19,'Client Info'!J1403=Reference!$A$23,'Client Info'!J1403=Reference!$A$12),25, IF(OR('Client Info'!J1403=Reference!$A$6, 'Client Info'!J1403=Reference!$A$16),15, IF(OR('Client Info'!J1403=Reference!$A$4,'Client Info'!J1403=Reference!$A$13,'Client Info'!J1403=Reference!$A$17,),5,0))))</f>
        <v>5</v>
      </c>
      <c r="E1403" s="19">
        <f>IF('Client Info'!O1403&lt;Reference!$E$5,0,IF(AND('Client Info'!O1403&gt;=Reference!$E$5,'Client Info'!O1403&lt;Reference!$E$6),5,IF(AND('Client Info'!O1403&gt;=Reference!$E$6,'Client Info'!O1403&lt;Reference!$E$7),15,IF(Reference!$E$7&lt;='Client Info'!O1403,25))))</f>
        <v>0</v>
      </c>
      <c r="F1403" s="19">
        <f>IF(OR('Client Info'!R1403=Reference!$B$4,'Client Info'!R1403=Reference!$B$5,'Client Info'!R1403=Reference!$B$6),25,0)</f>
        <v>0</v>
      </c>
      <c r="G1403" s="19">
        <f t="shared" ca="1" si="23"/>
        <v>20</v>
      </c>
      <c r="H1403" s="19" t="s">
        <v>878</v>
      </c>
    </row>
    <row r="1404" spans="1:8" x14ac:dyDescent="0.35">
      <c r="A1404" s="7" t="str">
        <f>VLOOKUP(B1404,'Client Info'!$A:$B,2, FALSE)</f>
        <v>Ray Bowman</v>
      </c>
      <c r="B1404" s="19" t="str">
        <f>'Client Info'!A1404</f>
        <v>EDC2272</v>
      </c>
      <c r="C1404" s="19" t="str">
        <f>(IF('Client Info'!M1404="","",(IF(YEARFRAC('Client Info'!M1404,Reference!$C$4)&lt;1,0,IF(AND(YEARFRAC('Client Info'!M1404,Reference!$C$4)&gt;=1,YEARFRAC('Client Info'!M1404,Reference!$C$4)&lt;=3),5,IF(AND(YEARFRAC('Client Info'!M1404,Reference!$C$4)&gt;=4,YEARFRAC('Client Info'!M1404,Reference!$C$4)&lt;=7),15,IF(YEARFRAC('Client Info'!M1404,Reference!$C$4)&gt;=8,25,IF(YEARFRAC('Client Info'!M1404,Reference!$C$4)=YEARFRAC('Client Info'!M1404,Reference!$C$4),0,0))))))))</f>
        <v/>
      </c>
      <c r="D1404" s="19">
        <f>IF(OR('Client Info'!J1404=Reference!$A$7),0,IF(OR(Reference!$A$5='Client Info'!J1404, 'Client Info'!J1404=Reference!$A$19,'Client Info'!J1404=Reference!$A$23,'Client Info'!J1404=Reference!$A$12),25, IF(OR('Client Info'!J1404=Reference!$A$6, 'Client Info'!J1404=Reference!$A$16),15, IF(OR('Client Info'!J1404=Reference!$A$4,'Client Info'!J1404=Reference!$A$13,'Client Info'!J1404=Reference!$A$17,),5,0))))</f>
        <v>15</v>
      </c>
      <c r="E1404" s="19">
        <f>IF('Client Info'!O1404&lt;Reference!$E$5,0,IF(AND('Client Info'!O1404&gt;=Reference!$E$5,'Client Info'!O1404&lt;Reference!$E$6),5,IF(AND('Client Info'!O1404&gt;=Reference!$E$6,'Client Info'!O1404&lt;Reference!$E$7),15,IF(Reference!$E$7&lt;='Client Info'!O1404,25))))</f>
        <v>0</v>
      </c>
      <c r="F1404" s="19">
        <f>IF(OR('Client Info'!R1404=Reference!$B$4,'Client Info'!R1404=Reference!$B$5,'Client Info'!R1404=Reference!$B$6),25,0)</f>
        <v>0</v>
      </c>
      <c r="G1404" s="19">
        <f t="shared" si="23"/>
        <v>15</v>
      </c>
      <c r="H1404" s="19" t="s">
        <v>912</v>
      </c>
    </row>
    <row r="1405" spans="1:8" x14ac:dyDescent="0.35">
      <c r="A1405" s="7" t="str">
        <f>VLOOKUP(B1405,'Client Info'!$A:$B,2, FALSE)</f>
        <v>Mary Anne Rooney</v>
      </c>
      <c r="B1405" s="19" t="str">
        <f>'Client Info'!A1405</f>
        <v>EDC0050</v>
      </c>
      <c r="C1405" s="19">
        <f ca="1">(IF('Client Info'!M1405="","",(IF(YEARFRAC('Client Info'!M1405,Reference!$C$4)&lt;1,0,IF(AND(YEARFRAC('Client Info'!M1405,Reference!$C$4)&gt;=1,YEARFRAC('Client Info'!M1405,Reference!$C$4)&lt;=3),5,IF(AND(YEARFRAC('Client Info'!M1405,Reference!$C$4)&gt;=4,YEARFRAC('Client Info'!M1405,Reference!$C$4)&lt;=7),15,IF(YEARFRAC('Client Info'!M1405,Reference!$C$4)&gt;=8,25,IF(YEARFRAC('Client Info'!M1405,Reference!$C$4)=YEARFRAC('Client Info'!M1405,Reference!$C$4),0,0))))))))</f>
        <v>25</v>
      </c>
      <c r="D1405" s="19">
        <f>IF(OR('Client Info'!J1405=Reference!$A$7),0,IF(OR(Reference!$A$5='Client Info'!J1405, 'Client Info'!J1405=Reference!$A$19,'Client Info'!J1405=Reference!$A$23,'Client Info'!J1405=Reference!$A$12),25, IF(OR('Client Info'!J1405=Reference!$A$6, 'Client Info'!J1405=Reference!$A$16),15, IF(OR('Client Info'!J1405=Reference!$A$4,'Client Info'!J1405=Reference!$A$13,'Client Info'!J1405=Reference!$A$17,),5,0))))</f>
        <v>5</v>
      </c>
      <c r="E1405" s="19">
        <f>IF('Client Info'!O1405&lt;Reference!$E$5,0,IF(AND('Client Info'!O1405&gt;=Reference!$E$5,'Client Info'!O1405&lt;Reference!$E$6),5,IF(AND('Client Info'!O1405&gt;=Reference!$E$6,'Client Info'!O1405&lt;Reference!$E$7),15,IF(Reference!$E$7&lt;='Client Info'!O1405,25))))</f>
        <v>0</v>
      </c>
      <c r="F1405" s="19">
        <f>IF(OR('Client Info'!R1405=Reference!$B$4,'Client Info'!R1405=Reference!$B$5,'Client Info'!R1405=Reference!$B$6),25,0)</f>
        <v>25</v>
      </c>
      <c r="G1405" s="19">
        <f t="shared" ca="1" si="23"/>
        <v>55</v>
      </c>
      <c r="H1405" s="19" t="s">
        <v>1659</v>
      </c>
    </row>
    <row r="1406" spans="1:8" x14ac:dyDescent="0.35">
      <c r="A1406" s="7" t="str">
        <f>VLOOKUP(B1406,'Client Info'!$A:$B,2, FALSE)</f>
        <v>Alondra Gaytan</v>
      </c>
      <c r="B1406" s="19" t="str">
        <f>'Client Info'!A1406</f>
        <v>EDC2238T</v>
      </c>
      <c r="C1406" s="19">
        <f ca="1">(IF('Client Info'!M1406="","",(IF(YEARFRAC('Client Info'!M1406,Reference!$C$4)&lt;1,0,IF(AND(YEARFRAC('Client Info'!M1406,Reference!$C$4)&gt;=1,YEARFRAC('Client Info'!M1406,Reference!$C$4)&lt;=3),5,IF(AND(YEARFRAC('Client Info'!M1406,Reference!$C$4)&gt;=4,YEARFRAC('Client Info'!M1406,Reference!$C$4)&lt;=7),15,IF(YEARFRAC('Client Info'!M1406,Reference!$C$4)&gt;=8,25,IF(YEARFRAC('Client Info'!M1406,Reference!$C$4)=YEARFRAC('Client Info'!M1406,Reference!$C$4),0,0))))))))</f>
        <v>15</v>
      </c>
      <c r="D1406" s="19">
        <f>IF(OR('Client Info'!J1406=Reference!$A$7),0,IF(OR(Reference!$A$5='Client Info'!J1406, 'Client Info'!J1406=Reference!$A$19,'Client Info'!J1406=Reference!$A$23,'Client Info'!J1406=Reference!$A$12),25, IF(OR('Client Info'!J1406=Reference!$A$6, 'Client Info'!J1406=Reference!$A$16),15, IF(OR('Client Info'!J1406=Reference!$A$4,'Client Info'!J1406=Reference!$A$13,'Client Info'!J1406=Reference!$A$17,),5,0))))</f>
        <v>25</v>
      </c>
      <c r="E1406" s="19">
        <f>IF('Client Info'!O1406&lt;Reference!$E$5,0,IF(AND('Client Info'!O1406&gt;=Reference!$E$5,'Client Info'!O1406&lt;Reference!$E$6),5,IF(AND('Client Info'!O1406&gt;=Reference!$E$6,'Client Info'!O1406&lt;Reference!$E$7),15,IF(Reference!$E$7&lt;='Client Info'!O1406,25))))</f>
        <v>5</v>
      </c>
      <c r="F1406" s="19">
        <f>IF(OR('Client Info'!R1406=Reference!$B$4,'Client Info'!R1406=Reference!$B$5,'Client Info'!R1406=Reference!$B$6),25,0)</f>
        <v>0</v>
      </c>
      <c r="G1406" s="19">
        <f t="shared" ca="1" si="23"/>
        <v>45</v>
      </c>
      <c r="H1406" s="19" t="s">
        <v>885</v>
      </c>
    </row>
    <row r="1407" spans="1:8" x14ac:dyDescent="0.35">
      <c r="A1407" s="7" t="str">
        <f>VLOOKUP(B1407,'Client Info'!$A:$B,2, FALSE)</f>
        <v>Pat Sweeney</v>
      </c>
      <c r="B1407" s="19" t="str">
        <f>'Client Info'!A1407</f>
        <v>EDC0835</v>
      </c>
      <c r="C1407" s="19">
        <f ca="1">(IF('Client Info'!M1407="","",(IF(YEARFRAC('Client Info'!M1407,Reference!$C$4)&lt;1,0,IF(AND(YEARFRAC('Client Info'!M1407,Reference!$C$4)&gt;=1,YEARFRAC('Client Info'!M1407,Reference!$C$4)&lt;=3),5,IF(AND(YEARFRAC('Client Info'!M1407,Reference!$C$4)&gt;=4,YEARFRAC('Client Info'!M1407,Reference!$C$4)&lt;=7),15,IF(YEARFRAC('Client Info'!M1407,Reference!$C$4)&gt;=8,25,IF(YEARFRAC('Client Info'!M1407,Reference!$C$4)=YEARFRAC('Client Info'!M1407,Reference!$C$4),0,0))))))))</f>
        <v>25</v>
      </c>
      <c r="D1407" s="19">
        <f>IF(OR('Client Info'!J1407=Reference!$A$7),0,IF(OR(Reference!$A$5='Client Info'!J1407, 'Client Info'!J1407=Reference!$A$19,'Client Info'!J1407=Reference!$A$23,'Client Info'!J1407=Reference!$A$12),25, IF(OR('Client Info'!J1407=Reference!$A$6, 'Client Info'!J1407=Reference!$A$16),15, IF(OR('Client Info'!J1407=Reference!$A$4,'Client Info'!J1407=Reference!$A$13,'Client Info'!J1407=Reference!$A$17,),5,0))))</f>
        <v>15</v>
      </c>
      <c r="E1407" s="19">
        <f>IF('Client Info'!O1407&lt;Reference!$E$5,0,IF(AND('Client Info'!O1407&gt;=Reference!$E$5,'Client Info'!O1407&lt;Reference!$E$6),5,IF(AND('Client Info'!O1407&gt;=Reference!$E$6,'Client Info'!O1407&lt;Reference!$E$7),15,IF(Reference!$E$7&lt;='Client Info'!O1407,25))))</f>
        <v>15</v>
      </c>
      <c r="F1407" s="19">
        <f>IF(OR('Client Info'!R1407=Reference!$B$4,'Client Info'!R1407=Reference!$B$5,'Client Info'!R1407=Reference!$B$6),25,0)</f>
        <v>25</v>
      </c>
      <c r="G1407" s="19">
        <f t="shared" ca="1" si="23"/>
        <v>80</v>
      </c>
      <c r="H1407" s="19" t="s">
        <v>796</v>
      </c>
    </row>
    <row r="1408" spans="1:8" x14ac:dyDescent="0.35">
      <c r="A1408" s="7" t="str">
        <f>VLOOKUP(B1408,'Client Info'!$A:$B,2, FALSE)</f>
        <v>Alondra Gaytan</v>
      </c>
      <c r="B1408" s="19" t="str">
        <f>'Client Info'!A1408</f>
        <v>EDC1617g</v>
      </c>
      <c r="C1408" s="19">
        <f ca="1">(IF('Client Info'!M1408="","",(IF(YEARFRAC('Client Info'!M1408,Reference!$C$4)&lt;1,0,IF(AND(YEARFRAC('Client Info'!M1408,Reference!$C$4)&gt;=1,YEARFRAC('Client Info'!M1408,Reference!$C$4)&lt;=3),5,IF(AND(YEARFRAC('Client Info'!M1408,Reference!$C$4)&gt;=4,YEARFRAC('Client Info'!M1408,Reference!$C$4)&lt;=7),15,IF(YEARFRAC('Client Info'!M1408,Reference!$C$4)&gt;=8,25,IF(YEARFRAC('Client Info'!M1408,Reference!$C$4)=YEARFRAC('Client Info'!M1408,Reference!$C$4),0,0))))))))</f>
        <v>25</v>
      </c>
      <c r="D1408" s="19">
        <f>IF(OR('Client Info'!J1408=Reference!$A$7),0,IF(OR(Reference!$A$5='Client Info'!J1408, 'Client Info'!J1408=Reference!$A$19,'Client Info'!J1408=Reference!$A$23,'Client Info'!J1408=Reference!$A$12),25, IF(OR('Client Info'!J1408=Reference!$A$6, 'Client Info'!J1408=Reference!$A$16),15, IF(OR('Client Info'!J1408=Reference!$A$4,'Client Info'!J1408=Reference!$A$13,'Client Info'!J1408=Reference!$A$17,),5,0))))</f>
        <v>15</v>
      </c>
      <c r="E1408" s="19">
        <f>IF('Client Info'!O1408&lt;Reference!$E$5,0,IF(AND('Client Info'!O1408&gt;=Reference!$E$5,'Client Info'!O1408&lt;Reference!$E$6),5,IF(AND('Client Info'!O1408&gt;=Reference!$E$6,'Client Info'!O1408&lt;Reference!$E$7),15,IF(Reference!$E$7&lt;='Client Info'!O1408,25))))</f>
        <v>25</v>
      </c>
      <c r="F1408" s="19">
        <f>IF(OR('Client Info'!R1408=Reference!$B$4,'Client Info'!R1408=Reference!$B$5,'Client Info'!R1408=Reference!$B$6),25,0)</f>
        <v>0</v>
      </c>
      <c r="G1408" s="19">
        <f t="shared" ca="1" si="23"/>
        <v>65</v>
      </c>
      <c r="H1408" s="19" t="s">
        <v>885</v>
      </c>
    </row>
    <row r="1409" spans="1:8" x14ac:dyDescent="0.35">
      <c r="A1409" s="7" t="str">
        <f>VLOOKUP(B1409,'Client Info'!$A:$B,2, FALSE)</f>
        <v>Alondra Gaytan</v>
      </c>
      <c r="B1409" s="19" t="str">
        <f>'Client Info'!A1409</f>
        <v>EDC1851g</v>
      </c>
      <c r="C1409" s="19">
        <f ca="1">(IF('Client Info'!M1409="","",(IF(YEARFRAC('Client Info'!M1409,Reference!$C$4)&lt;1,0,IF(AND(YEARFRAC('Client Info'!M1409,Reference!$C$4)&gt;=1,YEARFRAC('Client Info'!M1409,Reference!$C$4)&lt;=3),5,IF(AND(YEARFRAC('Client Info'!M1409,Reference!$C$4)&gt;=4,YEARFRAC('Client Info'!M1409,Reference!$C$4)&lt;=7),15,IF(YEARFRAC('Client Info'!M1409,Reference!$C$4)&gt;=8,25,IF(YEARFRAC('Client Info'!M1409,Reference!$C$4)=YEARFRAC('Client Info'!M1409,Reference!$C$4),0,0))))))))</f>
        <v>25</v>
      </c>
      <c r="D1409" s="19">
        <f>IF(OR('Client Info'!J1409=Reference!$A$7),0,IF(OR(Reference!$A$5='Client Info'!J1409, 'Client Info'!J1409=Reference!$A$19,'Client Info'!J1409=Reference!$A$23,'Client Info'!J1409=Reference!$A$12),25, IF(OR('Client Info'!J1409=Reference!$A$6, 'Client Info'!J1409=Reference!$A$16),15, IF(OR('Client Info'!J1409=Reference!$A$4,'Client Info'!J1409=Reference!$A$13,'Client Info'!J1409=Reference!$A$17,),5,0))))</f>
        <v>15</v>
      </c>
      <c r="E1409" s="19">
        <f>IF('Client Info'!O1409&lt;Reference!$E$5,0,IF(AND('Client Info'!O1409&gt;=Reference!$E$5,'Client Info'!O1409&lt;Reference!$E$6),5,IF(AND('Client Info'!O1409&gt;=Reference!$E$6,'Client Info'!O1409&lt;Reference!$E$7),15,IF(Reference!$E$7&lt;='Client Info'!O1409,25))))</f>
        <v>0</v>
      </c>
      <c r="F1409" s="19">
        <f>IF(OR('Client Info'!R1409=Reference!$B$4,'Client Info'!R1409=Reference!$B$5,'Client Info'!R1409=Reference!$B$6),25,0)</f>
        <v>0</v>
      </c>
      <c r="G1409" s="19">
        <f t="shared" ca="1" si="23"/>
        <v>40</v>
      </c>
      <c r="H1409" s="19" t="s">
        <v>885</v>
      </c>
    </row>
    <row r="1410" spans="1:8" x14ac:dyDescent="0.35">
      <c r="A1410" s="7" t="str">
        <f>VLOOKUP(B1410,'Client Info'!$A:$B,2, FALSE)</f>
        <v>Bill Bartels</v>
      </c>
      <c r="B1410" s="19" t="str">
        <f>'Client Info'!A1410</f>
        <v>EDC2972</v>
      </c>
      <c r="C1410" s="19" t="str">
        <f>(IF('Client Info'!M1410="","",(IF(YEARFRAC('Client Info'!M1410,Reference!$C$4)&lt;1,0,IF(AND(YEARFRAC('Client Info'!M1410,Reference!$C$4)&gt;=1,YEARFRAC('Client Info'!M1410,Reference!$C$4)&lt;=3),5,IF(AND(YEARFRAC('Client Info'!M1410,Reference!$C$4)&gt;=4,YEARFRAC('Client Info'!M1410,Reference!$C$4)&lt;=7),15,IF(YEARFRAC('Client Info'!M1410,Reference!$C$4)&gt;=8,25,IF(YEARFRAC('Client Info'!M1410,Reference!$C$4)=YEARFRAC('Client Info'!M1410,Reference!$C$4),0,0))))))))</f>
        <v/>
      </c>
      <c r="D1410" s="19">
        <f>IF(OR('Client Info'!J1410=Reference!$A$7),0,IF(OR(Reference!$A$5='Client Info'!J1410, 'Client Info'!J1410=Reference!$A$19,'Client Info'!J1410=Reference!$A$23,'Client Info'!J1410=Reference!$A$12),25, IF(OR('Client Info'!J1410=Reference!$A$6, 'Client Info'!J1410=Reference!$A$16),15, IF(OR('Client Info'!J1410=Reference!$A$4,'Client Info'!J1410=Reference!$A$13,'Client Info'!J1410=Reference!$A$17,),5,0))))</f>
        <v>5</v>
      </c>
      <c r="E1410" s="19">
        <f>IF('Client Info'!O1410&lt;Reference!$E$5,0,IF(AND('Client Info'!O1410&gt;=Reference!$E$5,'Client Info'!O1410&lt;Reference!$E$6),5,IF(AND('Client Info'!O1410&gt;=Reference!$E$6,'Client Info'!O1410&lt;Reference!$E$7),15,IF(Reference!$E$7&lt;='Client Info'!O1410,25))))</f>
        <v>0</v>
      </c>
      <c r="F1410" s="19">
        <f>IF(OR('Client Info'!R1410=Reference!$B$4,'Client Info'!R1410=Reference!$B$5,'Client Info'!R1410=Reference!$B$6),25,0)</f>
        <v>25</v>
      </c>
      <c r="G1410" s="19">
        <f t="shared" si="23"/>
        <v>30</v>
      </c>
      <c r="H1410" s="19" t="s">
        <v>812</v>
      </c>
    </row>
    <row r="1411" spans="1:8" x14ac:dyDescent="0.35">
      <c r="A1411" s="7" t="str">
        <f>VLOOKUP(B1411,'Client Info'!$A:$B,2, FALSE)</f>
        <v>Anthony C. Elliott</v>
      </c>
      <c r="B1411" s="19" t="str">
        <f>'Client Info'!A1411</f>
        <v>EDC2871</v>
      </c>
      <c r="C1411" s="19">
        <f ca="1">(IF('Client Info'!M1411="","",(IF(YEARFRAC('Client Info'!M1411,Reference!$C$4)&lt;1,0,IF(AND(YEARFRAC('Client Info'!M1411,Reference!$C$4)&gt;=1,YEARFRAC('Client Info'!M1411,Reference!$C$4)&lt;=3),5,IF(AND(YEARFRAC('Client Info'!M1411,Reference!$C$4)&gt;=4,YEARFRAC('Client Info'!M1411,Reference!$C$4)&lt;=7),15,IF(YEARFRAC('Client Info'!M1411,Reference!$C$4)&gt;=8,25,IF(YEARFRAC('Client Info'!M1411,Reference!$C$4)=YEARFRAC('Client Info'!M1411,Reference!$C$4),0,0))))))))</f>
        <v>0</v>
      </c>
      <c r="D1411" s="19">
        <f>IF(OR('Client Info'!J1411=Reference!$A$7),0,IF(OR(Reference!$A$5='Client Info'!J1411, 'Client Info'!J1411=Reference!$A$19,'Client Info'!J1411=Reference!$A$23,'Client Info'!J1411=Reference!$A$12),25, IF(OR('Client Info'!J1411=Reference!$A$6, 'Client Info'!J1411=Reference!$A$16),15, IF(OR('Client Info'!J1411=Reference!$A$4,'Client Info'!J1411=Reference!$A$13,'Client Info'!J1411=Reference!$A$17,),5,0))))</f>
        <v>5</v>
      </c>
      <c r="E1411" s="19">
        <f>IF('Client Info'!O1411&lt;Reference!$E$5,0,IF(AND('Client Info'!O1411&gt;=Reference!$E$5,'Client Info'!O1411&lt;Reference!$E$6),5,IF(AND('Client Info'!O1411&gt;=Reference!$E$6,'Client Info'!O1411&lt;Reference!$E$7),15,IF(Reference!$E$7&lt;='Client Info'!O1411,25))))</f>
        <v>0</v>
      </c>
      <c r="F1411" s="19">
        <f>IF(OR('Client Info'!R1411=Reference!$B$4,'Client Info'!R1411=Reference!$B$5,'Client Info'!R1411=Reference!$B$6),25,0)</f>
        <v>25</v>
      </c>
      <c r="G1411" s="19">
        <f t="shared" ca="1" si="23"/>
        <v>30</v>
      </c>
      <c r="H1411" s="19" t="s">
        <v>1365</v>
      </c>
    </row>
    <row r="1412" spans="1:8" x14ac:dyDescent="0.35">
      <c r="A1412" s="7" t="str">
        <f>VLOOKUP(B1412,'Client Info'!$A:$B,2, FALSE)</f>
        <v>Anthony C. Elliott</v>
      </c>
      <c r="B1412" s="19" t="str">
        <f>'Client Info'!A1412</f>
        <v>EDC2962</v>
      </c>
      <c r="C1412" s="19">
        <f ca="1">(IF('Client Info'!M1412="","",(IF(YEARFRAC('Client Info'!M1412,Reference!$C$4)&lt;1,0,IF(AND(YEARFRAC('Client Info'!M1412,Reference!$C$4)&gt;=1,YEARFRAC('Client Info'!M1412,Reference!$C$4)&lt;=3),5,IF(AND(YEARFRAC('Client Info'!M1412,Reference!$C$4)&gt;=4,YEARFRAC('Client Info'!M1412,Reference!$C$4)&lt;=7),15,IF(YEARFRAC('Client Info'!M1412,Reference!$C$4)&gt;=8,25,IF(YEARFRAC('Client Info'!M1412,Reference!$C$4)=YEARFRAC('Client Info'!M1412,Reference!$C$4),0,0))))))))</f>
        <v>5</v>
      </c>
      <c r="D1412" s="19">
        <f>IF(OR('Client Info'!J1412=Reference!$A$7),0,IF(OR(Reference!$A$5='Client Info'!J1412, 'Client Info'!J1412=Reference!$A$19,'Client Info'!J1412=Reference!$A$23,'Client Info'!J1412=Reference!$A$12),25, IF(OR('Client Info'!J1412=Reference!$A$6, 'Client Info'!J1412=Reference!$A$16),15, IF(OR('Client Info'!J1412=Reference!$A$4,'Client Info'!J1412=Reference!$A$13,'Client Info'!J1412=Reference!$A$17,),5,0))))</f>
        <v>15</v>
      </c>
      <c r="E1412" s="19">
        <f>IF('Client Info'!O1412&lt;Reference!$E$5,0,IF(AND('Client Info'!O1412&gt;=Reference!$E$5,'Client Info'!O1412&lt;Reference!$E$6),5,IF(AND('Client Info'!O1412&gt;=Reference!$E$6,'Client Info'!O1412&lt;Reference!$E$7),15,IF(Reference!$E$7&lt;='Client Info'!O1412,25))))</f>
        <v>0</v>
      </c>
      <c r="F1412" s="19">
        <f>IF(OR('Client Info'!R1412=Reference!$B$4,'Client Info'!R1412=Reference!$B$5,'Client Info'!R1412=Reference!$B$6),25,0)</f>
        <v>25</v>
      </c>
      <c r="G1412" s="19">
        <f t="shared" ca="1" si="23"/>
        <v>45</v>
      </c>
      <c r="H1412" s="19" t="s">
        <v>1365</v>
      </c>
    </row>
    <row r="1413" spans="1:8" x14ac:dyDescent="0.35">
      <c r="A1413" s="7" t="str">
        <f>VLOOKUP(B1413,'Client Info'!$A:$B,2, FALSE)</f>
        <v>Pat Sweeney</v>
      </c>
      <c r="B1413" s="19" t="str">
        <f>'Client Info'!A1413</f>
        <v>EDC2003</v>
      </c>
      <c r="C1413" s="19">
        <f ca="1">(IF('Client Info'!M1413="","",(IF(YEARFRAC('Client Info'!M1413,Reference!$C$4)&lt;1,0,IF(AND(YEARFRAC('Client Info'!M1413,Reference!$C$4)&gt;=1,YEARFRAC('Client Info'!M1413,Reference!$C$4)&lt;=3),5,IF(AND(YEARFRAC('Client Info'!M1413,Reference!$C$4)&gt;=4,YEARFRAC('Client Info'!M1413,Reference!$C$4)&lt;=7),15,IF(YEARFRAC('Client Info'!M1413,Reference!$C$4)&gt;=8,25,IF(YEARFRAC('Client Info'!M1413,Reference!$C$4)=YEARFRAC('Client Info'!M1413,Reference!$C$4),0,0))))))))</f>
        <v>0</v>
      </c>
      <c r="D1413" s="19">
        <f>IF(OR('Client Info'!J1413=Reference!$A$7),0,IF(OR(Reference!$A$5='Client Info'!J1413, 'Client Info'!J1413=Reference!$A$19,'Client Info'!J1413=Reference!$A$23,'Client Info'!J1413=Reference!$A$12),25, IF(OR('Client Info'!J1413=Reference!$A$6, 'Client Info'!J1413=Reference!$A$16),15, IF(OR('Client Info'!J1413=Reference!$A$4,'Client Info'!J1413=Reference!$A$13,'Client Info'!J1413=Reference!$A$17,),5,0))))</f>
        <v>0</v>
      </c>
      <c r="E1413" s="19">
        <f>IF('Client Info'!O1413&lt;Reference!$E$5,0,IF(AND('Client Info'!O1413&gt;=Reference!$E$5,'Client Info'!O1413&lt;Reference!$E$6),5,IF(AND('Client Info'!O1413&gt;=Reference!$E$6,'Client Info'!O1413&lt;Reference!$E$7),15,IF(Reference!$E$7&lt;='Client Info'!O1413,25))))</f>
        <v>0</v>
      </c>
      <c r="F1413" s="19">
        <f>IF(OR('Client Info'!R1413=Reference!$B$4,'Client Info'!R1413=Reference!$B$5,'Client Info'!R1413=Reference!$B$6),25,0)</f>
        <v>0</v>
      </c>
      <c r="G1413" s="19">
        <f t="shared" ca="1" si="23"/>
        <v>0</v>
      </c>
      <c r="H1413" s="19" t="s">
        <v>796</v>
      </c>
    </row>
    <row r="1414" spans="1:8" x14ac:dyDescent="0.35">
      <c r="A1414" s="7" t="str">
        <f>VLOOKUP(B1414,'Client Info'!$A:$B,2, FALSE)</f>
        <v>Georg Winkler</v>
      </c>
      <c r="B1414" s="19" t="str">
        <f>'Client Info'!A1414</f>
        <v>EDC1751g</v>
      </c>
      <c r="C1414" s="19" t="str">
        <f>(IF('Client Info'!M1414="","",(IF(YEARFRAC('Client Info'!M1414,Reference!$C$4)&lt;1,0,IF(AND(YEARFRAC('Client Info'!M1414,Reference!$C$4)&gt;=1,YEARFRAC('Client Info'!M1414,Reference!$C$4)&lt;=3),5,IF(AND(YEARFRAC('Client Info'!M1414,Reference!$C$4)&gt;=4,YEARFRAC('Client Info'!M1414,Reference!$C$4)&lt;=7),15,IF(YEARFRAC('Client Info'!M1414,Reference!$C$4)&gt;=8,25,IF(YEARFRAC('Client Info'!M1414,Reference!$C$4)=YEARFRAC('Client Info'!M1414,Reference!$C$4),0,0))))))))</f>
        <v/>
      </c>
      <c r="D1414" s="19">
        <f>IF(OR('Client Info'!J1414=Reference!$A$7),0,IF(OR(Reference!$A$5='Client Info'!J1414, 'Client Info'!J1414=Reference!$A$19,'Client Info'!J1414=Reference!$A$23,'Client Info'!J1414=Reference!$A$12),25, IF(OR('Client Info'!J1414=Reference!$A$6, 'Client Info'!J1414=Reference!$A$16),15, IF(OR('Client Info'!J1414=Reference!$A$4,'Client Info'!J1414=Reference!$A$13,'Client Info'!J1414=Reference!$A$17,),5,0))))</f>
        <v>25</v>
      </c>
      <c r="E1414" s="19">
        <f>IF('Client Info'!O1414&lt;Reference!$E$5,0,IF(AND('Client Info'!O1414&gt;=Reference!$E$5,'Client Info'!O1414&lt;Reference!$E$6),5,IF(AND('Client Info'!O1414&gt;=Reference!$E$6,'Client Info'!O1414&lt;Reference!$E$7),15,IF(Reference!$E$7&lt;='Client Info'!O1414,25))))</f>
        <v>0</v>
      </c>
      <c r="F1414" s="19">
        <f>IF(OR('Client Info'!R1414=Reference!$B$4,'Client Info'!R1414=Reference!$B$5,'Client Info'!R1414=Reference!$B$6),25,0)</f>
        <v>25</v>
      </c>
      <c r="G1414" s="19">
        <f t="shared" si="23"/>
        <v>50</v>
      </c>
      <c r="H1414" s="19" t="s">
        <v>1063</v>
      </c>
    </row>
    <row r="1415" spans="1:8" x14ac:dyDescent="0.35">
      <c r="A1415" s="7" t="str">
        <f>VLOOKUP(B1415,'Client Info'!$A:$B,2, FALSE)</f>
        <v>Clare Briglio</v>
      </c>
      <c r="B1415" s="19" t="str">
        <f>'Client Info'!A1415</f>
        <v>EDC1589g</v>
      </c>
      <c r="C1415" s="19">
        <f ca="1">(IF('Client Info'!M1415="","",(IF(YEARFRAC('Client Info'!M1415,Reference!$C$4)&lt;1,0,IF(AND(YEARFRAC('Client Info'!M1415,Reference!$C$4)&gt;=1,YEARFRAC('Client Info'!M1415,Reference!$C$4)&lt;=3),5,IF(AND(YEARFRAC('Client Info'!M1415,Reference!$C$4)&gt;=4,YEARFRAC('Client Info'!M1415,Reference!$C$4)&lt;=7),15,IF(YEARFRAC('Client Info'!M1415,Reference!$C$4)&gt;=8,25,IF(YEARFRAC('Client Info'!M1415,Reference!$C$4)=YEARFRAC('Client Info'!M1415,Reference!$C$4),0,0))))))))</f>
        <v>15</v>
      </c>
      <c r="D1415" s="19">
        <f>IF(OR('Client Info'!J1415=Reference!$A$7),0,IF(OR(Reference!$A$5='Client Info'!J1415, 'Client Info'!J1415=Reference!$A$19,'Client Info'!J1415=Reference!$A$23,'Client Info'!J1415=Reference!$A$12),25, IF(OR('Client Info'!J1415=Reference!$A$6, 'Client Info'!J1415=Reference!$A$16),15, IF(OR('Client Info'!J1415=Reference!$A$4,'Client Info'!J1415=Reference!$A$13,'Client Info'!J1415=Reference!$A$17,),5,0))))</f>
        <v>15</v>
      </c>
      <c r="E1415" s="19">
        <f>IF('Client Info'!O1415&lt;Reference!$E$5,0,IF(AND('Client Info'!O1415&gt;=Reference!$E$5,'Client Info'!O1415&lt;Reference!$E$6),5,IF(AND('Client Info'!O1415&gt;=Reference!$E$6,'Client Info'!O1415&lt;Reference!$E$7),15,IF(Reference!$E$7&lt;='Client Info'!O1415,25))))</f>
        <v>5</v>
      </c>
      <c r="F1415" s="19">
        <f>IF(OR('Client Info'!R1415=Reference!$B$4,'Client Info'!R1415=Reference!$B$5,'Client Info'!R1415=Reference!$B$6),25,0)</f>
        <v>0</v>
      </c>
      <c r="G1415" s="19">
        <f t="shared" ca="1" si="23"/>
        <v>35</v>
      </c>
      <c r="H1415" s="19" t="s">
        <v>809</v>
      </c>
    </row>
    <row r="1416" spans="1:8" x14ac:dyDescent="0.35">
      <c r="A1416" s="7" t="str">
        <f>VLOOKUP(B1416,'Client Info'!$A:$B,2, FALSE)</f>
        <v>Carlos Conejo</v>
      </c>
      <c r="B1416" s="19" t="str">
        <f>'Client Info'!A1416</f>
        <v>EDC0969</v>
      </c>
      <c r="C1416" s="19">
        <f ca="1">(IF('Client Info'!M1416="","",(IF(YEARFRAC('Client Info'!M1416,Reference!$C$4)&lt;1,0,IF(AND(YEARFRAC('Client Info'!M1416,Reference!$C$4)&gt;=1,YEARFRAC('Client Info'!M1416,Reference!$C$4)&lt;=3),5,IF(AND(YEARFRAC('Client Info'!M1416,Reference!$C$4)&gt;=4,YEARFRAC('Client Info'!M1416,Reference!$C$4)&lt;=7),15,IF(YEARFRAC('Client Info'!M1416,Reference!$C$4)&gt;=8,25,IF(YEARFRAC('Client Info'!M1416,Reference!$C$4)=YEARFRAC('Client Info'!M1416,Reference!$C$4),0,0))))))))</f>
        <v>25</v>
      </c>
      <c r="D1416" s="19">
        <f>IF(OR('Client Info'!J1416=Reference!$A$7),0,IF(OR(Reference!$A$5='Client Info'!J1416, 'Client Info'!J1416=Reference!$A$19,'Client Info'!J1416=Reference!$A$23,'Client Info'!J1416=Reference!$A$12),25, IF(OR('Client Info'!J1416=Reference!$A$6, 'Client Info'!J1416=Reference!$A$16),15, IF(OR('Client Info'!J1416=Reference!$A$4,'Client Info'!J1416=Reference!$A$13,'Client Info'!J1416=Reference!$A$17,),5,0))))</f>
        <v>25</v>
      </c>
      <c r="E1416" s="19">
        <f>IF('Client Info'!O1416&lt;Reference!$E$5,0,IF(AND('Client Info'!O1416&gt;=Reference!$E$5,'Client Info'!O1416&lt;Reference!$E$6),5,IF(AND('Client Info'!O1416&gt;=Reference!$E$6,'Client Info'!O1416&lt;Reference!$E$7),15,IF(Reference!$E$7&lt;='Client Info'!O1416,25))))</f>
        <v>15</v>
      </c>
      <c r="F1416" s="19">
        <f>IF(OR('Client Info'!R1416=Reference!$B$4,'Client Info'!R1416=Reference!$B$5,'Client Info'!R1416=Reference!$B$6),25,0)</f>
        <v>25</v>
      </c>
      <c r="G1416" s="19">
        <f t="shared" ca="1" si="23"/>
        <v>90</v>
      </c>
      <c r="H1416" s="19" t="s">
        <v>1261</v>
      </c>
    </row>
    <row r="1417" spans="1:8" x14ac:dyDescent="0.35">
      <c r="A1417" s="7" t="str">
        <f>VLOOKUP(B1417,'Client Info'!$A:$B,2, FALSE)</f>
        <v>Joyce Wallach</v>
      </c>
      <c r="B1417" s="19" t="str">
        <f>'Client Info'!A1417</f>
        <v>EDC2758RR</v>
      </c>
      <c r="C1417" s="19">
        <f ca="1">(IF('Client Info'!M1417="","",(IF(YEARFRAC('Client Info'!M1417,Reference!$C$4)&lt;1,0,IF(AND(YEARFRAC('Client Info'!M1417,Reference!$C$4)&gt;=1,YEARFRAC('Client Info'!M1417,Reference!$C$4)&lt;=3),5,IF(AND(YEARFRAC('Client Info'!M1417,Reference!$C$4)&gt;=4,YEARFRAC('Client Info'!M1417,Reference!$C$4)&lt;=7),15,IF(YEARFRAC('Client Info'!M1417,Reference!$C$4)&gt;=8,25,IF(YEARFRAC('Client Info'!M1417,Reference!$C$4)=YEARFRAC('Client Info'!M1417,Reference!$C$4),0,0))))))))</f>
        <v>5</v>
      </c>
      <c r="D1417" s="19">
        <f>IF(OR('Client Info'!J1417=Reference!$A$7),0,IF(OR(Reference!$A$5='Client Info'!J1417, 'Client Info'!J1417=Reference!$A$19,'Client Info'!J1417=Reference!$A$23,'Client Info'!J1417=Reference!$A$12),25, IF(OR('Client Info'!J1417=Reference!$A$6, 'Client Info'!J1417=Reference!$A$16),15, IF(OR('Client Info'!J1417=Reference!$A$4,'Client Info'!J1417=Reference!$A$13,'Client Info'!J1417=Reference!$A$17,),5,0))))</f>
        <v>25</v>
      </c>
      <c r="E1417" s="19">
        <f>IF('Client Info'!O1417&lt;Reference!$E$5,0,IF(AND('Client Info'!O1417&gt;=Reference!$E$5,'Client Info'!O1417&lt;Reference!$E$6),5,IF(AND('Client Info'!O1417&gt;=Reference!$E$6,'Client Info'!O1417&lt;Reference!$E$7),15,IF(Reference!$E$7&lt;='Client Info'!O1417,25))))</f>
        <v>0</v>
      </c>
      <c r="F1417" s="19">
        <f>IF(OR('Client Info'!R1417=Reference!$B$4,'Client Info'!R1417=Reference!$B$5,'Client Info'!R1417=Reference!$B$6),25,0)</f>
        <v>0</v>
      </c>
      <c r="G1417" s="19">
        <f t="shared" ca="1" si="23"/>
        <v>30</v>
      </c>
      <c r="H1417" s="19" t="s">
        <v>833</v>
      </c>
    </row>
    <row r="1418" spans="1:8" x14ac:dyDescent="0.35">
      <c r="A1418" s="7" t="str">
        <f>VLOOKUP(B1418,'Client Info'!$A:$B,2, FALSE)</f>
        <v>Ray Bowman</v>
      </c>
      <c r="B1418" s="19" t="str">
        <f>'Client Info'!A1418</f>
        <v>EDC0031</v>
      </c>
      <c r="C1418" s="19">
        <f ca="1">(IF('Client Info'!M1418="","",(IF(YEARFRAC('Client Info'!M1418,Reference!$C$4)&lt;1,0,IF(AND(YEARFRAC('Client Info'!M1418,Reference!$C$4)&gt;=1,YEARFRAC('Client Info'!M1418,Reference!$C$4)&lt;=3),5,IF(AND(YEARFRAC('Client Info'!M1418,Reference!$C$4)&gt;=4,YEARFRAC('Client Info'!M1418,Reference!$C$4)&lt;=7),15,IF(YEARFRAC('Client Info'!M1418,Reference!$C$4)&gt;=8,25,IF(YEARFRAC('Client Info'!M1418,Reference!$C$4)=YEARFRAC('Client Info'!M1418,Reference!$C$4),0,0))))))))</f>
        <v>25</v>
      </c>
      <c r="D1418" s="19">
        <f>IF(OR('Client Info'!J1418=Reference!$A$7),0,IF(OR(Reference!$A$5='Client Info'!J1418, 'Client Info'!J1418=Reference!$A$19,'Client Info'!J1418=Reference!$A$23,'Client Info'!J1418=Reference!$A$12),25, IF(OR('Client Info'!J1418=Reference!$A$6, 'Client Info'!J1418=Reference!$A$16),15, IF(OR('Client Info'!J1418=Reference!$A$4,'Client Info'!J1418=Reference!$A$13,'Client Info'!J1418=Reference!$A$17,),5,0))))</f>
        <v>5</v>
      </c>
      <c r="E1418" s="19">
        <f>IF('Client Info'!O1418&lt;Reference!$E$5,0,IF(AND('Client Info'!O1418&gt;=Reference!$E$5,'Client Info'!O1418&lt;Reference!$E$6),5,IF(AND('Client Info'!O1418&gt;=Reference!$E$6,'Client Info'!O1418&lt;Reference!$E$7),15,IF(Reference!$E$7&lt;='Client Info'!O1418,25))))</f>
        <v>25</v>
      </c>
      <c r="F1418" s="19">
        <f>IF(OR('Client Info'!R1418=Reference!$B$4,'Client Info'!R1418=Reference!$B$5,'Client Info'!R1418=Reference!$B$6),25,0)</f>
        <v>0</v>
      </c>
      <c r="G1418" s="19">
        <f t="shared" ca="1" si="23"/>
        <v>55</v>
      </c>
      <c r="H1418" s="19" t="s">
        <v>912</v>
      </c>
    </row>
    <row r="1419" spans="1:8" x14ac:dyDescent="0.35">
      <c r="A1419" s="7" t="str">
        <f>VLOOKUP(B1419,'Client Info'!$A:$B,2, FALSE)</f>
        <v>Rose Obetz</v>
      </c>
      <c r="B1419" s="19" t="str">
        <f>'Client Info'!A1419</f>
        <v>EDC1632g</v>
      </c>
      <c r="C1419" s="19">
        <f ca="1">(IF('Client Info'!M1419="","",(IF(YEARFRAC('Client Info'!M1419,Reference!$C$4)&lt;1,0,IF(AND(YEARFRAC('Client Info'!M1419,Reference!$C$4)&gt;=1,YEARFRAC('Client Info'!M1419,Reference!$C$4)&lt;=3),5,IF(AND(YEARFRAC('Client Info'!M1419,Reference!$C$4)&gt;=4,YEARFRAC('Client Info'!M1419,Reference!$C$4)&lt;=7),15,IF(YEARFRAC('Client Info'!M1419,Reference!$C$4)&gt;=8,25,IF(YEARFRAC('Client Info'!M1419,Reference!$C$4)=YEARFRAC('Client Info'!M1419,Reference!$C$4),0,0))))))))</f>
        <v>15</v>
      </c>
      <c r="D1419" s="19">
        <f>IF(OR('Client Info'!J1419=Reference!$A$7),0,IF(OR(Reference!$A$5='Client Info'!J1419, 'Client Info'!J1419=Reference!$A$19,'Client Info'!J1419=Reference!$A$23,'Client Info'!J1419=Reference!$A$12),25, IF(OR('Client Info'!J1419=Reference!$A$6, 'Client Info'!J1419=Reference!$A$16),15, IF(OR('Client Info'!J1419=Reference!$A$4,'Client Info'!J1419=Reference!$A$13,'Client Info'!J1419=Reference!$A$17,),5,0))))</f>
        <v>5</v>
      </c>
      <c r="E1419" s="19">
        <f>IF('Client Info'!O1419&lt;Reference!$E$5,0,IF(AND('Client Info'!O1419&gt;=Reference!$E$5,'Client Info'!O1419&lt;Reference!$E$6),5,IF(AND('Client Info'!O1419&gt;=Reference!$E$6,'Client Info'!O1419&lt;Reference!$E$7),15,IF(Reference!$E$7&lt;='Client Info'!O1419,25))))</f>
        <v>0</v>
      </c>
      <c r="F1419" s="19">
        <f>IF(OR('Client Info'!R1419=Reference!$B$4,'Client Info'!R1419=Reference!$B$5,'Client Info'!R1419=Reference!$B$6),25,0)</f>
        <v>0</v>
      </c>
      <c r="G1419" s="19">
        <f t="shared" ca="1" si="23"/>
        <v>20</v>
      </c>
      <c r="H1419" s="19" t="s">
        <v>874</v>
      </c>
    </row>
    <row r="1420" spans="1:8" x14ac:dyDescent="0.35">
      <c r="A1420" s="7" t="str">
        <f>VLOOKUP(B1420,'Client Info'!$A:$B,2, FALSE)</f>
        <v>Eric J. Zackrison</v>
      </c>
      <c r="B1420" s="19" t="str">
        <f>'Client Info'!A1420</f>
        <v>EDC2803DR</v>
      </c>
      <c r="C1420" s="19">
        <f ca="1">(IF('Client Info'!M1420="","",(IF(YEARFRAC('Client Info'!M1420,Reference!$C$4)&lt;1,0,IF(AND(YEARFRAC('Client Info'!M1420,Reference!$C$4)&gt;=1,YEARFRAC('Client Info'!M1420,Reference!$C$4)&lt;=3),5,IF(AND(YEARFRAC('Client Info'!M1420,Reference!$C$4)&gt;=4,YEARFRAC('Client Info'!M1420,Reference!$C$4)&lt;=7),15,IF(YEARFRAC('Client Info'!M1420,Reference!$C$4)&gt;=8,25,IF(YEARFRAC('Client Info'!M1420,Reference!$C$4)=YEARFRAC('Client Info'!M1420,Reference!$C$4),0,0))))))))</f>
        <v>15</v>
      </c>
      <c r="D1420" s="19">
        <f>IF(OR('Client Info'!J1420=Reference!$A$7),0,IF(OR(Reference!$A$5='Client Info'!J1420, 'Client Info'!J1420=Reference!$A$19,'Client Info'!J1420=Reference!$A$23,'Client Info'!J1420=Reference!$A$12),25, IF(OR('Client Info'!J1420=Reference!$A$6, 'Client Info'!J1420=Reference!$A$16),15, IF(OR('Client Info'!J1420=Reference!$A$4,'Client Info'!J1420=Reference!$A$13,'Client Info'!J1420=Reference!$A$17,),5,0))))</f>
        <v>5</v>
      </c>
      <c r="E1420" s="19">
        <f>IF('Client Info'!O1420&lt;Reference!$E$5,0,IF(AND('Client Info'!O1420&gt;=Reference!$E$5,'Client Info'!O1420&lt;Reference!$E$6),5,IF(AND('Client Info'!O1420&gt;=Reference!$E$6,'Client Info'!O1420&lt;Reference!$E$7),15,IF(Reference!$E$7&lt;='Client Info'!O1420,25))))</f>
        <v>0</v>
      </c>
      <c r="F1420" s="19">
        <f>IF(OR('Client Info'!R1420=Reference!$B$4,'Client Info'!R1420=Reference!$B$5,'Client Info'!R1420=Reference!$B$6),25,0)</f>
        <v>25</v>
      </c>
      <c r="G1420" s="19">
        <f t="shared" ca="1" si="23"/>
        <v>45</v>
      </c>
      <c r="H1420" s="19" t="s">
        <v>1367</v>
      </c>
    </row>
    <row r="1421" spans="1:8" x14ac:dyDescent="0.35">
      <c r="A1421" s="7" t="str">
        <f>VLOOKUP(B1421,'Client Info'!$A:$B,2, FALSE)</f>
        <v>Pat Sweeney</v>
      </c>
      <c r="B1421" s="19" t="str">
        <f>'Client Info'!A1421</f>
        <v>EDC1104</v>
      </c>
      <c r="C1421" s="19" t="str">
        <f>(IF('Client Info'!M1421="","",(IF(YEARFRAC('Client Info'!M1421,Reference!$C$4)&lt;1,0,IF(AND(YEARFRAC('Client Info'!M1421,Reference!$C$4)&gt;=1,YEARFRAC('Client Info'!M1421,Reference!$C$4)&lt;=3),5,IF(AND(YEARFRAC('Client Info'!M1421,Reference!$C$4)&gt;=4,YEARFRAC('Client Info'!M1421,Reference!$C$4)&lt;=7),15,IF(YEARFRAC('Client Info'!M1421,Reference!$C$4)&gt;=8,25,IF(YEARFRAC('Client Info'!M1421,Reference!$C$4)=YEARFRAC('Client Info'!M1421,Reference!$C$4),0,0))))))))</f>
        <v/>
      </c>
      <c r="D1421" s="19">
        <f>IF(OR('Client Info'!J1421=Reference!$A$7),0,IF(OR(Reference!$A$5='Client Info'!J1421, 'Client Info'!J1421=Reference!$A$19,'Client Info'!J1421=Reference!$A$23,'Client Info'!J1421=Reference!$A$12),25, IF(OR('Client Info'!J1421=Reference!$A$6, 'Client Info'!J1421=Reference!$A$16),15, IF(OR('Client Info'!J1421=Reference!$A$4,'Client Info'!J1421=Reference!$A$13,'Client Info'!J1421=Reference!$A$17,),5,0))))</f>
        <v>5</v>
      </c>
      <c r="E1421" s="19">
        <f>IF('Client Info'!O1421&lt;Reference!$E$5,0,IF(AND('Client Info'!O1421&gt;=Reference!$E$5,'Client Info'!O1421&lt;Reference!$E$6),5,IF(AND('Client Info'!O1421&gt;=Reference!$E$6,'Client Info'!O1421&lt;Reference!$E$7),15,IF(Reference!$E$7&lt;='Client Info'!O1421,25))))</f>
        <v>0</v>
      </c>
      <c r="F1421" s="19">
        <f>IF(OR('Client Info'!R1421=Reference!$B$4,'Client Info'!R1421=Reference!$B$5,'Client Info'!R1421=Reference!$B$6),25,0)</f>
        <v>25</v>
      </c>
      <c r="G1421" s="19">
        <f t="shared" si="23"/>
        <v>30</v>
      </c>
      <c r="H1421" s="19" t="s">
        <v>796</v>
      </c>
    </row>
    <row r="1422" spans="1:8" x14ac:dyDescent="0.35">
      <c r="A1422" s="7" t="str">
        <f>VLOOKUP(B1422,'Client Info'!$A:$B,2, FALSE)</f>
        <v>Charles Lowe</v>
      </c>
      <c r="B1422" s="19" t="str">
        <f>'Client Info'!A1422</f>
        <v>ECCX6142T</v>
      </c>
      <c r="C1422" s="19">
        <f ca="1">(IF('Client Info'!M1422="","",(IF(YEARFRAC('Client Info'!M1422,Reference!$C$4)&lt;1,0,IF(AND(YEARFRAC('Client Info'!M1422,Reference!$C$4)&gt;=1,YEARFRAC('Client Info'!M1422,Reference!$C$4)&lt;=3),5,IF(AND(YEARFRAC('Client Info'!M1422,Reference!$C$4)&gt;=4,YEARFRAC('Client Info'!M1422,Reference!$C$4)&lt;=7),15,IF(YEARFRAC('Client Info'!M1422,Reference!$C$4)&gt;=8,25,IF(YEARFRAC('Client Info'!M1422,Reference!$C$4)=YEARFRAC('Client Info'!M1422,Reference!$C$4),0,0))))))))</f>
        <v>5</v>
      </c>
      <c r="D1422" s="19">
        <f>IF(OR('Client Info'!J1422=Reference!$A$7),0,IF(OR(Reference!$A$5='Client Info'!J1422, 'Client Info'!J1422=Reference!$A$19,'Client Info'!J1422=Reference!$A$23,'Client Info'!J1422=Reference!$A$12),25, IF(OR('Client Info'!J1422=Reference!$A$6, 'Client Info'!J1422=Reference!$A$16),15, IF(OR('Client Info'!J1422=Reference!$A$4,'Client Info'!J1422=Reference!$A$13,'Client Info'!J1422=Reference!$A$17,),5,0))))</f>
        <v>25</v>
      </c>
      <c r="E1422" s="19">
        <f>IF('Client Info'!O1422&lt;Reference!$E$5,0,IF(AND('Client Info'!O1422&gt;=Reference!$E$5,'Client Info'!O1422&lt;Reference!$E$6),5,IF(AND('Client Info'!O1422&gt;=Reference!$E$6,'Client Info'!O1422&lt;Reference!$E$7),15,IF(Reference!$E$7&lt;='Client Info'!O1422,25))))</f>
        <v>0</v>
      </c>
      <c r="F1422" s="19">
        <f>IF(OR('Client Info'!R1422=Reference!$B$4,'Client Info'!R1422=Reference!$B$5,'Client Info'!R1422=Reference!$B$6),25,0)</f>
        <v>0</v>
      </c>
      <c r="G1422" s="19">
        <f t="shared" ca="1" si="23"/>
        <v>30</v>
      </c>
      <c r="H1422" s="19" t="s">
        <v>878</v>
      </c>
    </row>
    <row r="1423" spans="1:8" x14ac:dyDescent="0.35">
      <c r="A1423" s="7" t="str">
        <f>VLOOKUP(B1423,'Client Info'!$A:$B,2, FALSE)</f>
        <v>Ray Bowman</v>
      </c>
      <c r="B1423" s="19" t="str">
        <f>'Client Info'!A1423</f>
        <v>EDC2241</v>
      </c>
      <c r="C1423" s="19">
        <f ca="1">(IF('Client Info'!M1423="","",(IF(YEARFRAC('Client Info'!M1423,Reference!$C$4)&lt;1,0,IF(AND(YEARFRAC('Client Info'!M1423,Reference!$C$4)&gt;=1,YEARFRAC('Client Info'!M1423,Reference!$C$4)&lt;=3),5,IF(AND(YEARFRAC('Client Info'!M1423,Reference!$C$4)&gt;=4,YEARFRAC('Client Info'!M1423,Reference!$C$4)&lt;=7),15,IF(YEARFRAC('Client Info'!M1423,Reference!$C$4)&gt;=8,25,IF(YEARFRAC('Client Info'!M1423,Reference!$C$4)=YEARFRAC('Client Info'!M1423,Reference!$C$4),0,0))))))))</f>
        <v>5</v>
      </c>
      <c r="D1423" s="19">
        <f>IF(OR('Client Info'!J1423=Reference!$A$7),0,IF(OR(Reference!$A$5='Client Info'!J1423, 'Client Info'!J1423=Reference!$A$19,'Client Info'!J1423=Reference!$A$23,'Client Info'!J1423=Reference!$A$12),25, IF(OR('Client Info'!J1423=Reference!$A$6, 'Client Info'!J1423=Reference!$A$16),15, IF(OR('Client Info'!J1423=Reference!$A$4,'Client Info'!J1423=Reference!$A$13,'Client Info'!J1423=Reference!$A$17,),5,0))))</f>
        <v>5</v>
      </c>
      <c r="E1423" s="19">
        <f>IF('Client Info'!O1423&lt;Reference!$E$5,0,IF(AND('Client Info'!O1423&gt;=Reference!$E$5,'Client Info'!O1423&lt;Reference!$E$6),5,IF(AND('Client Info'!O1423&gt;=Reference!$E$6,'Client Info'!O1423&lt;Reference!$E$7),15,IF(Reference!$E$7&lt;='Client Info'!O1423,25))))</f>
        <v>0</v>
      </c>
      <c r="F1423" s="19">
        <f>IF(OR('Client Info'!R1423=Reference!$B$4,'Client Info'!R1423=Reference!$B$5,'Client Info'!R1423=Reference!$B$6),25,0)</f>
        <v>25</v>
      </c>
      <c r="G1423" s="19">
        <f t="shared" ca="1" si="23"/>
        <v>35</v>
      </c>
      <c r="H1423" s="19" t="s">
        <v>912</v>
      </c>
    </row>
    <row r="1424" spans="1:8" x14ac:dyDescent="0.35">
      <c r="A1424" s="7" t="str">
        <f>VLOOKUP(B1424,'Client Info'!$A:$B,2, FALSE)</f>
        <v>Michael Kauffman</v>
      </c>
      <c r="B1424" s="19" t="str">
        <f>'Client Info'!A1424</f>
        <v>EDC2934</v>
      </c>
      <c r="C1424" s="19">
        <f ca="1">(IF('Client Info'!M1424="","",(IF(YEARFRAC('Client Info'!M1424,Reference!$C$4)&lt;1,0,IF(AND(YEARFRAC('Client Info'!M1424,Reference!$C$4)&gt;=1,YEARFRAC('Client Info'!M1424,Reference!$C$4)&lt;=3),5,IF(AND(YEARFRAC('Client Info'!M1424,Reference!$C$4)&gt;=4,YEARFRAC('Client Info'!M1424,Reference!$C$4)&lt;=7),15,IF(YEARFRAC('Client Info'!M1424,Reference!$C$4)&gt;=8,25,IF(YEARFRAC('Client Info'!M1424,Reference!$C$4)=YEARFRAC('Client Info'!M1424,Reference!$C$4),0,0))))))))</f>
        <v>0</v>
      </c>
      <c r="D1424" s="19">
        <f>IF(OR('Client Info'!J1424=Reference!$A$7),0,IF(OR(Reference!$A$5='Client Info'!J1424, 'Client Info'!J1424=Reference!$A$19,'Client Info'!J1424=Reference!$A$23,'Client Info'!J1424=Reference!$A$12),25, IF(OR('Client Info'!J1424=Reference!$A$6, 'Client Info'!J1424=Reference!$A$16),15, IF(OR('Client Info'!J1424=Reference!$A$4,'Client Info'!J1424=Reference!$A$13,'Client Info'!J1424=Reference!$A$17,),5,0))))</f>
        <v>5</v>
      </c>
      <c r="E1424" s="19">
        <f>IF('Client Info'!O1424&lt;Reference!$E$5,0,IF(AND('Client Info'!O1424&gt;=Reference!$E$5,'Client Info'!O1424&lt;Reference!$E$6),5,IF(AND('Client Info'!O1424&gt;=Reference!$E$6,'Client Info'!O1424&lt;Reference!$E$7),15,IF(Reference!$E$7&lt;='Client Info'!O1424,25))))</f>
        <v>0</v>
      </c>
      <c r="F1424" s="19">
        <f>IF(OR('Client Info'!R1424=Reference!$B$4,'Client Info'!R1424=Reference!$B$5,'Client Info'!R1424=Reference!$B$6),25,0)</f>
        <v>25</v>
      </c>
      <c r="G1424" s="19">
        <f t="shared" ca="1" si="23"/>
        <v>30</v>
      </c>
      <c r="H1424" s="19" t="s">
        <v>882</v>
      </c>
    </row>
    <row r="1425" spans="1:8" x14ac:dyDescent="0.35">
      <c r="A1425" s="7" t="str">
        <f>VLOOKUP(B1425,'Client Info'!$A:$B,2, FALSE)</f>
        <v>Mary Anne Rooney</v>
      </c>
      <c r="B1425" s="19" t="str">
        <f>'Client Info'!A1425</f>
        <v>EDC0388</v>
      </c>
      <c r="C1425" s="19">
        <f ca="1">(IF('Client Info'!M1425="","",(IF(YEARFRAC('Client Info'!M1425,Reference!$C$4)&lt;1,0,IF(AND(YEARFRAC('Client Info'!M1425,Reference!$C$4)&gt;=1,YEARFRAC('Client Info'!M1425,Reference!$C$4)&lt;=3),5,IF(AND(YEARFRAC('Client Info'!M1425,Reference!$C$4)&gt;=4,YEARFRAC('Client Info'!M1425,Reference!$C$4)&lt;=7),15,IF(YEARFRAC('Client Info'!M1425,Reference!$C$4)&gt;=8,25,IF(YEARFRAC('Client Info'!M1425,Reference!$C$4)=YEARFRAC('Client Info'!M1425,Reference!$C$4),0,0))))))))</f>
        <v>25</v>
      </c>
      <c r="D1425" s="19">
        <f>IF(OR('Client Info'!J1425=Reference!$A$7),0,IF(OR(Reference!$A$5='Client Info'!J1425, 'Client Info'!J1425=Reference!$A$19,'Client Info'!J1425=Reference!$A$23,'Client Info'!J1425=Reference!$A$12),25, IF(OR('Client Info'!J1425=Reference!$A$6, 'Client Info'!J1425=Reference!$A$16),15, IF(OR('Client Info'!J1425=Reference!$A$4,'Client Info'!J1425=Reference!$A$13,'Client Info'!J1425=Reference!$A$17,),5,0))))</f>
        <v>0</v>
      </c>
      <c r="E1425" s="19">
        <f>IF('Client Info'!O1425&lt;Reference!$E$5,0,IF(AND('Client Info'!O1425&gt;=Reference!$E$5,'Client Info'!O1425&lt;Reference!$E$6),5,IF(AND('Client Info'!O1425&gt;=Reference!$E$6,'Client Info'!O1425&lt;Reference!$E$7),15,IF(Reference!$E$7&lt;='Client Info'!O1425,25))))</f>
        <v>0</v>
      </c>
      <c r="F1425" s="19">
        <f>IF(OR('Client Info'!R1425=Reference!$B$4,'Client Info'!R1425=Reference!$B$5,'Client Info'!R1425=Reference!$B$6),25,0)</f>
        <v>0</v>
      </c>
      <c r="G1425" s="19">
        <f t="shared" ca="1" si="23"/>
        <v>25</v>
      </c>
      <c r="H1425" s="19" t="s">
        <v>1659</v>
      </c>
    </row>
    <row r="1426" spans="1:8" x14ac:dyDescent="0.35">
      <c r="A1426" s="7" t="str">
        <f>VLOOKUP(B1426,'Client Info'!$A:$B,2, FALSE)</f>
        <v>Gonzalo Fernandez</v>
      </c>
      <c r="B1426" s="19" t="str">
        <f>'Client Info'!A1426</f>
        <v>EDC2957DR</v>
      </c>
      <c r="C1426" s="19">
        <f ca="1">(IF('Client Info'!M1426="","",(IF(YEARFRAC('Client Info'!M1426,Reference!$C$4)&lt;1,0,IF(AND(YEARFRAC('Client Info'!M1426,Reference!$C$4)&gt;=1,YEARFRAC('Client Info'!M1426,Reference!$C$4)&lt;=3),5,IF(AND(YEARFRAC('Client Info'!M1426,Reference!$C$4)&gt;=4,YEARFRAC('Client Info'!M1426,Reference!$C$4)&lt;=7),15,IF(YEARFRAC('Client Info'!M1426,Reference!$C$4)&gt;=8,25,IF(YEARFRAC('Client Info'!M1426,Reference!$C$4)=YEARFRAC('Client Info'!M1426,Reference!$C$4),0,0))))))))</f>
        <v>15</v>
      </c>
      <c r="D1426" s="19">
        <f>IF(OR('Client Info'!J1426=Reference!$A$7),0,IF(OR(Reference!$A$5='Client Info'!J1426, 'Client Info'!J1426=Reference!$A$19,'Client Info'!J1426=Reference!$A$23,'Client Info'!J1426=Reference!$A$12),25, IF(OR('Client Info'!J1426=Reference!$A$6, 'Client Info'!J1426=Reference!$A$16),15, IF(OR('Client Info'!J1426=Reference!$A$4,'Client Info'!J1426=Reference!$A$13,'Client Info'!J1426=Reference!$A$17,),5,0))))</f>
        <v>5</v>
      </c>
      <c r="E1426" s="19">
        <f>IF('Client Info'!O1426&lt;Reference!$E$5,0,IF(AND('Client Info'!O1426&gt;=Reference!$E$5,'Client Info'!O1426&lt;Reference!$E$6),5,IF(AND('Client Info'!O1426&gt;=Reference!$E$6,'Client Info'!O1426&lt;Reference!$E$7),15,IF(Reference!$E$7&lt;='Client Info'!O1426,25))))</f>
        <v>25</v>
      </c>
      <c r="F1426" s="19">
        <f>IF(OR('Client Info'!R1426=Reference!$B$4,'Client Info'!R1426=Reference!$B$5,'Client Info'!R1426=Reference!$B$6),25,0)</f>
        <v>25</v>
      </c>
      <c r="G1426" s="19">
        <f t="shared" ca="1" si="23"/>
        <v>70</v>
      </c>
      <c r="H1426" s="19" t="s">
        <v>848</v>
      </c>
    </row>
    <row r="1427" spans="1:8" x14ac:dyDescent="0.35">
      <c r="A1427" s="7" t="str">
        <f>VLOOKUP(B1427,'Client Info'!$A:$B,2, FALSE)</f>
        <v>Allen Kelley</v>
      </c>
      <c r="B1427" s="19" t="str">
        <f>'Client Info'!A1427</f>
        <v>EDC1815g</v>
      </c>
      <c r="C1427" s="19" t="str">
        <f>(IF('Client Info'!M1427="","",(IF(YEARFRAC('Client Info'!M1427,Reference!$C$4)&lt;1,0,IF(AND(YEARFRAC('Client Info'!M1427,Reference!$C$4)&gt;=1,YEARFRAC('Client Info'!M1427,Reference!$C$4)&lt;=3),5,IF(AND(YEARFRAC('Client Info'!M1427,Reference!$C$4)&gt;=4,YEARFRAC('Client Info'!M1427,Reference!$C$4)&lt;=7),15,IF(YEARFRAC('Client Info'!M1427,Reference!$C$4)&gt;=8,25,IF(YEARFRAC('Client Info'!M1427,Reference!$C$4)=YEARFRAC('Client Info'!M1427,Reference!$C$4),0,0))))))))</f>
        <v/>
      </c>
      <c r="D1427" s="19">
        <f>IF(OR('Client Info'!J1427=Reference!$A$7),0,IF(OR(Reference!$A$5='Client Info'!J1427, 'Client Info'!J1427=Reference!$A$19,'Client Info'!J1427=Reference!$A$23,'Client Info'!J1427=Reference!$A$12),25, IF(OR('Client Info'!J1427=Reference!$A$6, 'Client Info'!J1427=Reference!$A$16),15, IF(OR('Client Info'!J1427=Reference!$A$4,'Client Info'!J1427=Reference!$A$13,'Client Info'!J1427=Reference!$A$17,),5,0))))</f>
        <v>5</v>
      </c>
      <c r="E1427" s="19">
        <f>IF('Client Info'!O1427&lt;Reference!$E$5,0,IF(AND('Client Info'!O1427&gt;=Reference!$E$5,'Client Info'!O1427&lt;Reference!$E$6),5,IF(AND('Client Info'!O1427&gt;=Reference!$E$6,'Client Info'!O1427&lt;Reference!$E$7),15,IF(Reference!$E$7&lt;='Client Info'!O1427,25))))</f>
        <v>0</v>
      </c>
      <c r="F1427" s="19">
        <f>IF(OR('Client Info'!R1427=Reference!$B$4,'Client Info'!R1427=Reference!$B$5,'Client Info'!R1427=Reference!$B$6),25,0)</f>
        <v>0</v>
      </c>
      <c r="G1427" s="19">
        <f t="shared" si="23"/>
        <v>5</v>
      </c>
      <c r="H1427" s="19" t="s">
        <v>4984</v>
      </c>
    </row>
    <row r="1428" spans="1:8" x14ac:dyDescent="0.35">
      <c r="A1428" s="7" t="str">
        <f>VLOOKUP(B1428,'Client Info'!$A:$B,2, FALSE)</f>
        <v>Gonzalo Fernandez</v>
      </c>
      <c r="B1428" s="19" t="str">
        <f>'Client Info'!A1428</f>
        <v>EDC2402</v>
      </c>
      <c r="C1428" s="19" t="str">
        <f>(IF('Client Info'!M1428="","",(IF(YEARFRAC('Client Info'!M1428,Reference!$C$4)&lt;1,0,IF(AND(YEARFRAC('Client Info'!M1428,Reference!$C$4)&gt;=1,YEARFRAC('Client Info'!M1428,Reference!$C$4)&lt;=3),5,IF(AND(YEARFRAC('Client Info'!M1428,Reference!$C$4)&gt;=4,YEARFRAC('Client Info'!M1428,Reference!$C$4)&lt;=7),15,IF(YEARFRAC('Client Info'!M1428,Reference!$C$4)&gt;=8,25,IF(YEARFRAC('Client Info'!M1428,Reference!$C$4)=YEARFRAC('Client Info'!M1428,Reference!$C$4),0,0))))))))</f>
        <v/>
      </c>
      <c r="D1428" s="19">
        <f>IF(OR('Client Info'!J1428=Reference!$A$7),0,IF(OR(Reference!$A$5='Client Info'!J1428, 'Client Info'!J1428=Reference!$A$19,'Client Info'!J1428=Reference!$A$23,'Client Info'!J1428=Reference!$A$12),25, IF(OR('Client Info'!J1428=Reference!$A$6, 'Client Info'!J1428=Reference!$A$16),15, IF(OR('Client Info'!J1428=Reference!$A$4,'Client Info'!J1428=Reference!$A$13,'Client Info'!J1428=Reference!$A$17,),5,0))))</f>
        <v>5</v>
      </c>
      <c r="E1428" s="19">
        <f>IF('Client Info'!O1428&lt;Reference!$E$5,0,IF(AND('Client Info'!O1428&gt;=Reference!$E$5,'Client Info'!O1428&lt;Reference!$E$6),5,IF(AND('Client Info'!O1428&gt;=Reference!$E$6,'Client Info'!O1428&lt;Reference!$E$7),15,IF(Reference!$E$7&lt;='Client Info'!O1428,25))))</f>
        <v>0</v>
      </c>
      <c r="F1428" s="19">
        <f>IF(OR('Client Info'!R1428=Reference!$B$4,'Client Info'!R1428=Reference!$B$5,'Client Info'!R1428=Reference!$B$6),25,0)</f>
        <v>0</v>
      </c>
      <c r="G1428" s="19">
        <f t="shared" si="23"/>
        <v>5</v>
      </c>
      <c r="H1428" s="19" t="s">
        <v>848</v>
      </c>
    </row>
    <row r="1429" spans="1:8" x14ac:dyDescent="0.35">
      <c r="A1429" s="7" t="str">
        <f>VLOOKUP(B1429,'Client Info'!$A:$B,2, FALSE)</f>
        <v>Alondra Gaytan</v>
      </c>
      <c r="B1429" s="19" t="str">
        <f>'Client Info'!A1429</f>
        <v>EDC3003</v>
      </c>
      <c r="C1429" s="19" t="str">
        <f>(IF('Client Info'!M1429="","",(IF(YEARFRAC('Client Info'!M1429,Reference!$C$4)&lt;1,0,IF(AND(YEARFRAC('Client Info'!M1429,Reference!$C$4)&gt;=1,YEARFRAC('Client Info'!M1429,Reference!$C$4)&lt;=3),5,IF(AND(YEARFRAC('Client Info'!M1429,Reference!$C$4)&gt;=4,YEARFRAC('Client Info'!M1429,Reference!$C$4)&lt;=7),15,IF(YEARFRAC('Client Info'!M1429,Reference!$C$4)&gt;=8,25,IF(YEARFRAC('Client Info'!M1429,Reference!$C$4)=YEARFRAC('Client Info'!M1429,Reference!$C$4),0,0))))))))</f>
        <v/>
      </c>
      <c r="D1429" s="19">
        <f>IF(OR('Client Info'!J1429=Reference!$A$7),0,IF(OR(Reference!$A$5='Client Info'!J1429, 'Client Info'!J1429=Reference!$A$19,'Client Info'!J1429=Reference!$A$23,'Client Info'!J1429=Reference!$A$12),25, IF(OR('Client Info'!J1429=Reference!$A$6, 'Client Info'!J1429=Reference!$A$16),15, IF(OR('Client Info'!J1429=Reference!$A$4,'Client Info'!J1429=Reference!$A$13,'Client Info'!J1429=Reference!$A$17,),5,0))))</f>
        <v>0</v>
      </c>
      <c r="E1429" s="19">
        <f>IF('Client Info'!O1429&lt;Reference!$E$5,0,IF(AND('Client Info'!O1429&gt;=Reference!$E$5,'Client Info'!O1429&lt;Reference!$E$6),5,IF(AND('Client Info'!O1429&gt;=Reference!$E$6,'Client Info'!O1429&lt;Reference!$E$7),15,IF(Reference!$E$7&lt;='Client Info'!O1429,25))))</f>
        <v>0</v>
      </c>
      <c r="F1429" s="19">
        <f>IF(OR('Client Info'!R1429=Reference!$B$4,'Client Info'!R1429=Reference!$B$5,'Client Info'!R1429=Reference!$B$6),25,0)</f>
        <v>25</v>
      </c>
      <c r="G1429" s="19">
        <f t="shared" si="23"/>
        <v>25</v>
      </c>
      <c r="H1429" s="19" t="s">
        <v>885</v>
      </c>
    </row>
    <row r="1430" spans="1:8" x14ac:dyDescent="0.35">
      <c r="A1430" s="7" t="str">
        <f>VLOOKUP(B1430,'Client Info'!$A:$B,2, FALSE)</f>
        <v>Ray Bowman</v>
      </c>
      <c r="B1430" s="19" t="str">
        <f>'Client Info'!A1430</f>
        <v>EDC2510</v>
      </c>
      <c r="C1430" s="19" t="str">
        <f>(IF('Client Info'!M1430="","",(IF(YEARFRAC('Client Info'!M1430,Reference!$C$4)&lt;1,0,IF(AND(YEARFRAC('Client Info'!M1430,Reference!$C$4)&gt;=1,YEARFRAC('Client Info'!M1430,Reference!$C$4)&lt;=3),5,IF(AND(YEARFRAC('Client Info'!M1430,Reference!$C$4)&gt;=4,YEARFRAC('Client Info'!M1430,Reference!$C$4)&lt;=7),15,IF(YEARFRAC('Client Info'!M1430,Reference!$C$4)&gt;=8,25,IF(YEARFRAC('Client Info'!M1430,Reference!$C$4)=YEARFRAC('Client Info'!M1430,Reference!$C$4),0,0))))))))</f>
        <v/>
      </c>
      <c r="D1430" s="19">
        <f>IF(OR('Client Info'!J1430=Reference!$A$7),0,IF(OR(Reference!$A$5='Client Info'!J1430, 'Client Info'!J1430=Reference!$A$19,'Client Info'!J1430=Reference!$A$23,'Client Info'!J1430=Reference!$A$12),25, IF(OR('Client Info'!J1430=Reference!$A$6, 'Client Info'!J1430=Reference!$A$16),15, IF(OR('Client Info'!J1430=Reference!$A$4,'Client Info'!J1430=Reference!$A$13,'Client Info'!J1430=Reference!$A$17,),5,0))))</f>
        <v>5</v>
      </c>
      <c r="E1430" s="19">
        <f>IF('Client Info'!O1430&lt;Reference!$E$5,0,IF(AND('Client Info'!O1430&gt;=Reference!$E$5,'Client Info'!O1430&lt;Reference!$E$6),5,IF(AND('Client Info'!O1430&gt;=Reference!$E$6,'Client Info'!O1430&lt;Reference!$E$7),15,IF(Reference!$E$7&lt;='Client Info'!O1430,25))))</f>
        <v>0</v>
      </c>
      <c r="F1430" s="19">
        <f>IF(OR('Client Info'!R1430=Reference!$B$4,'Client Info'!R1430=Reference!$B$5,'Client Info'!R1430=Reference!$B$6),25,0)</f>
        <v>25</v>
      </c>
      <c r="G1430" s="19">
        <f t="shared" si="23"/>
        <v>30</v>
      </c>
      <c r="H1430" s="19" t="s">
        <v>912</v>
      </c>
    </row>
    <row r="1431" spans="1:8" x14ac:dyDescent="0.35">
      <c r="A1431" s="7" t="str">
        <f>VLOOKUP(B1431,'Client Info'!$A:$B,2, FALSE)</f>
        <v>Michael Kauffman</v>
      </c>
      <c r="B1431" s="19" t="str">
        <f>'Client Info'!A1431</f>
        <v>EDC0904</v>
      </c>
      <c r="C1431" s="19">
        <f ca="1">(IF('Client Info'!M1431="","",(IF(YEARFRAC('Client Info'!M1431,Reference!$C$4)&lt;1,0,IF(AND(YEARFRAC('Client Info'!M1431,Reference!$C$4)&gt;=1,YEARFRAC('Client Info'!M1431,Reference!$C$4)&lt;=3),5,IF(AND(YEARFRAC('Client Info'!M1431,Reference!$C$4)&gt;=4,YEARFRAC('Client Info'!M1431,Reference!$C$4)&lt;=7),15,IF(YEARFRAC('Client Info'!M1431,Reference!$C$4)&gt;=8,25,IF(YEARFRAC('Client Info'!M1431,Reference!$C$4)=YEARFRAC('Client Info'!M1431,Reference!$C$4),0,0))))))))</f>
        <v>15</v>
      </c>
      <c r="D1431" s="19">
        <f>IF(OR('Client Info'!J1431=Reference!$A$7),0,IF(OR(Reference!$A$5='Client Info'!J1431, 'Client Info'!J1431=Reference!$A$19,'Client Info'!J1431=Reference!$A$23,'Client Info'!J1431=Reference!$A$12),25, IF(OR('Client Info'!J1431=Reference!$A$6, 'Client Info'!J1431=Reference!$A$16),15, IF(OR('Client Info'!J1431=Reference!$A$4,'Client Info'!J1431=Reference!$A$13,'Client Info'!J1431=Reference!$A$17,),5,0))))</f>
        <v>25</v>
      </c>
      <c r="E1431" s="19">
        <f>IF('Client Info'!O1431&lt;Reference!$E$5,0,IF(AND('Client Info'!O1431&gt;=Reference!$E$5,'Client Info'!O1431&lt;Reference!$E$6),5,IF(AND('Client Info'!O1431&gt;=Reference!$E$6,'Client Info'!O1431&lt;Reference!$E$7),15,IF(Reference!$E$7&lt;='Client Info'!O1431,25))))</f>
        <v>0</v>
      </c>
      <c r="F1431" s="19">
        <f>IF(OR('Client Info'!R1431=Reference!$B$4,'Client Info'!R1431=Reference!$B$5,'Client Info'!R1431=Reference!$B$6),25,0)</f>
        <v>0</v>
      </c>
      <c r="G1431" s="19">
        <f t="shared" ca="1" si="23"/>
        <v>40</v>
      </c>
      <c r="H1431" s="19" t="s">
        <v>882</v>
      </c>
    </row>
    <row r="1432" spans="1:8" x14ac:dyDescent="0.35">
      <c r="A1432" s="7" t="str">
        <f>VLOOKUP(B1432,'Client Info'!$A:$B,2, FALSE)</f>
        <v>Michael Kauffman</v>
      </c>
      <c r="B1432" s="19" t="str">
        <f>'Client Info'!A1432</f>
        <v>EDC1744g</v>
      </c>
      <c r="C1432" s="19">
        <f ca="1">(IF('Client Info'!M1432="","",(IF(YEARFRAC('Client Info'!M1432,Reference!$C$4)&lt;1,0,IF(AND(YEARFRAC('Client Info'!M1432,Reference!$C$4)&gt;=1,YEARFRAC('Client Info'!M1432,Reference!$C$4)&lt;=3),5,IF(AND(YEARFRAC('Client Info'!M1432,Reference!$C$4)&gt;=4,YEARFRAC('Client Info'!M1432,Reference!$C$4)&lt;=7),15,IF(YEARFRAC('Client Info'!M1432,Reference!$C$4)&gt;=8,25,IF(YEARFRAC('Client Info'!M1432,Reference!$C$4)=YEARFRAC('Client Info'!M1432,Reference!$C$4),0,0))))))))</f>
        <v>15</v>
      </c>
      <c r="D1432" s="19">
        <f>IF(OR('Client Info'!J1432=Reference!$A$7),0,IF(OR(Reference!$A$5='Client Info'!J1432, 'Client Info'!J1432=Reference!$A$19,'Client Info'!J1432=Reference!$A$23,'Client Info'!J1432=Reference!$A$12),25, IF(OR('Client Info'!J1432=Reference!$A$6, 'Client Info'!J1432=Reference!$A$16),15, IF(OR('Client Info'!J1432=Reference!$A$4,'Client Info'!J1432=Reference!$A$13,'Client Info'!J1432=Reference!$A$17,),5,0))))</f>
        <v>5</v>
      </c>
      <c r="E1432" s="19">
        <f>IF('Client Info'!O1432&lt;Reference!$E$5,0,IF(AND('Client Info'!O1432&gt;=Reference!$E$5,'Client Info'!O1432&lt;Reference!$E$6),5,IF(AND('Client Info'!O1432&gt;=Reference!$E$6,'Client Info'!O1432&lt;Reference!$E$7),15,IF(Reference!$E$7&lt;='Client Info'!O1432,25))))</f>
        <v>0</v>
      </c>
      <c r="F1432" s="19">
        <f>IF(OR('Client Info'!R1432=Reference!$B$4,'Client Info'!R1432=Reference!$B$5,'Client Info'!R1432=Reference!$B$6),25,0)</f>
        <v>25</v>
      </c>
      <c r="G1432" s="19">
        <f t="shared" ca="1" si="23"/>
        <v>45</v>
      </c>
      <c r="H1432" s="19" t="s">
        <v>882</v>
      </c>
    </row>
    <row r="1433" spans="1:8" x14ac:dyDescent="0.35">
      <c r="A1433" s="7" t="str">
        <f>VLOOKUP(B1433,'Client Info'!$A:$B,2, FALSE)</f>
        <v>Rose Obetz</v>
      </c>
      <c r="B1433" s="19" t="str">
        <f>'Client Info'!A1433</f>
        <v>EDC1364</v>
      </c>
      <c r="C1433" s="19">
        <f ca="1">(IF('Client Info'!M1433="","",(IF(YEARFRAC('Client Info'!M1433,Reference!$C$4)&lt;1,0,IF(AND(YEARFRAC('Client Info'!M1433,Reference!$C$4)&gt;=1,YEARFRAC('Client Info'!M1433,Reference!$C$4)&lt;=3),5,IF(AND(YEARFRAC('Client Info'!M1433,Reference!$C$4)&gt;=4,YEARFRAC('Client Info'!M1433,Reference!$C$4)&lt;=7),15,IF(YEARFRAC('Client Info'!M1433,Reference!$C$4)&gt;=8,25,IF(YEARFRAC('Client Info'!M1433,Reference!$C$4)=YEARFRAC('Client Info'!M1433,Reference!$C$4),0,0))))))))</f>
        <v>15</v>
      </c>
      <c r="D1433" s="19">
        <f>IF(OR('Client Info'!J1433=Reference!$A$7),0,IF(OR(Reference!$A$5='Client Info'!J1433, 'Client Info'!J1433=Reference!$A$19,'Client Info'!J1433=Reference!$A$23,'Client Info'!J1433=Reference!$A$12),25, IF(OR('Client Info'!J1433=Reference!$A$6, 'Client Info'!J1433=Reference!$A$16),15, IF(OR('Client Info'!J1433=Reference!$A$4,'Client Info'!J1433=Reference!$A$13,'Client Info'!J1433=Reference!$A$17,),5,0))))</f>
        <v>0</v>
      </c>
      <c r="E1433" s="19">
        <f>IF('Client Info'!O1433&lt;Reference!$E$5,0,IF(AND('Client Info'!O1433&gt;=Reference!$E$5,'Client Info'!O1433&lt;Reference!$E$6),5,IF(AND('Client Info'!O1433&gt;=Reference!$E$6,'Client Info'!O1433&lt;Reference!$E$7),15,IF(Reference!$E$7&lt;='Client Info'!O1433,25))))</f>
        <v>0</v>
      </c>
      <c r="F1433" s="19">
        <f>IF(OR('Client Info'!R1433=Reference!$B$4,'Client Info'!R1433=Reference!$B$5,'Client Info'!R1433=Reference!$B$6),25,0)</f>
        <v>0</v>
      </c>
      <c r="G1433" s="19">
        <f t="shared" ca="1" si="23"/>
        <v>15</v>
      </c>
      <c r="H1433" s="19" t="s">
        <v>874</v>
      </c>
    </row>
    <row r="1434" spans="1:8" x14ac:dyDescent="0.35">
      <c r="A1434" s="7" t="str">
        <f>VLOOKUP(B1434,'Client Info'!$A:$B,2, FALSE)</f>
        <v>Gonzalo Fernandez</v>
      </c>
      <c r="B1434" s="19" t="str">
        <f>'Client Info'!A1434</f>
        <v>EDC2783</v>
      </c>
      <c r="C1434" s="19" t="str">
        <f>(IF('Client Info'!M1434="","",(IF(YEARFRAC('Client Info'!M1434,Reference!$C$4)&lt;1,0,IF(AND(YEARFRAC('Client Info'!M1434,Reference!$C$4)&gt;=1,YEARFRAC('Client Info'!M1434,Reference!$C$4)&lt;=3),5,IF(AND(YEARFRAC('Client Info'!M1434,Reference!$C$4)&gt;=4,YEARFRAC('Client Info'!M1434,Reference!$C$4)&lt;=7),15,IF(YEARFRAC('Client Info'!M1434,Reference!$C$4)&gt;=8,25,IF(YEARFRAC('Client Info'!M1434,Reference!$C$4)=YEARFRAC('Client Info'!M1434,Reference!$C$4),0,0))))))))</f>
        <v/>
      </c>
      <c r="D1434" s="19">
        <f>IF(OR('Client Info'!J1434=Reference!$A$7),0,IF(OR(Reference!$A$5='Client Info'!J1434, 'Client Info'!J1434=Reference!$A$19,'Client Info'!J1434=Reference!$A$23,'Client Info'!J1434=Reference!$A$12),25, IF(OR('Client Info'!J1434=Reference!$A$6, 'Client Info'!J1434=Reference!$A$16),15, IF(OR('Client Info'!J1434=Reference!$A$4,'Client Info'!J1434=Reference!$A$13,'Client Info'!J1434=Reference!$A$17,),5,0))))</f>
        <v>5</v>
      </c>
      <c r="E1434" s="19">
        <f>IF('Client Info'!O1434&lt;Reference!$E$5,0,IF(AND('Client Info'!O1434&gt;=Reference!$E$5,'Client Info'!O1434&lt;Reference!$E$6),5,IF(AND('Client Info'!O1434&gt;=Reference!$E$6,'Client Info'!O1434&lt;Reference!$E$7),15,IF(Reference!$E$7&lt;='Client Info'!O1434,25))))</f>
        <v>0</v>
      </c>
      <c r="F1434" s="19">
        <f>IF(OR('Client Info'!R1434=Reference!$B$4,'Client Info'!R1434=Reference!$B$5,'Client Info'!R1434=Reference!$B$6),25,0)</f>
        <v>25</v>
      </c>
      <c r="G1434" s="19">
        <f t="shared" si="23"/>
        <v>30</v>
      </c>
      <c r="H1434" s="19" t="s">
        <v>848</v>
      </c>
    </row>
    <row r="1435" spans="1:8" x14ac:dyDescent="0.35">
      <c r="A1435" s="7" t="str">
        <f>VLOOKUP(B1435,'Client Info'!$A:$B,2, FALSE)</f>
        <v>Bill Bartels</v>
      </c>
      <c r="B1435" s="19" t="str">
        <f>'Client Info'!A1435</f>
        <v>EDC0994</v>
      </c>
      <c r="C1435" s="19">
        <f ca="1">(IF('Client Info'!M1435="","",(IF(YEARFRAC('Client Info'!M1435,Reference!$C$4)&lt;1,0,IF(AND(YEARFRAC('Client Info'!M1435,Reference!$C$4)&gt;=1,YEARFRAC('Client Info'!M1435,Reference!$C$4)&lt;=3),5,IF(AND(YEARFRAC('Client Info'!M1435,Reference!$C$4)&gt;=4,YEARFRAC('Client Info'!M1435,Reference!$C$4)&lt;=7),15,IF(YEARFRAC('Client Info'!M1435,Reference!$C$4)&gt;=8,25,IF(YEARFRAC('Client Info'!M1435,Reference!$C$4)=YEARFRAC('Client Info'!M1435,Reference!$C$4),0,0))))))))</f>
        <v>0</v>
      </c>
      <c r="D1435" s="19">
        <f>IF(OR('Client Info'!J1435=Reference!$A$7),0,IF(OR(Reference!$A$5='Client Info'!J1435, 'Client Info'!J1435=Reference!$A$19,'Client Info'!J1435=Reference!$A$23,'Client Info'!J1435=Reference!$A$12),25, IF(OR('Client Info'!J1435=Reference!$A$6, 'Client Info'!J1435=Reference!$A$16),15, IF(OR('Client Info'!J1435=Reference!$A$4,'Client Info'!J1435=Reference!$A$13,'Client Info'!J1435=Reference!$A$17,),5,0))))</f>
        <v>25</v>
      </c>
      <c r="E1435" s="19">
        <f>IF('Client Info'!O1435&lt;Reference!$E$5,0,IF(AND('Client Info'!O1435&gt;=Reference!$E$5,'Client Info'!O1435&lt;Reference!$E$6),5,IF(AND('Client Info'!O1435&gt;=Reference!$E$6,'Client Info'!O1435&lt;Reference!$E$7),15,IF(Reference!$E$7&lt;='Client Info'!O1435,25))))</f>
        <v>5</v>
      </c>
      <c r="F1435" s="19">
        <f>IF(OR('Client Info'!R1435=Reference!$B$4,'Client Info'!R1435=Reference!$B$5,'Client Info'!R1435=Reference!$B$6),25,0)</f>
        <v>0</v>
      </c>
      <c r="G1435" s="19">
        <f t="shared" ca="1" si="23"/>
        <v>30</v>
      </c>
      <c r="H1435" s="19" t="s">
        <v>812</v>
      </c>
    </row>
    <row r="1436" spans="1:8" x14ac:dyDescent="0.35">
      <c r="A1436" s="7" t="str">
        <f>VLOOKUP(B1436,'Client Info'!$A:$B,2, FALSE)</f>
        <v>Michael Kauffman</v>
      </c>
      <c r="B1436" s="19" t="str">
        <f>'Client Info'!A1436</f>
        <v>EDC2651</v>
      </c>
      <c r="C1436" s="19" t="str">
        <f>(IF('Client Info'!M1436="","",(IF(YEARFRAC('Client Info'!M1436,Reference!$C$4)&lt;1,0,IF(AND(YEARFRAC('Client Info'!M1436,Reference!$C$4)&gt;=1,YEARFRAC('Client Info'!M1436,Reference!$C$4)&lt;=3),5,IF(AND(YEARFRAC('Client Info'!M1436,Reference!$C$4)&gt;=4,YEARFRAC('Client Info'!M1436,Reference!$C$4)&lt;=7),15,IF(YEARFRAC('Client Info'!M1436,Reference!$C$4)&gt;=8,25,IF(YEARFRAC('Client Info'!M1436,Reference!$C$4)=YEARFRAC('Client Info'!M1436,Reference!$C$4),0,0))))))))</f>
        <v/>
      </c>
      <c r="D1436" s="19">
        <f>IF(OR('Client Info'!J1436=Reference!$A$7),0,IF(OR(Reference!$A$5='Client Info'!J1436, 'Client Info'!J1436=Reference!$A$19,'Client Info'!J1436=Reference!$A$23,'Client Info'!J1436=Reference!$A$12),25, IF(OR('Client Info'!J1436=Reference!$A$6, 'Client Info'!J1436=Reference!$A$16),15, IF(OR('Client Info'!J1436=Reference!$A$4,'Client Info'!J1436=Reference!$A$13,'Client Info'!J1436=Reference!$A$17,),5,0))))</f>
        <v>25</v>
      </c>
      <c r="E1436" s="19">
        <f>IF('Client Info'!O1436&lt;Reference!$E$5,0,IF(AND('Client Info'!O1436&gt;=Reference!$E$5,'Client Info'!O1436&lt;Reference!$E$6),5,IF(AND('Client Info'!O1436&gt;=Reference!$E$6,'Client Info'!O1436&lt;Reference!$E$7),15,IF(Reference!$E$7&lt;='Client Info'!O1436,25))))</f>
        <v>0</v>
      </c>
      <c r="F1436" s="19">
        <f>IF(OR('Client Info'!R1436=Reference!$B$4,'Client Info'!R1436=Reference!$B$5,'Client Info'!R1436=Reference!$B$6),25,0)</f>
        <v>25</v>
      </c>
      <c r="G1436" s="19">
        <f t="shared" ref="G1436:G1499" si="24">SUM(C1436:F1436)</f>
        <v>50</v>
      </c>
      <c r="H1436" s="19" t="s">
        <v>882</v>
      </c>
    </row>
    <row r="1437" spans="1:8" x14ac:dyDescent="0.35">
      <c r="A1437" s="7" t="str">
        <f>VLOOKUP(B1437,'Client Info'!$A:$B,2, FALSE)</f>
        <v>Marvin Boateng</v>
      </c>
      <c r="B1437" s="19" t="str">
        <f>'Client Info'!A1437</f>
        <v>EDC2564</v>
      </c>
      <c r="C1437" s="19">
        <f ca="1">(IF('Client Info'!M1437="","",(IF(YEARFRAC('Client Info'!M1437,Reference!$C$4)&lt;1,0,IF(AND(YEARFRAC('Client Info'!M1437,Reference!$C$4)&gt;=1,YEARFRAC('Client Info'!M1437,Reference!$C$4)&lt;=3),5,IF(AND(YEARFRAC('Client Info'!M1437,Reference!$C$4)&gt;=4,YEARFRAC('Client Info'!M1437,Reference!$C$4)&lt;=7),15,IF(YEARFRAC('Client Info'!M1437,Reference!$C$4)&gt;=8,25,IF(YEARFRAC('Client Info'!M1437,Reference!$C$4)=YEARFRAC('Client Info'!M1437,Reference!$C$4),0,0))))))))</f>
        <v>5</v>
      </c>
      <c r="D1437" s="19">
        <f>IF(OR('Client Info'!J1437=Reference!$A$7),0,IF(OR(Reference!$A$5='Client Info'!J1437, 'Client Info'!J1437=Reference!$A$19,'Client Info'!J1437=Reference!$A$23,'Client Info'!J1437=Reference!$A$12),25, IF(OR('Client Info'!J1437=Reference!$A$6, 'Client Info'!J1437=Reference!$A$16),15, IF(OR('Client Info'!J1437=Reference!$A$4,'Client Info'!J1437=Reference!$A$13,'Client Info'!J1437=Reference!$A$17,),5,0))))</f>
        <v>5</v>
      </c>
      <c r="E1437" s="19">
        <f>IF('Client Info'!O1437&lt;Reference!$E$5,0,IF(AND('Client Info'!O1437&gt;=Reference!$E$5,'Client Info'!O1437&lt;Reference!$E$6),5,IF(AND('Client Info'!O1437&gt;=Reference!$E$6,'Client Info'!O1437&lt;Reference!$E$7),15,IF(Reference!$E$7&lt;='Client Info'!O1437,25))))</f>
        <v>0</v>
      </c>
      <c r="F1437" s="19">
        <f>IF(OR('Client Info'!R1437=Reference!$B$4,'Client Info'!R1437=Reference!$B$5,'Client Info'!R1437=Reference!$B$6),25,0)</f>
        <v>25</v>
      </c>
      <c r="G1437" s="19">
        <f t="shared" ca="1" si="24"/>
        <v>35</v>
      </c>
      <c r="H1437" s="19" t="s">
        <v>921</v>
      </c>
    </row>
    <row r="1438" spans="1:8" x14ac:dyDescent="0.35">
      <c r="A1438" s="7" t="str">
        <f>VLOOKUP(B1438,'Client Info'!$A:$B,2, FALSE)</f>
        <v>Clare Briglio</v>
      </c>
      <c r="B1438" s="19" t="str">
        <f>'Client Info'!A1438</f>
        <v>EDC2033g</v>
      </c>
      <c r="C1438" s="19">
        <f ca="1">(IF('Client Info'!M1438="","",(IF(YEARFRAC('Client Info'!M1438,Reference!$C$4)&lt;1,0,IF(AND(YEARFRAC('Client Info'!M1438,Reference!$C$4)&gt;=1,YEARFRAC('Client Info'!M1438,Reference!$C$4)&lt;=3),5,IF(AND(YEARFRAC('Client Info'!M1438,Reference!$C$4)&gt;=4,YEARFRAC('Client Info'!M1438,Reference!$C$4)&lt;=7),15,IF(YEARFRAC('Client Info'!M1438,Reference!$C$4)&gt;=8,25,IF(YEARFRAC('Client Info'!M1438,Reference!$C$4)=YEARFRAC('Client Info'!M1438,Reference!$C$4),0,0))))))))</f>
        <v>5</v>
      </c>
      <c r="D1438" s="19">
        <f>IF(OR('Client Info'!J1438=Reference!$A$7),0,IF(OR(Reference!$A$5='Client Info'!J1438, 'Client Info'!J1438=Reference!$A$19,'Client Info'!J1438=Reference!$A$23,'Client Info'!J1438=Reference!$A$12),25, IF(OR('Client Info'!J1438=Reference!$A$6, 'Client Info'!J1438=Reference!$A$16),15, IF(OR('Client Info'!J1438=Reference!$A$4,'Client Info'!J1438=Reference!$A$13,'Client Info'!J1438=Reference!$A$17,),5,0))))</f>
        <v>5</v>
      </c>
      <c r="E1438" s="19">
        <f>IF('Client Info'!O1438&lt;Reference!$E$5,0,IF(AND('Client Info'!O1438&gt;=Reference!$E$5,'Client Info'!O1438&lt;Reference!$E$6),5,IF(AND('Client Info'!O1438&gt;=Reference!$E$6,'Client Info'!O1438&lt;Reference!$E$7),15,IF(Reference!$E$7&lt;='Client Info'!O1438,25))))</f>
        <v>0</v>
      </c>
      <c r="F1438" s="19">
        <f>IF(OR('Client Info'!R1438=Reference!$B$4,'Client Info'!R1438=Reference!$B$5,'Client Info'!R1438=Reference!$B$6),25,0)</f>
        <v>25</v>
      </c>
      <c r="G1438" s="19">
        <f t="shared" ca="1" si="24"/>
        <v>35</v>
      </c>
      <c r="H1438" s="19" t="s">
        <v>809</v>
      </c>
    </row>
    <row r="1439" spans="1:8" x14ac:dyDescent="0.35">
      <c r="A1439" s="7" t="str">
        <f>VLOOKUP(B1439,'Client Info'!$A:$B,2, FALSE)</f>
        <v>Gonzalo Fernandez</v>
      </c>
      <c r="B1439" s="19" t="str">
        <f>'Client Info'!A1439</f>
        <v>EDC2864</v>
      </c>
      <c r="C1439" s="19" t="str">
        <f>(IF('Client Info'!M1439="","",(IF(YEARFRAC('Client Info'!M1439,Reference!$C$4)&lt;1,0,IF(AND(YEARFRAC('Client Info'!M1439,Reference!$C$4)&gt;=1,YEARFRAC('Client Info'!M1439,Reference!$C$4)&lt;=3),5,IF(AND(YEARFRAC('Client Info'!M1439,Reference!$C$4)&gt;=4,YEARFRAC('Client Info'!M1439,Reference!$C$4)&lt;=7),15,IF(YEARFRAC('Client Info'!M1439,Reference!$C$4)&gt;=8,25,IF(YEARFRAC('Client Info'!M1439,Reference!$C$4)=YEARFRAC('Client Info'!M1439,Reference!$C$4),0,0))))))))</f>
        <v/>
      </c>
      <c r="D1439" s="19">
        <f>IF(OR('Client Info'!J1439=Reference!$A$7),0,IF(OR(Reference!$A$5='Client Info'!J1439, 'Client Info'!J1439=Reference!$A$19,'Client Info'!J1439=Reference!$A$23,'Client Info'!J1439=Reference!$A$12),25, IF(OR('Client Info'!J1439=Reference!$A$6, 'Client Info'!J1439=Reference!$A$16),15, IF(OR('Client Info'!J1439=Reference!$A$4,'Client Info'!J1439=Reference!$A$13,'Client Info'!J1439=Reference!$A$17,),5,0))))</f>
        <v>5</v>
      </c>
      <c r="E1439" s="19">
        <f>IF('Client Info'!O1439&lt;Reference!$E$5,0,IF(AND('Client Info'!O1439&gt;=Reference!$E$5,'Client Info'!O1439&lt;Reference!$E$6),5,IF(AND('Client Info'!O1439&gt;=Reference!$E$6,'Client Info'!O1439&lt;Reference!$E$7),15,IF(Reference!$E$7&lt;='Client Info'!O1439,25))))</f>
        <v>0</v>
      </c>
      <c r="F1439" s="19">
        <f>IF(OR('Client Info'!R1439=Reference!$B$4,'Client Info'!R1439=Reference!$B$5,'Client Info'!R1439=Reference!$B$6),25,0)</f>
        <v>0</v>
      </c>
      <c r="G1439" s="19">
        <f t="shared" si="24"/>
        <v>5</v>
      </c>
      <c r="H1439" s="19" t="s">
        <v>848</v>
      </c>
    </row>
    <row r="1440" spans="1:8" x14ac:dyDescent="0.35">
      <c r="A1440" s="7" t="str">
        <f>VLOOKUP(B1440,'Client Info'!$A:$B,2, FALSE)</f>
        <v>Rose Obetz</v>
      </c>
      <c r="B1440" s="19" t="str">
        <f>'Client Info'!A1440</f>
        <v>EDC2119</v>
      </c>
      <c r="C1440" s="19">
        <f ca="1">(IF('Client Info'!M1440="","",(IF(YEARFRAC('Client Info'!M1440,Reference!$C$4)&lt;1,0,IF(AND(YEARFRAC('Client Info'!M1440,Reference!$C$4)&gt;=1,YEARFRAC('Client Info'!M1440,Reference!$C$4)&lt;=3),5,IF(AND(YEARFRAC('Client Info'!M1440,Reference!$C$4)&gt;=4,YEARFRAC('Client Info'!M1440,Reference!$C$4)&lt;=7),15,IF(YEARFRAC('Client Info'!M1440,Reference!$C$4)&gt;=8,25,IF(YEARFRAC('Client Info'!M1440,Reference!$C$4)=YEARFRAC('Client Info'!M1440,Reference!$C$4),0,0))))))))</f>
        <v>0</v>
      </c>
      <c r="D1440" s="19">
        <f>IF(OR('Client Info'!J1440=Reference!$A$7),0,IF(OR(Reference!$A$5='Client Info'!J1440, 'Client Info'!J1440=Reference!$A$19,'Client Info'!J1440=Reference!$A$23,'Client Info'!J1440=Reference!$A$12),25, IF(OR('Client Info'!J1440=Reference!$A$6, 'Client Info'!J1440=Reference!$A$16),15, IF(OR('Client Info'!J1440=Reference!$A$4,'Client Info'!J1440=Reference!$A$13,'Client Info'!J1440=Reference!$A$17,),5,0))))</f>
        <v>0</v>
      </c>
      <c r="E1440" s="19">
        <f>IF('Client Info'!O1440&lt;Reference!$E$5,0,IF(AND('Client Info'!O1440&gt;=Reference!$E$5,'Client Info'!O1440&lt;Reference!$E$6),5,IF(AND('Client Info'!O1440&gt;=Reference!$E$6,'Client Info'!O1440&lt;Reference!$E$7),15,IF(Reference!$E$7&lt;='Client Info'!O1440,25))))</f>
        <v>5</v>
      </c>
      <c r="F1440" s="19">
        <f>IF(OR('Client Info'!R1440=Reference!$B$4,'Client Info'!R1440=Reference!$B$5,'Client Info'!R1440=Reference!$B$6),25,0)</f>
        <v>0</v>
      </c>
      <c r="G1440" s="19">
        <f t="shared" ca="1" si="24"/>
        <v>5</v>
      </c>
      <c r="H1440" s="19" t="s">
        <v>874</v>
      </c>
    </row>
    <row r="1441" spans="1:8" x14ac:dyDescent="0.35">
      <c r="A1441" s="7" t="str">
        <f>VLOOKUP(B1441,'Client Info'!$A:$B,2, FALSE)</f>
        <v>Alondra Gaytan</v>
      </c>
      <c r="B1441" s="19" t="str">
        <f>'Client Info'!A1441</f>
        <v>EDC1881g</v>
      </c>
      <c r="C1441" s="19">
        <f ca="1">(IF('Client Info'!M1441="","",(IF(YEARFRAC('Client Info'!M1441,Reference!$C$4)&lt;1,0,IF(AND(YEARFRAC('Client Info'!M1441,Reference!$C$4)&gt;=1,YEARFRAC('Client Info'!M1441,Reference!$C$4)&lt;=3),5,IF(AND(YEARFRAC('Client Info'!M1441,Reference!$C$4)&gt;=4,YEARFRAC('Client Info'!M1441,Reference!$C$4)&lt;=7),15,IF(YEARFRAC('Client Info'!M1441,Reference!$C$4)&gt;=8,25,IF(YEARFRAC('Client Info'!M1441,Reference!$C$4)=YEARFRAC('Client Info'!M1441,Reference!$C$4),0,0))))))))</f>
        <v>0</v>
      </c>
      <c r="D1441" s="19">
        <f>IF(OR('Client Info'!J1441=Reference!$A$7),0,IF(OR(Reference!$A$5='Client Info'!J1441, 'Client Info'!J1441=Reference!$A$19,'Client Info'!J1441=Reference!$A$23,'Client Info'!J1441=Reference!$A$12),25, IF(OR('Client Info'!J1441=Reference!$A$6, 'Client Info'!J1441=Reference!$A$16),15, IF(OR('Client Info'!J1441=Reference!$A$4,'Client Info'!J1441=Reference!$A$13,'Client Info'!J1441=Reference!$A$17,),5,0))))</f>
        <v>5</v>
      </c>
      <c r="E1441" s="19">
        <f>IF('Client Info'!O1441&lt;Reference!$E$5,0,IF(AND('Client Info'!O1441&gt;=Reference!$E$5,'Client Info'!O1441&lt;Reference!$E$6),5,IF(AND('Client Info'!O1441&gt;=Reference!$E$6,'Client Info'!O1441&lt;Reference!$E$7),15,IF(Reference!$E$7&lt;='Client Info'!O1441,25))))</f>
        <v>0</v>
      </c>
      <c r="F1441" s="19">
        <f>IF(OR('Client Info'!R1441=Reference!$B$4,'Client Info'!R1441=Reference!$B$5,'Client Info'!R1441=Reference!$B$6),25,0)</f>
        <v>0</v>
      </c>
      <c r="G1441" s="19">
        <f t="shared" ca="1" si="24"/>
        <v>5</v>
      </c>
      <c r="H1441" s="19" t="s">
        <v>885</v>
      </c>
    </row>
    <row r="1442" spans="1:8" x14ac:dyDescent="0.35">
      <c r="A1442" s="7" t="str">
        <f>VLOOKUP(B1442,'Client Info'!$A:$B,2, FALSE)</f>
        <v>Alondra Gaytan</v>
      </c>
      <c r="B1442" s="19" t="str">
        <f>'Client Info'!A1442</f>
        <v>EDC1943g</v>
      </c>
      <c r="C1442" s="19">
        <f ca="1">(IF('Client Info'!M1442="","",(IF(YEARFRAC('Client Info'!M1442,Reference!$C$4)&lt;1,0,IF(AND(YEARFRAC('Client Info'!M1442,Reference!$C$4)&gt;=1,YEARFRAC('Client Info'!M1442,Reference!$C$4)&lt;=3),5,IF(AND(YEARFRAC('Client Info'!M1442,Reference!$C$4)&gt;=4,YEARFRAC('Client Info'!M1442,Reference!$C$4)&lt;=7),15,IF(YEARFRAC('Client Info'!M1442,Reference!$C$4)&gt;=8,25,IF(YEARFRAC('Client Info'!M1442,Reference!$C$4)=YEARFRAC('Client Info'!M1442,Reference!$C$4),0,0))))))))</f>
        <v>15</v>
      </c>
      <c r="D1442" s="19">
        <f>IF(OR('Client Info'!J1442=Reference!$A$7),0,IF(OR(Reference!$A$5='Client Info'!J1442, 'Client Info'!J1442=Reference!$A$19,'Client Info'!J1442=Reference!$A$23,'Client Info'!J1442=Reference!$A$12),25, IF(OR('Client Info'!J1442=Reference!$A$6, 'Client Info'!J1442=Reference!$A$16),15, IF(OR('Client Info'!J1442=Reference!$A$4,'Client Info'!J1442=Reference!$A$13,'Client Info'!J1442=Reference!$A$17,),5,0))))</f>
        <v>15</v>
      </c>
      <c r="E1442" s="19">
        <f>IF('Client Info'!O1442&lt;Reference!$E$5,0,IF(AND('Client Info'!O1442&gt;=Reference!$E$5,'Client Info'!O1442&lt;Reference!$E$6),5,IF(AND('Client Info'!O1442&gt;=Reference!$E$6,'Client Info'!O1442&lt;Reference!$E$7),15,IF(Reference!$E$7&lt;='Client Info'!O1442,25))))</f>
        <v>0</v>
      </c>
      <c r="F1442" s="19">
        <f>IF(OR('Client Info'!R1442=Reference!$B$4,'Client Info'!R1442=Reference!$B$5,'Client Info'!R1442=Reference!$B$6),25,0)</f>
        <v>0</v>
      </c>
      <c r="G1442" s="19">
        <f t="shared" ca="1" si="24"/>
        <v>30</v>
      </c>
      <c r="H1442" s="19" t="s">
        <v>885</v>
      </c>
    </row>
    <row r="1443" spans="1:8" x14ac:dyDescent="0.35">
      <c r="A1443" s="7" t="str">
        <f>VLOOKUP(B1443,'Client Info'!$A:$B,2, FALSE)</f>
        <v>Julie Samson</v>
      </c>
      <c r="B1443" s="19" t="str">
        <f>'Client Info'!A1443</f>
        <v>EDC2509</v>
      </c>
      <c r="C1443" s="19" t="str">
        <f>(IF('Client Info'!M1443="","",(IF(YEARFRAC('Client Info'!M1443,Reference!$C$4)&lt;1,0,IF(AND(YEARFRAC('Client Info'!M1443,Reference!$C$4)&gt;=1,YEARFRAC('Client Info'!M1443,Reference!$C$4)&lt;=3),5,IF(AND(YEARFRAC('Client Info'!M1443,Reference!$C$4)&gt;=4,YEARFRAC('Client Info'!M1443,Reference!$C$4)&lt;=7),15,IF(YEARFRAC('Client Info'!M1443,Reference!$C$4)&gt;=8,25,IF(YEARFRAC('Client Info'!M1443,Reference!$C$4)=YEARFRAC('Client Info'!M1443,Reference!$C$4),0,0))))))))</f>
        <v/>
      </c>
      <c r="D1443" s="19">
        <f>IF(OR('Client Info'!J1443=Reference!$A$7),0,IF(OR(Reference!$A$5='Client Info'!J1443, 'Client Info'!J1443=Reference!$A$19,'Client Info'!J1443=Reference!$A$23,'Client Info'!J1443=Reference!$A$12),25, IF(OR('Client Info'!J1443=Reference!$A$6, 'Client Info'!J1443=Reference!$A$16),15, IF(OR('Client Info'!J1443=Reference!$A$4,'Client Info'!J1443=Reference!$A$13,'Client Info'!J1443=Reference!$A$17,),5,0))))</f>
        <v>15</v>
      </c>
      <c r="E1443" s="19">
        <f>IF('Client Info'!O1443&lt;Reference!$E$5,0,IF(AND('Client Info'!O1443&gt;=Reference!$E$5,'Client Info'!O1443&lt;Reference!$E$6),5,IF(AND('Client Info'!O1443&gt;=Reference!$E$6,'Client Info'!O1443&lt;Reference!$E$7),15,IF(Reference!$E$7&lt;='Client Info'!O1443,25))))</f>
        <v>0</v>
      </c>
      <c r="F1443" s="19">
        <f>IF(OR('Client Info'!R1443=Reference!$B$4,'Client Info'!R1443=Reference!$B$5,'Client Info'!R1443=Reference!$B$6),25,0)</f>
        <v>0</v>
      </c>
      <c r="G1443" s="19">
        <f t="shared" si="24"/>
        <v>15</v>
      </c>
      <c r="H1443" s="19" t="s">
        <v>835</v>
      </c>
    </row>
    <row r="1444" spans="1:8" x14ac:dyDescent="0.35">
      <c r="A1444" s="7" t="str">
        <f>VLOOKUP(B1444,'Client Info'!$A:$B,2, FALSE)</f>
        <v>Karen Scuncio</v>
      </c>
      <c r="B1444" s="19" t="str">
        <f>'Client Info'!A1444</f>
        <v>EDC2122T</v>
      </c>
      <c r="C1444" s="19">
        <f ca="1">(IF('Client Info'!M1444="","",(IF(YEARFRAC('Client Info'!M1444,Reference!$C$4)&lt;1,0,IF(AND(YEARFRAC('Client Info'!M1444,Reference!$C$4)&gt;=1,YEARFRAC('Client Info'!M1444,Reference!$C$4)&lt;=3),5,IF(AND(YEARFRAC('Client Info'!M1444,Reference!$C$4)&gt;=4,YEARFRAC('Client Info'!M1444,Reference!$C$4)&lt;=7),15,IF(YEARFRAC('Client Info'!M1444,Reference!$C$4)&gt;=8,25,IF(YEARFRAC('Client Info'!M1444,Reference!$C$4)=YEARFRAC('Client Info'!M1444,Reference!$C$4),0,0))))))))</f>
        <v>5</v>
      </c>
      <c r="D1444" s="19">
        <f>IF(OR('Client Info'!J1444=Reference!$A$7),0,IF(OR(Reference!$A$5='Client Info'!J1444, 'Client Info'!J1444=Reference!$A$19,'Client Info'!J1444=Reference!$A$23,'Client Info'!J1444=Reference!$A$12),25, IF(OR('Client Info'!J1444=Reference!$A$6, 'Client Info'!J1444=Reference!$A$16),15, IF(OR('Client Info'!J1444=Reference!$A$4,'Client Info'!J1444=Reference!$A$13,'Client Info'!J1444=Reference!$A$17,),5,0))))</f>
        <v>25</v>
      </c>
      <c r="E1444" s="19">
        <f>IF('Client Info'!O1444&lt;Reference!$E$5,0,IF(AND('Client Info'!O1444&gt;=Reference!$E$5,'Client Info'!O1444&lt;Reference!$E$6),5,IF(AND('Client Info'!O1444&gt;=Reference!$E$6,'Client Info'!O1444&lt;Reference!$E$7),15,IF(Reference!$E$7&lt;='Client Info'!O1444,25))))</f>
        <v>0</v>
      </c>
      <c r="F1444" s="19">
        <f>IF(OR('Client Info'!R1444=Reference!$B$4,'Client Info'!R1444=Reference!$B$5,'Client Info'!R1444=Reference!$B$6),25,0)</f>
        <v>0</v>
      </c>
      <c r="G1444" s="19">
        <f t="shared" ca="1" si="24"/>
        <v>30</v>
      </c>
      <c r="H1444" s="19" t="s">
        <v>804</v>
      </c>
    </row>
    <row r="1445" spans="1:8" x14ac:dyDescent="0.35">
      <c r="A1445" s="7" t="str">
        <f>VLOOKUP(B1445,'Client Info'!$A:$B,2, FALSE)</f>
        <v>Rose Obetz</v>
      </c>
      <c r="B1445" s="19" t="str">
        <f>'Client Info'!A1445</f>
        <v>EDC2235</v>
      </c>
      <c r="C1445" s="19">
        <f ca="1">(IF('Client Info'!M1445="","",(IF(YEARFRAC('Client Info'!M1445,Reference!$C$4)&lt;1,0,IF(AND(YEARFRAC('Client Info'!M1445,Reference!$C$4)&gt;=1,YEARFRAC('Client Info'!M1445,Reference!$C$4)&lt;=3),5,IF(AND(YEARFRAC('Client Info'!M1445,Reference!$C$4)&gt;=4,YEARFRAC('Client Info'!M1445,Reference!$C$4)&lt;=7),15,IF(YEARFRAC('Client Info'!M1445,Reference!$C$4)&gt;=8,25,IF(YEARFRAC('Client Info'!M1445,Reference!$C$4)=YEARFRAC('Client Info'!M1445,Reference!$C$4),0,0))))))))</f>
        <v>25</v>
      </c>
      <c r="D1445" s="19">
        <f>IF(OR('Client Info'!J1445=Reference!$A$7),0,IF(OR(Reference!$A$5='Client Info'!J1445, 'Client Info'!J1445=Reference!$A$19,'Client Info'!J1445=Reference!$A$23,'Client Info'!J1445=Reference!$A$12),25, IF(OR('Client Info'!J1445=Reference!$A$6, 'Client Info'!J1445=Reference!$A$16),15, IF(OR('Client Info'!J1445=Reference!$A$4,'Client Info'!J1445=Reference!$A$13,'Client Info'!J1445=Reference!$A$17,),5,0))))</f>
        <v>25</v>
      </c>
      <c r="E1445" s="19">
        <f>IF('Client Info'!O1445&lt;Reference!$E$5,0,IF(AND('Client Info'!O1445&gt;=Reference!$E$5,'Client Info'!O1445&lt;Reference!$E$6),5,IF(AND('Client Info'!O1445&gt;=Reference!$E$6,'Client Info'!O1445&lt;Reference!$E$7),15,IF(Reference!$E$7&lt;='Client Info'!O1445,25))))</f>
        <v>25</v>
      </c>
      <c r="F1445" s="19">
        <f>IF(OR('Client Info'!R1445=Reference!$B$4,'Client Info'!R1445=Reference!$B$5,'Client Info'!R1445=Reference!$B$6),25,0)</f>
        <v>0</v>
      </c>
      <c r="G1445" s="19">
        <f t="shared" ca="1" si="24"/>
        <v>75</v>
      </c>
      <c r="H1445" s="19" t="s">
        <v>874</v>
      </c>
    </row>
    <row r="1446" spans="1:8" x14ac:dyDescent="0.35">
      <c r="A1446" s="7" t="str">
        <f>VLOOKUP(B1446,'Client Info'!$A:$B,2, FALSE)</f>
        <v>Bruce Sparks</v>
      </c>
      <c r="B1446" s="19" t="str">
        <f>'Client Info'!A1446</f>
        <v>LBCX4168T</v>
      </c>
      <c r="C1446" s="19">
        <f ca="1">(IF('Client Info'!M1446="","",(IF(YEARFRAC('Client Info'!M1446,Reference!$C$4)&lt;1,0,IF(AND(YEARFRAC('Client Info'!M1446,Reference!$C$4)&gt;=1,YEARFRAC('Client Info'!M1446,Reference!$C$4)&lt;=3),5,IF(AND(YEARFRAC('Client Info'!M1446,Reference!$C$4)&gt;=4,YEARFRAC('Client Info'!M1446,Reference!$C$4)&lt;=7),15,IF(YEARFRAC('Client Info'!M1446,Reference!$C$4)&gt;=8,25,IF(YEARFRAC('Client Info'!M1446,Reference!$C$4)=YEARFRAC('Client Info'!M1446,Reference!$C$4),0,0))))))))</f>
        <v>15</v>
      </c>
      <c r="D1446" s="19">
        <f>IF(OR('Client Info'!J1446=Reference!$A$7),0,IF(OR(Reference!$A$5='Client Info'!J1446, 'Client Info'!J1446=Reference!$A$19,'Client Info'!J1446=Reference!$A$23,'Client Info'!J1446=Reference!$A$12),25, IF(OR('Client Info'!J1446=Reference!$A$6, 'Client Info'!J1446=Reference!$A$16),15, IF(OR('Client Info'!J1446=Reference!$A$4,'Client Info'!J1446=Reference!$A$13,'Client Info'!J1446=Reference!$A$17,),5,0))))</f>
        <v>25</v>
      </c>
      <c r="E1446" s="19">
        <f>IF('Client Info'!O1446&lt;Reference!$E$5,0,IF(AND('Client Info'!O1446&gt;=Reference!$E$5,'Client Info'!O1446&lt;Reference!$E$6),5,IF(AND('Client Info'!O1446&gt;=Reference!$E$6,'Client Info'!O1446&lt;Reference!$E$7),15,IF(Reference!$E$7&lt;='Client Info'!O1446,25))))</f>
        <v>0</v>
      </c>
      <c r="F1446" s="19">
        <f>IF(OR('Client Info'!R1446=Reference!$B$4,'Client Info'!R1446=Reference!$B$5,'Client Info'!R1446=Reference!$B$6),25,0)</f>
        <v>0</v>
      </c>
      <c r="G1446" s="19">
        <f t="shared" ca="1" si="24"/>
        <v>40</v>
      </c>
      <c r="H1446" s="19" t="s">
        <v>1524</v>
      </c>
    </row>
    <row r="1447" spans="1:8" x14ac:dyDescent="0.35">
      <c r="A1447" s="7" t="str">
        <f>VLOOKUP(B1447,'Client Info'!$A:$B,2, FALSE)</f>
        <v>Michael Kauffman</v>
      </c>
      <c r="B1447" s="19" t="str">
        <f>'Client Info'!A1447</f>
        <v>EDC0320</v>
      </c>
      <c r="C1447" s="19">
        <f ca="1">(IF('Client Info'!M1447="","",(IF(YEARFRAC('Client Info'!M1447,Reference!$C$4)&lt;1,0,IF(AND(YEARFRAC('Client Info'!M1447,Reference!$C$4)&gt;=1,YEARFRAC('Client Info'!M1447,Reference!$C$4)&lt;=3),5,IF(AND(YEARFRAC('Client Info'!M1447,Reference!$C$4)&gt;=4,YEARFRAC('Client Info'!M1447,Reference!$C$4)&lt;=7),15,IF(YEARFRAC('Client Info'!M1447,Reference!$C$4)&gt;=8,25,IF(YEARFRAC('Client Info'!M1447,Reference!$C$4)=YEARFRAC('Client Info'!M1447,Reference!$C$4),0,0))))))))</f>
        <v>25</v>
      </c>
      <c r="D1447" s="19">
        <f>IF(OR('Client Info'!J1447=Reference!$A$7),0,IF(OR(Reference!$A$5='Client Info'!J1447, 'Client Info'!J1447=Reference!$A$19,'Client Info'!J1447=Reference!$A$23,'Client Info'!J1447=Reference!$A$12),25, IF(OR('Client Info'!J1447=Reference!$A$6, 'Client Info'!J1447=Reference!$A$16),15, IF(OR('Client Info'!J1447=Reference!$A$4,'Client Info'!J1447=Reference!$A$13,'Client Info'!J1447=Reference!$A$17,),5,0))))</f>
        <v>25</v>
      </c>
      <c r="E1447" s="19">
        <f>IF('Client Info'!O1447&lt;Reference!$E$5,0,IF(AND('Client Info'!O1447&gt;=Reference!$E$5,'Client Info'!O1447&lt;Reference!$E$6),5,IF(AND('Client Info'!O1447&gt;=Reference!$E$6,'Client Info'!O1447&lt;Reference!$E$7),15,IF(Reference!$E$7&lt;='Client Info'!O1447,25))))</f>
        <v>0</v>
      </c>
      <c r="F1447" s="19">
        <f>IF(OR('Client Info'!R1447=Reference!$B$4,'Client Info'!R1447=Reference!$B$5,'Client Info'!R1447=Reference!$B$6),25,0)</f>
        <v>0</v>
      </c>
      <c r="G1447" s="19">
        <f t="shared" ca="1" si="24"/>
        <v>50</v>
      </c>
      <c r="H1447" s="19" t="s">
        <v>882</v>
      </c>
    </row>
    <row r="1448" spans="1:8" x14ac:dyDescent="0.35">
      <c r="A1448" s="7" t="str">
        <f>VLOOKUP(B1448,'Client Info'!$A:$B,2, FALSE)</f>
        <v>Julie Samson</v>
      </c>
      <c r="B1448" s="19" t="str">
        <f>'Client Info'!A1448</f>
        <v>EDC2765</v>
      </c>
      <c r="C1448" s="19">
        <f ca="1">(IF('Client Info'!M1448="","",(IF(YEARFRAC('Client Info'!M1448,Reference!$C$4)&lt;1,0,IF(AND(YEARFRAC('Client Info'!M1448,Reference!$C$4)&gt;=1,YEARFRAC('Client Info'!M1448,Reference!$C$4)&lt;=3),5,IF(AND(YEARFRAC('Client Info'!M1448,Reference!$C$4)&gt;=4,YEARFRAC('Client Info'!M1448,Reference!$C$4)&lt;=7),15,IF(YEARFRAC('Client Info'!M1448,Reference!$C$4)&gt;=8,25,IF(YEARFRAC('Client Info'!M1448,Reference!$C$4)=YEARFRAC('Client Info'!M1448,Reference!$C$4),0,0))))))))</f>
        <v>0</v>
      </c>
      <c r="D1448" s="19">
        <f>IF(OR('Client Info'!J1448=Reference!$A$7),0,IF(OR(Reference!$A$5='Client Info'!J1448, 'Client Info'!J1448=Reference!$A$19,'Client Info'!J1448=Reference!$A$23,'Client Info'!J1448=Reference!$A$12),25, IF(OR('Client Info'!J1448=Reference!$A$6, 'Client Info'!J1448=Reference!$A$16),15, IF(OR('Client Info'!J1448=Reference!$A$4,'Client Info'!J1448=Reference!$A$13,'Client Info'!J1448=Reference!$A$17,),5,0))))</f>
        <v>5</v>
      </c>
      <c r="E1448" s="19">
        <f>IF('Client Info'!O1448&lt;Reference!$E$5,0,IF(AND('Client Info'!O1448&gt;=Reference!$E$5,'Client Info'!O1448&lt;Reference!$E$6),5,IF(AND('Client Info'!O1448&gt;=Reference!$E$6,'Client Info'!O1448&lt;Reference!$E$7),15,IF(Reference!$E$7&lt;='Client Info'!O1448,25))))</f>
        <v>0</v>
      </c>
      <c r="F1448" s="19">
        <f>IF(OR('Client Info'!R1448=Reference!$B$4,'Client Info'!R1448=Reference!$B$5,'Client Info'!R1448=Reference!$B$6),25,0)</f>
        <v>0</v>
      </c>
      <c r="G1448" s="19">
        <f t="shared" ca="1" si="24"/>
        <v>5</v>
      </c>
      <c r="H1448" s="19" t="s">
        <v>835</v>
      </c>
    </row>
    <row r="1449" spans="1:8" x14ac:dyDescent="0.35">
      <c r="A1449" s="7" t="str">
        <f>VLOOKUP(B1449,'Client Info'!$A:$B,2, FALSE)</f>
        <v>Clare Briglio</v>
      </c>
      <c r="B1449" s="19" t="str">
        <f>'Client Info'!A1449</f>
        <v>EDC2629</v>
      </c>
      <c r="C1449" s="19">
        <f ca="1">(IF('Client Info'!M1449="","",(IF(YEARFRAC('Client Info'!M1449,Reference!$C$4)&lt;1,0,IF(AND(YEARFRAC('Client Info'!M1449,Reference!$C$4)&gt;=1,YEARFRAC('Client Info'!M1449,Reference!$C$4)&lt;=3),5,IF(AND(YEARFRAC('Client Info'!M1449,Reference!$C$4)&gt;=4,YEARFRAC('Client Info'!M1449,Reference!$C$4)&lt;=7),15,IF(YEARFRAC('Client Info'!M1449,Reference!$C$4)&gt;=8,25,IF(YEARFRAC('Client Info'!M1449,Reference!$C$4)=YEARFRAC('Client Info'!M1449,Reference!$C$4),0,0))))))))</f>
        <v>25</v>
      </c>
      <c r="D1449" s="19">
        <f>IF(OR('Client Info'!J1449=Reference!$A$7),0,IF(OR(Reference!$A$5='Client Info'!J1449, 'Client Info'!J1449=Reference!$A$19,'Client Info'!J1449=Reference!$A$23,'Client Info'!J1449=Reference!$A$12),25, IF(OR('Client Info'!J1449=Reference!$A$6, 'Client Info'!J1449=Reference!$A$16),15, IF(OR('Client Info'!J1449=Reference!$A$4,'Client Info'!J1449=Reference!$A$13,'Client Info'!J1449=Reference!$A$17,),5,0))))</f>
        <v>5</v>
      </c>
      <c r="E1449" s="19">
        <f>IF('Client Info'!O1449&lt;Reference!$E$5,0,IF(AND('Client Info'!O1449&gt;=Reference!$E$5,'Client Info'!O1449&lt;Reference!$E$6),5,IF(AND('Client Info'!O1449&gt;=Reference!$E$6,'Client Info'!O1449&lt;Reference!$E$7),15,IF(Reference!$E$7&lt;='Client Info'!O1449,25))))</f>
        <v>0</v>
      </c>
      <c r="F1449" s="19">
        <f>IF(OR('Client Info'!R1449=Reference!$B$4,'Client Info'!R1449=Reference!$B$5,'Client Info'!R1449=Reference!$B$6),25,0)</f>
        <v>0</v>
      </c>
      <c r="G1449" s="19">
        <f t="shared" ca="1" si="24"/>
        <v>30</v>
      </c>
      <c r="H1449" s="19" t="s">
        <v>809</v>
      </c>
    </row>
    <row r="1450" spans="1:8" x14ac:dyDescent="0.35">
      <c r="A1450" s="7" t="str">
        <f>VLOOKUP(B1450,'Client Info'!$A:$B,2, FALSE)</f>
        <v>Marcella Shelby</v>
      </c>
      <c r="B1450" s="19" t="str">
        <f>'Client Info'!A1450</f>
        <v>EDC2216</v>
      </c>
      <c r="C1450" s="19">
        <f ca="1">(IF('Client Info'!M1450="","",(IF(YEARFRAC('Client Info'!M1450,Reference!$C$4)&lt;1,0,IF(AND(YEARFRAC('Client Info'!M1450,Reference!$C$4)&gt;=1,YEARFRAC('Client Info'!M1450,Reference!$C$4)&lt;=3),5,IF(AND(YEARFRAC('Client Info'!M1450,Reference!$C$4)&gt;=4,YEARFRAC('Client Info'!M1450,Reference!$C$4)&lt;=7),15,IF(YEARFRAC('Client Info'!M1450,Reference!$C$4)&gt;=8,25,IF(YEARFRAC('Client Info'!M1450,Reference!$C$4)=YEARFRAC('Client Info'!M1450,Reference!$C$4),0,0))))))))</f>
        <v>0</v>
      </c>
      <c r="D1450" s="19">
        <f>IF(OR('Client Info'!J1450=Reference!$A$7),0,IF(OR(Reference!$A$5='Client Info'!J1450, 'Client Info'!J1450=Reference!$A$19,'Client Info'!J1450=Reference!$A$23,'Client Info'!J1450=Reference!$A$12),25, IF(OR('Client Info'!J1450=Reference!$A$6, 'Client Info'!J1450=Reference!$A$16),15, IF(OR('Client Info'!J1450=Reference!$A$4,'Client Info'!J1450=Reference!$A$13,'Client Info'!J1450=Reference!$A$17,),5,0))))</f>
        <v>15</v>
      </c>
      <c r="E1450" s="19">
        <f>IF('Client Info'!O1450&lt;Reference!$E$5,0,IF(AND('Client Info'!O1450&gt;=Reference!$E$5,'Client Info'!O1450&lt;Reference!$E$6),5,IF(AND('Client Info'!O1450&gt;=Reference!$E$6,'Client Info'!O1450&lt;Reference!$E$7),15,IF(Reference!$E$7&lt;='Client Info'!O1450,25))))</f>
        <v>0</v>
      </c>
      <c r="F1450" s="19">
        <f>IF(OR('Client Info'!R1450=Reference!$B$4,'Client Info'!R1450=Reference!$B$5,'Client Info'!R1450=Reference!$B$6),25,0)</f>
        <v>0</v>
      </c>
      <c r="G1450" s="19">
        <f t="shared" ca="1" si="24"/>
        <v>15</v>
      </c>
      <c r="H1450" s="19" t="s">
        <v>2285</v>
      </c>
    </row>
    <row r="1451" spans="1:8" x14ac:dyDescent="0.35">
      <c r="A1451" s="7" t="str">
        <f>VLOOKUP(B1451,'Client Info'!$A:$B,2, FALSE)</f>
        <v>Mary Anne Rooney</v>
      </c>
      <c r="B1451" s="19" t="str">
        <f>'Client Info'!A1451</f>
        <v>EDC0432</v>
      </c>
      <c r="C1451" s="19">
        <f ca="1">(IF('Client Info'!M1451="","",(IF(YEARFRAC('Client Info'!M1451,Reference!$C$4)&lt;1,0,IF(AND(YEARFRAC('Client Info'!M1451,Reference!$C$4)&gt;=1,YEARFRAC('Client Info'!M1451,Reference!$C$4)&lt;=3),5,IF(AND(YEARFRAC('Client Info'!M1451,Reference!$C$4)&gt;=4,YEARFRAC('Client Info'!M1451,Reference!$C$4)&lt;=7),15,IF(YEARFRAC('Client Info'!M1451,Reference!$C$4)&gt;=8,25,IF(YEARFRAC('Client Info'!M1451,Reference!$C$4)=YEARFRAC('Client Info'!M1451,Reference!$C$4),0,0))))))))</f>
        <v>25</v>
      </c>
      <c r="D1451" s="19">
        <f>IF(OR('Client Info'!J1451=Reference!$A$7),0,IF(OR(Reference!$A$5='Client Info'!J1451, 'Client Info'!J1451=Reference!$A$19,'Client Info'!J1451=Reference!$A$23,'Client Info'!J1451=Reference!$A$12),25, IF(OR('Client Info'!J1451=Reference!$A$6, 'Client Info'!J1451=Reference!$A$16),15, IF(OR('Client Info'!J1451=Reference!$A$4,'Client Info'!J1451=Reference!$A$13,'Client Info'!J1451=Reference!$A$17,),5,0))))</f>
        <v>0</v>
      </c>
      <c r="E1451" s="19">
        <f>IF('Client Info'!O1451&lt;Reference!$E$5,0,IF(AND('Client Info'!O1451&gt;=Reference!$E$5,'Client Info'!O1451&lt;Reference!$E$6),5,IF(AND('Client Info'!O1451&gt;=Reference!$E$6,'Client Info'!O1451&lt;Reference!$E$7),15,IF(Reference!$E$7&lt;='Client Info'!O1451,25))))</f>
        <v>0</v>
      </c>
      <c r="F1451" s="19">
        <f>IF(OR('Client Info'!R1451=Reference!$B$4,'Client Info'!R1451=Reference!$B$5,'Client Info'!R1451=Reference!$B$6),25,0)</f>
        <v>0</v>
      </c>
      <c r="G1451" s="19">
        <f t="shared" ca="1" si="24"/>
        <v>25</v>
      </c>
      <c r="H1451" s="19" t="s">
        <v>1659</v>
      </c>
    </row>
    <row r="1452" spans="1:8" x14ac:dyDescent="0.35">
      <c r="A1452" s="7" t="str">
        <f>VLOOKUP(B1452,'Client Info'!$A:$B,2, FALSE)</f>
        <v>Rose Obetz</v>
      </c>
      <c r="B1452" s="19" t="str">
        <f>'Client Info'!A1452</f>
        <v>EDC1403</v>
      </c>
      <c r="C1452" s="19">
        <f ca="1">(IF('Client Info'!M1452="","",(IF(YEARFRAC('Client Info'!M1452,Reference!$C$4)&lt;1,0,IF(AND(YEARFRAC('Client Info'!M1452,Reference!$C$4)&gt;=1,YEARFRAC('Client Info'!M1452,Reference!$C$4)&lt;=3),5,IF(AND(YEARFRAC('Client Info'!M1452,Reference!$C$4)&gt;=4,YEARFRAC('Client Info'!M1452,Reference!$C$4)&lt;=7),15,IF(YEARFRAC('Client Info'!M1452,Reference!$C$4)&gt;=8,25,IF(YEARFRAC('Client Info'!M1452,Reference!$C$4)=YEARFRAC('Client Info'!M1452,Reference!$C$4),0,0))))))))</f>
        <v>25</v>
      </c>
      <c r="D1452" s="19">
        <f>IF(OR('Client Info'!J1452=Reference!$A$7),0,IF(OR(Reference!$A$5='Client Info'!J1452, 'Client Info'!J1452=Reference!$A$19,'Client Info'!J1452=Reference!$A$23,'Client Info'!J1452=Reference!$A$12),25, IF(OR('Client Info'!J1452=Reference!$A$6, 'Client Info'!J1452=Reference!$A$16),15, IF(OR('Client Info'!J1452=Reference!$A$4,'Client Info'!J1452=Reference!$A$13,'Client Info'!J1452=Reference!$A$17,),5,0))))</f>
        <v>5</v>
      </c>
      <c r="E1452" s="19">
        <f>IF('Client Info'!O1452&lt;Reference!$E$5,0,IF(AND('Client Info'!O1452&gt;=Reference!$E$5,'Client Info'!O1452&lt;Reference!$E$6),5,IF(AND('Client Info'!O1452&gt;=Reference!$E$6,'Client Info'!O1452&lt;Reference!$E$7),15,IF(Reference!$E$7&lt;='Client Info'!O1452,25))))</f>
        <v>0</v>
      </c>
      <c r="F1452" s="19">
        <f>IF(OR('Client Info'!R1452=Reference!$B$4,'Client Info'!R1452=Reference!$B$5,'Client Info'!R1452=Reference!$B$6),25,0)</f>
        <v>0</v>
      </c>
      <c r="G1452" s="19">
        <f t="shared" ca="1" si="24"/>
        <v>30</v>
      </c>
      <c r="H1452" s="19" t="s">
        <v>874</v>
      </c>
    </row>
    <row r="1453" spans="1:8" x14ac:dyDescent="0.35">
      <c r="A1453" s="7" t="str">
        <f>VLOOKUP(B1453,'Client Info'!$A:$B,2, FALSE)</f>
        <v>Joseph Jackson</v>
      </c>
      <c r="B1453" s="19" t="str">
        <f>'Client Info'!A1453</f>
        <v>LBCX5021T</v>
      </c>
      <c r="C1453" s="19">
        <f ca="1">(IF('Client Info'!M1453="","",(IF(YEARFRAC('Client Info'!M1453,Reference!$C$4)&lt;1,0,IF(AND(YEARFRAC('Client Info'!M1453,Reference!$C$4)&gt;=1,YEARFRAC('Client Info'!M1453,Reference!$C$4)&lt;=3),5,IF(AND(YEARFRAC('Client Info'!M1453,Reference!$C$4)&gt;=4,YEARFRAC('Client Info'!M1453,Reference!$C$4)&lt;=7),15,IF(YEARFRAC('Client Info'!M1453,Reference!$C$4)&gt;=8,25,IF(YEARFRAC('Client Info'!M1453,Reference!$C$4)=YEARFRAC('Client Info'!M1453,Reference!$C$4),0,0))))))))</f>
        <v>5</v>
      </c>
      <c r="D1453" s="19">
        <f>IF(OR('Client Info'!J1453=Reference!$A$7),0,IF(OR(Reference!$A$5='Client Info'!J1453, 'Client Info'!J1453=Reference!$A$19,'Client Info'!J1453=Reference!$A$23,'Client Info'!J1453=Reference!$A$12),25, IF(OR('Client Info'!J1453=Reference!$A$6, 'Client Info'!J1453=Reference!$A$16),15, IF(OR('Client Info'!J1453=Reference!$A$4,'Client Info'!J1453=Reference!$A$13,'Client Info'!J1453=Reference!$A$17,),5,0))))</f>
        <v>25</v>
      </c>
      <c r="E1453" s="19">
        <f>IF('Client Info'!O1453&lt;Reference!$E$5,0,IF(AND('Client Info'!O1453&gt;=Reference!$E$5,'Client Info'!O1453&lt;Reference!$E$6),5,IF(AND('Client Info'!O1453&gt;=Reference!$E$6,'Client Info'!O1453&lt;Reference!$E$7),15,IF(Reference!$E$7&lt;='Client Info'!O1453,25))))</f>
        <v>0</v>
      </c>
      <c r="F1453" s="19">
        <f>IF(OR('Client Info'!R1453=Reference!$B$4,'Client Info'!R1453=Reference!$B$5,'Client Info'!R1453=Reference!$B$6),25,0)</f>
        <v>0</v>
      </c>
      <c r="G1453" s="19">
        <f t="shared" ca="1" si="24"/>
        <v>30</v>
      </c>
      <c r="H1453" s="19" t="s">
        <v>1932</v>
      </c>
    </row>
    <row r="1454" spans="1:8" x14ac:dyDescent="0.35">
      <c r="A1454" s="7" t="str">
        <f>VLOOKUP(B1454,'Client Info'!$A:$B,2, FALSE)</f>
        <v>Georg Winkler</v>
      </c>
      <c r="B1454" s="19" t="str">
        <f>'Client Info'!A1454</f>
        <v>EDC1834</v>
      </c>
      <c r="C1454" s="19">
        <f ca="1">(IF('Client Info'!M1454="","",(IF(YEARFRAC('Client Info'!M1454,Reference!$C$4)&lt;1,0,IF(AND(YEARFRAC('Client Info'!M1454,Reference!$C$4)&gt;=1,YEARFRAC('Client Info'!M1454,Reference!$C$4)&lt;=3),5,IF(AND(YEARFRAC('Client Info'!M1454,Reference!$C$4)&gt;=4,YEARFRAC('Client Info'!M1454,Reference!$C$4)&lt;=7),15,IF(YEARFRAC('Client Info'!M1454,Reference!$C$4)&gt;=8,25,IF(YEARFRAC('Client Info'!M1454,Reference!$C$4)=YEARFRAC('Client Info'!M1454,Reference!$C$4),0,0))))))))</f>
        <v>25</v>
      </c>
      <c r="D1454" s="19">
        <f>IF(OR('Client Info'!J1454=Reference!$A$7),0,IF(OR(Reference!$A$5='Client Info'!J1454, 'Client Info'!J1454=Reference!$A$19,'Client Info'!J1454=Reference!$A$23,'Client Info'!J1454=Reference!$A$12),25, IF(OR('Client Info'!J1454=Reference!$A$6, 'Client Info'!J1454=Reference!$A$16),15, IF(OR('Client Info'!J1454=Reference!$A$4,'Client Info'!J1454=Reference!$A$13,'Client Info'!J1454=Reference!$A$17,),5,0))))</f>
        <v>5</v>
      </c>
      <c r="E1454" s="19">
        <f>IF('Client Info'!O1454&lt;Reference!$E$5,0,IF(AND('Client Info'!O1454&gt;=Reference!$E$5,'Client Info'!O1454&lt;Reference!$E$6),5,IF(AND('Client Info'!O1454&gt;=Reference!$E$6,'Client Info'!O1454&lt;Reference!$E$7),15,IF(Reference!$E$7&lt;='Client Info'!O1454,25))))</f>
        <v>0</v>
      </c>
      <c r="F1454" s="19">
        <f>IF(OR('Client Info'!R1454=Reference!$B$4,'Client Info'!R1454=Reference!$B$5,'Client Info'!R1454=Reference!$B$6),25,0)</f>
        <v>0</v>
      </c>
      <c r="G1454" s="19">
        <f t="shared" ca="1" si="24"/>
        <v>30</v>
      </c>
      <c r="H1454" s="19" t="s">
        <v>1063</v>
      </c>
    </row>
    <row r="1455" spans="1:8" x14ac:dyDescent="0.35">
      <c r="A1455" s="7" t="str">
        <f>VLOOKUP(B1455,'Client Info'!$A:$B,2, FALSE)</f>
        <v>Gonzalo Fernandez</v>
      </c>
      <c r="B1455" s="19" t="str">
        <f>'Client Info'!A1455</f>
        <v>EDC1848g</v>
      </c>
      <c r="C1455" s="19">
        <f ca="1">(IF('Client Info'!M1455="","",(IF(YEARFRAC('Client Info'!M1455,Reference!$C$4)&lt;1,0,IF(AND(YEARFRAC('Client Info'!M1455,Reference!$C$4)&gt;=1,YEARFRAC('Client Info'!M1455,Reference!$C$4)&lt;=3),5,IF(AND(YEARFRAC('Client Info'!M1455,Reference!$C$4)&gt;=4,YEARFRAC('Client Info'!M1455,Reference!$C$4)&lt;=7),15,IF(YEARFRAC('Client Info'!M1455,Reference!$C$4)&gt;=8,25,IF(YEARFRAC('Client Info'!M1455,Reference!$C$4)=YEARFRAC('Client Info'!M1455,Reference!$C$4),0,0))))))))</f>
        <v>15</v>
      </c>
      <c r="D1455" s="19">
        <f>IF(OR('Client Info'!J1455=Reference!$A$7),0,IF(OR(Reference!$A$5='Client Info'!J1455, 'Client Info'!J1455=Reference!$A$19,'Client Info'!J1455=Reference!$A$23,'Client Info'!J1455=Reference!$A$12),25, IF(OR('Client Info'!J1455=Reference!$A$6, 'Client Info'!J1455=Reference!$A$16),15, IF(OR('Client Info'!J1455=Reference!$A$4,'Client Info'!J1455=Reference!$A$13,'Client Info'!J1455=Reference!$A$17,),5,0))))</f>
        <v>15</v>
      </c>
      <c r="E1455" s="19">
        <f>IF('Client Info'!O1455&lt;Reference!$E$5,0,IF(AND('Client Info'!O1455&gt;=Reference!$E$5,'Client Info'!O1455&lt;Reference!$E$6),5,IF(AND('Client Info'!O1455&gt;=Reference!$E$6,'Client Info'!O1455&lt;Reference!$E$7),15,IF(Reference!$E$7&lt;='Client Info'!O1455,25))))</f>
        <v>0</v>
      </c>
      <c r="F1455" s="19">
        <f>IF(OR('Client Info'!R1455=Reference!$B$4,'Client Info'!R1455=Reference!$B$5,'Client Info'!R1455=Reference!$B$6),25,0)</f>
        <v>0</v>
      </c>
      <c r="G1455" s="19">
        <f t="shared" ca="1" si="24"/>
        <v>30</v>
      </c>
      <c r="H1455" s="19" t="s">
        <v>848</v>
      </c>
    </row>
    <row r="1456" spans="1:8" x14ac:dyDescent="0.35">
      <c r="A1456" s="7" t="str">
        <f>VLOOKUP(B1456,'Client Info'!$A:$B,2, FALSE)</f>
        <v>Alondra Gaytan</v>
      </c>
      <c r="B1456" s="19" t="str">
        <f>'Client Info'!A1456</f>
        <v>EDC2233</v>
      </c>
      <c r="C1456" s="19">
        <f ca="1">(IF('Client Info'!M1456="","",(IF(YEARFRAC('Client Info'!M1456,Reference!$C$4)&lt;1,0,IF(AND(YEARFRAC('Client Info'!M1456,Reference!$C$4)&gt;=1,YEARFRAC('Client Info'!M1456,Reference!$C$4)&lt;=3),5,IF(AND(YEARFRAC('Client Info'!M1456,Reference!$C$4)&gt;=4,YEARFRAC('Client Info'!M1456,Reference!$C$4)&lt;=7),15,IF(YEARFRAC('Client Info'!M1456,Reference!$C$4)&gt;=8,25,IF(YEARFRAC('Client Info'!M1456,Reference!$C$4)=YEARFRAC('Client Info'!M1456,Reference!$C$4),0,0))))))))</f>
        <v>25</v>
      </c>
      <c r="D1456" s="19">
        <f>IF(OR('Client Info'!J1456=Reference!$A$7),0,IF(OR(Reference!$A$5='Client Info'!J1456, 'Client Info'!J1456=Reference!$A$19,'Client Info'!J1456=Reference!$A$23,'Client Info'!J1456=Reference!$A$12),25, IF(OR('Client Info'!J1456=Reference!$A$6, 'Client Info'!J1456=Reference!$A$16),15, IF(OR('Client Info'!J1456=Reference!$A$4,'Client Info'!J1456=Reference!$A$13,'Client Info'!J1456=Reference!$A$17,),5,0))))</f>
        <v>5</v>
      </c>
      <c r="E1456" s="19">
        <f>IF('Client Info'!O1456&lt;Reference!$E$5,0,IF(AND('Client Info'!O1456&gt;=Reference!$E$5,'Client Info'!O1456&lt;Reference!$E$6),5,IF(AND('Client Info'!O1456&gt;=Reference!$E$6,'Client Info'!O1456&lt;Reference!$E$7),15,IF(Reference!$E$7&lt;='Client Info'!O1456,25))))</f>
        <v>0</v>
      </c>
      <c r="F1456" s="19">
        <f>IF(OR('Client Info'!R1456=Reference!$B$4,'Client Info'!R1456=Reference!$B$5,'Client Info'!R1456=Reference!$B$6),25,0)</f>
        <v>0</v>
      </c>
      <c r="G1456" s="19">
        <f t="shared" ca="1" si="24"/>
        <v>30</v>
      </c>
      <c r="H1456" s="19" t="s">
        <v>885</v>
      </c>
    </row>
    <row r="1457" spans="1:8" x14ac:dyDescent="0.35">
      <c r="A1457" s="7" t="str">
        <f>VLOOKUP(B1457,'Client Info'!$A:$B,2, FALSE)</f>
        <v>Anthony C. Elliott</v>
      </c>
      <c r="B1457" s="19" t="str">
        <f>'Client Info'!A1457</f>
        <v>EDC2794DRR</v>
      </c>
      <c r="C1457" s="19">
        <f ca="1">(IF('Client Info'!M1457="","",(IF(YEARFRAC('Client Info'!M1457,Reference!$C$4)&lt;1,0,IF(AND(YEARFRAC('Client Info'!M1457,Reference!$C$4)&gt;=1,YEARFRAC('Client Info'!M1457,Reference!$C$4)&lt;=3),5,IF(AND(YEARFRAC('Client Info'!M1457,Reference!$C$4)&gt;=4,YEARFRAC('Client Info'!M1457,Reference!$C$4)&lt;=7),15,IF(YEARFRAC('Client Info'!M1457,Reference!$C$4)&gt;=8,25,IF(YEARFRAC('Client Info'!M1457,Reference!$C$4)=YEARFRAC('Client Info'!M1457,Reference!$C$4),0,0))))))))</f>
        <v>25</v>
      </c>
      <c r="D1457" s="19">
        <f>IF(OR('Client Info'!J1457=Reference!$A$7),0,IF(OR(Reference!$A$5='Client Info'!J1457, 'Client Info'!J1457=Reference!$A$19,'Client Info'!J1457=Reference!$A$23,'Client Info'!J1457=Reference!$A$12),25, IF(OR('Client Info'!J1457=Reference!$A$6, 'Client Info'!J1457=Reference!$A$16),15, IF(OR('Client Info'!J1457=Reference!$A$4,'Client Info'!J1457=Reference!$A$13,'Client Info'!J1457=Reference!$A$17,),5,0))))</f>
        <v>5</v>
      </c>
      <c r="E1457" s="19">
        <f>IF('Client Info'!O1457&lt;Reference!$E$5,0,IF(AND('Client Info'!O1457&gt;=Reference!$E$5,'Client Info'!O1457&lt;Reference!$E$6),5,IF(AND('Client Info'!O1457&gt;=Reference!$E$6,'Client Info'!O1457&lt;Reference!$E$7),15,IF(Reference!$E$7&lt;='Client Info'!O1457,25))))</f>
        <v>0</v>
      </c>
      <c r="F1457" s="19">
        <f>IF(OR('Client Info'!R1457=Reference!$B$4,'Client Info'!R1457=Reference!$B$5,'Client Info'!R1457=Reference!$B$6),25,0)</f>
        <v>0</v>
      </c>
      <c r="G1457" s="19">
        <f t="shared" ca="1" si="24"/>
        <v>30</v>
      </c>
      <c r="H1457" s="19" t="s">
        <v>1365</v>
      </c>
    </row>
    <row r="1458" spans="1:8" x14ac:dyDescent="0.35">
      <c r="A1458" s="7" t="str">
        <f>VLOOKUP(B1458,'Client Info'!$A:$B,2, FALSE)</f>
        <v>Gonzalo Fernandez</v>
      </c>
      <c r="B1458" s="19" t="str">
        <f>'Client Info'!A1458</f>
        <v>EDC1968g</v>
      </c>
      <c r="C1458" s="19" t="str">
        <f>(IF('Client Info'!M1458="","",(IF(YEARFRAC('Client Info'!M1458,Reference!$C$4)&lt;1,0,IF(AND(YEARFRAC('Client Info'!M1458,Reference!$C$4)&gt;=1,YEARFRAC('Client Info'!M1458,Reference!$C$4)&lt;=3),5,IF(AND(YEARFRAC('Client Info'!M1458,Reference!$C$4)&gt;=4,YEARFRAC('Client Info'!M1458,Reference!$C$4)&lt;=7),15,IF(YEARFRAC('Client Info'!M1458,Reference!$C$4)&gt;=8,25,IF(YEARFRAC('Client Info'!M1458,Reference!$C$4)=YEARFRAC('Client Info'!M1458,Reference!$C$4),0,0))))))))</f>
        <v/>
      </c>
      <c r="D1458" s="19">
        <f>IF(OR('Client Info'!J1458=Reference!$A$7),0,IF(OR(Reference!$A$5='Client Info'!J1458, 'Client Info'!J1458=Reference!$A$19,'Client Info'!J1458=Reference!$A$23,'Client Info'!J1458=Reference!$A$12),25, IF(OR('Client Info'!J1458=Reference!$A$6, 'Client Info'!J1458=Reference!$A$16),15, IF(OR('Client Info'!J1458=Reference!$A$4,'Client Info'!J1458=Reference!$A$13,'Client Info'!J1458=Reference!$A$17,),5,0))))</f>
        <v>5</v>
      </c>
      <c r="E1458" s="19">
        <f>IF('Client Info'!O1458&lt;Reference!$E$5,0,IF(AND('Client Info'!O1458&gt;=Reference!$E$5,'Client Info'!O1458&lt;Reference!$E$6),5,IF(AND('Client Info'!O1458&gt;=Reference!$E$6,'Client Info'!O1458&lt;Reference!$E$7),15,IF(Reference!$E$7&lt;='Client Info'!O1458,25))))</f>
        <v>0</v>
      </c>
      <c r="F1458" s="19">
        <f>IF(OR('Client Info'!R1458=Reference!$B$4,'Client Info'!R1458=Reference!$B$5,'Client Info'!R1458=Reference!$B$6),25,0)</f>
        <v>25</v>
      </c>
      <c r="G1458" s="19">
        <f t="shared" si="24"/>
        <v>30</v>
      </c>
      <c r="H1458" s="19" t="s">
        <v>848</v>
      </c>
    </row>
    <row r="1459" spans="1:8" x14ac:dyDescent="0.35">
      <c r="A1459" s="7" t="str">
        <f>VLOOKUP(B1459,'Client Info'!$A:$B,2, FALSE)</f>
        <v>Sylvia Martini</v>
      </c>
      <c r="B1459" s="19" t="str">
        <f>'Client Info'!A1459</f>
        <v>EDC0362</v>
      </c>
      <c r="C1459" s="19">
        <f ca="1">(IF('Client Info'!M1459="","",(IF(YEARFRAC('Client Info'!M1459,Reference!$C$4)&lt;1,0,IF(AND(YEARFRAC('Client Info'!M1459,Reference!$C$4)&gt;=1,YEARFRAC('Client Info'!M1459,Reference!$C$4)&lt;=3),5,IF(AND(YEARFRAC('Client Info'!M1459,Reference!$C$4)&gt;=4,YEARFRAC('Client Info'!M1459,Reference!$C$4)&lt;=7),15,IF(YEARFRAC('Client Info'!M1459,Reference!$C$4)&gt;=8,25,IF(YEARFRAC('Client Info'!M1459,Reference!$C$4)=YEARFRAC('Client Info'!M1459,Reference!$C$4),0,0))))))))</f>
        <v>5</v>
      </c>
      <c r="D1459" s="19">
        <f>IF(OR('Client Info'!J1459=Reference!$A$7),0,IF(OR(Reference!$A$5='Client Info'!J1459, 'Client Info'!J1459=Reference!$A$19,'Client Info'!J1459=Reference!$A$23,'Client Info'!J1459=Reference!$A$12),25, IF(OR('Client Info'!J1459=Reference!$A$6, 'Client Info'!J1459=Reference!$A$16),15, IF(OR('Client Info'!J1459=Reference!$A$4,'Client Info'!J1459=Reference!$A$13,'Client Info'!J1459=Reference!$A$17,),5,0))))</f>
        <v>5</v>
      </c>
      <c r="E1459" s="19">
        <f>IF('Client Info'!O1459&lt;Reference!$E$5,0,IF(AND('Client Info'!O1459&gt;=Reference!$E$5,'Client Info'!O1459&lt;Reference!$E$6),5,IF(AND('Client Info'!O1459&gt;=Reference!$E$6,'Client Info'!O1459&lt;Reference!$E$7),15,IF(Reference!$E$7&lt;='Client Info'!O1459,25))))</f>
        <v>0</v>
      </c>
      <c r="F1459" s="19">
        <f>IF(OR('Client Info'!R1459=Reference!$B$4,'Client Info'!R1459=Reference!$B$5,'Client Info'!R1459=Reference!$B$6),25,0)</f>
        <v>0</v>
      </c>
      <c r="G1459" s="19">
        <f t="shared" ca="1" si="24"/>
        <v>10</v>
      </c>
      <c r="H1459" s="19" t="s">
        <v>822</v>
      </c>
    </row>
    <row r="1460" spans="1:8" x14ac:dyDescent="0.35">
      <c r="A1460" s="7" t="str">
        <f>VLOOKUP(B1460,'Client Info'!$A:$B,2, FALSE)</f>
        <v>Ray Bowman</v>
      </c>
      <c r="B1460" s="19" t="str">
        <f>'Client Info'!A1460</f>
        <v>EDC2620</v>
      </c>
      <c r="C1460" s="19">
        <f ca="1">(IF('Client Info'!M1460="","",(IF(YEARFRAC('Client Info'!M1460,Reference!$C$4)&lt;1,0,IF(AND(YEARFRAC('Client Info'!M1460,Reference!$C$4)&gt;=1,YEARFRAC('Client Info'!M1460,Reference!$C$4)&lt;=3),5,IF(AND(YEARFRAC('Client Info'!M1460,Reference!$C$4)&gt;=4,YEARFRAC('Client Info'!M1460,Reference!$C$4)&lt;=7),15,IF(YEARFRAC('Client Info'!M1460,Reference!$C$4)&gt;=8,25,IF(YEARFRAC('Client Info'!M1460,Reference!$C$4)=YEARFRAC('Client Info'!M1460,Reference!$C$4),0,0))))))))</f>
        <v>0</v>
      </c>
      <c r="D1460" s="19">
        <f>IF(OR('Client Info'!J1460=Reference!$A$7),0,IF(OR(Reference!$A$5='Client Info'!J1460, 'Client Info'!J1460=Reference!$A$19,'Client Info'!J1460=Reference!$A$23,'Client Info'!J1460=Reference!$A$12),25, IF(OR('Client Info'!J1460=Reference!$A$6, 'Client Info'!J1460=Reference!$A$16),15, IF(OR('Client Info'!J1460=Reference!$A$4,'Client Info'!J1460=Reference!$A$13,'Client Info'!J1460=Reference!$A$17,),5,0))))</f>
        <v>25</v>
      </c>
      <c r="E1460" s="19">
        <f>IF('Client Info'!O1460&lt;Reference!$E$5,0,IF(AND('Client Info'!O1460&gt;=Reference!$E$5,'Client Info'!O1460&lt;Reference!$E$6),5,IF(AND('Client Info'!O1460&gt;=Reference!$E$6,'Client Info'!O1460&lt;Reference!$E$7),15,IF(Reference!$E$7&lt;='Client Info'!O1460,25))))</f>
        <v>5</v>
      </c>
      <c r="F1460" s="19">
        <f>IF(OR('Client Info'!R1460=Reference!$B$4,'Client Info'!R1460=Reference!$B$5,'Client Info'!R1460=Reference!$B$6),25,0)</f>
        <v>0</v>
      </c>
      <c r="G1460" s="19">
        <f t="shared" ca="1" si="24"/>
        <v>30</v>
      </c>
      <c r="H1460" s="19" t="s">
        <v>912</v>
      </c>
    </row>
    <row r="1461" spans="1:8" x14ac:dyDescent="0.35">
      <c r="A1461" s="7" t="str">
        <f>VLOOKUP(B1461,'Client Info'!$A:$B,2, FALSE)</f>
        <v>Anthony C. Elliott</v>
      </c>
      <c r="B1461" s="19" t="str">
        <f>'Client Info'!A1461</f>
        <v>EDC2811DR</v>
      </c>
      <c r="C1461" s="19">
        <f ca="1">(IF('Client Info'!M1461="","",(IF(YEARFRAC('Client Info'!M1461,Reference!$C$4)&lt;1,0,IF(AND(YEARFRAC('Client Info'!M1461,Reference!$C$4)&gt;=1,YEARFRAC('Client Info'!M1461,Reference!$C$4)&lt;=3),5,IF(AND(YEARFRAC('Client Info'!M1461,Reference!$C$4)&gt;=4,YEARFRAC('Client Info'!M1461,Reference!$C$4)&lt;=7),15,IF(YEARFRAC('Client Info'!M1461,Reference!$C$4)&gt;=8,25,IF(YEARFRAC('Client Info'!M1461,Reference!$C$4)=YEARFRAC('Client Info'!M1461,Reference!$C$4),0,0))))))))</f>
        <v>25</v>
      </c>
      <c r="D1461" s="19">
        <f>IF(OR('Client Info'!J1461=Reference!$A$7),0,IF(OR(Reference!$A$5='Client Info'!J1461, 'Client Info'!J1461=Reference!$A$19,'Client Info'!J1461=Reference!$A$23,'Client Info'!J1461=Reference!$A$12),25, IF(OR('Client Info'!J1461=Reference!$A$6, 'Client Info'!J1461=Reference!$A$16),15, IF(OR('Client Info'!J1461=Reference!$A$4,'Client Info'!J1461=Reference!$A$13,'Client Info'!J1461=Reference!$A$17,),5,0))))</f>
        <v>5</v>
      </c>
      <c r="E1461" s="19">
        <f>IF('Client Info'!O1461&lt;Reference!$E$5,0,IF(AND('Client Info'!O1461&gt;=Reference!$E$5,'Client Info'!O1461&lt;Reference!$E$6),5,IF(AND('Client Info'!O1461&gt;=Reference!$E$6,'Client Info'!O1461&lt;Reference!$E$7),15,IF(Reference!$E$7&lt;='Client Info'!O1461,25))))</f>
        <v>15</v>
      </c>
      <c r="F1461" s="19">
        <f>IF(OR('Client Info'!R1461=Reference!$B$4,'Client Info'!R1461=Reference!$B$5,'Client Info'!R1461=Reference!$B$6),25,0)</f>
        <v>0</v>
      </c>
      <c r="G1461" s="19">
        <f t="shared" ca="1" si="24"/>
        <v>45</v>
      </c>
      <c r="H1461" s="19" t="s">
        <v>1365</v>
      </c>
    </row>
    <row r="1462" spans="1:8" x14ac:dyDescent="0.35">
      <c r="A1462" s="7" t="str">
        <f>VLOOKUP(B1462,'Client Info'!$A:$B,2, FALSE)</f>
        <v>Pat Sweeney</v>
      </c>
      <c r="B1462" s="19" t="str">
        <f>'Client Info'!A1462</f>
        <v>VCCX0465</v>
      </c>
      <c r="C1462" s="19" t="str">
        <f>(IF('Client Info'!M1462="","",(IF(YEARFRAC('Client Info'!M1462,Reference!$C$4)&lt;1,0,IF(AND(YEARFRAC('Client Info'!M1462,Reference!$C$4)&gt;=1,YEARFRAC('Client Info'!M1462,Reference!$C$4)&lt;=3),5,IF(AND(YEARFRAC('Client Info'!M1462,Reference!$C$4)&gt;=4,YEARFRAC('Client Info'!M1462,Reference!$C$4)&lt;=7),15,IF(YEARFRAC('Client Info'!M1462,Reference!$C$4)&gt;=8,25,IF(YEARFRAC('Client Info'!M1462,Reference!$C$4)=YEARFRAC('Client Info'!M1462,Reference!$C$4),0,0))))))))</f>
        <v/>
      </c>
      <c r="D1462" s="19">
        <f>IF(OR('Client Info'!J1462=Reference!$A$7),0,IF(OR(Reference!$A$5='Client Info'!J1462, 'Client Info'!J1462=Reference!$A$19,'Client Info'!J1462=Reference!$A$23,'Client Info'!J1462=Reference!$A$12),25, IF(OR('Client Info'!J1462=Reference!$A$6, 'Client Info'!J1462=Reference!$A$16),15, IF(OR('Client Info'!J1462=Reference!$A$4,'Client Info'!J1462=Reference!$A$13,'Client Info'!J1462=Reference!$A$17,),5,0))))</f>
        <v>5</v>
      </c>
      <c r="E1462" s="19">
        <f>IF('Client Info'!O1462&lt;Reference!$E$5,0,IF(AND('Client Info'!O1462&gt;=Reference!$E$5,'Client Info'!O1462&lt;Reference!$E$6),5,IF(AND('Client Info'!O1462&gt;=Reference!$E$6,'Client Info'!O1462&lt;Reference!$E$7),15,IF(Reference!$E$7&lt;='Client Info'!O1462,25))))</f>
        <v>0</v>
      </c>
      <c r="F1462" s="19">
        <f>IF(OR('Client Info'!R1462=Reference!$B$4,'Client Info'!R1462=Reference!$B$5,'Client Info'!R1462=Reference!$B$6),25,0)</f>
        <v>0</v>
      </c>
      <c r="G1462" s="19">
        <f t="shared" si="24"/>
        <v>5</v>
      </c>
      <c r="H1462" s="19" t="s">
        <v>796</v>
      </c>
    </row>
    <row r="1463" spans="1:8" x14ac:dyDescent="0.35">
      <c r="A1463" s="7" t="str">
        <f>VLOOKUP(B1463,'Client Info'!$A:$B,2, FALSE)</f>
        <v>Carlos Conejo</v>
      </c>
      <c r="B1463" s="19" t="str">
        <f>'Client Info'!A1463</f>
        <v>EDC1282</v>
      </c>
      <c r="C1463" s="19">
        <f ca="1">(IF('Client Info'!M1463="","",(IF(YEARFRAC('Client Info'!M1463,Reference!$C$4)&lt;1,0,IF(AND(YEARFRAC('Client Info'!M1463,Reference!$C$4)&gt;=1,YEARFRAC('Client Info'!M1463,Reference!$C$4)&lt;=3),5,IF(AND(YEARFRAC('Client Info'!M1463,Reference!$C$4)&gt;=4,YEARFRAC('Client Info'!M1463,Reference!$C$4)&lt;=7),15,IF(YEARFRAC('Client Info'!M1463,Reference!$C$4)&gt;=8,25,IF(YEARFRAC('Client Info'!M1463,Reference!$C$4)=YEARFRAC('Client Info'!M1463,Reference!$C$4),0,0))))))))</f>
        <v>25</v>
      </c>
      <c r="D1463" s="19">
        <f>IF(OR('Client Info'!J1463=Reference!$A$7),0,IF(OR(Reference!$A$5='Client Info'!J1463, 'Client Info'!J1463=Reference!$A$19,'Client Info'!J1463=Reference!$A$23,'Client Info'!J1463=Reference!$A$12),25, IF(OR('Client Info'!J1463=Reference!$A$6, 'Client Info'!J1463=Reference!$A$16),15, IF(OR('Client Info'!J1463=Reference!$A$4,'Client Info'!J1463=Reference!$A$13,'Client Info'!J1463=Reference!$A$17,),5,0))))</f>
        <v>25</v>
      </c>
      <c r="E1463" s="19">
        <f>IF('Client Info'!O1463&lt;Reference!$E$5,0,IF(AND('Client Info'!O1463&gt;=Reference!$E$5,'Client Info'!O1463&lt;Reference!$E$6),5,IF(AND('Client Info'!O1463&gt;=Reference!$E$6,'Client Info'!O1463&lt;Reference!$E$7),15,IF(Reference!$E$7&lt;='Client Info'!O1463,25))))</f>
        <v>25</v>
      </c>
      <c r="F1463" s="19">
        <f>IF(OR('Client Info'!R1463=Reference!$B$4,'Client Info'!R1463=Reference!$B$5,'Client Info'!R1463=Reference!$B$6),25,0)</f>
        <v>0</v>
      </c>
      <c r="G1463" s="19">
        <f t="shared" ca="1" si="24"/>
        <v>75</v>
      </c>
      <c r="H1463" s="19" t="s">
        <v>1261</v>
      </c>
    </row>
    <row r="1464" spans="1:8" x14ac:dyDescent="0.35">
      <c r="A1464" s="7" t="str">
        <f>VLOOKUP(B1464,'Client Info'!$A:$B,2, FALSE)</f>
        <v>Bill Bartels</v>
      </c>
      <c r="B1464" s="19" t="str">
        <f>'Client Info'!A1464</f>
        <v>EDC1288</v>
      </c>
      <c r="C1464" s="19">
        <f ca="1">(IF('Client Info'!M1464="","",(IF(YEARFRAC('Client Info'!M1464,Reference!$C$4)&lt;1,0,IF(AND(YEARFRAC('Client Info'!M1464,Reference!$C$4)&gt;=1,YEARFRAC('Client Info'!M1464,Reference!$C$4)&lt;=3),5,IF(AND(YEARFRAC('Client Info'!M1464,Reference!$C$4)&gt;=4,YEARFRAC('Client Info'!M1464,Reference!$C$4)&lt;=7),15,IF(YEARFRAC('Client Info'!M1464,Reference!$C$4)&gt;=8,25,IF(YEARFRAC('Client Info'!M1464,Reference!$C$4)=YEARFRAC('Client Info'!M1464,Reference!$C$4),0,0))))))))</f>
        <v>25</v>
      </c>
      <c r="D1464" s="19">
        <f>IF(OR('Client Info'!J1464=Reference!$A$7),0,IF(OR(Reference!$A$5='Client Info'!J1464, 'Client Info'!J1464=Reference!$A$19,'Client Info'!J1464=Reference!$A$23,'Client Info'!J1464=Reference!$A$12),25, IF(OR('Client Info'!J1464=Reference!$A$6, 'Client Info'!J1464=Reference!$A$16),15, IF(OR('Client Info'!J1464=Reference!$A$4,'Client Info'!J1464=Reference!$A$13,'Client Info'!J1464=Reference!$A$17,),5,0))))</f>
        <v>25</v>
      </c>
      <c r="E1464" s="19">
        <f>IF('Client Info'!O1464&lt;Reference!$E$5,0,IF(AND('Client Info'!O1464&gt;=Reference!$E$5,'Client Info'!O1464&lt;Reference!$E$6),5,IF(AND('Client Info'!O1464&gt;=Reference!$E$6,'Client Info'!O1464&lt;Reference!$E$7),15,IF(Reference!$E$7&lt;='Client Info'!O1464,25))))</f>
        <v>25</v>
      </c>
      <c r="F1464" s="19">
        <f>IF(OR('Client Info'!R1464=Reference!$B$4,'Client Info'!R1464=Reference!$B$5,'Client Info'!R1464=Reference!$B$6),25,0)</f>
        <v>25</v>
      </c>
      <c r="G1464" s="19">
        <f t="shared" ca="1" si="24"/>
        <v>100</v>
      </c>
      <c r="H1464" s="19" t="s">
        <v>812</v>
      </c>
    </row>
    <row r="1465" spans="1:8" x14ac:dyDescent="0.35">
      <c r="A1465" s="7" t="str">
        <f>VLOOKUP(B1465,'Client Info'!$A:$B,2, FALSE)</f>
        <v>Julie Samson</v>
      </c>
      <c r="B1465" s="19" t="str">
        <f>'Client Info'!A1465</f>
        <v>EDC2154</v>
      </c>
      <c r="C1465" s="19">
        <f ca="1">(IF('Client Info'!M1465="","",(IF(YEARFRAC('Client Info'!M1465,Reference!$C$4)&lt;1,0,IF(AND(YEARFRAC('Client Info'!M1465,Reference!$C$4)&gt;=1,YEARFRAC('Client Info'!M1465,Reference!$C$4)&lt;=3),5,IF(AND(YEARFRAC('Client Info'!M1465,Reference!$C$4)&gt;=4,YEARFRAC('Client Info'!M1465,Reference!$C$4)&lt;=7),15,IF(YEARFRAC('Client Info'!M1465,Reference!$C$4)&gt;=8,25,IF(YEARFRAC('Client Info'!M1465,Reference!$C$4)=YEARFRAC('Client Info'!M1465,Reference!$C$4),0,0))))))))</f>
        <v>5</v>
      </c>
      <c r="D1465" s="19">
        <f>IF(OR('Client Info'!J1465=Reference!$A$7),0,IF(OR(Reference!$A$5='Client Info'!J1465, 'Client Info'!J1465=Reference!$A$19,'Client Info'!J1465=Reference!$A$23,'Client Info'!J1465=Reference!$A$12),25, IF(OR('Client Info'!J1465=Reference!$A$6, 'Client Info'!J1465=Reference!$A$16),15, IF(OR('Client Info'!J1465=Reference!$A$4,'Client Info'!J1465=Reference!$A$13,'Client Info'!J1465=Reference!$A$17,),5,0))))</f>
        <v>25</v>
      </c>
      <c r="E1465" s="19">
        <f>IF('Client Info'!O1465&lt;Reference!$E$5,0,IF(AND('Client Info'!O1465&gt;=Reference!$E$5,'Client Info'!O1465&lt;Reference!$E$6),5,IF(AND('Client Info'!O1465&gt;=Reference!$E$6,'Client Info'!O1465&lt;Reference!$E$7),15,IF(Reference!$E$7&lt;='Client Info'!O1465,25))))</f>
        <v>0</v>
      </c>
      <c r="F1465" s="19">
        <f>IF(OR('Client Info'!R1465=Reference!$B$4,'Client Info'!R1465=Reference!$B$5,'Client Info'!R1465=Reference!$B$6),25,0)</f>
        <v>0</v>
      </c>
      <c r="G1465" s="19">
        <f t="shared" ca="1" si="24"/>
        <v>30</v>
      </c>
      <c r="H1465" s="19" t="s">
        <v>835</v>
      </c>
    </row>
    <row r="1466" spans="1:8" x14ac:dyDescent="0.35">
      <c r="A1466" s="7" t="str">
        <f>VLOOKUP(B1466,'Client Info'!$A:$B,2, FALSE)</f>
        <v>Ron R  Meritt</v>
      </c>
      <c r="B1466" s="19" t="str">
        <f>'Client Info'!A1466</f>
        <v>EDC1781g</v>
      </c>
      <c r="C1466" s="19">
        <f ca="1">(IF('Client Info'!M1466="","",(IF(YEARFRAC('Client Info'!M1466,Reference!$C$4)&lt;1,0,IF(AND(YEARFRAC('Client Info'!M1466,Reference!$C$4)&gt;=1,YEARFRAC('Client Info'!M1466,Reference!$C$4)&lt;=3),5,IF(AND(YEARFRAC('Client Info'!M1466,Reference!$C$4)&gt;=4,YEARFRAC('Client Info'!M1466,Reference!$C$4)&lt;=7),15,IF(YEARFRAC('Client Info'!M1466,Reference!$C$4)&gt;=8,25,IF(YEARFRAC('Client Info'!M1466,Reference!$C$4)=YEARFRAC('Client Info'!M1466,Reference!$C$4),0,0))))))))</f>
        <v>5</v>
      </c>
      <c r="D1466" s="19">
        <f>IF(OR('Client Info'!J1466=Reference!$A$7),0,IF(OR(Reference!$A$5='Client Info'!J1466, 'Client Info'!J1466=Reference!$A$19,'Client Info'!J1466=Reference!$A$23,'Client Info'!J1466=Reference!$A$12),25, IF(OR('Client Info'!J1466=Reference!$A$6, 'Client Info'!J1466=Reference!$A$16),15, IF(OR('Client Info'!J1466=Reference!$A$4,'Client Info'!J1466=Reference!$A$13,'Client Info'!J1466=Reference!$A$17,),5,0))))</f>
        <v>25</v>
      </c>
      <c r="E1466" s="19">
        <f>IF('Client Info'!O1466&lt;Reference!$E$5,0,IF(AND('Client Info'!O1466&gt;=Reference!$E$5,'Client Info'!O1466&lt;Reference!$E$6),5,IF(AND('Client Info'!O1466&gt;=Reference!$E$6,'Client Info'!O1466&lt;Reference!$E$7),15,IF(Reference!$E$7&lt;='Client Info'!O1466,25))))</f>
        <v>0</v>
      </c>
      <c r="F1466" s="19">
        <f>IF(OR('Client Info'!R1466=Reference!$B$4,'Client Info'!R1466=Reference!$B$5,'Client Info'!R1466=Reference!$B$6),25,0)</f>
        <v>0</v>
      </c>
      <c r="G1466" s="19">
        <f t="shared" ca="1" si="24"/>
        <v>30</v>
      </c>
      <c r="H1466" s="19" t="s">
        <v>3964</v>
      </c>
    </row>
    <row r="1467" spans="1:8" x14ac:dyDescent="0.35">
      <c r="A1467" s="7" t="str">
        <f>VLOOKUP(B1467,'Client Info'!$A:$B,2, FALSE)</f>
        <v>Gonzalo Fernandez</v>
      </c>
      <c r="B1467" s="19" t="str">
        <f>'Client Info'!A1467</f>
        <v>EDC2076</v>
      </c>
      <c r="C1467" s="19" t="str">
        <f>(IF('Client Info'!M1467="","",(IF(YEARFRAC('Client Info'!M1467,Reference!$C$4)&lt;1,0,IF(AND(YEARFRAC('Client Info'!M1467,Reference!$C$4)&gt;=1,YEARFRAC('Client Info'!M1467,Reference!$C$4)&lt;=3),5,IF(AND(YEARFRAC('Client Info'!M1467,Reference!$C$4)&gt;=4,YEARFRAC('Client Info'!M1467,Reference!$C$4)&lt;=7),15,IF(YEARFRAC('Client Info'!M1467,Reference!$C$4)&gt;=8,25,IF(YEARFRAC('Client Info'!M1467,Reference!$C$4)=YEARFRAC('Client Info'!M1467,Reference!$C$4),0,0))))))))</f>
        <v/>
      </c>
      <c r="D1467" s="19">
        <f>IF(OR('Client Info'!J1467=Reference!$A$7),0,IF(OR(Reference!$A$5='Client Info'!J1467, 'Client Info'!J1467=Reference!$A$19,'Client Info'!J1467=Reference!$A$23,'Client Info'!J1467=Reference!$A$12),25, IF(OR('Client Info'!J1467=Reference!$A$6, 'Client Info'!J1467=Reference!$A$16),15, IF(OR('Client Info'!J1467=Reference!$A$4,'Client Info'!J1467=Reference!$A$13,'Client Info'!J1467=Reference!$A$17,),5,0))))</f>
        <v>0</v>
      </c>
      <c r="E1467" s="19">
        <f>IF('Client Info'!O1467&lt;Reference!$E$5,0,IF(AND('Client Info'!O1467&gt;=Reference!$E$5,'Client Info'!O1467&lt;Reference!$E$6),5,IF(AND('Client Info'!O1467&gt;=Reference!$E$6,'Client Info'!O1467&lt;Reference!$E$7),15,IF(Reference!$E$7&lt;='Client Info'!O1467,25))))</f>
        <v>0</v>
      </c>
      <c r="F1467" s="19">
        <f>IF(OR('Client Info'!R1467=Reference!$B$4,'Client Info'!R1467=Reference!$B$5,'Client Info'!R1467=Reference!$B$6),25,0)</f>
        <v>0</v>
      </c>
      <c r="G1467" s="19">
        <f t="shared" si="24"/>
        <v>0</v>
      </c>
      <c r="H1467" s="19" t="s">
        <v>848</v>
      </c>
    </row>
    <row r="1468" spans="1:8" x14ac:dyDescent="0.35">
      <c r="A1468" s="7" t="str">
        <f>VLOOKUP(B1468,'Client Info'!$A:$B,2, FALSE)</f>
        <v>Mary Anne Rooney</v>
      </c>
      <c r="B1468" s="19" t="str">
        <f>'Client Info'!A1468</f>
        <v>EDC0126</v>
      </c>
      <c r="C1468" s="19">
        <f ca="1">(IF('Client Info'!M1468="","",(IF(YEARFRAC('Client Info'!M1468,Reference!$C$4)&lt;1,0,IF(AND(YEARFRAC('Client Info'!M1468,Reference!$C$4)&gt;=1,YEARFRAC('Client Info'!M1468,Reference!$C$4)&lt;=3),5,IF(AND(YEARFRAC('Client Info'!M1468,Reference!$C$4)&gt;=4,YEARFRAC('Client Info'!M1468,Reference!$C$4)&lt;=7),15,IF(YEARFRAC('Client Info'!M1468,Reference!$C$4)&gt;=8,25,IF(YEARFRAC('Client Info'!M1468,Reference!$C$4)=YEARFRAC('Client Info'!M1468,Reference!$C$4),0,0))))))))</f>
        <v>25</v>
      </c>
      <c r="D1468" s="19">
        <f>IF(OR('Client Info'!J1468=Reference!$A$7),0,IF(OR(Reference!$A$5='Client Info'!J1468, 'Client Info'!J1468=Reference!$A$19,'Client Info'!J1468=Reference!$A$23,'Client Info'!J1468=Reference!$A$12),25, IF(OR('Client Info'!J1468=Reference!$A$6, 'Client Info'!J1468=Reference!$A$16),15, IF(OR('Client Info'!J1468=Reference!$A$4,'Client Info'!J1468=Reference!$A$13,'Client Info'!J1468=Reference!$A$17,),5,0))))</f>
        <v>25</v>
      </c>
      <c r="E1468" s="19">
        <f>IF('Client Info'!O1468&lt;Reference!$E$5,0,IF(AND('Client Info'!O1468&gt;=Reference!$E$5,'Client Info'!O1468&lt;Reference!$E$6),5,IF(AND('Client Info'!O1468&gt;=Reference!$E$6,'Client Info'!O1468&lt;Reference!$E$7),15,IF(Reference!$E$7&lt;='Client Info'!O1468,25))))</f>
        <v>25</v>
      </c>
      <c r="F1468" s="19">
        <f>IF(OR('Client Info'!R1468=Reference!$B$4,'Client Info'!R1468=Reference!$B$5,'Client Info'!R1468=Reference!$B$6),25,0)</f>
        <v>25</v>
      </c>
      <c r="G1468" s="19">
        <f t="shared" ca="1" si="24"/>
        <v>100</v>
      </c>
      <c r="H1468" s="19" t="s">
        <v>1659</v>
      </c>
    </row>
    <row r="1469" spans="1:8" x14ac:dyDescent="0.35">
      <c r="A1469" s="7" t="str">
        <f>VLOOKUP(B1469,'Client Info'!$A:$B,2, FALSE)</f>
        <v>Marvin Boateng</v>
      </c>
      <c r="B1469" s="19" t="str">
        <f>'Client Info'!A1469</f>
        <v>EDC2002</v>
      </c>
      <c r="C1469" s="19">
        <f ca="1">(IF('Client Info'!M1469="","",(IF(YEARFRAC('Client Info'!M1469,Reference!$C$4)&lt;1,0,IF(AND(YEARFRAC('Client Info'!M1469,Reference!$C$4)&gt;=1,YEARFRAC('Client Info'!M1469,Reference!$C$4)&lt;=3),5,IF(AND(YEARFRAC('Client Info'!M1469,Reference!$C$4)&gt;=4,YEARFRAC('Client Info'!M1469,Reference!$C$4)&lt;=7),15,IF(YEARFRAC('Client Info'!M1469,Reference!$C$4)&gt;=8,25,IF(YEARFRAC('Client Info'!M1469,Reference!$C$4)=YEARFRAC('Client Info'!M1469,Reference!$C$4),0,0))))))))</f>
        <v>5</v>
      </c>
      <c r="D1469" s="19">
        <f>IF(OR('Client Info'!J1469=Reference!$A$7),0,IF(OR(Reference!$A$5='Client Info'!J1469, 'Client Info'!J1469=Reference!$A$19,'Client Info'!J1469=Reference!$A$23,'Client Info'!J1469=Reference!$A$12),25, IF(OR('Client Info'!J1469=Reference!$A$6, 'Client Info'!J1469=Reference!$A$16),15, IF(OR('Client Info'!J1469=Reference!$A$4,'Client Info'!J1469=Reference!$A$13,'Client Info'!J1469=Reference!$A$17,),5,0))))</f>
        <v>5</v>
      </c>
      <c r="E1469" s="19">
        <f>IF('Client Info'!O1469&lt;Reference!$E$5,0,IF(AND('Client Info'!O1469&gt;=Reference!$E$5,'Client Info'!O1469&lt;Reference!$E$6),5,IF(AND('Client Info'!O1469&gt;=Reference!$E$6,'Client Info'!O1469&lt;Reference!$E$7),15,IF(Reference!$E$7&lt;='Client Info'!O1469,25))))</f>
        <v>0</v>
      </c>
      <c r="F1469" s="19">
        <f>IF(OR('Client Info'!R1469=Reference!$B$4,'Client Info'!R1469=Reference!$B$5,'Client Info'!R1469=Reference!$B$6),25,0)</f>
        <v>0</v>
      </c>
      <c r="G1469" s="19">
        <f t="shared" ca="1" si="24"/>
        <v>10</v>
      </c>
      <c r="H1469" s="19" t="s">
        <v>921</v>
      </c>
    </row>
    <row r="1470" spans="1:8" x14ac:dyDescent="0.35">
      <c r="A1470" s="7" t="str">
        <f>VLOOKUP(B1470,'Client Info'!$A:$B,2, FALSE)</f>
        <v>Ray Bowman</v>
      </c>
      <c r="B1470" s="19" t="str">
        <f>'Client Info'!A1470</f>
        <v>EDC2356</v>
      </c>
      <c r="C1470" s="19" t="str">
        <f>(IF('Client Info'!M1470="","",(IF(YEARFRAC('Client Info'!M1470,Reference!$C$4)&lt;1,0,IF(AND(YEARFRAC('Client Info'!M1470,Reference!$C$4)&gt;=1,YEARFRAC('Client Info'!M1470,Reference!$C$4)&lt;=3),5,IF(AND(YEARFRAC('Client Info'!M1470,Reference!$C$4)&gt;=4,YEARFRAC('Client Info'!M1470,Reference!$C$4)&lt;=7),15,IF(YEARFRAC('Client Info'!M1470,Reference!$C$4)&gt;=8,25,IF(YEARFRAC('Client Info'!M1470,Reference!$C$4)=YEARFRAC('Client Info'!M1470,Reference!$C$4),0,0))))))))</f>
        <v/>
      </c>
      <c r="D1470" s="19">
        <f>IF(OR('Client Info'!J1470=Reference!$A$7),0,IF(OR(Reference!$A$5='Client Info'!J1470, 'Client Info'!J1470=Reference!$A$19,'Client Info'!J1470=Reference!$A$23,'Client Info'!J1470=Reference!$A$12),25, IF(OR('Client Info'!J1470=Reference!$A$6, 'Client Info'!J1470=Reference!$A$16),15, IF(OR('Client Info'!J1470=Reference!$A$4,'Client Info'!J1470=Reference!$A$13,'Client Info'!J1470=Reference!$A$17,),5,0))))</f>
        <v>25</v>
      </c>
      <c r="E1470" s="19">
        <f>IF('Client Info'!O1470&lt;Reference!$E$5,0,IF(AND('Client Info'!O1470&gt;=Reference!$E$5,'Client Info'!O1470&lt;Reference!$E$6),5,IF(AND('Client Info'!O1470&gt;=Reference!$E$6,'Client Info'!O1470&lt;Reference!$E$7),15,IF(Reference!$E$7&lt;='Client Info'!O1470,25))))</f>
        <v>0</v>
      </c>
      <c r="F1470" s="19">
        <f>IF(OR('Client Info'!R1470=Reference!$B$4,'Client Info'!R1470=Reference!$B$5,'Client Info'!R1470=Reference!$B$6),25,0)</f>
        <v>25</v>
      </c>
      <c r="G1470" s="19">
        <f t="shared" si="24"/>
        <v>50</v>
      </c>
      <c r="H1470" s="19" t="s">
        <v>912</v>
      </c>
    </row>
    <row r="1471" spans="1:8" x14ac:dyDescent="0.35">
      <c r="A1471" s="7" t="str">
        <f>VLOOKUP(B1471,'Client Info'!$A:$B,2, FALSE)</f>
        <v>Marvin Boateng</v>
      </c>
      <c r="B1471" s="19" t="str">
        <f>'Client Info'!A1471</f>
        <v>EDC2011g</v>
      </c>
      <c r="C1471" s="19">
        <f ca="1">(IF('Client Info'!M1471="","",(IF(YEARFRAC('Client Info'!M1471,Reference!$C$4)&lt;1,0,IF(AND(YEARFRAC('Client Info'!M1471,Reference!$C$4)&gt;=1,YEARFRAC('Client Info'!M1471,Reference!$C$4)&lt;=3),5,IF(AND(YEARFRAC('Client Info'!M1471,Reference!$C$4)&gt;=4,YEARFRAC('Client Info'!M1471,Reference!$C$4)&lt;=7),15,IF(YEARFRAC('Client Info'!M1471,Reference!$C$4)&gt;=8,25,IF(YEARFRAC('Client Info'!M1471,Reference!$C$4)=YEARFRAC('Client Info'!M1471,Reference!$C$4),0,0))))))))</f>
        <v>15</v>
      </c>
      <c r="D1471" s="19">
        <f>IF(OR('Client Info'!J1471=Reference!$A$7),0,IF(OR(Reference!$A$5='Client Info'!J1471, 'Client Info'!J1471=Reference!$A$19,'Client Info'!J1471=Reference!$A$23,'Client Info'!J1471=Reference!$A$12),25, IF(OR('Client Info'!J1471=Reference!$A$6, 'Client Info'!J1471=Reference!$A$16),15, IF(OR('Client Info'!J1471=Reference!$A$4,'Client Info'!J1471=Reference!$A$13,'Client Info'!J1471=Reference!$A$17,),5,0))))</f>
        <v>15</v>
      </c>
      <c r="E1471" s="19">
        <f>IF('Client Info'!O1471&lt;Reference!$E$5,0,IF(AND('Client Info'!O1471&gt;=Reference!$E$5,'Client Info'!O1471&lt;Reference!$E$6),5,IF(AND('Client Info'!O1471&gt;=Reference!$E$6,'Client Info'!O1471&lt;Reference!$E$7),15,IF(Reference!$E$7&lt;='Client Info'!O1471,25))))</f>
        <v>0</v>
      </c>
      <c r="F1471" s="19">
        <f>IF(OR('Client Info'!R1471=Reference!$B$4,'Client Info'!R1471=Reference!$B$5,'Client Info'!R1471=Reference!$B$6),25,0)</f>
        <v>0</v>
      </c>
      <c r="G1471" s="19">
        <f t="shared" ca="1" si="24"/>
        <v>30</v>
      </c>
      <c r="H1471" s="19" t="s">
        <v>921</v>
      </c>
    </row>
    <row r="1472" spans="1:8" x14ac:dyDescent="0.35">
      <c r="A1472" s="7" t="str">
        <f>VLOOKUP(B1472,'Client Info'!$A:$B,2, FALSE)</f>
        <v>Pat Sweeney</v>
      </c>
      <c r="B1472" s="19" t="str">
        <f>'Client Info'!A1472</f>
        <v>EDC1542</v>
      </c>
      <c r="C1472" s="19">
        <f ca="1">(IF('Client Info'!M1472="","",(IF(YEARFRAC('Client Info'!M1472,Reference!$C$4)&lt;1,0,IF(AND(YEARFRAC('Client Info'!M1472,Reference!$C$4)&gt;=1,YEARFRAC('Client Info'!M1472,Reference!$C$4)&lt;=3),5,IF(AND(YEARFRAC('Client Info'!M1472,Reference!$C$4)&gt;=4,YEARFRAC('Client Info'!M1472,Reference!$C$4)&lt;=7),15,IF(YEARFRAC('Client Info'!M1472,Reference!$C$4)&gt;=8,25,IF(YEARFRAC('Client Info'!M1472,Reference!$C$4)=YEARFRAC('Client Info'!M1472,Reference!$C$4),0,0))))))))</f>
        <v>15</v>
      </c>
      <c r="D1472" s="19">
        <f>IF(OR('Client Info'!J1472=Reference!$A$7),0,IF(OR(Reference!$A$5='Client Info'!J1472, 'Client Info'!J1472=Reference!$A$19,'Client Info'!J1472=Reference!$A$23,'Client Info'!J1472=Reference!$A$12),25, IF(OR('Client Info'!J1472=Reference!$A$6, 'Client Info'!J1472=Reference!$A$16),15, IF(OR('Client Info'!J1472=Reference!$A$4,'Client Info'!J1472=Reference!$A$13,'Client Info'!J1472=Reference!$A$17,),5,0))))</f>
        <v>15</v>
      </c>
      <c r="E1472" s="19">
        <f>IF('Client Info'!O1472&lt;Reference!$E$5,0,IF(AND('Client Info'!O1472&gt;=Reference!$E$5,'Client Info'!O1472&lt;Reference!$E$6),5,IF(AND('Client Info'!O1472&gt;=Reference!$E$6,'Client Info'!O1472&lt;Reference!$E$7),15,IF(Reference!$E$7&lt;='Client Info'!O1472,25))))</f>
        <v>0</v>
      </c>
      <c r="F1472" s="19">
        <f>IF(OR('Client Info'!R1472=Reference!$B$4,'Client Info'!R1472=Reference!$B$5,'Client Info'!R1472=Reference!$B$6),25,0)</f>
        <v>0</v>
      </c>
      <c r="G1472" s="19">
        <f t="shared" ca="1" si="24"/>
        <v>30</v>
      </c>
      <c r="H1472" s="19" t="s">
        <v>796</v>
      </c>
    </row>
    <row r="1473" spans="1:8" x14ac:dyDescent="0.35">
      <c r="A1473" s="7" t="str">
        <f>VLOOKUP(B1473,'Client Info'!$A:$B,2, FALSE)</f>
        <v>Clare Briglio</v>
      </c>
      <c r="B1473" s="19" t="str">
        <f>'Client Info'!A1473</f>
        <v>EDC2324</v>
      </c>
      <c r="C1473" s="19">
        <f ca="1">(IF('Client Info'!M1473="","",(IF(YEARFRAC('Client Info'!M1473,Reference!$C$4)&lt;1,0,IF(AND(YEARFRAC('Client Info'!M1473,Reference!$C$4)&gt;=1,YEARFRAC('Client Info'!M1473,Reference!$C$4)&lt;=3),5,IF(AND(YEARFRAC('Client Info'!M1473,Reference!$C$4)&gt;=4,YEARFRAC('Client Info'!M1473,Reference!$C$4)&lt;=7),15,IF(YEARFRAC('Client Info'!M1473,Reference!$C$4)&gt;=8,25,IF(YEARFRAC('Client Info'!M1473,Reference!$C$4)=YEARFRAC('Client Info'!M1473,Reference!$C$4),0,0))))))))</f>
        <v>5</v>
      </c>
      <c r="D1473" s="19">
        <f>IF(OR('Client Info'!J1473=Reference!$A$7),0,IF(OR(Reference!$A$5='Client Info'!J1473, 'Client Info'!J1473=Reference!$A$19,'Client Info'!J1473=Reference!$A$23,'Client Info'!J1473=Reference!$A$12),25, IF(OR('Client Info'!J1473=Reference!$A$6, 'Client Info'!J1473=Reference!$A$16),15, IF(OR('Client Info'!J1473=Reference!$A$4,'Client Info'!J1473=Reference!$A$13,'Client Info'!J1473=Reference!$A$17,),5,0))))</f>
        <v>5</v>
      </c>
      <c r="E1473" s="19">
        <f>IF('Client Info'!O1473&lt;Reference!$E$5,0,IF(AND('Client Info'!O1473&gt;=Reference!$E$5,'Client Info'!O1473&lt;Reference!$E$6),5,IF(AND('Client Info'!O1473&gt;=Reference!$E$6,'Client Info'!O1473&lt;Reference!$E$7),15,IF(Reference!$E$7&lt;='Client Info'!O1473,25))))</f>
        <v>0</v>
      </c>
      <c r="F1473" s="19">
        <f>IF(OR('Client Info'!R1473=Reference!$B$4,'Client Info'!R1473=Reference!$B$5,'Client Info'!R1473=Reference!$B$6),25,0)</f>
        <v>0</v>
      </c>
      <c r="G1473" s="19">
        <f t="shared" ca="1" si="24"/>
        <v>10</v>
      </c>
      <c r="H1473" s="19" t="s">
        <v>809</v>
      </c>
    </row>
    <row r="1474" spans="1:8" x14ac:dyDescent="0.35">
      <c r="A1474" s="7" t="str">
        <f>VLOOKUP(B1474,'Client Info'!$A:$B,2, FALSE)</f>
        <v>Alondra Gaytan</v>
      </c>
      <c r="B1474" s="19" t="str">
        <f>'Client Info'!A1474</f>
        <v>EDC1978g</v>
      </c>
      <c r="C1474" s="19">
        <f ca="1">(IF('Client Info'!M1474="","",(IF(YEARFRAC('Client Info'!M1474,Reference!$C$4)&lt;1,0,IF(AND(YEARFRAC('Client Info'!M1474,Reference!$C$4)&gt;=1,YEARFRAC('Client Info'!M1474,Reference!$C$4)&lt;=3),5,IF(AND(YEARFRAC('Client Info'!M1474,Reference!$C$4)&gt;=4,YEARFRAC('Client Info'!M1474,Reference!$C$4)&lt;=7),15,IF(YEARFRAC('Client Info'!M1474,Reference!$C$4)&gt;=8,25,IF(YEARFRAC('Client Info'!M1474,Reference!$C$4)=YEARFRAC('Client Info'!M1474,Reference!$C$4),0,0))))))))</f>
        <v>0</v>
      </c>
      <c r="D1474" s="19">
        <f>IF(OR('Client Info'!J1474=Reference!$A$7),0,IF(OR(Reference!$A$5='Client Info'!J1474, 'Client Info'!J1474=Reference!$A$19,'Client Info'!J1474=Reference!$A$23,'Client Info'!J1474=Reference!$A$12),25, IF(OR('Client Info'!J1474=Reference!$A$6, 'Client Info'!J1474=Reference!$A$16),15, IF(OR('Client Info'!J1474=Reference!$A$4,'Client Info'!J1474=Reference!$A$13,'Client Info'!J1474=Reference!$A$17,),5,0))))</f>
        <v>15</v>
      </c>
      <c r="E1474" s="19">
        <f>IF('Client Info'!O1474&lt;Reference!$E$5,0,IF(AND('Client Info'!O1474&gt;=Reference!$E$5,'Client Info'!O1474&lt;Reference!$E$6),5,IF(AND('Client Info'!O1474&gt;=Reference!$E$6,'Client Info'!O1474&lt;Reference!$E$7),15,IF(Reference!$E$7&lt;='Client Info'!O1474,25))))</f>
        <v>0</v>
      </c>
      <c r="F1474" s="19">
        <f>IF(OR('Client Info'!R1474=Reference!$B$4,'Client Info'!R1474=Reference!$B$5,'Client Info'!R1474=Reference!$B$6),25,0)</f>
        <v>25</v>
      </c>
      <c r="G1474" s="19">
        <f t="shared" ca="1" si="24"/>
        <v>40</v>
      </c>
      <c r="H1474" s="19" t="s">
        <v>885</v>
      </c>
    </row>
    <row r="1475" spans="1:8" x14ac:dyDescent="0.35">
      <c r="A1475" s="7" t="str">
        <f>VLOOKUP(B1475,'Client Info'!$A:$B,2, FALSE)</f>
        <v>Ray Bowman</v>
      </c>
      <c r="B1475" s="19" t="str">
        <f>'Client Info'!A1475</f>
        <v>EDC2466</v>
      </c>
      <c r="C1475" s="19">
        <f ca="1">(IF('Client Info'!M1475="","",(IF(YEARFRAC('Client Info'!M1475,Reference!$C$4)&lt;1,0,IF(AND(YEARFRAC('Client Info'!M1475,Reference!$C$4)&gt;=1,YEARFRAC('Client Info'!M1475,Reference!$C$4)&lt;=3),5,IF(AND(YEARFRAC('Client Info'!M1475,Reference!$C$4)&gt;=4,YEARFRAC('Client Info'!M1475,Reference!$C$4)&lt;=7),15,IF(YEARFRAC('Client Info'!M1475,Reference!$C$4)&gt;=8,25,IF(YEARFRAC('Client Info'!M1475,Reference!$C$4)=YEARFRAC('Client Info'!M1475,Reference!$C$4),0,0))))))))</f>
        <v>25</v>
      </c>
      <c r="D1475" s="19">
        <f>IF(OR('Client Info'!J1475=Reference!$A$7),0,IF(OR(Reference!$A$5='Client Info'!J1475, 'Client Info'!J1475=Reference!$A$19,'Client Info'!J1475=Reference!$A$23,'Client Info'!J1475=Reference!$A$12),25, IF(OR('Client Info'!J1475=Reference!$A$6, 'Client Info'!J1475=Reference!$A$16),15, IF(OR('Client Info'!J1475=Reference!$A$4,'Client Info'!J1475=Reference!$A$13,'Client Info'!J1475=Reference!$A$17,),5,0))))</f>
        <v>5</v>
      </c>
      <c r="E1475" s="19">
        <f>IF('Client Info'!O1475&lt;Reference!$E$5,0,IF(AND('Client Info'!O1475&gt;=Reference!$E$5,'Client Info'!O1475&lt;Reference!$E$6),5,IF(AND('Client Info'!O1475&gt;=Reference!$E$6,'Client Info'!O1475&lt;Reference!$E$7),15,IF(Reference!$E$7&lt;='Client Info'!O1475,25))))</f>
        <v>0</v>
      </c>
      <c r="F1475" s="19">
        <f>IF(OR('Client Info'!R1475=Reference!$B$4,'Client Info'!R1475=Reference!$B$5,'Client Info'!R1475=Reference!$B$6),25,0)</f>
        <v>0</v>
      </c>
      <c r="G1475" s="19">
        <f t="shared" ca="1" si="24"/>
        <v>30</v>
      </c>
      <c r="H1475" s="19" t="s">
        <v>912</v>
      </c>
    </row>
    <row r="1476" spans="1:8" x14ac:dyDescent="0.35">
      <c r="A1476" s="7" t="str">
        <f>VLOOKUP(B1476,'Client Info'!$A:$B,2, FALSE)</f>
        <v>Bill Bartels</v>
      </c>
      <c r="B1476" s="19" t="str">
        <f>'Client Info'!A1476</f>
        <v>EDC2567</v>
      </c>
      <c r="C1476" s="19" t="str">
        <f>(IF('Client Info'!M1476="","",(IF(YEARFRAC('Client Info'!M1476,Reference!$C$4)&lt;1,0,IF(AND(YEARFRAC('Client Info'!M1476,Reference!$C$4)&gt;=1,YEARFRAC('Client Info'!M1476,Reference!$C$4)&lt;=3),5,IF(AND(YEARFRAC('Client Info'!M1476,Reference!$C$4)&gt;=4,YEARFRAC('Client Info'!M1476,Reference!$C$4)&lt;=7),15,IF(YEARFRAC('Client Info'!M1476,Reference!$C$4)&gt;=8,25,IF(YEARFRAC('Client Info'!M1476,Reference!$C$4)=YEARFRAC('Client Info'!M1476,Reference!$C$4),0,0))))))))</f>
        <v/>
      </c>
      <c r="D1476" s="19">
        <f>IF(OR('Client Info'!J1476=Reference!$A$7),0,IF(OR(Reference!$A$5='Client Info'!J1476, 'Client Info'!J1476=Reference!$A$19,'Client Info'!J1476=Reference!$A$23,'Client Info'!J1476=Reference!$A$12),25, IF(OR('Client Info'!J1476=Reference!$A$6, 'Client Info'!J1476=Reference!$A$16),15, IF(OR('Client Info'!J1476=Reference!$A$4,'Client Info'!J1476=Reference!$A$13,'Client Info'!J1476=Reference!$A$17,),5,0))))</f>
        <v>15</v>
      </c>
      <c r="E1476" s="19">
        <f>IF('Client Info'!O1476&lt;Reference!$E$5,0,IF(AND('Client Info'!O1476&gt;=Reference!$E$5,'Client Info'!O1476&lt;Reference!$E$6),5,IF(AND('Client Info'!O1476&gt;=Reference!$E$6,'Client Info'!O1476&lt;Reference!$E$7),15,IF(Reference!$E$7&lt;='Client Info'!O1476,25))))</f>
        <v>0</v>
      </c>
      <c r="F1476" s="19">
        <f>IF(OR('Client Info'!R1476=Reference!$B$4,'Client Info'!R1476=Reference!$B$5,'Client Info'!R1476=Reference!$B$6),25,0)</f>
        <v>0</v>
      </c>
      <c r="G1476" s="19">
        <f t="shared" si="24"/>
        <v>15</v>
      </c>
      <c r="H1476" s="19" t="s">
        <v>812</v>
      </c>
    </row>
    <row r="1477" spans="1:8" x14ac:dyDescent="0.35">
      <c r="A1477" s="7" t="str">
        <f>VLOOKUP(B1477,'Client Info'!$A:$B,2, FALSE)</f>
        <v>Anthony C. Elliott</v>
      </c>
      <c r="B1477" s="19" t="str">
        <f>'Client Info'!A1477</f>
        <v>EDC2311</v>
      </c>
      <c r="C1477" s="19">
        <f ca="1">(IF('Client Info'!M1477="","",(IF(YEARFRAC('Client Info'!M1477,Reference!$C$4)&lt;1,0,IF(AND(YEARFRAC('Client Info'!M1477,Reference!$C$4)&gt;=1,YEARFRAC('Client Info'!M1477,Reference!$C$4)&lt;=3),5,IF(AND(YEARFRAC('Client Info'!M1477,Reference!$C$4)&gt;=4,YEARFRAC('Client Info'!M1477,Reference!$C$4)&lt;=7),15,IF(YEARFRAC('Client Info'!M1477,Reference!$C$4)&gt;=8,25,IF(YEARFRAC('Client Info'!M1477,Reference!$C$4)=YEARFRAC('Client Info'!M1477,Reference!$C$4),0,0))))))))</f>
        <v>15</v>
      </c>
      <c r="D1477" s="19">
        <f>IF(OR('Client Info'!J1477=Reference!$A$7),0,IF(OR(Reference!$A$5='Client Info'!J1477, 'Client Info'!J1477=Reference!$A$19,'Client Info'!J1477=Reference!$A$23,'Client Info'!J1477=Reference!$A$12),25, IF(OR('Client Info'!J1477=Reference!$A$6, 'Client Info'!J1477=Reference!$A$16),15, IF(OR('Client Info'!J1477=Reference!$A$4,'Client Info'!J1477=Reference!$A$13,'Client Info'!J1477=Reference!$A$17,),5,0))))</f>
        <v>5</v>
      </c>
      <c r="E1477" s="19">
        <f>IF('Client Info'!O1477&lt;Reference!$E$5,0,IF(AND('Client Info'!O1477&gt;=Reference!$E$5,'Client Info'!O1477&lt;Reference!$E$6),5,IF(AND('Client Info'!O1477&gt;=Reference!$E$6,'Client Info'!O1477&lt;Reference!$E$7),15,IF(Reference!$E$7&lt;='Client Info'!O1477,25))))</f>
        <v>5</v>
      </c>
      <c r="F1477" s="19">
        <f>IF(OR('Client Info'!R1477=Reference!$B$4,'Client Info'!R1477=Reference!$B$5,'Client Info'!R1477=Reference!$B$6),25,0)</f>
        <v>25</v>
      </c>
      <c r="G1477" s="19">
        <f t="shared" ca="1" si="24"/>
        <v>50</v>
      </c>
      <c r="H1477" s="19" t="s">
        <v>1365</v>
      </c>
    </row>
    <row r="1478" spans="1:8" x14ac:dyDescent="0.35">
      <c r="A1478" s="7" t="str">
        <f>VLOOKUP(B1478,'Client Info'!$A:$B,2, FALSE)</f>
        <v>Alondra Gaytan</v>
      </c>
      <c r="B1478" s="19" t="str">
        <f>'Client Info'!A1478</f>
        <v>EDC2036g</v>
      </c>
      <c r="C1478" s="19" t="str">
        <f>(IF('Client Info'!M1478="","",(IF(YEARFRAC('Client Info'!M1478,Reference!$C$4)&lt;1,0,IF(AND(YEARFRAC('Client Info'!M1478,Reference!$C$4)&gt;=1,YEARFRAC('Client Info'!M1478,Reference!$C$4)&lt;=3),5,IF(AND(YEARFRAC('Client Info'!M1478,Reference!$C$4)&gt;=4,YEARFRAC('Client Info'!M1478,Reference!$C$4)&lt;=7),15,IF(YEARFRAC('Client Info'!M1478,Reference!$C$4)&gt;=8,25,IF(YEARFRAC('Client Info'!M1478,Reference!$C$4)=YEARFRAC('Client Info'!M1478,Reference!$C$4),0,0))))))))</f>
        <v/>
      </c>
      <c r="D1478" s="19">
        <f>IF(OR('Client Info'!J1478=Reference!$A$7),0,IF(OR(Reference!$A$5='Client Info'!J1478, 'Client Info'!J1478=Reference!$A$19,'Client Info'!J1478=Reference!$A$23,'Client Info'!J1478=Reference!$A$12),25, IF(OR('Client Info'!J1478=Reference!$A$6, 'Client Info'!J1478=Reference!$A$16),15, IF(OR('Client Info'!J1478=Reference!$A$4,'Client Info'!J1478=Reference!$A$13,'Client Info'!J1478=Reference!$A$17,),5,0))))</f>
        <v>15</v>
      </c>
      <c r="E1478" s="19">
        <f>IF('Client Info'!O1478&lt;Reference!$E$5,0,IF(AND('Client Info'!O1478&gt;=Reference!$E$5,'Client Info'!O1478&lt;Reference!$E$6),5,IF(AND('Client Info'!O1478&gt;=Reference!$E$6,'Client Info'!O1478&lt;Reference!$E$7),15,IF(Reference!$E$7&lt;='Client Info'!O1478,25))))</f>
        <v>0</v>
      </c>
      <c r="F1478" s="19">
        <f>IF(OR('Client Info'!R1478=Reference!$B$4,'Client Info'!R1478=Reference!$B$5,'Client Info'!R1478=Reference!$B$6),25,0)</f>
        <v>0</v>
      </c>
      <c r="G1478" s="19">
        <f t="shared" si="24"/>
        <v>15</v>
      </c>
      <c r="H1478" s="19" t="s">
        <v>885</v>
      </c>
    </row>
    <row r="1479" spans="1:8" x14ac:dyDescent="0.35">
      <c r="A1479" s="7" t="str">
        <f>VLOOKUP(B1479,'Client Info'!$A:$B,2, FALSE)</f>
        <v>Julie Samson</v>
      </c>
      <c r="B1479" s="19" t="str">
        <f>'Client Info'!A1479</f>
        <v>EDC2462</v>
      </c>
      <c r="C1479" s="19">
        <f ca="1">(IF('Client Info'!M1479="","",(IF(YEARFRAC('Client Info'!M1479,Reference!$C$4)&lt;1,0,IF(AND(YEARFRAC('Client Info'!M1479,Reference!$C$4)&gt;=1,YEARFRAC('Client Info'!M1479,Reference!$C$4)&lt;=3),5,IF(AND(YEARFRAC('Client Info'!M1479,Reference!$C$4)&gt;=4,YEARFRAC('Client Info'!M1479,Reference!$C$4)&lt;=7),15,IF(YEARFRAC('Client Info'!M1479,Reference!$C$4)&gt;=8,25,IF(YEARFRAC('Client Info'!M1479,Reference!$C$4)=YEARFRAC('Client Info'!M1479,Reference!$C$4),0,0))))))))</f>
        <v>5</v>
      </c>
      <c r="D1479" s="19">
        <f>IF(OR('Client Info'!J1479=Reference!$A$7),0,IF(OR(Reference!$A$5='Client Info'!J1479, 'Client Info'!J1479=Reference!$A$19,'Client Info'!J1479=Reference!$A$23,'Client Info'!J1479=Reference!$A$12),25, IF(OR('Client Info'!J1479=Reference!$A$6, 'Client Info'!J1479=Reference!$A$16),15, IF(OR('Client Info'!J1479=Reference!$A$4,'Client Info'!J1479=Reference!$A$13,'Client Info'!J1479=Reference!$A$17,),5,0))))</f>
        <v>25</v>
      </c>
      <c r="E1479" s="19">
        <f>IF('Client Info'!O1479&lt;Reference!$E$5,0,IF(AND('Client Info'!O1479&gt;=Reference!$E$5,'Client Info'!O1479&lt;Reference!$E$6),5,IF(AND('Client Info'!O1479&gt;=Reference!$E$6,'Client Info'!O1479&lt;Reference!$E$7),15,IF(Reference!$E$7&lt;='Client Info'!O1479,25))))</f>
        <v>0</v>
      </c>
      <c r="F1479" s="19">
        <f>IF(OR('Client Info'!R1479=Reference!$B$4,'Client Info'!R1479=Reference!$B$5,'Client Info'!R1479=Reference!$B$6),25,0)</f>
        <v>0</v>
      </c>
      <c r="G1479" s="19">
        <f t="shared" ca="1" si="24"/>
        <v>30</v>
      </c>
      <c r="H1479" s="19" t="s">
        <v>835</v>
      </c>
    </row>
    <row r="1480" spans="1:8" x14ac:dyDescent="0.35">
      <c r="A1480" s="7" t="str">
        <f>VLOOKUP(B1480,'Client Info'!$A:$B,2, FALSE)</f>
        <v>David Pollock</v>
      </c>
      <c r="B1480" s="19" t="str">
        <f>'Client Info'!A1480</f>
        <v>EDC1553</v>
      </c>
      <c r="C1480" s="19">
        <f ca="1">(IF('Client Info'!M1480="","",(IF(YEARFRAC('Client Info'!M1480,Reference!$C$4)&lt;1,0,IF(AND(YEARFRAC('Client Info'!M1480,Reference!$C$4)&gt;=1,YEARFRAC('Client Info'!M1480,Reference!$C$4)&lt;=3),5,IF(AND(YEARFRAC('Client Info'!M1480,Reference!$C$4)&gt;=4,YEARFRAC('Client Info'!M1480,Reference!$C$4)&lt;=7),15,IF(YEARFRAC('Client Info'!M1480,Reference!$C$4)&gt;=8,25,IF(YEARFRAC('Client Info'!M1480,Reference!$C$4)=YEARFRAC('Client Info'!M1480,Reference!$C$4),0,0))))))))</f>
        <v>15</v>
      </c>
      <c r="D1480" s="19">
        <f>IF(OR('Client Info'!J1480=Reference!$A$7),0,IF(OR(Reference!$A$5='Client Info'!J1480, 'Client Info'!J1480=Reference!$A$19,'Client Info'!J1480=Reference!$A$23,'Client Info'!J1480=Reference!$A$12),25, IF(OR('Client Info'!J1480=Reference!$A$6, 'Client Info'!J1480=Reference!$A$16),15, IF(OR('Client Info'!J1480=Reference!$A$4,'Client Info'!J1480=Reference!$A$13,'Client Info'!J1480=Reference!$A$17,),5,0))))</f>
        <v>15</v>
      </c>
      <c r="E1480" s="19">
        <f>IF('Client Info'!O1480&lt;Reference!$E$5,0,IF(AND('Client Info'!O1480&gt;=Reference!$E$5,'Client Info'!O1480&lt;Reference!$E$6),5,IF(AND('Client Info'!O1480&gt;=Reference!$E$6,'Client Info'!O1480&lt;Reference!$E$7),15,IF(Reference!$E$7&lt;='Client Info'!O1480,25))))</f>
        <v>0</v>
      </c>
      <c r="F1480" s="19">
        <f>IF(OR('Client Info'!R1480=Reference!$B$4,'Client Info'!R1480=Reference!$B$5,'Client Info'!R1480=Reference!$B$6),25,0)</f>
        <v>0</v>
      </c>
      <c r="G1480" s="19">
        <f t="shared" ca="1" si="24"/>
        <v>30</v>
      </c>
      <c r="H1480" s="19" t="s">
        <v>1750</v>
      </c>
    </row>
    <row r="1481" spans="1:8" x14ac:dyDescent="0.35">
      <c r="A1481" s="7" t="str">
        <f>VLOOKUP(B1481,'Client Info'!$A:$B,2, FALSE)</f>
        <v>Mary Anne Rooney</v>
      </c>
      <c r="B1481" s="19" t="str">
        <f>'Client Info'!A1481</f>
        <v>EDC1498</v>
      </c>
      <c r="C1481" s="19" t="str">
        <f>(IF('Client Info'!M1481="","",(IF(YEARFRAC('Client Info'!M1481,Reference!$C$4)&lt;1,0,IF(AND(YEARFRAC('Client Info'!M1481,Reference!$C$4)&gt;=1,YEARFRAC('Client Info'!M1481,Reference!$C$4)&lt;=3),5,IF(AND(YEARFRAC('Client Info'!M1481,Reference!$C$4)&gt;=4,YEARFRAC('Client Info'!M1481,Reference!$C$4)&lt;=7),15,IF(YEARFRAC('Client Info'!M1481,Reference!$C$4)&gt;=8,25,IF(YEARFRAC('Client Info'!M1481,Reference!$C$4)=YEARFRAC('Client Info'!M1481,Reference!$C$4),0,0))))))))</f>
        <v/>
      </c>
      <c r="D1481" s="19">
        <f>IF(OR('Client Info'!J1481=Reference!$A$7),0,IF(OR(Reference!$A$5='Client Info'!J1481, 'Client Info'!J1481=Reference!$A$19,'Client Info'!J1481=Reference!$A$23,'Client Info'!J1481=Reference!$A$12),25, IF(OR('Client Info'!J1481=Reference!$A$6, 'Client Info'!J1481=Reference!$A$16),15, IF(OR('Client Info'!J1481=Reference!$A$4,'Client Info'!J1481=Reference!$A$13,'Client Info'!J1481=Reference!$A$17,),5,0))))</f>
        <v>0</v>
      </c>
      <c r="E1481" s="19">
        <f>IF('Client Info'!O1481&lt;Reference!$E$5,0,IF(AND('Client Info'!O1481&gt;=Reference!$E$5,'Client Info'!O1481&lt;Reference!$E$6),5,IF(AND('Client Info'!O1481&gt;=Reference!$E$6,'Client Info'!O1481&lt;Reference!$E$7),15,IF(Reference!$E$7&lt;='Client Info'!O1481,25))))</f>
        <v>0</v>
      </c>
      <c r="F1481" s="19">
        <f>IF(OR('Client Info'!R1481=Reference!$B$4,'Client Info'!R1481=Reference!$B$5,'Client Info'!R1481=Reference!$B$6),25,0)</f>
        <v>25</v>
      </c>
      <c r="G1481" s="19">
        <f t="shared" si="24"/>
        <v>25</v>
      </c>
      <c r="H1481" s="19" t="s">
        <v>1659</v>
      </c>
    </row>
    <row r="1482" spans="1:8" x14ac:dyDescent="0.35">
      <c r="A1482" s="7" t="str">
        <f>VLOOKUP(B1482,'Client Info'!$A:$B,2, FALSE)</f>
        <v>Georg Winkler</v>
      </c>
      <c r="B1482" s="19" t="str">
        <f>'Client Info'!A1482</f>
        <v>EDC1835g</v>
      </c>
      <c r="C1482" s="19">
        <f ca="1">(IF('Client Info'!M1482="","",(IF(YEARFRAC('Client Info'!M1482,Reference!$C$4)&lt;1,0,IF(AND(YEARFRAC('Client Info'!M1482,Reference!$C$4)&gt;=1,YEARFRAC('Client Info'!M1482,Reference!$C$4)&lt;=3),5,IF(AND(YEARFRAC('Client Info'!M1482,Reference!$C$4)&gt;=4,YEARFRAC('Client Info'!M1482,Reference!$C$4)&lt;=7),15,IF(YEARFRAC('Client Info'!M1482,Reference!$C$4)&gt;=8,25,IF(YEARFRAC('Client Info'!M1482,Reference!$C$4)=YEARFRAC('Client Info'!M1482,Reference!$C$4),0,0))))))))</f>
        <v>15</v>
      </c>
      <c r="D1482" s="19">
        <f>IF(OR('Client Info'!J1482=Reference!$A$7),0,IF(OR(Reference!$A$5='Client Info'!J1482, 'Client Info'!J1482=Reference!$A$19,'Client Info'!J1482=Reference!$A$23,'Client Info'!J1482=Reference!$A$12),25, IF(OR('Client Info'!J1482=Reference!$A$6, 'Client Info'!J1482=Reference!$A$16),15, IF(OR('Client Info'!J1482=Reference!$A$4,'Client Info'!J1482=Reference!$A$13,'Client Info'!J1482=Reference!$A$17,),5,0))))</f>
        <v>15</v>
      </c>
      <c r="E1482" s="19">
        <f>IF('Client Info'!O1482&lt;Reference!$E$5,0,IF(AND('Client Info'!O1482&gt;=Reference!$E$5,'Client Info'!O1482&lt;Reference!$E$6),5,IF(AND('Client Info'!O1482&gt;=Reference!$E$6,'Client Info'!O1482&lt;Reference!$E$7),15,IF(Reference!$E$7&lt;='Client Info'!O1482,25))))</f>
        <v>0</v>
      </c>
      <c r="F1482" s="19">
        <f>IF(OR('Client Info'!R1482=Reference!$B$4,'Client Info'!R1482=Reference!$B$5,'Client Info'!R1482=Reference!$B$6),25,0)</f>
        <v>25</v>
      </c>
      <c r="G1482" s="19">
        <f t="shared" ca="1" si="24"/>
        <v>55</v>
      </c>
      <c r="H1482" s="19" t="s">
        <v>1063</v>
      </c>
    </row>
    <row r="1483" spans="1:8" x14ac:dyDescent="0.35">
      <c r="A1483" s="7" t="str">
        <f>VLOOKUP(B1483,'Client Info'!$A:$B,2, FALSE)</f>
        <v>Ray Bowman</v>
      </c>
      <c r="B1483" s="19" t="str">
        <f>'Client Info'!A1483</f>
        <v>EDC2393</v>
      </c>
      <c r="C1483" s="19">
        <f ca="1">(IF('Client Info'!M1483="","",(IF(YEARFRAC('Client Info'!M1483,Reference!$C$4)&lt;1,0,IF(AND(YEARFRAC('Client Info'!M1483,Reference!$C$4)&gt;=1,YEARFRAC('Client Info'!M1483,Reference!$C$4)&lt;=3),5,IF(AND(YEARFRAC('Client Info'!M1483,Reference!$C$4)&gt;=4,YEARFRAC('Client Info'!M1483,Reference!$C$4)&lt;=7),15,IF(YEARFRAC('Client Info'!M1483,Reference!$C$4)&gt;=8,25,IF(YEARFRAC('Client Info'!M1483,Reference!$C$4)=YEARFRAC('Client Info'!M1483,Reference!$C$4),0,0))))))))</f>
        <v>5</v>
      </c>
      <c r="D1483" s="19">
        <f>IF(OR('Client Info'!J1483=Reference!$A$7),0,IF(OR(Reference!$A$5='Client Info'!J1483, 'Client Info'!J1483=Reference!$A$19,'Client Info'!J1483=Reference!$A$23,'Client Info'!J1483=Reference!$A$12),25, IF(OR('Client Info'!J1483=Reference!$A$6, 'Client Info'!J1483=Reference!$A$16),15, IF(OR('Client Info'!J1483=Reference!$A$4,'Client Info'!J1483=Reference!$A$13,'Client Info'!J1483=Reference!$A$17,),5,0))))</f>
        <v>5</v>
      </c>
      <c r="E1483" s="19">
        <f>IF('Client Info'!O1483&lt;Reference!$E$5,0,IF(AND('Client Info'!O1483&gt;=Reference!$E$5,'Client Info'!O1483&lt;Reference!$E$6),5,IF(AND('Client Info'!O1483&gt;=Reference!$E$6,'Client Info'!O1483&lt;Reference!$E$7),15,IF(Reference!$E$7&lt;='Client Info'!O1483,25))))</f>
        <v>0</v>
      </c>
      <c r="F1483" s="19">
        <f>IF(OR('Client Info'!R1483=Reference!$B$4,'Client Info'!R1483=Reference!$B$5,'Client Info'!R1483=Reference!$B$6),25,0)</f>
        <v>0</v>
      </c>
      <c r="G1483" s="19">
        <f t="shared" ca="1" si="24"/>
        <v>10</v>
      </c>
      <c r="H1483" s="19" t="s">
        <v>912</v>
      </c>
    </row>
    <row r="1484" spans="1:8" x14ac:dyDescent="0.35">
      <c r="A1484" s="7" t="str">
        <f>VLOOKUP(B1484,'Client Info'!$A:$B,2, FALSE)</f>
        <v>Pat Sweeney</v>
      </c>
      <c r="B1484" s="19" t="str">
        <f>'Client Info'!A1484</f>
        <v>EDC1690</v>
      </c>
      <c r="C1484" s="19" t="str">
        <f>(IF('Client Info'!M1484="","",(IF(YEARFRAC('Client Info'!M1484,Reference!$C$4)&lt;1,0,IF(AND(YEARFRAC('Client Info'!M1484,Reference!$C$4)&gt;=1,YEARFRAC('Client Info'!M1484,Reference!$C$4)&lt;=3),5,IF(AND(YEARFRAC('Client Info'!M1484,Reference!$C$4)&gt;=4,YEARFRAC('Client Info'!M1484,Reference!$C$4)&lt;=7),15,IF(YEARFRAC('Client Info'!M1484,Reference!$C$4)&gt;=8,25,IF(YEARFRAC('Client Info'!M1484,Reference!$C$4)=YEARFRAC('Client Info'!M1484,Reference!$C$4),0,0))))))))</f>
        <v/>
      </c>
      <c r="D1484" s="19">
        <f>IF(OR('Client Info'!J1484=Reference!$A$7),0,IF(OR(Reference!$A$5='Client Info'!J1484, 'Client Info'!J1484=Reference!$A$19,'Client Info'!J1484=Reference!$A$23,'Client Info'!J1484=Reference!$A$12),25, IF(OR('Client Info'!J1484=Reference!$A$6, 'Client Info'!J1484=Reference!$A$16),15, IF(OR('Client Info'!J1484=Reference!$A$4,'Client Info'!J1484=Reference!$A$13,'Client Info'!J1484=Reference!$A$17,),5,0))))</f>
        <v>0</v>
      </c>
      <c r="E1484" s="19">
        <f>IF('Client Info'!O1484&lt;Reference!$E$5,0,IF(AND('Client Info'!O1484&gt;=Reference!$E$5,'Client Info'!O1484&lt;Reference!$E$6),5,IF(AND('Client Info'!O1484&gt;=Reference!$E$6,'Client Info'!O1484&lt;Reference!$E$7),15,IF(Reference!$E$7&lt;='Client Info'!O1484,25))))</f>
        <v>0</v>
      </c>
      <c r="F1484" s="19">
        <f>IF(OR('Client Info'!R1484=Reference!$B$4,'Client Info'!R1484=Reference!$B$5,'Client Info'!R1484=Reference!$B$6),25,0)</f>
        <v>0</v>
      </c>
      <c r="G1484" s="19">
        <f t="shared" si="24"/>
        <v>0</v>
      </c>
      <c r="H1484" s="19" t="s">
        <v>796</v>
      </c>
    </row>
    <row r="1485" spans="1:8" x14ac:dyDescent="0.35">
      <c r="A1485" s="7" t="str">
        <f>VLOOKUP(B1485,'Client Info'!$A:$B,2, FALSE)</f>
        <v>Karen Scuncio</v>
      </c>
      <c r="B1485" s="19" t="str">
        <f>'Client Info'!A1485</f>
        <v>EDC2465T</v>
      </c>
      <c r="C1485" s="19">
        <f ca="1">(IF('Client Info'!M1485="","",(IF(YEARFRAC('Client Info'!M1485,Reference!$C$4)&lt;1,0,IF(AND(YEARFRAC('Client Info'!M1485,Reference!$C$4)&gt;=1,YEARFRAC('Client Info'!M1485,Reference!$C$4)&lt;=3),5,IF(AND(YEARFRAC('Client Info'!M1485,Reference!$C$4)&gt;=4,YEARFRAC('Client Info'!M1485,Reference!$C$4)&lt;=7),15,IF(YEARFRAC('Client Info'!M1485,Reference!$C$4)&gt;=8,25,IF(YEARFRAC('Client Info'!M1485,Reference!$C$4)=YEARFRAC('Client Info'!M1485,Reference!$C$4),0,0))))))))</f>
        <v>5</v>
      </c>
      <c r="D1485" s="19">
        <f>IF(OR('Client Info'!J1485=Reference!$A$7),0,IF(OR(Reference!$A$5='Client Info'!J1485, 'Client Info'!J1485=Reference!$A$19,'Client Info'!J1485=Reference!$A$23,'Client Info'!J1485=Reference!$A$12),25, IF(OR('Client Info'!J1485=Reference!$A$6, 'Client Info'!J1485=Reference!$A$16),15, IF(OR('Client Info'!J1485=Reference!$A$4,'Client Info'!J1485=Reference!$A$13,'Client Info'!J1485=Reference!$A$17,),5,0))))</f>
        <v>15</v>
      </c>
      <c r="E1485" s="19">
        <f>IF('Client Info'!O1485&lt;Reference!$E$5,0,IF(AND('Client Info'!O1485&gt;=Reference!$E$5,'Client Info'!O1485&lt;Reference!$E$6),5,IF(AND('Client Info'!O1485&gt;=Reference!$E$6,'Client Info'!O1485&lt;Reference!$E$7),15,IF(Reference!$E$7&lt;='Client Info'!O1485,25))))</f>
        <v>0</v>
      </c>
      <c r="F1485" s="19">
        <f>IF(OR('Client Info'!R1485=Reference!$B$4,'Client Info'!R1485=Reference!$B$5,'Client Info'!R1485=Reference!$B$6),25,0)</f>
        <v>0</v>
      </c>
      <c r="G1485" s="19">
        <f t="shared" ca="1" si="24"/>
        <v>20</v>
      </c>
      <c r="H1485" s="19" t="s">
        <v>804</v>
      </c>
    </row>
    <row r="1486" spans="1:8" x14ac:dyDescent="0.35">
      <c r="A1486" s="7" t="str">
        <f>VLOOKUP(B1486,'Client Info'!$A:$B,2, FALSE)</f>
        <v>Mary Anne Rooney</v>
      </c>
      <c r="B1486" s="19" t="str">
        <f>'Client Info'!A1486</f>
        <v>EDC1523</v>
      </c>
      <c r="C1486" s="19" t="str">
        <f>(IF('Client Info'!M1486="","",(IF(YEARFRAC('Client Info'!M1486,Reference!$C$4)&lt;1,0,IF(AND(YEARFRAC('Client Info'!M1486,Reference!$C$4)&gt;=1,YEARFRAC('Client Info'!M1486,Reference!$C$4)&lt;=3),5,IF(AND(YEARFRAC('Client Info'!M1486,Reference!$C$4)&gt;=4,YEARFRAC('Client Info'!M1486,Reference!$C$4)&lt;=7),15,IF(YEARFRAC('Client Info'!M1486,Reference!$C$4)&gt;=8,25,IF(YEARFRAC('Client Info'!M1486,Reference!$C$4)=YEARFRAC('Client Info'!M1486,Reference!$C$4),0,0))))))))</f>
        <v/>
      </c>
      <c r="D1486" s="19">
        <f>IF(OR('Client Info'!J1486=Reference!$A$7),0,IF(OR(Reference!$A$5='Client Info'!J1486, 'Client Info'!J1486=Reference!$A$19,'Client Info'!J1486=Reference!$A$23,'Client Info'!J1486=Reference!$A$12),25, IF(OR('Client Info'!J1486=Reference!$A$6, 'Client Info'!J1486=Reference!$A$16),15, IF(OR('Client Info'!J1486=Reference!$A$4,'Client Info'!J1486=Reference!$A$13,'Client Info'!J1486=Reference!$A$17,),5,0))))</f>
        <v>0</v>
      </c>
      <c r="E1486" s="19">
        <f>IF('Client Info'!O1486&lt;Reference!$E$5,0,IF(AND('Client Info'!O1486&gt;=Reference!$E$5,'Client Info'!O1486&lt;Reference!$E$6),5,IF(AND('Client Info'!O1486&gt;=Reference!$E$6,'Client Info'!O1486&lt;Reference!$E$7),15,IF(Reference!$E$7&lt;='Client Info'!O1486,25))))</f>
        <v>0</v>
      </c>
      <c r="F1486" s="19">
        <f>IF(OR('Client Info'!R1486=Reference!$B$4,'Client Info'!R1486=Reference!$B$5,'Client Info'!R1486=Reference!$B$6),25,0)</f>
        <v>0</v>
      </c>
      <c r="G1486" s="19">
        <f t="shared" si="24"/>
        <v>0</v>
      </c>
      <c r="H1486" s="19" t="s">
        <v>1659</v>
      </c>
    </row>
    <row r="1487" spans="1:8" x14ac:dyDescent="0.35">
      <c r="A1487" s="7" t="str">
        <f>VLOOKUP(B1487,'Client Info'!$A:$B,2, FALSE)</f>
        <v>Marvin Boateng</v>
      </c>
      <c r="B1487" s="19" t="str">
        <f>'Client Info'!A1487</f>
        <v>EDC2581</v>
      </c>
      <c r="C1487" s="19" t="str">
        <f>(IF('Client Info'!M1487="","",(IF(YEARFRAC('Client Info'!M1487,Reference!$C$4)&lt;1,0,IF(AND(YEARFRAC('Client Info'!M1487,Reference!$C$4)&gt;=1,YEARFRAC('Client Info'!M1487,Reference!$C$4)&lt;=3),5,IF(AND(YEARFRAC('Client Info'!M1487,Reference!$C$4)&gt;=4,YEARFRAC('Client Info'!M1487,Reference!$C$4)&lt;=7),15,IF(YEARFRAC('Client Info'!M1487,Reference!$C$4)&gt;=8,25,IF(YEARFRAC('Client Info'!M1487,Reference!$C$4)=YEARFRAC('Client Info'!M1487,Reference!$C$4),0,0))))))))</f>
        <v/>
      </c>
      <c r="D1487" s="19">
        <f>IF(OR('Client Info'!J1487=Reference!$A$7),0,IF(OR(Reference!$A$5='Client Info'!J1487, 'Client Info'!J1487=Reference!$A$19,'Client Info'!J1487=Reference!$A$23,'Client Info'!J1487=Reference!$A$12),25, IF(OR('Client Info'!J1487=Reference!$A$6, 'Client Info'!J1487=Reference!$A$16),15, IF(OR('Client Info'!J1487=Reference!$A$4,'Client Info'!J1487=Reference!$A$13,'Client Info'!J1487=Reference!$A$17,),5,0))))</f>
        <v>5</v>
      </c>
      <c r="E1487" s="19">
        <f>IF('Client Info'!O1487&lt;Reference!$E$5,0,IF(AND('Client Info'!O1487&gt;=Reference!$E$5,'Client Info'!O1487&lt;Reference!$E$6),5,IF(AND('Client Info'!O1487&gt;=Reference!$E$6,'Client Info'!O1487&lt;Reference!$E$7),15,IF(Reference!$E$7&lt;='Client Info'!O1487,25))))</f>
        <v>0</v>
      </c>
      <c r="F1487" s="19">
        <f>IF(OR('Client Info'!R1487=Reference!$B$4,'Client Info'!R1487=Reference!$B$5,'Client Info'!R1487=Reference!$B$6),25,0)</f>
        <v>0</v>
      </c>
      <c r="G1487" s="19">
        <f t="shared" si="24"/>
        <v>5</v>
      </c>
      <c r="H1487" s="19" t="s">
        <v>921</v>
      </c>
    </row>
    <row r="1488" spans="1:8" x14ac:dyDescent="0.35">
      <c r="A1488" s="7" t="str">
        <f>VLOOKUP(B1488,'Client Info'!$A:$B,2, FALSE)</f>
        <v>Pat Sweeney</v>
      </c>
      <c r="B1488" s="19" t="str">
        <f>'Client Info'!A1488</f>
        <v>EDC1174</v>
      </c>
      <c r="C1488" s="19">
        <f ca="1">(IF('Client Info'!M1488="","",(IF(YEARFRAC('Client Info'!M1488,Reference!$C$4)&lt;1,0,IF(AND(YEARFRAC('Client Info'!M1488,Reference!$C$4)&gt;=1,YEARFRAC('Client Info'!M1488,Reference!$C$4)&lt;=3),5,IF(AND(YEARFRAC('Client Info'!M1488,Reference!$C$4)&gt;=4,YEARFRAC('Client Info'!M1488,Reference!$C$4)&lt;=7),15,IF(YEARFRAC('Client Info'!M1488,Reference!$C$4)&gt;=8,25,IF(YEARFRAC('Client Info'!M1488,Reference!$C$4)=YEARFRAC('Client Info'!M1488,Reference!$C$4),0,0))))))))</f>
        <v>25</v>
      </c>
      <c r="D1488" s="19">
        <f>IF(OR('Client Info'!J1488=Reference!$A$7),0,IF(OR(Reference!$A$5='Client Info'!J1488, 'Client Info'!J1488=Reference!$A$19,'Client Info'!J1488=Reference!$A$23,'Client Info'!J1488=Reference!$A$12),25, IF(OR('Client Info'!J1488=Reference!$A$6, 'Client Info'!J1488=Reference!$A$16),15, IF(OR('Client Info'!J1488=Reference!$A$4,'Client Info'!J1488=Reference!$A$13,'Client Info'!J1488=Reference!$A$17,),5,0))))</f>
        <v>15</v>
      </c>
      <c r="E1488" s="19">
        <f>IF('Client Info'!O1488&lt;Reference!$E$5,0,IF(AND('Client Info'!O1488&gt;=Reference!$E$5,'Client Info'!O1488&lt;Reference!$E$6),5,IF(AND('Client Info'!O1488&gt;=Reference!$E$6,'Client Info'!O1488&lt;Reference!$E$7),15,IF(Reference!$E$7&lt;='Client Info'!O1488,25))))</f>
        <v>0</v>
      </c>
      <c r="F1488" s="19">
        <f>IF(OR('Client Info'!R1488=Reference!$B$4,'Client Info'!R1488=Reference!$B$5,'Client Info'!R1488=Reference!$B$6),25,0)</f>
        <v>0</v>
      </c>
      <c r="G1488" s="19">
        <f t="shared" ca="1" si="24"/>
        <v>40</v>
      </c>
      <c r="H1488" s="19" t="s">
        <v>796</v>
      </c>
    </row>
    <row r="1489" spans="1:8" x14ac:dyDescent="0.35">
      <c r="A1489" s="7" t="str">
        <f>VLOOKUP(B1489,'Client Info'!$A:$B,2, FALSE)</f>
        <v>Jason Ham</v>
      </c>
      <c r="B1489" s="19" t="str">
        <f>'Client Info'!A1489</f>
        <v>EDC1106</v>
      </c>
      <c r="C1489" s="19" t="str">
        <f>(IF('Client Info'!M1489="","",(IF(YEARFRAC('Client Info'!M1489,Reference!$C$4)&lt;1,0,IF(AND(YEARFRAC('Client Info'!M1489,Reference!$C$4)&gt;=1,YEARFRAC('Client Info'!M1489,Reference!$C$4)&lt;=3),5,IF(AND(YEARFRAC('Client Info'!M1489,Reference!$C$4)&gt;=4,YEARFRAC('Client Info'!M1489,Reference!$C$4)&lt;=7),15,IF(YEARFRAC('Client Info'!M1489,Reference!$C$4)&gt;=8,25,IF(YEARFRAC('Client Info'!M1489,Reference!$C$4)=YEARFRAC('Client Info'!M1489,Reference!$C$4),0,0))))))))</f>
        <v/>
      </c>
      <c r="D1489" s="19">
        <f>IF(OR('Client Info'!J1489=Reference!$A$7),0,IF(OR(Reference!$A$5='Client Info'!J1489, 'Client Info'!J1489=Reference!$A$19,'Client Info'!J1489=Reference!$A$23,'Client Info'!J1489=Reference!$A$12),25, IF(OR('Client Info'!J1489=Reference!$A$6, 'Client Info'!J1489=Reference!$A$16),15, IF(OR('Client Info'!J1489=Reference!$A$4,'Client Info'!J1489=Reference!$A$13,'Client Info'!J1489=Reference!$A$17,),5,0))))</f>
        <v>5</v>
      </c>
      <c r="E1489" s="19">
        <f>IF('Client Info'!O1489&lt;Reference!$E$5,0,IF(AND('Client Info'!O1489&gt;=Reference!$E$5,'Client Info'!O1489&lt;Reference!$E$6),5,IF(AND('Client Info'!O1489&gt;=Reference!$E$6,'Client Info'!O1489&lt;Reference!$E$7),15,IF(Reference!$E$7&lt;='Client Info'!O1489,25))))</f>
        <v>0</v>
      </c>
      <c r="F1489" s="19">
        <f>IF(OR('Client Info'!R1489=Reference!$B$4,'Client Info'!R1489=Reference!$B$5,'Client Info'!R1489=Reference!$B$6),25,0)</f>
        <v>25</v>
      </c>
      <c r="G1489" s="19">
        <f t="shared" si="24"/>
        <v>30</v>
      </c>
      <c r="H1489" s="19" t="s">
        <v>1613</v>
      </c>
    </row>
    <row r="1490" spans="1:8" x14ac:dyDescent="0.35">
      <c r="A1490" s="7" t="str">
        <f>VLOOKUP(B1490,'Client Info'!$A:$B,2, FALSE)</f>
        <v>Mary Anne Rooney</v>
      </c>
      <c r="B1490" s="19" t="str">
        <f>'Client Info'!A1490</f>
        <v>EDC0517</v>
      </c>
      <c r="C1490" s="19">
        <f ca="1">(IF('Client Info'!M1490="","",(IF(YEARFRAC('Client Info'!M1490,Reference!$C$4)&lt;1,0,IF(AND(YEARFRAC('Client Info'!M1490,Reference!$C$4)&gt;=1,YEARFRAC('Client Info'!M1490,Reference!$C$4)&lt;=3),5,IF(AND(YEARFRAC('Client Info'!M1490,Reference!$C$4)&gt;=4,YEARFRAC('Client Info'!M1490,Reference!$C$4)&lt;=7),15,IF(YEARFRAC('Client Info'!M1490,Reference!$C$4)&gt;=8,25,IF(YEARFRAC('Client Info'!M1490,Reference!$C$4)=YEARFRAC('Client Info'!M1490,Reference!$C$4),0,0))))))))</f>
        <v>25</v>
      </c>
      <c r="D1490" s="19">
        <f>IF(OR('Client Info'!J1490=Reference!$A$7),0,IF(OR(Reference!$A$5='Client Info'!J1490, 'Client Info'!J1490=Reference!$A$19,'Client Info'!J1490=Reference!$A$23,'Client Info'!J1490=Reference!$A$12),25, IF(OR('Client Info'!J1490=Reference!$A$6, 'Client Info'!J1490=Reference!$A$16),15, IF(OR('Client Info'!J1490=Reference!$A$4,'Client Info'!J1490=Reference!$A$13,'Client Info'!J1490=Reference!$A$17,),5,0))))</f>
        <v>25</v>
      </c>
      <c r="E1490" s="19">
        <f>IF('Client Info'!O1490&lt;Reference!$E$5,0,IF(AND('Client Info'!O1490&gt;=Reference!$E$5,'Client Info'!O1490&lt;Reference!$E$6),5,IF(AND('Client Info'!O1490&gt;=Reference!$E$6,'Client Info'!O1490&lt;Reference!$E$7),15,IF(Reference!$E$7&lt;='Client Info'!O1490,25))))</f>
        <v>0</v>
      </c>
      <c r="F1490" s="19">
        <f>IF(OR('Client Info'!R1490=Reference!$B$4,'Client Info'!R1490=Reference!$B$5,'Client Info'!R1490=Reference!$B$6),25,0)</f>
        <v>0</v>
      </c>
      <c r="G1490" s="19">
        <f t="shared" ca="1" si="24"/>
        <v>50</v>
      </c>
      <c r="H1490" s="19" t="s">
        <v>1659</v>
      </c>
    </row>
    <row r="1491" spans="1:8" x14ac:dyDescent="0.35">
      <c r="A1491" s="7" t="str">
        <f>VLOOKUP(B1491,'Client Info'!$A:$B,2, FALSE)</f>
        <v>Darren Elliott</v>
      </c>
      <c r="B1491" s="19" t="str">
        <f>'Client Info'!A1491</f>
        <v>EDC2551</v>
      </c>
      <c r="C1491" s="19">
        <f ca="1">(IF('Client Info'!M1491="","",(IF(YEARFRAC('Client Info'!M1491,Reference!$C$4)&lt;1,0,IF(AND(YEARFRAC('Client Info'!M1491,Reference!$C$4)&gt;=1,YEARFRAC('Client Info'!M1491,Reference!$C$4)&lt;=3),5,IF(AND(YEARFRAC('Client Info'!M1491,Reference!$C$4)&gt;=4,YEARFRAC('Client Info'!M1491,Reference!$C$4)&lt;=7),15,IF(YEARFRAC('Client Info'!M1491,Reference!$C$4)&gt;=8,25,IF(YEARFRAC('Client Info'!M1491,Reference!$C$4)=YEARFRAC('Client Info'!M1491,Reference!$C$4),0,0))))))))</f>
        <v>15</v>
      </c>
      <c r="D1491" s="19">
        <f>IF(OR('Client Info'!J1491=Reference!$A$7),0,IF(OR(Reference!$A$5='Client Info'!J1491, 'Client Info'!J1491=Reference!$A$19,'Client Info'!J1491=Reference!$A$23,'Client Info'!J1491=Reference!$A$12),25, IF(OR('Client Info'!J1491=Reference!$A$6, 'Client Info'!J1491=Reference!$A$16),15, IF(OR('Client Info'!J1491=Reference!$A$4,'Client Info'!J1491=Reference!$A$13,'Client Info'!J1491=Reference!$A$17,),5,0))))</f>
        <v>25</v>
      </c>
      <c r="E1491" s="19">
        <f>IF('Client Info'!O1491&lt;Reference!$E$5,0,IF(AND('Client Info'!O1491&gt;=Reference!$E$5,'Client Info'!O1491&lt;Reference!$E$6),5,IF(AND('Client Info'!O1491&gt;=Reference!$E$6,'Client Info'!O1491&lt;Reference!$E$7),15,IF(Reference!$E$7&lt;='Client Info'!O1491,25))))</f>
        <v>0</v>
      </c>
      <c r="F1491" s="19">
        <f>IF(OR('Client Info'!R1491=Reference!$B$4,'Client Info'!R1491=Reference!$B$5,'Client Info'!R1491=Reference!$B$6),25,0)</f>
        <v>25</v>
      </c>
      <c r="G1491" s="19">
        <f t="shared" ca="1" si="24"/>
        <v>65</v>
      </c>
      <c r="H1491" s="19" t="s">
        <v>1820</v>
      </c>
    </row>
    <row r="1492" spans="1:8" x14ac:dyDescent="0.35">
      <c r="A1492" s="7" t="str">
        <f>VLOOKUP(B1492,'Client Info'!$A:$B,2, FALSE)</f>
        <v>Clare Briglio</v>
      </c>
      <c r="B1492" s="19" t="str">
        <f>'Client Info'!A1492</f>
        <v>EDC2424</v>
      </c>
      <c r="C1492" s="19">
        <f ca="1">(IF('Client Info'!M1492="","",(IF(YEARFRAC('Client Info'!M1492,Reference!$C$4)&lt;1,0,IF(AND(YEARFRAC('Client Info'!M1492,Reference!$C$4)&gt;=1,YEARFRAC('Client Info'!M1492,Reference!$C$4)&lt;=3),5,IF(AND(YEARFRAC('Client Info'!M1492,Reference!$C$4)&gt;=4,YEARFRAC('Client Info'!M1492,Reference!$C$4)&lt;=7),15,IF(YEARFRAC('Client Info'!M1492,Reference!$C$4)&gt;=8,25,IF(YEARFRAC('Client Info'!M1492,Reference!$C$4)=YEARFRAC('Client Info'!M1492,Reference!$C$4),0,0))))))))</f>
        <v>5</v>
      </c>
      <c r="D1492" s="19">
        <f>IF(OR('Client Info'!J1492=Reference!$A$7),0,IF(OR(Reference!$A$5='Client Info'!J1492, 'Client Info'!J1492=Reference!$A$19,'Client Info'!J1492=Reference!$A$23,'Client Info'!J1492=Reference!$A$12),25, IF(OR('Client Info'!J1492=Reference!$A$6, 'Client Info'!J1492=Reference!$A$16),15, IF(OR('Client Info'!J1492=Reference!$A$4,'Client Info'!J1492=Reference!$A$13,'Client Info'!J1492=Reference!$A$17,),5,0))))</f>
        <v>15</v>
      </c>
      <c r="E1492" s="19">
        <f>IF('Client Info'!O1492&lt;Reference!$E$5,0,IF(AND('Client Info'!O1492&gt;=Reference!$E$5,'Client Info'!O1492&lt;Reference!$E$6),5,IF(AND('Client Info'!O1492&gt;=Reference!$E$6,'Client Info'!O1492&lt;Reference!$E$7),15,IF(Reference!$E$7&lt;='Client Info'!O1492,25))))</f>
        <v>0</v>
      </c>
      <c r="F1492" s="19">
        <f>IF(OR('Client Info'!R1492=Reference!$B$4,'Client Info'!R1492=Reference!$B$5,'Client Info'!R1492=Reference!$B$6),25,0)</f>
        <v>0</v>
      </c>
      <c r="G1492" s="19">
        <f t="shared" ca="1" si="24"/>
        <v>20</v>
      </c>
      <c r="H1492" s="19" t="s">
        <v>809</v>
      </c>
    </row>
    <row r="1493" spans="1:8" x14ac:dyDescent="0.35">
      <c r="A1493" s="7" t="str">
        <f>VLOOKUP(B1493,'Client Info'!$A:$B,2, FALSE)</f>
        <v>Timothy Harrington</v>
      </c>
      <c r="B1493" s="19" t="str">
        <f>'Client Info'!A1493</f>
        <v>EDC1731g</v>
      </c>
      <c r="C1493" s="19">
        <f ca="1">(IF('Client Info'!M1493="","",(IF(YEARFRAC('Client Info'!M1493,Reference!$C$4)&lt;1,0,IF(AND(YEARFRAC('Client Info'!M1493,Reference!$C$4)&gt;=1,YEARFRAC('Client Info'!M1493,Reference!$C$4)&lt;=3),5,IF(AND(YEARFRAC('Client Info'!M1493,Reference!$C$4)&gt;=4,YEARFRAC('Client Info'!M1493,Reference!$C$4)&lt;=7),15,IF(YEARFRAC('Client Info'!M1493,Reference!$C$4)&gt;=8,25,IF(YEARFRAC('Client Info'!M1493,Reference!$C$4)=YEARFRAC('Client Info'!M1493,Reference!$C$4),0,0))))))))</f>
        <v>15</v>
      </c>
      <c r="D1493" s="19">
        <f>IF(OR('Client Info'!J1493=Reference!$A$7),0,IF(OR(Reference!$A$5='Client Info'!J1493, 'Client Info'!J1493=Reference!$A$19,'Client Info'!J1493=Reference!$A$23,'Client Info'!J1493=Reference!$A$12),25, IF(OR('Client Info'!J1493=Reference!$A$6, 'Client Info'!J1493=Reference!$A$16),15, IF(OR('Client Info'!J1493=Reference!$A$4,'Client Info'!J1493=Reference!$A$13,'Client Info'!J1493=Reference!$A$17,),5,0))))</f>
        <v>5</v>
      </c>
      <c r="E1493" s="19">
        <f>IF('Client Info'!O1493&lt;Reference!$E$5,0,IF(AND('Client Info'!O1493&gt;=Reference!$E$5,'Client Info'!O1493&lt;Reference!$E$6),5,IF(AND('Client Info'!O1493&gt;=Reference!$E$6,'Client Info'!O1493&lt;Reference!$E$7),15,IF(Reference!$E$7&lt;='Client Info'!O1493,25))))</f>
        <v>0</v>
      </c>
      <c r="F1493" s="19">
        <f>IF(OR('Client Info'!R1493=Reference!$B$4,'Client Info'!R1493=Reference!$B$5,'Client Info'!R1493=Reference!$B$6),25,0)</f>
        <v>0</v>
      </c>
      <c r="G1493" s="19">
        <f t="shared" ca="1" si="24"/>
        <v>20</v>
      </c>
      <c r="H1493" s="19" t="s">
        <v>1840</v>
      </c>
    </row>
    <row r="1494" spans="1:8" x14ac:dyDescent="0.35">
      <c r="A1494" s="7" t="str">
        <f>VLOOKUP(B1494,'Client Info'!$A:$B,2, FALSE)</f>
        <v>Sylvia Martini</v>
      </c>
      <c r="B1494" s="19" t="str">
        <f>'Client Info'!A1494</f>
        <v>EDC1701T</v>
      </c>
      <c r="C1494" s="19">
        <f ca="1">(IF('Client Info'!M1494="","",(IF(YEARFRAC('Client Info'!M1494,Reference!$C$4)&lt;1,0,IF(AND(YEARFRAC('Client Info'!M1494,Reference!$C$4)&gt;=1,YEARFRAC('Client Info'!M1494,Reference!$C$4)&lt;=3),5,IF(AND(YEARFRAC('Client Info'!M1494,Reference!$C$4)&gt;=4,YEARFRAC('Client Info'!M1494,Reference!$C$4)&lt;=7),15,IF(YEARFRAC('Client Info'!M1494,Reference!$C$4)&gt;=8,25,IF(YEARFRAC('Client Info'!M1494,Reference!$C$4)=YEARFRAC('Client Info'!M1494,Reference!$C$4),0,0))))))))</f>
        <v>15</v>
      </c>
      <c r="D1494" s="19">
        <f>IF(OR('Client Info'!J1494=Reference!$A$7),0,IF(OR(Reference!$A$5='Client Info'!J1494, 'Client Info'!J1494=Reference!$A$19,'Client Info'!J1494=Reference!$A$23,'Client Info'!J1494=Reference!$A$12),25, IF(OR('Client Info'!J1494=Reference!$A$6, 'Client Info'!J1494=Reference!$A$16),15, IF(OR('Client Info'!J1494=Reference!$A$4,'Client Info'!J1494=Reference!$A$13,'Client Info'!J1494=Reference!$A$17,),5,0))))</f>
        <v>25</v>
      </c>
      <c r="E1494" s="19">
        <f>IF('Client Info'!O1494&lt;Reference!$E$5,0,IF(AND('Client Info'!O1494&gt;=Reference!$E$5,'Client Info'!O1494&lt;Reference!$E$6),5,IF(AND('Client Info'!O1494&gt;=Reference!$E$6,'Client Info'!O1494&lt;Reference!$E$7),15,IF(Reference!$E$7&lt;='Client Info'!O1494,25))))</f>
        <v>0</v>
      </c>
      <c r="F1494" s="19">
        <f>IF(OR('Client Info'!R1494=Reference!$B$4,'Client Info'!R1494=Reference!$B$5,'Client Info'!R1494=Reference!$B$6),25,0)</f>
        <v>25</v>
      </c>
      <c r="G1494" s="19">
        <f t="shared" ca="1" si="24"/>
        <v>65</v>
      </c>
      <c r="H1494" s="19" t="s">
        <v>822</v>
      </c>
    </row>
    <row r="1495" spans="1:8" x14ac:dyDescent="0.35">
      <c r="A1495" s="7" t="str">
        <f>VLOOKUP(B1495,'Client Info'!$A:$B,2, FALSE)</f>
        <v>Georg Winkler</v>
      </c>
      <c r="B1495" s="19" t="str">
        <f>'Client Info'!A1495</f>
        <v>EDC1754</v>
      </c>
      <c r="C1495" s="19">
        <f ca="1">(IF('Client Info'!M1495="","",(IF(YEARFRAC('Client Info'!M1495,Reference!$C$4)&lt;1,0,IF(AND(YEARFRAC('Client Info'!M1495,Reference!$C$4)&gt;=1,YEARFRAC('Client Info'!M1495,Reference!$C$4)&lt;=3),5,IF(AND(YEARFRAC('Client Info'!M1495,Reference!$C$4)&gt;=4,YEARFRAC('Client Info'!M1495,Reference!$C$4)&lt;=7),15,IF(YEARFRAC('Client Info'!M1495,Reference!$C$4)&gt;=8,25,IF(YEARFRAC('Client Info'!M1495,Reference!$C$4)=YEARFRAC('Client Info'!M1495,Reference!$C$4),0,0))))))))</f>
        <v>25</v>
      </c>
      <c r="D1495" s="19">
        <f>IF(OR('Client Info'!J1495=Reference!$A$7),0,IF(OR(Reference!$A$5='Client Info'!J1495, 'Client Info'!J1495=Reference!$A$19,'Client Info'!J1495=Reference!$A$23,'Client Info'!J1495=Reference!$A$12),25, IF(OR('Client Info'!J1495=Reference!$A$6, 'Client Info'!J1495=Reference!$A$16),15, IF(OR('Client Info'!J1495=Reference!$A$4,'Client Info'!J1495=Reference!$A$13,'Client Info'!J1495=Reference!$A$17,),5,0))))</f>
        <v>15</v>
      </c>
      <c r="E1495" s="19">
        <f>IF('Client Info'!O1495&lt;Reference!$E$5,0,IF(AND('Client Info'!O1495&gt;=Reference!$E$5,'Client Info'!O1495&lt;Reference!$E$6),5,IF(AND('Client Info'!O1495&gt;=Reference!$E$6,'Client Info'!O1495&lt;Reference!$E$7),15,IF(Reference!$E$7&lt;='Client Info'!O1495,25))))</f>
        <v>0</v>
      </c>
      <c r="F1495" s="19">
        <f>IF(OR('Client Info'!R1495=Reference!$B$4,'Client Info'!R1495=Reference!$B$5,'Client Info'!R1495=Reference!$B$6),25,0)</f>
        <v>0</v>
      </c>
      <c r="G1495" s="19">
        <f t="shared" ca="1" si="24"/>
        <v>40</v>
      </c>
      <c r="H1495" s="19" t="s">
        <v>1063</v>
      </c>
    </row>
    <row r="1496" spans="1:8" x14ac:dyDescent="0.35">
      <c r="A1496" s="7" t="str">
        <f>VLOOKUP(B1496,'Client Info'!$A:$B,2, FALSE)</f>
        <v>Julie Samson</v>
      </c>
      <c r="B1496" s="19" t="str">
        <f>'Client Info'!A1496</f>
        <v>EDC2600</v>
      </c>
      <c r="C1496" s="19">
        <f ca="1">(IF('Client Info'!M1496="","",(IF(YEARFRAC('Client Info'!M1496,Reference!$C$4)&lt;1,0,IF(AND(YEARFRAC('Client Info'!M1496,Reference!$C$4)&gt;=1,YEARFRAC('Client Info'!M1496,Reference!$C$4)&lt;=3),5,IF(AND(YEARFRAC('Client Info'!M1496,Reference!$C$4)&gt;=4,YEARFRAC('Client Info'!M1496,Reference!$C$4)&lt;=7),15,IF(YEARFRAC('Client Info'!M1496,Reference!$C$4)&gt;=8,25,IF(YEARFRAC('Client Info'!M1496,Reference!$C$4)=YEARFRAC('Client Info'!M1496,Reference!$C$4),0,0))))))))</f>
        <v>5</v>
      </c>
      <c r="D1496" s="19">
        <f>IF(OR('Client Info'!J1496=Reference!$A$7),0,IF(OR(Reference!$A$5='Client Info'!J1496, 'Client Info'!J1496=Reference!$A$19,'Client Info'!J1496=Reference!$A$23,'Client Info'!J1496=Reference!$A$12),25, IF(OR('Client Info'!J1496=Reference!$A$6, 'Client Info'!J1496=Reference!$A$16),15, IF(OR('Client Info'!J1496=Reference!$A$4,'Client Info'!J1496=Reference!$A$13,'Client Info'!J1496=Reference!$A$17,),5,0))))</f>
        <v>25</v>
      </c>
      <c r="E1496" s="19">
        <f>IF('Client Info'!O1496&lt;Reference!$E$5,0,IF(AND('Client Info'!O1496&gt;=Reference!$E$5,'Client Info'!O1496&lt;Reference!$E$6),5,IF(AND('Client Info'!O1496&gt;=Reference!$E$6,'Client Info'!O1496&lt;Reference!$E$7),15,IF(Reference!$E$7&lt;='Client Info'!O1496,25))))</f>
        <v>0</v>
      </c>
      <c r="F1496" s="19">
        <f>IF(OR('Client Info'!R1496=Reference!$B$4,'Client Info'!R1496=Reference!$B$5,'Client Info'!R1496=Reference!$B$6),25,0)</f>
        <v>0</v>
      </c>
      <c r="G1496" s="19">
        <f t="shared" ca="1" si="24"/>
        <v>30</v>
      </c>
      <c r="H1496" s="19" t="s">
        <v>835</v>
      </c>
    </row>
    <row r="1497" spans="1:8" x14ac:dyDescent="0.35">
      <c r="A1497" s="7" t="str">
        <f>VLOOKUP(B1497,'Client Info'!$A:$B,2, FALSE)</f>
        <v>Pat Sweeney</v>
      </c>
      <c r="B1497" s="19" t="str">
        <f>'Client Info'!A1497</f>
        <v>EDC1959g</v>
      </c>
      <c r="C1497" s="19" t="str">
        <f>(IF('Client Info'!M1497="","",(IF(YEARFRAC('Client Info'!M1497,Reference!$C$4)&lt;1,0,IF(AND(YEARFRAC('Client Info'!M1497,Reference!$C$4)&gt;=1,YEARFRAC('Client Info'!M1497,Reference!$C$4)&lt;=3),5,IF(AND(YEARFRAC('Client Info'!M1497,Reference!$C$4)&gt;=4,YEARFRAC('Client Info'!M1497,Reference!$C$4)&lt;=7),15,IF(YEARFRAC('Client Info'!M1497,Reference!$C$4)&gt;=8,25,IF(YEARFRAC('Client Info'!M1497,Reference!$C$4)=YEARFRAC('Client Info'!M1497,Reference!$C$4),0,0))))))))</f>
        <v/>
      </c>
      <c r="D1497" s="19">
        <f>IF(OR('Client Info'!J1497=Reference!$A$7),0,IF(OR(Reference!$A$5='Client Info'!J1497, 'Client Info'!J1497=Reference!$A$19,'Client Info'!J1497=Reference!$A$23,'Client Info'!J1497=Reference!$A$12),25, IF(OR('Client Info'!J1497=Reference!$A$6, 'Client Info'!J1497=Reference!$A$16),15, IF(OR('Client Info'!J1497=Reference!$A$4,'Client Info'!J1497=Reference!$A$13,'Client Info'!J1497=Reference!$A$17,),5,0))))</f>
        <v>5</v>
      </c>
      <c r="E1497" s="19">
        <f>IF('Client Info'!O1497&lt;Reference!$E$5,0,IF(AND('Client Info'!O1497&gt;=Reference!$E$5,'Client Info'!O1497&lt;Reference!$E$6),5,IF(AND('Client Info'!O1497&gt;=Reference!$E$6,'Client Info'!O1497&lt;Reference!$E$7),15,IF(Reference!$E$7&lt;='Client Info'!O1497,25))))</f>
        <v>0</v>
      </c>
      <c r="F1497" s="19">
        <f>IF(OR('Client Info'!R1497=Reference!$B$4,'Client Info'!R1497=Reference!$B$5,'Client Info'!R1497=Reference!$B$6),25,0)</f>
        <v>25</v>
      </c>
      <c r="G1497" s="19">
        <f t="shared" si="24"/>
        <v>30</v>
      </c>
      <c r="H1497" s="19" t="s">
        <v>796</v>
      </c>
    </row>
    <row r="1498" spans="1:8" x14ac:dyDescent="0.35">
      <c r="A1498" s="7" t="str">
        <f>VLOOKUP(B1498,'Client Info'!$A:$B,2, FALSE)</f>
        <v>Rose Obetz</v>
      </c>
      <c r="B1498" s="19" t="str">
        <f>'Client Info'!A1498</f>
        <v>EDC1456</v>
      </c>
      <c r="C1498" s="19">
        <f ca="1">(IF('Client Info'!M1498="","",(IF(YEARFRAC('Client Info'!M1498,Reference!$C$4)&lt;1,0,IF(AND(YEARFRAC('Client Info'!M1498,Reference!$C$4)&gt;=1,YEARFRAC('Client Info'!M1498,Reference!$C$4)&lt;=3),5,IF(AND(YEARFRAC('Client Info'!M1498,Reference!$C$4)&gt;=4,YEARFRAC('Client Info'!M1498,Reference!$C$4)&lt;=7),15,IF(YEARFRAC('Client Info'!M1498,Reference!$C$4)&gt;=8,25,IF(YEARFRAC('Client Info'!M1498,Reference!$C$4)=YEARFRAC('Client Info'!M1498,Reference!$C$4),0,0))))))))</f>
        <v>15</v>
      </c>
      <c r="D1498" s="19">
        <f>IF(OR('Client Info'!J1498=Reference!$A$7),0,IF(OR(Reference!$A$5='Client Info'!J1498, 'Client Info'!J1498=Reference!$A$19,'Client Info'!J1498=Reference!$A$23,'Client Info'!J1498=Reference!$A$12),25, IF(OR('Client Info'!J1498=Reference!$A$6, 'Client Info'!J1498=Reference!$A$16),15, IF(OR('Client Info'!J1498=Reference!$A$4,'Client Info'!J1498=Reference!$A$13,'Client Info'!J1498=Reference!$A$17,),5,0))))</f>
        <v>5</v>
      </c>
      <c r="E1498" s="19">
        <f>IF('Client Info'!O1498&lt;Reference!$E$5,0,IF(AND('Client Info'!O1498&gt;=Reference!$E$5,'Client Info'!O1498&lt;Reference!$E$6),5,IF(AND('Client Info'!O1498&gt;=Reference!$E$6,'Client Info'!O1498&lt;Reference!$E$7),15,IF(Reference!$E$7&lt;='Client Info'!O1498,25))))</f>
        <v>15</v>
      </c>
      <c r="F1498" s="19">
        <f>IF(OR('Client Info'!R1498=Reference!$B$4,'Client Info'!R1498=Reference!$B$5,'Client Info'!R1498=Reference!$B$6),25,0)</f>
        <v>0</v>
      </c>
      <c r="G1498" s="19">
        <f t="shared" ca="1" si="24"/>
        <v>35</v>
      </c>
      <c r="H1498" s="19" t="s">
        <v>874</v>
      </c>
    </row>
    <row r="1499" spans="1:8" x14ac:dyDescent="0.35">
      <c r="A1499" s="7" t="str">
        <f>VLOOKUP(B1499,'Client Info'!$A:$B,2, FALSE)</f>
        <v>Alondra Gaytan</v>
      </c>
      <c r="B1499" s="19" t="str">
        <f>'Client Info'!A1499</f>
        <v>EDC2017g</v>
      </c>
      <c r="C1499" s="19">
        <f ca="1">(IF('Client Info'!M1499="","",(IF(YEARFRAC('Client Info'!M1499,Reference!$C$4)&lt;1,0,IF(AND(YEARFRAC('Client Info'!M1499,Reference!$C$4)&gt;=1,YEARFRAC('Client Info'!M1499,Reference!$C$4)&lt;=3),5,IF(AND(YEARFRAC('Client Info'!M1499,Reference!$C$4)&gt;=4,YEARFRAC('Client Info'!M1499,Reference!$C$4)&lt;=7),15,IF(YEARFRAC('Client Info'!M1499,Reference!$C$4)&gt;=8,25,IF(YEARFRAC('Client Info'!M1499,Reference!$C$4)=YEARFRAC('Client Info'!M1499,Reference!$C$4),0,0))))))))</f>
        <v>25</v>
      </c>
      <c r="D1499" s="19">
        <f>IF(OR('Client Info'!J1499=Reference!$A$7),0,IF(OR(Reference!$A$5='Client Info'!J1499, 'Client Info'!J1499=Reference!$A$19,'Client Info'!J1499=Reference!$A$23,'Client Info'!J1499=Reference!$A$12),25, IF(OR('Client Info'!J1499=Reference!$A$6, 'Client Info'!J1499=Reference!$A$16),15, IF(OR('Client Info'!J1499=Reference!$A$4,'Client Info'!J1499=Reference!$A$13,'Client Info'!J1499=Reference!$A$17,),5,0))))</f>
        <v>25</v>
      </c>
      <c r="E1499" s="19">
        <f>IF('Client Info'!O1499&lt;Reference!$E$5,0,IF(AND('Client Info'!O1499&gt;=Reference!$E$5,'Client Info'!O1499&lt;Reference!$E$6),5,IF(AND('Client Info'!O1499&gt;=Reference!$E$6,'Client Info'!O1499&lt;Reference!$E$7),15,IF(Reference!$E$7&lt;='Client Info'!O1499,25))))</f>
        <v>15</v>
      </c>
      <c r="F1499" s="19">
        <f>IF(OR('Client Info'!R1499=Reference!$B$4,'Client Info'!R1499=Reference!$B$5,'Client Info'!R1499=Reference!$B$6),25,0)</f>
        <v>25</v>
      </c>
      <c r="G1499" s="19">
        <f t="shared" ca="1" si="24"/>
        <v>90</v>
      </c>
      <c r="H1499" s="19" t="s">
        <v>885</v>
      </c>
    </row>
    <row r="1500" spans="1:8" x14ac:dyDescent="0.35">
      <c r="A1500" s="7" t="str">
        <f>VLOOKUP(B1500,'Client Info'!$A:$B,2, FALSE)</f>
        <v>Shalene Hayman</v>
      </c>
      <c r="B1500" s="19" t="str">
        <f>'Client Info'!A1500</f>
        <v>EDC2642</v>
      </c>
      <c r="C1500" s="19">
        <f ca="1">(IF('Client Info'!M1500="","",(IF(YEARFRAC('Client Info'!M1500,Reference!$C$4)&lt;1,0,IF(AND(YEARFRAC('Client Info'!M1500,Reference!$C$4)&gt;=1,YEARFRAC('Client Info'!M1500,Reference!$C$4)&lt;=3),5,IF(AND(YEARFRAC('Client Info'!M1500,Reference!$C$4)&gt;=4,YEARFRAC('Client Info'!M1500,Reference!$C$4)&lt;=7),15,IF(YEARFRAC('Client Info'!M1500,Reference!$C$4)&gt;=8,25,IF(YEARFRAC('Client Info'!M1500,Reference!$C$4)=YEARFRAC('Client Info'!M1500,Reference!$C$4),0,0))))))))</f>
        <v>5</v>
      </c>
      <c r="D1500" s="19">
        <f>IF(OR('Client Info'!J1500=Reference!$A$7),0,IF(OR(Reference!$A$5='Client Info'!J1500, 'Client Info'!J1500=Reference!$A$19,'Client Info'!J1500=Reference!$A$23,'Client Info'!J1500=Reference!$A$12),25, IF(OR('Client Info'!J1500=Reference!$A$6, 'Client Info'!J1500=Reference!$A$16),15, IF(OR('Client Info'!J1500=Reference!$A$4,'Client Info'!J1500=Reference!$A$13,'Client Info'!J1500=Reference!$A$17,),5,0))))</f>
        <v>15</v>
      </c>
      <c r="E1500" s="19">
        <f>IF('Client Info'!O1500&lt;Reference!$E$5,0,IF(AND('Client Info'!O1500&gt;=Reference!$E$5,'Client Info'!O1500&lt;Reference!$E$6),5,IF(AND('Client Info'!O1500&gt;=Reference!$E$6,'Client Info'!O1500&lt;Reference!$E$7),15,IF(Reference!$E$7&lt;='Client Info'!O1500,25))))</f>
        <v>0</v>
      </c>
      <c r="F1500" s="19">
        <f>IF(OR('Client Info'!R1500=Reference!$B$4,'Client Info'!R1500=Reference!$B$5,'Client Info'!R1500=Reference!$B$6),25,0)</f>
        <v>0</v>
      </c>
      <c r="G1500" s="19">
        <f t="shared" ref="G1500:G1563" ca="1" si="25">SUM(C1500:F1500)</f>
        <v>20</v>
      </c>
      <c r="H1500" s="19" t="s">
        <v>909</v>
      </c>
    </row>
    <row r="1501" spans="1:8" x14ac:dyDescent="0.35">
      <c r="A1501" s="7" t="str">
        <f>VLOOKUP(B1501,'Client Info'!$A:$B,2, FALSE)</f>
        <v>Bill Bartels</v>
      </c>
      <c r="B1501" s="19" t="str">
        <f>'Client Info'!A1501</f>
        <v>EDC2853</v>
      </c>
      <c r="C1501" s="19" t="str">
        <f>(IF('Client Info'!M1501="","",(IF(YEARFRAC('Client Info'!M1501,Reference!$C$4)&lt;1,0,IF(AND(YEARFRAC('Client Info'!M1501,Reference!$C$4)&gt;=1,YEARFRAC('Client Info'!M1501,Reference!$C$4)&lt;=3),5,IF(AND(YEARFRAC('Client Info'!M1501,Reference!$C$4)&gt;=4,YEARFRAC('Client Info'!M1501,Reference!$C$4)&lt;=7),15,IF(YEARFRAC('Client Info'!M1501,Reference!$C$4)&gt;=8,25,IF(YEARFRAC('Client Info'!M1501,Reference!$C$4)=YEARFRAC('Client Info'!M1501,Reference!$C$4),0,0))))))))</f>
        <v/>
      </c>
      <c r="D1501" s="19">
        <f>IF(OR('Client Info'!J1501=Reference!$A$7),0,IF(OR(Reference!$A$5='Client Info'!J1501, 'Client Info'!J1501=Reference!$A$19,'Client Info'!J1501=Reference!$A$23,'Client Info'!J1501=Reference!$A$12),25, IF(OR('Client Info'!J1501=Reference!$A$6, 'Client Info'!J1501=Reference!$A$16),15, IF(OR('Client Info'!J1501=Reference!$A$4,'Client Info'!J1501=Reference!$A$13,'Client Info'!J1501=Reference!$A$17,),5,0))))</f>
        <v>0</v>
      </c>
      <c r="E1501" s="19">
        <f>IF('Client Info'!O1501&lt;Reference!$E$5,0,IF(AND('Client Info'!O1501&gt;=Reference!$E$5,'Client Info'!O1501&lt;Reference!$E$6),5,IF(AND('Client Info'!O1501&gt;=Reference!$E$6,'Client Info'!O1501&lt;Reference!$E$7),15,IF(Reference!$E$7&lt;='Client Info'!O1501,25))))</f>
        <v>0</v>
      </c>
      <c r="F1501" s="19">
        <f>IF(OR('Client Info'!R1501=Reference!$B$4,'Client Info'!R1501=Reference!$B$5,'Client Info'!R1501=Reference!$B$6),25,0)</f>
        <v>25</v>
      </c>
      <c r="G1501" s="19">
        <f t="shared" si="25"/>
        <v>25</v>
      </c>
      <c r="H1501" s="19" t="s">
        <v>812</v>
      </c>
    </row>
    <row r="1502" spans="1:8" x14ac:dyDescent="0.35">
      <c r="A1502" s="7" t="str">
        <f>VLOOKUP(B1502,'Client Info'!$A:$B,2, FALSE)</f>
        <v>Rose Obetz</v>
      </c>
      <c r="B1502" s="19" t="str">
        <f>'Client Info'!A1502</f>
        <v>EDC1534</v>
      </c>
      <c r="C1502" s="19">
        <f ca="1">(IF('Client Info'!M1502="","",(IF(YEARFRAC('Client Info'!M1502,Reference!$C$4)&lt;1,0,IF(AND(YEARFRAC('Client Info'!M1502,Reference!$C$4)&gt;=1,YEARFRAC('Client Info'!M1502,Reference!$C$4)&lt;=3),5,IF(AND(YEARFRAC('Client Info'!M1502,Reference!$C$4)&gt;=4,YEARFRAC('Client Info'!M1502,Reference!$C$4)&lt;=7),15,IF(YEARFRAC('Client Info'!M1502,Reference!$C$4)&gt;=8,25,IF(YEARFRAC('Client Info'!M1502,Reference!$C$4)=YEARFRAC('Client Info'!M1502,Reference!$C$4),0,0))))))))</f>
        <v>15</v>
      </c>
      <c r="D1502" s="19">
        <f>IF(OR('Client Info'!J1502=Reference!$A$7),0,IF(OR(Reference!$A$5='Client Info'!J1502, 'Client Info'!J1502=Reference!$A$19,'Client Info'!J1502=Reference!$A$23,'Client Info'!J1502=Reference!$A$12),25, IF(OR('Client Info'!J1502=Reference!$A$6, 'Client Info'!J1502=Reference!$A$16),15, IF(OR('Client Info'!J1502=Reference!$A$4,'Client Info'!J1502=Reference!$A$13,'Client Info'!J1502=Reference!$A$17,),5,0))))</f>
        <v>15</v>
      </c>
      <c r="E1502" s="19">
        <f>IF('Client Info'!O1502&lt;Reference!$E$5,0,IF(AND('Client Info'!O1502&gt;=Reference!$E$5,'Client Info'!O1502&lt;Reference!$E$6),5,IF(AND('Client Info'!O1502&gt;=Reference!$E$6,'Client Info'!O1502&lt;Reference!$E$7),15,IF(Reference!$E$7&lt;='Client Info'!O1502,25))))</f>
        <v>15</v>
      </c>
      <c r="F1502" s="19">
        <f>IF(OR('Client Info'!R1502=Reference!$B$4,'Client Info'!R1502=Reference!$B$5,'Client Info'!R1502=Reference!$B$6),25,0)</f>
        <v>0</v>
      </c>
      <c r="G1502" s="19">
        <f t="shared" ca="1" si="25"/>
        <v>45</v>
      </c>
      <c r="H1502" s="19" t="s">
        <v>874</v>
      </c>
    </row>
    <row r="1503" spans="1:8" x14ac:dyDescent="0.35">
      <c r="A1503" s="7" t="str">
        <f>VLOOKUP(B1503,'Client Info'!$A:$B,2, FALSE)</f>
        <v>Clare Briglio</v>
      </c>
      <c r="B1503" s="19" t="str">
        <f>'Client Info'!A1503</f>
        <v>EDC2360</v>
      </c>
      <c r="C1503" s="19">
        <f ca="1">(IF('Client Info'!M1503="","",(IF(YEARFRAC('Client Info'!M1503,Reference!$C$4)&lt;1,0,IF(AND(YEARFRAC('Client Info'!M1503,Reference!$C$4)&gt;=1,YEARFRAC('Client Info'!M1503,Reference!$C$4)&lt;=3),5,IF(AND(YEARFRAC('Client Info'!M1503,Reference!$C$4)&gt;=4,YEARFRAC('Client Info'!M1503,Reference!$C$4)&lt;=7),15,IF(YEARFRAC('Client Info'!M1503,Reference!$C$4)&gt;=8,25,IF(YEARFRAC('Client Info'!M1503,Reference!$C$4)=YEARFRAC('Client Info'!M1503,Reference!$C$4),0,0))))))))</f>
        <v>5</v>
      </c>
      <c r="D1503" s="19">
        <f>IF(OR('Client Info'!J1503=Reference!$A$7),0,IF(OR(Reference!$A$5='Client Info'!J1503, 'Client Info'!J1503=Reference!$A$19,'Client Info'!J1503=Reference!$A$23,'Client Info'!J1503=Reference!$A$12),25, IF(OR('Client Info'!J1503=Reference!$A$6, 'Client Info'!J1503=Reference!$A$16),15, IF(OR('Client Info'!J1503=Reference!$A$4,'Client Info'!J1503=Reference!$A$13,'Client Info'!J1503=Reference!$A$17,),5,0))))</f>
        <v>15</v>
      </c>
      <c r="E1503" s="19">
        <f>IF('Client Info'!O1503&lt;Reference!$E$5,0,IF(AND('Client Info'!O1503&gt;=Reference!$E$5,'Client Info'!O1503&lt;Reference!$E$6),5,IF(AND('Client Info'!O1503&gt;=Reference!$E$6,'Client Info'!O1503&lt;Reference!$E$7),15,IF(Reference!$E$7&lt;='Client Info'!O1503,25))))</f>
        <v>0</v>
      </c>
      <c r="F1503" s="19">
        <f>IF(OR('Client Info'!R1503=Reference!$B$4,'Client Info'!R1503=Reference!$B$5,'Client Info'!R1503=Reference!$B$6),25,0)</f>
        <v>25</v>
      </c>
      <c r="G1503" s="19">
        <f t="shared" ca="1" si="25"/>
        <v>45</v>
      </c>
      <c r="H1503" s="19" t="s">
        <v>809</v>
      </c>
    </row>
    <row r="1504" spans="1:8" x14ac:dyDescent="0.35">
      <c r="A1504" s="7" t="str">
        <f>VLOOKUP(B1504,'Client Info'!$A:$B,2, FALSE)</f>
        <v>Bill Bartels</v>
      </c>
      <c r="B1504" s="19" t="str">
        <f>'Client Info'!A1504</f>
        <v>EDC2680T</v>
      </c>
      <c r="C1504" s="19">
        <f ca="1">(IF('Client Info'!M1504="","",(IF(YEARFRAC('Client Info'!M1504,Reference!$C$4)&lt;1,0,IF(AND(YEARFRAC('Client Info'!M1504,Reference!$C$4)&gt;=1,YEARFRAC('Client Info'!M1504,Reference!$C$4)&lt;=3),5,IF(AND(YEARFRAC('Client Info'!M1504,Reference!$C$4)&gt;=4,YEARFRAC('Client Info'!M1504,Reference!$C$4)&lt;=7),15,IF(YEARFRAC('Client Info'!M1504,Reference!$C$4)&gt;=8,25,IF(YEARFRAC('Client Info'!M1504,Reference!$C$4)=YEARFRAC('Client Info'!M1504,Reference!$C$4),0,0))))))))</f>
        <v>25</v>
      </c>
      <c r="D1504" s="19">
        <f>IF(OR('Client Info'!J1504=Reference!$A$7),0,IF(OR(Reference!$A$5='Client Info'!J1504, 'Client Info'!J1504=Reference!$A$19,'Client Info'!J1504=Reference!$A$23,'Client Info'!J1504=Reference!$A$12),25, IF(OR('Client Info'!J1504=Reference!$A$6, 'Client Info'!J1504=Reference!$A$16),15, IF(OR('Client Info'!J1504=Reference!$A$4,'Client Info'!J1504=Reference!$A$13,'Client Info'!J1504=Reference!$A$17,),5,0))))</f>
        <v>25</v>
      </c>
      <c r="E1504" s="19">
        <f>IF('Client Info'!O1504&lt;Reference!$E$5,0,IF(AND('Client Info'!O1504&gt;=Reference!$E$5,'Client Info'!O1504&lt;Reference!$E$6),5,IF(AND('Client Info'!O1504&gt;=Reference!$E$6,'Client Info'!O1504&lt;Reference!$E$7),15,IF(Reference!$E$7&lt;='Client Info'!O1504,25))))</f>
        <v>25</v>
      </c>
      <c r="F1504" s="19">
        <f>IF(OR('Client Info'!R1504=Reference!$B$4,'Client Info'!R1504=Reference!$B$5,'Client Info'!R1504=Reference!$B$6),25,0)</f>
        <v>25</v>
      </c>
      <c r="G1504" s="19">
        <f t="shared" ca="1" si="25"/>
        <v>100</v>
      </c>
      <c r="H1504" s="19" t="s">
        <v>812</v>
      </c>
    </row>
    <row r="1505" spans="1:8" x14ac:dyDescent="0.35">
      <c r="A1505" s="7" t="str">
        <f>VLOOKUP(B1505,'Client Info'!$A:$B,2, FALSE)</f>
        <v>David Pollock</v>
      </c>
      <c r="B1505" s="19" t="str">
        <f>'Client Info'!A1505</f>
        <v>EDC1563</v>
      </c>
      <c r="C1505" s="19">
        <f ca="1">(IF('Client Info'!M1505="","",(IF(YEARFRAC('Client Info'!M1505,Reference!$C$4)&lt;1,0,IF(AND(YEARFRAC('Client Info'!M1505,Reference!$C$4)&gt;=1,YEARFRAC('Client Info'!M1505,Reference!$C$4)&lt;=3),5,IF(AND(YEARFRAC('Client Info'!M1505,Reference!$C$4)&gt;=4,YEARFRAC('Client Info'!M1505,Reference!$C$4)&lt;=7),15,IF(YEARFRAC('Client Info'!M1505,Reference!$C$4)&gt;=8,25,IF(YEARFRAC('Client Info'!M1505,Reference!$C$4)=YEARFRAC('Client Info'!M1505,Reference!$C$4),0,0))))))))</f>
        <v>15</v>
      </c>
      <c r="D1505" s="19">
        <f>IF(OR('Client Info'!J1505=Reference!$A$7),0,IF(OR(Reference!$A$5='Client Info'!J1505, 'Client Info'!J1505=Reference!$A$19,'Client Info'!J1505=Reference!$A$23,'Client Info'!J1505=Reference!$A$12),25, IF(OR('Client Info'!J1505=Reference!$A$6, 'Client Info'!J1505=Reference!$A$16),15, IF(OR('Client Info'!J1505=Reference!$A$4,'Client Info'!J1505=Reference!$A$13,'Client Info'!J1505=Reference!$A$17,),5,0))))</f>
        <v>15</v>
      </c>
      <c r="E1505" s="19">
        <f>IF('Client Info'!O1505&lt;Reference!$E$5,0,IF(AND('Client Info'!O1505&gt;=Reference!$E$5,'Client Info'!O1505&lt;Reference!$E$6),5,IF(AND('Client Info'!O1505&gt;=Reference!$E$6,'Client Info'!O1505&lt;Reference!$E$7),15,IF(Reference!$E$7&lt;='Client Info'!O1505,25))))</f>
        <v>0</v>
      </c>
      <c r="F1505" s="19">
        <f>IF(OR('Client Info'!R1505=Reference!$B$4,'Client Info'!R1505=Reference!$B$5,'Client Info'!R1505=Reference!$B$6),25,0)</f>
        <v>0</v>
      </c>
      <c r="G1505" s="19">
        <f t="shared" ca="1" si="25"/>
        <v>30</v>
      </c>
      <c r="H1505" s="19" t="s">
        <v>1750</v>
      </c>
    </row>
    <row r="1506" spans="1:8" x14ac:dyDescent="0.35">
      <c r="A1506" s="7" t="str">
        <f>VLOOKUP(B1506,'Client Info'!$A:$B,2, FALSE)</f>
        <v>Anthony C. Elliott</v>
      </c>
      <c r="B1506" s="19" t="str">
        <f>'Client Info'!A1506</f>
        <v>EDC2827DRR</v>
      </c>
      <c r="C1506" s="19">
        <f ca="1">(IF('Client Info'!M1506="","",(IF(YEARFRAC('Client Info'!M1506,Reference!$C$4)&lt;1,0,IF(AND(YEARFRAC('Client Info'!M1506,Reference!$C$4)&gt;=1,YEARFRAC('Client Info'!M1506,Reference!$C$4)&lt;=3),5,IF(AND(YEARFRAC('Client Info'!M1506,Reference!$C$4)&gt;=4,YEARFRAC('Client Info'!M1506,Reference!$C$4)&lt;=7),15,IF(YEARFRAC('Client Info'!M1506,Reference!$C$4)&gt;=8,25,IF(YEARFRAC('Client Info'!M1506,Reference!$C$4)=YEARFRAC('Client Info'!M1506,Reference!$C$4),0,0))))))))</f>
        <v>25</v>
      </c>
      <c r="D1506" s="19">
        <f>IF(OR('Client Info'!J1506=Reference!$A$7),0,IF(OR(Reference!$A$5='Client Info'!J1506, 'Client Info'!J1506=Reference!$A$19,'Client Info'!J1506=Reference!$A$23,'Client Info'!J1506=Reference!$A$12),25, IF(OR('Client Info'!J1506=Reference!$A$6, 'Client Info'!J1506=Reference!$A$16),15, IF(OR('Client Info'!J1506=Reference!$A$4,'Client Info'!J1506=Reference!$A$13,'Client Info'!J1506=Reference!$A$17,),5,0))))</f>
        <v>0</v>
      </c>
      <c r="E1506" s="19">
        <f>IF('Client Info'!O1506&lt;Reference!$E$5,0,IF(AND('Client Info'!O1506&gt;=Reference!$E$5,'Client Info'!O1506&lt;Reference!$E$6),5,IF(AND('Client Info'!O1506&gt;=Reference!$E$6,'Client Info'!O1506&lt;Reference!$E$7),15,IF(Reference!$E$7&lt;='Client Info'!O1506,25))))</f>
        <v>0</v>
      </c>
      <c r="F1506" s="19">
        <f>IF(OR('Client Info'!R1506=Reference!$B$4,'Client Info'!R1506=Reference!$B$5,'Client Info'!R1506=Reference!$B$6),25,0)</f>
        <v>25</v>
      </c>
      <c r="G1506" s="19">
        <f t="shared" ca="1" si="25"/>
        <v>50</v>
      </c>
      <c r="H1506" s="19" t="s">
        <v>1365</v>
      </c>
    </row>
    <row r="1507" spans="1:8" x14ac:dyDescent="0.35">
      <c r="A1507" s="7" t="str">
        <f>VLOOKUP(B1507,'Client Info'!$A:$B,2, FALSE)</f>
        <v>Julie Samson</v>
      </c>
      <c r="B1507" s="19" t="str">
        <f>'Client Info'!A1507</f>
        <v>EDC2763</v>
      </c>
      <c r="C1507" s="19">
        <f ca="1">(IF('Client Info'!M1507="","",(IF(YEARFRAC('Client Info'!M1507,Reference!$C$4)&lt;1,0,IF(AND(YEARFRAC('Client Info'!M1507,Reference!$C$4)&gt;=1,YEARFRAC('Client Info'!M1507,Reference!$C$4)&lt;=3),5,IF(AND(YEARFRAC('Client Info'!M1507,Reference!$C$4)&gt;=4,YEARFRAC('Client Info'!M1507,Reference!$C$4)&lt;=7),15,IF(YEARFRAC('Client Info'!M1507,Reference!$C$4)&gt;=8,25,IF(YEARFRAC('Client Info'!M1507,Reference!$C$4)=YEARFRAC('Client Info'!M1507,Reference!$C$4),0,0))))))))</f>
        <v>0</v>
      </c>
      <c r="D1507" s="19">
        <f>IF(OR('Client Info'!J1507=Reference!$A$7),0,IF(OR(Reference!$A$5='Client Info'!J1507, 'Client Info'!J1507=Reference!$A$19,'Client Info'!J1507=Reference!$A$23,'Client Info'!J1507=Reference!$A$12),25, IF(OR('Client Info'!J1507=Reference!$A$6, 'Client Info'!J1507=Reference!$A$16),15, IF(OR('Client Info'!J1507=Reference!$A$4,'Client Info'!J1507=Reference!$A$13,'Client Info'!J1507=Reference!$A$17,),5,0))))</f>
        <v>25</v>
      </c>
      <c r="E1507" s="19">
        <f>IF('Client Info'!O1507&lt;Reference!$E$5,0,IF(AND('Client Info'!O1507&gt;=Reference!$E$5,'Client Info'!O1507&lt;Reference!$E$6),5,IF(AND('Client Info'!O1507&gt;=Reference!$E$6,'Client Info'!O1507&lt;Reference!$E$7),15,IF(Reference!$E$7&lt;='Client Info'!O1507,25))))</f>
        <v>0</v>
      </c>
      <c r="F1507" s="19">
        <f>IF(OR('Client Info'!R1507=Reference!$B$4,'Client Info'!R1507=Reference!$B$5,'Client Info'!R1507=Reference!$B$6),25,0)</f>
        <v>0</v>
      </c>
      <c r="G1507" s="19">
        <f t="shared" ca="1" si="25"/>
        <v>25</v>
      </c>
      <c r="H1507" s="19" t="s">
        <v>835</v>
      </c>
    </row>
    <row r="1508" spans="1:8" x14ac:dyDescent="0.35">
      <c r="A1508" s="7" t="str">
        <f>VLOOKUP(B1508,'Client Info'!$A:$B,2, FALSE)</f>
        <v>Alondra Gaytan</v>
      </c>
      <c r="B1508" s="19" t="str">
        <f>'Client Info'!A1508</f>
        <v>EDC3038</v>
      </c>
      <c r="C1508" s="19">
        <f ca="1">(IF('Client Info'!M1508="","",(IF(YEARFRAC('Client Info'!M1508,Reference!$C$4)&lt;1,0,IF(AND(YEARFRAC('Client Info'!M1508,Reference!$C$4)&gt;=1,YEARFRAC('Client Info'!M1508,Reference!$C$4)&lt;=3),5,IF(AND(YEARFRAC('Client Info'!M1508,Reference!$C$4)&gt;=4,YEARFRAC('Client Info'!M1508,Reference!$C$4)&lt;=7),15,IF(YEARFRAC('Client Info'!M1508,Reference!$C$4)&gt;=8,25,IF(YEARFRAC('Client Info'!M1508,Reference!$C$4)=YEARFRAC('Client Info'!M1508,Reference!$C$4),0,0))))))))</f>
        <v>0</v>
      </c>
      <c r="D1508" s="19">
        <f>IF(OR('Client Info'!J1508=Reference!$A$7),0,IF(OR(Reference!$A$5='Client Info'!J1508, 'Client Info'!J1508=Reference!$A$19,'Client Info'!J1508=Reference!$A$23,'Client Info'!J1508=Reference!$A$12),25, IF(OR('Client Info'!J1508=Reference!$A$6, 'Client Info'!J1508=Reference!$A$16),15, IF(OR('Client Info'!J1508=Reference!$A$4,'Client Info'!J1508=Reference!$A$13,'Client Info'!J1508=Reference!$A$17,),5,0))))</f>
        <v>0</v>
      </c>
      <c r="E1508" s="19">
        <f>IF('Client Info'!O1508&lt;Reference!$E$5,0,IF(AND('Client Info'!O1508&gt;=Reference!$E$5,'Client Info'!O1508&lt;Reference!$E$6),5,IF(AND('Client Info'!O1508&gt;=Reference!$E$6,'Client Info'!O1508&lt;Reference!$E$7),15,IF(Reference!$E$7&lt;='Client Info'!O1508,25))))</f>
        <v>0</v>
      </c>
      <c r="F1508" s="19">
        <f>IF(OR('Client Info'!R1508=Reference!$B$4,'Client Info'!R1508=Reference!$B$5,'Client Info'!R1508=Reference!$B$6),25,0)</f>
        <v>25</v>
      </c>
      <c r="G1508" s="19">
        <f t="shared" ca="1" si="25"/>
        <v>25</v>
      </c>
      <c r="H1508" s="19" t="s">
        <v>885</v>
      </c>
    </row>
    <row r="1509" spans="1:8" x14ac:dyDescent="0.35">
      <c r="A1509" s="7" t="str">
        <f>VLOOKUP(B1509,'Client Info'!$A:$B,2, FALSE)</f>
        <v>Ray Bowman</v>
      </c>
      <c r="B1509" s="19" t="str">
        <f>'Client Info'!A1509</f>
        <v>EDC2523</v>
      </c>
      <c r="C1509" s="19">
        <f ca="1">(IF('Client Info'!M1509="","",(IF(YEARFRAC('Client Info'!M1509,Reference!$C$4)&lt;1,0,IF(AND(YEARFRAC('Client Info'!M1509,Reference!$C$4)&gt;=1,YEARFRAC('Client Info'!M1509,Reference!$C$4)&lt;=3),5,IF(AND(YEARFRAC('Client Info'!M1509,Reference!$C$4)&gt;=4,YEARFRAC('Client Info'!M1509,Reference!$C$4)&lt;=7),15,IF(YEARFRAC('Client Info'!M1509,Reference!$C$4)&gt;=8,25,IF(YEARFRAC('Client Info'!M1509,Reference!$C$4)=YEARFRAC('Client Info'!M1509,Reference!$C$4),0,0))))))))</f>
        <v>5</v>
      </c>
      <c r="D1509" s="19">
        <f>IF(OR('Client Info'!J1509=Reference!$A$7),0,IF(OR(Reference!$A$5='Client Info'!J1509, 'Client Info'!J1509=Reference!$A$19,'Client Info'!J1509=Reference!$A$23,'Client Info'!J1509=Reference!$A$12),25, IF(OR('Client Info'!J1509=Reference!$A$6, 'Client Info'!J1509=Reference!$A$16),15, IF(OR('Client Info'!J1509=Reference!$A$4,'Client Info'!J1509=Reference!$A$13,'Client Info'!J1509=Reference!$A$17,),5,0))))</f>
        <v>5</v>
      </c>
      <c r="E1509" s="19">
        <f>IF('Client Info'!O1509&lt;Reference!$E$5,0,IF(AND('Client Info'!O1509&gt;=Reference!$E$5,'Client Info'!O1509&lt;Reference!$E$6),5,IF(AND('Client Info'!O1509&gt;=Reference!$E$6,'Client Info'!O1509&lt;Reference!$E$7),15,IF(Reference!$E$7&lt;='Client Info'!O1509,25))))</f>
        <v>0</v>
      </c>
      <c r="F1509" s="19">
        <f>IF(OR('Client Info'!R1509=Reference!$B$4,'Client Info'!R1509=Reference!$B$5,'Client Info'!R1509=Reference!$B$6),25,0)</f>
        <v>0</v>
      </c>
      <c r="G1509" s="19">
        <f t="shared" ca="1" si="25"/>
        <v>10</v>
      </c>
      <c r="H1509" s="19" t="s">
        <v>912</v>
      </c>
    </row>
    <row r="1510" spans="1:8" x14ac:dyDescent="0.35">
      <c r="A1510" s="7" t="str">
        <f>VLOOKUP(B1510,'Client Info'!$A:$B,2, FALSE)</f>
        <v>Carlos Conejo</v>
      </c>
      <c r="B1510" s="19" t="str">
        <f>'Client Info'!A1510</f>
        <v>EDC1580g</v>
      </c>
      <c r="C1510" s="19">
        <f ca="1">(IF('Client Info'!M1510="","",(IF(YEARFRAC('Client Info'!M1510,Reference!$C$4)&lt;1,0,IF(AND(YEARFRAC('Client Info'!M1510,Reference!$C$4)&gt;=1,YEARFRAC('Client Info'!M1510,Reference!$C$4)&lt;=3),5,IF(AND(YEARFRAC('Client Info'!M1510,Reference!$C$4)&gt;=4,YEARFRAC('Client Info'!M1510,Reference!$C$4)&lt;=7),15,IF(YEARFRAC('Client Info'!M1510,Reference!$C$4)&gt;=8,25,IF(YEARFRAC('Client Info'!M1510,Reference!$C$4)=YEARFRAC('Client Info'!M1510,Reference!$C$4),0,0))))))))</f>
        <v>25</v>
      </c>
      <c r="D1510" s="19">
        <f>IF(OR('Client Info'!J1510=Reference!$A$7),0,IF(OR(Reference!$A$5='Client Info'!J1510, 'Client Info'!J1510=Reference!$A$19,'Client Info'!J1510=Reference!$A$23,'Client Info'!J1510=Reference!$A$12),25, IF(OR('Client Info'!J1510=Reference!$A$6, 'Client Info'!J1510=Reference!$A$16),15, IF(OR('Client Info'!J1510=Reference!$A$4,'Client Info'!J1510=Reference!$A$13,'Client Info'!J1510=Reference!$A$17,),5,0))))</f>
        <v>25</v>
      </c>
      <c r="E1510" s="19">
        <f>IF('Client Info'!O1510&lt;Reference!$E$5,0,IF(AND('Client Info'!O1510&gt;=Reference!$E$5,'Client Info'!O1510&lt;Reference!$E$6),5,IF(AND('Client Info'!O1510&gt;=Reference!$E$6,'Client Info'!O1510&lt;Reference!$E$7),15,IF(Reference!$E$7&lt;='Client Info'!O1510,25))))</f>
        <v>25</v>
      </c>
      <c r="F1510" s="19">
        <f>IF(OR('Client Info'!R1510=Reference!$B$4,'Client Info'!R1510=Reference!$B$5,'Client Info'!R1510=Reference!$B$6),25,0)</f>
        <v>0</v>
      </c>
      <c r="G1510" s="19">
        <f t="shared" ca="1" si="25"/>
        <v>75</v>
      </c>
      <c r="H1510" s="19" t="s">
        <v>1261</v>
      </c>
    </row>
    <row r="1511" spans="1:8" x14ac:dyDescent="0.35">
      <c r="A1511" s="7" t="str">
        <f>VLOOKUP(B1511,'Client Info'!$A:$B,2, FALSE)</f>
        <v>Bill Bartels</v>
      </c>
      <c r="B1511" s="19" t="str">
        <f>'Client Info'!A1511</f>
        <v>EDC2292</v>
      </c>
      <c r="C1511" s="19">
        <f ca="1">(IF('Client Info'!M1511="","",(IF(YEARFRAC('Client Info'!M1511,Reference!$C$4)&lt;1,0,IF(AND(YEARFRAC('Client Info'!M1511,Reference!$C$4)&gt;=1,YEARFRAC('Client Info'!M1511,Reference!$C$4)&lt;=3),5,IF(AND(YEARFRAC('Client Info'!M1511,Reference!$C$4)&gt;=4,YEARFRAC('Client Info'!M1511,Reference!$C$4)&lt;=7),15,IF(YEARFRAC('Client Info'!M1511,Reference!$C$4)&gt;=8,25,IF(YEARFRAC('Client Info'!M1511,Reference!$C$4)=YEARFRAC('Client Info'!M1511,Reference!$C$4),0,0))))))))</f>
        <v>15</v>
      </c>
      <c r="D1511" s="19">
        <f>IF(OR('Client Info'!J1511=Reference!$A$7),0,IF(OR(Reference!$A$5='Client Info'!J1511, 'Client Info'!J1511=Reference!$A$19,'Client Info'!J1511=Reference!$A$23,'Client Info'!J1511=Reference!$A$12),25, IF(OR('Client Info'!J1511=Reference!$A$6, 'Client Info'!J1511=Reference!$A$16),15, IF(OR('Client Info'!J1511=Reference!$A$4,'Client Info'!J1511=Reference!$A$13,'Client Info'!J1511=Reference!$A$17,),5,0))))</f>
        <v>5</v>
      </c>
      <c r="E1511" s="19">
        <f>IF('Client Info'!O1511&lt;Reference!$E$5,0,IF(AND('Client Info'!O1511&gt;=Reference!$E$5,'Client Info'!O1511&lt;Reference!$E$6),5,IF(AND('Client Info'!O1511&gt;=Reference!$E$6,'Client Info'!O1511&lt;Reference!$E$7),15,IF(Reference!$E$7&lt;='Client Info'!O1511,25))))</f>
        <v>0</v>
      </c>
      <c r="F1511" s="19">
        <f>IF(OR('Client Info'!R1511=Reference!$B$4,'Client Info'!R1511=Reference!$B$5,'Client Info'!R1511=Reference!$B$6),25,0)</f>
        <v>0</v>
      </c>
      <c r="G1511" s="19">
        <f t="shared" ca="1" si="25"/>
        <v>20</v>
      </c>
      <c r="H1511" s="19" t="s">
        <v>812</v>
      </c>
    </row>
    <row r="1512" spans="1:8" x14ac:dyDescent="0.35">
      <c r="A1512" s="7" t="str">
        <f>VLOOKUP(B1512,'Client Info'!$A:$B,2, FALSE)</f>
        <v>Eric J. Zackrison</v>
      </c>
      <c r="B1512" s="19" t="str">
        <f>'Client Info'!A1512</f>
        <v>EDC2879DR</v>
      </c>
      <c r="C1512" s="19">
        <f ca="1">(IF('Client Info'!M1512="","",(IF(YEARFRAC('Client Info'!M1512,Reference!$C$4)&lt;1,0,IF(AND(YEARFRAC('Client Info'!M1512,Reference!$C$4)&gt;=1,YEARFRAC('Client Info'!M1512,Reference!$C$4)&lt;=3),5,IF(AND(YEARFRAC('Client Info'!M1512,Reference!$C$4)&gt;=4,YEARFRAC('Client Info'!M1512,Reference!$C$4)&lt;=7),15,IF(YEARFRAC('Client Info'!M1512,Reference!$C$4)&gt;=8,25,IF(YEARFRAC('Client Info'!M1512,Reference!$C$4)=YEARFRAC('Client Info'!M1512,Reference!$C$4),0,0))))))))</f>
        <v>25</v>
      </c>
      <c r="D1512" s="19">
        <f>IF(OR('Client Info'!J1512=Reference!$A$7),0,IF(OR(Reference!$A$5='Client Info'!J1512, 'Client Info'!J1512=Reference!$A$19,'Client Info'!J1512=Reference!$A$23,'Client Info'!J1512=Reference!$A$12),25, IF(OR('Client Info'!J1512=Reference!$A$6, 'Client Info'!J1512=Reference!$A$16),15, IF(OR('Client Info'!J1512=Reference!$A$4,'Client Info'!J1512=Reference!$A$13,'Client Info'!J1512=Reference!$A$17,),5,0))))</f>
        <v>5</v>
      </c>
      <c r="E1512" s="19">
        <f>IF('Client Info'!O1512&lt;Reference!$E$5,0,IF(AND('Client Info'!O1512&gt;=Reference!$E$5,'Client Info'!O1512&lt;Reference!$E$6),5,IF(AND('Client Info'!O1512&gt;=Reference!$E$6,'Client Info'!O1512&lt;Reference!$E$7),15,IF(Reference!$E$7&lt;='Client Info'!O1512,25))))</f>
        <v>25</v>
      </c>
      <c r="F1512" s="19">
        <f>IF(OR('Client Info'!R1512=Reference!$B$4,'Client Info'!R1512=Reference!$B$5,'Client Info'!R1512=Reference!$B$6),25,0)</f>
        <v>0</v>
      </c>
      <c r="G1512" s="19">
        <f t="shared" ca="1" si="25"/>
        <v>55</v>
      </c>
      <c r="H1512" s="19" t="s">
        <v>1367</v>
      </c>
    </row>
    <row r="1513" spans="1:8" x14ac:dyDescent="0.35">
      <c r="A1513" s="7" t="str">
        <f>VLOOKUP(B1513,'Client Info'!$A:$B,2, FALSE)</f>
        <v>David Pollock</v>
      </c>
      <c r="B1513" s="19" t="str">
        <f>'Client Info'!A1513</f>
        <v>EDC1551</v>
      </c>
      <c r="C1513" s="19">
        <f ca="1">(IF('Client Info'!M1513="","",(IF(YEARFRAC('Client Info'!M1513,Reference!$C$4)&lt;1,0,IF(AND(YEARFRAC('Client Info'!M1513,Reference!$C$4)&gt;=1,YEARFRAC('Client Info'!M1513,Reference!$C$4)&lt;=3),5,IF(AND(YEARFRAC('Client Info'!M1513,Reference!$C$4)&gt;=4,YEARFRAC('Client Info'!M1513,Reference!$C$4)&lt;=7),15,IF(YEARFRAC('Client Info'!M1513,Reference!$C$4)&gt;=8,25,IF(YEARFRAC('Client Info'!M1513,Reference!$C$4)=YEARFRAC('Client Info'!M1513,Reference!$C$4),0,0))))))))</f>
        <v>15</v>
      </c>
      <c r="D1513" s="19">
        <f>IF(OR('Client Info'!J1513=Reference!$A$7),0,IF(OR(Reference!$A$5='Client Info'!J1513, 'Client Info'!J1513=Reference!$A$19,'Client Info'!J1513=Reference!$A$23,'Client Info'!J1513=Reference!$A$12),25, IF(OR('Client Info'!J1513=Reference!$A$6, 'Client Info'!J1513=Reference!$A$16),15, IF(OR('Client Info'!J1513=Reference!$A$4,'Client Info'!J1513=Reference!$A$13,'Client Info'!J1513=Reference!$A$17,),5,0))))</f>
        <v>15</v>
      </c>
      <c r="E1513" s="19">
        <f>IF('Client Info'!O1513&lt;Reference!$E$5,0,IF(AND('Client Info'!O1513&gt;=Reference!$E$5,'Client Info'!O1513&lt;Reference!$E$6),5,IF(AND('Client Info'!O1513&gt;=Reference!$E$6,'Client Info'!O1513&lt;Reference!$E$7),15,IF(Reference!$E$7&lt;='Client Info'!O1513,25))))</f>
        <v>0</v>
      </c>
      <c r="F1513" s="19">
        <f>IF(OR('Client Info'!R1513=Reference!$B$4,'Client Info'!R1513=Reference!$B$5,'Client Info'!R1513=Reference!$B$6),25,0)</f>
        <v>0</v>
      </c>
      <c r="G1513" s="19">
        <f t="shared" ca="1" si="25"/>
        <v>30</v>
      </c>
      <c r="H1513" s="19" t="s">
        <v>1750</v>
      </c>
    </row>
    <row r="1514" spans="1:8" x14ac:dyDescent="0.35">
      <c r="A1514" s="7" t="str">
        <f>VLOOKUP(B1514,'Client Info'!$A:$B,2, FALSE)</f>
        <v>Pat Sweeney</v>
      </c>
      <c r="B1514" s="19" t="str">
        <f>'Client Info'!A1514</f>
        <v>EDC1150</v>
      </c>
      <c r="C1514" s="19">
        <f ca="1">(IF('Client Info'!M1514="","",(IF(YEARFRAC('Client Info'!M1514,Reference!$C$4)&lt;1,0,IF(AND(YEARFRAC('Client Info'!M1514,Reference!$C$4)&gt;=1,YEARFRAC('Client Info'!M1514,Reference!$C$4)&lt;=3),5,IF(AND(YEARFRAC('Client Info'!M1514,Reference!$C$4)&gt;=4,YEARFRAC('Client Info'!M1514,Reference!$C$4)&lt;=7),15,IF(YEARFRAC('Client Info'!M1514,Reference!$C$4)&gt;=8,25,IF(YEARFRAC('Client Info'!M1514,Reference!$C$4)=YEARFRAC('Client Info'!M1514,Reference!$C$4),0,0))))))))</f>
        <v>15</v>
      </c>
      <c r="D1514" s="19">
        <f>IF(OR('Client Info'!J1514=Reference!$A$7),0,IF(OR(Reference!$A$5='Client Info'!J1514, 'Client Info'!J1514=Reference!$A$19,'Client Info'!J1514=Reference!$A$23,'Client Info'!J1514=Reference!$A$12),25, IF(OR('Client Info'!J1514=Reference!$A$6, 'Client Info'!J1514=Reference!$A$16),15, IF(OR('Client Info'!J1514=Reference!$A$4,'Client Info'!J1514=Reference!$A$13,'Client Info'!J1514=Reference!$A$17,),5,0))))</f>
        <v>5</v>
      </c>
      <c r="E1514" s="19">
        <f>IF('Client Info'!O1514&lt;Reference!$E$5,0,IF(AND('Client Info'!O1514&gt;=Reference!$E$5,'Client Info'!O1514&lt;Reference!$E$6),5,IF(AND('Client Info'!O1514&gt;=Reference!$E$6,'Client Info'!O1514&lt;Reference!$E$7),15,IF(Reference!$E$7&lt;='Client Info'!O1514,25))))</f>
        <v>0</v>
      </c>
      <c r="F1514" s="19">
        <f>IF(OR('Client Info'!R1514=Reference!$B$4,'Client Info'!R1514=Reference!$B$5,'Client Info'!R1514=Reference!$B$6),25,0)</f>
        <v>0</v>
      </c>
      <c r="G1514" s="19">
        <f t="shared" ca="1" si="25"/>
        <v>20</v>
      </c>
      <c r="H1514" s="19" t="s">
        <v>796</v>
      </c>
    </row>
    <row r="1515" spans="1:8" x14ac:dyDescent="0.35">
      <c r="A1515" s="7" t="str">
        <f>VLOOKUP(B1515,'Client Info'!$A:$B,2, FALSE)</f>
        <v>Bill Bartels</v>
      </c>
      <c r="B1515" s="19" t="str">
        <f>'Client Info'!A1515</f>
        <v>EDC0141T</v>
      </c>
      <c r="C1515" s="19">
        <f ca="1">(IF('Client Info'!M1515="","",(IF(YEARFRAC('Client Info'!M1515,Reference!$C$4)&lt;1,0,IF(AND(YEARFRAC('Client Info'!M1515,Reference!$C$4)&gt;=1,YEARFRAC('Client Info'!M1515,Reference!$C$4)&lt;=3),5,IF(AND(YEARFRAC('Client Info'!M1515,Reference!$C$4)&gt;=4,YEARFRAC('Client Info'!M1515,Reference!$C$4)&lt;=7),15,IF(YEARFRAC('Client Info'!M1515,Reference!$C$4)&gt;=8,25,IF(YEARFRAC('Client Info'!M1515,Reference!$C$4)=YEARFRAC('Client Info'!M1515,Reference!$C$4),0,0))))))))</f>
        <v>25</v>
      </c>
      <c r="D1515" s="19">
        <f>IF(OR('Client Info'!J1515=Reference!$A$7),0,IF(OR(Reference!$A$5='Client Info'!J1515, 'Client Info'!J1515=Reference!$A$19,'Client Info'!J1515=Reference!$A$23,'Client Info'!J1515=Reference!$A$12),25, IF(OR('Client Info'!J1515=Reference!$A$6, 'Client Info'!J1515=Reference!$A$16),15, IF(OR('Client Info'!J1515=Reference!$A$4,'Client Info'!J1515=Reference!$A$13,'Client Info'!J1515=Reference!$A$17,),5,0))))</f>
        <v>25</v>
      </c>
      <c r="E1515" s="19">
        <f>IF('Client Info'!O1515&lt;Reference!$E$5,0,IF(AND('Client Info'!O1515&gt;=Reference!$E$5,'Client Info'!O1515&lt;Reference!$E$6),5,IF(AND('Client Info'!O1515&gt;=Reference!$E$6,'Client Info'!O1515&lt;Reference!$E$7),15,IF(Reference!$E$7&lt;='Client Info'!O1515,25))))</f>
        <v>15</v>
      </c>
      <c r="F1515" s="19">
        <f>IF(OR('Client Info'!R1515=Reference!$B$4,'Client Info'!R1515=Reference!$B$5,'Client Info'!R1515=Reference!$B$6),25,0)</f>
        <v>25</v>
      </c>
      <c r="G1515" s="19">
        <f t="shared" ca="1" si="25"/>
        <v>90</v>
      </c>
      <c r="H1515" s="19" t="s">
        <v>812</v>
      </c>
    </row>
    <row r="1516" spans="1:8" x14ac:dyDescent="0.35">
      <c r="A1516" s="7" t="str">
        <f>VLOOKUP(B1516,'Client Info'!$A:$B,2, FALSE)</f>
        <v>Michael Kauffman</v>
      </c>
      <c r="B1516" s="19" t="str">
        <f>'Client Info'!A1516</f>
        <v>EDC2791</v>
      </c>
      <c r="C1516" s="19" t="str">
        <f>(IF('Client Info'!M1516="","",(IF(YEARFRAC('Client Info'!M1516,Reference!$C$4)&lt;1,0,IF(AND(YEARFRAC('Client Info'!M1516,Reference!$C$4)&gt;=1,YEARFRAC('Client Info'!M1516,Reference!$C$4)&lt;=3),5,IF(AND(YEARFRAC('Client Info'!M1516,Reference!$C$4)&gt;=4,YEARFRAC('Client Info'!M1516,Reference!$C$4)&lt;=7),15,IF(YEARFRAC('Client Info'!M1516,Reference!$C$4)&gt;=8,25,IF(YEARFRAC('Client Info'!M1516,Reference!$C$4)=YEARFRAC('Client Info'!M1516,Reference!$C$4),0,0))))))))</f>
        <v/>
      </c>
      <c r="D1516" s="19">
        <f>IF(OR('Client Info'!J1516=Reference!$A$7),0,IF(OR(Reference!$A$5='Client Info'!J1516, 'Client Info'!J1516=Reference!$A$19,'Client Info'!J1516=Reference!$A$23,'Client Info'!J1516=Reference!$A$12),25, IF(OR('Client Info'!J1516=Reference!$A$6, 'Client Info'!J1516=Reference!$A$16),15, IF(OR('Client Info'!J1516=Reference!$A$4,'Client Info'!J1516=Reference!$A$13,'Client Info'!J1516=Reference!$A$17,),5,0))))</f>
        <v>25</v>
      </c>
      <c r="E1516" s="19">
        <f>IF('Client Info'!O1516&lt;Reference!$E$5,0,IF(AND('Client Info'!O1516&gt;=Reference!$E$5,'Client Info'!O1516&lt;Reference!$E$6),5,IF(AND('Client Info'!O1516&gt;=Reference!$E$6,'Client Info'!O1516&lt;Reference!$E$7),15,IF(Reference!$E$7&lt;='Client Info'!O1516,25))))</f>
        <v>0</v>
      </c>
      <c r="F1516" s="19">
        <f>IF(OR('Client Info'!R1516=Reference!$B$4,'Client Info'!R1516=Reference!$B$5,'Client Info'!R1516=Reference!$B$6),25,0)</f>
        <v>0</v>
      </c>
      <c r="G1516" s="19">
        <f t="shared" si="25"/>
        <v>25</v>
      </c>
      <c r="H1516" s="19" t="s">
        <v>882</v>
      </c>
    </row>
    <row r="1517" spans="1:8" x14ac:dyDescent="0.35">
      <c r="A1517" s="7" t="str">
        <f>VLOOKUP(B1517,'Client Info'!$A:$B,2, FALSE)</f>
        <v>Megan Cullen</v>
      </c>
      <c r="B1517" s="19" t="str">
        <f>'Client Info'!A1517</f>
        <v>EDC0479T</v>
      </c>
      <c r="C1517" s="19">
        <f ca="1">(IF('Client Info'!M1517="","",(IF(YEARFRAC('Client Info'!M1517,Reference!$C$4)&lt;1,0,IF(AND(YEARFRAC('Client Info'!M1517,Reference!$C$4)&gt;=1,YEARFRAC('Client Info'!M1517,Reference!$C$4)&lt;=3),5,IF(AND(YEARFRAC('Client Info'!M1517,Reference!$C$4)&gt;=4,YEARFRAC('Client Info'!M1517,Reference!$C$4)&lt;=7),15,IF(YEARFRAC('Client Info'!M1517,Reference!$C$4)&gt;=8,25,IF(YEARFRAC('Client Info'!M1517,Reference!$C$4)=YEARFRAC('Client Info'!M1517,Reference!$C$4),0,0))))))))</f>
        <v>25</v>
      </c>
      <c r="D1517" s="19">
        <f>IF(OR('Client Info'!J1517=Reference!$A$7),0,IF(OR(Reference!$A$5='Client Info'!J1517, 'Client Info'!J1517=Reference!$A$19,'Client Info'!J1517=Reference!$A$23,'Client Info'!J1517=Reference!$A$12),25, IF(OR('Client Info'!J1517=Reference!$A$6, 'Client Info'!J1517=Reference!$A$16),15, IF(OR('Client Info'!J1517=Reference!$A$4,'Client Info'!J1517=Reference!$A$13,'Client Info'!J1517=Reference!$A$17,),5,0))))</f>
        <v>25</v>
      </c>
      <c r="E1517" s="19">
        <f>IF('Client Info'!O1517&lt;Reference!$E$5,0,IF(AND('Client Info'!O1517&gt;=Reference!$E$5,'Client Info'!O1517&lt;Reference!$E$6),5,IF(AND('Client Info'!O1517&gt;=Reference!$E$6,'Client Info'!O1517&lt;Reference!$E$7),15,IF(Reference!$E$7&lt;='Client Info'!O1517,25))))</f>
        <v>25</v>
      </c>
      <c r="F1517" s="19">
        <f>IF(OR('Client Info'!R1517=Reference!$B$4,'Client Info'!R1517=Reference!$B$5,'Client Info'!R1517=Reference!$B$6),25,0)</f>
        <v>25</v>
      </c>
      <c r="G1517" s="19">
        <f t="shared" ca="1" si="25"/>
        <v>100</v>
      </c>
      <c r="H1517" s="19" t="s">
        <v>3247</v>
      </c>
    </row>
    <row r="1518" spans="1:8" x14ac:dyDescent="0.35">
      <c r="A1518" s="7" t="str">
        <f>VLOOKUP(B1518,'Client Info'!$A:$B,2, FALSE)</f>
        <v>Alondra Gaytan</v>
      </c>
      <c r="B1518" s="19" t="str">
        <f>'Client Info'!A1518</f>
        <v>EDC2001</v>
      </c>
      <c r="C1518" s="19">
        <f ca="1">(IF('Client Info'!M1518="","",(IF(YEARFRAC('Client Info'!M1518,Reference!$C$4)&lt;1,0,IF(AND(YEARFRAC('Client Info'!M1518,Reference!$C$4)&gt;=1,YEARFRAC('Client Info'!M1518,Reference!$C$4)&lt;=3),5,IF(AND(YEARFRAC('Client Info'!M1518,Reference!$C$4)&gt;=4,YEARFRAC('Client Info'!M1518,Reference!$C$4)&lt;=7),15,IF(YEARFRAC('Client Info'!M1518,Reference!$C$4)&gt;=8,25,IF(YEARFRAC('Client Info'!M1518,Reference!$C$4)=YEARFRAC('Client Info'!M1518,Reference!$C$4),0,0))))))))</f>
        <v>0</v>
      </c>
      <c r="D1518" s="19">
        <f>IF(OR('Client Info'!J1518=Reference!$A$7),0,IF(OR(Reference!$A$5='Client Info'!J1518, 'Client Info'!J1518=Reference!$A$19,'Client Info'!J1518=Reference!$A$23,'Client Info'!J1518=Reference!$A$12),25, IF(OR('Client Info'!J1518=Reference!$A$6, 'Client Info'!J1518=Reference!$A$16),15, IF(OR('Client Info'!J1518=Reference!$A$4,'Client Info'!J1518=Reference!$A$13,'Client Info'!J1518=Reference!$A$17,),5,0))))</f>
        <v>0</v>
      </c>
      <c r="E1518" s="19">
        <f>IF('Client Info'!O1518&lt;Reference!$E$5,0,IF(AND('Client Info'!O1518&gt;=Reference!$E$5,'Client Info'!O1518&lt;Reference!$E$6),5,IF(AND('Client Info'!O1518&gt;=Reference!$E$6,'Client Info'!O1518&lt;Reference!$E$7),15,IF(Reference!$E$7&lt;='Client Info'!O1518,25))))</f>
        <v>0</v>
      </c>
      <c r="F1518" s="19">
        <f>IF(OR('Client Info'!R1518=Reference!$B$4,'Client Info'!R1518=Reference!$B$5,'Client Info'!R1518=Reference!$B$6),25,0)</f>
        <v>0</v>
      </c>
      <c r="G1518" s="19">
        <f t="shared" ca="1" si="25"/>
        <v>0</v>
      </c>
      <c r="H1518" s="19" t="s">
        <v>885</v>
      </c>
    </row>
    <row r="1519" spans="1:8" x14ac:dyDescent="0.35">
      <c r="A1519" s="7" t="str">
        <f>VLOOKUP(B1519,'Client Info'!$A:$B,2, FALSE)</f>
        <v>Mary Anne Rooney</v>
      </c>
      <c r="B1519" s="19" t="str">
        <f>'Client Info'!A1519</f>
        <v>EDC0190</v>
      </c>
      <c r="C1519" s="19">
        <f ca="1">(IF('Client Info'!M1519="","",(IF(YEARFRAC('Client Info'!M1519,Reference!$C$4)&lt;1,0,IF(AND(YEARFRAC('Client Info'!M1519,Reference!$C$4)&gt;=1,YEARFRAC('Client Info'!M1519,Reference!$C$4)&lt;=3),5,IF(AND(YEARFRAC('Client Info'!M1519,Reference!$C$4)&gt;=4,YEARFRAC('Client Info'!M1519,Reference!$C$4)&lt;=7),15,IF(YEARFRAC('Client Info'!M1519,Reference!$C$4)&gt;=8,25,IF(YEARFRAC('Client Info'!M1519,Reference!$C$4)=YEARFRAC('Client Info'!M1519,Reference!$C$4),0,0))))))))</f>
        <v>25</v>
      </c>
      <c r="D1519" s="19">
        <f>IF(OR('Client Info'!J1519=Reference!$A$7),0,IF(OR(Reference!$A$5='Client Info'!J1519, 'Client Info'!J1519=Reference!$A$19,'Client Info'!J1519=Reference!$A$23,'Client Info'!J1519=Reference!$A$12),25, IF(OR('Client Info'!J1519=Reference!$A$6, 'Client Info'!J1519=Reference!$A$16),15, IF(OR('Client Info'!J1519=Reference!$A$4,'Client Info'!J1519=Reference!$A$13,'Client Info'!J1519=Reference!$A$17,),5,0))))</f>
        <v>25</v>
      </c>
      <c r="E1519" s="19">
        <f>IF('Client Info'!O1519&lt;Reference!$E$5,0,IF(AND('Client Info'!O1519&gt;=Reference!$E$5,'Client Info'!O1519&lt;Reference!$E$6),5,IF(AND('Client Info'!O1519&gt;=Reference!$E$6,'Client Info'!O1519&lt;Reference!$E$7),15,IF(Reference!$E$7&lt;='Client Info'!O1519,25))))</f>
        <v>0</v>
      </c>
      <c r="F1519" s="19">
        <f>IF(OR('Client Info'!R1519=Reference!$B$4,'Client Info'!R1519=Reference!$B$5,'Client Info'!R1519=Reference!$B$6),25,0)</f>
        <v>0</v>
      </c>
      <c r="G1519" s="19">
        <f t="shared" ca="1" si="25"/>
        <v>50</v>
      </c>
      <c r="H1519" s="19" t="s">
        <v>1659</v>
      </c>
    </row>
    <row r="1520" spans="1:8" x14ac:dyDescent="0.35">
      <c r="A1520" s="7" t="str">
        <f>VLOOKUP(B1520,'Client Info'!$A:$B,2, FALSE)</f>
        <v>Alondra Gaytan</v>
      </c>
      <c r="B1520" s="19" t="str">
        <f>'Client Info'!A1520</f>
        <v>EDC2084</v>
      </c>
      <c r="C1520" s="19">
        <f ca="1">(IF('Client Info'!M1520="","",(IF(YEARFRAC('Client Info'!M1520,Reference!$C$4)&lt;1,0,IF(AND(YEARFRAC('Client Info'!M1520,Reference!$C$4)&gt;=1,YEARFRAC('Client Info'!M1520,Reference!$C$4)&lt;=3),5,IF(AND(YEARFRAC('Client Info'!M1520,Reference!$C$4)&gt;=4,YEARFRAC('Client Info'!M1520,Reference!$C$4)&lt;=7),15,IF(YEARFRAC('Client Info'!M1520,Reference!$C$4)&gt;=8,25,IF(YEARFRAC('Client Info'!M1520,Reference!$C$4)=YEARFRAC('Client Info'!M1520,Reference!$C$4),0,0))))))))</f>
        <v>0</v>
      </c>
      <c r="D1520" s="19">
        <f>IF(OR('Client Info'!J1520=Reference!$A$7),0,IF(OR(Reference!$A$5='Client Info'!J1520, 'Client Info'!J1520=Reference!$A$19,'Client Info'!J1520=Reference!$A$23,'Client Info'!J1520=Reference!$A$12),25, IF(OR('Client Info'!J1520=Reference!$A$6, 'Client Info'!J1520=Reference!$A$16),15, IF(OR('Client Info'!J1520=Reference!$A$4,'Client Info'!J1520=Reference!$A$13,'Client Info'!J1520=Reference!$A$17,),5,0))))</f>
        <v>0</v>
      </c>
      <c r="E1520" s="19">
        <f>IF('Client Info'!O1520&lt;Reference!$E$5,0,IF(AND('Client Info'!O1520&gt;=Reference!$E$5,'Client Info'!O1520&lt;Reference!$E$6),5,IF(AND('Client Info'!O1520&gt;=Reference!$E$6,'Client Info'!O1520&lt;Reference!$E$7),15,IF(Reference!$E$7&lt;='Client Info'!O1520,25))))</f>
        <v>15</v>
      </c>
      <c r="F1520" s="19">
        <f>IF(OR('Client Info'!R1520=Reference!$B$4,'Client Info'!R1520=Reference!$B$5,'Client Info'!R1520=Reference!$B$6),25,0)</f>
        <v>25</v>
      </c>
      <c r="G1520" s="19">
        <f t="shared" ca="1" si="25"/>
        <v>40</v>
      </c>
      <c r="H1520" s="19" t="s">
        <v>885</v>
      </c>
    </row>
    <row r="1521" spans="1:8" x14ac:dyDescent="0.35">
      <c r="A1521" s="7" t="str">
        <f>VLOOKUP(B1521,'Client Info'!$A:$B,2, FALSE)</f>
        <v>Ray Bowman</v>
      </c>
      <c r="B1521" s="19" t="str">
        <f>'Client Info'!A1521</f>
        <v>EDC1193</v>
      </c>
      <c r="C1521" s="19" t="str">
        <f>(IF('Client Info'!M1521="","",(IF(YEARFRAC('Client Info'!M1521,Reference!$C$4)&lt;1,0,IF(AND(YEARFRAC('Client Info'!M1521,Reference!$C$4)&gt;=1,YEARFRAC('Client Info'!M1521,Reference!$C$4)&lt;=3),5,IF(AND(YEARFRAC('Client Info'!M1521,Reference!$C$4)&gt;=4,YEARFRAC('Client Info'!M1521,Reference!$C$4)&lt;=7),15,IF(YEARFRAC('Client Info'!M1521,Reference!$C$4)&gt;=8,25,IF(YEARFRAC('Client Info'!M1521,Reference!$C$4)=YEARFRAC('Client Info'!M1521,Reference!$C$4),0,0))))))))</f>
        <v/>
      </c>
      <c r="D1521" s="19">
        <f>IF(OR('Client Info'!J1521=Reference!$A$7),0,IF(OR(Reference!$A$5='Client Info'!J1521, 'Client Info'!J1521=Reference!$A$19,'Client Info'!J1521=Reference!$A$23,'Client Info'!J1521=Reference!$A$12),25, IF(OR('Client Info'!J1521=Reference!$A$6, 'Client Info'!J1521=Reference!$A$16),15, IF(OR('Client Info'!J1521=Reference!$A$4,'Client Info'!J1521=Reference!$A$13,'Client Info'!J1521=Reference!$A$17,),5,0))))</f>
        <v>0</v>
      </c>
      <c r="E1521" s="19">
        <f>IF('Client Info'!O1521&lt;Reference!$E$5,0,IF(AND('Client Info'!O1521&gt;=Reference!$E$5,'Client Info'!O1521&lt;Reference!$E$6),5,IF(AND('Client Info'!O1521&gt;=Reference!$E$6,'Client Info'!O1521&lt;Reference!$E$7),15,IF(Reference!$E$7&lt;='Client Info'!O1521,25))))</f>
        <v>0</v>
      </c>
      <c r="F1521" s="19">
        <f>IF(OR('Client Info'!R1521=Reference!$B$4,'Client Info'!R1521=Reference!$B$5,'Client Info'!R1521=Reference!$B$6),25,0)</f>
        <v>0</v>
      </c>
      <c r="G1521" s="19">
        <f t="shared" si="25"/>
        <v>0</v>
      </c>
      <c r="H1521" s="19" t="s">
        <v>912</v>
      </c>
    </row>
    <row r="1522" spans="1:8" x14ac:dyDescent="0.35">
      <c r="A1522" s="7" t="str">
        <f>VLOOKUP(B1522,'Client Info'!$A:$B,2, FALSE)</f>
        <v>Bill Bartels</v>
      </c>
      <c r="B1522" s="19" t="str">
        <f>'Client Info'!A1522</f>
        <v>EDC2920</v>
      </c>
      <c r="C1522" s="19" t="str">
        <f>(IF('Client Info'!M1522="","",(IF(YEARFRAC('Client Info'!M1522,Reference!$C$4)&lt;1,0,IF(AND(YEARFRAC('Client Info'!M1522,Reference!$C$4)&gt;=1,YEARFRAC('Client Info'!M1522,Reference!$C$4)&lt;=3),5,IF(AND(YEARFRAC('Client Info'!M1522,Reference!$C$4)&gt;=4,YEARFRAC('Client Info'!M1522,Reference!$C$4)&lt;=7),15,IF(YEARFRAC('Client Info'!M1522,Reference!$C$4)&gt;=8,25,IF(YEARFRAC('Client Info'!M1522,Reference!$C$4)=YEARFRAC('Client Info'!M1522,Reference!$C$4),0,0))))))))</f>
        <v/>
      </c>
      <c r="D1522" s="19">
        <f>IF(OR('Client Info'!J1522=Reference!$A$7),0,IF(OR(Reference!$A$5='Client Info'!J1522, 'Client Info'!J1522=Reference!$A$19,'Client Info'!J1522=Reference!$A$23,'Client Info'!J1522=Reference!$A$12),25, IF(OR('Client Info'!J1522=Reference!$A$6, 'Client Info'!J1522=Reference!$A$16),15, IF(OR('Client Info'!J1522=Reference!$A$4,'Client Info'!J1522=Reference!$A$13,'Client Info'!J1522=Reference!$A$17,),5,0))))</f>
        <v>5</v>
      </c>
      <c r="E1522" s="19">
        <f>IF('Client Info'!O1522&lt;Reference!$E$5,0,IF(AND('Client Info'!O1522&gt;=Reference!$E$5,'Client Info'!O1522&lt;Reference!$E$6),5,IF(AND('Client Info'!O1522&gt;=Reference!$E$6,'Client Info'!O1522&lt;Reference!$E$7),15,IF(Reference!$E$7&lt;='Client Info'!O1522,25))))</f>
        <v>0</v>
      </c>
      <c r="F1522" s="19">
        <f>IF(OR('Client Info'!R1522=Reference!$B$4,'Client Info'!R1522=Reference!$B$5,'Client Info'!R1522=Reference!$B$6),25,0)</f>
        <v>0</v>
      </c>
      <c r="G1522" s="19">
        <f t="shared" si="25"/>
        <v>5</v>
      </c>
      <c r="H1522" s="19" t="s">
        <v>812</v>
      </c>
    </row>
    <row r="1523" spans="1:8" x14ac:dyDescent="0.35">
      <c r="A1523" s="7" t="str">
        <f>VLOOKUP(B1523,'Client Info'!$A:$B,2, FALSE)</f>
        <v>Karen Scuncio</v>
      </c>
      <c r="B1523" s="19" t="str">
        <f>'Client Info'!A1523</f>
        <v>EDC2862T</v>
      </c>
      <c r="C1523" s="19">
        <f ca="1">(IF('Client Info'!M1523="","",(IF(YEARFRAC('Client Info'!M1523,Reference!$C$4)&lt;1,0,IF(AND(YEARFRAC('Client Info'!M1523,Reference!$C$4)&gt;=1,YEARFRAC('Client Info'!M1523,Reference!$C$4)&lt;=3),5,IF(AND(YEARFRAC('Client Info'!M1523,Reference!$C$4)&gt;=4,YEARFRAC('Client Info'!M1523,Reference!$C$4)&lt;=7),15,IF(YEARFRAC('Client Info'!M1523,Reference!$C$4)&gt;=8,25,IF(YEARFRAC('Client Info'!M1523,Reference!$C$4)=YEARFRAC('Client Info'!M1523,Reference!$C$4),0,0))))))))</f>
        <v>15</v>
      </c>
      <c r="D1523" s="19">
        <f>IF(OR('Client Info'!J1523=Reference!$A$7),0,IF(OR(Reference!$A$5='Client Info'!J1523, 'Client Info'!J1523=Reference!$A$19,'Client Info'!J1523=Reference!$A$23,'Client Info'!J1523=Reference!$A$12),25, IF(OR('Client Info'!J1523=Reference!$A$6, 'Client Info'!J1523=Reference!$A$16),15, IF(OR('Client Info'!J1523=Reference!$A$4,'Client Info'!J1523=Reference!$A$13,'Client Info'!J1523=Reference!$A$17,),5,0))))</f>
        <v>0</v>
      </c>
      <c r="E1523" s="19">
        <f>IF('Client Info'!O1523&lt;Reference!$E$5,0,IF(AND('Client Info'!O1523&gt;=Reference!$E$5,'Client Info'!O1523&lt;Reference!$E$6),5,IF(AND('Client Info'!O1523&gt;=Reference!$E$6,'Client Info'!O1523&lt;Reference!$E$7),15,IF(Reference!$E$7&lt;='Client Info'!O1523,25))))</f>
        <v>25</v>
      </c>
      <c r="F1523" s="19">
        <f>IF(OR('Client Info'!R1523=Reference!$B$4,'Client Info'!R1523=Reference!$B$5,'Client Info'!R1523=Reference!$B$6),25,0)</f>
        <v>25</v>
      </c>
      <c r="G1523" s="19">
        <f t="shared" ca="1" si="25"/>
        <v>65</v>
      </c>
      <c r="H1523" s="19" t="s">
        <v>804</v>
      </c>
    </row>
    <row r="1524" spans="1:8" x14ac:dyDescent="0.35">
      <c r="A1524" s="7" t="str">
        <f>VLOOKUP(B1524,'Client Info'!$A:$B,2, FALSE)</f>
        <v>Rose Obetz</v>
      </c>
      <c r="B1524" s="19" t="str">
        <f>'Client Info'!A1524</f>
        <v>EDC1102</v>
      </c>
      <c r="C1524" s="19">
        <f ca="1">(IF('Client Info'!M1524="","",(IF(YEARFRAC('Client Info'!M1524,Reference!$C$4)&lt;1,0,IF(AND(YEARFRAC('Client Info'!M1524,Reference!$C$4)&gt;=1,YEARFRAC('Client Info'!M1524,Reference!$C$4)&lt;=3),5,IF(AND(YEARFRAC('Client Info'!M1524,Reference!$C$4)&gt;=4,YEARFRAC('Client Info'!M1524,Reference!$C$4)&lt;=7),15,IF(YEARFRAC('Client Info'!M1524,Reference!$C$4)&gt;=8,25,IF(YEARFRAC('Client Info'!M1524,Reference!$C$4)=YEARFRAC('Client Info'!M1524,Reference!$C$4),0,0))))))))</f>
        <v>15</v>
      </c>
      <c r="D1524" s="19">
        <f>IF(OR('Client Info'!J1524=Reference!$A$7),0,IF(OR(Reference!$A$5='Client Info'!J1524, 'Client Info'!J1524=Reference!$A$19,'Client Info'!J1524=Reference!$A$23,'Client Info'!J1524=Reference!$A$12),25, IF(OR('Client Info'!J1524=Reference!$A$6, 'Client Info'!J1524=Reference!$A$16),15, IF(OR('Client Info'!J1524=Reference!$A$4,'Client Info'!J1524=Reference!$A$13,'Client Info'!J1524=Reference!$A$17,),5,0))))</f>
        <v>5</v>
      </c>
      <c r="E1524" s="19">
        <f>IF('Client Info'!O1524&lt;Reference!$E$5,0,IF(AND('Client Info'!O1524&gt;=Reference!$E$5,'Client Info'!O1524&lt;Reference!$E$6),5,IF(AND('Client Info'!O1524&gt;=Reference!$E$6,'Client Info'!O1524&lt;Reference!$E$7),15,IF(Reference!$E$7&lt;='Client Info'!O1524,25))))</f>
        <v>15</v>
      </c>
      <c r="F1524" s="19">
        <f>IF(OR('Client Info'!R1524=Reference!$B$4,'Client Info'!R1524=Reference!$B$5,'Client Info'!R1524=Reference!$B$6),25,0)</f>
        <v>0</v>
      </c>
      <c r="G1524" s="19">
        <f t="shared" ca="1" si="25"/>
        <v>35</v>
      </c>
      <c r="H1524" s="19" t="s">
        <v>874</v>
      </c>
    </row>
    <row r="1525" spans="1:8" x14ac:dyDescent="0.35">
      <c r="A1525" s="7" t="str">
        <f>VLOOKUP(B1525,'Client Info'!$A:$B,2, FALSE)</f>
        <v>Anthony C. Elliott</v>
      </c>
      <c r="B1525" s="19" t="str">
        <f>'Client Info'!A1525</f>
        <v>EDC2745DRR</v>
      </c>
      <c r="C1525" s="19">
        <f ca="1">(IF('Client Info'!M1525="","",(IF(YEARFRAC('Client Info'!M1525,Reference!$C$4)&lt;1,0,IF(AND(YEARFRAC('Client Info'!M1525,Reference!$C$4)&gt;=1,YEARFRAC('Client Info'!M1525,Reference!$C$4)&lt;=3),5,IF(AND(YEARFRAC('Client Info'!M1525,Reference!$C$4)&gt;=4,YEARFRAC('Client Info'!M1525,Reference!$C$4)&lt;=7),15,IF(YEARFRAC('Client Info'!M1525,Reference!$C$4)&gt;=8,25,IF(YEARFRAC('Client Info'!M1525,Reference!$C$4)=YEARFRAC('Client Info'!M1525,Reference!$C$4),0,0))))))))</f>
        <v>25</v>
      </c>
      <c r="D1525" s="19">
        <f>IF(OR('Client Info'!J1525=Reference!$A$7),0,IF(OR(Reference!$A$5='Client Info'!J1525, 'Client Info'!J1525=Reference!$A$19,'Client Info'!J1525=Reference!$A$23,'Client Info'!J1525=Reference!$A$12),25, IF(OR('Client Info'!J1525=Reference!$A$6, 'Client Info'!J1525=Reference!$A$16),15, IF(OR('Client Info'!J1525=Reference!$A$4,'Client Info'!J1525=Reference!$A$13,'Client Info'!J1525=Reference!$A$17,),5,0))))</f>
        <v>15</v>
      </c>
      <c r="E1525" s="19">
        <f>IF('Client Info'!O1525&lt;Reference!$E$5,0,IF(AND('Client Info'!O1525&gt;=Reference!$E$5,'Client Info'!O1525&lt;Reference!$E$6),5,IF(AND('Client Info'!O1525&gt;=Reference!$E$6,'Client Info'!O1525&lt;Reference!$E$7),15,IF(Reference!$E$7&lt;='Client Info'!O1525,25))))</f>
        <v>15</v>
      </c>
      <c r="F1525" s="19">
        <f>IF(OR('Client Info'!R1525=Reference!$B$4,'Client Info'!R1525=Reference!$B$5,'Client Info'!R1525=Reference!$B$6),25,0)</f>
        <v>0</v>
      </c>
      <c r="G1525" s="19">
        <f t="shared" ca="1" si="25"/>
        <v>55</v>
      </c>
      <c r="H1525" s="19" t="s">
        <v>1365</v>
      </c>
    </row>
    <row r="1526" spans="1:8" x14ac:dyDescent="0.35">
      <c r="A1526" s="7" t="str">
        <f>VLOOKUP(B1526,'Client Info'!$A:$B,2, FALSE)</f>
        <v>Julie Samson</v>
      </c>
      <c r="B1526" s="19" t="str">
        <f>'Client Info'!A1526</f>
        <v>EDC1947g</v>
      </c>
      <c r="C1526" s="19">
        <f ca="1">(IF('Client Info'!M1526="","",(IF(YEARFRAC('Client Info'!M1526,Reference!$C$4)&lt;1,0,IF(AND(YEARFRAC('Client Info'!M1526,Reference!$C$4)&gt;=1,YEARFRAC('Client Info'!M1526,Reference!$C$4)&lt;=3),5,IF(AND(YEARFRAC('Client Info'!M1526,Reference!$C$4)&gt;=4,YEARFRAC('Client Info'!M1526,Reference!$C$4)&lt;=7),15,IF(YEARFRAC('Client Info'!M1526,Reference!$C$4)&gt;=8,25,IF(YEARFRAC('Client Info'!M1526,Reference!$C$4)=YEARFRAC('Client Info'!M1526,Reference!$C$4),0,0))))))))</f>
        <v>0</v>
      </c>
      <c r="D1526" s="19">
        <f>IF(OR('Client Info'!J1526=Reference!$A$7),0,IF(OR(Reference!$A$5='Client Info'!J1526, 'Client Info'!J1526=Reference!$A$19,'Client Info'!J1526=Reference!$A$23,'Client Info'!J1526=Reference!$A$12),25, IF(OR('Client Info'!J1526=Reference!$A$6, 'Client Info'!J1526=Reference!$A$16),15, IF(OR('Client Info'!J1526=Reference!$A$4,'Client Info'!J1526=Reference!$A$13,'Client Info'!J1526=Reference!$A$17,),5,0))))</f>
        <v>15</v>
      </c>
      <c r="E1526" s="19">
        <f>IF('Client Info'!O1526&lt;Reference!$E$5,0,IF(AND('Client Info'!O1526&gt;=Reference!$E$5,'Client Info'!O1526&lt;Reference!$E$6),5,IF(AND('Client Info'!O1526&gt;=Reference!$E$6,'Client Info'!O1526&lt;Reference!$E$7),15,IF(Reference!$E$7&lt;='Client Info'!O1526,25))))</f>
        <v>0</v>
      </c>
      <c r="F1526" s="19">
        <f>IF(OR('Client Info'!R1526=Reference!$B$4,'Client Info'!R1526=Reference!$B$5,'Client Info'!R1526=Reference!$B$6),25,0)</f>
        <v>0</v>
      </c>
      <c r="G1526" s="19">
        <f t="shared" ca="1" si="25"/>
        <v>15</v>
      </c>
      <c r="H1526" s="19" t="s">
        <v>835</v>
      </c>
    </row>
    <row r="1527" spans="1:8" x14ac:dyDescent="0.35">
      <c r="A1527" s="7" t="str">
        <f>VLOOKUP(B1527,'Client Info'!$A:$B,2, FALSE)</f>
        <v>Ray Bowman</v>
      </c>
      <c r="B1527" s="19" t="str">
        <f>'Client Info'!A1527</f>
        <v>EDC1492T</v>
      </c>
      <c r="C1527" s="19">
        <f ca="1">(IF('Client Info'!M1527="","",(IF(YEARFRAC('Client Info'!M1527,Reference!$C$4)&lt;1,0,IF(AND(YEARFRAC('Client Info'!M1527,Reference!$C$4)&gt;=1,YEARFRAC('Client Info'!M1527,Reference!$C$4)&lt;=3),5,IF(AND(YEARFRAC('Client Info'!M1527,Reference!$C$4)&gt;=4,YEARFRAC('Client Info'!M1527,Reference!$C$4)&lt;=7),15,IF(YEARFRAC('Client Info'!M1527,Reference!$C$4)&gt;=8,25,IF(YEARFRAC('Client Info'!M1527,Reference!$C$4)=YEARFRAC('Client Info'!M1527,Reference!$C$4),0,0))))))))</f>
        <v>0</v>
      </c>
      <c r="D1527" s="19">
        <f>IF(OR('Client Info'!J1527=Reference!$A$7),0,IF(OR(Reference!$A$5='Client Info'!J1527, 'Client Info'!J1527=Reference!$A$19,'Client Info'!J1527=Reference!$A$23,'Client Info'!J1527=Reference!$A$12),25, IF(OR('Client Info'!J1527=Reference!$A$6, 'Client Info'!J1527=Reference!$A$16),15, IF(OR('Client Info'!J1527=Reference!$A$4,'Client Info'!J1527=Reference!$A$13,'Client Info'!J1527=Reference!$A$17,),5,0))))</f>
        <v>0</v>
      </c>
      <c r="E1527" s="19">
        <f>IF('Client Info'!O1527&lt;Reference!$E$5,0,IF(AND('Client Info'!O1527&gt;=Reference!$E$5,'Client Info'!O1527&lt;Reference!$E$6),5,IF(AND('Client Info'!O1527&gt;=Reference!$E$6,'Client Info'!O1527&lt;Reference!$E$7),15,IF(Reference!$E$7&lt;='Client Info'!O1527,25))))</f>
        <v>0</v>
      </c>
      <c r="F1527" s="19">
        <f>IF(OR('Client Info'!R1527=Reference!$B$4,'Client Info'!R1527=Reference!$B$5,'Client Info'!R1527=Reference!$B$6),25,0)</f>
        <v>25</v>
      </c>
      <c r="G1527" s="19">
        <f t="shared" ca="1" si="25"/>
        <v>25</v>
      </c>
      <c r="H1527" s="19" t="s">
        <v>912</v>
      </c>
    </row>
    <row r="1528" spans="1:8" x14ac:dyDescent="0.35">
      <c r="A1528" s="7" t="str">
        <f>VLOOKUP(B1528,'Client Info'!$A:$B,2, FALSE)</f>
        <v>Shalene Hayman</v>
      </c>
      <c r="B1528" s="19" t="str">
        <f>'Client Info'!A1528</f>
        <v>EDC2710</v>
      </c>
      <c r="C1528" s="19">
        <f ca="1">(IF('Client Info'!M1528="","",(IF(YEARFRAC('Client Info'!M1528,Reference!$C$4)&lt;1,0,IF(AND(YEARFRAC('Client Info'!M1528,Reference!$C$4)&gt;=1,YEARFRAC('Client Info'!M1528,Reference!$C$4)&lt;=3),5,IF(AND(YEARFRAC('Client Info'!M1528,Reference!$C$4)&gt;=4,YEARFRAC('Client Info'!M1528,Reference!$C$4)&lt;=7),15,IF(YEARFRAC('Client Info'!M1528,Reference!$C$4)&gt;=8,25,IF(YEARFRAC('Client Info'!M1528,Reference!$C$4)=YEARFRAC('Client Info'!M1528,Reference!$C$4),0,0))))))))</f>
        <v>25</v>
      </c>
      <c r="D1528" s="19">
        <f>IF(OR('Client Info'!J1528=Reference!$A$7),0,IF(OR(Reference!$A$5='Client Info'!J1528, 'Client Info'!J1528=Reference!$A$19,'Client Info'!J1528=Reference!$A$23,'Client Info'!J1528=Reference!$A$12),25, IF(OR('Client Info'!J1528=Reference!$A$6, 'Client Info'!J1528=Reference!$A$16),15, IF(OR('Client Info'!J1528=Reference!$A$4,'Client Info'!J1528=Reference!$A$13,'Client Info'!J1528=Reference!$A$17,),5,0))))</f>
        <v>0</v>
      </c>
      <c r="E1528" s="19">
        <f>IF('Client Info'!O1528&lt;Reference!$E$5,0,IF(AND('Client Info'!O1528&gt;=Reference!$E$5,'Client Info'!O1528&lt;Reference!$E$6),5,IF(AND('Client Info'!O1528&gt;=Reference!$E$6,'Client Info'!O1528&lt;Reference!$E$7),15,IF(Reference!$E$7&lt;='Client Info'!O1528,25))))</f>
        <v>0</v>
      </c>
      <c r="F1528" s="19">
        <f>IF(OR('Client Info'!R1528=Reference!$B$4,'Client Info'!R1528=Reference!$B$5,'Client Info'!R1528=Reference!$B$6),25,0)</f>
        <v>0</v>
      </c>
      <c r="G1528" s="19">
        <f t="shared" ca="1" si="25"/>
        <v>25</v>
      </c>
      <c r="H1528" s="19" t="s">
        <v>909</v>
      </c>
    </row>
    <row r="1529" spans="1:8" x14ac:dyDescent="0.35">
      <c r="A1529" s="7" t="str">
        <f>VLOOKUP(B1529,'Client Info'!$A:$B,2, FALSE)</f>
        <v>Mary Anne Rooney</v>
      </c>
      <c r="B1529" s="19" t="str">
        <f>'Client Info'!A1529</f>
        <v>EDC1000</v>
      </c>
      <c r="C1529" s="19">
        <f ca="1">(IF('Client Info'!M1529="","",(IF(YEARFRAC('Client Info'!M1529,Reference!$C$4)&lt;1,0,IF(AND(YEARFRAC('Client Info'!M1529,Reference!$C$4)&gt;=1,YEARFRAC('Client Info'!M1529,Reference!$C$4)&lt;=3),5,IF(AND(YEARFRAC('Client Info'!M1529,Reference!$C$4)&gt;=4,YEARFRAC('Client Info'!M1529,Reference!$C$4)&lt;=7),15,IF(YEARFRAC('Client Info'!M1529,Reference!$C$4)&gt;=8,25,IF(YEARFRAC('Client Info'!M1529,Reference!$C$4)=YEARFRAC('Client Info'!M1529,Reference!$C$4),0,0))))))))</f>
        <v>25</v>
      </c>
      <c r="D1529" s="19">
        <f>IF(OR('Client Info'!J1529=Reference!$A$7),0,IF(OR(Reference!$A$5='Client Info'!J1529, 'Client Info'!J1529=Reference!$A$19,'Client Info'!J1529=Reference!$A$23,'Client Info'!J1529=Reference!$A$12),25, IF(OR('Client Info'!J1529=Reference!$A$6, 'Client Info'!J1529=Reference!$A$16),15, IF(OR('Client Info'!J1529=Reference!$A$4,'Client Info'!J1529=Reference!$A$13,'Client Info'!J1529=Reference!$A$17,),5,0))))</f>
        <v>5</v>
      </c>
      <c r="E1529" s="19">
        <f>IF('Client Info'!O1529&lt;Reference!$E$5,0,IF(AND('Client Info'!O1529&gt;=Reference!$E$5,'Client Info'!O1529&lt;Reference!$E$6),5,IF(AND('Client Info'!O1529&gt;=Reference!$E$6,'Client Info'!O1529&lt;Reference!$E$7),15,IF(Reference!$E$7&lt;='Client Info'!O1529,25))))</f>
        <v>0</v>
      </c>
      <c r="F1529" s="19">
        <f>IF(OR('Client Info'!R1529=Reference!$B$4,'Client Info'!R1529=Reference!$B$5,'Client Info'!R1529=Reference!$B$6),25,0)</f>
        <v>25</v>
      </c>
      <c r="G1529" s="19">
        <f t="shared" ca="1" si="25"/>
        <v>55</v>
      </c>
      <c r="H1529" s="19" t="s">
        <v>1659</v>
      </c>
    </row>
    <row r="1530" spans="1:8" x14ac:dyDescent="0.35">
      <c r="A1530" s="7" t="str">
        <f>VLOOKUP(B1530,'Client Info'!$A:$B,2, FALSE)</f>
        <v>Alondra Gaytan</v>
      </c>
      <c r="B1530" s="19" t="str">
        <f>'Client Info'!A1530</f>
        <v>EDC1991</v>
      </c>
      <c r="C1530" s="19">
        <f ca="1">(IF('Client Info'!M1530="","",(IF(YEARFRAC('Client Info'!M1530,Reference!$C$4)&lt;1,0,IF(AND(YEARFRAC('Client Info'!M1530,Reference!$C$4)&gt;=1,YEARFRAC('Client Info'!M1530,Reference!$C$4)&lt;=3),5,IF(AND(YEARFRAC('Client Info'!M1530,Reference!$C$4)&gt;=4,YEARFRAC('Client Info'!M1530,Reference!$C$4)&lt;=7),15,IF(YEARFRAC('Client Info'!M1530,Reference!$C$4)&gt;=8,25,IF(YEARFRAC('Client Info'!M1530,Reference!$C$4)=YEARFRAC('Client Info'!M1530,Reference!$C$4),0,0))))))))</f>
        <v>0</v>
      </c>
      <c r="D1530" s="19">
        <f>IF(OR('Client Info'!J1530=Reference!$A$7),0,IF(OR(Reference!$A$5='Client Info'!J1530, 'Client Info'!J1530=Reference!$A$19,'Client Info'!J1530=Reference!$A$23,'Client Info'!J1530=Reference!$A$12),25, IF(OR('Client Info'!J1530=Reference!$A$6, 'Client Info'!J1530=Reference!$A$16),15, IF(OR('Client Info'!J1530=Reference!$A$4,'Client Info'!J1530=Reference!$A$13,'Client Info'!J1530=Reference!$A$17,),5,0))))</f>
        <v>0</v>
      </c>
      <c r="E1530" s="19">
        <f>IF('Client Info'!O1530&lt;Reference!$E$5,0,IF(AND('Client Info'!O1530&gt;=Reference!$E$5,'Client Info'!O1530&lt;Reference!$E$6),5,IF(AND('Client Info'!O1530&gt;=Reference!$E$6,'Client Info'!O1530&lt;Reference!$E$7),15,IF(Reference!$E$7&lt;='Client Info'!O1530,25))))</f>
        <v>5</v>
      </c>
      <c r="F1530" s="19">
        <f>IF(OR('Client Info'!R1530=Reference!$B$4,'Client Info'!R1530=Reference!$B$5,'Client Info'!R1530=Reference!$B$6),25,0)</f>
        <v>25</v>
      </c>
      <c r="G1530" s="19">
        <f t="shared" ca="1" si="25"/>
        <v>30</v>
      </c>
      <c r="H1530" s="19" t="s">
        <v>885</v>
      </c>
    </row>
    <row r="1531" spans="1:8" x14ac:dyDescent="0.35">
      <c r="A1531" s="7" t="str">
        <f>VLOOKUP(B1531,'Client Info'!$A:$B,2, FALSE)</f>
        <v>Julie Samson</v>
      </c>
      <c r="B1531" s="19" t="str">
        <f>'Client Info'!A1531</f>
        <v>EDC1807g</v>
      </c>
      <c r="C1531" s="19">
        <f ca="1">(IF('Client Info'!M1531="","",(IF(YEARFRAC('Client Info'!M1531,Reference!$C$4)&lt;1,0,IF(AND(YEARFRAC('Client Info'!M1531,Reference!$C$4)&gt;=1,YEARFRAC('Client Info'!M1531,Reference!$C$4)&lt;=3),5,IF(AND(YEARFRAC('Client Info'!M1531,Reference!$C$4)&gt;=4,YEARFRAC('Client Info'!M1531,Reference!$C$4)&lt;=7),15,IF(YEARFRAC('Client Info'!M1531,Reference!$C$4)&gt;=8,25,IF(YEARFRAC('Client Info'!M1531,Reference!$C$4)=YEARFRAC('Client Info'!M1531,Reference!$C$4),0,0))))))))</f>
        <v>0</v>
      </c>
      <c r="D1531" s="19">
        <f>IF(OR('Client Info'!J1531=Reference!$A$7),0,IF(OR(Reference!$A$5='Client Info'!J1531, 'Client Info'!J1531=Reference!$A$19,'Client Info'!J1531=Reference!$A$23,'Client Info'!J1531=Reference!$A$12),25, IF(OR('Client Info'!J1531=Reference!$A$6, 'Client Info'!J1531=Reference!$A$16),15, IF(OR('Client Info'!J1531=Reference!$A$4,'Client Info'!J1531=Reference!$A$13,'Client Info'!J1531=Reference!$A$17,),5,0))))</f>
        <v>0</v>
      </c>
      <c r="E1531" s="19">
        <f>IF('Client Info'!O1531&lt;Reference!$E$5,0,IF(AND('Client Info'!O1531&gt;=Reference!$E$5,'Client Info'!O1531&lt;Reference!$E$6),5,IF(AND('Client Info'!O1531&gt;=Reference!$E$6,'Client Info'!O1531&lt;Reference!$E$7),15,IF(Reference!$E$7&lt;='Client Info'!O1531,25))))</f>
        <v>0</v>
      </c>
      <c r="F1531" s="19">
        <f>IF(OR('Client Info'!R1531=Reference!$B$4,'Client Info'!R1531=Reference!$B$5,'Client Info'!R1531=Reference!$B$6),25,0)</f>
        <v>0</v>
      </c>
      <c r="G1531" s="19">
        <f t="shared" ca="1" si="25"/>
        <v>0</v>
      </c>
      <c r="H1531" s="19" t="s">
        <v>835</v>
      </c>
    </row>
    <row r="1532" spans="1:8" x14ac:dyDescent="0.35">
      <c r="A1532" s="7" t="str">
        <f>VLOOKUP(B1532,'Client Info'!$A:$B,2, FALSE)</f>
        <v>Clare Briglio</v>
      </c>
      <c r="B1532" s="19" t="str">
        <f>'Client Info'!A1532</f>
        <v>EDC1453</v>
      </c>
      <c r="C1532" s="19">
        <f ca="1">(IF('Client Info'!M1532="","",(IF(YEARFRAC('Client Info'!M1532,Reference!$C$4)&lt;1,0,IF(AND(YEARFRAC('Client Info'!M1532,Reference!$C$4)&gt;=1,YEARFRAC('Client Info'!M1532,Reference!$C$4)&lt;=3),5,IF(AND(YEARFRAC('Client Info'!M1532,Reference!$C$4)&gt;=4,YEARFRAC('Client Info'!M1532,Reference!$C$4)&lt;=7),15,IF(YEARFRAC('Client Info'!M1532,Reference!$C$4)&gt;=8,25,IF(YEARFRAC('Client Info'!M1532,Reference!$C$4)=YEARFRAC('Client Info'!M1532,Reference!$C$4),0,0))))))))</f>
        <v>15</v>
      </c>
      <c r="D1532" s="19">
        <f>IF(OR('Client Info'!J1532=Reference!$A$7),0,IF(OR(Reference!$A$5='Client Info'!J1532, 'Client Info'!J1532=Reference!$A$19,'Client Info'!J1532=Reference!$A$23,'Client Info'!J1532=Reference!$A$12),25, IF(OR('Client Info'!J1532=Reference!$A$6, 'Client Info'!J1532=Reference!$A$16),15, IF(OR('Client Info'!J1532=Reference!$A$4,'Client Info'!J1532=Reference!$A$13,'Client Info'!J1532=Reference!$A$17,),5,0))))</f>
        <v>5</v>
      </c>
      <c r="E1532" s="19">
        <f>IF('Client Info'!O1532&lt;Reference!$E$5,0,IF(AND('Client Info'!O1532&gt;=Reference!$E$5,'Client Info'!O1532&lt;Reference!$E$6),5,IF(AND('Client Info'!O1532&gt;=Reference!$E$6,'Client Info'!O1532&lt;Reference!$E$7),15,IF(Reference!$E$7&lt;='Client Info'!O1532,25))))</f>
        <v>0</v>
      </c>
      <c r="F1532" s="19">
        <f>IF(OR('Client Info'!R1532=Reference!$B$4,'Client Info'!R1532=Reference!$B$5,'Client Info'!R1532=Reference!$B$6),25,0)</f>
        <v>0</v>
      </c>
      <c r="G1532" s="19">
        <f t="shared" ca="1" si="25"/>
        <v>20</v>
      </c>
      <c r="H1532" s="19" t="s">
        <v>809</v>
      </c>
    </row>
    <row r="1533" spans="1:8" x14ac:dyDescent="0.35">
      <c r="A1533" s="7" t="str">
        <f>VLOOKUP(B1533,'Client Info'!$A:$B,2, FALSE)</f>
        <v>Bill Bartels</v>
      </c>
      <c r="B1533" s="19" t="str">
        <f>'Client Info'!A1533</f>
        <v>EDC2804DR</v>
      </c>
      <c r="C1533" s="19">
        <f ca="1">(IF('Client Info'!M1533="","",(IF(YEARFRAC('Client Info'!M1533,Reference!$C$4)&lt;1,0,IF(AND(YEARFRAC('Client Info'!M1533,Reference!$C$4)&gt;=1,YEARFRAC('Client Info'!M1533,Reference!$C$4)&lt;=3),5,IF(AND(YEARFRAC('Client Info'!M1533,Reference!$C$4)&gt;=4,YEARFRAC('Client Info'!M1533,Reference!$C$4)&lt;=7),15,IF(YEARFRAC('Client Info'!M1533,Reference!$C$4)&gt;=8,25,IF(YEARFRAC('Client Info'!M1533,Reference!$C$4)=YEARFRAC('Client Info'!M1533,Reference!$C$4),0,0))))))))</f>
        <v>0</v>
      </c>
      <c r="D1533" s="19">
        <f>IF(OR('Client Info'!J1533=Reference!$A$7),0,IF(OR(Reference!$A$5='Client Info'!J1533, 'Client Info'!J1533=Reference!$A$19,'Client Info'!J1533=Reference!$A$23,'Client Info'!J1533=Reference!$A$12),25, IF(OR('Client Info'!J1533=Reference!$A$6, 'Client Info'!J1533=Reference!$A$16),15, IF(OR('Client Info'!J1533=Reference!$A$4,'Client Info'!J1533=Reference!$A$13,'Client Info'!J1533=Reference!$A$17,),5,0))))</f>
        <v>0</v>
      </c>
      <c r="E1533" s="19">
        <f>IF('Client Info'!O1533&lt;Reference!$E$5,0,IF(AND('Client Info'!O1533&gt;=Reference!$E$5,'Client Info'!O1533&lt;Reference!$E$6),5,IF(AND('Client Info'!O1533&gt;=Reference!$E$6,'Client Info'!O1533&lt;Reference!$E$7),15,IF(Reference!$E$7&lt;='Client Info'!O1533,25))))</f>
        <v>5</v>
      </c>
      <c r="F1533" s="19">
        <f>IF(OR('Client Info'!R1533=Reference!$B$4,'Client Info'!R1533=Reference!$B$5,'Client Info'!R1533=Reference!$B$6),25,0)</f>
        <v>25</v>
      </c>
      <c r="G1533" s="19">
        <f t="shared" ca="1" si="25"/>
        <v>30</v>
      </c>
      <c r="H1533" s="19" t="s">
        <v>812</v>
      </c>
    </row>
    <row r="1534" spans="1:8" x14ac:dyDescent="0.35">
      <c r="A1534" s="7" t="str">
        <f>VLOOKUP(B1534,'Client Info'!$A:$B,2, FALSE)</f>
        <v>Catherine Grooms</v>
      </c>
      <c r="B1534" s="19" t="str">
        <f>'Client Info'!A1534</f>
        <v>COCX0615</v>
      </c>
      <c r="C1534" s="19">
        <f ca="1">(IF('Client Info'!M1534="","",(IF(YEARFRAC('Client Info'!M1534,Reference!$C$4)&lt;1,0,IF(AND(YEARFRAC('Client Info'!M1534,Reference!$C$4)&gt;=1,YEARFRAC('Client Info'!M1534,Reference!$C$4)&lt;=3),5,IF(AND(YEARFRAC('Client Info'!M1534,Reference!$C$4)&gt;=4,YEARFRAC('Client Info'!M1534,Reference!$C$4)&lt;=7),15,IF(YEARFRAC('Client Info'!M1534,Reference!$C$4)&gt;=8,25,IF(YEARFRAC('Client Info'!M1534,Reference!$C$4)=YEARFRAC('Client Info'!M1534,Reference!$C$4),0,0))))))))</f>
        <v>25</v>
      </c>
      <c r="D1534" s="19">
        <f>IF(OR('Client Info'!J1534=Reference!$A$7),0,IF(OR(Reference!$A$5='Client Info'!J1534, 'Client Info'!J1534=Reference!$A$19,'Client Info'!J1534=Reference!$A$23,'Client Info'!J1534=Reference!$A$12),25, IF(OR('Client Info'!J1534=Reference!$A$6, 'Client Info'!J1534=Reference!$A$16),15, IF(OR('Client Info'!J1534=Reference!$A$4,'Client Info'!J1534=Reference!$A$13,'Client Info'!J1534=Reference!$A$17,),5,0))))</f>
        <v>15</v>
      </c>
      <c r="E1534" s="19">
        <f>IF('Client Info'!O1534&lt;Reference!$E$5,0,IF(AND('Client Info'!O1534&gt;=Reference!$E$5,'Client Info'!O1534&lt;Reference!$E$6),5,IF(AND('Client Info'!O1534&gt;=Reference!$E$6,'Client Info'!O1534&lt;Reference!$E$7),15,IF(Reference!$E$7&lt;='Client Info'!O1534,25))))</f>
        <v>15</v>
      </c>
      <c r="F1534" s="19">
        <f>IF(OR('Client Info'!R1534=Reference!$B$4,'Client Info'!R1534=Reference!$B$5,'Client Info'!R1534=Reference!$B$6),25,0)</f>
        <v>25</v>
      </c>
      <c r="G1534" s="19">
        <f t="shared" ca="1" si="25"/>
        <v>80</v>
      </c>
      <c r="H1534" s="19" t="s">
        <v>838</v>
      </c>
    </row>
    <row r="1535" spans="1:8" x14ac:dyDescent="0.35">
      <c r="A1535" s="7" t="str">
        <f>VLOOKUP(B1535,'Client Info'!$A:$B,2, FALSE)</f>
        <v>Julie Samson</v>
      </c>
      <c r="B1535" s="19" t="str">
        <f>'Client Info'!A1535</f>
        <v>EDC2949</v>
      </c>
      <c r="C1535" s="19">
        <f ca="1">(IF('Client Info'!M1535="","",(IF(YEARFRAC('Client Info'!M1535,Reference!$C$4)&lt;1,0,IF(AND(YEARFRAC('Client Info'!M1535,Reference!$C$4)&gt;=1,YEARFRAC('Client Info'!M1535,Reference!$C$4)&lt;=3),5,IF(AND(YEARFRAC('Client Info'!M1535,Reference!$C$4)&gt;=4,YEARFRAC('Client Info'!M1535,Reference!$C$4)&lt;=7),15,IF(YEARFRAC('Client Info'!M1535,Reference!$C$4)&gt;=8,25,IF(YEARFRAC('Client Info'!M1535,Reference!$C$4)=YEARFRAC('Client Info'!M1535,Reference!$C$4),0,0))))))))</f>
        <v>0</v>
      </c>
      <c r="D1535" s="19">
        <f>IF(OR('Client Info'!J1535=Reference!$A$7),0,IF(OR(Reference!$A$5='Client Info'!J1535, 'Client Info'!J1535=Reference!$A$19,'Client Info'!J1535=Reference!$A$23,'Client Info'!J1535=Reference!$A$12),25, IF(OR('Client Info'!J1535=Reference!$A$6, 'Client Info'!J1535=Reference!$A$16),15, IF(OR('Client Info'!J1535=Reference!$A$4,'Client Info'!J1535=Reference!$A$13,'Client Info'!J1535=Reference!$A$17,),5,0))))</f>
        <v>5</v>
      </c>
      <c r="E1535" s="19">
        <f>IF('Client Info'!O1535&lt;Reference!$E$5,0,IF(AND('Client Info'!O1535&gt;=Reference!$E$5,'Client Info'!O1535&lt;Reference!$E$6),5,IF(AND('Client Info'!O1535&gt;=Reference!$E$6,'Client Info'!O1535&lt;Reference!$E$7),15,IF(Reference!$E$7&lt;='Client Info'!O1535,25))))</f>
        <v>0</v>
      </c>
      <c r="F1535" s="19">
        <f>IF(OR('Client Info'!R1535=Reference!$B$4,'Client Info'!R1535=Reference!$B$5,'Client Info'!R1535=Reference!$B$6),25,0)</f>
        <v>0</v>
      </c>
      <c r="G1535" s="19">
        <f t="shared" ca="1" si="25"/>
        <v>5</v>
      </c>
      <c r="H1535" s="19" t="s">
        <v>835</v>
      </c>
    </row>
    <row r="1536" spans="1:8" x14ac:dyDescent="0.35">
      <c r="A1536" s="7" t="str">
        <f>VLOOKUP(B1536,'Client Info'!$A:$B,2, FALSE)</f>
        <v>Pat Sweeney</v>
      </c>
      <c r="B1536" s="19" t="str">
        <f>'Client Info'!A1536</f>
        <v>EDC1635g</v>
      </c>
      <c r="C1536" s="19">
        <f ca="1">(IF('Client Info'!M1536="","",(IF(YEARFRAC('Client Info'!M1536,Reference!$C$4)&lt;1,0,IF(AND(YEARFRAC('Client Info'!M1536,Reference!$C$4)&gt;=1,YEARFRAC('Client Info'!M1536,Reference!$C$4)&lt;=3),5,IF(AND(YEARFRAC('Client Info'!M1536,Reference!$C$4)&gt;=4,YEARFRAC('Client Info'!M1536,Reference!$C$4)&lt;=7),15,IF(YEARFRAC('Client Info'!M1536,Reference!$C$4)&gt;=8,25,IF(YEARFRAC('Client Info'!M1536,Reference!$C$4)=YEARFRAC('Client Info'!M1536,Reference!$C$4),0,0))))))))</f>
        <v>0</v>
      </c>
      <c r="D1536" s="19">
        <f>IF(OR('Client Info'!J1536=Reference!$A$7),0,IF(OR(Reference!$A$5='Client Info'!J1536, 'Client Info'!J1536=Reference!$A$19,'Client Info'!J1536=Reference!$A$23,'Client Info'!J1536=Reference!$A$12),25, IF(OR('Client Info'!J1536=Reference!$A$6, 'Client Info'!J1536=Reference!$A$16),15, IF(OR('Client Info'!J1536=Reference!$A$4,'Client Info'!J1536=Reference!$A$13,'Client Info'!J1536=Reference!$A$17,),5,0))))</f>
        <v>15</v>
      </c>
      <c r="E1536" s="19">
        <f>IF('Client Info'!O1536&lt;Reference!$E$5,0,IF(AND('Client Info'!O1536&gt;=Reference!$E$5,'Client Info'!O1536&lt;Reference!$E$6),5,IF(AND('Client Info'!O1536&gt;=Reference!$E$6,'Client Info'!O1536&lt;Reference!$E$7),15,IF(Reference!$E$7&lt;='Client Info'!O1536,25))))</f>
        <v>0</v>
      </c>
      <c r="F1536" s="19">
        <f>IF(OR('Client Info'!R1536=Reference!$B$4,'Client Info'!R1536=Reference!$B$5,'Client Info'!R1536=Reference!$B$6),25,0)</f>
        <v>0</v>
      </c>
      <c r="G1536" s="19">
        <f t="shared" ca="1" si="25"/>
        <v>15</v>
      </c>
      <c r="H1536" s="19" t="s">
        <v>796</v>
      </c>
    </row>
    <row r="1537" spans="1:8" x14ac:dyDescent="0.35">
      <c r="A1537" s="7" t="str">
        <f>VLOOKUP(B1537,'Client Info'!$A:$B,2, FALSE)</f>
        <v>Mary Anne Rooney</v>
      </c>
      <c r="B1537" s="19" t="str">
        <f>'Client Info'!A1537</f>
        <v>EDC0399</v>
      </c>
      <c r="C1537" s="19">
        <f ca="1">(IF('Client Info'!M1537="","",(IF(YEARFRAC('Client Info'!M1537,Reference!$C$4)&lt;1,0,IF(AND(YEARFRAC('Client Info'!M1537,Reference!$C$4)&gt;=1,YEARFRAC('Client Info'!M1537,Reference!$C$4)&lt;=3),5,IF(AND(YEARFRAC('Client Info'!M1537,Reference!$C$4)&gt;=4,YEARFRAC('Client Info'!M1537,Reference!$C$4)&lt;=7),15,IF(YEARFRAC('Client Info'!M1537,Reference!$C$4)&gt;=8,25,IF(YEARFRAC('Client Info'!M1537,Reference!$C$4)=YEARFRAC('Client Info'!M1537,Reference!$C$4),0,0))))))))</f>
        <v>25</v>
      </c>
      <c r="D1537" s="19">
        <f>IF(OR('Client Info'!J1537=Reference!$A$7),0,IF(OR(Reference!$A$5='Client Info'!J1537, 'Client Info'!J1537=Reference!$A$19,'Client Info'!J1537=Reference!$A$23,'Client Info'!J1537=Reference!$A$12),25, IF(OR('Client Info'!J1537=Reference!$A$6, 'Client Info'!J1537=Reference!$A$16),15, IF(OR('Client Info'!J1537=Reference!$A$4,'Client Info'!J1537=Reference!$A$13,'Client Info'!J1537=Reference!$A$17,),5,0))))</f>
        <v>5</v>
      </c>
      <c r="E1537" s="19">
        <f>IF('Client Info'!O1537&lt;Reference!$E$5,0,IF(AND('Client Info'!O1537&gt;=Reference!$E$5,'Client Info'!O1537&lt;Reference!$E$6),5,IF(AND('Client Info'!O1537&gt;=Reference!$E$6,'Client Info'!O1537&lt;Reference!$E$7),15,IF(Reference!$E$7&lt;='Client Info'!O1537,25))))</f>
        <v>0</v>
      </c>
      <c r="F1537" s="19">
        <f>IF(OR('Client Info'!R1537=Reference!$B$4,'Client Info'!R1537=Reference!$B$5,'Client Info'!R1537=Reference!$B$6),25,0)</f>
        <v>25</v>
      </c>
      <c r="G1537" s="19">
        <f t="shared" ca="1" si="25"/>
        <v>55</v>
      </c>
      <c r="H1537" s="19" t="s">
        <v>1659</v>
      </c>
    </row>
    <row r="1538" spans="1:8" x14ac:dyDescent="0.35">
      <c r="A1538" s="7" t="str">
        <f>VLOOKUP(B1538,'Client Info'!$A:$B,2, FALSE)</f>
        <v>Clare Briglio</v>
      </c>
      <c r="B1538" s="19" t="str">
        <f>'Client Info'!A1538</f>
        <v>EDC2906DR</v>
      </c>
      <c r="C1538" s="19">
        <f ca="1">(IF('Client Info'!M1538="","",(IF(YEARFRAC('Client Info'!M1538,Reference!$C$4)&lt;1,0,IF(AND(YEARFRAC('Client Info'!M1538,Reference!$C$4)&gt;=1,YEARFRAC('Client Info'!M1538,Reference!$C$4)&lt;=3),5,IF(AND(YEARFRAC('Client Info'!M1538,Reference!$C$4)&gt;=4,YEARFRAC('Client Info'!M1538,Reference!$C$4)&lt;=7),15,IF(YEARFRAC('Client Info'!M1538,Reference!$C$4)&gt;=8,25,IF(YEARFRAC('Client Info'!M1538,Reference!$C$4)=YEARFRAC('Client Info'!M1538,Reference!$C$4),0,0))))))))</f>
        <v>25</v>
      </c>
      <c r="D1538" s="19">
        <f>IF(OR('Client Info'!J1538=Reference!$A$7),0,IF(OR(Reference!$A$5='Client Info'!J1538, 'Client Info'!J1538=Reference!$A$19,'Client Info'!J1538=Reference!$A$23,'Client Info'!J1538=Reference!$A$12),25, IF(OR('Client Info'!J1538=Reference!$A$6, 'Client Info'!J1538=Reference!$A$16),15, IF(OR('Client Info'!J1538=Reference!$A$4,'Client Info'!J1538=Reference!$A$13,'Client Info'!J1538=Reference!$A$17,),5,0))))</f>
        <v>15</v>
      </c>
      <c r="E1538" s="19">
        <f>IF('Client Info'!O1538&lt;Reference!$E$5,0,IF(AND('Client Info'!O1538&gt;=Reference!$E$5,'Client Info'!O1538&lt;Reference!$E$6),5,IF(AND('Client Info'!O1538&gt;=Reference!$E$6,'Client Info'!O1538&lt;Reference!$E$7),15,IF(Reference!$E$7&lt;='Client Info'!O1538,25))))</f>
        <v>0</v>
      </c>
      <c r="F1538" s="19">
        <f>IF(OR('Client Info'!R1538=Reference!$B$4,'Client Info'!R1538=Reference!$B$5,'Client Info'!R1538=Reference!$B$6),25,0)</f>
        <v>0</v>
      </c>
      <c r="G1538" s="19">
        <f t="shared" ca="1" si="25"/>
        <v>40</v>
      </c>
      <c r="H1538" s="19" t="s">
        <v>809</v>
      </c>
    </row>
    <row r="1539" spans="1:8" x14ac:dyDescent="0.35">
      <c r="A1539" s="7" t="str">
        <f>VLOOKUP(B1539,'Client Info'!$A:$B,2, FALSE)</f>
        <v>Anthony C. Elliott</v>
      </c>
      <c r="B1539" s="19" t="str">
        <f>'Client Info'!A1539</f>
        <v>EDC1999g</v>
      </c>
      <c r="C1539" s="19">
        <f ca="1">(IF('Client Info'!M1539="","",(IF(YEARFRAC('Client Info'!M1539,Reference!$C$4)&lt;1,0,IF(AND(YEARFRAC('Client Info'!M1539,Reference!$C$4)&gt;=1,YEARFRAC('Client Info'!M1539,Reference!$C$4)&lt;=3),5,IF(AND(YEARFRAC('Client Info'!M1539,Reference!$C$4)&gt;=4,YEARFRAC('Client Info'!M1539,Reference!$C$4)&lt;=7),15,IF(YEARFRAC('Client Info'!M1539,Reference!$C$4)&gt;=8,25,IF(YEARFRAC('Client Info'!M1539,Reference!$C$4)=YEARFRAC('Client Info'!M1539,Reference!$C$4),0,0))))))))</f>
        <v>25</v>
      </c>
      <c r="D1539" s="19">
        <f>IF(OR('Client Info'!J1539=Reference!$A$7),0,IF(OR(Reference!$A$5='Client Info'!J1539, 'Client Info'!J1539=Reference!$A$19,'Client Info'!J1539=Reference!$A$23,'Client Info'!J1539=Reference!$A$12),25, IF(OR('Client Info'!J1539=Reference!$A$6, 'Client Info'!J1539=Reference!$A$16),15, IF(OR('Client Info'!J1539=Reference!$A$4,'Client Info'!J1539=Reference!$A$13,'Client Info'!J1539=Reference!$A$17,),5,0))))</f>
        <v>25</v>
      </c>
      <c r="E1539" s="19">
        <f>IF('Client Info'!O1539&lt;Reference!$E$5,0,IF(AND('Client Info'!O1539&gt;=Reference!$E$5,'Client Info'!O1539&lt;Reference!$E$6),5,IF(AND('Client Info'!O1539&gt;=Reference!$E$6,'Client Info'!O1539&lt;Reference!$E$7),15,IF(Reference!$E$7&lt;='Client Info'!O1539,25))))</f>
        <v>0</v>
      </c>
      <c r="F1539" s="19">
        <f>IF(OR('Client Info'!R1539=Reference!$B$4,'Client Info'!R1539=Reference!$B$5,'Client Info'!R1539=Reference!$B$6),25,0)</f>
        <v>0</v>
      </c>
      <c r="G1539" s="19">
        <f t="shared" ca="1" si="25"/>
        <v>50</v>
      </c>
      <c r="H1539" s="19" t="s">
        <v>1365</v>
      </c>
    </row>
    <row r="1540" spans="1:8" x14ac:dyDescent="0.35">
      <c r="A1540" s="7" t="str">
        <f>VLOOKUP(B1540,'Client Info'!$A:$B,2, FALSE)</f>
        <v>Clare Briglio</v>
      </c>
      <c r="B1540" s="19" t="str">
        <f>'Client Info'!A1540</f>
        <v>EDC1722g</v>
      </c>
      <c r="C1540" s="19">
        <f ca="1">(IF('Client Info'!M1540="","",(IF(YEARFRAC('Client Info'!M1540,Reference!$C$4)&lt;1,0,IF(AND(YEARFRAC('Client Info'!M1540,Reference!$C$4)&gt;=1,YEARFRAC('Client Info'!M1540,Reference!$C$4)&lt;=3),5,IF(AND(YEARFRAC('Client Info'!M1540,Reference!$C$4)&gt;=4,YEARFRAC('Client Info'!M1540,Reference!$C$4)&lt;=7),15,IF(YEARFRAC('Client Info'!M1540,Reference!$C$4)&gt;=8,25,IF(YEARFRAC('Client Info'!M1540,Reference!$C$4)=YEARFRAC('Client Info'!M1540,Reference!$C$4),0,0))))))))</f>
        <v>15</v>
      </c>
      <c r="D1540" s="19">
        <f>IF(OR('Client Info'!J1540=Reference!$A$7),0,IF(OR(Reference!$A$5='Client Info'!J1540, 'Client Info'!J1540=Reference!$A$19,'Client Info'!J1540=Reference!$A$23,'Client Info'!J1540=Reference!$A$12),25, IF(OR('Client Info'!J1540=Reference!$A$6, 'Client Info'!J1540=Reference!$A$16),15, IF(OR('Client Info'!J1540=Reference!$A$4,'Client Info'!J1540=Reference!$A$13,'Client Info'!J1540=Reference!$A$17,),5,0))))</f>
        <v>25</v>
      </c>
      <c r="E1540" s="19">
        <f>IF('Client Info'!O1540&lt;Reference!$E$5,0,IF(AND('Client Info'!O1540&gt;=Reference!$E$5,'Client Info'!O1540&lt;Reference!$E$6),5,IF(AND('Client Info'!O1540&gt;=Reference!$E$6,'Client Info'!O1540&lt;Reference!$E$7),15,IF(Reference!$E$7&lt;='Client Info'!O1540,25))))</f>
        <v>0</v>
      </c>
      <c r="F1540" s="19">
        <f>IF(OR('Client Info'!R1540=Reference!$B$4,'Client Info'!R1540=Reference!$B$5,'Client Info'!R1540=Reference!$B$6),25,0)</f>
        <v>0</v>
      </c>
      <c r="G1540" s="19">
        <f t="shared" ca="1" si="25"/>
        <v>40</v>
      </c>
      <c r="H1540" s="19" t="s">
        <v>809</v>
      </c>
    </row>
    <row r="1541" spans="1:8" x14ac:dyDescent="0.35">
      <c r="A1541" s="7" t="str">
        <f>VLOOKUP(B1541,'Client Info'!$A:$B,2, FALSE)</f>
        <v/>
      </c>
      <c r="B1541" s="19" t="str">
        <f>'Client Info'!A1541</f>
        <v>EDC2097T</v>
      </c>
      <c r="C1541" s="19" t="str">
        <f>(IF('Client Info'!M1541="","",(IF(YEARFRAC('Client Info'!M1541,Reference!$C$4)&lt;1,0,IF(AND(YEARFRAC('Client Info'!M1541,Reference!$C$4)&gt;=1,YEARFRAC('Client Info'!M1541,Reference!$C$4)&lt;=3),5,IF(AND(YEARFRAC('Client Info'!M1541,Reference!$C$4)&gt;=4,YEARFRAC('Client Info'!M1541,Reference!$C$4)&lt;=7),15,IF(YEARFRAC('Client Info'!M1541,Reference!$C$4)&gt;=8,25,IF(YEARFRAC('Client Info'!M1541,Reference!$C$4)=YEARFRAC('Client Info'!M1541,Reference!$C$4),0,0))))))))</f>
        <v/>
      </c>
      <c r="D1541" s="19">
        <f>IF(OR('Client Info'!J1541=Reference!$A$7),0,IF(OR(Reference!$A$5='Client Info'!J1541, 'Client Info'!J1541=Reference!$A$19,'Client Info'!J1541=Reference!$A$23,'Client Info'!J1541=Reference!$A$12),25, IF(OR('Client Info'!J1541=Reference!$A$6, 'Client Info'!J1541=Reference!$A$16),15, IF(OR('Client Info'!J1541=Reference!$A$4,'Client Info'!J1541=Reference!$A$13,'Client Info'!J1541=Reference!$A$17,),5,0))))</f>
        <v>25</v>
      </c>
      <c r="E1541" s="19">
        <f>IF('Client Info'!O1541&lt;Reference!$E$5,0,IF(AND('Client Info'!O1541&gt;=Reference!$E$5,'Client Info'!O1541&lt;Reference!$E$6),5,IF(AND('Client Info'!O1541&gt;=Reference!$E$6,'Client Info'!O1541&lt;Reference!$E$7),15,IF(Reference!$E$7&lt;='Client Info'!O1541,25))))</f>
        <v>0</v>
      </c>
      <c r="F1541" s="19">
        <f>IF(OR('Client Info'!R1541=Reference!$B$4,'Client Info'!R1541=Reference!$B$5,'Client Info'!R1541=Reference!$B$6),25,0)</f>
        <v>0</v>
      </c>
      <c r="G1541" s="19">
        <f t="shared" si="25"/>
        <v>25</v>
      </c>
      <c r="H1541" s="19" t="s">
        <v>1030</v>
      </c>
    </row>
    <row r="1542" spans="1:8" x14ac:dyDescent="0.35">
      <c r="A1542" s="7" t="str">
        <f>VLOOKUP(B1542,'Client Info'!$A:$B,2, FALSE)</f>
        <v>Louis Izzo</v>
      </c>
      <c r="B1542" s="19" t="str">
        <f>'Client Info'!A1542</f>
        <v>EDC2896</v>
      </c>
      <c r="C1542" s="19" t="str">
        <f>(IF('Client Info'!M1542="","",(IF(YEARFRAC('Client Info'!M1542,Reference!$C$4)&lt;1,0,IF(AND(YEARFRAC('Client Info'!M1542,Reference!$C$4)&gt;=1,YEARFRAC('Client Info'!M1542,Reference!$C$4)&lt;=3),5,IF(AND(YEARFRAC('Client Info'!M1542,Reference!$C$4)&gt;=4,YEARFRAC('Client Info'!M1542,Reference!$C$4)&lt;=7),15,IF(YEARFRAC('Client Info'!M1542,Reference!$C$4)&gt;=8,25,IF(YEARFRAC('Client Info'!M1542,Reference!$C$4)=YEARFRAC('Client Info'!M1542,Reference!$C$4),0,0))))))))</f>
        <v/>
      </c>
      <c r="D1542" s="19">
        <f>IF(OR('Client Info'!J1542=Reference!$A$7),0,IF(OR(Reference!$A$5='Client Info'!J1542, 'Client Info'!J1542=Reference!$A$19,'Client Info'!J1542=Reference!$A$23,'Client Info'!J1542=Reference!$A$12),25, IF(OR('Client Info'!J1542=Reference!$A$6, 'Client Info'!J1542=Reference!$A$16),15, IF(OR('Client Info'!J1542=Reference!$A$4,'Client Info'!J1542=Reference!$A$13,'Client Info'!J1542=Reference!$A$17,),5,0))))</f>
        <v>5</v>
      </c>
      <c r="E1542" s="19">
        <f>IF('Client Info'!O1542&lt;Reference!$E$5,0,IF(AND('Client Info'!O1542&gt;=Reference!$E$5,'Client Info'!O1542&lt;Reference!$E$6),5,IF(AND('Client Info'!O1542&gt;=Reference!$E$6,'Client Info'!O1542&lt;Reference!$E$7),15,IF(Reference!$E$7&lt;='Client Info'!O1542,25))))</f>
        <v>0</v>
      </c>
      <c r="F1542" s="19">
        <f>IF(OR('Client Info'!R1542=Reference!$B$4,'Client Info'!R1542=Reference!$B$5,'Client Info'!R1542=Reference!$B$6),25,0)</f>
        <v>0</v>
      </c>
      <c r="G1542" s="19">
        <f t="shared" si="25"/>
        <v>5</v>
      </c>
      <c r="H1542" s="19" t="s">
        <v>855</v>
      </c>
    </row>
    <row r="1543" spans="1:8" x14ac:dyDescent="0.35">
      <c r="A1543" s="7" t="str">
        <f>VLOOKUP(B1543,'Client Info'!$A:$B,2, FALSE)</f>
        <v>Alondra Gaytan</v>
      </c>
      <c r="B1543" s="19" t="str">
        <f>'Client Info'!A1543</f>
        <v>EDC2372</v>
      </c>
      <c r="C1543" s="19">
        <f ca="1">(IF('Client Info'!M1543="","",(IF(YEARFRAC('Client Info'!M1543,Reference!$C$4)&lt;1,0,IF(AND(YEARFRAC('Client Info'!M1543,Reference!$C$4)&gt;=1,YEARFRAC('Client Info'!M1543,Reference!$C$4)&lt;=3),5,IF(AND(YEARFRAC('Client Info'!M1543,Reference!$C$4)&gt;=4,YEARFRAC('Client Info'!M1543,Reference!$C$4)&lt;=7),15,IF(YEARFRAC('Client Info'!M1543,Reference!$C$4)&gt;=8,25,IF(YEARFRAC('Client Info'!M1543,Reference!$C$4)=YEARFRAC('Client Info'!M1543,Reference!$C$4),0,0))))))))</f>
        <v>5</v>
      </c>
      <c r="D1543" s="19">
        <f>IF(OR('Client Info'!J1543=Reference!$A$7),0,IF(OR(Reference!$A$5='Client Info'!J1543, 'Client Info'!J1543=Reference!$A$19,'Client Info'!J1543=Reference!$A$23,'Client Info'!J1543=Reference!$A$12),25, IF(OR('Client Info'!J1543=Reference!$A$6, 'Client Info'!J1543=Reference!$A$16),15, IF(OR('Client Info'!J1543=Reference!$A$4,'Client Info'!J1543=Reference!$A$13,'Client Info'!J1543=Reference!$A$17,),5,0))))</f>
        <v>15</v>
      </c>
      <c r="E1543" s="19">
        <f>IF('Client Info'!O1543&lt;Reference!$E$5,0,IF(AND('Client Info'!O1543&gt;=Reference!$E$5,'Client Info'!O1543&lt;Reference!$E$6),5,IF(AND('Client Info'!O1543&gt;=Reference!$E$6,'Client Info'!O1543&lt;Reference!$E$7),15,IF(Reference!$E$7&lt;='Client Info'!O1543,25))))</f>
        <v>0</v>
      </c>
      <c r="F1543" s="19">
        <f>IF(OR('Client Info'!R1543=Reference!$B$4,'Client Info'!R1543=Reference!$B$5,'Client Info'!R1543=Reference!$B$6),25,0)</f>
        <v>0</v>
      </c>
      <c r="G1543" s="19">
        <f t="shared" ca="1" si="25"/>
        <v>20</v>
      </c>
      <c r="H1543" s="19" t="s">
        <v>885</v>
      </c>
    </row>
    <row r="1544" spans="1:8" x14ac:dyDescent="0.35">
      <c r="A1544" s="7" t="str">
        <f>VLOOKUP(B1544,'Client Info'!$A:$B,2, FALSE)</f>
        <v>Georg Winkler</v>
      </c>
      <c r="B1544" s="19" t="str">
        <f>'Client Info'!A1544</f>
        <v>EDC1764g</v>
      </c>
      <c r="C1544" s="19" t="str">
        <f>(IF('Client Info'!M1544="","",(IF(YEARFRAC('Client Info'!M1544,Reference!$C$4)&lt;1,0,IF(AND(YEARFRAC('Client Info'!M1544,Reference!$C$4)&gt;=1,YEARFRAC('Client Info'!M1544,Reference!$C$4)&lt;=3),5,IF(AND(YEARFRAC('Client Info'!M1544,Reference!$C$4)&gt;=4,YEARFRAC('Client Info'!M1544,Reference!$C$4)&lt;=7),15,IF(YEARFRAC('Client Info'!M1544,Reference!$C$4)&gt;=8,25,IF(YEARFRAC('Client Info'!M1544,Reference!$C$4)=YEARFRAC('Client Info'!M1544,Reference!$C$4),0,0))))))))</f>
        <v/>
      </c>
      <c r="D1544" s="19">
        <f>IF(OR('Client Info'!J1544=Reference!$A$7),0,IF(OR(Reference!$A$5='Client Info'!J1544, 'Client Info'!J1544=Reference!$A$19,'Client Info'!J1544=Reference!$A$23,'Client Info'!J1544=Reference!$A$12),25, IF(OR('Client Info'!J1544=Reference!$A$6, 'Client Info'!J1544=Reference!$A$16),15, IF(OR('Client Info'!J1544=Reference!$A$4,'Client Info'!J1544=Reference!$A$13,'Client Info'!J1544=Reference!$A$17,),5,0))))</f>
        <v>0</v>
      </c>
      <c r="E1544" s="19">
        <f>IF('Client Info'!O1544&lt;Reference!$E$5,0,IF(AND('Client Info'!O1544&gt;=Reference!$E$5,'Client Info'!O1544&lt;Reference!$E$6),5,IF(AND('Client Info'!O1544&gt;=Reference!$E$6,'Client Info'!O1544&lt;Reference!$E$7),15,IF(Reference!$E$7&lt;='Client Info'!O1544,25))))</f>
        <v>0</v>
      </c>
      <c r="F1544" s="19">
        <f>IF(OR('Client Info'!R1544=Reference!$B$4,'Client Info'!R1544=Reference!$B$5,'Client Info'!R1544=Reference!$B$6),25,0)</f>
        <v>25</v>
      </c>
      <c r="G1544" s="19">
        <f t="shared" si="25"/>
        <v>25</v>
      </c>
      <c r="H1544" s="19" t="s">
        <v>1063</v>
      </c>
    </row>
    <row r="1545" spans="1:8" x14ac:dyDescent="0.35">
      <c r="A1545" s="7" t="str">
        <f>VLOOKUP(B1545,'Client Info'!$A:$B,2, FALSE)</f>
        <v>Timothy Harrington</v>
      </c>
      <c r="B1545" s="19" t="str">
        <f>'Client Info'!A1545</f>
        <v>EDC2035g</v>
      </c>
      <c r="C1545" s="19" t="str">
        <f>(IF('Client Info'!M1545="","",(IF(YEARFRAC('Client Info'!M1545,Reference!$C$4)&lt;1,0,IF(AND(YEARFRAC('Client Info'!M1545,Reference!$C$4)&gt;=1,YEARFRAC('Client Info'!M1545,Reference!$C$4)&lt;=3),5,IF(AND(YEARFRAC('Client Info'!M1545,Reference!$C$4)&gt;=4,YEARFRAC('Client Info'!M1545,Reference!$C$4)&lt;=7),15,IF(YEARFRAC('Client Info'!M1545,Reference!$C$4)&gt;=8,25,IF(YEARFRAC('Client Info'!M1545,Reference!$C$4)=YEARFRAC('Client Info'!M1545,Reference!$C$4),0,0))))))))</f>
        <v/>
      </c>
      <c r="D1545" s="19">
        <f>IF(OR('Client Info'!J1545=Reference!$A$7),0,IF(OR(Reference!$A$5='Client Info'!J1545, 'Client Info'!J1545=Reference!$A$19,'Client Info'!J1545=Reference!$A$23,'Client Info'!J1545=Reference!$A$12),25, IF(OR('Client Info'!J1545=Reference!$A$6, 'Client Info'!J1545=Reference!$A$16),15, IF(OR('Client Info'!J1545=Reference!$A$4,'Client Info'!J1545=Reference!$A$13,'Client Info'!J1545=Reference!$A$17,),5,0))))</f>
        <v>25</v>
      </c>
      <c r="E1545" s="19">
        <f>IF('Client Info'!O1545&lt;Reference!$E$5,0,IF(AND('Client Info'!O1545&gt;=Reference!$E$5,'Client Info'!O1545&lt;Reference!$E$6),5,IF(AND('Client Info'!O1545&gt;=Reference!$E$6,'Client Info'!O1545&lt;Reference!$E$7),15,IF(Reference!$E$7&lt;='Client Info'!O1545,25))))</f>
        <v>0</v>
      </c>
      <c r="F1545" s="19">
        <f>IF(OR('Client Info'!R1545=Reference!$B$4,'Client Info'!R1545=Reference!$B$5,'Client Info'!R1545=Reference!$B$6),25,0)</f>
        <v>0</v>
      </c>
      <c r="G1545" s="19">
        <f t="shared" si="25"/>
        <v>25</v>
      </c>
      <c r="H1545" s="19" t="s">
        <v>1840</v>
      </c>
    </row>
    <row r="1546" spans="1:8" x14ac:dyDescent="0.35">
      <c r="A1546" s="7" t="str">
        <f>VLOOKUP(B1546,'Client Info'!$A:$B,2, FALSE)</f>
        <v>Jason Ham</v>
      </c>
      <c r="B1546" s="19" t="str">
        <f>'Client Info'!A1546</f>
        <v>EDC1600g</v>
      </c>
      <c r="C1546" s="19" t="str">
        <f>(IF('Client Info'!M1546="","",(IF(YEARFRAC('Client Info'!M1546,Reference!$C$4)&lt;1,0,IF(AND(YEARFRAC('Client Info'!M1546,Reference!$C$4)&gt;=1,YEARFRAC('Client Info'!M1546,Reference!$C$4)&lt;=3),5,IF(AND(YEARFRAC('Client Info'!M1546,Reference!$C$4)&gt;=4,YEARFRAC('Client Info'!M1546,Reference!$C$4)&lt;=7),15,IF(YEARFRAC('Client Info'!M1546,Reference!$C$4)&gt;=8,25,IF(YEARFRAC('Client Info'!M1546,Reference!$C$4)=YEARFRAC('Client Info'!M1546,Reference!$C$4),0,0))))))))</f>
        <v/>
      </c>
      <c r="D1546" s="19">
        <f>IF(OR('Client Info'!J1546=Reference!$A$7),0,IF(OR(Reference!$A$5='Client Info'!J1546, 'Client Info'!J1546=Reference!$A$19,'Client Info'!J1546=Reference!$A$23,'Client Info'!J1546=Reference!$A$12),25, IF(OR('Client Info'!J1546=Reference!$A$6, 'Client Info'!J1546=Reference!$A$16),15, IF(OR('Client Info'!J1546=Reference!$A$4,'Client Info'!J1546=Reference!$A$13,'Client Info'!J1546=Reference!$A$17,),5,0))))</f>
        <v>0</v>
      </c>
      <c r="E1546" s="19">
        <f>IF('Client Info'!O1546&lt;Reference!$E$5,0,IF(AND('Client Info'!O1546&gt;=Reference!$E$5,'Client Info'!O1546&lt;Reference!$E$6),5,IF(AND('Client Info'!O1546&gt;=Reference!$E$6,'Client Info'!O1546&lt;Reference!$E$7),15,IF(Reference!$E$7&lt;='Client Info'!O1546,25))))</f>
        <v>0</v>
      </c>
      <c r="F1546" s="19">
        <f>IF(OR('Client Info'!R1546=Reference!$B$4,'Client Info'!R1546=Reference!$B$5,'Client Info'!R1546=Reference!$B$6),25,0)</f>
        <v>0</v>
      </c>
      <c r="G1546" s="19">
        <f t="shared" si="25"/>
        <v>0</v>
      </c>
      <c r="H1546" s="19" t="s">
        <v>1613</v>
      </c>
    </row>
    <row r="1547" spans="1:8" x14ac:dyDescent="0.35">
      <c r="A1547" s="7" t="str">
        <f>VLOOKUP(B1547,'Client Info'!$A:$B,2, FALSE)</f>
        <v>Pat Sweeney</v>
      </c>
      <c r="B1547" s="19" t="str">
        <f>'Client Info'!A1547</f>
        <v>EDC1462</v>
      </c>
      <c r="C1547" s="19">
        <f ca="1">(IF('Client Info'!M1547="","",(IF(YEARFRAC('Client Info'!M1547,Reference!$C$4)&lt;1,0,IF(AND(YEARFRAC('Client Info'!M1547,Reference!$C$4)&gt;=1,YEARFRAC('Client Info'!M1547,Reference!$C$4)&lt;=3),5,IF(AND(YEARFRAC('Client Info'!M1547,Reference!$C$4)&gt;=4,YEARFRAC('Client Info'!M1547,Reference!$C$4)&lt;=7),15,IF(YEARFRAC('Client Info'!M1547,Reference!$C$4)&gt;=8,25,IF(YEARFRAC('Client Info'!M1547,Reference!$C$4)=YEARFRAC('Client Info'!M1547,Reference!$C$4),0,0))))))))</f>
        <v>25</v>
      </c>
      <c r="D1547" s="19">
        <f>IF(OR('Client Info'!J1547=Reference!$A$7),0,IF(OR(Reference!$A$5='Client Info'!J1547, 'Client Info'!J1547=Reference!$A$19,'Client Info'!J1547=Reference!$A$23,'Client Info'!J1547=Reference!$A$12),25, IF(OR('Client Info'!J1547=Reference!$A$6, 'Client Info'!J1547=Reference!$A$16),15, IF(OR('Client Info'!J1547=Reference!$A$4,'Client Info'!J1547=Reference!$A$13,'Client Info'!J1547=Reference!$A$17,),5,0))))</f>
        <v>5</v>
      </c>
      <c r="E1547" s="19">
        <f>IF('Client Info'!O1547&lt;Reference!$E$5,0,IF(AND('Client Info'!O1547&gt;=Reference!$E$5,'Client Info'!O1547&lt;Reference!$E$6),5,IF(AND('Client Info'!O1547&gt;=Reference!$E$6,'Client Info'!O1547&lt;Reference!$E$7),15,IF(Reference!$E$7&lt;='Client Info'!O1547,25))))</f>
        <v>0</v>
      </c>
      <c r="F1547" s="19">
        <f>IF(OR('Client Info'!R1547=Reference!$B$4,'Client Info'!R1547=Reference!$B$5,'Client Info'!R1547=Reference!$B$6),25,0)</f>
        <v>0</v>
      </c>
      <c r="G1547" s="19">
        <f t="shared" ca="1" si="25"/>
        <v>30</v>
      </c>
      <c r="H1547" s="19" t="s">
        <v>796</v>
      </c>
    </row>
    <row r="1548" spans="1:8" x14ac:dyDescent="0.35">
      <c r="A1548" s="7" t="str">
        <f>VLOOKUP(B1548,'Client Info'!$A:$B,2, FALSE)</f>
        <v>Bill Bartels</v>
      </c>
      <c r="B1548" s="19" t="str">
        <f>'Client Info'!A1548</f>
        <v>EDC2653</v>
      </c>
      <c r="C1548" s="19" t="str">
        <f>(IF('Client Info'!M1548="","",(IF(YEARFRAC('Client Info'!M1548,Reference!$C$4)&lt;1,0,IF(AND(YEARFRAC('Client Info'!M1548,Reference!$C$4)&gt;=1,YEARFRAC('Client Info'!M1548,Reference!$C$4)&lt;=3),5,IF(AND(YEARFRAC('Client Info'!M1548,Reference!$C$4)&gt;=4,YEARFRAC('Client Info'!M1548,Reference!$C$4)&lt;=7),15,IF(YEARFRAC('Client Info'!M1548,Reference!$C$4)&gt;=8,25,IF(YEARFRAC('Client Info'!M1548,Reference!$C$4)=YEARFRAC('Client Info'!M1548,Reference!$C$4),0,0))))))))</f>
        <v/>
      </c>
      <c r="D1548" s="19">
        <f>IF(OR('Client Info'!J1548=Reference!$A$7),0,IF(OR(Reference!$A$5='Client Info'!J1548, 'Client Info'!J1548=Reference!$A$19,'Client Info'!J1548=Reference!$A$23,'Client Info'!J1548=Reference!$A$12),25, IF(OR('Client Info'!J1548=Reference!$A$6, 'Client Info'!J1548=Reference!$A$16),15, IF(OR('Client Info'!J1548=Reference!$A$4,'Client Info'!J1548=Reference!$A$13,'Client Info'!J1548=Reference!$A$17,),5,0))))</f>
        <v>5</v>
      </c>
      <c r="E1548" s="19">
        <f>IF('Client Info'!O1548&lt;Reference!$E$5,0,IF(AND('Client Info'!O1548&gt;=Reference!$E$5,'Client Info'!O1548&lt;Reference!$E$6),5,IF(AND('Client Info'!O1548&gt;=Reference!$E$6,'Client Info'!O1548&lt;Reference!$E$7),15,IF(Reference!$E$7&lt;='Client Info'!O1548,25))))</f>
        <v>0</v>
      </c>
      <c r="F1548" s="19">
        <f>IF(OR('Client Info'!R1548=Reference!$B$4,'Client Info'!R1548=Reference!$B$5,'Client Info'!R1548=Reference!$B$6),25,0)</f>
        <v>25</v>
      </c>
      <c r="G1548" s="19">
        <f t="shared" si="25"/>
        <v>30</v>
      </c>
      <c r="H1548" s="19" t="s">
        <v>812</v>
      </c>
    </row>
    <row r="1549" spans="1:8" x14ac:dyDescent="0.35">
      <c r="A1549" s="7" t="str">
        <f>VLOOKUP(B1549,'Client Info'!$A:$B,2, FALSE)</f>
        <v>Clare Briglio</v>
      </c>
      <c r="B1549" s="19" t="str">
        <f>'Client Info'!A1549</f>
        <v>EDC1489</v>
      </c>
      <c r="C1549" s="19">
        <f ca="1">(IF('Client Info'!M1549="","",(IF(YEARFRAC('Client Info'!M1549,Reference!$C$4)&lt;1,0,IF(AND(YEARFRAC('Client Info'!M1549,Reference!$C$4)&gt;=1,YEARFRAC('Client Info'!M1549,Reference!$C$4)&lt;=3),5,IF(AND(YEARFRAC('Client Info'!M1549,Reference!$C$4)&gt;=4,YEARFRAC('Client Info'!M1549,Reference!$C$4)&lt;=7),15,IF(YEARFRAC('Client Info'!M1549,Reference!$C$4)&gt;=8,25,IF(YEARFRAC('Client Info'!M1549,Reference!$C$4)=YEARFRAC('Client Info'!M1549,Reference!$C$4),0,0))))))))</f>
        <v>15</v>
      </c>
      <c r="D1549" s="19">
        <f>IF(OR('Client Info'!J1549=Reference!$A$7),0,IF(OR(Reference!$A$5='Client Info'!J1549, 'Client Info'!J1549=Reference!$A$19,'Client Info'!J1549=Reference!$A$23,'Client Info'!J1549=Reference!$A$12),25, IF(OR('Client Info'!J1549=Reference!$A$6, 'Client Info'!J1549=Reference!$A$16),15, IF(OR('Client Info'!J1549=Reference!$A$4,'Client Info'!J1549=Reference!$A$13,'Client Info'!J1549=Reference!$A$17,),5,0))))</f>
        <v>15</v>
      </c>
      <c r="E1549" s="19">
        <f>IF('Client Info'!O1549&lt;Reference!$E$5,0,IF(AND('Client Info'!O1549&gt;=Reference!$E$5,'Client Info'!O1549&lt;Reference!$E$6),5,IF(AND('Client Info'!O1549&gt;=Reference!$E$6,'Client Info'!O1549&lt;Reference!$E$7),15,IF(Reference!$E$7&lt;='Client Info'!O1549,25))))</f>
        <v>0</v>
      </c>
      <c r="F1549" s="19">
        <f>IF(OR('Client Info'!R1549=Reference!$B$4,'Client Info'!R1549=Reference!$B$5,'Client Info'!R1549=Reference!$B$6),25,0)</f>
        <v>0</v>
      </c>
      <c r="G1549" s="19">
        <f t="shared" ca="1" si="25"/>
        <v>30</v>
      </c>
      <c r="H1549" s="19" t="s">
        <v>809</v>
      </c>
    </row>
    <row r="1550" spans="1:8" x14ac:dyDescent="0.35">
      <c r="A1550" s="7" t="str">
        <f>VLOOKUP(B1550,'Client Info'!$A:$B,2, FALSE)</f>
        <v>Catherine Grooms</v>
      </c>
      <c r="B1550" s="19" t="str">
        <f>'Client Info'!A1550</f>
        <v>COCX5140</v>
      </c>
      <c r="C1550" s="19">
        <f ca="1">(IF('Client Info'!M1550="","",(IF(YEARFRAC('Client Info'!M1550,Reference!$C$4)&lt;1,0,IF(AND(YEARFRAC('Client Info'!M1550,Reference!$C$4)&gt;=1,YEARFRAC('Client Info'!M1550,Reference!$C$4)&lt;=3),5,IF(AND(YEARFRAC('Client Info'!M1550,Reference!$C$4)&gt;=4,YEARFRAC('Client Info'!M1550,Reference!$C$4)&lt;=7),15,IF(YEARFRAC('Client Info'!M1550,Reference!$C$4)&gt;=8,25,IF(YEARFRAC('Client Info'!M1550,Reference!$C$4)=YEARFRAC('Client Info'!M1550,Reference!$C$4),0,0))))))))</f>
        <v>15</v>
      </c>
      <c r="D1550" s="19">
        <f>IF(OR('Client Info'!J1550=Reference!$A$7),0,IF(OR(Reference!$A$5='Client Info'!J1550, 'Client Info'!J1550=Reference!$A$19,'Client Info'!J1550=Reference!$A$23,'Client Info'!J1550=Reference!$A$12),25, IF(OR('Client Info'!J1550=Reference!$A$6, 'Client Info'!J1550=Reference!$A$16),15, IF(OR('Client Info'!J1550=Reference!$A$4,'Client Info'!J1550=Reference!$A$13,'Client Info'!J1550=Reference!$A$17,),5,0))))</f>
        <v>25</v>
      </c>
      <c r="E1550" s="19">
        <f>IF('Client Info'!O1550&lt;Reference!$E$5,0,IF(AND('Client Info'!O1550&gt;=Reference!$E$5,'Client Info'!O1550&lt;Reference!$E$6),5,IF(AND('Client Info'!O1550&gt;=Reference!$E$6,'Client Info'!O1550&lt;Reference!$E$7),15,IF(Reference!$E$7&lt;='Client Info'!O1550,25))))</f>
        <v>0</v>
      </c>
      <c r="F1550" s="19">
        <f>IF(OR('Client Info'!R1550=Reference!$B$4,'Client Info'!R1550=Reference!$B$5,'Client Info'!R1550=Reference!$B$6),25,0)</f>
        <v>0</v>
      </c>
      <c r="G1550" s="19">
        <f t="shared" ca="1" si="25"/>
        <v>40</v>
      </c>
      <c r="H1550" s="19" t="s">
        <v>838</v>
      </c>
    </row>
    <row r="1551" spans="1:8" x14ac:dyDescent="0.35">
      <c r="A1551" s="7" t="str">
        <f>VLOOKUP(B1551,'Client Info'!$A:$B,2, FALSE)</f>
        <v>Karen Scuncio</v>
      </c>
      <c r="B1551" s="19" t="str">
        <f>'Client Info'!A1551</f>
        <v>EDC2335T</v>
      </c>
      <c r="C1551" s="19">
        <f ca="1">(IF('Client Info'!M1551="","",(IF(YEARFRAC('Client Info'!M1551,Reference!$C$4)&lt;1,0,IF(AND(YEARFRAC('Client Info'!M1551,Reference!$C$4)&gt;=1,YEARFRAC('Client Info'!M1551,Reference!$C$4)&lt;=3),5,IF(AND(YEARFRAC('Client Info'!M1551,Reference!$C$4)&gt;=4,YEARFRAC('Client Info'!M1551,Reference!$C$4)&lt;=7),15,IF(YEARFRAC('Client Info'!M1551,Reference!$C$4)&gt;=8,25,IF(YEARFRAC('Client Info'!M1551,Reference!$C$4)=YEARFRAC('Client Info'!M1551,Reference!$C$4),0,0))))))))</f>
        <v>25</v>
      </c>
      <c r="D1551" s="19">
        <f>IF(OR('Client Info'!J1551=Reference!$A$7),0,IF(OR(Reference!$A$5='Client Info'!J1551, 'Client Info'!J1551=Reference!$A$19,'Client Info'!J1551=Reference!$A$23,'Client Info'!J1551=Reference!$A$12),25, IF(OR('Client Info'!J1551=Reference!$A$6, 'Client Info'!J1551=Reference!$A$16),15, IF(OR('Client Info'!J1551=Reference!$A$4,'Client Info'!J1551=Reference!$A$13,'Client Info'!J1551=Reference!$A$17,),5,0))))</f>
        <v>25</v>
      </c>
      <c r="E1551" s="19">
        <f>IF('Client Info'!O1551&lt;Reference!$E$5,0,IF(AND('Client Info'!O1551&gt;=Reference!$E$5,'Client Info'!O1551&lt;Reference!$E$6),5,IF(AND('Client Info'!O1551&gt;=Reference!$E$6,'Client Info'!O1551&lt;Reference!$E$7),15,IF(Reference!$E$7&lt;='Client Info'!O1551,25))))</f>
        <v>0</v>
      </c>
      <c r="F1551" s="19">
        <f>IF(OR('Client Info'!R1551=Reference!$B$4,'Client Info'!R1551=Reference!$B$5,'Client Info'!R1551=Reference!$B$6),25,0)</f>
        <v>0</v>
      </c>
      <c r="G1551" s="19">
        <f t="shared" ca="1" si="25"/>
        <v>50</v>
      </c>
      <c r="H1551" s="19" t="s">
        <v>804</v>
      </c>
    </row>
    <row r="1552" spans="1:8" x14ac:dyDescent="0.35">
      <c r="A1552" s="7" t="str">
        <f>VLOOKUP(B1552,'Client Info'!$A:$B,2, FALSE)</f>
        <v>Sylvia Martini</v>
      </c>
      <c r="B1552" s="19" t="str">
        <f>'Client Info'!A1552</f>
        <v>EDC2983</v>
      </c>
      <c r="C1552" s="19">
        <f ca="1">(IF('Client Info'!M1552="","",(IF(YEARFRAC('Client Info'!M1552,Reference!$C$4)&lt;1,0,IF(AND(YEARFRAC('Client Info'!M1552,Reference!$C$4)&gt;=1,YEARFRAC('Client Info'!M1552,Reference!$C$4)&lt;=3),5,IF(AND(YEARFRAC('Client Info'!M1552,Reference!$C$4)&gt;=4,YEARFRAC('Client Info'!M1552,Reference!$C$4)&lt;=7),15,IF(YEARFRAC('Client Info'!M1552,Reference!$C$4)&gt;=8,25,IF(YEARFRAC('Client Info'!M1552,Reference!$C$4)=YEARFRAC('Client Info'!M1552,Reference!$C$4),0,0))))))))</f>
        <v>25</v>
      </c>
      <c r="D1552" s="19">
        <f>IF(OR('Client Info'!J1552=Reference!$A$7),0,IF(OR(Reference!$A$5='Client Info'!J1552, 'Client Info'!J1552=Reference!$A$19,'Client Info'!J1552=Reference!$A$23,'Client Info'!J1552=Reference!$A$12),25, IF(OR('Client Info'!J1552=Reference!$A$6, 'Client Info'!J1552=Reference!$A$16),15, IF(OR('Client Info'!J1552=Reference!$A$4,'Client Info'!J1552=Reference!$A$13,'Client Info'!J1552=Reference!$A$17,),5,0))))</f>
        <v>15</v>
      </c>
      <c r="E1552" s="19">
        <f>IF('Client Info'!O1552&lt;Reference!$E$5,0,IF(AND('Client Info'!O1552&gt;=Reference!$E$5,'Client Info'!O1552&lt;Reference!$E$6),5,IF(AND('Client Info'!O1552&gt;=Reference!$E$6,'Client Info'!O1552&lt;Reference!$E$7),15,IF(Reference!$E$7&lt;='Client Info'!O1552,25))))</f>
        <v>0</v>
      </c>
      <c r="F1552" s="19">
        <f>IF(OR('Client Info'!R1552=Reference!$B$4,'Client Info'!R1552=Reference!$B$5,'Client Info'!R1552=Reference!$B$6),25,0)</f>
        <v>25</v>
      </c>
      <c r="G1552" s="19">
        <f t="shared" ca="1" si="25"/>
        <v>65</v>
      </c>
      <c r="H1552" s="19" t="s">
        <v>822</v>
      </c>
    </row>
    <row r="1553" spans="1:8" x14ac:dyDescent="0.35">
      <c r="A1553" s="7" t="str">
        <f>VLOOKUP(B1553,'Client Info'!$A:$B,2, FALSE)</f>
        <v>Pat Sweeney</v>
      </c>
      <c r="B1553" s="19" t="str">
        <f>'Client Info'!A1553</f>
        <v>EDC1762g</v>
      </c>
      <c r="C1553" s="19">
        <f ca="1">(IF('Client Info'!M1553="","",(IF(YEARFRAC('Client Info'!M1553,Reference!$C$4)&lt;1,0,IF(AND(YEARFRAC('Client Info'!M1553,Reference!$C$4)&gt;=1,YEARFRAC('Client Info'!M1553,Reference!$C$4)&lt;=3),5,IF(AND(YEARFRAC('Client Info'!M1553,Reference!$C$4)&gt;=4,YEARFRAC('Client Info'!M1553,Reference!$C$4)&lt;=7),15,IF(YEARFRAC('Client Info'!M1553,Reference!$C$4)&gt;=8,25,IF(YEARFRAC('Client Info'!M1553,Reference!$C$4)=YEARFRAC('Client Info'!M1553,Reference!$C$4),0,0))))))))</f>
        <v>5</v>
      </c>
      <c r="D1553" s="19">
        <f>IF(OR('Client Info'!J1553=Reference!$A$7),0,IF(OR(Reference!$A$5='Client Info'!J1553, 'Client Info'!J1553=Reference!$A$19,'Client Info'!J1553=Reference!$A$23,'Client Info'!J1553=Reference!$A$12),25, IF(OR('Client Info'!J1553=Reference!$A$6, 'Client Info'!J1553=Reference!$A$16),15, IF(OR('Client Info'!J1553=Reference!$A$4,'Client Info'!J1553=Reference!$A$13,'Client Info'!J1553=Reference!$A$17,),5,0))))</f>
        <v>25</v>
      </c>
      <c r="E1553" s="19">
        <f>IF('Client Info'!O1553&lt;Reference!$E$5,0,IF(AND('Client Info'!O1553&gt;=Reference!$E$5,'Client Info'!O1553&lt;Reference!$E$6),5,IF(AND('Client Info'!O1553&gt;=Reference!$E$6,'Client Info'!O1553&lt;Reference!$E$7),15,IF(Reference!$E$7&lt;='Client Info'!O1553,25))))</f>
        <v>0</v>
      </c>
      <c r="F1553" s="19">
        <f>IF(OR('Client Info'!R1553=Reference!$B$4,'Client Info'!R1553=Reference!$B$5,'Client Info'!R1553=Reference!$B$6),25,0)</f>
        <v>0</v>
      </c>
      <c r="G1553" s="19">
        <f t="shared" ca="1" si="25"/>
        <v>30</v>
      </c>
      <c r="H1553" s="19" t="s">
        <v>796</v>
      </c>
    </row>
    <row r="1554" spans="1:8" x14ac:dyDescent="0.35">
      <c r="A1554" s="7" t="str">
        <f>VLOOKUP(B1554,'Client Info'!$A:$B,2, FALSE)</f>
        <v>Michael Kauffman</v>
      </c>
      <c r="B1554" s="19" t="str">
        <f>'Client Info'!A1554</f>
        <v>EDC0069</v>
      </c>
      <c r="C1554" s="19">
        <f ca="1">(IF('Client Info'!M1554="","",(IF(YEARFRAC('Client Info'!M1554,Reference!$C$4)&lt;1,0,IF(AND(YEARFRAC('Client Info'!M1554,Reference!$C$4)&gt;=1,YEARFRAC('Client Info'!M1554,Reference!$C$4)&lt;=3),5,IF(AND(YEARFRAC('Client Info'!M1554,Reference!$C$4)&gt;=4,YEARFRAC('Client Info'!M1554,Reference!$C$4)&lt;=7),15,IF(YEARFRAC('Client Info'!M1554,Reference!$C$4)&gt;=8,25,IF(YEARFRAC('Client Info'!M1554,Reference!$C$4)=YEARFRAC('Client Info'!M1554,Reference!$C$4),0,0))))))))</f>
        <v>25</v>
      </c>
      <c r="D1554" s="19">
        <f>IF(OR('Client Info'!J1554=Reference!$A$7),0,IF(OR(Reference!$A$5='Client Info'!J1554, 'Client Info'!J1554=Reference!$A$19,'Client Info'!J1554=Reference!$A$23,'Client Info'!J1554=Reference!$A$12),25, IF(OR('Client Info'!J1554=Reference!$A$6, 'Client Info'!J1554=Reference!$A$16),15, IF(OR('Client Info'!J1554=Reference!$A$4,'Client Info'!J1554=Reference!$A$13,'Client Info'!J1554=Reference!$A$17,),5,0))))</f>
        <v>5</v>
      </c>
      <c r="E1554" s="19">
        <f>IF('Client Info'!O1554&lt;Reference!$E$5,0,IF(AND('Client Info'!O1554&gt;=Reference!$E$5,'Client Info'!O1554&lt;Reference!$E$6),5,IF(AND('Client Info'!O1554&gt;=Reference!$E$6,'Client Info'!O1554&lt;Reference!$E$7),15,IF(Reference!$E$7&lt;='Client Info'!O1554,25))))</f>
        <v>0</v>
      </c>
      <c r="F1554" s="19">
        <f>IF(OR('Client Info'!R1554=Reference!$B$4,'Client Info'!R1554=Reference!$B$5,'Client Info'!R1554=Reference!$B$6),25,0)</f>
        <v>0</v>
      </c>
      <c r="G1554" s="19">
        <f t="shared" ca="1" si="25"/>
        <v>30</v>
      </c>
      <c r="H1554" s="19" t="s">
        <v>882</v>
      </c>
    </row>
    <row r="1555" spans="1:8" x14ac:dyDescent="0.35">
      <c r="A1555" s="7" t="str">
        <f>VLOOKUP(B1555,'Client Info'!$A:$B,2, FALSE)</f>
        <v>Megan Cullen</v>
      </c>
      <c r="B1555" s="19" t="str">
        <f>'Client Info'!A1555</f>
        <v>EDC2659</v>
      </c>
      <c r="C1555" s="19">
        <f ca="1">(IF('Client Info'!M1555="","",(IF(YEARFRAC('Client Info'!M1555,Reference!$C$4)&lt;1,0,IF(AND(YEARFRAC('Client Info'!M1555,Reference!$C$4)&gt;=1,YEARFRAC('Client Info'!M1555,Reference!$C$4)&lt;=3),5,IF(AND(YEARFRAC('Client Info'!M1555,Reference!$C$4)&gt;=4,YEARFRAC('Client Info'!M1555,Reference!$C$4)&lt;=7),15,IF(YEARFRAC('Client Info'!M1555,Reference!$C$4)&gt;=8,25,IF(YEARFRAC('Client Info'!M1555,Reference!$C$4)=YEARFRAC('Client Info'!M1555,Reference!$C$4),0,0))))))))</f>
        <v>15</v>
      </c>
      <c r="D1555" s="19">
        <f>IF(OR('Client Info'!J1555=Reference!$A$7),0,IF(OR(Reference!$A$5='Client Info'!J1555, 'Client Info'!J1555=Reference!$A$19,'Client Info'!J1555=Reference!$A$23,'Client Info'!J1555=Reference!$A$12),25, IF(OR('Client Info'!J1555=Reference!$A$6, 'Client Info'!J1555=Reference!$A$16),15, IF(OR('Client Info'!J1555=Reference!$A$4,'Client Info'!J1555=Reference!$A$13,'Client Info'!J1555=Reference!$A$17,),5,0))))</f>
        <v>5</v>
      </c>
      <c r="E1555" s="19">
        <f>IF('Client Info'!O1555&lt;Reference!$E$5,0,IF(AND('Client Info'!O1555&gt;=Reference!$E$5,'Client Info'!O1555&lt;Reference!$E$6),5,IF(AND('Client Info'!O1555&gt;=Reference!$E$6,'Client Info'!O1555&lt;Reference!$E$7),15,IF(Reference!$E$7&lt;='Client Info'!O1555,25))))</f>
        <v>25</v>
      </c>
      <c r="F1555" s="19">
        <f>IF(OR('Client Info'!R1555=Reference!$B$4,'Client Info'!R1555=Reference!$B$5,'Client Info'!R1555=Reference!$B$6),25,0)</f>
        <v>0</v>
      </c>
      <c r="G1555" s="19">
        <f t="shared" ca="1" si="25"/>
        <v>45</v>
      </c>
      <c r="H1555" s="19" t="s">
        <v>3247</v>
      </c>
    </row>
    <row r="1556" spans="1:8" x14ac:dyDescent="0.35">
      <c r="A1556" s="7" t="str">
        <f>VLOOKUP(B1556,'Client Info'!$A:$B,2, FALSE)</f>
        <v>Michael Kauffman</v>
      </c>
      <c r="B1556" s="19" t="str">
        <f>'Client Info'!A1556</f>
        <v>EDC0740</v>
      </c>
      <c r="C1556" s="19">
        <f ca="1">(IF('Client Info'!M1556="","",(IF(YEARFRAC('Client Info'!M1556,Reference!$C$4)&lt;1,0,IF(AND(YEARFRAC('Client Info'!M1556,Reference!$C$4)&gt;=1,YEARFRAC('Client Info'!M1556,Reference!$C$4)&lt;=3),5,IF(AND(YEARFRAC('Client Info'!M1556,Reference!$C$4)&gt;=4,YEARFRAC('Client Info'!M1556,Reference!$C$4)&lt;=7),15,IF(YEARFRAC('Client Info'!M1556,Reference!$C$4)&gt;=8,25,IF(YEARFRAC('Client Info'!M1556,Reference!$C$4)=YEARFRAC('Client Info'!M1556,Reference!$C$4),0,0))))))))</f>
        <v>15</v>
      </c>
      <c r="D1556" s="19">
        <f>IF(OR('Client Info'!J1556=Reference!$A$7),0,IF(OR(Reference!$A$5='Client Info'!J1556, 'Client Info'!J1556=Reference!$A$19,'Client Info'!J1556=Reference!$A$23,'Client Info'!J1556=Reference!$A$12),25, IF(OR('Client Info'!J1556=Reference!$A$6, 'Client Info'!J1556=Reference!$A$16),15, IF(OR('Client Info'!J1556=Reference!$A$4,'Client Info'!J1556=Reference!$A$13,'Client Info'!J1556=Reference!$A$17,),5,0))))</f>
        <v>0</v>
      </c>
      <c r="E1556" s="19">
        <f>IF('Client Info'!O1556&lt;Reference!$E$5,0,IF(AND('Client Info'!O1556&gt;=Reference!$E$5,'Client Info'!O1556&lt;Reference!$E$6),5,IF(AND('Client Info'!O1556&gt;=Reference!$E$6,'Client Info'!O1556&lt;Reference!$E$7),15,IF(Reference!$E$7&lt;='Client Info'!O1556,25))))</f>
        <v>5</v>
      </c>
      <c r="F1556" s="19">
        <f>IF(OR('Client Info'!R1556=Reference!$B$4,'Client Info'!R1556=Reference!$B$5,'Client Info'!R1556=Reference!$B$6),25,0)</f>
        <v>25</v>
      </c>
      <c r="G1556" s="19">
        <f t="shared" ca="1" si="25"/>
        <v>45</v>
      </c>
      <c r="H1556" s="19" t="s">
        <v>882</v>
      </c>
    </row>
    <row r="1557" spans="1:8" x14ac:dyDescent="0.35">
      <c r="A1557" s="7" t="str">
        <f>VLOOKUP(B1557,'Client Info'!$A:$B,2, FALSE)</f>
        <v>Marvin Boateng</v>
      </c>
      <c r="B1557" s="19" t="str">
        <f>'Client Info'!A1557</f>
        <v>EDC1914g</v>
      </c>
      <c r="C1557" s="19">
        <f ca="1">(IF('Client Info'!M1557="","",(IF(YEARFRAC('Client Info'!M1557,Reference!$C$4)&lt;1,0,IF(AND(YEARFRAC('Client Info'!M1557,Reference!$C$4)&gt;=1,YEARFRAC('Client Info'!M1557,Reference!$C$4)&lt;=3),5,IF(AND(YEARFRAC('Client Info'!M1557,Reference!$C$4)&gt;=4,YEARFRAC('Client Info'!M1557,Reference!$C$4)&lt;=7),15,IF(YEARFRAC('Client Info'!M1557,Reference!$C$4)&gt;=8,25,IF(YEARFRAC('Client Info'!M1557,Reference!$C$4)=YEARFRAC('Client Info'!M1557,Reference!$C$4),0,0))))))))</f>
        <v>0</v>
      </c>
      <c r="D1557" s="19">
        <f>IF(OR('Client Info'!J1557=Reference!$A$7),0,IF(OR(Reference!$A$5='Client Info'!J1557, 'Client Info'!J1557=Reference!$A$19,'Client Info'!J1557=Reference!$A$23,'Client Info'!J1557=Reference!$A$12),25, IF(OR('Client Info'!J1557=Reference!$A$6, 'Client Info'!J1557=Reference!$A$16),15, IF(OR('Client Info'!J1557=Reference!$A$4,'Client Info'!J1557=Reference!$A$13,'Client Info'!J1557=Reference!$A$17,),5,0))))</f>
        <v>0</v>
      </c>
      <c r="E1557" s="19">
        <f>IF('Client Info'!O1557&lt;Reference!$E$5,0,IF(AND('Client Info'!O1557&gt;=Reference!$E$5,'Client Info'!O1557&lt;Reference!$E$6),5,IF(AND('Client Info'!O1557&gt;=Reference!$E$6,'Client Info'!O1557&lt;Reference!$E$7),15,IF(Reference!$E$7&lt;='Client Info'!O1557,25))))</f>
        <v>0</v>
      </c>
      <c r="F1557" s="19">
        <f>IF(OR('Client Info'!R1557=Reference!$B$4,'Client Info'!R1557=Reference!$B$5,'Client Info'!R1557=Reference!$B$6),25,0)</f>
        <v>0</v>
      </c>
      <c r="G1557" s="19">
        <f t="shared" ca="1" si="25"/>
        <v>0</v>
      </c>
      <c r="H1557" s="19" t="s">
        <v>921</v>
      </c>
    </row>
    <row r="1558" spans="1:8" x14ac:dyDescent="0.35">
      <c r="A1558" s="7" t="str">
        <f>VLOOKUP(B1558,'Client Info'!$A:$B,2, FALSE)</f>
        <v>Gonzalo Fernandez</v>
      </c>
      <c r="B1558" s="19" t="str">
        <f>'Client Info'!A1558</f>
        <v>EDC2667</v>
      </c>
      <c r="C1558" s="19">
        <f ca="1">(IF('Client Info'!M1558="","",(IF(YEARFRAC('Client Info'!M1558,Reference!$C$4)&lt;1,0,IF(AND(YEARFRAC('Client Info'!M1558,Reference!$C$4)&gt;=1,YEARFRAC('Client Info'!M1558,Reference!$C$4)&lt;=3),5,IF(AND(YEARFRAC('Client Info'!M1558,Reference!$C$4)&gt;=4,YEARFRAC('Client Info'!M1558,Reference!$C$4)&lt;=7),15,IF(YEARFRAC('Client Info'!M1558,Reference!$C$4)&gt;=8,25,IF(YEARFRAC('Client Info'!M1558,Reference!$C$4)=YEARFRAC('Client Info'!M1558,Reference!$C$4),0,0))))))))</f>
        <v>5</v>
      </c>
      <c r="D1558" s="19">
        <f>IF(OR('Client Info'!J1558=Reference!$A$7),0,IF(OR(Reference!$A$5='Client Info'!J1558, 'Client Info'!J1558=Reference!$A$19,'Client Info'!J1558=Reference!$A$23,'Client Info'!J1558=Reference!$A$12),25, IF(OR('Client Info'!J1558=Reference!$A$6, 'Client Info'!J1558=Reference!$A$16),15, IF(OR('Client Info'!J1558=Reference!$A$4,'Client Info'!J1558=Reference!$A$13,'Client Info'!J1558=Reference!$A$17,),5,0))))</f>
        <v>5</v>
      </c>
      <c r="E1558" s="19">
        <f>IF('Client Info'!O1558&lt;Reference!$E$5,0,IF(AND('Client Info'!O1558&gt;=Reference!$E$5,'Client Info'!O1558&lt;Reference!$E$6),5,IF(AND('Client Info'!O1558&gt;=Reference!$E$6,'Client Info'!O1558&lt;Reference!$E$7),15,IF(Reference!$E$7&lt;='Client Info'!O1558,25))))</f>
        <v>5</v>
      </c>
      <c r="F1558" s="19">
        <f>IF(OR('Client Info'!R1558=Reference!$B$4,'Client Info'!R1558=Reference!$B$5,'Client Info'!R1558=Reference!$B$6),25,0)</f>
        <v>0</v>
      </c>
      <c r="G1558" s="19">
        <f t="shared" ca="1" si="25"/>
        <v>15</v>
      </c>
      <c r="H1558" s="19" t="s">
        <v>848</v>
      </c>
    </row>
    <row r="1559" spans="1:8" x14ac:dyDescent="0.35">
      <c r="A1559" s="7" t="str">
        <f>VLOOKUP(B1559,'Client Info'!$A:$B,2, FALSE)</f>
        <v>Ben Tenn</v>
      </c>
      <c r="B1559" s="19" t="str">
        <f>'Client Info'!A1559</f>
        <v>COCX4790</v>
      </c>
      <c r="C1559" s="19">
        <f ca="1">(IF('Client Info'!M1559="","",(IF(YEARFRAC('Client Info'!M1559,Reference!$C$4)&lt;1,0,IF(AND(YEARFRAC('Client Info'!M1559,Reference!$C$4)&gt;=1,YEARFRAC('Client Info'!M1559,Reference!$C$4)&lt;=3),5,IF(AND(YEARFRAC('Client Info'!M1559,Reference!$C$4)&gt;=4,YEARFRAC('Client Info'!M1559,Reference!$C$4)&lt;=7),15,IF(YEARFRAC('Client Info'!M1559,Reference!$C$4)&gt;=8,25,IF(YEARFRAC('Client Info'!M1559,Reference!$C$4)=YEARFRAC('Client Info'!M1559,Reference!$C$4),0,0))))))))</f>
        <v>0</v>
      </c>
      <c r="D1559" s="19">
        <f>IF(OR('Client Info'!J1559=Reference!$A$7),0,IF(OR(Reference!$A$5='Client Info'!J1559, 'Client Info'!J1559=Reference!$A$19,'Client Info'!J1559=Reference!$A$23,'Client Info'!J1559=Reference!$A$12),25, IF(OR('Client Info'!J1559=Reference!$A$6, 'Client Info'!J1559=Reference!$A$16),15, IF(OR('Client Info'!J1559=Reference!$A$4,'Client Info'!J1559=Reference!$A$13,'Client Info'!J1559=Reference!$A$17,),5,0))))</f>
        <v>25</v>
      </c>
      <c r="E1559" s="19">
        <f>IF('Client Info'!O1559&lt;Reference!$E$5,0,IF(AND('Client Info'!O1559&gt;=Reference!$E$5,'Client Info'!O1559&lt;Reference!$E$6),5,IF(AND('Client Info'!O1559&gt;=Reference!$E$6,'Client Info'!O1559&lt;Reference!$E$7),15,IF(Reference!$E$7&lt;='Client Info'!O1559,25))))</f>
        <v>25</v>
      </c>
      <c r="F1559" s="19">
        <f>IF(OR('Client Info'!R1559=Reference!$B$4,'Client Info'!R1559=Reference!$B$5,'Client Info'!R1559=Reference!$B$6),25,0)</f>
        <v>0</v>
      </c>
      <c r="G1559" s="19">
        <f t="shared" ca="1" si="25"/>
        <v>50</v>
      </c>
      <c r="H1559" s="19" t="s">
        <v>5305</v>
      </c>
    </row>
    <row r="1560" spans="1:8" x14ac:dyDescent="0.35">
      <c r="A1560" s="7" t="str">
        <f>VLOOKUP(B1560,'Client Info'!$A:$B,2, FALSE)</f>
        <v>Alondra Gaytan</v>
      </c>
      <c r="B1560" s="19" t="str">
        <f>'Client Info'!A1560</f>
        <v>EDC1909g</v>
      </c>
      <c r="C1560" s="19">
        <f ca="1">(IF('Client Info'!M1560="","",(IF(YEARFRAC('Client Info'!M1560,Reference!$C$4)&lt;1,0,IF(AND(YEARFRAC('Client Info'!M1560,Reference!$C$4)&gt;=1,YEARFRAC('Client Info'!M1560,Reference!$C$4)&lt;=3),5,IF(AND(YEARFRAC('Client Info'!M1560,Reference!$C$4)&gt;=4,YEARFRAC('Client Info'!M1560,Reference!$C$4)&lt;=7),15,IF(YEARFRAC('Client Info'!M1560,Reference!$C$4)&gt;=8,25,IF(YEARFRAC('Client Info'!M1560,Reference!$C$4)=YEARFRAC('Client Info'!M1560,Reference!$C$4),0,0))))))))</f>
        <v>25</v>
      </c>
      <c r="D1560" s="19">
        <f>IF(OR('Client Info'!J1560=Reference!$A$7),0,IF(OR(Reference!$A$5='Client Info'!J1560, 'Client Info'!J1560=Reference!$A$19,'Client Info'!J1560=Reference!$A$23,'Client Info'!J1560=Reference!$A$12),25, IF(OR('Client Info'!J1560=Reference!$A$6, 'Client Info'!J1560=Reference!$A$16),15, IF(OR('Client Info'!J1560=Reference!$A$4,'Client Info'!J1560=Reference!$A$13,'Client Info'!J1560=Reference!$A$17,),5,0))))</f>
        <v>0</v>
      </c>
      <c r="E1560" s="19">
        <f>IF('Client Info'!O1560&lt;Reference!$E$5,0,IF(AND('Client Info'!O1560&gt;=Reference!$E$5,'Client Info'!O1560&lt;Reference!$E$6),5,IF(AND('Client Info'!O1560&gt;=Reference!$E$6,'Client Info'!O1560&lt;Reference!$E$7),15,IF(Reference!$E$7&lt;='Client Info'!O1560,25))))</f>
        <v>0</v>
      </c>
      <c r="F1560" s="19">
        <f>IF(OR('Client Info'!R1560=Reference!$B$4,'Client Info'!R1560=Reference!$B$5,'Client Info'!R1560=Reference!$B$6),25,0)</f>
        <v>0</v>
      </c>
      <c r="G1560" s="19">
        <f t="shared" ca="1" si="25"/>
        <v>25</v>
      </c>
      <c r="H1560" s="19" t="s">
        <v>885</v>
      </c>
    </row>
    <row r="1561" spans="1:8" x14ac:dyDescent="0.35">
      <c r="A1561" s="7" t="str">
        <f>VLOOKUP(B1561,'Client Info'!$A:$B,2, FALSE)</f>
        <v>Anthony C. Elliott</v>
      </c>
      <c r="B1561" s="19" t="str">
        <f>'Client Info'!A1561</f>
        <v>EDC1391</v>
      </c>
      <c r="C1561" s="19">
        <f ca="1">(IF('Client Info'!M1561="","",(IF(YEARFRAC('Client Info'!M1561,Reference!$C$4)&lt;1,0,IF(AND(YEARFRAC('Client Info'!M1561,Reference!$C$4)&gt;=1,YEARFRAC('Client Info'!M1561,Reference!$C$4)&lt;=3),5,IF(AND(YEARFRAC('Client Info'!M1561,Reference!$C$4)&gt;=4,YEARFRAC('Client Info'!M1561,Reference!$C$4)&lt;=7),15,IF(YEARFRAC('Client Info'!M1561,Reference!$C$4)&gt;=8,25,IF(YEARFRAC('Client Info'!M1561,Reference!$C$4)=YEARFRAC('Client Info'!M1561,Reference!$C$4),0,0))))))))</f>
        <v>25</v>
      </c>
      <c r="D1561" s="19">
        <f>IF(OR('Client Info'!J1561=Reference!$A$7),0,IF(OR(Reference!$A$5='Client Info'!J1561, 'Client Info'!J1561=Reference!$A$19,'Client Info'!J1561=Reference!$A$23,'Client Info'!J1561=Reference!$A$12),25, IF(OR('Client Info'!J1561=Reference!$A$6, 'Client Info'!J1561=Reference!$A$16),15, IF(OR('Client Info'!J1561=Reference!$A$4,'Client Info'!J1561=Reference!$A$13,'Client Info'!J1561=Reference!$A$17,),5,0))))</f>
        <v>15</v>
      </c>
      <c r="E1561" s="19">
        <f>IF('Client Info'!O1561&lt;Reference!$E$5,0,IF(AND('Client Info'!O1561&gt;=Reference!$E$5,'Client Info'!O1561&lt;Reference!$E$6),5,IF(AND('Client Info'!O1561&gt;=Reference!$E$6,'Client Info'!O1561&lt;Reference!$E$7),15,IF(Reference!$E$7&lt;='Client Info'!O1561,25))))</f>
        <v>15</v>
      </c>
      <c r="F1561" s="19">
        <f>IF(OR('Client Info'!R1561=Reference!$B$4,'Client Info'!R1561=Reference!$B$5,'Client Info'!R1561=Reference!$B$6),25,0)</f>
        <v>25</v>
      </c>
      <c r="G1561" s="19">
        <f t="shared" ca="1" si="25"/>
        <v>80</v>
      </c>
      <c r="H1561" s="19" t="s">
        <v>1365</v>
      </c>
    </row>
    <row r="1562" spans="1:8" x14ac:dyDescent="0.35">
      <c r="A1562" s="7" t="str">
        <f>VLOOKUP(B1562,'Client Info'!$A:$B,2, FALSE)</f>
        <v>Alondra Gaytan</v>
      </c>
      <c r="B1562" s="19" t="str">
        <f>'Client Info'!A1562</f>
        <v>EDC1864g</v>
      </c>
      <c r="C1562" s="19">
        <f ca="1">(IF('Client Info'!M1562="","",(IF(YEARFRAC('Client Info'!M1562,Reference!$C$4)&lt;1,0,IF(AND(YEARFRAC('Client Info'!M1562,Reference!$C$4)&gt;=1,YEARFRAC('Client Info'!M1562,Reference!$C$4)&lt;=3),5,IF(AND(YEARFRAC('Client Info'!M1562,Reference!$C$4)&gt;=4,YEARFRAC('Client Info'!M1562,Reference!$C$4)&lt;=7),15,IF(YEARFRAC('Client Info'!M1562,Reference!$C$4)&gt;=8,25,IF(YEARFRAC('Client Info'!M1562,Reference!$C$4)=YEARFRAC('Client Info'!M1562,Reference!$C$4),0,0))))))))</f>
        <v>0</v>
      </c>
      <c r="D1562" s="19">
        <f>IF(OR('Client Info'!J1562=Reference!$A$7),0,IF(OR(Reference!$A$5='Client Info'!J1562, 'Client Info'!J1562=Reference!$A$19,'Client Info'!J1562=Reference!$A$23,'Client Info'!J1562=Reference!$A$12),25, IF(OR('Client Info'!J1562=Reference!$A$6, 'Client Info'!J1562=Reference!$A$16),15, IF(OR('Client Info'!J1562=Reference!$A$4,'Client Info'!J1562=Reference!$A$13,'Client Info'!J1562=Reference!$A$17,),5,0))))</f>
        <v>5</v>
      </c>
      <c r="E1562" s="19">
        <f>IF('Client Info'!O1562&lt;Reference!$E$5,0,IF(AND('Client Info'!O1562&gt;=Reference!$E$5,'Client Info'!O1562&lt;Reference!$E$6),5,IF(AND('Client Info'!O1562&gt;=Reference!$E$6,'Client Info'!O1562&lt;Reference!$E$7),15,IF(Reference!$E$7&lt;='Client Info'!O1562,25))))</f>
        <v>0</v>
      </c>
      <c r="F1562" s="19">
        <f>IF(OR('Client Info'!R1562=Reference!$B$4,'Client Info'!R1562=Reference!$B$5,'Client Info'!R1562=Reference!$B$6),25,0)</f>
        <v>0</v>
      </c>
      <c r="G1562" s="19">
        <f t="shared" ca="1" si="25"/>
        <v>5</v>
      </c>
      <c r="H1562" s="19" t="s">
        <v>885</v>
      </c>
    </row>
    <row r="1563" spans="1:8" x14ac:dyDescent="0.35">
      <c r="A1563" s="7" t="str">
        <f>VLOOKUP(B1563,'Client Info'!$A:$B,2, FALSE)</f>
        <v>Gonzalo Fernandez</v>
      </c>
      <c r="B1563" s="19" t="str">
        <f>'Client Info'!A1563</f>
        <v>EDC2833DR</v>
      </c>
      <c r="C1563" s="19">
        <f ca="1">(IF('Client Info'!M1563="","",(IF(YEARFRAC('Client Info'!M1563,Reference!$C$4)&lt;1,0,IF(AND(YEARFRAC('Client Info'!M1563,Reference!$C$4)&gt;=1,YEARFRAC('Client Info'!M1563,Reference!$C$4)&lt;=3),5,IF(AND(YEARFRAC('Client Info'!M1563,Reference!$C$4)&gt;=4,YEARFRAC('Client Info'!M1563,Reference!$C$4)&lt;=7),15,IF(YEARFRAC('Client Info'!M1563,Reference!$C$4)&gt;=8,25,IF(YEARFRAC('Client Info'!M1563,Reference!$C$4)=YEARFRAC('Client Info'!M1563,Reference!$C$4),0,0))))))))</f>
        <v>25</v>
      </c>
      <c r="D1563" s="19">
        <f>IF(OR('Client Info'!J1563=Reference!$A$7),0,IF(OR(Reference!$A$5='Client Info'!J1563, 'Client Info'!J1563=Reference!$A$19,'Client Info'!J1563=Reference!$A$23,'Client Info'!J1563=Reference!$A$12),25, IF(OR('Client Info'!J1563=Reference!$A$6, 'Client Info'!J1563=Reference!$A$16),15, IF(OR('Client Info'!J1563=Reference!$A$4,'Client Info'!J1563=Reference!$A$13,'Client Info'!J1563=Reference!$A$17,),5,0))))</f>
        <v>5</v>
      </c>
      <c r="E1563" s="19">
        <f>IF('Client Info'!O1563&lt;Reference!$E$5,0,IF(AND('Client Info'!O1563&gt;=Reference!$E$5,'Client Info'!O1563&lt;Reference!$E$6),5,IF(AND('Client Info'!O1563&gt;=Reference!$E$6,'Client Info'!O1563&lt;Reference!$E$7),15,IF(Reference!$E$7&lt;='Client Info'!O1563,25))))</f>
        <v>5</v>
      </c>
      <c r="F1563" s="19">
        <f>IF(OR('Client Info'!R1563=Reference!$B$4,'Client Info'!R1563=Reference!$B$5,'Client Info'!R1563=Reference!$B$6),25,0)</f>
        <v>25</v>
      </c>
      <c r="G1563" s="19">
        <f t="shared" ca="1" si="25"/>
        <v>60</v>
      </c>
      <c r="H1563" s="19" t="s">
        <v>848</v>
      </c>
    </row>
    <row r="1564" spans="1:8" x14ac:dyDescent="0.35">
      <c r="A1564" s="7" t="str">
        <f>VLOOKUP(B1564,'Client Info'!$A:$B,2, FALSE)</f>
        <v>Mary Anne Rooney</v>
      </c>
      <c r="B1564" s="19" t="str">
        <f>'Client Info'!A1564</f>
        <v>EDC1297</v>
      </c>
      <c r="C1564" s="19">
        <f ca="1">(IF('Client Info'!M1564="","",(IF(YEARFRAC('Client Info'!M1564,Reference!$C$4)&lt;1,0,IF(AND(YEARFRAC('Client Info'!M1564,Reference!$C$4)&gt;=1,YEARFRAC('Client Info'!M1564,Reference!$C$4)&lt;=3),5,IF(AND(YEARFRAC('Client Info'!M1564,Reference!$C$4)&gt;=4,YEARFRAC('Client Info'!M1564,Reference!$C$4)&lt;=7),15,IF(YEARFRAC('Client Info'!M1564,Reference!$C$4)&gt;=8,25,IF(YEARFRAC('Client Info'!M1564,Reference!$C$4)=YEARFRAC('Client Info'!M1564,Reference!$C$4),0,0))))))))</f>
        <v>25</v>
      </c>
      <c r="D1564" s="19">
        <f>IF(OR('Client Info'!J1564=Reference!$A$7),0,IF(OR(Reference!$A$5='Client Info'!J1564, 'Client Info'!J1564=Reference!$A$19,'Client Info'!J1564=Reference!$A$23,'Client Info'!J1564=Reference!$A$12),25, IF(OR('Client Info'!J1564=Reference!$A$6, 'Client Info'!J1564=Reference!$A$16),15, IF(OR('Client Info'!J1564=Reference!$A$4,'Client Info'!J1564=Reference!$A$13,'Client Info'!J1564=Reference!$A$17,),5,0))))</f>
        <v>25</v>
      </c>
      <c r="E1564" s="19">
        <f>IF('Client Info'!O1564&lt;Reference!$E$5,0,IF(AND('Client Info'!O1564&gt;=Reference!$E$5,'Client Info'!O1564&lt;Reference!$E$6),5,IF(AND('Client Info'!O1564&gt;=Reference!$E$6,'Client Info'!O1564&lt;Reference!$E$7),15,IF(Reference!$E$7&lt;='Client Info'!O1564,25))))</f>
        <v>0</v>
      </c>
      <c r="F1564" s="19">
        <f>IF(OR('Client Info'!R1564=Reference!$B$4,'Client Info'!R1564=Reference!$B$5,'Client Info'!R1564=Reference!$B$6),25,0)</f>
        <v>0</v>
      </c>
      <c r="G1564" s="19">
        <f t="shared" ref="G1564:G1627" ca="1" si="26">SUM(C1564:F1564)</f>
        <v>50</v>
      </c>
      <c r="H1564" s="19" t="s">
        <v>1659</v>
      </c>
    </row>
    <row r="1565" spans="1:8" x14ac:dyDescent="0.35">
      <c r="A1565" s="7" t="str">
        <f>VLOOKUP(B1565,'Client Info'!$A:$B,2, FALSE)</f>
        <v>Anthony C. Elliott</v>
      </c>
      <c r="B1565" s="19" t="str">
        <f>'Client Info'!A1565</f>
        <v>EDC2887DR</v>
      </c>
      <c r="C1565" s="19">
        <f ca="1">(IF('Client Info'!M1565="","",(IF(YEARFRAC('Client Info'!M1565,Reference!$C$4)&lt;1,0,IF(AND(YEARFRAC('Client Info'!M1565,Reference!$C$4)&gt;=1,YEARFRAC('Client Info'!M1565,Reference!$C$4)&lt;=3),5,IF(AND(YEARFRAC('Client Info'!M1565,Reference!$C$4)&gt;=4,YEARFRAC('Client Info'!M1565,Reference!$C$4)&lt;=7),15,IF(YEARFRAC('Client Info'!M1565,Reference!$C$4)&gt;=8,25,IF(YEARFRAC('Client Info'!M1565,Reference!$C$4)=YEARFRAC('Client Info'!M1565,Reference!$C$4),0,0))))))))</f>
        <v>25</v>
      </c>
      <c r="D1565" s="19">
        <f>IF(OR('Client Info'!J1565=Reference!$A$7),0,IF(OR(Reference!$A$5='Client Info'!J1565, 'Client Info'!J1565=Reference!$A$19,'Client Info'!J1565=Reference!$A$23,'Client Info'!J1565=Reference!$A$12),25, IF(OR('Client Info'!J1565=Reference!$A$6, 'Client Info'!J1565=Reference!$A$16),15, IF(OR('Client Info'!J1565=Reference!$A$4,'Client Info'!J1565=Reference!$A$13,'Client Info'!J1565=Reference!$A$17,),5,0))))</f>
        <v>5</v>
      </c>
      <c r="E1565" s="19">
        <f>IF('Client Info'!O1565&lt;Reference!$E$5,0,IF(AND('Client Info'!O1565&gt;=Reference!$E$5,'Client Info'!O1565&lt;Reference!$E$6),5,IF(AND('Client Info'!O1565&gt;=Reference!$E$6,'Client Info'!O1565&lt;Reference!$E$7),15,IF(Reference!$E$7&lt;='Client Info'!O1565,25))))</f>
        <v>15</v>
      </c>
      <c r="F1565" s="19">
        <f>IF(OR('Client Info'!R1565=Reference!$B$4,'Client Info'!R1565=Reference!$B$5,'Client Info'!R1565=Reference!$B$6),25,0)</f>
        <v>0</v>
      </c>
      <c r="G1565" s="19">
        <f t="shared" ca="1" si="26"/>
        <v>45</v>
      </c>
      <c r="H1565" s="19" t="s">
        <v>1365</v>
      </c>
    </row>
    <row r="1566" spans="1:8" x14ac:dyDescent="0.35">
      <c r="A1566" s="7" t="str">
        <f>VLOOKUP(B1566,'Client Info'!$A:$B,2, FALSE)</f>
        <v>Julie Samson</v>
      </c>
      <c r="B1566" s="19" t="str">
        <f>'Client Info'!A1566</f>
        <v>EDC2459</v>
      </c>
      <c r="C1566" s="19">
        <f ca="1">(IF('Client Info'!M1566="","",(IF(YEARFRAC('Client Info'!M1566,Reference!$C$4)&lt;1,0,IF(AND(YEARFRAC('Client Info'!M1566,Reference!$C$4)&gt;=1,YEARFRAC('Client Info'!M1566,Reference!$C$4)&lt;=3),5,IF(AND(YEARFRAC('Client Info'!M1566,Reference!$C$4)&gt;=4,YEARFRAC('Client Info'!M1566,Reference!$C$4)&lt;=7),15,IF(YEARFRAC('Client Info'!M1566,Reference!$C$4)&gt;=8,25,IF(YEARFRAC('Client Info'!M1566,Reference!$C$4)=YEARFRAC('Client Info'!M1566,Reference!$C$4),0,0))))))))</f>
        <v>5</v>
      </c>
      <c r="D1566" s="19">
        <f>IF(OR('Client Info'!J1566=Reference!$A$7),0,IF(OR(Reference!$A$5='Client Info'!J1566, 'Client Info'!J1566=Reference!$A$19,'Client Info'!J1566=Reference!$A$23,'Client Info'!J1566=Reference!$A$12),25, IF(OR('Client Info'!J1566=Reference!$A$6, 'Client Info'!J1566=Reference!$A$16),15, IF(OR('Client Info'!J1566=Reference!$A$4,'Client Info'!J1566=Reference!$A$13,'Client Info'!J1566=Reference!$A$17,),5,0))))</f>
        <v>5</v>
      </c>
      <c r="E1566" s="19">
        <f>IF('Client Info'!O1566&lt;Reference!$E$5,0,IF(AND('Client Info'!O1566&gt;=Reference!$E$5,'Client Info'!O1566&lt;Reference!$E$6),5,IF(AND('Client Info'!O1566&gt;=Reference!$E$6,'Client Info'!O1566&lt;Reference!$E$7),15,IF(Reference!$E$7&lt;='Client Info'!O1566,25))))</f>
        <v>0</v>
      </c>
      <c r="F1566" s="19">
        <f>IF(OR('Client Info'!R1566=Reference!$B$4,'Client Info'!R1566=Reference!$B$5,'Client Info'!R1566=Reference!$B$6),25,0)</f>
        <v>0</v>
      </c>
      <c r="G1566" s="19">
        <f t="shared" ca="1" si="26"/>
        <v>10</v>
      </c>
      <c r="H1566" s="19" t="s">
        <v>835</v>
      </c>
    </row>
    <row r="1567" spans="1:8" x14ac:dyDescent="0.35">
      <c r="A1567" s="7" t="str">
        <f>VLOOKUP(B1567,'Client Info'!$A:$B,2, FALSE)</f>
        <v>Anthony C. Elliott</v>
      </c>
      <c r="B1567" s="19" t="str">
        <f>'Client Info'!A1567</f>
        <v>EDC2736</v>
      </c>
      <c r="C1567" s="19">
        <f ca="1">(IF('Client Info'!M1567="","",(IF(YEARFRAC('Client Info'!M1567,Reference!$C$4)&lt;1,0,IF(AND(YEARFRAC('Client Info'!M1567,Reference!$C$4)&gt;=1,YEARFRAC('Client Info'!M1567,Reference!$C$4)&lt;=3),5,IF(AND(YEARFRAC('Client Info'!M1567,Reference!$C$4)&gt;=4,YEARFRAC('Client Info'!M1567,Reference!$C$4)&lt;=7),15,IF(YEARFRAC('Client Info'!M1567,Reference!$C$4)&gt;=8,25,IF(YEARFRAC('Client Info'!M1567,Reference!$C$4)=YEARFRAC('Client Info'!M1567,Reference!$C$4),0,0))))))))</f>
        <v>25</v>
      </c>
      <c r="D1567" s="19">
        <f>IF(OR('Client Info'!J1567=Reference!$A$7),0,IF(OR(Reference!$A$5='Client Info'!J1567, 'Client Info'!J1567=Reference!$A$19,'Client Info'!J1567=Reference!$A$23,'Client Info'!J1567=Reference!$A$12),25, IF(OR('Client Info'!J1567=Reference!$A$6, 'Client Info'!J1567=Reference!$A$16),15, IF(OR('Client Info'!J1567=Reference!$A$4,'Client Info'!J1567=Reference!$A$13,'Client Info'!J1567=Reference!$A$17,),5,0))))</f>
        <v>5</v>
      </c>
      <c r="E1567" s="19">
        <f>IF('Client Info'!O1567&lt;Reference!$E$5,0,IF(AND('Client Info'!O1567&gt;=Reference!$E$5,'Client Info'!O1567&lt;Reference!$E$6),5,IF(AND('Client Info'!O1567&gt;=Reference!$E$6,'Client Info'!O1567&lt;Reference!$E$7),15,IF(Reference!$E$7&lt;='Client Info'!O1567,25))))</f>
        <v>15</v>
      </c>
      <c r="F1567" s="19">
        <f>IF(OR('Client Info'!R1567=Reference!$B$4,'Client Info'!R1567=Reference!$B$5,'Client Info'!R1567=Reference!$B$6),25,0)</f>
        <v>0</v>
      </c>
      <c r="G1567" s="19">
        <f t="shared" ca="1" si="26"/>
        <v>45</v>
      </c>
      <c r="H1567" s="19" t="s">
        <v>1365</v>
      </c>
    </row>
    <row r="1568" spans="1:8" x14ac:dyDescent="0.35">
      <c r="A1568" s="7" t="str">
        <f>VLOOKUP(B1568,'Client Info'!$A:$B,2, FALSE)</f>
        <v>Bill Bartels</v>
      </c>
      <c r="B1568" s="19" t="str">
        <f>'Client Info'!A1568</f>
        <v>EDC2616</v>
      </c>
      <c r="C1568" s="19">
        <f ca="1">(IF('Client Info'!M1568="","",(IF(YEARFRAC('Client Info'!M1568,Reference!$C$4)&lt;1,0,IF(AND(YEARFRAC('Client Info'!M1568,Reference!$C$4)&gt;=1,YEARFRAC('Client Info'!M1568,Reference!$C$4)&lt;=3),5,IF(AND(YEARFRAC('Client Info'!M1568,Reference!$C$4)&gt;=4,YEARFRAC('Client Info'!M1568,Reference!$C$4)&lt;=7),15,IF(YEARFRAC('Client Info'!M1568,Reference!$C$4)&gt;=8,25,IF(YEARFRAC('Client Info'!M1568,Reference!$C$4)=YEARFRAC('Client Info'!M1568,Reference!$C$4),0,0))))))))</f>
        <v>25</v>
      </c>
      <c r="D1568" s="19">
        <f>IF(OR('Client Info'!J1568=Reference!$A$7),0,IF(OR(Reference!$A$5='Client Info'!J1568, 'Client Info'!J1568=Reference!$A$19,'Client Info'!J1568=Reference!$A$23,'Client Info'!J1568=Reference!$A$12),25, IF(OR('Client Info'!J1568=Reference!$A$6, 'Client Info'!J1568=Reference!$A$16),15, IF(OR('Client Info'!J1568=Reference!$A$4,'Client Info'!J1568=Reference!$A$13,'Client Info'!J1568=Reference!$A$17,),5,0))))</f>
        <v>25</v>
      </c>
      <c r="E1568" s="19">
        <f>IF('Client Info'!O1568&lt;Reference!$E$5,0,IF(AND('Client Info'!O1568&gt;=Reference!$E$5,'Client Info'!O1568&lt;Reference!$E$6),5,IF(AND('Client Info'!O1568&gt;=Reference!$E$6,'Client Info'!O1568&lt;Reference!$E$7),15,IF(Reference!$E$7&lt;='Client Info'!O1568,25))))</f>
        <v>25</v>
      </c>
      <c r="F1568" s="19">
        <f>IF(OR('Client Info'!R1568=Reference!$B$4,'Client Info'!R1568=Reference!$B$5,'Client Info'!R1568=Reference!$B$6),25,0)</f>
        <v>0</v>
      </c>
      <c r="G1568" s="19">
        <f t="shared" ca="1" si="26"/>
        <v>75</v>
      </c>
      <c r="H1568" s="19" t="s">
        <v>812</v>
      </c>
    </row>
    <row r="1569" spans="1:8" x14ac:dyDescent="0.35">
      <c r="A1569" s="7" t="str">
        <f>VLOOKUP(B1569,'Client Info'!$A:$B,2, FALSE)</f>
        <v>Alondra Gaytan</v>
      </c>
      <c r="B1569" s="19" t="str">
        <f>'Client Info'!A1569</f>
        <v>EDC1888g</v>
      </c>
      <c r="C1569" s="19">
        <f ca="1">(IF('Client Info'!M1569="","",(IF(YEARFRAC('Client Info'!M1569,Reference!$C$4)&lt;1,0,IF(AND(YEARFRAC('Client Info'!M1569,Reference!$C$4)&gt;=1,YEARFRAC('Client Info'!M1569,Reference!$C$4)&lt;=3),5,IF(AND(YEARFRAC('Client Info'!M1569,Reference!$C$4)&gt;=4,YEARFRAC('Client Info'!M1569,Reference!$C$4)&lt;=7),15,IF(YEARFRAC('Client Info'!M1569,Reference!$C$4)&gt;=8,25,IF(YEARFRAC('Client Info'!M1569,Reference!$C$4)=YEARFRAC('Client Info'!M1569,Reference!$C$4),0,0))))))))</f>
        <v>0</v>
      </c>
      <c r="D1569" s="19">
        <f>IF(OR('Client Info'!J1569=Reference!$A$7),0,IF(OR(Reference!$A$5='Client Info'!J1569, 'Client Info'!J1569=Reference!$A$19,'Client Info'!J1569=Reference!$A$23,'Client Info'!J1569=Reference!$A$12),25, IF(OR('Client Info'!J1569=Reference!$A$6, 'Client Info'!J1569=Reference!$A$16),15, IF(OR('Client Info'!J1569=Reference!$A$4,'Client Info'!J1569=Reference!$A$13,'Client Info'!J1569=Reference!$A$17,),5,0))))</f>
        <v>0</v>
      </c>
      <c r="E1569" s="19">
        <f>IF('Client Info'!O1569&lt;Reference!$E$5,0,IF(AND('Client Info'!O1569&gt;=Reference!$E$5,'Client Info'!O1569&lt;Reference!$E$6),5,IF(AND('Client Info'!O1569&gt;=Reference!$E$6,'Client Info'!O1569&lt;Reference!$E$7),15,IF(Reference!$E$7&lt;='Client Info'!O1569,25))))</f>
        <v>0</v>
      </c>
      <c r="F1569" s="19">
        <f>IF(OR('Client Info'!R1569=Reference!$B$4,'Client Info'!R1569=Reference!$B$5,'Client Info'!R1569=Reference!$B$6),25,0)</f>
        <v>0</v>
      </c>
      <c r="G1569" s="19">
        <f t="shared" ca="1" si="26"/>
        <v>0</v>
      </c>
      <c r="H1569" s="19" t="s">
        <v>885</v>
      </c>
    </row>
    <row r="1570" spans="1:8" x14ac:dyDescent="0.35">
      <c r="A1570" s="7" t="str">
        <f>VLOOKUP(B1570,'Client Info'!$A:$B,2, FALSE)</f>
        <v>Alondra Gaytan</v>
      </c>
      <c r="B1570" s="19" t="str">
        <f>'Client Info'!A1570</f>
        <v>EDC1939g</v>
      </c>
      <c r="C1570" s="19">
        <f ca="1">(IF('Client Info'!M1570="","",(IF(YEARFRAC('Client Info'!M1570,Reference!$C$4)&lt;1,0,IF(AND(YEARFRAC('Client Info'!M1570,Reference!$C$4)&gt;=1,YEARFRAC('Client Info'!M1570,Reference!$C$4)&lt;=3),5,IF(AND(YEARFRAC('Client Info'!M1570,Reference!$C$4)&gt;=4,YEARFRAC('Client Info'!M1570,Reference!$C$4)&lt;=7),15,IF(YEARFRAC('Client Info'!M1570,Reference!$C$4)&gt;=8,25,IF(YEARFRAC('Client Info'!M1570,Reference!$C$4)=YEARFRAC('Client Info'!M1570,Reference!$C$4),0,0))))))))</f>
        <v>0</v>
      </c>
      <c r="D1570" s="19">
        <f>IF(OR('Client Info'!J1570=Reference!$A$7),0,IF(OR(Reference!$A$5='Client Info'!J1570, 'Client Info'!J1570=Reference!$A$19,'Client Info'!J1570=Reference!$A$23,'Client Info'!J1570=Reference!$A$12),25, IF(OR('Client Info'!J1570=Reference!$A$6, 'Client Info'!J1570=Reference!$A$16),15, IF(OR('Client Info'!J1570=Reference!$A$4,'Client Info'!J1570=Reference!$A$13,'Client Info'!J1570=Reference!$A$17,),5,0))))</f>
        <v>15</v>
      </c>
      <c r="E1570" s="19">
        <f>IF('Client Info'!O1570&lt;Reference!$E$5,0,IF(AND('Client Info'!O1570&gt;=Reference!$E$5,'Client Info'!O1570&lt;Reference!$E$6),5,IF(AND('Client Info'!O1570&gt;=Reference!$E$6,'Client Info'!O1570&lt;Reference!$E$7),15,IF(Reference!$E$7&lt;='Client Info'!O1570,25))))</f>
        <v>0</v>
      </c>
      <c r="F1570" s="19">
        <f>IF(OR('Client Info'!R1570=Reference!$B$4,'Client Info'!R1570=Reference!$B$5,'Client Info'!R1570=Reference!$B$6),25,0)</f>
        <v>0</v>
      </c>
      <c r="G1570" s="19">
        <f t="shared" ca="1" si="26"/>
        <v>15</v>
      </c>
      <c r="H1570" s="19" t="s">
        <v>885</v>
      </c>
    </row>
    <row r="1571" spans="1:8" x14ac:dyDescent="0.35">
      <c r="A1571" s="7" t="str">
        <f>VLOOKUP(B1571,'Client Info'!$A:$B,2, FALSE)</f>
        <v>Sylvia Martini</v>
      </c>
      <c r="B1571" s="19" t="str">
        <f>'Client Info'!A1571</f>
        <v>EDC2636</v>
      </c>
      <c r="C1571" s="19">
        <f ca="1">(IF('Client Info'!M1571="","",(IF(YEARFRAC('Client Info'!M1571,Reference!$C$4)&lt;1,0,IF(AND(YEARFRAC('Client Info'!M1571,Reference!$C$4)&gt;=1,YEARFRAC('Client Info'!M1571,Reference!$C$4)&lt;=3),5,IF(AND(YEARFRAC('Client Info'!M1571,Reference!$C$4)&gt;=4,YEARFRAC('Client Info'!M1571,Reference!$C$4)&lt;=7),15,IF(YEARFRAC('Client Info'!M1571,Reference!$C$4)&gt;=8,25,IF(YEARFRAC('Client Info'!M1571,Reference!$C$4)=YEARFRAC('Client Info'!M1571,Reference!$C$4),0,0))))))))</f>
        <v>5</v>
      </c>
      <c r="D1571" s="19">
        <f>IF(OR('Client Info'!J1571=Reference!$A$7),0,IF(OR(Reference!$A$5='Client Info'!J1571, 'Client Info'!J1571=Reference!$A$19,'Client Info'!J1571=Reference!$A$23,'Client Info'!J1571=Reference!$A$12),25, IF(OR('Client Info'!J1571=Reference!$A$6, 'Client Info'!J1571=Reference!$A$16),15, IF(OR('Client Info'!J1571=Reference!$A$4,'Client Info'!J1571=Reference!$A$13,'Client Info'!J1571=Reference!$A$17,),5,0))))</f>
        <v>25</v>
      </c>
      <c r="E1571" s="19">
        <f>IF('Client Info'!O1571&lt;Reference!$E$5,0,IF(AND('Client Info'!O1571&gt;=Reference!$E$5,'Client Info'!O1571&lt;Reference!$E$6),5,IF(AND('Client Info'!O1571&gt;=Reference!$E$6,'Client Info'!O1571&lt;Reference!$E$7),15,IF(Reference!$E$7&lt;='Client Info'!O1571,25))))</f>
        <v>0</v>
      </c>
      <c r="F1571" s="19">
        <f>IF(OR('Client Info'!R1571=Reference!$B$4,'Client Info'!R1571=Reference!$B$5,'Client Info'!R1571=Reference!$B$6),25,0)</f>
        <v>0</v>
      </c>
      <c r="G1571" s="19">
        <f t="shared" ca="1" si="26"/>
        <v>30</v>
      </c>
      <c r="H1571" s="19" t="s">
        <v>822</v>
      </c>
    </row>
    <row r="1572" spans="1:8" x14ac:dyDescent="0.35">
      <c r="A1572" s="7" t="str">
        <f>VLOOKUP(B1572,'Client Info'!$A:$B,2, FALSE)</f>
        <v>Alondra Gaytan</v>
      </c>
      <c r="B1572" s="19" t="str">
        <f>'Client Info'!A1572</f>
        <v>EDC2037g</v>
      </c>
      <c r="C1572" s="19">
        <f ca="1">(IF('Client Info'!M1572="","",(IF(YEARFRAC('Client Info'!M1572,Reference!$C$4)&lt;1,0,IF(AND(YEARFRAC('Client Info'!M1572,Reference!$C$4)&gt;=1,YEARFRAC('Client Info'!M1572,Reference!$C$4)&lt;=3),5,IF(AND(YEARFRAC('Client Info'!M1572,Reference!$C$4)&gt;=4,YEARFRAC('Client Info'!M1572,Reference!$C$4)&lt;=7),15,IF(YEARFRAC('Client Info'!M1572,Reference!$C$4)&gt;=8,25,IF(YEARFRAC('Client Info'!M1572,Reference!$C$4)=YEARFRAC('Client Info'!M1572,Reference!$C$4),0,0))))))))</f>
        <v>5</v>
      </c>
      <c r="D1572" s="19">
        <f>IF(OR('Client Info'!J1572=Reference!$A$7),0,IF(OR(Reference!$A$5='Client Info'!J1572, 'Client Info'!J1572=Reference!$A$19,'Client Info'!J1572=Reference!$A$23,'Client Info'!J1572=Reference!$A$12),25, IF(OR('Client Info'!J1572=Reference!$A$6, 'Client Info'!J1572=Reference!$A$16),15, IF(OR('Client Info'!J1572=Reference!$A$4,'Client Info'!J1572=Reference!$A$13,'Client Info'!J1572=Reference!$A$17,),5,0))))</f>
        <v>15</v>
      </c>
      <c r="E1572" s="19">
        <f>IF('Client Info'!O1572&lt;Reference!$E$5,0,IF(AND('Client Info'!O1572&gt;=Reference!$E$5,'Client Info'!O1572&lt;Reference!$E$6),5,IF(AND('Client Info'!O1572&gt;=Reference!$E$6,'Client Info'!O1572&lt;Reference!$E$7),15,IF(Reference!$E$7&lt;='Client Info'!O1572,25))))</f>
        <v>0</v>
      </c>
      <c r="F1572" s="19">
        <f>IF(OR('Client Info'!R1572=Reference!$B$4,'Client Info'!R1572=Reference!$B$5,'Client Info'!R1572=Reference!$B$6),25,0)</f>
        <v>0</v>
      </c>
      <c r="G1572" s="19">
        <f t="shared" ca="1" si="26"/>
        <v>20</v>
      </c>
      <c r="H1572" s="19" t="s">
        <v>885</v>
      </c>
    </row>
    <row r="1573" spans="1:8" x14ac:dyDescent="0.35">
      <c r="A1573" s="7" t="str">
        <f>VLOOKUP(B1573,'Client Info'!$A:$B,2, FALSE)</f>
        <v>Eric J. Zackrison</v>
      </c>
      <c r="B1573" s="19" t="str">
        <f>'Client Info'!A1573</f>
        <v>EDC2310</v>
      </c>
      <c r="C1573" s="19" t="str">
        <f>(IF('Client Info'!M1573="","",(IF(YEARFRAC('Client Info'!M1573,Reference!$C$4)&lt;1,0,IF(AND(YEARFRAC('Client Info'!M1573,Reference!$C$4)&gt;=1,YEARFRAC('Client Info'!M1573,Reference!$C$4)&lt;=3),5,IF(AND(YEARFRAC('Client Info'!M1573,Reference!$C$4)&gt;=4,YEARFRAC('Client Info'!M1573,Reference!$C$4)&lt;=7),15,IF(YEARFRAC('Client Info'!M1573,Reference!$C$4)&gt;=8,25,IF(YEARFRAC('Client Info'!M1573,Reference!$C$4)=YEARFRAC('Client Info'!M1573,Reference!$C$4),0,0))))))))</f>
        <v/>
      </c>
      <c r="D1573" s="19">
        <f>IF(OR('Client Info'!J1573=Reference!$A$7),0,IF(OR(Reference!$A$5='Client Info'!J1573, 'Client Info'!J1573=Reference!$A$19,'Client Info'!J1573=Reference!$A$23,'Client Info'!J1573=Reference!$A$12),25, IF(OR('Client Info'!J1573=Reference!$A$6, 'Client Info'!J1573=Reference!$A$16),15, IF(OR('Client Info'!J1573=Reference!$A$4,'Client Info'!J1573=Reference!$A$13,'Client Info'!J1573=Reference!$A$17,),5,0))))</f>
        <v>15</v>
      </c>
      <c r="E1573" s="19">
        <f>IF('Client Info'!O1573&lt;Reference!$E$5,0,IF(AND('Client Info'!O1573&gt;=Reference!$E$5,'Client Info'!O1573&lt;Reference!$E$6),5,IF(AND('Client Info'!O1573&gt;=Reference!$E$6,'Client Info'!O1573&lt;Reference!$E$7),15,IF(Reference!$E$7&lt;='Client Info'!O1573,25))))</f>
        <v>0</v>
      </c>
      <c r="F1573" s="19">
        <f>IF(OR('Client Info'!R1573=Reference!$B$4,'Client Info'!R1573=Reference!$B$5,'Client Info'!R1573=Reference!$B$6),25,0)</f>
        <v>25</v>
      </c>
      <c r="G1573" s="19">
        <f t="shared" si="26"/>
        <v>40</v>
      </c>
      <c r="H1573" s="19" t="s">
        <v>1367</v>
      </c>
    </row>
    <row r="1574" spans="1:8" x14ac:dyDescent="0.35">
      <c r="A1574" s="7" t="str">
        <f>VLOOKUP(B1574,'Client Info'!$A:$B,2, FALSE)</f>
        <v>Michael Kauffman</v>
      </c>
      <c r="B1574" s="19" t="str">
        <f>'Client Info'!A1574</f>
        <v>EDC1430</v>
      </c>
      <c r="C1574" s="19" t="str">
        <f>(IF('Client Info'!M1574="","",(IF(YEARFRAC('Client Info'!M1574,Reference!$C$4)&lt;1,0,IF(AND(YEARFRAC('Client Info'!M1574,Reference!$C$4)&gt;=1,YEARFRAC('Client Info'!M1574,Reference!$C$4)&lt;=3),5,IF(AND(YEARFRAC('Client Info'!M1574,Reference!$C$4)&gt;=4,YEARFRAC('Client Info'!M1574,Reference!$C$4)&lt;=7),15,IF(YEARFRAC('Client Info'!M1574,Reference!$C$4)&gt;=8,25,IF(YEARFRAC('Client Info'!M1574,Reference!$C$4)=YEARFRAC('Client Info'!M1574,Reference!$C$4),0,0))))))))</f>
        <v/>
      </c>
      <c r="D1574" s="19">
        <f>IF(OR('Client Info'!J1574=Reference!$A$7),0,IF(OR(Reference!$A$5='Client Info'!J1574, 'Client Info'!J1574=Reference!$A$19,'Client Info'!J1574=Reference!$A$23,'Client Info'!J1574=Reference!$A$12),25, IF(OR('Client Info'!J1574=Reference!$A$6, 'Client Info'!J1574=Reference!$A$16),15, IF(OR('Client Info'!J1574=Reference!$A$4,'Client Info'!J1574=Reference!$A$13,'Client Info'!J1574=Reference!$A$17,),5,0))))</f>
        <v>5</v>
      </c>
      <c r="E1574" s="19">
        <f>IF('Client Info'!O1574&lt;Reference!$E$5,0,IF(AND('Client Info'!O1574&gt;=Reference!$E$5,'Client Info'!O1574&lt;Reference!$E$6),5,IF(AND('Client Info'!O1574&gt;=Reference!$E$6,'Client Info'!O1574&lt;Reference!$E$7),15,IF(Reference!$E$7&lt;='Client Info'!O1574,25))))</f>
        <v>0</v>
      </c>
      <c r="F1574" s="19">
        <f>IF(OR('Client Info'!R1574=Reference!$B$4,'Client Info'!R1574=Reference!$B$5,'Client Info'!R1574=Reference!$B$6),25,0)</f>
        <v>0</v>
      </c>
      <c r="G1574" s="19">
        <f t="shared" si="26"/>
        <v>5</v>
      </c>
      <c r="H1574" s="19" t="s">
        <v>882</v>
      </c>
    </row>
    <row r="1575" spans="1:8" x14ac:dyDescent="0.35">
      <c r="A1575" s="7" t="str">
        <f>VLOOKUP(B1575,'Client Info'!$A:$B,2, FALSE)</f>
        <v>Alondra Gaytan</v>
      </c>
      <c r="B1575" s="19" t="str">
        <f>'Client Info'!A1575</f>
        <v>EDC2080</v>
      </c>
      <c r="C1575" s="19">
        <f ca="1">(IF('Client Info'!M1575="","",(IF(YEARFRAC('Client Info'!M1575,Reference!$C$4)&lt;1,0,IF(AND(YEARFRAC('Client Info'!M1575,Reference!$C$4)&gt;=1,YEARFRAC('Client Info'!M1575,Reference!$C$4)&lt;=3),5,IF(AND(YEARFRAC('Client Info'!M1575,Reference!$C$4)&gt;=4,YEARFRAC('Client Info'!M1575,Reference!$C$4)&lt;=7),15,IF(YEARFRAC('Client Info'!M1575,Reference!$C$4)&gt;=8,25,IF(YEARFRAC('Client Info'!M1575,Reference!$C$4)=YEARFRAC('Client Info'!M1575,Reference!$C$4),0,0))))))))</f>
        <v>5</v>
      </c>
      <c r="D1575" s="19">
        <f>IF(OR('Client Info'!J1575=Reference!$A$7),0,IF(OR(Reference!$A$5='Client Info'!J1575, 'Client Info'!J1575=Reference!$A$19,'Client Info'!J1575=Reference!$A$23,'Client Info'!J1575=Reference!$A$12),25, IF(OR('Client Info'!J1575=Reference!$A$6, 'Client Info'!J1575=Reference!$A$16),15, IF(OR('Client Info'!J1575=Reference!$A$4,'Client Info'!J1575=Reference!$A$13,'Client Info'!J1575=Reference!$A$17,),5,0))))</f>
        <v>0</v>
      </c>
      <c r="E1575" s="19">
        <f>IF('Client Info'!O1575&lt;Reference!$E$5,0,IF(AND('Client Info'!O1575&gt;=Reference!$E$5,'Client Info'!O1575&lt;Reference!$E$6),5,IF(AND('Client Info'!O1575&gt;=Reference!$E$6,'Client Info'!O1575&lt;Reference!$E$7),15,IF(Reference!$E$7&lt;='Client Info'!O1575,25))))</f>
        <v>0</v>
      </c>
      <c r="F1575" s="19">
        <f>IF(OR('Client Info'!R1575=Reference!$B$4,'Client Info'!R1575=Reference!$B$5,'Client Info'!R1575=Reference!$B$6),25,0)</f>
        <v>0</v>
      </c>
      <c r="G1575" s="19">
        <f t="shared" ca="1" si="26"/>
        <v>5</v>
      </c>
      <c r="H1575" s="19" t="s">
        <v>885</v>
      </c>
    </row>
    <row r="1576" spans="1:8" x14ac:dyDescent="0.35">
      <c r="A1576" s="7" t="str">
        <f>VLOOKUP(B1576,'Client Info'!$A:$B,2, FALSE)</f>
        <v>Tora Brown</v>
      </c>
      <c r="B1576" s="19" t="str">
        <f>'Client Info'!A1576</f>
        <v>ECCX7340</v>
      </c>
      <c r="C1576" s="19">
        <f ca="1">(IF('Client Info'!M1576="","",(IF(YEARFRAC('Client Info'!M1576,Reference!$C$4)&lt;1,0,IF(AND(YEARFRAC('Client Info'!M1576,Reference!$C$4)&gt;=1,YEARFRAC('Client Info'!M1576,Reference!$C$4)&lt;=3),5,IF(AND(YEARFRAC('Client Info'!M1576,Reference!$C$4)&gt;=4,YEARFRAC('Client Info'!M1576,Reference!$C$4)&lt;=7),15,IF(YEARFRAC('Client Info'!M1576,Reference!$C$4)&gt;=8,25,IF(YEARFRAC('Client Info'!M1576,Reference!$C$4)=YEARFRAC('Client Info'!M1576,Reference!$C$4),0,0))))))))</f>
        <v>25</v>
      </c>
      <c r="D1576" s="19">
        <f>IF(OR('Client Info'!J1576=Reference!$A$7),0,IF(OR(Reference!$A$5='Client Info'!J1576, 'Client Info'!J1576=Reference!$A$19,'Client Info'!J1576=Reference!$A$23,'Client Info'!J1576=Reference!$A$12),25, IF(OR('Client Info'!J1576=Reference!$A$6, 'Client Info'!J1576=Reference!$A$16),15, IF(OR('Client Info'!J1576=Reference!$A$4,'Client Info'!J1576=Reference!$A$13,'Client Info'!J1576=Reference!$A$17,),5,0))))</f>
        <v>5</v>
      </c>
      <c r="E1576" s="19">
        <f>IF('Client Info'!O1576&lt;Reference!$E$5,0,IF(AND('Client Info'!O1576&gt;=Reference!$E$5,'Client Info'!O1576&lt;Reference!$E$6),5,IF(AND('Client Info'!O1576&gt;=Reference!$E$6,'Client Info'!O1576&lt;Reference!$E$7),15,IF(Reference!$E$7&lt;='Client Info'!O1576,25))))</f>
        <v>0</v>
      </c>
      <c r="F1576" s="19">
        <f>IF(OR('Client Info'!R1576=Reference!$B$4,'Client Info'!R1576=Reference!$B$5,'Client Info'!R1576=Reference!$B$6),25,0)</f>
        <v>25</v>
      </c>
      <c r="G1576" s="19">
        <f t="shared" ca="1" si="26"/>
        <v>55</v>
      </c>
      <c r="H1576" s="19" t="s">
        <v>5345</v>
      </c>
    </row>
    <row r="1577" spans="1:8" x14ac:dyDescent="0.35">
      <c r="A1577" s="7" t="str">
        <f>VLOOKUP(B1577,'Client Info'!$A:$B,2, FALSE)</f>
        <v>Bruce Sparks</v>
      </c>
      <c r="B1577" s="19" t="str">
        <f>'Client Info'!A1577</f>
        <v>LBCX4018T</v>
      </c>
      <c r="C1577" s="19">
        <f ca="1">(IF('Client Info'!M1577="","",(IF(YEARFRAC('Client Info'!M1577,Reference!$C$4)&lt;1,0,IF(AND(YEARFRAC('Client Info'!M1577,Reference!$C$4)&gt;=1,YEARFRAC('Client Info'!M1577,Reference!$C$4)&lt;=3),5,IF(AND(YEARFRAC('Client Info'!M1577,Reference!$C$4)&gt;=4,YEARFRAC('Client Info'!M1577,Reference!$C$4)&lt;=7),15,IF(YEARFRAC('Client Info'!M1577,Reference!$C$4)&gt;=8,25,IF(YEARFRAC('Client Info'!M1577,Reference!$C$4)=YEARFRAC('Client Info'!M1577,Reference!$C$4),0,0))))))))</f>
        <v>25</v>
      </c>
      <c r="D1577" s="19">
        <f>IF(OR('Client Info'!J1577=Reference!$A$7),0,IF(OR(Reference!$A$5='Client Info'!J1577, 'Client Info'!J1577=Reference!$A$19,'Client Info'!J1577=Reference!$A$23,'Client Info'!J1577=Reference!$A$12),25, IF(OR('Client Info'!J1577=Reference!$A$6, 'Client Info'!J1577=Reference!$A$16),15, IF(OR('Client Info'!J1577=Reference!$A$4,'Client Info'!J1577=Reference!$A$13,'Client Info'!J1577=Reference!$A$17,),5,0))))</f>
        <v>5</v>
      </c>
      <c r="E1577" s="19">
        <f>IF('Client Info'!O1577&lt;Reference!$E$5,0,IF(AND('Client Info'!O1577&gt;=Reference!$E$5,'Client Info'!O1577&lt;Reference!$E$6),5,IF(AND('Client Info'!O1577&gt;=Reference!$E$6,'Client Info'!O1577&lt;Reference!$E$7),15,IF(Reference!$E$7&lt;='Client Info'!O1577,25))))</f>
        <v>25</v>
      </c>
      <c r="F1577" s="19">
        <f>IF(OR('Client Info'!R1577=Reference!$B$4,'Client Info'!R1577=Reference!$B$5,'Client Info'!R1577=Reference!$B$6),25,0)</f>
        <v>0</v>
      </c>
      <c r="G1577" s="19">
        <f t="shared" ca="1" si="26"/>
        <v>55</v>
      </c>
      <c r="H1577" s="19" t="s">
        <v>1524</v>
      </c>
    </row>
    <row r="1578" spans="1:8" x14ac:dyDescent="0.35">
      <c r="A1578" s="7" t="str">
        <f>VLOOKUP(B1578,'Client Info'!$A:$B,2, FALSE)</f>
        <v>Fidel  Gomez</v>
      </c>
      <c r="B1578" s="19" t="str">
        <f>'Client Info'!A1578</f>
        <v>LV000281T</v>
      </c>
      <c r="C1578" s="19">
        <f ca="1">(IF('Client Info'!M1578="","",(IF(YEARFRAC('Client Info'!M1578,Reference!$C$4)&lt;1,0,IF(AND(YEARFRAC('Client Info'!M1578,Reference!$C$4)&gt;=1,YEARFRAC('Client Info'!M1578,Reference!$C$4)&lt;=3),5,IF(AND(YEARFRAC('Client Info'!M1578,Reference!$C$4)&gt;=4,YEARFRAC('Client Info'!M1578,Reference!$C$4)&lt;=7),15,IF(YEARFRAC('Client Info'!M1578,Reference!$C$4)&gt;=8,25,IF(YEARFRAC('Client Info'!M1578,Reference!$C$4)=YEARFRAC('Client Info'!M1578,Reference!$C$4),0,0))))))))</f>
        <v>15</v>
      </c>
      <c r="D1578" s="19">
        <f>IF(OR('Client Info'!J1578=Reference!$A$7),0,IF(OR(Reference!$A$5='Client Info'!J1578, 'Client Info'!J1578=Reference!$A$19,'Client Info'!J1578=Reference!$A$23,'Client Info'!J1578=Reference!$A$12),25, IF(OR('Client Info'!J1578=Reference!$A$6, 'Client Info'!J1578=Reference!$A$16),15, IF(OR('Client Info'!J1578=Reference!$A$4,'Client Info'!J1578=Reference!$A$13,'Client Info'!J1578=Reference!$A$17,),5,0))))</f>
        <v>25</v>
      </c>
      <c r="E1578" s="19">
        <f>IF('Client Info'!O1578&lt;Reference!$E$5,0,IF(AND('Client Info'!O1578&gt;=Reference!$E$5,'Client Info'!O1578&lt;Reference!$E$6),5,IF(AND('Client Info'!O1578&gt;=Reference!$E$6,'Client Info'!O1578&lt;Reference!$E$7),15,IF(Reference!$E$7&lt;='Client Info'!O1578,25))))</f>
        <v>0</v>
      </c>
      <c r="F1578" s="19">
        <f>IF(OR('Client Info'!R1578=Reference!$B$4,'Client Info'!R1578=Reference!$B$5,'Client Info'!R1578=Reference!$B$6),25,0)</f>
        <v>0</v>
      </c>
      <c r="G1578" s="19">
        <f t="shared" ca="1" si="26"/>
        <v>40</v>
      </c>
      <c r="H1578" s="19" t="s">
        <v>5350</v>
      </c>
    </row>
    <row r="1579" spans="1:8" x14ac:dyDescent="0.35">
      <c r="A1579" s="7" t="str">
        <f>VLOOKUP(B1579,'Client Info'!$A:$B,2, FALSE)</f>
        <v>Anthony C. Elliott</v>
      </c>
      <c r="B1579" s="19" t="str">
        <f>'Client Info'!A1579</f>
        <v>EDC2261</v>
      </c>
      <c r="C1579" s="19">
        <f ca="1">(IF('Client Info'!M1579="","",(IF(YEARFRAC('Client Info'!M1579,Reference!$C$4)&lt;1,0,IF(AND(YEARFRAC('Client Info'!M1579,Reference!$C$4)&gt;=1,YEARFRAC('Client Info'!M1579,Reference!$C$4)&lt;=3),5,IF(AND(YEARFRAC('Client Info'!M1579,Reference!$C$4)&gt;=4,YEARFRAC('Client Info'!M1579,Reference!$C$4)&lt;=7),15,IF(YEARFRAC('Client Info'!M1579,Reference!$C$4)&gt;=8,25,IF(YEARFRAC('Client Info'!M1579,Reference!$C$4)=YEARFRAC('Client Info'!M1579,Reference!$C$4),0,0))))))))</f>
        <v>25</v>
      </c>
      <c r="D1579" s="19">
        <f>IF(OR('Client Info'!J1579=Reference!$A$7),0,IF(OR(Reference!$A$5='Client Info'!J1579, 'Client Info'!J1579=Reference!$A$19,'Client Info'!J1579=Reference!$A$23,'Client Info'!J1579=Reference!$A$12),25, IF(OR('Client Info'!J1579=Reference!$A$6, 'Client Info'!J1579=Reference!$A$16),15, IF(OR('Client Info'!J1579=Reference!$A$4,'Client Info'!J1579=Reference!$A$13,'Client Info'!J1579=Reference!$A$17,),5,0))))</f>
        <v>0</v>
      </c>
      <c r="E1579" s="19">
        <f>IF('Client Info'!O1579&lt;Reference!$E$5,0,IF(AND('Client Info'!O1579&gt;=Reference!$E$5,'Client Info'!O1579&lt;Reference!$E$6),5,IF(AND('Client Info'!O1579&gt;=Reference!$E$6,'Client Info'!O1579&lt;Reference!$E$7),15,IF(Reference!$E$7&lt;='Client Info'!O1579,25))))</f>
        <v>15</v>
      </c>
      <c r="F1579" s="19">
        <f>IF(OR('Client Info'!R1579=Reference!$B$4,'Client Info'!R1579=Reference!$B$5,'Client Info'!R1579=Reference!$B$6),25,0)</f>
        <v>0</v>
      </c>
      <c r="G1579" s="19">
        <f t="shared" ca="1" si="26"/>
        <v>40</v>
      </c>
      <c r="H1579" s="19" t="s">
        <v>1365</v>
      </c>
    </row>
    <row r="1580" spans="1:8" x14ac:dyDescent="0.35">
      <c r="A1580" s="7" t="str">
        <f>VLOOKUP(B1580,'Client Info'!$A:$B,2, FALSE)</f>
        <v>Ray Bowman</v>
      </c>
      <c r="B1580" s="19" t="str">
        <f>'Client Info'!A1580</f>
        <v>EDC2473</v>
      </c>
      <c r="C1580" s="19" t="str">
        <f>(IF('Client Info'!M1580="","",(IF(YEARFRAC('Client Info'!M1580,Reference!$C$4)&lt;1,0,IF(AND(YEARFRAC('Client Info'!M1580,Reference!$C$4)&gt;=1,YEARFRAC('Client Info'!M1580,Reference!$C$4)&lt;=3),5,IF(AND(YEARFRAC('Client Info'!M1580,Reference!$C$4)&gt;=4,YEARFRAC('Client Info'!M1580,Reference!$C$4)&lt;=7),15,IF(YEARFRAC('Client Info'!M1580,Reference!$C$4)&gt;=8,25,IF(YEARFRAC('Client Info'!M1580,Reference!$C$4)=YEARFRAC('Client Info'!M1580,Reference!$C$4),0,0))))))))</f>
        <v/>
      </c>
      <c r="D1580" s="19">
        <f>IF(OR('Client Info'!J1580=Reference!$A$7),0,IF(OR(Reference!$A$5='Client Info'!J1580, 'Client Info'!J1580=Reference!$A$19,'Client Info'!J1580=Reference!$A$23,'Client Info'!J1580=Reference!$A$12),25, IF(OR('Client Info'!J1580=Reference!$A$6, 'Client Info'!J1580=Reference!$A$16),15, IF(OR('Client Info'!J1580=Reference!$A$4,'Client Info'!J1580=Reference!$A$13,'Client Info'!J1580=Reference!$A$17,),5,0))))</f>
        <v>0</v>
      </c>
      <c r="E1580" s="19">
        <f>IF('Client Info'!O1580&lt;Reference!$E$5,0,IF(AND('Client Info'!O1580&gt;=Reference!$E$5,'Client Info'!O1580&lt;Reference!$E$6),5,IF(AND('Client Info'!O1580&gt;=Reference!$E$6,'Client Info'!O1580&lt;Reference!$E$7),15,IF(Reference!$E$7&lt;='Client Info'!O1580,25))))</f>
        <v>0</v>
      </c>
      <c r="F1580" s="19">
        <f>IF(OR('Client Info'!R1580=Reference!$B$4,'Client Info'!R1580=Reference!$B$5,'Client Info'!R1580=Reference!$B$6),25,0)</f>
        <v>0</v>
      </c>
      <c r="G1580" s="19">
        <f t="shared" si="26"/>
        <v>0</v>
      </c>
      <c r="H1580" s="19" t="s">
        <v>912</v>
      </c>
    </row>
    <row r="1581" spans="1:8" x14ac:dyDescent="0.35">
      <c r="A1581" s="7" t="str">
        <f>VLOOKUP(B1581,'Client Info'!$A:$B,2, FALSE)</f>
        <v>Anthony C. Elliott</v>
      </c>
      <c r="B1581" s="19" t="str">
        <f>'Client Info'!A1581</f>
        <v>EDC2139DR</v>
      </c>
      <c r="C1581" s="19">
        <f ca="1">(IF('Client Info'!M1581="","",(IF(YEARFRAC('Client Info'!M1581,Reference!$C$4)&lt;1,0,IF(AND(YEARFRAC('Client Info'!M1581,Reference!$C$4)&gt;=1,YEARFRAC('Client Info'!M1581,Reference!$C$4)&lt;=3),5,IF(AND(YEARFRAC('Client Info'!M1581,Reference!$C$4)&gt;=4,YEARFRAC('Client Info'!M1581,Reference!$C$4)&lt;=7),15,IF(YEARFRAC('Client Info'!M1581,Reference!$C$4)&gt;=8,25,IF(YEARFRAC('Client Info'!M1581,Reference!$C$4)=YEARFRAC('Client Info'!M1581,Reference!$C$4),0,0))))))))</f>
        <v>5</v>
      </c>
      <c r="D1581" s="19">
        <f>IF(OR('Client Info'!J1581=Reference!$A$7),0,IF(OR(Reference!$A$5='Client Info'!J1581, 'Client Info'!J1581=Reference!$A$19,'Client Info'!J1581=Reference!$A$23,'Client Info'!J1581=Reference!$A$12),25, IF(OR('Client Info'!J1581=Reference!$A$6, 'Client Info'!J1581=Reference!$A$16),15, IF(OR('Client Info'!J1581=Reference!$A$4,'Client Info'!J1581=Reference!$A$13,'Client Info'!J1581=Reference!$A$17,),5,0))))</f>
        <v>5</v>
      </c>
      <c r="E1581" s="19">
        <f>IF('Client Info'!O1581&lt;Reference!$E$5,0,IF(AND('Client Info'!O1581&gt;=Reference!$E$5,'Client Info'!O1581&lt;Reference!$E$6),5,IF(AND('Client Info'!O1581&gt;=Reference!$E$6,'Client Info'!O1581&lt;Reference!$E$7),15,IF(Reference!$E$7&lt;='Client Info'!O1581,25))))</f>
        <v>0</v>
      </c>
      <c r="F1581" s="19">
        <f>IF(OR('Client Info'!R1581=Reference!$B$4,'Client Info'!R1581=Reference!$B$5,'Client Info'!R1581=Reference!$B$6),25,0)</f>
        <v>0</v>
      </c>
      <c r="G1581" s="19">
        <f t="shared" ca="1" si="26"/>
        <v>10</v>
      </c>
      <c r="H1581" s="19" t="s">
        <v>1365</v>
      </c>
    </row>
    <row r="1582" spans="1:8" x14ac:dyDescent="0.35">
      <c r="A1582" s="7" t="str">
        <f>VLOOKUP(B1582,'Client Info'!$A:$B,2, FALSE)</f>
        <v>Gonzalo Fernandez</v>
      </c>
      <c r="B1582" s="19" t="str">
        <f>'Client Info'!A1582</f>
        <v>EDC2192</v>
      </c>
      <c r="C1582" s="19">
        <f ca="1">(IF('Client Info'!M1582="","",(IF(YEARFRAC('Client Info'!M1582,Reference!$C$4)&lt;1,0,IF(AND(YEARFRAC('Client Info'!M1582,Reference!$C$4)&gt;=1,YEARFRAC('Client Info'!M1582,Reference!$C$4)&lt;=3),5,IF(AND(YEARFRAC('Client Info'!M1582,Reference!$C$4)&gt;=4,YEARFRAC('Client Info'!M1582,Reference!$C$4)&lt;=7),15,IF(YEARFRAC('Client Info'!M1582,Reference!$C$4)&gt;=8,25,IF(YEARFRAC('Client Info'!M1582,Reference!$C$4)=YEARFRAC('Client Info'!M1582,Reference!$C$4),0,0))))))))</f>
        <v>0</v>
      </c>
      <c r="D1582" s="19">
        <f>IF(OR('Client Info'!J1582=Reference!$A$7),0,IF(OR(Reference!$A$5='Client Info'!J1582, 'Client Info'!J1582=Reference!$A$19,'Client Info'!J1582=Reference!$A$23,'Client Info'!J1582=Reference!$A$12),25, IF(OR('Client Info'!J1582=Reference!$A$6, 'Client Info'!J1582=Reference!$A$16),15, IF(OR('Client Info'!J1582=Reference!$A$4,'Client Info'!J1582=Reference!$A$13,'Client Info'!J1582=Reference!$A$17,),5,0))))</f>
        <v>5</v>
      </c>
      <c r="E1582" s="19">
        <f>IF('Client Info'!O1582&lt;Reference!$E$5,0,IF(AND('Client Info'!O1582&gt;=Reference!$E$5,'Client Info'!O1582&lt;Reference!$E$6),5,IF(AND('Client Info'!O1582&gt;=Reference!$E$6,'Client Info'!O1582&lt;Reference!$E$7),15,IF(Reference!$E$7&lt;='Client Info'!O1582,25))))</f>
        <v>15</v>
      </c>
      <c r="F1582" s="19">
        <f>IF(OR('Client Info'!R1582=Reference!$B$4,'Client Info'!R1582=Reference!$B$5,'Client Info'!R1582=Reference!$B$6),25,0)</f>
        <v>0</v>
      </c>
      <c r="G1582" s="19">
        <f t="shared" ca="1" si="26"/>
        <v>20</v>
      </c>
      <c r="H1582" s="19" t="s">
        <v>848</v>
      </c>
    </row>
    <row r="1583" spans="1:8" x14ac:dyDescent="0.35">
      <c r="A1583" s="7" t="str">
        <f>VLOOKUP(B1583,'Client Info'!$A:$B,2, FALSE)</f>
        <v>Clare Briglio</v>
      </c>
      <c r="B1583" s="19" t="str">
        <f>'Client Info'!A1583</f>
        <v>EDC2611T</v>
      </c>
      <c r="C1583" s="19">
        <f ca="1">(IF('Client Info'!M1583="","",(IF(YEARFRAC('Client Info'!M1583,Reference!$C$4)&lt;1,0,IF(AND(YEARFRAC('Client Info'!M1583,Reference!$C$4)&gt;=1,YEARFRAC('Client Info'!M1583,Reference!$C$4)&lt;=3),5,IF(AND(YEARFRAC('Client Info'!M1583,Reference!$C$4)&gt;=4,YEARFRAC('Client Info'!M1583,Reference!$C$4)&lt;=7),15,IF(YEARFRAC('Client Info'!M1583,Reference!$C$4)&gt;=8,25,IF(YEARFRAC('Client Info'!M1583,Reference!$C$4)=YEARFRAC('Client Info'!M1583,Reference!$C$4),0,0))))))))</f>
        <v>25</v>
      </c>
      <c r="D1583" s="19">
        <f>IF(OR('Client Info'!J1583=Reference!$A$7),0,IF(OR(Reference!$A$5='Client Info'!J1583, 'Client Info'!J1583=Reference!$A$19,'Client Info'!J1583=Reference!$A$23,'Client Info'!J1583=Reference!$A$12),25, IF(OR('Client Info'!J1583=Reference!$A$6, 'Client Info'!J1583=Reference!$A$16),15, IF(OR('Client Info'!J1583=Reference!$A$4,'Client Info'!J1583=Reference!$A$13,'Client Info'!J1583=Reference!$A$17,),5,0))))</f>
        <v>15</v>
      </c>
      <c r="E1583" s="19">
        <f>IF('Client Info'!O1583&lt;Reference!$E$5,0,IF(AND('Client Info'!O1583&gt;=Reference!$E$5,'Client Info'!O1583&lt;Reference!$E$6),5,IF(AND('Client Info'!O1583&gt;=Reference!$E$6,'Client Info'!O1583&lt;Reference!$E$7),15,IF(Reference!$E$7&lt;='Client Info'!O1583,25))))</f>
        <v>5</v>
      </c>
      <c r="F1583" s="19">
        <f>IF(OR('Client Info'!R1583=Reference!$B$4,'Client Info'!R1583=Reference!$B$5,'Client Info'!R1583=Reference!$B$6),25,0)</f>
        <v>25</v>
      </c>
      <c r="G1583" s="19">
        <f t="shared" ca="1" si="26"/>
        <v>70</v>
      </c>
      <c r="H1583" s="19" t="s">
        <v>809</v>
      </c>
    </row>
    <row r="1584" spans="1:8" x14ac:dyDescent="0.35">
      <c r="A1584" s="7" t="str">
        <f>VLOOKUP(B1584,'Client Info'!$A:$B,2, FALSE)</f>
        <v>Ken Higgins</v>
      </c>
      <c r="B1584" s="19" t="str">
        <f>'Client Info'!A1584</f>
        <v>EDC1745g</v>
      </c>
      <c r="C1584" s="19" t="str">
        <f>(IF('Client Info'!M1584="","",(IF(YEARFRAC('Client Info'!M1584,Reference!$C$4)&lt;1,0,IF(AND(YEARFRAC('Client Info'!M1584,Reference!$C$4)&gt;=1,YEARFRAC('Client Info'!M1584,Reference!$C$4)&lt;=3),5,IF(AND(YEARFRAC('Client Info'!M1584,Reference!$C$4)&gt;=4,YEARFRAC('Client Info'!M1584,Reference!$C$4)&lt;=7),15,IF(YEARFRAC('Client Info'!M1584,Reference!$C$4)&gt;=8,25,IF(YEARFRAC('Client Info'!M1584,Reference!$C$4)=YEARFRAC('Client Info'!M1584,Reference!$C$4),0,0))))))))</f>
        <v/>
      </c>
      <c r="D1584" s="19">
        <f>IF(OR('Client Info'!J1584=Reference!$A$7),0,IF(OR(Reference!$A$5='Client Info'!J1584, 'Client Info'!J1584=Reference!$A$19,'Client Info'!J1584=Reference!$A$23,'Client Info'!J1584=Reference!$A$12),25, IF(OR('Client Info'!J1584=Reference!$A$6, 'Client Info'!J1584=Reference!$A$16),15, IF(OR('Client Info'!J1584=Reference!$A$4,'Client Info'!J1584=Reference!$A$13,'Client Info'!J1584=Reference!$A$17,),5,0))))</f>
        <v>5</v>
      </c>
      <c r="E1584" s="19">
        <f>IF('Client Info'!O1584&lt;Reference!$E$5,0,IF(AND('Client Info'!O1584&gt;=Reference!$E$5,'Client Info'!O1584&lt;Reference!$E$6),5,IF(AND('Client Info'!O1584&gt;=Reference!$E$6,'Client Info'!O1584&lt;Reference!$E$7),15,IF(Reference!$E$7&lt;='Client Info'!O1584,25))))</f>
        <v>0</v>
      </c>
      <c r="F1584" s="19">
        <f>IF(OR('Client Info'!R1584=Reference!$B$4,'Client Info'!R1584=Reference!$B$5,'Client Info'!R1584=Reference!$B$6),25,0)</f>
        <v>0</v>
      </c>
      <c r="G1584" s="19">
        <f t="shared" si="26"/>
        <v>5</v>
      </c>
      <c r="H1584" s="19" t="s">
        <v>2520</v>
      </c>
    </row>
    <row r="1585" spans="1:8" x14ac:dyDescent="0.35">
      <c r="A1585" s="7" t="str">
        <f>VLOOKUP(B1585,'Client Info'!$A:$B,2, FALSE)</f>
        <v>Clare Briglio</v>
      </c>
      <c r="B1585" s="19" t="str">
        <f>'Client Info'!A1585</f>
        <v>EDC1689g</v>
      </c>
      <c r="C1585" s="19">
        <f ca="1">(IF('Client Info'!M1585="","",(IF(YEARFRAC('Client Info'!M1585,Reference!$C$4)&lt;1,0,IF(AND(YEARFRAC('Client Info'!M1585,Reference!$C$4)&gt;=1,YEARFRAC('Client Info'!M1585,Reference!$C$4)&lt;=3),5,IF(AND(YEARFRAC('Client Info'!M1585,Reference!$C$4)&gt;=4,YEARFRAC('Client Info'!M1585,Reference!$C$4)&lt;=7),15,IF(YEARFRAC('Client Info'!M1585,Reference!$C$4)&gt;=8,25,IF(YEARFRAC('Client Info'!M1585,Reference!$C$4)=YEARFRAC('Client Info'!M1585,Reference!$C$4),0,0))))))))</f>
        <v>15</v>
      </c>
      <c r="D1585" s="19">
        <f>IF(OR('Client Info'!J1585=Reference!$A$7),0,IF(OR(Reference!$A$5='Client Info'!J1585, 'Client Info'!J1585=Reference!$A$19,'Client Info'!J1585=Reference!$A$23,'Client Info'!J1585=Reference!$A$12),25, IF(OR('Client Info'!J1585=Reference!$A$6, 'Client Info'!J1585=Reference!$A$16),15, IF(OR('Client Info'!J1585=Reference!$A$4,'Client Info'!J1585=Reference!$A$13,'Client Info'!J1585=Reference!$A$17,),5,0))))</f>
        <v>5</v>
      </c>
      <c r="E1585" s="19">
        <f>IF('Client Info'!O1585&lt;Reference!$E$5,0,IF(AND('Client Info'!O1585&gt;=Reference!$E$5,'Client Info'!O1585&lt;Reference!$E$6),5,IF(AND('Client Info'!O1585&gt;=Reference!$E$6,'Client Info'!O1585&lt;Reference!$E$7),15,IF(Reference!$E$7&lt;='Client Info'!O1585,25))))</f>
        <v>0</v>
      </c>
      <c r="F1585" s="19">
        <f>IF(OR('Client Info'!R1585=Reference!$B$4,'Client Info'!R1585=Reference!$B$5,'Client Info'!R1585=Reference!$B$6),25,0)</f>
        <v>25</v>
      </c>
      <c r="G1585" s="19">
        <f t="shared" ca="1" si="26"/>
        <v>45</v>
      </c>
      <c r="H1585" s="19" t="s">
        <v>809</v>
      </c>
    </row>
    <row r="1586" spans="1:8" x14ac:dyDescent="0.35">
      <c r="A1586" s="7" t="str">
        <f>VLOOKUP(B1586,'Client Info'!$A:$B,2, FALSE)</f>
        <v>Carolyn McCall</v>
      </c>
      <c r="B1586" s="19" t="str">
        <f>'Client Info'!A1586</f>
        <v>EDC1878g</v>
      </c>
      <c r="C1586" s="19">
        <f ca="1">(IF('Client Info'!M1586="","",(IF(YEARFRAC('Client Info'!M1586,Reference!$C$4)&lt;1,0,IF(AND(YEARFRAC('Client Info'!M1586,Reference!$C$4)&gt;=1,YEARFRAC('Client Info'!M1586,Reference!$C$4)&lt;=3),5,IF(AND(YEARFRAC('Client Info'!M1586,Reference!$C$4)&gt;=4,YEARFRAC('Client Info'!M1586,Reference!$C$4)&lt;=7),15,IF(YEARFRAC('Client Info'!M1586,Reference!$C$4)&gt;=8,25,IF(YEARFRAC('Client Info'!M1586,Reference!$C$4)=YEARFRAC('Client Info'!M1586,Reference!$C$4),0,0))))))))</f>
        <v>0</v>
      </c>
      <c r="D1586" s="19">
        <f>IF(OR('Client Info'!J1586=Reference!$A$7),0,IF(OR(Reference!$A$5='Client Info'!J1586, 'Client Info'!J1586=Reference!$A$19,'Client Info'!J1586=Reference!$A$23,'Client Info'!J1586=Reference!$A$12),25, IF(OR('Client Info'!J1586=Reference!$A$6, 'Client Info'!J1586=Reference!$A$16),15, IF(OR('Client Info'!J1586=Reference!$A$4,'Client Info'!J1586=Reference!$A$13,'Client Info'!J1586=Reference!$A$17,),5,0))))</f>
        <v>0</v>
      </c>
      <c r="E1586" s="19">
        <f>IF('Client Info'!O1586&lt;Reference!$E$5,0,IF(AND('Client Info'!O1586&gt;=Reference!$E$5,'Client Info'!O1586&lt;Reference!$E$6),5,IF(AND('Client Info'!O1586&gt;=Reference!$E$6,'Client Info'!O1586&lt;Reference!$E$7),15,IF(Reference!$E$7&lt;='Client Info'!O1586,25))))</f>
        <v>0</v>
      </c>
      <c r="F1586" s="19">
        <f>IF(OR('Client Info'!R1586=Reference!$B$4,'Client Info'!R1586=Reference!$B$5,'Client Info'!R1586=Reference!$B$6),25,0)</f>
        <v>0</v>
      </c>
      <c r="G1586" s="19">
        <f t="shared" ca="1" si="26"/>
        <v>0</v>
      </c>
      <c r="H1586" s="19" t="s">
        <v>3638</v>
      </c>
    </row>
    <row r="1587" spans="1:8" x14ac:dyDescent="0.35">
      <c r="A1587" s="7" t="str">
        <f>VLOOKUP(B1587,'Client Info'!$A:$B,2, FALSE)</f>
        <v>Marvin Boateng</v>
      </c>
      <c r="B1587" s="19" t="str">
        <f>'Client Info'!A1587</f>
        <v>EDC2888</v>
      </c>
      <c r="C1587" s="19">
        <f ca="1">(IF('Client Info'!M1587="","",(IF(YEARFRAC('Client Info'!M1587,Reference!$C$4)&lt;1,0,IF(AND(YEARFRAC('Client Info'!M1587,Reference!$C$4)&gt;=1,YEARFRAC('Client Info'!M1587,Reference!$C$4)&lt;=3),5,IF(AND(YEARFRAC('Client Info'!M1587,Reference!$C$4)&gt;=4,YEARFRAC('Client Info'!M1587,Reference!$C$4)&lt;=7),15,IF(YEARFRAC('Client Info'!M1587,Reference!$C$4)&gt;=8,25,IF(YEARFRAC('Client Info'!M1587,Reference!$C$4)=YEARFRAC('Client Info'!M1587,Reference!$C$4),0,0))))))))</f>
        <v>0</v>
      </c>
      <c r="D1587" s="19">
        <f>IF(OR('Client Info'!J1587=Reference!$A$7),0,IF(OR(Reference!$A$5='Client Info'!J1587, 'Client Info'!J1587=Reference!$A$19,'Client Info'!J1587=Reference!$A$23,'Client Info'!J1587=Reference!$A$12),25, IF(OR('Client Info'!J1587=Reference!$A$6, 'Client Info'!J1587=Reference!$A$16),15, IF(OR('Client Info'!J1587=Reference!$A$4,'Client Info'!J1587=Reference!$A$13,'Client Info'!J1587=Reference!$A$17,),5,0))))</f>
        <v>5</v>
      </c>
      <c r="E1587" s="19">
        <f>IF('Client Info'!O1587&lt;Reference!$E$5,0,IF(AND('Client Info'!O1587&gt;=Reference!$E$5,'Client Info'!O1587&lt;Reference!$E$6),5,IF(AND('Client Info'!O1587&gt;=Reference!$E$6,'Client Info'!O1587&lt;Reference!$E$7),15,IF(Reference!$E$7&lt;='Client Info'!O1587,25))))</f>
        <v>0</v>
      </c>
      <c r="F1587" s="19">
        <f>IF(OR('Client Info'!R1587=Reference!$B$4,'Client Info'!R1587=Reference!$B$5,'Client Info'!R1587=Reference!$B$6),25,0)</f>
        <v>0</v>
      </c>
      <c r="G1587" s="19">
        <f t="shared" ca="1" si="26"/>
        <v>5</v>
      </c>
      <c r="H1587" s="19" t="s">
        <v>921</v>
      </c>
    </row>
    <row r="1588" spans="1:8" x14ac:dyDescent="0.35">
      <c r="A1588" s="7" t="str">
        <f>VLOOKUP(B1588,'Client Info'!$A:$B,2, FALSE)</f>
        <v>Ray Bowman</v>
      </c>
      <c r="B1588" s="19" t="str">
        <f>'Client Info'!A1588</f>
        <v>EDC2807DR</v>
      </c>
      <c r="C1588" s="19">
        <f ca="1">(IF('Client Info'!M1588="","",(IF(YEARFRAC('Client Info'!M1588,Reference!$C$4)&lt;1,0,IF(AND(YEARFRAC('Client Info'!M1588,Reference!$C$4)&gt;=1,YEARFRAC('Client Info'!M1588,Reference!$C$4)&lt;=3),5,IF(AND(YEARFRAC('Client Info'!M1588,Reference!$C$4)&gt;=4,YEARFRAC('Client Info'!M1588,Reference!$C$4)&lt;=7),15,IF(YEARFRAC('Client Info'!M1588,Reference!$C$4)&gt;=8,25,IF(YEARFRAC('Client Info'!M1588,Reference!$C$4)=YEARFRAC('Client Info'!M1588,Reference!$C$4),0,0))))))))</f>
        <v>5</v>
      </c>
      <c r="D1588" s="19">
        <f>IF(OR('Client Info'!J1588=Reference!$A$7),0,IF(OR(Reference!$A$5='Client Info'!J1588, 'Client Info'!J1588=Reference!$A$19,'Client Info'!J1588=Reference!$A$23,'Client Info'!J1588=Reference!$A$12),25, IF(OR('Client Info'!J1588=Reference!$A$6, 'Client Info'!J1588=Reference!$A$16),15, IF(OR('Client Info'!J1588=Reference!$A$4,'Client Info'!J1588=Reference!$A$13,'Client Info'!J1588=Reference!$A$17,),5,0))))</f>
        <v>0</v>
      </c>
      <c r="E1588" s="19">
        <f>IF('Client Info'!O1588&lt;Reference!$E$5,0,IF(AND('Client Info'!O1588&gt;=Reference!$E$5,'Client Info'!O1588&lt;Reference!$E$6),5,IF(AND('Client Info'!O1588&gt;=Reference!$E$6,'Client Info'!O1588&lt;Reference!$E$7),15,IF(Reference!$E$7&lt;='Client Info'!O1588,25))))</f>
        <v>15</v>
      </c>
      <c r="F1588" s="19">
        <f>IF(OR('Client Info'!R1588=Reference!$B$4,'Client Info'!R1588=Reference!$B$5,'Client Info'!R1588=Reference!$B$6),25,0)</f>
        <v>25</v>
      </c>
      <c r="G1588" s="19">
        <f t="shared" ca="1" si="26"/>
        <v>45</v>
      </c>
      <c r="H1588" s="19" t="s">
        <v>912</v>
      </c>
    </row>
    <row r="1589" spans="1:8" x14ac:dyDescent="0.35">
      <c r="A1589" s="7" t="str">
        <f>VLOOKUP(B1589,'Client Info'!$A:$B,2, FALSE)</f>
        <v>Anthony C. Elliott</v>
      </c>
      <c r="B1589" s="19" t="str">
        <f>'Client Info'!A1589</f>
        <v>EDC2851</v>
      </c>
      <c r="C1589" s="19" t="str">
        <f>(IF('Client Info'!M1589="","",(IF(YEARFRAC('Client Info'!M1589,Reference!$C$4)&lt;1,0,IF(AND(YEARFRAC('Client Info'!M1589,Reference!$C$4)&gt;=1,YEARFRAC('Client Info'!M1589,Reference!$C$4)&lt;=3),5,IF(AND(YEARFRAC('Client Info'!M1589,Reference!$C$4)&gt;=4,YEARFRAC('Client Info'!M1589,Reference!$C$4)&lt;=7),15,IF(YEARFRAC('Client Info'!M1589,Reference!$C$4)&gt;=8,25,IF(YEARFRAC('Client Info'!M1589,Reference!$C$4)=YEARFRAC('Client Info'!M1589,Reference!$C$4),0,0))))))))</f>
        <v/>
      </c>
      <c r="D1589" s="19">
        <f>IF(OR('Client Info'!J1589=Reference!$A$7),0,IF(OR(Reference!$A$5='Client Info'!J1589, 'Client Info'!J1589=Reference!$A$19,'Client Info'!J1589=Reference!$A$23,'Client Info'!J1589=Reference!$A$12),25, IF(OR('Client Info'!J1589=Reference!$A$6, 'Client Info'!J1589=Reference!$A$16),15, IF(OR('Client Info'!J1589=Reference!$A$4,'Client Info'!J1589=Reference!$A$13,'Client Info'!J1589=Reference!$A$17,),5,0))))</f>
        <v>5</v>
      </c>
      <c r="E1589" s="19">
        <f>IF('Client Info'!O1589&lt;Reference!$E$5,0,IF(AND('Client Info'!O1589&gt;=Reference!$E$5,'Client Info'!O1589&lt;Reference!$E$6),5,IF(AND('Client Info'!O1589&gt;=Reference!$E$6,'Client Info'!O1589&lt;Reference!$E$7),15,IF(Reference!$E$7&lt;='Client Info'!O1589,25))))</f>
        <v>0</v>
      </c>
      <c r="F1589" s="19">
        <f>IF(OR('Client Info'!R1589=Reference!$B$4,'Client Info'!R1589=Reference!$B$5,'Client Info'!R1589=Reference!$B$6),25,0)</f>
        <v>25</v>
      </c>
      <c r="G1589" s="19">
        <f t="shared" si="26"/>
        <v>30</v>
      </c>
      <c r="H1589" s="19" t="s">
        <v>1365</v>
      </c>
    </row>
    <row r="1590" spans="1:8" x14ac:dyDescent="0.35">
      <c r="A1590" s="7" t="str">
        <f>VLOOKUP(B1590,'Client Info'!$A:$B,2, FALSE)</f>
        <v>Clare Briglio</v>
      </c>
      <c r="B1590" s="19" t="str">
        <f>'Client Info'!A1590</f>
        <v>EDC1778g</v>
      </c>
      <c r="C1590" s="19" t="str">
        <f>(IF('Client Info'!M1590="","",(IF(YEARFRAC('Client Info'!M1590,Reference!$C$4)&lt;1,0,IF(AND(YEARFRAC('Client Info'!M1590,Reference!$C$4)&gt;=1,YEARFRAC('Client Info'!M1590,Reference!$C$4)&lt;=3),5,IF(AND(YEARFRAC('Client Info'!M1590,Reference!$C$4)&gt;=4,YEARFRAC('Client Info'!M1590,Reference!$C$4)&lt;=7),15,IF(YEARFRAC('Client Info'!M1590,Reference!$C$4)&gt;=8,25,IF(YEARFRAC('Client Info'!M1590,Reference!$C$4)=YEARFRAC('Client Info'!M1590,Reference!$C$4),0,0))))))))</f>
        <v/>
      </c>
      <c r="D1590" s="19">
        <f>IF(OR('Client Info'!J1590=Reference!$A$7),0,IF(OR(Reference!$A$5='Client Info'!J1590, 'Client Info'!J1590=Reference!$A$19,'Client Info'!J1590=Reference!$A$23,'Client Info'!J1590=Reference!$A$12),25, IF(OR('Client Info'!J1590=Reference!$A$6, 'Client Info'!J1590=Reference!$A$16),15, IF(OR('Client Info'!J1590=Reference!$A$4,'Client Info'!J1590=Reference!$A$13,'Client Info'!J1590=Reference!$A$17,),5,0))))</f>
        <v>15</v>
      </c>
      <c r="E1590" s="19">
        <f>IF('Client Info'!O1590&lt;Reference!$E$5,0,IF(AND('Client Info'!O1590&gt;=Reference!$E$5,'Client Info'!O1590&lt;Reference!$E$6),5,IF(AND('Client Info'!O1590&gt;=Reference!$E$6,'Client Info'!O1590&lt;Reference!$E$7),15,IF(Reference!$E$7&lt;='Client Info'!O1590,25))))</f>
        <v>0</v>
      </c>
      <c r="F1590" s="19">
        <f>IF(OR('Client Info'!R1590=Reference!$B$4,'Client Info'!R1590=Reference!$B$5,'Client Info'!R1590=Reference!$B$6),25,0)</f>
        <v>0</v>
      </c>
      <c r="G1590" s="19">
        <f t="shared" si="26"/>
        <v>15</v>
      </c>
      <c r="H1590" s="19" t="s">
        <v>809</v>
      </c>
    </row>
    <row r="1591" spans="1:8" x14ac:dyDescent="0.35">
      <c r="A1591" s="7" t="str">
        <f>VLOOKUP(B1591,'Client Info'!$A:$B,2, FALSE)</f>
        <v>Sylvia Martini</v>
      </c>
      <c r="B1591" s="19" t="str">
        <f>'Client Info'!A1591</f>
        <v>EDC2978</v>
      </c>
      <c r="C1591" s="19">
        <f ca="1">(IF('Client Info'!M1591="","",(IF(YEARFRAC('Client Info'!M1591,Reference!$C$4)&lt;1,0,IF(AND(YEARFRAC('Client Info'!M1591,Reference!$C$4)&gt;=1,YEARFRAC('Client Info'!M1591,Reference!$C$4)&lt;=3),5,IF(AND(YEARFRAC('Client Info'!M1591,Reference!$C$4)&gt;=4,YEARFRAC('Client Info'!M1591,Reference!$C$4)&lt;=7),15,IF(YEARFRAC('Client Info'!M1591,Reference!$C$4)&gt;=8,25,IF(YEARFRAC('Client Info'!M1591,Reference!$C$4)=YEARFRAC('Client Info'!M1591,Reference!$C$4),0,0))))))))</f>
        <v>0</v>
      </c>
      <c r="D1591" s="19">
        <f>IF(OR('Client Info'!J1591=Reference!$A$7),0,IF(OR(Reference!$A$5='Client Info'!J1591, 'Client Info'!J1591=Reference!$A$19,'Client Info'!J1591=Reference!$A$23,'Client Info'!J1591=Reference!$A$12),25, IF(OR('Client Info'!J1591=Reference!$A$6, 'Client Info'!J1591=Reference!$A$16),15, IF(OR('Client Info'!J1591=Reference!$A$4,'Client Info'!J1591=Reference!$A$13,'Client Info'!J1591=Reference!$A$17,),5,0))))</f>
        <v>5</v>
      </c>
      <c r="E1591" s="19">
        <f>IF('Client Info'!O1591&lt;Reference!$E$5,0,IF(AND('Client Info'!O1591&gt;=Reference!$E$5,'Client Info'!O1591&lt;Reference!$E$6),5,IF(AND('Client Info'!O1591&gt;=Reference!$E$6,'Client Info'!O1591&lt;Reference!$E$7),15,IF(Reference!$E$7&lt;='Client Info'!O1591,25))))</f>
        <v>0</v>
      </c>
      <c r="F1591" s="19">
        <f>IF(OR('Client Info'!R1591=Reference!$B$4,'Client Info'!R1591=Reference!$B$5,'Client Info'!R1591=Reference!$B$6),25,0)</f>
        <v>0</v>
      </c>
      <c r="G1591" s="19">
        <f t="shared" ca="1" si="26"/>
        <v>5</v>
      </c>
      <c r="H1591" s="19" t="s">
        <v>822</v>
      </c>
    </row>
    <row r="1592" spans="1:8" x14ac:dyDescent="0.35">
      <c r="A1592" s="7" t="str">
        <f>VLOOKUP(B1592,'Client Info'!$A:$B,2, FALSE)</f>
        <v/>
      </c>
      <c r="B1592" s="19" t="str">
        <f>'Client Info'!A1592</f>
        <v>EDC2206</v>
      </c>
      <c r="C1592" s="19" t="str">
        <f>(IF('Client Info'!M1592="","",(IF(YEARFRAC('Client Info'!M1592,Reference!$C$4)&lt;1,0,IF(AND(YEARFRAC('Client Info'!M1592,Reference!$C$4)&gt;=1,YEARFRAC('Client Info'!M1592,Reference!$C$4)&lt;=3),5,IF(AND(YEARFRAC('Client Info'!M1592,Reference!$C$4)&gt;=4,YEARFRAC('Client Info'!M1592,Reference!$C$4)&lt;=7),15,IF(YEARFRAC('Client Info'!M1592,Reference!$C$4)&gt;=8,25,IF(YEARFRAC('Client Info'!M1592,Reference!$C$4)=YEARFRAC('Client Info'!M1592,Reference!$C$4),0,0))))))))</f>
        <v/>
      </c>
      <c r="D1592" s="19">
        <f>IF(OR('Client Info'!J1592=Reference!$A$7),0,IF(OR(Reference!$A$5='Client Info'!J1592, 'Client Info'!J1592=Reference!$A$19,'Client Info'!J1592=Reference!$A$23,'Client Info'!J1592=Reference!$A$12),25, IF(OR('Client Info'!J1592=Reference!$A$6, 'Client Info'!J1592=Reference!$A$16),15, IF(OR('Client Info'!J1592=Reference!$A$4,'Client Info'!J1592=Reference!$A$13,'Client Info'!J1592=Reference!$A$17,),5,0))))</f>
        <v>0</v>
      </c>
      <c r="E1592" s="19">
        <f>IF('Client Info'!O1592&lt;Reference!$E$5,0,IF(AND('Client Info'!O1592&gt;=Reference!$E$5,'Client Info'!O1592&lt;Reference!$E$6),5,IF(AND('Client Info'!O1592&gt;=Reference!$E$6,'Client Info'!O1592&lt;Reference!$E$7),15,IF(Reference!$E$7&lt;='Client Info'!O1592,25))))</f>
        <v>0</v>
      </c>
      <c r="F1592" s="19">
        <f>IF(OR('Client Info'!R1592=Reference!$B$4,'Client Info'!R1592=Reference!$B$5,'Client Info'!R1592=Reference!$B$6),25,0)</f>
        <v>0</v>
      </c>
      <c r="G1592" s="19">
        <f t="shared" si="26"/>
        <v>0</v>
      </c>
      <c r="H1592" s="19" t="s">
        <v>1030</v>
      </c>
    </row>
    <row r="1593" spans="1:8" x14ac:dyDescent="0.35">
      <c r="A1593" s="7" t="str">
        <f>VLOOKUP(B1593,'Client Info'!$A:$B,2, FALSE)</f>
        <v>Patricia V  Schmucker</v>
      </c>
      <c r="B1593" s="19" t="str">
        <f>'Client Info'!A1593</f>
        <v>CITD0534</v>
      </c>
      <c r="C1593" s="19">
        <f ca="1">(IF('Client Info'!M1593="","",(IF(YEARFRAC('Client Info'!M1593,Reference!$C$4)&lt;1,0,IF(AND(YEARFRAC('Client Info'!M1593,Reference!$C$4)&gt;=1,YEARFRAC('Client Info'!M1593,Reference!$C$4)&lt;=3),5,IF(AND(YEARFRAC('Client Info'!M1593,Reference!$C$4)&gt;=4,YEARFRAC('Client Info'!M1593,Reference!$C$4)&lt;=7),15,IF(YEARFRAC('Client Info'!M1593,Reference!$C$4)&gt;=8,25,IF(YEARFRAC('Client Info'!M1593,Reference!$C$4)=YEARFRAC('Client Info'!M1593,Reference!$C$4),0,0))))))))</f>
        <v>15</v>
      </c>
      <c r="D1593" s="19">
        <f>IF(OR('Client Info'!J1593=Reference!$A$7),0,IF(OR(Reference!$A$5='Client Info'!J1593, 'Client Info'!J1593=Reference!$A$19,'Client Info'!J1593=Reference!$A$23,'Client Info'!J1593=Reference!$A$12),25, IF(OR('Client Info'!J1593=Reference!$A$6, 'Client Info'!J1593=Reference!$A$16),15, IF(OR('Client Info'!J1593=Reference!$A$4,'Client Info'!J1593=Reference!$A$13,'Client Info'!J1593=Reference!$A$17,),5,0))))</f>
        <v>25</v>
      </c>
      <c r="E1593" s="19">
        <f>IF('Client Info'!O1593&lt;Reference!$E$5,0,IF(AND('Client Info'!O1593&gt;=Reference!$E$5,'Client Info'!O1593&lt;Reference!$E$6),5,IF(AND('Client Info'!O1593&gt;=Reference!$E$6,'Client Info'!O1593&lt;Reference!$E$7),15,IF(Reference!$E$7&lt;='Client Info'!O1593,25))))</f>
        <v>15</v>
      </c>
      <c r="F1593" s="19">
        <f>IF(OR('Client Info'!R1593=Reference!$B$4,'Client Info'!R1593=Reference!$B$5,'Client Info'!R1593=Reference!$B$6),25,0)</f>
        <v>0</v>
      </c>
      <c r="G1593" s="19">
        <f t="shared" ca="1" si="26"/>
        <v>55</v>
      </c>
      <c r="H1593" s="19" t="s">
        <v>1605</v>
      </c>
    </row>
    <row r="1594" spans="1:8" x14ac:dyDescent="0.35">
      <c r="A1594" s="7" t="str">
        <f>VLOOKUP(B1594,'Client Info'!$A:$B,2, FALSE)</f>
        <v>Georg Winkler</v>
      </c>
      <c r="B1594" s="19" t="str">
        <f>'Client Info'!A1594</f>
        <v>EDC1797</v>
      </c>
      <c r="C1594" s="19">
        <f ca="1">(IF('Client Info'!M1594="","",(IF(YEARFRAC('Client Info'!M1594,Reference!$C$4)&lt;1,0,IF(AND(YEARFRAC('Client Info'!M1594,Reference!$C$4)&gt;=1,YEARFRAC('Client Info'!M1594,Reference!$C$4)&lt;=3),5,IF(AND(YEARFRAC('Client Info'!M1594,Reference!$C$4)&gt;=4,YEARFRAC('Client Info'!M1594,Reference!$C$4)&lt;=7),15,IF(YEARFRAC('Client Info'!M1594,Reference!$C$4)&gt;=8,25,IF(YEARFRAC('Client Info'!M1594,Reference!$C$4)=YEARFRAC('Client Info'!M1594,Reference!$C$4),0,0))))))))</f>
        <v>15</v>
      </c>
      <c r="D1594" s="19">
        <f>IF(OR('Client Info'!J1594=Reference!$A$7),0,IF(OR(Reference!$A$5='Client Info'!J1594, 'Client Info'!J1594=Reference!$A$19,'Client Info'!J1594=Reference!$A$23,'Client Info'!J1594=Reference!$A$12),25, IF(OR('Client Info'!J1594=Reference!$A$6, 'Client Info'!J1594=Reference!$A$16),15, IF(OR('Client Info'!J1594=Reference!$A$4,'Client Info'!J1594=Reference!$A$13,'Client Info'!J1594=Reference!$A$17,),5,0))))</f>
        <v>5</v>
      </c>
      <c r="E1594" s="19">
        <f>IF('Client Info'!O1594&lt;Reference!$E$5,0,IF(AND('Client Info'!O1594&gt;=Reference!$E$5,'Client Info'!O1594&lt;Reference!$E$6),5,IF(AND('Client Info'!O1594&gt;=Reference!$E$6,'Client Info'!O1594&lt;Reference!$E$7),15,IF(Reference!$E$7&lt;='Client Info'!O1594,25))))</f>
        <v>15</v>
      </c>
      <c r="F1594" s="19">
        <f>IF(OR('Client Info'!R1594=Reference!$B$4,'Client Info'!R1594=Reference!$B$5,'Client Info'!R1594=Reference!$B$6),25,0)</f>
        <v>0</v>
      </c>
      <c r="G1594" s="19">
        <f t="shared" ca="1" si="26"/>
        <v>35</v>
      </c>
      <c r="H1594" s="19" t="s">
        <v>1063</v>
      </c>
    </row>
    <row r="1595" spans="1:8" x14ac:dyDescent="0.35">
      <c r="A1595" s="7" t="str">
        <f>VLOOKUP(B1595,'Client Info'!$A:$B,2, FALSE)</f>
        <v>Karen Scuncio</v>
      </c>
      <c r="B1595" s="19" t="str">
        <f>'Client Info'!A1595</f>
        <v>EDC2669T</v>
      </c>
      <c r="C1595" s="19">
        <f ca="1">(IF('Client Info'!M1595="","",(IF(YEARFRAC('Client Info'!M1595,Reference!$C$4)&lt;1,0,IF(AND(YEARFRAC('Client Info'!M1595,Reference!$C$4)&gt;=1,YEARFRAC('Client Info'!M1595,Reference!$C$4)&lt;=3),5,IF(AND(YEARFRAC('Client Info'!M1595,Reference!$C$4)&gt;=4,YEARFRAC('Client Info'!M1595,Reference!$C$4)&lt;=7),15,IF(YEARFRAC('Client Info'!M1595,Reference!$C$4)&gt;=8,25,IF(YEARFRAC('Client Info'!M1595,Reference!$C$4)=YEARFRAC('Client Info'!M1595,Reference!$C$4),0,0))))))))</f>
        <v>25</v>
      </c>
      <c r="D1595" s="19">
        <f>IF(OR('Client Info'!J1595=Reference!$A$7),0,IF(OR(Reference!$A$5='Client Info'!J1595, 'Client Info'!J1595=Reference!$A$19,'Client Info'!J1595=Reference!$A$23,'Client Info'!J1595=Reference!$A$12),25, IF(OR('Client Info'!J1595=Reference!$A$6, 'Client Info'!J1595=Reference!$A$16),15, IF(OR('Client Info'!J1595=Reference!$A$4,'Client Info'!J1595=Reference!$A$13,'Client Info'!J1595=Reference!$A$17,),5,0))))</f>
        <v>25</v>
      </c>
      <c r="E1595" s="19">
        <f>IF('Client Info'!O1595&lt;Reference!$E$5,0,IF(AND('Client Info'!O1595&gt;=Reference!$E$5,'Client Info'!O1595&lt;Reference!$E$6),5,IF(AND('Client Info'!O1595&gt;=Reference!$E$6,'Client Info'!O1595&lt;Reference!$E$7),15,IF(Reference!$E$7&lt;='Client Info'!O1595,25))))</f>
        <v>15</v>
      </c>
      <c r="F1595" s="19">
        <f>IF(OR('Client Info'!R1595=Reference!$B$4,'Client Info'!R1595=Reference!$B$5,'Client Info'!R1595=Reference!$B$6),25,0)</f>
        <v>25</v>
      </c>
      <c r="G1595" s="19">
        <f t="shared" ca="1" si="26"/>
        <v>90</v>
      </c>
      <c r="H1595" s="19" t="s">
        <v>804</v>
      </c>
    </row>
    <row r="1596" spans="1:8" x14ac:dyDescent="0.35">
      <c r="A1596" s="7" t="str">
        <f>VLOOKUP(B1596,'Client Info'!$A:$B,2, FALSE)</f>
        <v>Gonzalo Fernandez</v>
      </c>
      <c r="B1596" s="19" t="str">
        <f>'Client Info'!A1596</f>
        <v>EDC2714</v>
      </c>
      <c r="C1596" s="19">
        <f ca="1">(IF('Client Info'!M1596="","",(IF(YEARFRAC('Client Info'!M1596,Reference!$C$4)&lt;1,0,IF(AND(YEARFRAC('Client Info'!M1596,Reference!$C$4)&gt;=1,YEARFRAC('Client Info'!M1596,Reference!$C$4)&lt;=3),5,IF(AND(YEARFRAC('Client Info'!M1596,Reference!$C$4)&gt;=4,YEARFRAC('Client Info'!M1596,Reference!$C$4)&lt;=7),15,IF(YEARFRAC('Client Info'!M1596,Reference!$C$4)&gt;=8,25,IF(YEARFRAC('Client Info'!M1596,Reference!$C$4)=YEARFRAC('Client Info'!M1596,Reference!$C$4),0,0))))))))</f>
        <v>25</v>
      </c>
      <c r="D1596" s="19">
        <f>IF(OR('Client Info'!J1596=Reference!$A$7),0,IF(OR(Reference!$A$5='Client Info'!J1596, 'Client Info'!J1596=Reference!$A$19,'Client Info'!J1596=Reference!$A$23,'Client Info'!J1596=Reference!$A$12),25, IF(OR('Client Info'!J1596=Reference!$A$6, 'Client Info'!J1596=Reference!$A$16),15, IF(OR('Client Info'!J1596=Reference!$A$4,'Client Info'!J1596=Reference!$A$13,'Client Info'!J1596=Reference!$A$17,),5,0))))</f>
        <v>25</v>
      </c>
      <c r="E1596" s="19">
        <f>IF('Client Info'!O1596&lt;Reference!$E$5,0,IF(AND('Client Info'!O1596&gt;=Reference!$E$5,'Client Info'!O1596&lt;Reference!$E$6),5,IF(AND('Client Info'!O1596&gt;=Reference!$E$6,'Client Info'!O1596&lt;Reference!$E$7),15,IF(Reference!$E$7&lt;='Client Info'!O1596,25))))</f>
        <v>25</v>
      </c>
      <c r="F1596" s="19">
        <f>IF(OR('Client Info'!R1596=Reference!$B$4,'Client Info'!R1596=Reference!$B$5,'Client Info'!R1596=Reference!$B$6),25,0)</f>
        <v>25</v>
      </c>
      <c r="G1596" s="19">
        <f t="shared" ca="1" si="26"/>
        <v>100</v>
      </c>
      <c r="H1596" s="19" t="s">
        <v>848</v>
      </c>
    </row>
    <row r="1597" spans="1:8" x14ac:dyDescent="0.35">
      <c r="A1597" s="7" t="str">
        <f>VLOOKUP(B1597,'Client Info'!$A:$B,2, FALSE)</f>
        <v>Michael Kauffman</v>
      </c>
      <c r="B1597" s="19" t="str">
        <f>'Client Info'!A1597</f>
        <v>EDC1425</v>
      </c>
      <c r="C1597" s="19" t="str">
        <f>(IF('Client Info'!M1597="","",(IF(YEARFRAC('Client Info'!M1597,Reference!$C$4)&lt;1,0,IF(AND(YEARFRAC('Client Info'!M1597,Reference!$C$4)&gt;=1,YEARFRAC('Client Info'!M1597,Reference!$C$4)&lt;=3),5,IF(AND(YEARFRAC('Client Info'!M1597,Reference!$C$4)&gt;=4,YEARFRAC('Client Info'!M1597,Reference!$C$4)&lt;=7),15,IF(YEARFRAC('Client Info'!M1597,Reference!$C$4)&gt;=8,25,IF(YEARFRAC('Client Info'!M1597,Reference!$C$4)=YEARFRAC('Client Info'!M1597,Reference!$C$4),0,0))))))))</f>
        <v/>
      </c>
      <c r="D1597" s="19">
        <f>IF(OR('Client Info'!J1597=Reference!$A$7),0,IF(OR(Reference!$A$5='Client Info'!J1597, 'Client Info'!J1597=Reference!$A$19,'Client Info'!J1597=Reference!$A$23,'Client Info'!J1597=Reference!$A$12),25, IF(OR('Client Info'!J1597=Reference!$A$6, 'Client Info'!J1597=Reference!$A$16),15, IF(OR('Client Info'!J1597=Reference!$A$4,'Client Info'!J1597=Reference!$A$13,'Client Info'!J1597=Reference!$A$17,),5,0))))</f>
        <v>5</v>
      </c>
      <c r="E1597" s="19">
        <f>IF('Client Info'!O1597&lt;Reference!$E$5,0,IF(AND('Client Info'!O1597&gt;=Reference!$E$5,'Client Info'!O1597&lt;Reference!$E$6),5,IF(AND('Client Info'!O1597&gt;=Reference!$E$6,'Client Info'!O1597&lt;Reference!$E$7),15,IF(Reference!$E$7&lt;='Client Info'!O1597,25))))</f>
        <v>0</v>
      </c>
      <c r="F1597" s="19">
        <f>IF(OR('Client Info'!R1597=Reference!$B$4,'Client Info'!R1597=Reference!$B$5,'Client Info'!R1597=Reference!$B$6),25,0)</f>
        <v>0</v>
      </c>
      <c r="G1597" s="19">
        <f t="shared" si="26"/>
        <v>5</v>
      </c>
      <c r="H1597" s="19" t="s">
        <v>882</v>
      </c>
    </row>
    <row r="1598" spans="1:8" x14ac:dyDescent="0.35">
      <c r="A1598" s="7" t="str">
        <f>VLOOKUP(B1598,'Client Info'!$A:$B,2, FALSE)</f>
        <v>Gonzalo Fernandez</v>
      </c>
      <c r="B1598" s="19" t="str">
        <f>'Client Info'!A1598</f>
        <v>EDC1231</v>
      </c>
      <c r="C1598" s="19" t="str">
        <f>(IF('Client Info'!M1598="","",(IF(YEARFRAC('Client Info'!M1598,Reference!$C$4)&lt;1,0,IF(AND(YEARFRAC('Client Info'!M1598,Reference!$C$4)&gt;=1,YEARFRAC('Client Info'!M1598,Reference!$C$4)&lt;=3),5,IF(AND(YEARFRAC('Client Info'!M1598,Reference!$C$4)&gt;=4,YEARFRAC('Client Info'!M1598,Reference!$C$4)&lt;=7),15,IF(YEARFRAC('Client Info'!M1598,Reference!$C$4)&gt;=8,25,IF(YEARFRAC('Client Info'!M1598,Reference!$C$4)=YEARFRAC('Client Info'!M1598,Reference!$C$4),0,0))))))))</f>
        <v/>
      </c>
      <c r="D1598" s="19">
        <f>IF(OR('Client Info'!J1598=Reference!$A$7),0,IF(OR(Reference!$A$5='Client Info'!J1598, 'Client Info'!J1598=Reference!$A$19,'Client Info'!J1598=Reference!$A$23,'Client Info'!J1598=Reference!$A$12),25, IF(OR('Client Info'!J1598=Reference!$A$6, 'Client Info'!J1598=Reference!$A$16),15, IF(OR('Client Info'!J1598=Reference!$A$4,'Client Info'!J1598=Reference!$A$13,'Client Info'!J1598=Reference!$A$17,),5,0))))</f>
        <v>25</v>
      </c>
      <c r="E1598" s="19">
        <f>IF('Client Info'!O1598&lt;Reference!$E$5,0,IF(AND('Client Info'!O1598&gt;=Reference!$E$5,'Client Info'!O1598&lt;Reference!$E$6),5,IF(AND('Client Info'!O1598&gt;=Reference!$E$6,'Client Info'!O1598&lt;Reference!$E$7),15,IF(Reference!$E$7&lt;='Client Info'!O1598,25))))</f>
        <v>0</v>
      </c>
      <c r="F1598" s="19">
        <f>IF(OR('Client Info'!R1598=Reference!$B$4,'Client Info'!R1598=Reference!$B$5,'Client Info'!R1598=Reference!$B$6),25,0)</f>
        <v>0</v>
      </c>
      <c r="G1598" s="19">
        <f t="shared" si="26"/>
        <v>25</v>
      </c>
      <c r="H1598" s="19" t="s">
        <v>848</v>
      </c>
    </row>
    <row r="1599" spans="1:8" x14ac:dyDescent="0.35">
      <c r="A1599" s="7" t="str">
        <f>VLOOKUP(B1599,'Client Info'!$A:$B,2, FALSE)</f>
        <v>Alondra Gaytan</v>
      </c>
      <c r="B1599" s="19" t="str">
        <f>'Client Info'!A1599</f>
        <v>EDC2609T</v>
      </c>
      <c r="C1599" s="19">
        <f ca="1">(IF('Client Info'!M1599="","",(IF(YEARFRAC('Client Info'!M1599,Reference!$C$4)&lt;1,0,IF(AND(YEARFRAC('Client Info'!M1599,Reference!$C$4)&gt;=1,YEARFRAC('Client Info'!M1599,Reference!$C$4)&lt;=3),5,IF(AND(YEARFRAC('Client Info'!M1599,Reference!$C$4)&gt;=4,YEARFRAC('Client Info'!M1599,Reference!$C$4)&lt;=7),15,IF(YEARFRAC('Client Info'!M1599,Reference!$C$4)&gt;=8,25,IF(YEARFRAC('Client Info'!M1599,Reference!$C$4)=YEARFRAC('Client Info'!M1599,Reference!$C$4),0,0))))))))</f>
        <v>5</v>
      </c>
      <c r="D1599" s="19">
        <f>IF(OR('Client Info'!J1599=Reference!$A$7),0,IF(OR(Reference!$A$5='Client Info'!J1599, 'Client Info'!J1599=Reference!$A$19,'Client Info'!J1599=Reference!$A$23,'Client Info'!J1599=Reference!$A$12),25, IF(OR('Client Info'!J1599=Reference!$A$6, 'Client Info'!J1599=Reference!$A$16),15, IF(OR('Client Info'!J1599=Reference!$A$4,'Client Info'!J1599=Reference!$A$13,'Client Info'!J1599=Reference!$A$17,),5,0))))</f>
        <v>25</v>
      </c>
      <c r="E1599" s="19">
        <f>IF('Client Info'!O1599&lt;Reference!$E$5,0,IF(AND('Client Info'!O1599&gt;=Reference!$E$5,'Client Info'!O1599&lt;Reference!$E$6),5,IF(AND('Client Info'!O1599&gt;=Reference!$E$6,'Client Info'!O1599&lt;Reference!$E$7),15,IF(Reference!$E$7&lt;='Client Info'!O1599,25))))</f>
        <v>0</v>
      </c>
      <c r="F1599" s="19">
        <f>IF(OR('Client Info'!R1599=Reference!$B$4,'Client Info'!R1599=Reference!$B$5,'Client Info'!R1599=Reference!$B$6),25,0)</f>
        <v>0</v>
      </c>
      <c r="G1599" s="19">
        <f t="shared" ca="1" si="26"/>
        <v>30</v>
      </c>
      <c r="H1599" s="19" t="s">
        <v>885</v>
      </c>
    </row>
    <row r="1600" spans="1:8" x14ac:dyDescent="0.35">
      <c r="A1600" s="7" t="str">
        <f>VLOOKUP(B1600,'Client Info'!$A:$B,2, FALSE)</f>
        <v>Bill Bartels</v>
      </c>
      <c r="B1600" s="19" t="str">
        <f>'Client Info'!A1600</f>
        <v>EDC2725</v>
      </c>
      <c r="C1600" s="19" t="str">
        <f>(IF('Client Info'!M1600="","",(IF(YEARFRAC('Client Info'!M1600,Reference!$C$4)&lt;1,0,IF(AND(YEARFRAC('Client Info'!M1600,Reference!$C$4)&gt;=1,YEARFRAC('Client Info'!M1600,Reference!$C$4)&lt;=3),5,IF(AND(YEARFRAC('Client Info'!M1600,Reference!$C$4)&gt;=4,YEARFRAC('Client Info'!M1600,Reference!$C$4)&lt;=7),15,IF(YEARFRAC('Client Info'!M1600,Reference!$C$4)&gt;=8,25,IF(YEARFRAC('Client Info'!M1600,Reference!$C$4)=YEARFRAC('Client Info'!M1600,Reference!$C$4),0,0))))))))</f>
        <v/>
      </c>
      <c r="D1600" s="19">
        <f>IF(OR('Client Info'!J1600=Reference!$A$7),0,IF(OR(Reference!$A$5='Client Info'!J1600, 'Client Info'!J1600=Reference!$A$19,'Client Info'!J1600=Reference!$A$23,'Client Info'!J1600=Reference!$A$12),25, IF(OR('Client Info'!J1600=Reference!$A$6, 'Client Info'!J1600=Reference!$A$16),15, IF(OR('Client Info'!J1600=Reference!$A$4,'Client Info'!J1600=Reference!$A$13,'Client Info'!J1600=Reference!$A$17,),5,0))))</f>
        <v>5</v>
      </c>
      <c r="E1600" s="19">
        <f>IF('Client Info'!O1600&lt;Reference!$E$5,0,IF(AND('Client Info'!O1600&gt;=Reference!$E$5,'Client Info'!O1600&lt;Reference!$E$6),5,IF(AND('Client Info'!O1600&gt;=Reference!$E$6,'Client Info'!O1600&lt;Reference!$E$7),15,IF(Reference!$E$7&lt;='Client Info'!O1600,25))))</f>
        <v>0</v>
      </c>
      <c r="F1600" s="19">
        <f>IF(OR('Client Info'!R1600=Reference!$B$4,'Client Info'!R1600=Reference!$B$5,'Client Info'!R1600=Reference!$B$6),25,0)</f>
        <v>0</v>
      </c>
      <c r="G1600" s="19">
        <f t="shared" si="26"/>
        <v>5</v>
      </c>
      <c r="H1600" s="19" t="s">
        <v>812</v>
      </c>
    </row>
    <row r="1601" spans="1:8" x14ac:dyDescent="0.35">
      <c r="A1601" s="7" t="str">
        <f>VLOOKUP(B1601,'Client Info'!$A:$B,2, FALSE)</f>
        <v>Mary Anne Rooney</v>
      </c>
      <c r="B1601" s="19" t="str">
        <f>'Client Info'!A1601</f>
        <v>EDC0269</v>
      </c>
      <c r="C1601" s="19">
        <f ca="1">(IF('Client Info'!M1601="","",(IF(YEARFRAC('Client Info'!M1601,Reference!$C$4)&lt;1,0,IF(AND(YEARFRAC('Client Info'!M1601,Reference!$C$4)&gt;=1,YEARFRAC('Client Info'!M1601,Reference!$C$4)&lt;=3),5,IF(AND(YEARFRAC('Client Info'!M1601,Reference!$C$4)&gt;=4,YEARFRAC('Client Info'!M1601,Reference!$C$4)&lt;=7),15,IF(YEARFRAC('Client Info'!M1601,Reference!$C$4)&gt;=8,25,IF(YEARFRAC('Client Info'!M1601,Reference!$C$4)=YEARFRAC('Client Info'!M1601,Reference!$C$4),0,0))))))))</f>
        <v>25</v>
      </c>
      <c r="D1601" s="19">
        <f>IF(OR('Client Info'!J1601=Reference!$A$7),0,IF(OR(Reference!$A$5='Client Info'!J1601, 'Client Info'!J1601=Reference!$A$19,'Client Info'!J1601=Reference!$A$23,'Client Info'!J1601=Reference!$A$12),25, IF(OR('Client Info'!J1601=Reference!$A$6, 'Client Info'!J1601=Reference!$A$16),15, IF(OR('Client Info'!J1601=Reference!$A$4,'Client Info'!J1601=Reference!$A$13,'Client Info'!J1601=Reference!$A$17,),5,0))))</f>
        <v>0</v>
      </c>
      <c r="E1601" s="19">
        <f>IF('Client Info'!O1601&lt;Reference!$E$5,0,IF(AND('Client Info'!O1601&gt;=Reference!$E$5,'Client Info'!O1601&lt;Reference!$E$6),5,IF(AND('Client Info'!O1601&gt;=Reference!$E$6,'Client Info'!O1601&lt;Reference!$E$7),15,IF(Reference!$E$7&lt;='Client Info'!O1601,25))))</f>
        <v>15</v>
      </c>
      <c r="F1601" s="19">
        <f>IF(OR('Client Info'!R1601=Reference!$B$4,'Client Info'!R1601=Reference!$B$5,'Client Info'!R1601=Reference!$B$6),25,0)</f>
        <v>0</v>
      </c>
      <c r="G1601" s="19">
        <f t="shared" ca="1" si="26"/>
        <v>40</v>
      </c>
      <c r="H1601" s="19" t="s">
        <v>1659</v>
      </c>
    </row>
    <row r="1602" spans="1:8" x14ac:dyDescent="0.35">
      <c r="A1602" s="7" t="str">
        <f>VLOOKUP(B1602,'Client Info'!$A:$B,2, FALSE)</f>
        <v>Eric J. Zackrison</v>
      </c>
      <c r="B1602" s="19" t="str">
        <f>'Client Info'!A1602</f>
        <v>EDC2472</v>
      </c>
      <c r="C1602" s="19">
        <f ca="1">(IF('Client Info'!M1602="","",(IF(YEARFRAC('Client Info'!M1602,Reference!$C$4)&lt;1,0,IF(AND(YEARFRAC('Client Info'!M1602,Reference!$C$4)&gt;=1,YEARFRAC('Client Info'!M1602,Reference!$C$4)&lt;=3),5,IF(AND(YEARFRAC('Client Info'!M1602,Reference!$C$4)&gt;=4,YEARFRAC('Client Info'!M1602,Reference!$C$4)&lt;=7),15,IF(YEARFRAC('Client Info'!M1602,Reference!$C$4)&gt;=8,25,IF(YEARFRAC('Client Info'!M1602,Reference!$C$4)=YEARFRAC('Client Info'!M1602,Reference!$C$4),0,0))))))))</f>
        <v>5</v>
      </c>
      <c r="D1602" s="19">
        <f>IF(OR('Client Info'!J1602=Reference!$A$7),0,IF(OR(Reference!$A$5='Client Info'!J1602, 'Client Info'!J1602=Reference!$A$19,'Client Info'!J1602=Reference!$A$23,'Client Info'!J1602=Reference!$A$12),25, IF(OR('Client Info'!J1602=Reference!$A$6, 'Client Info'!J1602=Reference!$A$16),15, IF(OR('Client Info'!J1602=Reference!$A$4,'Client Info'!J1602=Reference!$A$13,'Client Info'!J1602=Reference!$A$17,),5,0))))</f>
        <v>5</v>
      </c>
      <c r="E1602" s="19">
        <f>IF('Client Info'!O1602&lt;Reference!$E$5,0,IF(AND('Client Info'!O1602&gt;=Reference!$E$5,'Client Info'!O1602&lt;Reference!$E$6),5,IF(AND('Client Info'!O1602&gt;=Reference!$E$6,'Client Info'!O1602&lt;Reference!$E$7),15,IF(Reference!$E$7&lt;='Client Info'!O1602,25))))</f>
        <v>0</v>
      </c>
      <c r="F1602" s="19">
        <f>IF(OR('Client Info'!R1602=Reference!$B$4,'Client Info'!R1602=Reference!$B$5,'Client Info'!R1602=Reference!$B$6),25,0)</f>
        <v>0</v>
      </c>
      <c r="G1602" s="19">
        <f t="shared" ca="1" si="26"/>
        <v>10</v>
      </c>
      <c r="H1602" s="19" t="s">
        <v>1367</v>
      </c>
    </row>
    <row r="1603" spans="1:8" x14ac:dyDescent="0.35">
      <c r="A1603" s="7" t="str">
        <f>VLOOKUP(B1603,'Client Info'!$A:$B,2, FALSE)</f>
        <v>Gonzalo Fernandez</v>
      </c>
      <c r="B1603" s="19" t="str">
        <f>'Client Info'!A1603</f>
        <v>EDC2136</v>
      </c>
      <c r="C1603" s="19" t="str">
        <f>(IF('Client Info'!M1603="","",(IF(YEARFRAC('Client Info'!M1603,Reference!$C$4)&lt;1,0,IF(AND(YEARFRAC('Client Info'!M1603,Reference!$C$4)&gt;=1,YEARFRAC('Client Info'!M1603,Reference!$C$4)&lt;=3),5,IF(AND(YEARFRAC('Client Info'!M1603,Reference!$C$4)&gt;=4,YEARFRAC('Client Info'!M1603,Reference!$C$4)&lt;=7),15,IF(YEARFRAC('Client Info'!M1603,Reference!$C$4)&gt;=8,25,IF(YEARFRAC('Client Info'!M1603,Reference!$C$4)=YEARFRAC('Client Info'!M1603,Reference!$C$4),0,0))))))))</f>
        <v/>
      </c>
      <c r="D1603" s="19">
        <f>IF(OR('Client Info'!J1603=Reference!$A$7),0,IF(OR(Reference!$A$5='Client Info'!J1603, 'Client Info'!J1603=Reference!$A$19,'Client Info'!J1603=Reference!$A$23,'Client Info'!J1603=Reference!$A$12),25, IF(OR('Client Info'!J1603=Reference!$A$6, 'Client Info'!J1603=Reference!$A$16),15, IF(OR('Client Info'!J1603=Reference!$A$4,'Client Info'!J1603=Reference!$A$13,'Client Info'!J1603=Reference!$A$17,),5,0))))</f>
        <v>15</v>
      </c>
      <c r="E1603" s="19">
        <f>IF('Client Info'!O1603&lt;Reference!$E$5,0,IF(AND('Client Info'!O1603&gt;=Reference!$E$5,'Client Info'!O1603&lt;Reference!$E$6),5,IF(AND('Client Info'!O1603&gt;=Reference!$E$6,'Client Info'!O1603&lt;Reference!$E$7),15,IF(Reference!$E$7&lt;='Client Info'!O1603,25))))</f>
        <v>0</v>
      </c>
      <c r="F1603" s="19">
        <f>IF(OR('Client Info'!R1603=Reference!$B$4,'Client Info'!R1603=Reference!$B$5,'Client Info'!R1603=Reference!$B$6),25,0)</f>
        <v>25</v>
      </c>
      <c r="G1603" s="19">
        <f t="shared" si="26"/>
        <v>40</v>
      </c>
      <c r="H1603" s="19" t="s">
        <v>848</v>
      </c>
    </row>
    <row r="1604" spans="1:8" x14ac:dyDescent="0.35">
      <c r="A1604" s="7" t="str">
        <f>VLOOKUP(B1604,'Client Info'!$A:$B,2, FALSE)</f>
        <v>Sylvia Martini</v>
      </c>
      <c r="B1604" s="19" t="str">
        <f>'Client Info'!A1604</f>
        <v>EDC2445DR</v>
      </c>
      <c r="C1604" s="19">
        <f ca="1">(IF('Client Info'!M1604="","",(IF(YEARFRAC('Client Info'!M1604,Reference!$C$4)&lt;1,0,IF(AND(YEARFRAC('Client Info'!M1604,Reference!$C$4)&gt;=1,YEARFRAC('Client Info'!M1604,Reference!$C$4)&lt;=3),5,IF(AND(YEARFRAC('Client Info'!M1604,Reference!$C$4)&gt;=4,YEARFRAC('Client Info'!M1604,Reference!$C$4)&lt;=7),15,IF(YEARFRAC('Client Info'!M1604,Reference!$C$4)&gt;=8,25,IF(YEARFRAC('Client Info'!M1604,Reference!$C$4)=YEARFRAC('Client Info'!M1604,Reference!$C$4),0,0))))))))</f>
        <v>25</v>
      </c>
      <c r="D1604" s="19">
        <f>IF(OR('Client Info'!J1604=Reference!$A$7),0,IF(OR(Reference!$A$5='Client Info'!J1604, 'Client Info'!J1604=Reference!$A$19,'Client Info'!J1604=Reference!$A$23,'Client Info'!J1604=Reference!$A$12),25, IF(OR('Client Info'!J1604=Reference!$A$6, 'Client Info'!J1604=Reference!$A$16),15, IF(OR('Client Info'!J1604=Reference!$A$4,'Client Info'!J1604=Reference!$A$13,'Client Info'!J1604=Reference!$A$17,),5,0))))</f>
        <v>15</v>
      </c>
      <c r="E1604" s="19">
        <f>IF('Client Info'!O1604&lt;Reference!$E$5,0,IF(AND('Client Info'!O1604&gt;=Reference!$E$5,'Client Info'!O1604&lt;Reference!$E$6),5,IF(AND('Client Info'!O1604&gt;=Reference!$E$6,'Client Info'!O1604&lt;Reference!$E$7),15,IF(Reference!$E$7&lt;='Client Info'!O1604,25))))</f>
        <v>0</v>
      </c>
      <c r="F1604" s="19">
        <f>IF(OR('Client Info'!R1604=Reference!$B$4,'Client Info'!R1604=Reference!$B$5,'Client Info'!R1604=Reference!$B$6),25,0)</f>
        <v>0</v>
      </c>
      <c r="G1604" s="19">
        <f t="shared" ca="1" si="26"/>
        <v>40</v>
      </c>
      <c r="H1604" s="19" t="s">
        <v>822</v>
      </c>
    </row>
    <row r="1605" spans="1:8" x14ac:dyDescent="0.35">
      <c r="A1605" s="7" t="str">
        <f>VLOOKUP(B1605,'Client Info'!$A:$B,2, FALSE)</f>
        <v>Anthony C. Elliott</v>
      </c>
      <c r="B1605" s="19" t="str">
        <f>'Client Info'!A1605</f>
        <v>EDC2746DRR</v>
      </c>
      <c r="C1605" s="19">
        <f ca="1">(IF('Client Info'!M1605="","",(IF(YEARFRAC('Client Info'!M1605,Reference!$C$4)&lt;1,0,IF(AND(YEARFRAC('Client Info'!M1605,Reference!$C$4)&gt;=1,YEARFRAC('Client Info'!M1605,Reference!$C$4)&lt;=3),5,IF(AND(YEARFRAC('Client Info'!M1605,Reference!$C$4)&gt;=4,YEARFRAC('Client Info'!M1605,Reference!$C$4)&lt;=7),15,IF(YEARFRAC('Client Info'!M1605,Reference!$C$4)&gt;=8,25,IF(YEARFRAC('Client Info'!M1605,Reference!$C$4)=YEARFRAC('Client Info'!M1605,Reference!$C$4),0,0))))))))</f>
        <v>25</v>
      </c>
      <c r="D1605" s="19">
        <f>IF(OR('Client Info'!J1605=Reference!$A$7),0,IF(OR(Reference!$A$5='Client Info'!J1605, 'Client Info'!J1605=Reference!$A$19,'Client Info'!J1605=Reference!$A$23,'Client Info'!J1605=Reference!$A$12),25, IF(OR('Client Info'!J1605=Reference!$A$6, 'Client Info'!J1605=Reference!$A$16),15, IF(OR('Client Info'!J1605=Reference!$A$4,'Client Info'!J1605=Reference!$A$13,'Client Info'!J1605=Reference!$A$17,),5,0))))</f>
        <v>15</v>
      </c>
      <c r="E1605" s="19">
        <f>IF('Client Info'!O1605&lt;Reference!$E$5,0,IF(AND('Client Info'!O1605&gt;=Reference!$E$5,'Client Info'!O1605&lt;Reference!$E$6),5,IF(AND('Client Info'!O1605&gt;=Reference!$E$6,'Client Info'!O1605&lt;Reference!$E$7),15,IF(Reference!$E$7&lt;='Client Info'!O1605,25))))</f>
        <v>5</v>
      </c>
      <c r="F1605" s="19">
        <f>IF(OR('Client Info'!R1605=Reference!$B$4,'Client Info'!R1605=Reference!$B$5,'Client Info'!R1605=Reference!$B$6),25,0)</f>
        <v>25</v>
      </c>
      <c r="G1605" s="19">
        <f t="shared" ca="1" si="26"/>
        <v>70</v>
      </c>
      <c r="H1605" s="19" t="s">
        <v>1365</v>
      </c>
    </row>
    <row r="1606" spans="1:8" x14ac:dyDescent="0.35">
      <c r="A1606" s="7" t="str">
        <f>VLOOKUP(B1606,'Client Info'!$A:$B,2, FALSE)</f>
        <v>Alondra Gaytan</v>
      </c>
      <c r="B1606" s="19" t="str">
        <f>'Client Info'!A1606</f>
        <v>EDC1977</v>
      </c>
      <c r="C1606" s="19">
        <f ca="1">(IF('Client Info'!M1606="","",(IF(YEARFRAC('Client Info'!M1606,Reference!$C$4)&lt;1,0,IF(AND(YEARFRAC('Client Info'!M1606,Reference!$C$4)&gt;=1,YEARFRAC('Client Info'!M1606,Reference!$C$4)&lt;=3),5,IF(AND(YEARFRAC('Client Info'!M1606,Reference!$C$4)&gt;=4,YEARFRAC('Client Info'!M1606,Reference!$C$4)&lt;=7),15,IF(YEARFRAC('Client Info'!M1606,Reference!$C$4)&gt;=8,25,IF(YEARFRAC('Client Info'!M1606,Reference!$C$4)=YEARFRAC('Client Info'!M1606,Reference!$C$4),0,0))))))))</f>
        <v>15</v>
      </c>
      <c r="D1606" s="19">
        <f>IF(OR('Client Info'!J1606=Reference!$A$7),0,IF(OR(Reference!$A$5='Client Info'!J1606, 'Client Info'!J1606=Reference!$A$19,'Client Info'!J1606=Reference!$A$23,'Client Info'!J1606=Reference!$A$12),25, IF(OR('Client Info'!J1606=Reference!$A$6, 'Client Info'!J1606=Reference!$A$16),15, IF(OR('Client Info'!J1606=Reference!$A$4,'Client Info'!J1606=Reference!$A$13,'Client Info'!J1606=Reference!$A$17,),5,0))))</f>
        <v>5</v>
      </c>
      <c r="E1606" s="19">
        <f>IF('Client Info'!O1606&lt;Reference!$E$5,0,IF(AND('Client Info'!O1606&gt;=Reference!$E$5,'Client Info'!O1606&lt;Reference!$E$6),5,IF(AND('Client Info'!O1606&gt;=Reference!$E$6,'Client Info'!O1606&lt;Reference!$E$7),15,IF(Reference!$E$7&lt;='Client Info'!O1606,25))))</f>
        <v>0</v>
      </c>
      <c r="F1606" s="19">
        <f>IF(OR('Client Info'!R1606=Reference!$B$4,'Client Info'!R1606=Reference!$B$5,'Client Info'!R1606=Reference!$B$6),25,0)</f>
        <v>0</v>
      </c>
      <c r="G1606" s="19">
        <f t="shared" ca="1" si="26"/>
        <v>20</v>
      </c>
      <c r="H1606" s="19" t="s">
        <v>885</v>
      </c>
    </row>
    <row r="1607" spans="1:8" x14ac:dyDescent="0.35">
      <c r="A1607" s="7" t="str">
        <f>VLOOKUP(B1607,'Client Info'!$A:$B,2, FALSE)</f>
        <v>Michael Kauffman</v>
      </c>
      <c r="B1607" s="19" t="str">
        <f>'Client Info'!A1607</f>
        <v>EDC0215DR</v>
      </c>
      <c r="C1607" s="19">
        <f ca="1">(IF('Client Info'!M1607="","",(IF(YEARFRAC('Client Info'!M1607,Reference!$C$4)&lt;1,0,IF(AND(YEARFRAC('Client Info'!M1607,Reference!$C$4)&gt;=1,YEARFRAC('Client Info'!M1607,Reference!$C$4)&lt;=3),5,IF(AND(YEARFRAC('Client Info'!M1607,Reference!$C$4)&gt;=4,YEARFRAC('Client Info'!M1607,Reference!$C$4)&lt;=7),15,IF(YEARFRAC('Client Info'!M1607,Reference!$C$4)&gt;=8,25,IF(YEARFRAC('Client Info'!M1607,Reference!$C$4)=YEARFRAC('Client Info'!M1607,Reference!$C$4),0,0))))))))</f>
        <v>25</v>
      </c>
      <c r="D1607" s="19">
        <f>IF(OR('Client Info'!J1607=Reference!$A$7),0,IF(OR(Reference!$A$5='Client Info'!J1607, 'Client Info'!J1607=Reference!$A$19,'Client Info'!J1607=Reference!$A$23,'Client Info'!J1607=Reference!$A$12),25, IF(OR('Client Info'!J1607=Reference!$A$6, 'Client Info'!J1607=Reference!$A$16),15, IF(OR('Client Info'!J1607=Reference!$A$4,'Client Info'!J1607=Reference!$A$13,'Client Info'!J1607=Reference!$A$17,),5,0))))</f>
        <v>0</v>
      </c>
      <c r="E1607" s="19">
        <f>IF('Client Info'!O1607&lt;Reference!$E$5,0,IF(AND('Client Info'!O1607&gt;=Reference!$E$5,'Client Info'!O1607&lt;Reference!$E$6),5,IF(AND('Client Info'!O1607&gt;=Reference!$E$6,'Client Info'!O1607&lt;Reference!$E$7),15,IF(Reference!$E$7&lt;='Client Info'!O1607,25))))</f>
        <v>0</v>
      </c>
      <c r="F1607" s="19">
        <f>IF(OR('Client Info'!R1607=Reference!$B$4,'Client Info'!R1607=Reference!$B$5,'Client Info'!R1607=Reference!$B$6),25,0)</f>
        <v>0</v>
      </c>
      <c r="G1607" s="19">
        <f t="shared" ca="1" si="26"/>
        <v>25</v>
      </c>
      <c r="H1607" s="19" t="s">
        <v>882</v>
      </c>
    </row>
    <row r="1608" spans="1:8" x14ac:dyDescent="0.35">
      <c r="A1608" s="7" t="str">
        <f>VLOOKUP(B1608,'Client Info'!$A:$B,2, FALSE)</f>
        <v>Bill Bartels</v>
      </c>
      <c r="B1608" s="19" t="str">
        <f>'Client Info'!A1608</f>
        <v>EDC2478</v>
      </c>
      <c r="C1608" s="19">
        <f ca="1">(IF('Client Info'!M1608="","",(IF(YEARFRAC('Client Info'!M1608,Reference!$C$4)&lt;1,0,IF(AND(YEARFRAC('Client Info'!M1608,Reference!$C$4)&gt;=1,YEARFRAC('Client Info'!M1608,Reference!$C$4)&lt;=3),5,IF(AND(YEARFRAC('Client Info'!M1608,Reference!$C$4)&gt;=4,YEARFRAC('Client Info'!M1608,Reference!$C$4)&lt;=7),15,IF(YEARFRAC('Client Info'!M1608,Reference!$C$4)&gt;=8,25,IF(YEARFRAC('Client Info'!M1608,Reference!$C$4)=YEARFRAC('Client Info'!M1608,Reference!$C$4),0,0))))))))</f>
        <v>5</v>
      </c>
      <c r="D1608" s="19">
        <f>IF(OR('Client Info'!J1608=Reference!$A$7),0,IF(OR(Reference!$A$5='Client Info'!J1608, 'Client Info'!J1608=Reference!$A$19,'Client Info'!J1608=Reference!$A$23,'Client Info'!J1608=Reference!$A$12),25, IF(OR('Client Info'!J1608=Reference!$A$6, 'Client Info'!J1608=Reference!$A$16),15, IF(OR('Client Info'!J1608=Reference!$A$4,'Client Info'!J1608=Reference!$A$13,'Client Info'!J1608=Reference!$A$17,),5,0))))</f>
        <v>15</v>
      </c>
      <c r="E1608" s="19">
        <f>IF('Client Info'!O1608&lt;Reference!$E$5,0,IF(AND('Client Info'!O1608&gt;=Reference!$E$5,'Client Info'!O1608&lt;Reference!$E$6),5,IF(AND('Client Info'!O1608&gt;=Reference!$E$6,'Client Info'!O1608&lt;Reference!$E$7),15,IF(Reference!$E$7&lt;='Client Info'!O1608,25))))</f>
        <v>0</v>
      </c>
      <c r="F1608" s="19">
        <f>IF(OR('Client Info'!R1608=Reference!$B$4,'Client Info'!R1608=Reference!$B$5,'Client Info'!R1608=Reference!$B$6),25,0)</f>
        <v>0</v>
      </c>
      <c r="G1608" s="19">
        <f t="shared" ca="1" si="26"/>
        <v>20</v>
      </c>
      <c r="H1608" s="19" t="s">
        <v>812</v>
      </c>
    </row>
    <row r="1609" spans="1:8" x14ac:dyDescent="0.35">
      <c r="A1609" s="7" t="str">
        <f>VLOOKUP(B1609,'Client Info'!$A:$B,2, FALSE)</f>
        <v>Alondra Gaytan</v>
      </c>
      <c r="B1609" s="19" t="str">
        <f>'Client Info'!A1609</f>
        <v>EDC1981g</v>
      </c>
      <c r="C1609" s="19">
        <f ca="1">(IF('Client Info'!M1609="","",(IF(YEARFRAC('Client Info'!M1609,Reference!$C$4)&lt;1,0,IF(AND(YEARFRAC('Client Info'!M1609,Reference!$C$4)&gt;=1,YEARFRAC('Client Info'!M1609,Reference!$C$4)&lt;=3),5,IF(AND(YEARFRAC('Client Info'!M1609,Reference!$C$4)&gt;=4,YEARFRAC('Client Info'!M1609,Reference!$C$4)&lt;=7),15,IF(YEARFRAC('Client Info'!M1609,Reference!$C$4)&gt;=8,25,IF(YEARFRAC('Client Info'!M1609,Reference!$C$4)=YEARFRAC('Client Info'!M1609,Reference!$C$4),0,0))))))))</f>
        <v>0</v>
      </c>
      <c r="D1609" s="19">
        <f>IF(OR('Client Info'!J1609=Reference!$A$7),0,IF(OR(Reference!$A$5='Client Info'!J1609, 'Client Info'!J1609=Reference!$A$19,'Client Info'!J1609=Reference!$A$23,'Client Info'!J1609=Reference!$A$12),25, IF(OR('Client Info'!J1609=Reference!$A$6, 'Client Info'!J1609=Reference!$A$16),15, IF(OR('Client Info'!J1609=Reference!$A$4,'Client Info'!J1609=Reference!$A$13,'Client Info'!J1609=Reference!$A$17,),5,0))))</f>
        <v>15</v>
      </c>
      <c r="E1609" s="19">
        <f>IF('Client Info'!O1609&lt;Reference!$E$5,0,IF(AND('Client Info'!O1609&gt;=Reference!$E$5,'Client Info'!O1609&lt;Reference!$E$6),5,IF(AND('Client Info'!O1609&gt;=Reference!$E$6,'Client Info'!O1609&lt;Reference!$E$7),15,IF(Reference!$E$7&lt;='Client Info'!O1609,25))))</f>
        <v>0</v>
      </c>
      <c r="F1609" s="19">
        <f>IF(OR('Client Info'!R1609=Reference!$B$4,'Client Info'!R1609=Reference!$B$5,'Client Info'!R1609=Reference!$B$6),25,0)</f>
        <v>0</v>
      </c>
      <c r="G1609" s="19">
        <f t="shared" ca="1" si="26"/>
        <v>15</v>
      </c>
      <c r="H1609" s="19" t="s">
        <v>885</v>
      </c>
    </row>
    <row r="1610" spans="1:8" x14ac:dyDescent="0.35">
      <c r="A1610" s="7" t="str">
        <f>VLOOKUP(B1610,'Client Info'!$A:$B,2, FALSE)</f>
        <v>Bill Bartels</v>
      </c>
      <c r="B1610" s="19" t="str">
        <f>'Client Info'!A1610</f>
        <v>EDC1944g</v>
      </c>
      <c r="C1610" s="19">
        <f ca="1">(IF('Client Info'!M1610="","",(IF(YEARFRAC('Client Info'!M1610,Reference!$C$4)&lt;1,0,IF(AND(YEARFRAC('Client Info'!M1610,Reference!$C$4)&gt;=1,YEARFRAC('Client Info'!M1610,Reference!$C$4)&lt;=3),5,IF(AND(YEARFRAC('Client Info'!M1610,Reference!$C$4)&gt;=4,YEARFRAC('Client Info'!M1610,Reference!$C$4)&lt;=7),15,IF(YEARFRAC('Client Info'!M1610,Reference!$C$4)&gt;=8,25,IF(YEARFRAC('Client Info'!M1610,Reference!$C$4)=YEARFRAC('Client Info'!M1610,Reference!$C$4),0,0))))))))</f>
        <v>25</v>
      </c>
      <c r="D1610" s="19">
        <f>IF(OR('Client Info'!J1610=Reference!$A$7),0,IF(OR(Reference!$A$5='Client Info'!J1610, 'Client Info'!J1610=Reference!$A$19,'Client Info'!J1610=Reference!$A$23,'Client Info'!J1610=Reference!$A$12),25, IF(OR('Client Info'!J1610=Reference!$A$6, 'Client Info'!J1610=Reference!$A$16),15, IF(OR('Client Info'!J1610=Reference!$A$4,'Client Info'!J1610=Reference!$A$13,'Client Info'!J1610=Reference!$A$17,),5,0))))</f>
        <v>25</v>
      </c>
      <c r="E1610" s="19">
        <f>IF('Client Info'!O1610&lt;Reference!$E$5,0,IF(AND('Client Info'!O1610&gt;=Reference!$E$5,'Client Info'!O1610&lt;Reference!$E$6),5,IF(AND('Client Info'!O1610&gt;=Reference!$E$6,'Client Info'!O1610&lt;Reference!$E$7),15,IF(Reference!$E$7&lt;='Client Info'!O1610,25))))</f>
        <v>0</v>
      </c>
      <c r="F1610" s="19">
        <f>IF(OR('Client Info'!R1610=Reference!$B$4,'Client Info'!R1610=Reference!$B$5,'Client Info'!R1610=Reference!$B$6),25,0)</f>
        <v>0</v>
      </c>
      <c r="G1610" s="19">
        <f t="shared" ca="1" si="26"/>
        <v>50</v>
      </c>
      <c r="H1610" s="19" t="s">
        <v>812</v>
      </c>
    </row>
    <row r="1611" spans="1:8" x14ac:dyDescent="0.35">
      <c r="A1611" s="7" t="str">
        <f>VLOOKUP(B1611,'Client Info'!$A:$B,2, FALSE)</f>
        <v>Gonzalo Fernandez</v>
      </c>
      <c r="B1611" s="19" t="str">
        <f>'Client Info'!A1611</f>
        <v>EDC1664</v>
      </c>
      <c r="C1611" s="19" t="str">
        <f>(IF('Client Info'!M1611="","",(IF(YEARFRAC('Client Info'!M1611,Reference!$C$4)&lt;1,0,IF(AND(YEARFRAC('Client Info'!M1611,Reference!$C$4)&gt;=1,YEARFRAC('Client Info'!M1611,Reference!$C$4)&lt;=3),5,IF(AND(YEARFRAC('Client Info'!M1611,Reference!$C$4)&gt;=4,YEARFRAC('Client Info'!M1611,Reference!$C$4)&lt;=7),15,IF(YEARFRAC('Client Info'!M1611,Reference!$C$4)&gt;=8,25,IF(YEARFRAC('Client Info'!M1611,Reference!$C$4)=YEARFRAC('Client Info'!M1611,Reference!$C$4),0,0))))))))</f>
        <v/>
      </c>
      <c r="D1611" s="19">
        <f>IF(OR('Client Info'!J1611=Reference!$A$7),0,IF(OR(Reference!$A$5='Client Info'!J1611, 'Client Info'!J1611=Reference!$A$19,'Client Info'!J1611=Reference!$A$23,'Client Info'!J1611=Reference!$A$12),25, IF(OR('Client Info'!J1611=Reference!$A$6, 'Client Info'!J1611=Reference!$A$16),15, IF(OR('Client Info'!J1611=Reference!$A$4,'Client Info'!J1611=Reference!$A$13,'Client Info'!J1611=Reference!$A$17,),5,0))))</f>
        <v>15</v>
      </c>
      <c r="E1611" s="19">
        <f>IF('Client Info'!O1611&lt;Reference!$E$5,0,IF(AND('Client Info'!O1611&gt;=Reference!$E$5,'Client Info'!O1611&lt;Reference!$E$6),5,IF(AND('Client Info'!O1611&gt;=Reference!$E$6,'Client Info'!O1611&lt;Reference!$E$7),15,IF(Reference!$E$7&lt;='Client Info'!O1611,25))))</f>
        <v>0</v>
      </c>
      <c r="F1611" s="19">
        <f>IF(OR('Client Info'!R1611=Reference!$B$4,'Client Info'!R1611=Reference!$B$5,'Client Info'!R1611=Reference!$B$6),25,0)</f>
        <v>0</v>
      </c>
      <c r="G1611" s="19">
        <f t="shared" si="26"/>
        <v>15</v>
      </c>
      <c r="H1611" s="19" t="s">
        <v>848</v>
      </c>
    </row>
    <row r="1612" spans="1:8" x14ac:dyDescent="0.35">
      <c r="A1612" s="7" t="str">
        <f>VLOOKUP(B1612,'Client Info'!$A:$B,2, FALSE)</f>
        <v>Pat Sweeney</v>
      </c>
      <c r="B1612" s="19" t="str">
        <f>'Client Info'!A1612</f>
        <v>EDC0705</v>
      </c>
      <c r="C1612" s="19">
        <f ca="1">(IF('Client Info'!M1612="","",(IF(YEARFRAC('Client Info'!M1612,Reference!$C$4)&lt;1,0,IF(AND(YEARFRAC('Client Info'!M1612,Reference!$C$4)&gt;=1,YEARFRAC('Client Info'!M1612,Reference!$C$4)&lt;=3),5,IF(AND(YEARFRAC('Client Info'!M1612,Reference!$C$4)&gt;=4,YEARFRAC('Client Info'!M1612,Reference!$C$4)&lt;=7),15,IF(YEARFRAC('Client Info'!M1612,Reference!$C$4)&gt;=8,25,IF(YEARFRAC('Client Info'!M1612,Reference!$C$4)=YEARFRAC('Client Info'!M1612,Reference!$C$4),0,0))))))))</f>
        <v>25</v>
      </c>
      <c r="D1612" s="19">
        <f>IF(OR('Client Info'!J1612=Reference!$A$7),0,IF(OR(Reference!$A$5='Client Info'!J1612, 'Client Info'!J1612=Reference!$A$19,'Client Info'!J1612=Reference!$A$23,'Client Info'!J1612=Reference!$A$12),25, IF(OR('Client Info'!J1612=Reference!$A$6, 'Client Info'!J1612=Reference!$A$16),15, IF(OR('Client Info'!J1612=Reference!$A$4,'Client Info'!J1612=Reference!$A$13,'Client Info'!J1612=Reference!$A$17,),5,0))))</f>
        <v>0</v>
      </c>
      <c r="E1612" s="19">
        <f>IF('Client Info'!O1612&lt;Reference!$E$5,0,IF(AND('Client Info'!O1612&gt;=Reference!$E$5,'Client Info'!O1612&lt;Reference!$E$6),5,IF(AND('Client Info'!O1612&gt;=Reference!$E$6,'Client Info'!O1612&lt;Reference!$E$7),15,IF(Reference!$E$7&lt;='Client Info'!O1612,25))))</f>
        <v>15</v>
      </c>
      <c r="F1612" s="19">
        <f>IF(OR('Client Info'!R1612=Reference!$B$4,'Client Info'!R1612=Reference!$B$5,'Client Info'!R1612=Reference!$B$6),25,0)</f>
        <v>0</v>
      </c>
      <c r="G1612" s="19">
        <f t="shared" ca="1" si="26"/>
        <v>40</v>
      </c>
      <c r="H1612" s="19" t="s">
        <v>796</v>
      </c>
    </row>
    <row r="1613" spans="1:8" x14ac:dyDescent="0.35">
      <c r="A1613" s="7" t="str">
        <f>VLOOKUP(B1613,'Client Info'!$A:$B,2, FALSE)</f>
        <v>Julie Samson</v>
      </c>
      <c r="B1613" s="19" t="str">
        <f>'Client Info'!A1613</f>
        <v>EDC2022g</v>
      </c>
      <c r="C1613" s="19">
        <f ca="1">(IF('Client Info'!M1613="","",(IF(YEARFRAC('Client Info'!M1613,Reference!$C$4)&lt;1,0,IF(AND(YEARFRAC('Client Info'!M1613,Reference!$C$4)&gt;=1,YEARFRAC('Client Info'!M1613,Reference!$C$4)&lt;=3),5,IF(AND(YEARFRAC('Client Info'!M1613,Reference!$C$4)&gt;=4,YEARFRAC('Client Info'!M1613,Reference!$C$4)&lt;=7),15,IF(YEARFRAC('Client Info'!M1613,Reference!$C$4)&gt;=8,25,IF(YEARFRAC('Client Info'!M1613,Reference!$C$4)=YEARFRAC('Client Info'!M1613,Reference!$C$4),0,0))))))))</f>
        <v>0</v>
      </c>
      <c r="D1613" s="19">
        <f>IF(OR('Client Info'!J1613=Reference!$A$7),0,IF(OR(Reference!$A$5='Client Info'!J1613, 'Client Info'!J1613=Reference!$A$19,'Client Info'!J1613=Reference!$A$23,'Client Info'!J1613=Reference!$A$12),25, IF(OR('Client Info'!J1613=Reference!$A$6, 'Client Info'!J1613=Reference!$A$16),15, IF(OR('Client Info'!J1613=Reference!$A$4,'Client Info'!J1613=Reference!$A$13,'Client Info'!J1613=Reference!$A$17,),5,0))))</f>
        <v>5</v>
      </c>
      <c r="E1613" s="19">
        <f>IF('Client Info'!O1613&lt;Reference!$E$5,0,IF(AND('Client Info'!O1613&gt;=Reference!$E$5,'Client Info'!O1613&lt;Reference!$E$6),5,IF(AND('Client Info'!O1613&gt;=Reference!$E$6,'Client Info'!O1613&lt;Reference!$E$7),15,IF(Reference!$E$7&lt;='Client Info'!O1613,25))))</f>
        <v>0</v>
      </c>
      <c r="F1613" s="19">
        <f>IF(OR('Client Info'!R1613=Reference!$B$4,'Client Info'!R1613=Reference!$B$5,'Client Info'!R1613=Reference!$B$6),25,0)</f>
        <v>0</v>
      </c>
      <c r="G1613" s="19">
        <f t="shared" ca="1" si="26"/>
        <v>5</v>
      </c>
      <c r="H1613" s="19" t="s">
        <v>835</v>
      </c>
    </row>
    <row r="1614" spans="1:8" x14ac:dyDescent="0.35">
      <c r="A1614" s="7" t="str">
        <f>VLOOKUP(B1614,'Client Info'!$A:$B,2, FALSE)</f>
        <v>Pat Sweeney</v>
      </c>
      <c r="B1614" s="19" t="str">
        <f>'Client Info'!A1614</f>
        <v>EDC1514</v>
      </c>
      <c r="C1614" s="19">
        <f ca="1">(IF('Client Info'!M1614="","",(IF(YEARFRAC('Client Info'!M1614,Reference!$C$4)&lt;1,0,IF(AND(YEARFRAC('Client Info'!M1614,Reference!$C$4)&gt;=1,YEARFRAC('Client Info'!M1614,Reference!$C$4)&lt;=3),5,IF(AND(YEARFRAC('Client Info'!M1614,Reference!$C$4)&gt;=4,YEARFRAC('Client Info'!M1614,Reference!$C$4)&lt;=7),15,IF(YEARFRAC('Client Info'!M1614,Reference!$C$4)&gt;=8,25,IF(YEARFRAC('Client Info'!M1614,Reference!$C$4)=YEARFRAC('Client Info'!M1614,Reference!$C$4),0,0))))))))</f>
        <v>15</v>
      </c>
      <c r="D1614" s="19">
        <f>IF(OR('Client Info'!J1614=Reference!$A$7),0,IF(OR(Reference!$A$5='Client Info'!J1614, 'Client Info'!J1614=Reference!$A$19,'Client Info'!J1614=Reference!$A$23,'Client Info'!J1614=Reference!$A$12),25, IF(OR('Client Info'!J1614=Reference!$A$6, 'Client Info'!J1614=Reference!$A$16),15, IF(OR('Client Info'!J1614=Reference!$A$4,'Client Info'!J1614=Reference!$A$13,'Client Info'!J1614=Reference!$A$17,),5,0))))</f>
        <v>25</v>
      </c>
      <c r="E1614" s="19">
        <f>IF('Client Info'!O1614&lt;Reference!$E$5,0,IF(AND('Client Info'!O1614&gt;=Reference!$E$5,'Client Info'!O1614&lt;Reference!$E$6),5,IF(AND('Client Info'!O1614&gt;=Reference!$E$6,'Client Info'!O1614&lt;Reference!$E$7),15,IF(Reference!$E$7&lt;='Client Info'!O1614,25))))</f>
        <v>0</v>
      </c>
      <c r="F1614" s="19">
        <f>IF(OR('Client Info'!R1614=Reference!$B$4,'Client Info'!R1614=Reference!$B$5,'Client Info'!R1614=Reference!$B$6),25,0)</f>
        <v>0</v>
      </c>
      <c r="G1614" s="19">
        <f t="shared" ca="1" si="26"/>
        <v>40</v>
      </c>
      <c r="H1614" s="19" t="s">
        <v>796</v>
      </c>
    </row>
    <row r="1615" spans="1:8" x14ac:dyDescent="0.35">
      <c r="A1615" s="7" t="str">
        <f>VLOOKUP(B1615,'Client Info'!$A:$B,2, FALSE)</f>
        <v>Gonzalo Fernandez</v>
      </c>
      <c r="B1615" s="19" t="str">
        <f>'Client Info'!A1615</f>
        <v>EDC0900</v>
      </c>
      <c r="C1615" s="19">
        <f ca="1">(IF('Client Info'!M1615="","",(IF(YEARFRAC('Client Info'!M1615,Reference!$C$4)&lt;1,0,IF(AND(YEARFRAC('Client Info'!M1615,Reference!$C$4)&gt;=1,YEARFRAC('Client Info'!M1615,Reference!$C$4)&lt;=3),5,IF(AND(YEARFRAC('Client Info'!M1615,Reference!$C$4)&gt;=4,YEARFRAC('Client Info'!M1615,Reference!$C$4)&lt;=7),15,IF(YEARFRAC('Client Info'!M1615,Reference!$C$4)&gt;=8,25,IF(YEARFRAC('Client Info'!M1615,Reference!$C$4)=YEARFRAC('Client Info'!M1615,Reference!$C$4),0,0))))))))</f>
        <v>25</v>
      </c>
      <c r="D1615" s="19">
        <f>IF(OR('Client Info'!J1615=Reference!$A$7),0,IF(OR(Reference!$A$5='Client Info'!J1615, 'Client Info'!J1615=Reference!$A$19,'Client Info'!J1615=Reference!$A$23,'Client Info'!J1615=Reference!$A$12),25, IF(OR('Client Info'!J1615=Reference!$A$6, 'Client Info'!J1615=Reference!$A$16),15, IF(OR('Client Info'!J1615=Reference!$A$4,'Client Info'!J1615=Reference!$A$13,'Client Info'!J1615=Reference!$A$17,),5,0))))</f>
        <v>25</v>
      </c>
      <c r="E1615" s="19">
        <f>IF('Client Info'!O1615&lt;Reference!$E$5,0,IF(AND('Client Info'!O1615&gt;=Reference!$E$5,'Client Info'!O1615&lt;Reference!$E$6),5,IF(AND('Client Info'!O1615&gt;=Reference!$E$6,'Client Info'!O1615&lt;Reference!$E$7),15,IF(Reference!$E$7&lt;='Client Info'!O1615,25))))</f>
        <v>0</v>
      </c>
      <c r="F1615" s="19">
        <f>IF(OR('Client Info'!R1615=Reference!$B$4,'Client Info'!R1615=Reference!$B$5,'Client Info'!R1615=Reference!$B$6),25,0)</f>
        <v>0</v>
      </c>
      <c r="G1615" s="19">
        <f t="shared" ca="1" si="26"/>
        <v>50</v>
      </c>
      <c r="H1615" s="19" t="s">
        <v>848</v>
      </c>
    </row>
    <row r="1616" spans="1:8" x14ac:dyDescent="0.35">
      <c r="A1616" s="7" t="str">
        <f>VLOOKUP(B1616,'Client Info'!$A:$B,2, FALSE)</f>
        <v>Rose Obetz</v>
      </c>
      <c r="B1616" s="19" t="str">
        <f>'Client Info'!A1616</f>
        <v>EDC1367</v>
      </c>
      <c r="C1616" s="19">
        <f ca="1">(IF('Client Info'!M1616="","",(IF(YEARFRAC('Client Info'!M1616,Reference!$C$4)&lt;1,0,IF(AND(YEARFRAC('Client Info'!M1616,Reference!$C$4)&gt;=1,YEARFRAC('Client Info'!M1616,Reference!$C$4)&lt;=3),5,IF(AND(YEARFRAC('Client Info'!M1616,Reference!$C$4)&gt;=4,YEARFRAC('Client Info'!M1616,Reference!$C$4)&lt;=7),15,IF(YEARFRAC('Client Info'!M1616,Reference!$C$4)&gt;=8,25,IF(YEARFRAC('Client Info'!M1616,Reference!$C$4)=YEARFRAC('Client Info'!M1616,Reference!$C$4),0,0))))))))</f>
        <v>15</v>
      </c>
      <c r="D1616" s="19">
        <f>IF(OR('Client Info'!J1616=Reference!$A$7),0,IF(OR(Reference!$A$5='Client Info'!J1616, 'Client Info'!J1616=Reference!$A$19,'Client Info'!J1616=Reference!$A$23,'Client Info'!J1616=Reference!$A$12),25, IF(OR('Client Info'!J1616=Reference!$A$6, 'Client Info'!J1616=Reference!$A$16),15, IF(OR('Client Info'!J1616=Reference!$A$4,'Client Info'!J1616=Reference!$A$13,'Client Info'!J1616=Reference!$A$17,),5,0))))</f>
        <v>5</v>
      </c>
      <c r="E1616" s="19">
        <f>IF('Client Info'!O1616&lt;Reference!$E$5,0,IF(AND('Client Info'!O1616&gt;=Reference!$E$5,'Client Info'!O1616&lt;Reference!$E$6),5,IF(AND('Client Info'!O1616&gt;=Reference!$E$6,'Client Info'!O1616&lt;Reference!$E$7),15,IF(Reference!$E$7&lt;='Client Info'!O1616,25))))</f>
        <v>15</v>
      </c>
      <c r="F1616" s="19">
        <f>IF(OR('Client Info'!R1616=Reference!$B$4,'Client Info'!R1616=Reference!$B$5,'Client Info'!R1616=Reference!$B$6),25,0)</f>
        <v>0</v>
      </c>
      <c r="G1616" s="19">
        <f t="shared" ca="1" si="26"/>
        <v>35</v>
      </c>
      <c r="H1616" s="19" t="s">
        <v>874</v>
      </c>
    </row>
    <row r="1617" spans="1:8" x14ac:dyDescent="0.35">
      <c r="A1617" s="7" t="str">
        <f>VLOOKUP(B1617,'Client Info'!$A:$B,2, FALSE)</f>
        <v>Bill Bartels</v>
      </c>
      <c r="B1617" s="19" t="str">
        <f>'Client Info'!A1617</f>
        <v>EDC2209</v>
      </c>
      <c r="C1617" s="19" t="str">
        <f>(IF('Client Info'!M1617="","",(IF(YEARFRAC('Client Info'!M1617,Reference!$C$4)&lt;1,0,IF(AND(YEARFRAC('Client Info'!M1617,Reference!$C$4)&gt;=1,YEARFRAC('Client Info'!M1617,Reference!$C$4)&lt;=3),5,IF(AND(YEARFRAC('Client Info'!M1617,Reference!$C$4)&gt;=4,YEARFRAC('Client Info'!M1617,Reference!$C$4)&lt;=7),15,IF(YEARFRAC('Client Info'!M1617,Reference!$C$4)&gt;=8,25,IF(YEARFRAC('Client Info'!M1617,Reference!$C$4)=YEARFRAC('Client Info'!M1617,Reference!$C$4),0,0))))))))</f>
        <v/>
      </c>
      <c r="D1617" s="19">
        <f>IF(OR('Client Info'!J1617=Reference!$A$7),0,IF(OR(Reference!$A$5='Client Info'!J1617, 'Client Info'!J1617=Reference!$A$19,'Client Info'!J1617=Reference!$A$23,'Client Info'!J1617=Reference!$A$12),25, IF(OR('Client Info'!J1617=Reference!$A$6, 'Client Info'!J1617=Reference!$A$16),15, IF(OR('Client Info'!J1617=Reference!$A$4,'Client Info'!J1617=Reference!$A$13,'Client Info'!J1617=Reference!$A$17,),5,0))))</f>
        <v>0</v>
      </c>
      <c r="E1617" s="19">
        <f>IF('Client Info'!O1617&lt;Reference!$E$5,0,IF(AND('Client Info'!O1617&gt;=Reference!$E$5,'Client Info'!O1617&lt;Reference!$E$6),5,IF(AND('Client Info'!O1617&gt;=Reference!$E$6,'Client Info'!O1617&lt;Reference!$E$7),15,IF(Reference!$E$7&lt;='Client Info'!O1617,25))))</f>
        <v>0</v>
      </c>
      <c r="F1617" s="19">
        <f>IF(OR('Client Info'!R1617=Reference!$B$4,'Client Info'!R1617=Reference!$B$5,'Client Info'!R1617=Reference!$B$6),25,0)</f>
        <v>0</v>
      </c>
      <c r="G1617" s="19">
        <f t="shared" si="26"/>
        <v>0</v>
      </c>
      <c r="H1617" s="19" t="s">
        <v>812</v>
      </c>
    </row>
    <row r="1618" spans="1:8" x14ac:dyDescent="0.35">
      <c r="A1618" s="7" t="str">
        <f>VLOOKUP(B1618,'Client Info'!$A:$B,2, FALSE)</f>
        <v>Megan Cullen</v>
      </c>
      <c r="B1618" s="19" t="str">
        <f>'Client Info'!A1618</f>
        <v>EDC2446</v>
      </c>
      <c r="C1618" s="19">
        <f ca="1">(IF('Client Info'!M1618="","",(IF(YEARFRAC('Client Info'!M1618,Reference!$C$4)&lt;1,0,IF(AND(YEARFRAC('Client Info'!M1618,Reference!$C$4)&gt;=1,YEARFRAC('Client Info'!M1618,Reference!$C$4)&lt;=3),5,IF(AND(YEARFRAC('Client Info'!M1618,Reference!$C$4)&gt;=4,YEARFRAC('Client Info'!M1618,Reference!$C$4)&lt;=7),15,IF(YEARFRAC('Client Info'!M1618,Reference!$C$4)&gt;=8,25,IF(YEARFRAC('Client Info'!M1618,Reference!$C$4)=YEARFRAC('Client Info'!M1618,Reference!$C$4),0,0))))))))</f>
        <v>15</v>
      </c>
      <c r="D1618" s="19">
        <f>IF(OR('Client Info'!J1618=Reference!$A$7),0,IF(OR(Reference!$A$5='Client Info'!J1618, 'Client Info'!J1618=Reference!$A$19,'Client Info'!J1618=Reference!$A$23,'Client Info'!J1618=Reference!$A$12),25, IF(OR('Client Info'!J1618=Reference!$A$6, 'Client Info'!J1618=Reference!$A$16),15, IF(OR('Client Info'!J1618=Reference!$A$4,'Client Info'!J1618=Reference!$A$13,'Client Info'!J1618=Reference!$A$17,),5,0))))</f>
        <v>15</v>
      </c>
      <c r="E1618" s="19">
        <f>IF('Client Info'!O1618&lt;Reference!$E$5,0,IF(AND('Client Info'!O1618&gt;=Reference!$E$5,'Client Info'!O1618&lt;Reference!$E$6),5,IF(AND('Client Info'!O1618&gt;=Reference!$E$6,'Client Info'!O1618&lt;Reference!$E$7),15,IF(Reference!$E$7&lt;='Client Info'!O1618,25))))</f>
        <v>5</v>
      </c>
      <c r="F1618" s="19">
        <f>IF(OR('Client Info'!R1618=Reference!$B$4,'Client Info'!R1618=Reference!$B$5,'Client Info'!R1618=Reference!$B$6),25,0)</f>
        <v>0</v>
      </c>
      <c r="G1618" s="19">
        <f t="shared" ca="1" si="26"/>
        <v>35</v>
      </c>
      <c r="H1618" s="19" t="s">
        <v>3247</v>
      </c>
    </row>
    <row r="1619" spans="1:8" x14ac:dyDescent="0.35">
      <c r="A1619" s="7" t="str">
        <f>VLOOKUP(B1619,'Client Info'!$A:$B,2, FALSE)</f>
        <v>Clare Briglio</v>
      </c>
      <c r="B1619" s="19" t="str">
        <f>'Client Info'!A1619</f>
        <v>EDC2752DR</v>
      </c>
      <c r="C1619" s="19">
        <f ca="1">(IF('Client Info'!M1619="","",(IF(YEARFRAC('Client Info'!M1619,Reference!$C$4)&lt;1,0,IF(AND(YEARFRAC('Client Info'!M1619,Reference!$C$4)&gt;=1,YEARFRAC('Client Info'!M1619,Reference!$C$4)&lt;=3),5,IF(AND(YEARFRAC('Client Info'!M1619,Reference!$C$4)&gt;=4,YEARFRAC('Client Info'!M1619,Reference!$C$4)&lt;=7),15,IF(YEARFRAC('Client Info'!M1619,Reference!$C$4)&gt;=8,25,IF(YEARFRAC('Client Info'!M1619,Reference!$C$4)=YEARFRAC('Client Info'!M1619,Reference!$C$4),0,0))))))))</f>
        <v>25</v>
      </c>
      <c r="D1619" s="19">
        <f>IF(OR('Client Info'!J1619=Reference!$A$7),0,IF(OR(Reference!$A$5='Client Info'!J1619, 'Client Info'!J1619=Reference!$A$19,'Client Info'!J1619=Reference!$A$23,'Client Info'!J1619=Reference!$A$12),25, IF(OR('Client Info'!J1619=Reference!$A$6, 'Client Info'!J1619=Reference!$A$16),15, IF(OR('Client Info'!J1619=Reference!$A$4,'Client Info'!J1619=Reference!$A$13,'Client Info'!J1619=Reference!$A$17,),5,0))))</f>
        <v>5</v>
      </c>
      <c r="E1619" s="19">
        <f>IF('Client Info'!O1619&lt;Reference!$E$5,0,IF(AND('Client Info'!O1619&gt;=Reference!$E$5,'Client Info'!O1619&lt;Reference!$E$6),5,IF(AND('Client Info'!O1619&gt;=Reference!$E$6,'Client Info'!O1619&lt;Reference!$E$7),15,IF(Reference!$E$7&lt;='Client Info'!O1619,25))))</f>
        <v>15</v>
      </c>
      <c r="F1619" s="19">
        <f>IF(OR('Client Info'!R1619=Reference!$B$4,'Client Info'!R1619=Reference!$B$5,'Client Info'!R1619=Reference!$B$6),25,0)</f>
        <v>0</v>
      </c>
      <c r="G1619" s="19">
        <f t="shared" ca="1" si="26"/>
        <v>45</v>
      </c>
      <c r="H1619" s="19" t="s">
        <v>809</v>
      </c>
    </row>
    <row r="1620" spans="1:8" x14ac:dyDescent="0.35">
      <c r="A1620" s="7" t="str">
        <f>VLOOKUP(B1620,'Client Info'!$A:$B,2, FALSE)</f>
        <v>Ray Bowman</v>
      </c>
      <c r="B1620" s="19" t="str">
        <f>'Client Info'!A1620</f>
        <v>EDC2506</v>
      </c>
      <c r="C1620" s="19">
        <f ca="1">(IF('Client Info'!M1620="","",(IF(YEARFRAC('Client Info'!M1620,Reference!$C$4)&lt;1,0,IF(AND(YEARFRAC('Client Info'!M1620,Reference!$C$4)&gt;=1,YEARFRAC('Client Info'!M1620,Reference!$C$4)&lt;=3),5,IF(AND(YEARFRAC('Client Info'!M1620,Reference!$C$4)&gt;=4,YEARFRAC('Client Info'!M1620,Reference!$C$4)&lt;=7),15,IF(YEARFRAC('Client Info'!M1620,Reference!$C$4)&gt;=8,25,IF(YEARFRAC('Client Info'!M1620,Reference!$C$4)=YEARFRAC('Client Info'!M1620,Reference!$C$4),0,0))))))))</f>
        <v>15</v>
      </c>
      <c r="D1620" s="19">
        <f>IF(OR('Client Info'!J1620=Reference!$A$7),0,IF(OR(Reference!$A$5='Client Info'!J1620, 'Client Info'!J1620=Reference!$A$19,'Client Info'!J1620=Reference!$A$23,'Client Info'!J1620=Reference!$A$12),25, IF(OR('Client Info'!J1620=Reference!$A$6, 'Client Info'!J1620=Reference!$A$16),15, IF(OR('Client Info'!J1620=Reference!$A$4,'Client Info'!J1620=Reference!$A$13,'Client Info'!J1620=Reference!$A$17,),5,0))))</f>
        <v>15</v>
      </c>
      <c r="E1620" s="19">
        <f>IF('Client Info'!O1620&lt;Reference!$E$5,0,IF(AND('Client Info'!O1620&gt;=Reference!$E$5,'Client Info'!O1620&lt;Reference!$E$6),5,IF(AND('Client Info'!O1620&gt;=Reference!$E$6,'Client Info'!O1620&lt;Reference!$E$7),15,IF(Reference!$E$7&lt;='Client Info'!O1620,25))))</f>
        <v>0</v>
      </c>
      <c r="F1620" s="19">
        <f>IF(OR('Client Info'!R1620=Reference!$B$4,'Client Info'!R1620=Reference!$B$5,'Client Info'!R1620=Reference!$B$6),25,0)</f>
        <v>0</v>
      </c>
      <c r="G1620" s="19">
        <f t="shared" ca="1" si="26"/>
        <v>30</v>
      </c>
      <c r="H1620" s="19" t="s">
        <v>912</v>
      </c>
    </row>
    <row r="1621" spans="1:8" x14ac:dyDescent="0.35">
      <c r="A1621" s="7" t="str">
        <f>VLOOKUP(B1621,'Client Info'!$A:$B,2, FALSE)</f>
        <v>Anthony C. Elliott</v>
      </c>
      <c r="B1621" s="19" t="str">
        <f>'Client Info'!A1621</f>
        <v>EDC2751DR</v>
      </c>
      <c r="C1621" s="19">
        <f ca="1">(IF('Client Info'!M1621="","",(IF(YEARFRAC('Client Info'!M1621,Reference!$C$4)&lt;1,0,IF(AND(YEARFRAC('Client Info'!M1621,Reference!$C$4)&gt;=1,YEARFRAC('Client Info'!M1621,Reference!$C$4)&lt;=3),5,IF(AND(YEARFRAC('Client Info'!M1621,Reference!$C$4)&gt;=4,YEARFRAC('Client Info'!M1621,Reference!$C$4)&lt;=7),15,IF(YEARFRAC('Client Info'!M1621,Reference!$C$4)&gt;=8,25,IF(YEARFRAC('Client Info'!M1621,Reference!$C$4)=YEARFRAC('Client Info'!M1621,Reference!$C$4),0,0))))))))</f>
        <v>5</v>
      </c>
      <c r="D1621" s="19">
        <f>IF(OR('Client Info'!J1621=Reference!$A$7),0,IF(OR(Reference!$A$5='Client Info'!J1621, 'Client Info'!J1621=Reference!$A$19,'Client Info'!J1621=Reference!$A$23,'Client Info'!J1621=Reference!$A$12),25, IF(OR('Client Info'!J1621=Reference!$A$6, 'Client Info'!J1621=Reference!$A$16),15, IF(OR('Client Info'!J1621=Reference!$A$4,'Client Info'!J1621=Reference!$A$13,'Client Info'!J1621=Reference!$A$17,),5,0))))</f>
        <v>5</v>
      </c>
      <c r="E1621" s="19">
        <f>IF('Client Info'!O1621&lt;Reference!$E$5,0,IF(AND('Client Info'!O1621&gt;=Reference!$E$5,'Client Info'!O1621&lt;Reference!$E$6),5,IF(AND('Client Info'!O1621&gt;=Reference!$E$6,'Client Info'!O1621&lt;Reference!$E$7),15,IF(Reference!$E$7&lt;='Client Info'!O1621,25))))</f>
        <v>25</v>
      </c>
      <c r="F1621" s="19">
        <f>IF(OR('Client Info'!R1621=Reference!$B$4,'Client Info'!R1621=Reference!$B$5,'Client Info'!R1621=Reference!$B$6),25,0)</f>
        <v>25</v>
      </c>
      <c r="G1621" s="19">
        <f t="shared" ca="1" si="26"/>
        <v>60</v>
      </c>
      <c r="H1621" s="19" t="s">
        <v>1365</v>
      </c>
    </row>
    <row r="1622" spans="1:8" x14ac:dyDescent="0.35">
      <c r="A1622" s="7" t="str">
        <f>VLOOKUP(B1622,'Client Info'!$A:$B,2, FALSE)</f>
        <v>Pat Sweeney</v>
      </c>
      <c r="B1622" s="19" t="str">
        <f>'Client Info'!A1622</f>
        <v>EDC1485</v>
      </c>
      <c r="C1622" s="19">
        <f ca="1">(IF('Client Info'!M1622="","",(IF(YEARFRAC('Client Info'!M1622,Reference!$C$4)&lt;1,0,IF(AND(YEARFRAC('Client Info'!M1622,Reference!$C$4)&gt;=1,YEARFRAC('Client Info'!M1622,Reference!$C$4)&lt;=3),5,IF(AND(YEARFRAC('Client Info'!M1622,Reference!$C$4)&gt;=4,YEARFRAC('Client Info'!M1622,Reference!$C$4)&lt;=7),15,IF(YEARFRAC('Client Info'!M1622,Reference!$C$4)&gt;=8,25,IF(YEARFRAC('Client Info'!M1622,Reference!$C$4)=YEARFRAC('Client Info'!M1622,Reference!$C$4),0,0))))))))</f>
        <v>25</v>
      </c>
      <c r="D1622" s="19">
        <f>IF(OR('Client Info'!J1622=Reference!$A$7),0,IF(OR(Reference!$A$5='Client Info'!J1622, 'Client Info'!J1622=Reference!$A$19,'Client Info'!J1622=Reference!$A$23,'Client Info'!J1622=Reference!$A$12),25, IF(OR('Client Info'!J1622=Reference!$A$6, 'Client Info'!J1622=Reference!$A$16),15, IF(OR('Client Info'!J1622=Reference!$A$4,'Client Info'!J1622=Reference!$A$13,'Client Info'!J1622=Reference!$A$17,),5,0))))</f>
        <v>5</v>
      </c>
      <c r="E1622" s="19">
        <f>IF('Client Info'!O1622&lt;Reference!$E$5,0,IF(AND('Client Info'!O1622&gt;=Reference!$E$5,'Client Info'!O1622&lt;Reference!$E$6),5,IF(AND('Client Info'!O1622&gt;=Reference!$E$6,'Client Info'!O1622&lt;Reference!$E$7),15,IF(Reference!$E$7&lt;='Client Info'!O1622,25))))</f>
        <v>5</v>
      </c>
      <c r="F1622" s="19">
        <f>IF(OR('Client Info'!R1622=Reference!$B$4,'Client Info'!R1622=Reference!$B$5,'Client Info'!R1622=Reference!$B$6),25,0)</f>
        <v>0</v>
      </c>
      <c r="G1622" s="19">
        <f t="shared" ca="1" si="26"/>
        <v>35</v>
      </c>
      <c r="H1622" s="19" t="s">
        <v>796</v>
      </c>
    </row>
    <row r="1623" spans="1:8" x14ac:dyDescent="0.35">
      <c r="A1623" s="7" t="str">
        <f>VLOOKUP(B1623,'Client Info'!$A:$B,2, FALSE)</f>
        <v>Jason Ham</v>
      </c>
      <c r="B1623" s="19" t="str">
        <f>'Client Info'!A1623</f>
        <v>EDC1528</v>
      </c>
      <c r="C1623" s="19">
        <f ca="1">(IF('Client Info'!M1623="","",(IF(YEARFRAC('Client Info'!M1623,Reference!$C$4)&lt;1,0,IF(AND(YEARFRAC('Client Info'!M1623,Reference!$C$4)&gt;=1,YEARFRAC('Client Info'!M1623,Reference!$C$4)&lt;=3),5,IF(AND(YEARFRAC('Client Info'!M1623,Reference!$C$4)&gt;=4,YEARFRAC('Client Info'!M1623,Reference!$C$4)&lt;=7),15,IF(YEARFRAC('Client Info'!M1623,Reference!$C$4)&gt;=8,25,IF(YEARFRAC('Client Info'!M1623,Reference!$C$4)=YEARFRAC('Client Info'!M1623,Reference!$C$4),0,0))))))))</f>
        <v>25</v>
      </c>
      <c r="D1623" s="19">
        <f>IF(OR('Client Info'!J1623=Reference!$A$7),0,IF(OR(Reference!$A$5='Client Info'!J1623, 'Client Info'!J1623=Reference!$A$19,'Client Info'!J1623=Reference!$A$23,'Client Info'!J1623=Reference!$A$12),25, IF(OR('Client Info'!J1623=Reference!$A$6, 'Client Info'!J1623=Reference!$A$16),15, IF(OR('Client Info'!J1623=Reference!$A$4,'Client Info'!J1623=Reference!$A$13,'Client Info'!J1623=Reference!$A$17,),5,0))))</f>
        <v>5</v>
      </c>
      <c r="E1623" s="19">
        <f>IF('Client Info'!O1623&lt;Reference!$E$5,0,IF(AND('Client Info'!O1623&gt;=Reference!$E$5,'Client Info'!O1623&lt;Reference!$E$6),5,IF(AND('Client Info'!O1623&gt;=Reference!$E$6,'Client Info'!O1623&lt;Reference!$E$7),15,IF(Reference!$E$7&lt;='Client Info'!O1623,25))))</f>
        <v>15</v>
      </c>
      <c r="F1623" s="19">
        <f>IF(OR('Client Info'!R1623=Reference!$B$4,'Client Info'!R1623=Reference!$B$5,'Client Info'!R1623=Reference!$B$6),25,0)</f>
        <v>0</v>
      </c>
      <c r="G1623" s="19">
        <f t="shared" ca="1" si="26"/>
        <v>45</v>
      </c>
      <c r="H1623" s="19" t="s">
        <v>1613</v>
      </c>
    </row>
    <row r="1624" spans="1:8" x14ac:dyDescent="0.35">
      <c r="A1624" s="7" t="str">
        <f>VLOOKUP(B1624,'Client Info'!$A:$B,2, FALSE)</f>
        <v>Armando Sahagun</v>
      </c>
      <c r="B1624" s="19" t="str">
        <f>'Client Info'!A1624</f>
        <v>EDC2157</v>
      </c>
      <c r="C1624" s="19">
        <f ca="1">(IF('Client Info'!M1624="","",(IF(YEARFRAC('Client Info'!M1624,Reference!$C$4)&lt;1,0,IF(AND(YEARFRAC('Client Info'!M1624,Reference!$C$4)&gt;=1,YEARFRAC('Client Info'!M1624,Reference!$C$4)&lt;=3),5,IF(AND(YEARFRAC('Client Info'!M1624,Reference!$C$4)&gt;=4,YEARFRAC('Client Info'!M1624,Reference!$C$4)&lt;=7),15,IF(YEARFRAC('Client Info'!M1624,Reference!$C$4)&gt;=8,25,IF(YEARFRAC('Client Info'!M1624,Reference!$C$4)=YEARFRAC('Client Info'!M1624,Reference!$C$4),0,0))))))))</f>
        <v>25</v>
      </c>
      <c r="D1624" s="19">
        <f>IF(OR('Client Info'!J1624=Reference!$A$7),0,IF(OR(Reference!$A$5='Client Info'!J1624, 'Client Info'!J1624=Reference!$A$19,'Client Info'!J1624=Reference!$A$23,'Client Info'!J1624=Reference!$A$12),25, IF(OR('Client Info'!J1624=Reference!$A$6, 'Client Info'!J1624=Reference!$A$16),15, IF(OR('Client Info'!J1624=Reference!$A$4,'Client Info'!J1624=Reference!$A$13,'Client Info'!J1624=Reference!$A$17,),5,0))))</f>
        <v>5</v>
      </c>
      <c r="E1624" s="19">
        <f>IF('Client Info'!O1624&lt;Reference!$E$5,0,IF(AND('Client Info'!O1624&gt;=Reference!$E$5,'Client Info'!O1624&lt;Reference!$E$6),5,IF(AND('Client Info'!O1624&gt;=Reference!$E$6,'Client Info'!O1624&lt;Reference!$E$7),15,IF(Reference!$E$7&lt;='Client Info'!O1624,25))))</f>
        <v>0</v>
      </c>
      <c r="F1624" s="19">
        <f>IF(OR('Client Info'!R1624=Reference!$B$4,'Client Info'!R1624=Reference!$B$5,'Client Info'!R1624=Reference!$B$6),25,0)</f>
        <v>0</v>
      </c>
      <c r="G1624" s="19">
        <f t="shared" ca="1" si="26"/>
        <v>30</v>
      </c>
      <c r="H1624" s="19" t="s">
        <v>2972</v>
      </c>
    </row>
    <row r="1625" spans="1:8" x14ac:dyDescent="0.35">
      <c r="A1625" s="7" t="str">
        <f>VLOOKUP(B1625,'Client Info'!$A:$B,2, FALSE)</f>
        <v>Sylvia Martini</v>
      </c>
      <c r="B1625" s="19" t="str">
        <f>'Client Info'!A1625</f>
        <v>EDC2194</v>
      </c>
      <c r="C1625" s="19" t="str">
        <f>(IF('Client Info'!M1625="","",(IF(YEARFRAC('Client Info'!M1625,Reference!$C$4)&lt;1,0,IF(AND(YEARFRAC('Client Info'!M1625,Reference!$C$4)&gt;=1,YEARFRAC('Client Info'!M1625,Reference!$C$4)&lt;=3),5,IF(AND(YEARFRAC('Client Info'!M1625,Reference!$C$4)&gt;=4,YEARFRAC('Client Info'!M1625,Reference!$C$4)&lt;=7),15,IF(YEARFRAC('Client Info'!M1625,Reference!$C$4)&gt;=8,25,IF(YEARFRAC('Client Info'!M1625,Reference!$C$4)=YEARFRAC('Client Info'!M1625,Reference!$C$4),0,0))))))))</f>
        <v/>
      </c>
      <c r="D1625" s="19">
        <f>IF(OR('Client Info'!J1625=Reference!$A$7),0,IF(OR(Reference!$A$5='Client Info'!J1625, 'Client Info'!J1625=Reference!$A$19,'Client Info'!J1625=Reference!$A$23,'Client Info'!J1625=Reference!$A$12),25, IF(OR('Client Info'!J1625=Reference!$A$6, 'Client Info'!J1625=Reference!$A$16),15, IF(OR('Client Info'!J1625=Reference!$A$4,'Client Info'!J1625=Reference!$A$13,'Client Info'!J1625=Reference!$A$17,),5,0))))</f>
        <v>5</v>
      </c>
      <c r="E1625" s="19">
        <f>IF('Client Info'!O1625&lt;Reference!$E$5,0,IF(AND('Client Info'!O1625&gt;=Reference!$E$5,'Client Info'!O1625&lt;Reference!$E$6),5,IF(AND('Client Info'!O1625&gt;=Reference!$E$6,'Client Info'!O1625&lt;Reference!$E$7),15,IF(Reference!$E$7&lt;='Client Info'!O1625,25))))</f>
        <v>0</v>
      </c>
      <c r="F1625" s="19">
        <f>IF(OR('Client Info'!R1625=Reference!$B$4,'Client Info'!R1625=Reference!$B$5,'Client Info'!R1625=Reference!$B$6),25,0)</f>
        <v>0</v>
      </c>
      <c r="G1625" s="19">
        <f t="shared" si="26"/>
        <v>5</v>
      </c>
      <c r="H1625" s="19" t="s">
        <v>822</v>
      </c>
    </row>
    <row r="1626" spans="1:8" x14ac:dyDescent="0.35">
      <c r="A1626" s="7" t="str">
        <f>VLOOKUP(B1626,'Client Info'!$A:$B,2, FALSE)</f>
        <v>Megan Cullen</v>
      </c>
      <c r="B1626" s="19" t="str">
        <f>'Client Info'!A1626</f>
        <v>EDC2440</v>
      </c>
      <c r="C1626" s="19">
        <f ca="1">(IF('Client Info'!M1626="","",(IF(YEARFRAC('Client Info'!M1626,Reference!$C$4)&lt;1,0,IF(AND(YEARFRAC('Client Info'!M1626,Reference!$C$4)&gt;=1,YEARFRAC('Client Info'!M1626,Reference!$C$4)&lt;=3),5,IF(AND(YEARFRAC('Client Info'!M1626,Reference!$C$4)&gt;=4,YEARFRAC('Client Info'!M1626,Reference!$C$4)&lt;=7),15,IF(YEARFRAC('Client Info'!M1626,Reference!$C$4)&gt;=8,25,IF(YEARFRAC('Client Info'!M1626,Reference!$C$4)=YEARFRAC('Client Info'!M1626,Reference!$C$4),0,0))))))))</f>
        <v>25</v>
      </c>
      <c r="D1626" s="19">
        <f>IF(OR('Client Info'!J1626=Reference!$A$7),0,IF(OR(Reference!$A$5='Client Info'!J1626, 'Client Info'!J1626=Reference!$A$19,'Client Info'!J1626=Reference!$A$23,'Client Info'!J1626=Reference!$A$12),25, IF(OR('Client Info'!J1626=Reference!$A$6, 'Client Info'!J1626=Reference!$A$16),15, IF(OR('Client Info'!J1626=Reference!$A$4,'Client Info'!J1626=Reference!$A$13,'Client Info'!J1626=Reference!$A$17,),5,0))))</f>
        <v>0</v>
      </c>
      <c r="E1626" s="19">
        <f>IF('Client Info'!O1626&lt;Reference!$E$5,0,IF(AND('Client Info'!O1626&gt;=Reference!$E$5,'Client Info'!O1626&lt;Reference!$E$6),5,IF(AND('Client Info'!O1626&gt;=Reference!$E$6,'Client Info'!O1626&lt;Reference!$E$7),15,IF(Reference!$E$7&lt;='Client Info'!O1626,25))))</f>
        <v>0</v>
      </c>
      <c r="F1626" s="19">
        <f>IF(OR('Client Info'!R1626=Reference!$B$4,'Client Info'!R1626=Reference!$B$5,'Client Info'!R1626=Reference!$B$6),25,0)</f>
        <v>0</v>
      </c>
      <c r="G1626" s="19">
        <f t="shared" ca="1" si="26"/>
        <v>25</v>
      </c>
      <c r="H1626" s="19" t="s">
        <v>3247</v>
      </c>
    </row>
    <row r="1627" spans="1:8" x14ac:dyDescent="0.35">
      <c r="A1627" s="7" t="str">
        <f>VLOOKUP(B1627,'Client Info'!$A:$B,2, FALSE)</f>
        <v>Jason Ham</v>
      </c>
      <c r="B1627" s="19" t="str">
        <f>'Client Info'!A1627</f>
        <v>EDC1436</v>
      </c>
      <c r="C1627" s="19">
        <f ca="1">(IF('Client Info'!M1627="","",(IF(YEARFRAC('Client Info'!M1627,Reference!$C$4)&lt;1,0,IF(AND(YEARFRAC('Client Info'!M1627,Reference!$C$4)&gt;=1,YEARFRAC('Client Info'!M1627,Reference!$C$4)&lt;=3),5,IF(AND(YEARFRAC('Client Info'!M1627,Reference!$C$4)&gt;=4,YEARFRAC('Client Info'!M1627,Reference!$C$4)&lt;=7),15,IF(YEARFRAC('Client Info'!M1627,Reference!$C$4)&gt;=8,25,IF(YEARFRAC('Client Info'!M1627,Reference!$C$4)=YEARFRAC('Client Info'!M1627,Reference!$C$4),0,0))))))))</f>
        <v>25</v>
      </c>
      <c r="D1627" s="19">
        <f>IF(OR('Client Info'!J1627=Reference!$A$7),0,IF(OR(Reference!$A$5='Client Info'!J1627, 'Client Info'!J1627=Reference!$A$19,'Client Info'!J1627=Reference!$A$23,'Client Info'!J1627=Reference!$A$12),25, IF(OR('Client Info'!J1627=Reference!$A$6, 'Client Info'!J1627=Reference!$A$16),15, IF(OR('Client Info'!J1627=Reference!$A$4,'Client Info'!J1627=Reference!$A$13,'Client Info'!J1627=Reference!$A$17,),5,0))))</f>
        <v>25</v>
      </c>
      <c r="E1627" s="19">
        <f>IF('Client Info'!O1627&lt;Reference!$E$5,0,IF(AND('Client Info'!O1627&gt;=Reference!$E$5,'Client Info'!O1627&lt;Reference!$E$6),5,IF(AND('Client Info'!O1627&gt;=Reference!$E$6,'Client Info'!O1627&lt;Reference!$E$7),15,IF(Reference!$E$7&lt;='Client Info'!O1627,25))))</f>
        <v>15</v>
      </c>
      <c r="F1627" s="19">
        <f>IF(OR('Client Info'!R1627=Reference!$B$4,'Client Info'!R1627=Reference!$B$5,'Client Info'!R1627=Reference!$B$6),25,0)</f>
        <v>0</v>
      </c>
      <c r="G1627" s="19">
        <f t="shared" ca="1" si="26"/>
        <v>65</v>
      </c>
      <c r="H1627" s="19" t="s">
        <v>1613</v>
      </c>
    </row>
    <row r="1628" spans="1:8" x14ac:dyDescent="0.35">
      <c r="A1628" s="7" t="str">
        <f>VLOOKUP(B1628,'Client Info'!$A:$B,2, FALSE)</f>
        <v>Marvin Boateng</v>
      </c>
      <c r="B1628" s="19" t="str">
        <f>'Client Info'!A1628</f>
        <v>EDC2916</v>
      </c>
      <c r="C1628" s="19">
        <f ca="1">(IF('Client Info'!M1628="","",(IF(YEARFRAC('Client Info'!M1628,Reference!$C$4)&lt;1,0,IF(AND(YEARFRAC('Client Info'!M1628,Reference!$C$4)&gt;=1,YEARFRAC('Client Info'!M1628,Reference!$C$4)&lt;=3),5,IF(AND(YEARFRAC('Client Info'!M1628,Reference!$C$4)&gt;=4,YEARFRAC('Client Info'!M1628,Reference!$C$4)&lt;=7),15,IF(YEARFRAC('Client Info'!M1628,Reference!$C$4)&gt;=8,25,IF(YEARFRAC('Client Info'!M1628,Reference!$C$4)=YEARFRAC('Client Info'!M1628,Reference!$C$4),0,0))))))))</f>
        <v>15</v>
      </c>
      <c r="D1628" s="19">
        <f>IF(OR('Client Info'!J1628=Reference!$A$7),0,IF(OR(Reference!$A$5='Client Info'!J1628, 'Client Info'!J1628=Reference!$A$19,'Client Info'!J1628=Reference!$A$23,'Client Info'!J1628=Reference!$A$12),25, IF(OR('Client Info'!J1628=Reference!$A$6, 'Client Info'!J1628=Reference!$A$16),15, IF(OR('Client Info'!J1628=Reference!$A$4,'Client Info'!J1628=Reference!$A$13,'Client Info'!J1628=Reference!$A$17,),5,0))))</f>
        <v>5</v>
      </c>
      <c r="E1628" s="19">
        <f>IF('Client Info'!O1628&lt;Reference!$E$5,0,IF(AND('Client Info'!O1628&gt;=Reference!$E$5,'Client Info'!O1628&lt;Reference!$E$6),5,IF(AND('Client Info'!O1628&gt;=Reference!$E$6,'Client Info'!O1628&lt;Reference!$E$7),15,IF(Reference!$E$7&lt;='Client Info'!O1628,25))))</f>
        <v>25</v>
      </c>
      <c r="F1628" s="19">
        <f>IF(OR('Client Info'!R1628=Reference!$B$4,'Client Info'!R1628=Reference!$B$5,'Client Info'!R1628=Reference!$B$6),25,0)</f>
        <v>25</v>
      </c>
      <c r="G1628" s="19">
        <f t="shared" ref="G1628:G1691" ca="1" si="27">SUM(C1628:F1628)</f>
        <v>70</v>
      </c>
      <c r="H1628" s="19" t="s">
        <v>921</v>
      </c>
    </row>
    <row r="1629" spans="1:8" x14ac:dyDescent="0.35">
      <c r="A1629" s="7" t="str">
        <f>VLOOKUP(B1629,'Client Info'!$A:$B,2, FALSE)</f>
        <v>Gonzalo Fernandez</v>
      </c>
      <c r="B1629" s="19" t="str">
        <f>'Client Info'!A1629</f>
        <v>EDC3032</v>
      </c>
      <c r="C1629" s="19" t="str">
        <f>(IF('Client Info'!M1629="","",(IF(YEARFRAC('Client Info'!M1629,Reference!$C$4)&lt;1,0,IF(AND(YEARFRAC('Client Info'!M1629,Reference!$C$4)&gt;=1,YEARFRAC('Client Info'!M1629,Reference!$C$4)&lt;=3),5,IF(AND(YEARFRAC('Client Info'!M1629,Reference!$C$4)&gt;=4,YEARFRAC('Client Info'!M1629,Reference!$C$4)&lt;=7),15,IF(YEARFRAC('Client Info'!M1629,Reference!$C$4)&gt;=8,25,IF(YEARFRAC('Client Info'!M1629,Reference!$C$4)=YEARFRAC('Client Info'!M1629,Reference!$C$4),0,0))))))))</f>
        <v/>
      </c>
      <c r="D1629" s="19">
        <f>IF(OR('Client Info'!J1629=Reference!$A$7),0,IF(OR(Reference!$A$5='Client Info'!J1629, 'Client Info'!J1629=Reference!$A$19,'Client Info'!J1629=Reference!$A$23,'Client Info'!J1629=Reference!$A$12),25, IF(OR('Client Info'!J1629=Reference!$A$6, 'Client Info'!J1629=Reference!$A$16),15, IF(OR('Client Info'!J1629=Reference!$A$4,'Client Info'!J1629=Reference!$A$13,'Client Info'!J1629=Reference!$A$17,),5,0))))</f>
        <v>5</v>
      </c>
      <c r="E1629" s="19">
        <f>IF('Client Info'!O1629&lt;Reference!$E$5,0,IF(AND('Client Info'!O1629&gt;=Reference!$E$5,'Client Info'!O1629&lt;Reference!$E$6),5,IF(AND('Client Info'!O1629&gt;=Reference!$E$6,'Client Info'!O1629&lt;Reference!$E$7),15,IF(Reference!$E$7&lt;='Client Info'!O1629,25))))</f>
        <v>0</v>
      </c>
      <c r="F1629" s="19">
        <f>IF(OR('Client Info'!R1629=Reference!$B$4,'Client Info'!R1629=Reference!$B$5,'Client Info'!R1629=Reference!$B$6),25,0)</f>
        <v>25</v>
      </c>
      <c r="G1629" s="19">
        <f t="shared" si="27"/>
        <v>30</v>
      </c>
      <c r="H1629" s="19" t="s">
        <v>848</v>
      </c>
    </row>
    <row r="1630" spans="1:8" x14ac:dyDescent="0.35">
      <c r="A1630" s="7" t="str">
        <f>VLOOKUP(B1630,'Client Info'!$A:$B,2, FALSE)</f>
        <v>Anthony C. Elliott</v>
      </c>
      <c r="B1630" s="19" t="str">
        <f>'Client Info'!A1630</f>
        <v>EDC2770DRR</v>
      </c>
      <c r="C1630" s="19">
        <f ca="1">(IF('Client Info'!M1630="","",(IF(YEARFRAC('Client Info'!M1630,Reference!$C$4)&lt;1,0,IF(AND(YEARFRAC('Client Info'!M1630,Reference!$C$4)&gt;=1,YEARFRAC('Client Info'!M1630,Reference!$C$4)&lt;=3),5,IF(AND(YEARFRAC('Client Info'!M1630,Reference!$C$4)&gt;=4,YEARFRAC('Client Info'!M1630,Reference!$C$4)&lt;=7),15,IF(YEARFRAC('Client Info'!M1630,Reference!$C$4)&gt;=8,25,IF(YEARFRAC('Client Info'!M1630,Reference!$C$4)=YEARFRAC('Client Info'!M1630,Reference!$C$4),0,0))))))))</f>
        <v>15</v>
      </c>
      <c r="D1630" s="19">
        <f>IF(OR('Client Info'!J1630=Reference!$A$7),0,IF(OR(Reference!$A$5='Client Info'!J1630, 'Client Info'!J1630=Reference!$A$19,'Client Info'!J1630=Reference!$A$23,'Client Info'!J1630=Reference!$A$12),25, IF(OR('Client Info'!J1630=Reference!$A$6, 'Client Info'!J1630=Reference!$A$16),15, IF(OR('Client Info'!J1630=Reference!$A$4,'Client Info'!J1630=Reference!$A$13,'Client Info'!J1630=Reference!$A$17,),5,0))))</f>
        <v>5</v>
      </c>
      <c r="E1630" s="19">
        <f>IF('Client Info'!O1630&lt;Reference!$E$5,0,IF(AND('Client Info'!O1630&gt;=Reference!$E$5,'Client Info'!O1630&lt;Reference!$E$6),5,IF(AND('Client Info'!O1630&gt;=Reference!$E$6,'Client Info'!O1630&lt;Reference!$E$7),15,IF(Reference!$E$7&lt;='Client Info'!O1630,25))))</f>
        <v>0</v>
      </c>
      <c r="F1630" s="19">
        <f>IF(OR('Client Info'!R1630=Reference!$B$4,'Client Info'!R1630=Reference!$B$5,'Client Info'!R1630=Reference!$B$6),25,0)</f>
        <v>25</v>
      </c>
      <c r="G1630" s="19">
        <f t="shared" ca="1" si="27"/>
        <v>45</v>
      </c>
      <c r="H1630" s="19" t="s">
        <v>1365</v>
      </c>
    </row>
    <row r="1631" spans="1:8" x14ac:dyDescent="0.35">
      <c r="A1631" s="7" t="str">
        <f>VLOOKUP(B1631,'Client Info'!$A:$B,2, FALSE)</f>
        <v>Clare Briglio</v>
      </c>
      <c r="B1631" s="19" t="str">
        <f>'Client Info'!A1631</f>
        <v>EDC1633g</v>
      </c>
      <c r="C1631" s="19">
        <f ca="1">(IF('Client Info'!M1631="","",(IF(YEARFRAC('Client Info'!M1631,Reference!$C$4)&lt;1,0,IF(AND(YEARFRAC('Client Info'!M1631,Reference!$C$4)&gt;=1,YEARFRAC('Client Info'!M1631,Reference!$C$4)&lt;=3),5,IF(AND(YEARFRAC('Client Info'!M1631,Reference!$C$4)&gt;=4,YEARFRAC('Client Info'!M1631,Reference!$C$4)&lt;=7),15,IF(YEARFRAC('Client Info'!M1631,Reference!$C$4)&gt;=8,25,IF(YEARFRAC('Client Info'!M1631,Reference!$C$4)=YEARFRAC('Client Info'!M1631,Reference!$C$4),0,0))))))))</f>
        <v>15</v>
      </c>
      <c r="D1631" s="19">
        <f>IF(OR('Client Info'!J1631=Reference!$A$7),0,IF(OR(Reference!$A$5='Client Info'!J1631, 'Client Info'!J1631=Reference!$A$19,'Client Info'!J1631=Reference!$A$23,'Client Info'!J1631=Reference!$A$12),25, IF(OR('Client Info'!J1631=Reference!$A$6, 'Client Info'!J1631=Reference!$A$16),15, IF(OR('Client Info'!J1631=Reference!$A$4,'Client Info'!J1631=Reference!$A$13,'Client Info'!J1631=Reference!$A$17,),5,0))))</f>
        <v>15</v>
      </c>
      <c r="E1631" s="19">
        <f>IF('Client Info'!O1631&lt;Reference!$E$5,0,IF(AND('Client Info'!O1631&gt;=Reference!$E$5,'Client Info'!O1631&lt;Reference!$E$6),5,IF(AND('Client Info'!O1631&gt;=Reference!$E$6,'Client Info'!O1631&lt;Reference!$E$7),15,IF(Reference!$E$7&lt;='Client Info'!O1631,25))))</f>
        <v>0</v>
      </c>
      <c r="F1631" s="19">
        <f>IF(OR('Client Info'!R1631=Reference!$B$4,'Client Info'!R1631=Reference!$B$5,'Client Info'!R1631=Reference!$B$6),25,0)</f>
        <v>0</v>
      </c>
      <c r="G1631" s="19">
        <f t="shared" ca="1" si="27"/>
        <v>30</v>
      </c>
      <c r="H1631" s="19" t="s">
        <v>809</v>
      </c>
    </row>
    <row r="1632" spans="1:8" x14ac:dyDescent="0.35">
      <c r="A1632" s="7" t="str">
        <f>VLOOKUP(B1632,'Client Info'!$A:$B,2, FALSE)</f>
        <v>Sylvia Martini</v>
      </c>
      <c r="B1632" s="19" t="str">
        <f>'Client Info'!A1632</f>
        <v>EDC1862g</v>
      </c>
      <c r="C1632" s="19">
        <f ca="1">(IF('Client Info'!M1632="","",(IF(YEARFRAC('Client Info'!M1632,Reference!$C$4)&lt;1,0,IF(AND(YEARFRAC('Client Info'!M1632,Reference!$C$4)&gt;=1,YEARFRAC('Client Info'!M1632,Reference!$C$4)&lt;=3),5,IF(AND(YEARFRAC('Client Info'!M1632,Reference!$C$4)&gt;=4,YEARFRAC('Client Info'!M1632,Reference!$C$4)&lt;=7),15,IF(YEARFRAC('Client Info'!M1632,Reference!$C$4)&gt;=8,25,IF(YEARFRAC('Client Info'!M1632,Reference!$C$4)=YEARFRAC('Client Info'!M1632,Reference!$C$4),0,0))))))))</f>
        <v>25</v>
      </c>
      <c r="D1632" s="19">
        <f>IF(OR('Client Info'!J1632=Reference!$A$7),0,IF(OR(Reference!$A$5='Client Info'!J1632, 'Client Info'!J1632=Reference!$A$19,'Client Info'!J1632=Reference!$A$23,'Client Info'!J1632=Reference!$A$12),25, IF(OR('Client Info'!J1632=Reference!$A$6, 'Client Info'!J1632=Reference!$A$16),15, IF(OR('Client Info'!J1632=Reference!$A$4,'Client Info'!J1632=Reference!$A$13,'Client Info'!J1632=Reference!$A$17,),5,0))))</f>
        <v>25</v>
      </c>
      <c r="E1632" s="19">
        <f>IF('Client Info'!O1632&lt;Reference!$E$5,0,IF(AND('Client Info'!O1632&gt;=Reference!$E$5,'Client Info'!O1632&lt;Reference!$E$6),5,IF(AND('Client Info'!O1632&gt;=Reference!$E$6,'Client Info'!O1632&lt;Reference!$E$7),15,IF(Reference!$E$7&lt;='Client Info'!O1632,25))))</f>
        <v>15</v>
      </c>
      <c r="F1632" s="19">
        <f>IF(OR('Client Info'!R1632=Reference!$B$4,'Client Info'!R1632=Reference!$B$5,'Client Info'!R1632=Reference!$B$6),25,0)</f>
        <v>0</v>
      </c>
      <c r="G1632" s="19">
        <f t="shared" ca="1" si="27"/>
        <v>65</v>
      </c>
      <c r="H1632" s="19" t="s">
        <v>822</v>
      </c>
    </row>
    <row r="1633" spans="1:8" x14ac:dyDescent="0.35">
      <c r="A1633" s="7" t="str">
        <f>VLOOKUP(B1633,'Client Info'!$A:$B,2, FALSE)</f>
        <v>Alondra Gaytan</v>
      </c>
      <c r="B1633" s="19" t="str">
        <f>'Client Info'!A1633</f>
        <v>EDC2615</v>
      </c>
      <c r="C1633" s="19">
        <f ca="1">(IF('Client Info'!M1633="","",(IF(YEARFRAC('Client Info'!M1633,Reference!$C$4)&lt;1,0,IF(AND(YEARFRAC('Client Info'!M1633,Reference!$C$4)&gt;=1,YEARFRAC('Client Info'!M1633,Reference!$C$4)&lt;=3),5,IF(AND(YEARFRAC('Client Info'!M1633,Reference!$C$4)&gt;=4,YEARFRAC('Client Info'!M1633,Reference!$C$4)&lt;=7),15,IF(YEARFRAC('Client Info'!M1633,Reference!$C$4)&gt;=8,25,IF(YEARFRAC('Client Info'!M1633,Reference!$C$4)=YEARFRAC('Client Info'!M1633,Reference!$C$4),0,0))))))))</f>
        <v>0</v>
      </c>
      <c r="D1633" s="19">
        <f>IF(OR('Client Info'!J1633=Reference!$A$7),0,IF(OR(Reference!$A$5='Client Info'!J1633, 'Client Info'!J1633=Reference!$A$19,'Client Info'!J1633=Reference!$A$23,'Client Info'!J1633=Reference!$A$12),25, IF(OR('Client Info'!J1633=Reference!$A$6, 'Client Info'!J1633=Reference!$A$16),15, IF(OR('Client Info'!J1633=Reference!$A$4,'Client Info'!J1633=Reference!$A$13,'Client Info'!J1633=Reference!$A$17,),5,0))))</f>
        <v>25</v>
      </c>
      <c r="E1633" s="19">
        <f>IF('Client Info'!O1633&lt;Reference!$E$5,0,IF(AND('Client Info'!O1633&gt;=Reference!$E$5,'Client Info'!O1633&lt;Reference!$E$6),5,IF(AND('Client Info'!O1633&gt;=Reference!$E$6,'Client Info'!O1633&lt;Reference!$E$7),15,IF(Reference!$E$7&lt;='Client Info'!O1633,25))))</f>
        <v>0</v>
      </c>
      <c r="F1633" s="19">
        <f>IF(OR('Client Info'!R1633=Reference!$B$4,'Client Info'!R1633=Reference!$B$5,'Client Info'!R1633=Reference!$B$6),25,0)</f>
        <v>0</v>
      </c>
      <c r="G1633" s="19">
        <f t="shared" ca="1" si="27"/>
        <v>25</v>
      </c>
      <c r="H1633" s="19" t="s">
        <v>885</v>
      </c>
    </row>
    <row r="1634" spans="1:8" x14ac:dyDescent="0.35">
      <c r="A1634" s="7" t="str">
        <f>VLOOKUP(B1634,'Client Info'!$A:$B,2, FALSE)</f>
        <v>Ray Bowman</v>
      </c>
      <c r="B1634" s="19" t="str">
        <f>'Client Info'!A1634</f>
        <v>EDC2504</v>
      </c>
      <c r="C1634" s="19">
        <f ca="1">(IF('Client Info'!M1634="","",(IF(YEARFRAC('Client Info'!M1634,Reference!$C$4)&lt;1,0,IF(AND(YEARFRAC('Client Info'!M1634,Reference!$C$4)&gt;=1,YEARFRAC('Client Info'!M1634,Reference!$C$4)&lt;=3),5,IF(AND(YEARFRAC('Client Info'!M1634,Reference!$C$4)&gt;=4,YEARFRAC('Client Info'!M1634,Reference!$C$4)&lt;=7),15,IF(YEARFRAC('Client Info'!M1634,Reference!$C$4)&gt;=8,25,IF(YEARFRAC('Client Info'!M1634,Reference!$C$4)=YEARFRAC('Client Info'!M1634,Reference!$C$4),0,0))))))))</f>
        <v>5</v>
      </c>
      <c r="D1634" s="19">
        <f>IF(OR('Client Info'!J1634=Reference!$A$7),0,IF(OR(Reference!$A$5='Client Info'!J1634, 'Client Info'!J1634=Reference!$A$19,'Client Info'!J1634=Reference!$A$23,'Client Info'!J1634=Reference!$A$12),25, IF(OR('Client Info'!J1634=Reference!$A$6, 'Client Info'!J1634=Reference!$A$16),15, IF(OR('Client Info'!J1634=Reference!$A$4,'Client Info'!J1634=Reference!$A$13,'Client Info'!J1634=Reference!$A$17,),5,0))))</f>
        <v>5</v>
      </c>
      <c r="E1634" s="19">
        <f>IF('Client Info'!O1634&lt;Reference!$E$5,0,IF(AND('Client Info'!O1634&gt;=Reference!$E$5,'Client Info'!O1634&lt;Reference!$E$6),5,IF(AND('Client Info'!O1634&gt;=Reference!$E$6,'Client Info'!O1634&lt;Reference!$E$7),15,IF(Reference!$E$7&lt;='Client Info'!O1634,25))))</f>
        <v>5</v>
      </c>
      <c r="F1634" s="19">
        <f>IF(OR('Client Info'!R1634=Reference!$B$4,'Client Info'!R1634=Reference!$B$5,'Client Info'!R1634=Reference!$B$6),25,0)</f>
        <v>0</v>
      </c>
      <c r="G1634" s="19">
        <f t="shared" ca="1" si="27"/>
        <v>15</v>
      </c>
      <c r="H1634" s="19" t="s">
        <v>912</v>
      </c>
    </row>
    <row r="1635" spans="1:8" x14ac:dyDescent="0.35">
      <c r="A1635" s="7" t="str">
        <f>VLOOKUP(B1635,'Client Info'!$A:$B,2, FALSE)</f>
        <v>Carlos Conejo</v>
      </c>
      <c r="B1635" s="19" t="str">
        <f>'Client Info'!A1635</f>
        <v>EDC2116</v>
      </c>
      <c r="C1635" s="19">
        <f ca="1">(IF('Client Info'!M1635="","",(IF(YEARFRAC('Client Info'!M1635,Reference!$C$4)&lt;1,0,IF(AND(YEARFRAC('Client Info'!M1635,Reference!$C$4)&gt;=1,YEARFRAC('Client Info'!M1635,Reference!$C$4)&lt;=3),5,IF(AND(YEARFRAC('Client Info'!M1635,Reference!$C$4)&gt;=4,YEARFRAC('Client Info'!M1635,Reference!$C$4)&lt;=7),15,IF(YEARFRAC('Client Info'!M1635,Reference!$C$4)&gt;=8,25,IF(YEARFRAC('Client Info'!M1635,Reference!$C$4)=YEARFRAC('Client Info'!M1635,Reference!$C$4),0,0))))))))</f>
        <v>25</v>
      </c>
      <c r="D1635" s="19">
        <f>IF(OR('Client Info'!J1635=Reference!$A$7),0,IF(OR(Reference!$A$5='Client Info'!J1635, 'Client Info'!J1635=Reference!$A$19,'Client Info'!J1635=Reference!$A$23,'Client Info'!J1635=Reference!$A$12),25, IF(OR('Client Info'!J1635=Reference!$A$6, 'Client Info'!J1635=Reference!$A$16),15, IF(OR('Client Info'!J1635=Reference!$A$4,'Client Info'!J1635=Reference!$A$13,'Client Info'!J1635=Reference!$A$17,),5,0))))</f>
        <v>0</v>
      </c>
      <c r="E1635" s="19">
        <f>IF('Client Info'!O1635&lt;Reference!$E$5,0,IF(AND('Client Info'!O1635&gt;=Reference!$E$5,'Client Info'!O1635&lt;Reference!$E$6),5,IF(AND('Client Info'!O1635&gt;=Reference!$E$6,'Client Info'!O1635&lt;Reference!$E$7),15,IF(Reference!$E$7&lt;='Client Info'!O1635,25))))</f>
        <v>15</v>
      </c>
      <c r="F1635" s="19">
        <f>IF(OR('Client Info'!R1635=Reference!$B$4,'Client Info'!R1635=Reference!$B$5,'Client Info'!R1635=Reference!$B$6),25,0)</f>
        <v>0</v>
      </c>
      <c r="G1635" s="19">
        <f t="shared" ca="1" si="27"/>
        <v>40</v>
      </c>
      <c r="H1635" s="19" t="s">
        <v>1261</v>
      </c>
    </row>
    <row r="1636" spans="1:8" x14ac:dyDescent="0.35">
      <c r="A1636" s="7" t="str">
        <f>VLOOKUP(B1636,'Client Info'!$A:$B,2, FALSE)</f>
        <v>Ken Higgins</v>
      </c>
      <c r="B1636" s="19" t="str">
        <f>'Client Info'!A1636</f>
        <v>EDC1658</v>
      </c>
      <c r="C1636" s="19">
        <f ca="1">(IF('Client Info'!M1636="","",(IF(YEARFRAC('Client Info'!M1636,Reference!$C$4)&lt;1,0,IF(AND(YEARFRAC('Client Info'!M1636,Reference!$C$4)&gt;=1,YEARFRAC('Client Info'!M1636,Reference!$C$4)&lt;=3),5,IF(AND(YEARFRAC('Client Info'!M1636,Reference!$C$4)&gt;=4,YEARFRAC('Client Info'!M1636,Reference!$C$4)&lt;=7),15,IF(YEARFRAC('Client Info'!M1636,Reference!$C$4)&gt;=8,25,IF(YEARFRAC('Client Info'!M1636,Reference!$C$4)=YEARFRAC('Client Info'!M1636,Reference!$C$4),0,0))))))))</f>
        <v>15</v>
      </c>
      <c r="D1636" s="19">
        <f>IF(OR('Client Info'!J1636=Reference!$A$7),0,IF(OR(Reference!$A$5='Client Info'!J1636, 'Client Info'!J1636=Reference!$A$19,'Client Info'!J1636=Reference!$A$23,'Client Info'!J1636=Reference!$A$12),25, IF(OR('Client Info'!J1636=Reference!$A$6, 'Client Info'!J1636=Reference!$A$16),15, IF(OR('Client Info'!J1636=Reference!$A$4,'Client Info'!J1636=Reference!$A$13,'Client Info'!J1636=Reference!$A$17,),5,0))))</f>
        <v>5</v>
      </c>
      <c r="E1636" s="19">
        <f>IF('Client Info'!O1636&lt;Reference!$E$5,0,IF(AND('Client Info'!O1636&gt;=Reference!$E$5,'Client Info'!O1636&lt;Reference!$E$6),5,IF(AND('Client Info'!O1636&gt;=Reference!$E$6,'Client Info'!O1636&lt;Reference!$E$7),15,IF(Reference!$E$7&lt;='Client Info'!O1636,25))))</f>
        <v>0</v>
      </c>
      <c r="F1636" s="19">
        <f>IF(OR('Client Info'!R1636=Reference!$B$4,'Client Info'!R1636=Reference!$B$5,'Client Info'!R1636=Reference!$B$6),25,0)</f>
        <v>0</v>
      </c>
      <c r="G1636" s="19">
        <f t="shared" ca="1" si="27"/>
        <v>20</v>
      </c>
      <c r="H1636" s="19" t="s">
        <v>2520</v>
      </c>
    </row>
    <row r="1637" spans="1:8" x14ac:dyDescent="0.35">
      <c r="A1637" s="7" t="str">
        <f>VLOOKUP(B1637,'Client Info'!$A:$B,2, FALSE)</f>
        <v>Ray Bowman</v>
      </c>
      <c r="B1637" s="19" t="str">
        <f>'Client Info'!A1637</f>
        <v>EDC2438</v>
      </c>
      <c r="C1637" s="19">
        <f ca="1">(IF('Client Info'!M1637="","",(IF(YEARFRAC('Client Info'!M1637,Reference!$C$4)&lt;1,0,IF(AND(YEARFRAC('Client Info'!M1637,Reference!$C$4)&gt;=1,YEARFRAC('Client Info'!M1637,Reference!$C$4)&lt;=3),5,IF(AND(YEARFRAC('Client Info'!M1637,Reference!$C$4)&gt;=4,YEARFRAC('Client Info'!M1637,Reference!$C$4)&lt;=7),15,IF(YEARFRAC('Client Info'!M1637,Reference!$C$4)&gt;=8,25,IF(YEARFRAC('Client Info'!M1637,Reference!$C$4)=YEARFRAC('Client Info'!M1637,Reference!$C$4),0,0))))))))</f>
        <v>15</v>
      </c>
      <c r="D1637" s="19">
        <f>IF(OR('Client Info'!J1637=Reference!$A$7),0,IF(OR(Reference!$A$5='Client Info'!J1637, 'Client Info'!J1637=Reference!$A$19,'Client Info'!J1637=Reference!$A$23,'Client Info'!J1637=Reference!$A$12),25, IF(OR('Client Info'!J1637=Reference!$A$6, 'Client Info'!J1637=Reference!$A$16),15, IF(OR('Client Info'!J1637=Reference!$A$4,'Client Info'!J1637=Reference!$A$13,'Client Info'!J1637=Reference!$A$17,),5,0))))</f>
        <v>5</v>
      </c>
      <c r="E1637" s="19">
        <f>IF('Client Info'!O1637&lt;Reference!$E$5,0,IF(AND('Client Info'!O1637&gt;=Reference!$E$5,'Client Info'!O1637&lt;Reference!$E$6),5,IF(AND('Client Info'!O1637&gt;=Reference!$E$6,'Client Info'!O1637&lt;Reference!$E$7),15,IF(Reference!$E$7&lt;='Client Info'!O1637,25))))</f>
        <v>0</v>
      </c>
      <c r="F1637" s="19">
        <f>IF(OR('Client Info'!R1637=Reference!$B$4,'Client Info'!R1637=Reference!$B$5,'Client Info'!R1637=Reference!$B$6),25,0)</f>
        <v>0</v>
      </c>
      <c r="G1637" s="19">
        <f t="shared" ca="1" si="27"/>
        <v>20</v>
      </c>
      <c r="H1637" s="19" t="s">
        <v>912</v>
      </c>
    </row>
    <row r="1638" spans="1:8" x14ac:dyDescent="0.35">
      <c r="A1638" s="7" t="str">
        <f>VLOOKUP(B1638,'Client Info'!$A:$B,2, FALSE)</f>
        <v>Louis Izzo</v>
      </c>
      <c r="B1638" s="19" t="str">
        <f>'Client Info'!A1638</f>
        <v>EDC2134</v>
      </c>
      <c r="C1638" s="19">
        <f ca="1">(IF('Client Info'!M1638="","",(IF(YEARFRAC('Client Info'!M1638,Reference!$C$4)&lt;1,0,IF(AND(YEARFRAC('Client Info'!M1638,Reference!$C$4)&gt;=1,YEARFRAC('Client Info'!M1638,Reference!$C$4)&lt;=3),5,IF(AND(YEARFRAC('Client Info'!M1638,Reference!$C$4)&gt;=4,YEARFRAC('Client Info'!M1638,Reference!$C$4)&lt;=7),15,IF(YEARFRAC('Client Info'!M1638,Reference!$C$4)&gt;=8,25,IF(YEARFRAC('Client Info'!M1638,Reference!$C$4)=YEARFRAC('Client Info'!M1638,Reference!$C$4),0,0))))))))</f>
        <v>15</v>
      </c>
      <c r="D1638" s="19">
        <f>IF(OR('Client Info'!J1638=Reference!$A$7),0,IF(OR(Reference!$A$5='Client Info'!J1638, 'Client Info'!J1638=Reference!$A$19,'Client Info'!J1638=Reference!$A$23,'Client Info'!J1638=Reference!$A$12),25, IF(OR('Client Info'!J1638=Reference!$A$6, 'Client Info'!J1638=Reference!$A$16),15, IF(OR('Client Info'!J1638=Reference!$A$4,'Client Info'!J1638=Reference!$A$13,'Client Info'!J1638=Reference!$A$17,),5,0))))</f>
        <v>0</v>
      </c>
      <c r="E1638" s="19">
        <f>IF('Client Info'!O1638&lt;Reference!$E$5,0,IF(AND('Client Info'!O1638&gt;=Reference!$E$5,'Client Info'!O1638&lt;Reference!$E$6),5,IF(AND('Client Info'!O1638&gt;=Reference!$E$6,'Client Info'!O1638&lt;Reference!$E$7),15,IF(Reference!$E$7&lt;='Client Info'!O1638,25))))</f>
        <v>15</v>
      </c>
      <c r="F1638" s="19">
        <f>IF(OR('Client Info'!R1638=Reference!$B$4,'Client Info'!R1638=Reference!$B$5,'Client Info'!R1638=Reference!$B$6),25,0)</f>
        <v>0</v>
      </c>
      <c r="G1638" s="19">
        <f t="shared" ca="1" si="27"/>
        <v>30</v>
      </c>
      <c r="H1638" s="19" t="s">
        <v>855</v>
      </c>
    </row>
    <row r="1639" spans="1:8" x14ac:dyDescent="0.35">
      <c r="A1639" s="7" t="str">
        <f>VLOOKUP(B1639,'Client Info'!$A:$B,2, FALSE)</f>
        <v>Anthony C. Elliott</v>
      </c>
      <c r="B1639" s="19" t="str">
        <f>'Client Info'!A1639</f>
        <v>EDC2909</v>
      </c>
      <c r="C1639" s="19" t="str">
        <f>(IF('Client Info'!M1639="","",(IF(YEARFRAC('Client Info'!M1639,Reference!$C$4)&lt;1,0,IF(AND(YEARFRAC('Client Info'!M1639,Reference!$C$4)&gt;=1,YEARFRAC('Client Info'!M1639,Reference!$C$4)&lt;=3),5,IF(AND(YEARFRAC('Client Info'!M1639,Reference!$C$4)&gt;=4,YEARFRAC('Client Info'!M1639,Reference!$C$4)&lt;=7),15,IF(YEARFRAC('Client Info'!M1639,Reference!$C$4)&gt;=8,25,IF(YEARFRAC('Client Info'!M1639,Reference!$C$4)=YEARFRAC('Client Info'!M1639,Reference!$C$4),0,0))))))))</f>
        <v/>
      </c>
      <c r="D1639" s="19">
        <f>IF(OR('Client Info'!J1639=Reference!$A$7),0,IF(OR(Reference!$A$5='Client Info'!J1639, 'Client Info'!J1639=Reference!$A$19,'Client Info'!J1639=Reference!$A$23,'Client Info'!J1639=Reference!$A$12),25, IF(OR('Client Info'!J1639=Reference!$A$6, 'Client Info'!J1639=Reference!$A$16),15, IF(OR('Client Info'!J1639=Reference!$A$4,'Client Info'!J1639=Reference!$A$13,'Client Info'!J1639=Reference!$A$17,),5,0))))</f>
        <v>15</v>
      </c>
      <c r="E1639" s="19">
        <f>IF('Client Info'!O1639&lt;Reference!$E$5,0,IF(AND('Client Info'!O1639&gt;=Reference!$E$5,'Client Info'!O1639&lt;Reference!$E$6),5,IF(AND('Client Info'!O1639&gt;=Reference!$E$6,'Client Info'!O1639&lt;Reference!$E$7),15,IF(Reference!$E$7&lt;='Client Info'!O1639,25))))</f>
        <v>0</v>
      </c>
      <c r="F1639" s="19">
        <f>IF(OR('Client Info'!R1639=Reference!$B$4,'Client Info'!R1639=Reference!$B$5,'Client Info'!R1639=Reference!$B$6),25,0)</f>
        <v>25</v>
      </c>
      <c r="G1639" s="19">
        <f t="shared" si="27"/>
        <v>40</v>
      </c>
      <c r="H1639" s="19" t="s">
        <v>1365</v>
      </c>
    </row>
    <row r="1640" spans="1:8" x14ac:dyDescent="0.35">
      <c r="A1640" s="7" t="str">
        <f>VLOOKUP(B1640,'Client Info'!$A:$B,2, FALSE)</f>
        <v>Bill Bartels</v>
      </c>
      <c r="B1640" s="19" t="str">
        <f>'Client Info'!A1640</f>
        <v>EDC2479DRR</v>
      </c>
      <c r="C1640" s="19">
        <f ca="1">(IF('Client Info'!M1640="","",(IF(YEARFRAC('Client Info'!M1640,Reference!$C$4)&lt;1,0,IF(AND(YEARFRAC('Client Info'!M1640,Reference!$C$4)&gt;=1,YEARFRAC('Client Info'!M1640,Reference!$C$4)&lt;=3),5,IF(AND(YEARFRAC('Client Info'!M1640,Reference!$C$4)&gt;=4,YEARFRAC('Client Info'!M1640,Reference!$C$4)&lt;=7),15,IF(YEARFRAC('Client Info'!M1640,Reference!$C$4)&gt;=8,25,IF(YEARFRAC('Client Info'!M1640,Reference!$C$4)=YEARFRAC('Client Info'!M1640,Reference!$C$4),0,0))))))))</f>
        <v>25</v>
      </c>
      <c r="D1640" s="19">
        <f>IF(OR('Client Info'!J1640=Reference!$A$7),0,IF(OR(Reference!$A$5='Client Info'!J1640, 'Client Info'!J1640=Reference!$A$19,'Client Info'!J1640=Reference!$A$23,'Client Info'!J1640=Reference!$A$12),25, IF(OR('Client Info'!J1640=Reference!$A$6, 'Client Info'!J1640=Reference!$A$16),15, IF(OR('Client Info'!J1640=Reference!$A$4,'Client Info'!J1640=Reference!$A$13,'Client Info'!J1640=Reference!$A$17,),5,0))))</f>
        <v>5</v>
      </c>
      <c r="E1640" s="19">
        <f>IF('Client Info'!O1640&lt;Reference!$E$5,0,IF(AND('Client Info'!O1640&gt;=Reference!$E$5,'Client Info'!O1640&lt;Reference!$E$6),5,IF(AND('Client Info'!O1640&gt;=Reference!$E$6,'Client Info'!O1640&lt;Reference!$E$7),15,IF(Reference!$E$7&lt;='Client Info'!O1640,25))))</f>
        <v>0</v>
      </c>
      <c r="F1640" s="19">
        <f>IF(OR('Client Info'!R1640=Reference!$B$4,'Client Info'!R1640=Reference!$B$5,'Client Info'!R1640=Reference!$B$6),25,0)</f>
        <v>0</v>
      </c>
      <c r="G1640" s="19">
        <f t="shared" ca="1" si="27"/>
        <v>30</v>
      </c>
      <c r="H1640" s="19" t="s">
        <v>812</v>
      </c>
    </row>
    <row r="1641" spans="1:8" x14ac:dyDescent="0.35">
      <c r="A1641" s="7" t="str">
        <f>VLOOKUP(B1641,'Client Info'!$A:$B,2, FALSE)</f>
        <v>Ray Bowman</v>
      </c>
      <c r="B1641" s="19" t="str">
        <f>'Client Info'!A1641</f>
        <v>EDC2498</v>
      </c>
      <c r="C1641" s="19">
        <f ca="1">(IF('Client Info'!M1641="","",(IF(YEARFRAC('Client Info'!M1641,Reference!$C$4)&lt;1,0,IF(AND(YEARFRAC('Client Info'!M1641,Reference!$C$4)&gt;=1,YEARFRAC('Client Info'!M1641,Reference!$C$4)&lt;=3),5,IF(AND(YEARFRAC('Client Info'!M1641,Reference!$C$4)&gt;=4,YEARFRAC('Client Info'!M1641,Reference!$C$4)&lt;=7),15,IF(YEARFRAC('Client Info'!M1641,Reference!$C$4)&gt;=8,25,IF(YEARFRAC('Client Info'!M1641,Reference!$C$4)=YEARFRAC('Client Info'!M1641,Reference!$C$4),0,0))))))))</f>
        <v>25</v>
      </c>
      <c r="D1641" s="19">
        <f>IF(OR('Client Info'!J1641=Reference!$A$7),0,IF(OR(Reference!$A$5='Client Info'!J1641, 'Client Info'!J1641=Reference!$A$19,'Client Info'!J1641=Reference!$A$23,'Client Info'!J1641=Reference!$A$12),25, IF(OR('Client Info'!J1641=Reference!$A$6, 'Client Info'!J1641=Reference!$A$16),15, IF(OR('Client Info'!J1641=Reference!$A$4,'Client Info'!J1641=Reference!$A$13,'Client Info'!J1641=Reference!$A$17,),5,0))))</f>
        <v>5</v>
      </c>
      <c r="E1641" s="19">
        <f>IF('Client Info'!O1641&lt;Reference!$E$5,0,IF(AND('Client Info'!O1641&gt;=Reference!$E$5,'Client Info'!O1641&lt;Reference!$E$6),5,IF(AND('Client Info'!O1641&gt;=Reference!$E$6,'Client Info'!O1641&lt;Reference!$E$7),15,IF(Reference!$E$7&lt;='Client Info'!O1641,25))))</f>
        <v>15</v>
      </c>
      <c r="F1641" s="19">
        <f>IF(OR('Client Info'!R1641=Reference!$B$4,'Client Info'!R1641=Reference!$B$5,'Client Info'!R1641=Reference!$B$6),25,0)</f>
        <v>0</v>
      </c>
      <c r="G1641" s="19">
        <f t="shared" ca="1" si="27"/>
        <v>45</v>
      </c>
      <c r="H1641" s="19" t="s">
        <v>912</v>
      </c>
    </row>
    <row r="1642" spans="1:8" x14ac:dyDescent="0.35">
      <c r="A1642" s="7" t="str">
        <f>VLOOKUP(B1642,'Client Info'!$A:$B,2, FALSE)</f>
        <v>Gonzalo Fernandez</v>
      </c>
      <c r="B1642" s="19" t="str">
        <f>'Client Info'!A1642</f>
        <v>EDC2719</v>
      </c>
      <c r="C1642" s="19" t="str">
        <f>(IF('Client Info'!M1642="","",(IF(YEARFRAC('Client Info'!M1642,Reference!$C$4)&lt;1,0,IF(AND(YEARFRAC('Client Info'!M1642,Reference!$C$4)&gt;=1,YEARFRAC('Client Info'!M1642,Reference!$C$4)&lt;=3),5,IF(AND(YEARFRAC('Client Info'!M1642,Reference!$C$4)&gt;=4,YEARFRAC('Client Info'!M1642,Reference!$C$4)&lt;=7),15,IF(YEARFRAC('Client Info'!M1642,Reference!$C$4)&gt;=8,25,IF(YEARFRAC('Client Info'!M1642,Reference!$C$4)=YEARFRAC('Client Info'!M1642,Reference!$C$4),0,0))))))))</f>
        <v/>
      </c>
      <c r="D1642" s="19">
        <f>IF(OR('Client Info'!J1642=Reference!$A$7),0,IF(OR(Reference!$A$5='Client Info'!J1642, 'Client Info'!J1642=Reference!$A$19,'Client Info'!J1642=Reference!$A$23,'Client Info'!J1642=Reference!$A$12),25, IF(OR('Client Info'!J1642=Reference!$A$6, 'Client Info'!J1642=Reference!$A$16),15, IF(OR('Client Info'!J1642=Reference!$A$4,'Client Info'!J1642=Reference!$A$13,'Client Info'!J1642=Reference!$A$17,),5,0))))</f>
        <v>5</v>
      </c>
      <c r="E1642" s="19">
        <f>IF('Client Info'!O1642&lt;Reference!$E$5,0,IF(AND('Client Info'!O1642&gt;=Reference!$E$5,'Client Info'!O1642&lt;Reference!$E$6),5,IF(AND('Client Info'!O1642&gt;=Reference!$E$6,'Client Info'!O1642&lt;Reference!$E$7),15,IF(Reference!$E$7&lt;='Client Info'!O1642,25))))</f>
        <v>0</v>
      </c>
      <c r="F1642" s="19">
        <f>IF(OR('Client Info'!R1642=Reference!$B$4,'Client Info'!R1642=Reference!$B$5,'Client Info'!R1642=Reference!$B$6),25,0)</f>
        <v>0</v>
      </c>
      <c r="G1642" s="19">
        <f t="shared" si="27"/>
        <v>5</v>
      </c>
      <c r="H1642" s="19" t="s">
        <v>848</v>
      </c>
    </row>
    <row r="1643" spans="1:8" x14ac:dyDescent="0.35">
      <c r="A1643" s="7" t="str">
        <f>VLOOKUP(B1643,'Client Info'!$A:$B,2, FALSE)</f>
        <v>Alondra Gaytan</v>
      </c>
      <c r="B1643" s="19" t="str">
        <f>'Client Info'!A1643</f>
        <v>EDC2069g</v>
      </c>
      <c r="C1643" s="19">
        <f ca="1">(IF('Client Info'!M1643="","",(IF(YEARFRAC('Client Info'!M1643,Reference!$C$4)&lt;1,0,IF(AND(YEARFRAC('Client Info'!M1643,Reference!$C$4)&gt;=1,YEARFRAC('Client Info'!M1643,Reference!$C$4)&lt;=3),5,IF(AND(YEARFRAC('Client Info'!M1643,Reference!$C$4)&gt;=4,YEARFRAC('Client Info'!M1643,Reference!$C$4)&lt;=7),15,IF(YEARFRAC('Client Info'!M1643,Reference!$C$4)&gt;=8,25,IF(YEARFRAC('Client Info'!M1643,Reference!$C$4)=YEARFRAC('Client Info'!M1643,Reference!$C$4),0,0))))))))</f>
        <v>5</v>
      </c>
      <c r="D1643" s="19">
        <f>IF(OR('Client Info'!J1643=Reference!$A$7),0,IF(OR(Reference!$A$5='Client Info'!J1643, 'Client Info'!J1643=Reference!$A$19,'Client Info'!J1643=Reference!$A$23,'Client Info'!J1643=Reference!$A$12),25, IF(OR('Client Info'!J1643=Reference!$A$6, 'Client Info'!J1643=Reference!$A$16),15, IF(OR('Client Info'!J1643=Reference!$A$4,'Client Info'!J1643=Reference!$A$13,'Client Info'!J1643=Reference!$A$17,),5,0))))</f>
        <v>5</v>
      </c>
      <c r="E1643" s="19">
        <f>IF('Client Info'!O1643&lt;Reference!$E$5,0,IF(AND('Client Info'!O1643&gt;=Reference!$E$5,'Client Info'!O1643&lt;Reference!$E$6),5,IF(AND('Client Info'!O1643&gt;=Reference!$E$6,'Client Info'!O1643&lt;Reference!$E$7),15,IF(Reference!$E$7&lt;='Client Info'!O1643,25))))</f>
        <v>0</v>
      </c>
      <c r="F1643" s="19">
        <f>IF(OR('Client Info'!R1643=Reference!$B$4,'Client Info'!R1643=Reference!$B$5,'Client Info'!R1643=Reference!$B$6),25,0)</f>
        <v>0</v>
      </c>
      <c r="G1643" s="19">
        <f t="shared" ca="1" si="27"/>
        <v>10</v>
      </c>
      <c r="H1643" s="19" t="s">
        <v>885</v>
      </c>
    </row>
    <row r="1644" spans="1:8" x14ac:dyDescent="0.35">
      <c r="A1644" s="7" t="str">
        <f>VLOOKUP(B1644,'Client Info'!$A:$B,2, FALSE)</f>
        <v>Sylvia Martini</v>
      </c>
      <c r="B1644" s="19" t="str">
        <f>'Client Info'!A1644</f>
        <v>EDC0865</v>
      </c>
      <c r="C1644" s="19">
        <f ca="1">(IF('Client Info'!M1644="","",(IF(YEARFRAC('Client Info'!M1644,Reference!$C$4)&lt;1,0,IF(AND(YEARFRAC('Client Info'!M1644,Reference!$C$4)&gt;=1,YEARFRAC('Client Info'!M1644,Reference!$C$4)&lt;=3),5,IF(AND(YEARFRAC('Client Info'!M1644,Reference!$C$4)&gt;=4,YEARFRAC('Client Info'!M1644,Reference!$C$4)&lt;=7),15,IF(YEARFRAC('Client Info'!M1644,Reference!$C$4)&gt;=8,25,IF(YEARFRAC('Client Info'!M1644,Reference!$C$4)=YEARFRAC('Client Info'!M1644,Reference!$C$4),0,0))))))))</f>
        <v>25</v>
      </c>
      <c r="D1644" s="19">
        <f>IF(OR('Client Info'!J1644=Reference!$A$7),0,IF(OR(Reference!$A$5='Client Info'!J1644, 'Client Info'!J1644=Reference!$A$19,'Client Info'!J1644=Reference!$A$23,'Client Info'!J1644=Reference!$A$12),25, IF(OR('Client Info'!J1644=Reference!$A$6, 'Client Info'!J1644=Reference!$A$16),15, IF(OR('Client Info'!J1644=Reference!$A$4,'Client Info'!J1644=Reference!$A$13,'Client Info'!J1644=Reference!$A$17,),5,0))))</f>
        <v>25</v>
      </c>
      <c r="E1644" s="19">
        <f>IF('Client Info'!O1644&lt;Reference!$E$5,0,IF(AND('Client Info'!O1644&gt;=Reference!$E$5,'Client Info'!O1644&lt;Reference!$E$6),5,IF(AND('Client Info'!O1644&gt;=Reference!$E$6,'Client Info'!O1644&lt;Reference!$E$7),15,IF(Reference!$E$7&lt;='Client Info'!O1644,25))))</f>
        <v>5</v>
      </c>
      <c r="F1644" s="19">
        <f>IF(OR('Client Info'!R1644=Reference!$B$4,'Client Info'!R1644=Reference!$B$5,'Client Info'!R1644=Reference!$B$6),25,0)</f>
        <v>25</v>
      </c>
      <c r="G1644" s="19">
        <f t="shared" ca="1" si="27"/>
        <v>80</v>
      </c>
      <c r="H1644" s="19" t="s">
        <v>822</v>
      </c>
    </row>
    <row r="1645" spans="1:8" x14ac:dyDescent="0.35">
      <c r="A1645" s="7" t="str">
        <f>VLOOKUP(B1645,'Client Info'!$A:$B,2, FALSE)</f>
        <v>Sylvia Martini</v>
      </c>
      <c r="B1645" s="19" t="str">
        <f>'Client Info'!A1645</f>
        <v>EDC0513</v>
      </c>
      <c r="C1645" s="19">
        <f ca="1">(IF('Client Info'!M1645="","",(IF(YEARFRAC('Client Info'!M1645,Reference!$C$4)&lt;1,0,IF(AND(YEARFRAC('Client Info'!M1645,Reference!$C$4)&gt;=1,YEARFRAC('Client Info'!M1645,Reference!$C$4)&lt;=3),5,IF(AND(YEARFRAC('Client Info'!M1645,Reference!$C$4)&gt;=4,YEARFRAC('Client Info'!M1645,Reference!$C$4)&lt;=7),15,IF(YEARFRAC('Client Info'!M1645,Reference!$C$4)&gt;=8,25,IF(YEARFRAC('Client Info'!M1645,Reference!$C$4)=YEARFRAC('Client Info'!M1645,Reference!$C$4),0,0))))))))</f>
        <v>25</v>
      </c>
      <c r="D1645" s="19">
        <f>IF(OR('Client Info'!J1645=Reference!$A$7),0,IF(OR(Reference!$A$5='Client Info'!J1645, 'Client Info'!J1645=Reference!$A$19,'Client Info'!J1645=Reference!$A$23,'Client Info'!J1645=Reference!$A$12),25, IF(OR('Client Info'!J1645=Reference!$A$6, 'Client Info'!J1645=Reference!$A$16),15, IF(OR('Client Info'!J1645=Reference!$A$4,'Client Info'!J1645=Reference!$A$13,'Client Info'!J1645=Reference!$A$17,),5,0))))</f>
        <v>15</v>
      </c>
      <c r="E1645" s="19">
        <f>IF('Client Info'!O1645&lt;Reference!$E$5,0,IF(AND('Client Info'!O1645&gt;=Reference!$E$5,'Client Info'!O1645&lt;Reference!$E$6),5,IF(AND('Client Info'!O1645&gt;=Reference!$E$6,'Client Info'!O1645&lt;Reference!$E$7),15,IF(Reference!$E$7&lt;='Client Info'!O1645,25))))</f>
        <v>5</v>
      </c>
      <c r="F1645" s="19">
        <f>IF(OR('Client Info'!R1645=Reference!$B$4,'Client Info'!R1645=Reference!$B$5,'Client Info'!R1645=Reference!$B$6),25,0)</f>
        <v>25</v>
      </c>
      <c r="G1645" s="19">
        <f t="shared" ca="1" si="27"/>
        <v>70</v>
      </c>
      <c r="H1645" s="19" t="s">
        <v>822</v>
      </c>
    </row>
    <row r="1646" spans="1:8" x14ac:dyDescent="0.35">
      <c r="A1646" s="7" t="str">
        <f>VLOOKUP(B1646,'Client Info'!$A:$B,2, FALSE)</f>
        <v>Sylvia Martini</v>
      </c>
      <c r="B1646" s="19" t="str">
        <f>'Client Info'!A1646</f>
        <v>EDC2849DR</v>
      </c>
      <c r="C1646" s="19">
        <f ca="1">(IF('Client Info'!M1646="","",(IF(YEARFRAC('Client Info'!M1646,Reference!$C$4)&lt;1,0,IF(AND(YEARFRAC('Client Info'!M1646,Reference!$C$4)&gt;=1,YEARFRAC('Client Info'!M1646,Reference!$C$4)&lt;=3),5,IF(AND(YEARFRAC('Client Info'!M1646,Reference!$C$4)&gt;=4,YEARFRAC('Client Info'!M1646,Reference!$C$4)&lt;=7),15,IF(YEARFRAC('Client Info'!M1646,Reference!$C$4)&gt;=8,25,IF(YEARFRAC('Client Info'!M1646,Reference!$C$4)=YEARFRAC('Client Info'!M1646,Reference!$C$4),0,0))))))))</f>
        <v>15</v>
      </c>
      <c r="D1646" s="19">
        <f>IF(OR('Client Info'!J1646=Reference!$A$7),0,IF(OR(Reference!$A$5='Client Info'!J1646, 'Client Info'!J1646=Reference!$A$19,'Client Info'!J1646=Reference!$A$23,'Client Info'!J1646=Reference!$A$12),25, IF(OR('Client Info'!J1646=Reference!$A$6, 'Client Info'!J1646=Reference!$A$16),15, IF(OR('Client Info'!J1646=Reference!$A$4,'Client Info'!J1646=Reference!$A$13,'Client Info'!J1646=Reference!$A$17,),5,0))))</f>
        <v>15</v>
      </c>
      <c r="E1646" s="19">
        <f>IF('Client Info'!O1646&lt;Reference!$E$5,0,IF(AND('Client Info'!O1646&gt;=Reference!$E$5,'Client Info'!O1646&lt;Reference!$E$6),5,IF(AND('Client Info'!O1646&gt;=Reference!$E$6,'Client Info'!O1646&lt;Reference!$E$7),15,IF(Reference!$E$7&lt;='Client Info'!O1646,25))))</f>
        <v>0</v>
      </c>
      <c r="F1646" s="19">
        <f>IF(OR('Client Info'!R1646=Reference!$B$4,'Client Info'!R1646=Reference!$B$5,'Client Info'!R1646=Reference!$B$6),25,0)</f>
        <v>0</v>
      </c>
      <c r="G1646" s="19">
        <f t="shared" ca="1" si="27"/>
        <v>30</v>
      </c>
      <c r="H1646" s="19" t="s">
        <v>822</v>
      </c>
    </row>
    <row r="1647" spans="1:8" x14ac:dyDescent="0.35">
      <c r="A1647" s="7" t="str">
        <f>VLOOKUP(B1647,'Client Info'!$A:$B,2, FALSE)</f>
        <v>Darren Elliott</v>
      </c>
      <c r="B1647" s="19" t="str">
        <f>'Client Info'!A1647</f>
        <v>EDC2561</v>
      </c>
      <c r="C1647" s="19">
        <f ca="1">(IF('Client Info'!M1647="","",(IF(YEARFRAC('Client Info'!M1647,Reference!$C$4)&lt;1,0,IF(AND(YEARFRAC('Client Info'!M1647,Reference!$C$4)&gt;=1,YEARFRAC('Client Info'!M1647,Reference!$C$4)&lt;=3),5,IF(AND(YEARFRAC('Client Info'!M1647,Reference!$C$4)&gt;=4,YEARFRAC('Client Info'!M1647,Reference!$C$4)&lt;=7),15,IF(YEARFRAC('Client Info'!M1647,Reference!$C$4)&gt;=8,25,IF(YEARFRAC('Client Info'!M1647,Reference!$C$4)=YEARFRAC('Client Info'!M1647,Reference!$C$4),0,0))))))))</f>
        <v>15</v>
      </c>
      <c r="D1647" s="19">
        <f>IF(OR('Client Info'!J1647=Reference!$A$7),0,IF(OR(Reference!$A$5='Client Info'!J1647, 'Client Info'!J1647=Reference!$A$19,'Client Info'!J1647=Reference!$A$23,'Client Info'!J1647=Reference!$A$12),25, IF(OR('Client Info'!J1647=Reference!$A$6, 'Client Info'!J1647=Reference!$A$16),15, IF(OR('Client Info'!J1647=Reference!$A$4,'Client Info'!J1647=Reference!$A$13,'Client Info'!J1647=Reference!$A$17,),5,0))))</f>
        <v>15</v>
      </c>
      <c r="E1647" s="19">
        <f>IF('Client Info'!O1647&lt;Reference!$E$5,0,IF(AND('Client Info'!O1647&gt;=Reference!$E$5,'Client Info'!O1647&lt;Reference!$E$6),5,IF(AND('Client Info'!O1647&gt;=Reference!$E$6,'Client Info'!O1647&lt;Reference!$E$7),15,IF(Reference!$E$7&lt;='Client Info'!O1647,25))))</f>
        <v>0</v>
      </c>
      <c r="F1647" s="19">
        <f>IF(OR('Client Info'!R1647=Reference!$B$4,'Client Info'!R1647=Reference!$B$5,'Client Info'!R1647=Reference!$B$6),25,0)</f>
        <v>0</v>
      </c>
      <c r="G1647" s="19">
        <f t="shared" ca="1" si="27"/>
        <v>30</v>
      </c>
      <c r="H1647" s="19" t="s">
        <v>1820</v>
      </c>
    </row>
    <row r="1648" spans="1:8" x14ac:dyDescent="0.35">
      <c r="A1648" s="7" t="str">
        <f>VLOOKUP(B1648,'Client Info'!$A:$B,2, FALSE)</f>
        <v>Alondra Gaytan</v>
      </c>
      <c r="B1648" s="19" t="str">
        <f>'Client Info'!A1648</f>
        <v>EDC1986g</v>
      </c>
      <c r="C1648" s="19">
        <f ca="1">(IF('Client Info'!M1648="","",(IF(YEARFRAC('Client Info'!M1648,Reference!$C$4)&lt;1,0,IF(AND(YEARFRAC('Client Info'!M1648,Reference!$C$4)&gt;=1,YEARFRAC('Client Info'!M1648,Reference!$C$4)&lt;=3),5,IF(AND(YEARFRAC('Client Info'!M1648,Reference!$C$4)&gt;=4,YEARFRAC('Client Info'!M1648,Reference!$C$4)&lt;=7),15,IF(YEARFRAC('Client Info'!M1648,Reference!$C$4)&gt;=8,25,IF(YEARFRAC('Client Info'!M1648,Reference!$C$4)=YEARFRAC('Client Info'!M1648,Reference!$C$4),0,0))))))))</f>
        <v>25</v>
      </c>
      <c r="D1648" s="19">
        <f>IF(OR('Client Info'!J1648=Reference!$A$7),0,IF(OR(Reference!$A$5='Client Info'!J1648, 'Client Info'!J1648=Reference!$A$19,'Client Info'!J1648=Reference!$A$23,'Client Info'!J1648=Reference!$A$12),25, IF(OR('Client Info'!J1648=Reference!$A$6, 'Client Info'!J1648=Reference!$A$16),15, IF(OR('Client Info'!J1648=Reference!$A$4,'Client Info'!J1648=Reference!$A$13,'Client Info'!J1648=Reference!$A$17,),5,0))))</f>
        <v>5</v>
      </c>
      <c r="E1648" s="19">
        <f>IF('Client Info'!O1648&lt;Reference!$E$5,0,IF(AND('Client Info'!O1648&gt;=Reference!$E$5,'Client Info'!O1648&lt;Reference!$E$6),5,IF(AND('Client Info'!O1648&gt;=Reference!$E$6,'Client Info'!O1648&lt;Reference!$E$7),15,IF(Reference!$E$7&lt;='Client Info'!O1648,25))))</f>
        <v>0</v>
      </c>
      <c r="F1648" s="19">
        <f>IF(OR('Client Info'!R1648=Reference!$B$4,'Client Info'!R1648=Reference!$B$5,'Client Info'!R1648=Reference!$B$6),25,0)</f>
        <v>25</v>
      </c>
      <c r="G1648" s="19">
        <f t="shared" ca="1" si="27"/>
        <v>55</v>
      </c>
      <c r="H1648" s="19" t="s">
        <v>885</v>
      </c>
    </row>
    <row r="1649" spans="1:8" x14ac:dyDescent="0.35">
      <c r="A1649" s="7" t="str">
        <f>VLOOKUP(B1649,'Client Info'!$A:$B,2, FALSE)</f>
        <v>Anthony C. Elliott</v>
      </c>
      <c r="B1649" s="19" t="str">
        <f>'Client Info'!A1649</f>
        <v>EDC2885DR</v>
      </c>
      <c r="C1649" s="19">
        <f ca="1">(IF('Client Info'!M1649="","",(IF(YEARFRAC('Client Info'!M1649,Reference!$C$4)&lt;1,0,IF(AND(YEARFRAC('Client Info'!M1649,Reference!$C$4)&gt;=1,YEARFRAC('Client Info'!M1649,Reference!$C$4)&lt;=3),5,IF(AND(YEARFRAC('Client Info'!M1649,Reference!$C$4)&gt;=4,YEARFRAC('Client Info'!M1649,Reference!$C$4)&lt;=7),15,IF(YEARFRAC('Client Info'!M1649,Reference!$C$4)&gt;=8,25,IF(YEARFRAC('Client Info'!M1649,Reference!$C$4)=YEARFRAC('Client Info'!M1649,Reference!$C$4),0,0))))))))</f>
        <v>5</v>
      </c>
      <c r="D1649" s="19">
        <f>IF(OR('Client Info'!J1649=Reference!$A$7),0,IF(OR(Reference!$A$5='Client Info'!J1649, 'Client Info'!J1649=Reference!$A$19,'Client Info'!J1649=Reference!$A$23,'Client Info'!J1649=Reference!$A$12),25, IF(OR('Client Info'!J1649=Reference!$A$6, 'Client Info'!J1649=Reference!$A$16),15, IF(OR('Client Info'!J1649=Reference!$A$4,'Client Info'!J1649=Reference!$A$13,'Client Info'!J1649=Reference!$A$17,),5,0))))</f>
        <v>15</v>
      </c>
      <c r="E1649" s="19">
        <f>IF('Client Info'!O1649&lt;Reference!$E$5,0,IF(AND('Client Info'!O1649&gt;=Reference!$E$5,'Client Info'!O1649&lt;Reference!$E$6),5,IF(AND('Client Info'!O1649&gt;=Reference!$E$6,'Client Info'!O1649&lt;Reference!$E$7),15,IF(Reference!$E$7&lt;='Client Info'!O1649,25))))</f>
        <v>15</v>
      </c>
      <c r="F1649" s="19">
        <f>IF(OR('Client Info'!R1649=Reference!$B$4,'Client Info'!R1649=Reference!$B$5,'Client Info'!R1649=Reference!$B$6),25,0)</f>
        <v>0</v>
      </c>
      <c r="G1649" s="19">
        <f t="shared" ca="1" si="27"/>
        <v>35</v>
      </c>
      <c r="H1649" s="19" t="s">
        <v>1365</v>
      </c>
    </row>
    <row r="1650" spans="1:8" x14ac:dyDescent="0.35">
      <c r="A1650" s="7" t="str">
        <f>VLOOKUP(B1650,'Client Info'!$A:$B,2, FALSE)</f>
        <v>Mary Anne Rooney</v>
      </c>
      <c r="B1650" s="19" t="str">
        <f>'Client Info'!A1650</f>
        <v>EDC1149</v>
      </c>
      <c r="C1650" s="19">
        <f ca="1">(IF('Client Info'!M1650="","",(IF(YEARFRAC('Client Info'!M1650,Reference!$C$4)&lt;1,0,IF(AND(YEARFRAC('Client Info'!M1650,Reference!$C$4)&gt;=1,YEARFRAC('Client Info'!M1650,Reference!$C$4)&lt;=3),5,IF(AND(YEARFRAC('Client Info'!M1650,Reference!$C$4)&gt;=4,YEARFRAC('Client Info'!M1650,Reference!$C$4)&lt;=7),15,IF(YEARFRAC('Client Info'!M1650,Reference!$C$4)&gt;=8,25,IF(YEARFRAC('Client Info'!M1650,Reference!$C$4)=YEARFRAC('Client Info'!M1650,Reference!$C$4),0,0))))))))</f>
        <v>25</v>
      </c>
      <c r="D1650" s="19">
        <f>IF(OR('Client Info'!J1650=Reference!$A$7),0,IF(OR(Reference!$A$5='Client Info'!J1650, 'Client Info'!J1650=Reference!$A$19,'Client Info'!J1650=Reference!$A$23,'Client Info'!J1650=Reference!$A$12),25, IF(OR('Client Info'!J1650=Reference!$A$6, 'Client Info'!J1650=Reference!$A$16),15, IF(OR('Client Info'!J1650=Reference!$A$4,'Client Info'!J1650=Reference!$A$13,'Client Info'!J1650=Reference!$A$17,),5,0))))</f>
        <v>5</v>
      </c>
      <c r="E1650" s="19">
        <f>IF('Client Info'!O1650&lt;Reference!$E$5,0,IF(AND('Client Info'!O1650&gt;=Reference!$E$5,'Client Info'!O1650&lt;Reference!$E$6),5,IF(AND('Client Info'!O1650&gt;=Reference!$E$6,'Client Info'!O1650&lt;Reference!$E$7),15,IF(Reference!$E$7&lt;='Client Info'!O1650,25))))</f>
        <v>15</v>
      </c>
      <c r="F1650" s="19">
        <f>IF(OR('Client Info'!R1650=Reference!$B$4,'Client Info'!R1650=Reference!$B$5,'Client Info'!R1650=Reference!$B$6),25,0)</f>
        <v>25</v>
      </c>
      <c r="G1650" s="19">
        <f t="shared" ca="1" si="27"/>
        <v>70</v>
      </c>
      <c r="H1650" s="19" t="s">
        <v>1659</v>
      </c>
    </row>
    <row r="1651" spans="1:8" x14ac:dyDescent="0.35">
      <c r="A1651" s="7" t="str">
        <f>VLOOKUP(B1651,'Client Info'!$A:$B,2, FALSE)</f>
        <v>Sylvia Martini</v>
      </c>
      <c r="B1651" s="19" t="str">
        <f>'Client Info'!A1651</f>
        <v>EDC1852g</v>
      </c>
      <c r="C1651" s="19">
        <f ca="1">(IF('Client Info'!M1651="","",(IF(YEARFRAC('Client Info'!M1651,Reference!$C$4)&lt;1,0,IF(AND(YEARFRAC('Client Info'!M1651,Reference!$C$4)&gt;=1,YEARFRAC('Client Info'!M1651,Reference!$C$4)&lt;=3),5,IF(AND(YEARFRAC('Client Info'!M1651,Reference!$C$4)&gt;=4,YEARFRAC('Client Info'!M1651,Reference!$C$4)&lt;=7),15,IF(YEARFRAC('Client Info'!M1651,Reference!$C$4)&gt;=8,25,IF(YEARFRAC('Client Info'!M1651,Reference!$C$4)=YEARFRAC('Client Info'!M1651,Reference!$C$4),0,0))))))))</f>
        <v>0</v>
      </c>
      <c r="D1651" s="19">
        <f>IF(OR('Client Info'!J1651=Reference!$A$7),0,IF(OR(Reference!$A$5='Client Info'!J1651, 'Client Info'!J1651=Reference!$A$19,'Client Info'!J1651=Reference!$A$23,'Client Info'!J1651=Reference!$A$12),25, IF(OR('Client Info'!J1651=Reference!$A$6, 'Client Info'!J1651=Reference!$A$16),15, IF(OR('Client Info'!J1651=Reference!$A$4,'Client Info'!J1651=Reference!$A$13,'Client Info'!J1651=Reference!$A$17,),5,0))))</f>
        <v>25</v>
      </c>
      <c r="E1651" s="19">
        <f>IF('Client Info'!O1651&lt;Reference!$E$5,0,IF(AND('Client Info'!O1651&gt;=Reference!$E$5,'Client Info'!O1651&lt;Reference!$E$6),5,IF(AND('Client Info'!O1651&gt;=Reference!$E$6,'Client Info'!O1651&lt;Reference!$E$7),15,IF(Reference!$E$7&lt;='Client Info'!O1651,25))))</f>
        <v>5</v>
      </c>
      <c r="F1651" s="19">
        <f>IF(OR('Client Info'!R1651=Reference!$B$4,'Client Info'!R1651=Reference!$B$5,'Client Info'!R1651=Reference!$B$6),25,0)</f>
        <v>0</v>
      </c>
      <c r="G1651" s="19">
        <f t="shared" ca="1" si="27"/>
        <v>30</v>
      </c>
      <c r="H1651" s="19" t="s">
        <v>822</v>
      </c>
    </row>
    <row r="1652" spans="1:8" x14ac:dyDescent="0.35">
      <c r="A1652" s="7" t="str">
        <f>VLOOKUP(B1652,'Client Info'!$A:$B,2, FALSE)</f>
        <v>Bill Bartels</v>
      </c>
      <c r="B1652" s="19" t="str">
        <f>'Client Info'!A1652</f>
        <v>EDC2880DR</v>
      </c>
      <c r="C1652" s="19" t="str">
        <f>(IF('Client Info'!M1652="","",(IF(YEARFRAC('Client Info'!M1652,Reference!$C$4)&lt;1,0,IF(AND(YEARFRAC('Client Info'!M1652,Reference!$C$4)&gt;=1,YEARFRAC('Client Info'!M1652,Reference!$C$4)&lt;=3),5,IF(AND(YEARFRAC('Client Info'!M1652,Reference!$C$4)&gt;=4,YEARFRAC('Client Info'!M1652,Reference!$C$4)&lt;=7),15,IF(YEARFRAC('Client Info'!M1652,Reference!$C$4)&gt;=8,25,IF(YEARFRAC('Client Info'!M1652,Reference!$C$4)=YEARFRAC('Client Info'!M1652,Reference!$C$4),0,0))))))))</f>
        <v/>
      </c>
      <c r="D1652" s="19">
        <f>IF(OR('Client Info'!J1652=Reference!$A$7),0,IF(OR(Reference!$A$5='Client Info'!J1652, 'Client Info'!J1652=Reference!$A$19,'Client Info'!J1652=Reference!$A$23,'Client Info'!J1652=Reference!$A$12),25, IF(OR('Client Info'!J1652=Reference!$A$6, 'Client Info'!J1652=Reference!$A$16),15, IF(OR('Client Info'!J1652=Reference!$A$4,'Client Info'!J1652=Reference!$A$13,'Client Info'!J1652=Reference!$A$17,),5,0))))</f>
        <v>25</v>
      </c>
      <c r="E1652" s="19">
        <f>IF('Client Info'!O1652&lt;Reference!$E$5,0,IF(AND('Client Info'!O1652&gt;=Reference!$E$5,'Client Info'!O1652&lt;Reference!$E$6),5,IF(AND('Client Info'!O1652&gt;=Reference!$E$6,'Client Info'!O1652&lt;Reference!$E$7),15,IF(Reference!$E$7&lt;='Client Info'!O1652,25))))</f>
        <v>0</v>
      </c>
      <c r="F1652" s="19">
        <f>IF(OR('Client Info'!R1652=Reference!$B$4,'Client Info'!R1652=Reference!$B$5,'Client Info'!R1652=Reference!$B$6),25,0)</f>
        <v>25</v>
      </c>
      <c r="G1652" s="19">
        <f t="shared" si="27"/>
        <v>50</v>
      </c>
      <c r="H1652" s="19" t="s">
        <v>812</v>
      </c>
    </row>
    <row r="1653" spans="1:8" x14ac:dyDescent="0.35">
      <c r="A1653" s="7" t="str">
        <f>VLOOKUP(B1653,'Client Info'!$A:$B,2, FALSE)</f>
        <v>Shalene Hayman</v>
      </c>
      <c r="B1653" s="19" t="str">
        <f>'Client Info'!A1653</f>
        <v>EDC1877g</v>
      </c>
      <c r="C1653" s="19">
        <f ca="1">(IF('Client Info'!M1653="","",(IF(YEARFRAC('Client Info'!M1653,Reference!$C$4)&lt;1,0,IF(AND(YEARFRAC('Client Info'!M1653,Reference!$C$4)&gt;=1,YEARFRAC('Client Info'!M1653,Reference!$C$4)&lt;=3),5,IF(AND(YEARFRAC('Client Info'!M1653,Reference!$C$4)&gt;=4,YEARFRAC('Client Info'!M1653,Reference!$C$4)&lt;=7),15,IF(YEARFRAC('Client Info'!M1653,Reference!$C$4)&gt;=8,25,IF(YEARFRAC('Client Info'!M1653,Reference!$C$4)=YEARFRAC('Client Info'!M1653,Reference!$C$4),0,0))))))))</f>
        <v>15</v>
      </c>
      <c r="D1653" s="19">
        <f>IF(OR('Client Info'!J1653=Reference!$A$7),0,IF(OR(Reference!$A$5='Client Info'!J1653, 'Client Info'!J1653=Reference!$A$19,'Client Info'!J1653=Reference!$A$23,'Client Info'!J1653=Reference!$A$12),25, IF(OR('Client Info'!J1653=Reference!$A$6, 'Client Info'!J1653=Reference!$A$16),15, IF(OR('Client Info'!J1653=Reference!$A$4,'Client Info'!J1653=Reference!$A$13,'Client Info'!J1653=Reference!$A$17,),5,0))))</f>
        <v>5</v>
      </c>
      <c r="E1653" s="19">
        <f>IF('Client Info'!O1653&lt;Reference!$E$5,0,IF(AND('Client Info'!O1653&gt;=Reference!$E$5,'Client Info'!O1653&lt;Reference!$E$6),5,IF(AND('Client Info'!O1653&gt;=Reference!$E$6,'Client Info'!O1653&lt;Reference!$E$7),15,IF(Reference!$E$7&lt;='Client Info'!O1653,25))))</f>
        <v>15</v>
      </c>
      <c r="F1653" s="19">
        <f>IF(OR('Client Info'!R1653=Reference!$B$4,'Client Info'!R1653=Reference!$B$5,'Client Info'!R1653=Reference!$B$6),25,0)</f>
        <v>0</v>
      </c>
      <c r="G1653" s="19">
        <f t="shared" ca="1" si="27"/>
        <v>35</v>
      </c>
      <c r="H1653" s="19" t="s">
        <v>909</v>
      </c>
    </row>
    <row r="1654" spans="1:8" x14ac:dyDescent="0.35">
      <c r="A1654" s="7" t="str">
        <f>VLOOKUP(B1654,'Client Info'!$A:$B,2, FALSE)</f>
        <v>James M  Hansen</v>
      </c>
      <c r="B1654" s="19" t="str">
        <f>'Client Info'!A1654</f>
        <v>EDC2133T</v>
      </c>
      <c r="C1654" s="19">
        <f ca="1">(IF('Client Info'!M1654="","",(IF(YEARFRAC('Client Info'!M1654,Reference!$C$4)&lt;1,0,IF(AND(YEARFRAC('Client Info'!M1654,Reference!$C$4)&gt;=1,YEARFRAC('Client Info'!M1654,Reference!$C$4)&lt;=3),5,IF(AND(YEARFRAC('Client Info'!M1654,Reference!$C$4)&gt;=4,YEARFRAC('Client Info'!M1654,Reference!$C$4)&lt;=7),15,IF(YEARFRAC('Client Info'!M1654,Reference!$C$4)&gt;=8,25,IF(YEARFRAC('Client Info'!M1654,Reference!$C$4)=YEARFRAC('Client Info'!M1654,Reference!$C$4),0,0))))))))</f>
        <v>0</v>
      </c>
      <c r="D1654" s="19">
        <f>IF(OR('Client Info'!J1654=Reference!$A$7),0,IF(OR(Reference!$A$5='Client Info'!J1654, 'Client Info'!J1654=Reference!$A$19,'Client Info'!J1654=Reference!$A$23,'Client Info'!J1654=Reference!$A$12),25, IF(OR('Client Info'!J1654=Reference!$A$6, 'Client Info'!J1654=Reference!$A$16),15, IF(OR('Client Info'!J1654=Reference!$A$4,'Client Info'!J1654=Reference!$A$13,'Client Info'!J1654=Reference!$A$17,),5,0))))</f>
        <v>5</v>
      </c>
      <c r="E1654" s="19">
        <f>IF('Client Info'!O1654&lt;Reference!$E$5,0,IF(AND('Client Info'!O1654&gt;=Reference!$E$5,'Client Info'!O1654&lt;Reference!$E$6),5,IF(AND('Client Info'!O1654&gt;=Reference!$E$6,'Client Info'!O1654&lt;Reference!$E$7),15,IF(Reference!$E$7&lt;='Client Info'!O1654,25))))</f>
        <v>0</v>
      </c>
      <c r="F1654" s="19">
        <f>IF(OR('Client Info'!R1654=Reference!$B$4,'Client Info'!R1654=Reference!$B$5,'Client Info'!R1654=Reference!$B$6),25,0)</f>
        <v>0</v>
      </c>
      <c r="G1654" s="19">
        <f t="shared" ca="1" si="27"/>
        <v>5</v>
      </c>
      <c r="H1654" s="19" t="s">
        <v>5514</v>
      </c>
    </row>
    <row r="1655" spans="1:8" x14ac:dyDescent="0.35">
      <c r="A1655" s="7" t="str">
        <f>VLOOKUP(B1655,'Client Info'!$A:$B,2, FALSE)</f>
        <v>Bill Bartels</v>
      </c>
      <c r="B1655" s="19" t="str">
        <f>'Client Info'!A1655</f>
        <v>EDC2679</v>
      </c>
      <c r="C1655" s="19" t="str">
        <f>(IF('Client Info'!M1655="","",(IF(YEARFRAC('Client Info'!M1655,Reference!$C$4)&lt;1,0,IF(AND(YEARFRAC('Client Info'!M1655,Reference!$C$4)&gt;=1,YEARFRAC('Client Info'!M1655,Reference!$C$4)&lt;=3),5,IF(AND(YEARFRAC('Client Info'!M1655,Reference!$C$4)&gt;=4,YEARFRAC('Client Info'!M1655,Reference!$C$4)&lt;=7),15,IF(YEARFRAC('Client Info'!M1655,Reference!$C$4)&gt;=8,25,IF(YEARFRAC('Client Info'!M1655,Reference!$C$4)=YEARFRAC('Client Info'!M1655,Reference!$C$4),0,0))))))))</f>
        <v/>
      </c>
      <c r="D1655" s="19">
        <f>IF(OR('Client Info'!J1655=Reference!$A$7),0,IF(OR(Reference!$A$5='Client Info'!J1655, 'Client Info'!J1655=Reference!$A$19,'Client Info'!J1655=Reference!$A$23,'Client Info'!J1655=Reference!$A$12),25, IF(OR('Client Info'!J1655=Reference!$A$6, 'Client Info'!J1655=Reference!$A$16),15, IF(OR('Client Info'!J1655=Reference!$A$4,'Client Info'!J1655=Reference!$A$13,'Client Info'!J1655=Reference!$A$17,),5,0))))</f>
        <v>5</v>
      </c>
      <c r="E1655" s="19">
        <f>IF('Client Info'!O1655&lt;Reference!$E$5,0,IF(AND('Client Info'!O1655&gt;=Reference!$E$5,'Client Info'!O1655&lt;Reference!$E$6),5,IF(AND('Client Info'!O1655&gt;=Reference!$E$6,'Client Info'!O1655&lt;Reference!$E$7),15,IF(Reference!$E$7&lt;='Client Info'!O1655,25))))</f>
        <v>0</v>
      </c>
      <c r="F1655" s="19">
        <f>IF(OR('Client Info'!R1655=Reference!$B$4,'Client Info'!R1655=Reference!$B$5,'Client Info'!R1655=Reference!$B$6),25,0)</f>
        <v>0</v>
      </c>
      <c r="G1655" s="19">
        <f t="shared" si="27"/>
        <v>5</v>
      </c>
      <c r="H1655" s="19" t="s">
        <v>812</v>
      </c>
    </row>
    <row r="1656" spans="1:8" x14ac:dyDescent="0.35">
      <c r="A1656" s="7" t="str">
        <f>VLOOKUP(B1656,'Client Info'!$A:$B,2, FALSE)</f>
        <v>Rose Obetz</v>
      </c>
      <c r="B1656" s="19" t="str">
        <f>'Client Info'!A1656</f>
        <v>EDC1812g</v>
      </c>
      <c r="C1656" s="19">
        <f ca="1">(IF('Client Info'!M1656="","",(IF(YEARFRAC('Client Info'!M1656,Reference!$C$4)&lt;1,0,IF(AND(YEARFRAC('Client Info'!M1656,Reference!$C$4)&gt;=1,YEARFRAC('Client Info'!M1656,Reference!$C$4)&lt;=3),5,IF(AND(YEARFRAC('Client Info'!M1656,Reference!$C$4)&gt;=4,YEARFRAC('Client Info'!M1656,Reference!$C$4)&lt;=7),15,IF(YEARFRAC('Client Info'!M1656,Reference!$C$4)&gt;=8,25,IF(YEARFRAC('Client Info'!M1656,Reference!$C$4)=YEARFRAC('Client Info'!M1656,Reference!$C$4),0,0))))))))</f>
        <v>15</v>
      </c>
      <c r="D1656" s="19">
        <f>IF(OR('Client Info'!J1656=Reference!$A$7),0,IF(OR(Reference!$A$5='Client Info'!J1656, 'Client Info'!J1656=Reference!$A$19,'Client Info'!J1656=Reference!$A$23,'Client Info'!J1656=Reference!$A$12),25, IF(OR('Client Info'!J1656=Reference!$A$6, 'Client Info'!J1656=Reference!$A$16),15, IF(OR('Client Info'!J1656=Reference!$A$4,'Client Info'!J1656=Reference!$A$13,'Client Info'!J1656=Reference!$A$17,),5,0))))</f>
        <v>15</v>
      </c>
      <c r="E1656" s="19">
        <f>IF('Client Info'!O1656&lt;Reference!$E$5,0,IF(AND('Client Info'!O1656&gt;=Reference!$E$5,'Client Info'!O1656&lt;Reference!$E$6),5,IF(AND('Client Info'!O1656&gt;=Reference!$E$6,'Client Info'!O1656&lt;Reference!$E$7),15,IF(Reference!$E$7&lt;='Client Info'!O1656,25))))</f>
        <v>0</v>
      </c>
      <c r="F1656" s="19">
        <f>IF(OR('Client Info'!R1656=Reference!$B$4,'Client Info'!R1656=Reference!$B$5,'Client Info'!R1656=Reference!$B$6),25,0)</f>
        <v>0</v>
      </c>
      <c r="G1656" s="19">
        <f t="shared" ca="1" si="27"/>
        <v>30</v>
      </c>
      <c r="H1656" s="19" t="s">
        <v>874</v>
      </c>
    </row>
    <row r="1657" spans="1:8" x14ac:dyDescent="0.35">
      <c r="A1657" s="7" t="str">
        <f>VLOOKUP(B1657,'Client Info'!$A:$B,2, FALSE)</f>
        <v>Anthony C. Elliott</v>
      </c>
      <c r="B1657" s="19" t="str">
        <f>'Client Info'!A1657</f>
        <v>EDC2464</v>
      </c>
      <c r="C1657" s="19">
        <f ca="1">(IF('Client Info'!M1657="","",(IF(YEARFRAC('Client Info'!M1657,Reference!$C$4)&lt;1,0,IF(AND(YEARFRAC('Client Info'!M1657,Reference!$C$4)&gt;=1,YEARFRAC('Client Info'!M1657,Reference!$C$4)&lt;=3),5,IF(AND(YEARFRAC('Client Info'!M1657,Reference!$C$4)&gt;=4,YEARFRAC('Client Info'!M1657,Reference!$C$4)&lt;=7),15,IF(YEARFRAC('Client Info'!M1657,Reference!$C$4)&gt;=8,25,IF(YEARFRAC('Client Info'!M1657,Reference!$C$4)=YEARFRAC('Client Info'!M1657,Reference!$C$4),0,0))))))))</f>
        <v>5</v>
      </c>
      <c r="D1657" s="19">
        <f>IF(OR('Client Info'!J1657=Reference!$A$7),0,IF(OR(Reference!$A$5='Client Info'!J1657, 'Client Info'!J1657=Reference!$A$19,'Client Info'!J1657=Reference!$A$23,'Client Info'!J1657=Reference!$A$12),25, IF(OR('Client Info'!J1657=Reference!$A$6, 'Client Info'!J1657=Reference!$A$16),15, IF(OR('Client Info'!J1657=Reference!$A$4,'Client Info'!J1657=Reference!$A$13,'Client Info'!J1657=Reference!$A$17,),5,0))))</f>
        <v>5</v>
      </c>
      <c r="E1657" s="19">
        <f>IF('Client Info'!O1657&lt;Reference!$E$5,0,IF(AND('Client Info'!O1657&gt;=Reference!$E$5,'Client Info'!O1657&lt;Reference!$E$6),5,IF(AND('Client Info'!O1657&gt;=Reference!$E$6,'Client Info'!O1657&lt;Reference!$E$7),15,IF(Reference!$E$7&lt;='Client Info'!O1657,25))))</f>
        <v>0</v>
      </c>
      <c r="F1657" s="19">
        <f>IF(OR('Client Info'!R1657=Reference!$B$4,'Client Info'!R1657=Reference!$B$5,'Client Info'!R1657=Reference!$B$6),25,0)</f>
        <v>25</v>
      </c>
      <c r="G1657" s="19">
        <f t="shared" ca="1" si="27"/>
        <v>35</v>
      </c>
      <c r="H1657" s="19" t="s">
        <v>1365</v>
      </c>
    </row>
    <row r="1658" spans="1:8" x14ac:dyDescent="0.35">
      <c r="A1658" s="7" t="str">
        <f>VLOOKUP(B1658,'Client Info'!$A:$B,2, FALSE)</f>
        <v>Clare Briglio</v>
      </c>
      <c r="B1658" s="19" t="str">
        <f>'Client Info'!A1658</f>
        <v>EDC2392</v>
      </c>
      <c r="C1658" s="19" t="str">
        <f>(IF('Client Info'!M1658="","",(IF(YEARFRAC('Client Info'!M1658,Reference!$C$4)&lt;1,0,IF(AND(YEARFRAC('Client Info'!M1658,Reference!$C$4)&gt;=1,YEARFRAC('Client Info'!M1658,Reference!$C$4)&lt;=3),5,IF(AND(YEARFRAC('Client Info'!M1658,Reference!$C$4)&gt;=4,YEARFRAC('Client Info'!M1658,Reference!$C$4)&lt;=7),15,IF(YEARFRAC('Client Info'!M1658,Reference!$C$4)&gt;=8,25,IF(YEARFRAC('Client Info'!M1658,Reference!$C$4)=YEARFRAC('Client Info'!M1658,Reference!$C$4),0,0))))))))</f>
        <v/>
      </c>
      <c r="D1658" s="19">
        <f>IF(OR('Client Info'!J1658=Reference!$A$7),0,IF(OR(Reference!$A$5='Client Info'!J1658, 'Client Info'!J1658=Reference!$A$19,'Client Info'!J1658=Reference!$A$23,'Client Info'!J1658=Reference!$A$12),25, IF(OR('Client Info'!J1658=Reference!$A$6, 'Client Info'!J1658=Reference!$A$16),15, IF(OR('Client Info'!J1658=Reference!$A$4,'Client Info'!J1658=Reference!$A$13,'Client Info'!J1658=Reference!$A$17,),5,0))))</f>
        <v>25</v>
      </c>
      <c r="E1658" s="19">
        <f>IF('Client Info'!O1658&lt;Reference!$E$5,0,IF(AND('Client Info'!O1658&gt;=Reference!$E$5,'Client Info'!O1658&lt;Reference!$E$6),5,IF(AND('Client Info'!O1658&gt;=Reference!$E$6,'Client Info'!O1658&lt;Reference!$E$7),15,IF(Reference!$E$7&lt;='Client Info'!O1658,25))))</f>
        <v>0</v>
      </c>
      <c r="F1658" s="19">
        <f>IF(OR('Client Info'!R1658=Reference!$B$4,'Client Info'!R1658=Reference!$B$5,'Client Info'!R1658=Reference!$B$6),25,0)</f>
        <v>0</v>
      </c>
      <c r="G1658" s="19">
        <f t="shared" si="27"/>
        <v>25</v>
      </c>
      <c r="H1658" s="19" t="s">
        <v>809</v>
      </c>
    </row>
    <row r="1659" spans="1:8" x14ac:dyDescent="0.35">
      <c r="A1659" s="7" t="str">
        <f>VLOOKUP(B1659,'Client Info'!$A:$B,2, FALSE)</f>
        <v>Georg Winkler</v>
      </c>
      <c r="B1659" s="19" t="str">
        <f>'Client Info'!A1659</f>
        <v>EDC1714</v>
      </c>
      <c r="C1659" s="19">
        <f ca="1">(IF('Client Info'!M1659="","",(IF(YEARFRAC('Client Info'!M1659,Reference!$C$4)&lt;1,0,IF(AND(YEARFRAC('Client Info'!M1659,Reference!$C$4)&gt;=1,YEARFRAC('Client Info'!M1659,Reference!$C$4)&lt;=3),5,IF(AND(YEARFRAC('Client Info'!M1659,Reference!$C$4)&gt;=4,YEARFRAC('Client Info'!M1659,Reference!$C$4)&lt;=7),15,IF(YEARFRAC('Client Info'!M1659,Reference!$C$4)&gt;=8,25,IF(YEARFRAC('Client Info'!M1659,Reference!$C$4)=YEARFRAC('Client Info'!M1659,Reference!$C$4),0,0))))))))</f>
        <v>25</v>
      </c>
      <c r="D1659" s="19">
        <f>IF(OR('Client Info'!J1659=Reference!$A$7),0,IF(OR(Reference!$A$5='Client Info'!J1659, 'Client Info'!J1659=Reference!$A$19,'Client Info'!J1659=Reference!$A$23,'Client Info'!J1659=Reference!$A$12),25, IF(OR('Client Info'!J1659=Reference!$A$6, 'Client Info'!J1659=Reference!$A$16),15, IF(OR('Client Info'!J1659=Reference!$A$4,'Client Info'!J1659=Reference!$A$13,'Client Info'!J1659=Reference!$A$17,),5,0))))</f>
        <v>15</v>
      </c>
      <c r="E1659" s="19">
        <f>IF('Client Info'!O1659&lt;Reference!$E$5,0,IF(AND('Client Info'!O1659&gt;=Reference!$E$5,'Client Info'!O1659&lt;Reference!$E$6),5,IF(AND('Client Info'!O1659&gt;=Reference!$E$6,'Client Info'!O1659&lt;Reference!$E$7),15,IF(Reference!$E$7&lt;='Client Info'!O1659,25))))</f>
        <v>25</v>
      </c>
      <c r="F1659" s="19">
        <f>IF(OR('Client Info'!R1659=Reference!$B$4,'Client Info'!R1659=Reference!$B$5,'Client Info'!R1659=Reference!$B$6),25,0)</f>
        <v>0</v>
      </c>
      <c r="G1659" s="19">
        <f t="shared" ca="1" si="27"/>
        <v>65</v>
      </c>
      <c r="H1659" s="19" t="s">
        <v>1063</v>
      </c>
    </row>
    <row r="1660" spans="1:8" x14ac:dyDescent="0.35">
      <c r="A1660" s="7" t="str">
        <f>VLOOKUP(B1660,'Client Info'!$A:$B,2, FALSE)</f>
        <v>Clare Briglio</v>
      </c>
      <c r="B1660" s="19" t="str">
        <f>'Client Info'!A1660</f>
        <v>EDC2189</v>
      </c>
      <c r="C1660" s="19">
        <f ca="1">(IF('Client Info'!M1660="","",(IF(YEARFRAC('Client Info'!M1660,Reference!$C$4)&lt;1,0,IF(AND(YEARFRAC('Client Info'!M1660,Reference!$C$4)&gt;=1,YEARFRAC('Client Info'!M1660,Reference!$C$4)&lt;=3),5,IF(AND(YEARFRAC('Client Info'!M1660,Reference!$C$4)&gt;=4,YEARFRAC('Client Info'!M1660,Reference!$C$4)&lt;=7),15,IF(YEARFRAC('Client Info'!M1660,Reference!$C$4)&gt;=8,25,IF(YEARFRAC('Client Info'!M1660,Reference!$C$4)=YEARFRAC('Client Info'!M1660,Reference!$C$4),0,0))))))))</f>
        <v>5</v>
      </c>
      <c r="D1660" s="19">
        <f>IF(OR('Client Info'!J1660=Reference!$A$7),0,IF(OR(Reference!$A$5='Client Info'!J1660, 'Client Info'!J1660=Reference!$A$19,'Client Info'!J1660=Reference!$A$23,'Client Info'!J1660=Reference!$A$12),25, IF(OR('Client Info'!J1660=Reference!$A$6, 'Client Info'!J1660=Reference!$A$16),15, IF(OR('Client Info'!J1660=Reference!$A$4,'Client Info'!J1660=Reference!$A$13,'Client Info'!J1660=Reference!$A$17,),5,0))))</f>
        <v>25</v>
      </c>
      <c r="E1660" s="19">
        <f>IF('Client Info'!O1660&lt;Reference!$E$5,0,IF(AND('Client Info'!O1660&gt;=Reference!$E$5,'Client Info'!O1660&lt;Reference!$E$6),5,IF(AND('Client Info'!O1660&gt;=Reference!$E$6,'Client Info'!O1660&lt;Reference!$E$7),15,IF(Reference!$E$7&lt;='Client Info'!O1660,25))))</f>
        <v>0</v>
      </c>
      <c r="F1660" s="19">
        <f>IF(OR('Client Info'!R1660=Reference!$B$4,'Client Info'!R1660=Reference!$B$5,'Client Info'!R1660=Reference!$B$6),25,0)</f>
        <v>0</v>
      </c>
      <c r="G1660" s="19">
        <f t="shared" ca="1" si="27"/>
        <v>30</v>
      </c>
      <c r="H1660" s="19" t="s">
        <v>809</v>
      </c>
    </row>
    <row r="1661" spans="1:8" x14ac:dyDescent="0.35">
      <c r="A1661" s="7" t="str">
        <f>VLOOKUP(B1661,'Client Info'!$A:$B,2, FALSE)</f>
        <v>Anthony C. Elliott</v>
      </c>
      <c r="B1661" s="19" t="str">
        <f>'Client Info'!A1661</f>
        <v>EDC2960</v>
      </c>
      <c r="C1661" s="19">
        <f ca="1">(IF('Client Info'!M1661="","",(IF(YEARFRAC('Client Info'!M1661,Reference!$C$4)&lt;1,0,IF(AND(YEARFRAC('Client Info'!M1661,Reference!$C$4)&gt;=1,YEARFRAC('Client Info'!M1661,Reference!$C$4)&lt;=3),5,IF(AND(YEARFRAC('Client Info'!M1661,Reference!$C$4)&gt;=4,YEARFRAC('Client Info'!M1661,Reference!$C$4)&lt;=7),15,IF(YEARFRAC('Client Info'!M1661,Reference!$C$4)&gt;=8,25,IF(YEARFRAC('Client Info'!M1661,Reference!$C$4)=YEARFRAC('Client Info'!M1661,Reference!$C$4),0,0))))))))</f>
        <v>0</v>
      </c>
      <c r="D1661" s="19">
        <f>IF(OR('Client Info'!J1661=Reference!$A$7),0,IF(OR(Reference!$A$5='Client Info'!J1661, 'Client Info'!J1661=Reference!$A$19,'Client Info'!J1661=Reference!$A$23,'Client Info'!J1661=Reference!$A$12),25, IF(OR('Client Info'!J1661=Reference!$A$6, 'Client Info'!J1661=Reference!$A$16),15, IF(OR('Client Info'!J1661=Reference!$A$4,'Client Info'!J1661=Reference!$A$13,'Client Info'!J1661=Reference!$A$17,),5,0))))</f>
        <v>0</v>
      </c>
      <c r="E1661" s="19">
        <f>IF('Client Info'!O1661&lt;Reference!$E$5,0,IF(AND('Client Info'!O1661&gt;=Reference!$E$5,'Client Info'!O1661&lt;Reference!$E$6),5,IF(AND('Client Info'!O1661&gt;=Reference!$E$6,'Client Info'!O1661&lt;Reference!$E$7),15,IF(Reference!$E$7&lt;='Client Info'!O1661,25))))</f>
        <v>0</v>
      </c>
      <c r="F1661" s="19">
        <f>IF(OR('Client Info'!R1661=Reference!$B$4,'Client Info'!R1661=Reference!$B$5,'Client Info'!R1661=Reference!$B$6),25,0)</f>
        <v>0</v>
      </c>
      <c r="G1661" s="19">
        <f t="shared" ca="1" si="27"/>
        <v>0</v>
      </c>
      <c r="H1661" s="19" t="s">
        <v>1365</v>
      </c>
    </row>
    <row r="1662" spans="1:8" x14ac:dyDescent="0.35">
      <c r="A1662" s="7" t="str">
        <f>VLOOKUP(B1662,'Client Info'!$A:$B,2, FALSE)</f>
        <v>Gonzalo Fernandez</v>
      </c>
      <c r="B1662" s="19" t="str">
        <f>'Client Info'!A1662</f>
        <v>EDC2829</v>
      </c>
      <c r="C1662" s="19" t="str">
        <f>(IF('Client Info'!M1662="","",(IF(YEARFRAC('Client Info'!M1662,Reference!$C$4)&lt;1,0,IF(AND(YEARFRAC('Client Info'!M1662,Reference!$C$4)&gt;=1,YEARFRAC('Client Info'!M1662,Reference!$C$4)&lt;=3),5,IF(AND(YEARFRAC('Client Info'!M1662,Reference!$C$4)&gt;=4,YEARFRAC('Client Info'!M1662,Reference!$C$4)&lt;=7),15,IF(YEARFRAC('Client Info'!M1662,Reference!$C$4)&gt;=8,25,IF(YEARFRAC('Client Info'!M1662,Reference!$C$4)=YEARFRAC('Client Info'!M1662,Reference!$C$4),0,0))))))))</f>
        <v/>
      </c>
      <c r="D1662" s="19">
        <f>IF(OR('Client Info'!J1662=Reference!$A$7),0,IF(OR(Reference!$A$5='Client Info'!J1662, 'Client Info'!J1662=Reference!$A$19,'Client Info'!J1662=Reference!$A$23,'Client Info'!J1662=Reference!$A$12),25, IF(OR('Client Info'!J1662=Reference!$A$6, 'Client Info'!J1662=Reference!$A$16),15, IF(OR('Client Info'!J1662=Reference!$A$4,'Client Info'!J1662=Reference!$A$13,'Client Info'!J1662=Reference!$A$17,),5,0))))</f>
        <v>5</v>
      </c>
      <c r="E1662" s="19">
        <f>IF('Client Info'!O1662&lt;Reference!$E$5,0,IF(AND('Client Info'!O1662&gt;=Reference!$E$5,'Client Info'!O1662&lt;Reference!$E$6),5,IF(AND('Client Info'!O1662&gt;=Reference!$E$6,'Client Info'!O1662&lt;Reference!$E$7),15,IF(Reference!$E$7&lt;='Client Info'!O1662,25))))</f>
        <v>0</v>
      </c>
      <c r="F1662" s="19">
        <f>IF(OR('Client Info'!R1662=Reference!$B$4,'Client Info'!R1662=Reference!$B$5,'Client Info'!R1662=Reference!$B$6),25,0)</f>
        <v>25</v>
      </c>
      <c r="G1662" s="19">
        <f t="shared" si="27"/>
        <v>30</v>
      </c>
      <c r="H1662" s="19" t="s">
        <v>848</v>
      </c>
    </row>
    <row r="1663" spans="1:8" x14ac:dyDescent="0.35">
      <c r="A1663" s="7" t="str">
        <f>VLOOKUP(B1663,'Client Info'!$A:$B,2, FALSE)</f>
        <v>Gonzalo Fernandez</v>
      </c>
      <c r="B1663" s="19" t="str">
        <f>'Client Info'!A1663</f>
        <v>EDC2274</v>
      </c>
      <c r="C1663" s="19" t="str">
        <f>(IF('Client Info'!M1663="","",(IF(YEARFRAC('Client Info'!M1663,Reference!$C$4)&lt;1,0,IF(AND(YEARFRAC('Client Info'!M1663,Reference!$C$4)&gt;=1,YEARFRAC('Client Info'!M1663,Reference!$C$4)&lt;=3),5,IF(AND(YEARFRAC('Client Info'!M1663,Reference!$C$4)&gt;=4,YEARFRAC('Client Info'!M1663,Reference!$C$4)&lt;=7),15,IF(YEARFRAC('Client Info'!M1663,Reference!$C$4)&gt;=8,25,IF(YEARFRAC('Client Info'!M1663,Reference!$C$4)=YEARFRAC('Client Info'!M1663,Reference!$C$4),0,0))))))))</f>
        <v/>
      </c>
      <c r="D1663" s="19">
        <f>IF(OR('Client Info'!J1663=Reference!$A$7),0,IF(OR(Reference!$A$5='Client Info'!J1663, 'Client Info'!J1663=Reference!$A$19,'Client Info'!J1663=Reference!$A$23,'Client Info'!J1663=Reference!$A$12),25, IF(OR('Client Info'!J1663=Reference!$A$6, 'Client Info'!J1663=Reference!$A$16),15, IF(OR('Client Info'!J1663=Reference!$A$4,'Client Info'!J1663=Reference!$A$13,'Client Info'!J1663=Reference!$A$17,),5,0))))</f>
        <v>5</v>
      </c>
      <c r="E1663" s="19">
        <f>IF('Client Info'!O1663&lt;Reference!$E$5,0,IF(AND('Client Info'!O1663&gt;=Reference!$E$5,'Client Info'!O1663&lt;Reference!$E$6),5,IF(AND('Client Info'!O1663&gt;=Reference!$E$6,'Client Info'!O1663&lt;Reference!$E$7),15,IF(Reference!$E$7&lt;='Client Info'!O1663,25))))</f>
        <v>0</v>
      </c>
      <c r="F1663" s="19">
        <f>IF(OR('Client Info'!R1663=Reference!$B$4,'Client Info'!R1663=Reference!$B$5,'Client Info'!R1663=Reference!$B$6),25,0)</f>
        <v>0</v>
      </c>
      <c r="G1663" s="19">
        <f t="shared" si="27"/>
        <v>5</v>
      </c>
      <c r="H1663" s="19" t="s">
        <v>848</v>
      </c>
    </row>
    <row r="1664" spans="1:8" x14ac:dyDescent="0.35">
      <c r="A1664" s="7" t="str">
        <f>VLOOKUP(B1664,'Client Info'!$A:$B,2, FALSE)</f>
        <v>Alondra Gaytan</v>
      </c>
      <c r="B1664" s="19" t="str">
        <f>'Client Info'!A1664</f>
        <v>EDC2092</v>
      </c>
      <c r="C1664" s="19" t="str">
        <f>(IF('Client Info'!M1664="","",(IF(YEARFRAC('Client Info'!M1664,Reference!$C$4)&lt;1,0,IF(AND(YEARFRAC('Client Info'!M1664,Reference!$C$4)&gt;=1,YEARFRAC('Client Info'!M1664,Reference!$C$4)&lt;=3),5,IF(AND(YEARFRAC('Client Info'!M1664,Reference!$C$4)&gt;=4,YEARFRAC('Client Info'!M1664,Reference!$C$4)&lt;=7),15,IF(YEARFRAC('Client Info'!M1664,Reference!$C$4)&gt;=8,25,IF(YEARFRAC('Client Info'!M1664,Reference!$C$4)=YEARFRAC('Client Info'!M1664,Reference!$C$4),0,0))))))))</f>
        <v/>
      </c>
      <c r="D1664" s="19">
        <f>IF(OR('Client Info'!J1664=Reference!$A$7),0,IF(OR(Reference!$A$5='Client Info'!J1664, 'Client Info'!J1664=Reference!$A$19,'Client Info'!J1664=Reference!$A$23,'Client Info'!J1664=Reference!$A$12),25, IF(OR('Client Info'!J1664=Reference!$A$6, 'Client Info'!J1664=Reference!$A$16),15, IF(OR('Client Info'!J1664=Reference!$A$4,'Client Info'!J1664=Reference!$A$13,'Client Info'!J1664=Reference!$A$17,),5,0))))</f>
        <v>0</v>
      </c>
      <c r="E1664" s="19">
        <f>IF('Client Info'!O1664&lt;Reference!$E$5,0,IF(AND('Client Info'!O1664&gt;=Reference!$E$5,'Client Info'!O1664&lt;Reference!$E$6),5,IF(AND('Client Info'!O1664&gt;=Reference!$E$6,'Client Info'!O1664&lt;Reference!$E$7),15,IF(Reference!$E$7&lt;='Client Info'!O1664,25))))</f>
        <v>0</v>
      </c>
      <c r="F1664" s="19">
        <f>IF(OR('Client Info'!R1664=Reference!$B$4,'Client Info'!R1664=Reference!$B$5,'Client Info'!R1664=Reference!$B$6),25,0)</f>
        <v>0</v>
      </c>
      <c r="G1664" s="19">
        <f t="shared" si="27"/>
        <v>0</v>
      </c>
      <c r="H1664" s="19" t="s">
        <v>885</v>
      </c>
    </row>
    <row r="1665" spans="1:8" x14ac:dyDescent="0.35">
      <c r="A1665" s="7" t="str">
        <f>VLOOKUP(B1665,'Client Info'!$A:$B,2, FALSE)</f>
        <v>Julie Samson</v>
      </c>
      <c r="B1665" s="19" t="str">
        <f>'Client Info'!A1665</f>
        <v>EDC2604</v>
      </c>
      <c r="C1665" s="19">
        <f ca="1">(IF('Client Info'!M1665="","",(IF(YEARFRAC('Client Info'!M1665,Reference!$C$4)&lt;1,0,IF(AND(YEARFRAC('Client Info'!M1665,Reference!$C$4)&gt;=1,YEARFRAC('Client Info'!M1665,Reference!$C$4)&lt;=3),5,IF(AND(YEARFRAC('Client Info'!M1665,Reference!$C$4)&gt;=4,YEARFRAC('Client Info'!M1665,Reference!$C$4)&lt;=7),15,IF(YEARFRAC('Client Info'!M1665,Reference!$C$4)&gt;=8,25,IF(YEARFRAC('Client Info'!M1665,Reference!$C$4)=YEARFRAC('Client Info'!M1665,Reference!$C$4),0,0))))))))</f>
        <v>5</v>
      </c>
      <c r="D1665" s="19">
        <f>IF(OR('Client Info'!J1665=Reference!$A$7),0,IF(OR(Reference!$A$5='Client Info'!J1665, 'Client Info'!J1665=Reference!$A$19,'Client Info'!J1665=Reference!$A$23,'Client Info'!J1665=Reference!$A$12),25, IF(OR('Client Info'!J1665=Reference!$A$6, 'Client Info'!J1665=Reference!$A$16),15, IF(OR('Client Info'!J1665=Reference!$A$4,'Client Info'!J1665=Reference!$A$13,'Client Info'!J1665=Reference!$A$17,),5,0))))</f>
        <v>25</v>
      </c>
      <c r="E1665" s="19">
        <f>IF('Client Info'!O1665&lt;Reference!$E$5,0,IF(AND('Client Info'!O1665&gt;=Reference!$E$5,'Client Info'!O1665&lt;Reference!$E$6),5,IF(AND('Client Info'!O1665&gt;=Reference!$E$6,'Client Info'!O1665&lt;Reference!$E$7),15,IF(Reference!$E$7&lt;='Client Info'!O1665,25))))</f>
        <v>0</v>
      </c>
      <c r="F1665" s="19">
        <f>IF(OR('Client Info'!R1665=Reference!$B$4,'Client Info'!R1665=Reference!$B$5,'Client Info'!R1665=Reference!$B$6),25,0)</f>
        <v>0</v>
      </c>
      <c r="G1665" s="19">
        <f t="shared" ca="1" si="27"/>
        <v>30</v>
      </c>
      <c r="H1665" s="19" t="s">
        <v>835</v>
      </c>
    </row>
    <row r="1666" spans="1:8" x14ac:dyDescent="0.35">
      <c r="A1666" s="7" t="str">
        <f>VLOOKUP(B1666,'Client Info'!$A:$B,2, FALSE)</f>
        <v>Jason Ham</v>
      </c>
      <c r="B1666" s="19" t="str">
        <f>'Client Info'!A1666</f>
        <v>EDC1590g</v>
      </c>
      <c r="C1666" s="19" t="str">
        <f>(IF('Client Info'!M1666="","",(IF(YEARFRAC('Client Info'!M1666,Reference!$C$4)&lt;1,0,IF(AND(YEARFRAC('Client Info'!M1666,Reference!$C$4)&gt;=1,YEARFRAC('Client Info'!M1666,Reference!$C$4)&lt;=3),5,IF(AND(YEARFRAC('Client Info'!M1666,Reference!$C$4)&gt;=4,YEARFRAC('Client Info'!M1666,Reference!$C$4)&lt;=7),15,IF(YEARFRAC('Client Info'!M1666,Reference!$C$4)&gt;=8,25,IF(YEARFRAC('Client Info'!M1666,Reference!$C$4)=YEARFRAC('Client Info'!M1666,Reference!$C$4),0,0))))))))</f>
        <v/>
      </c>
      <c r="D1666" s="19">
        <f>IF(OR('Client Info'!J1666=Reference!$A$7),0,IF(OR(Reference!$A$5='Client Info'!J1666, 'Client Info'!J1666=Reference!$A$19,'Client Info'!J1666=Reference!$A$23,'Client Info'!J1666=Reference!$A$12),25, IF(OR('Client Info'!J1666=Reference!$A$6, 'Client Info'!J1666=Reference!$A$16),15, IF(OR('Client Info'!J1666=Reference!$A$4,'Client Info'!J1666=Reference!$A$13,'Client Info'!J1666=Reference!$A$17,),5,0))))</f>
        <v>0</v>
      </c>
      <c r="E1666" s="19">
        <f>IF('Client Info'!O1666&lt;Reference!$E$5,0,IF(AND('Client Info'!O1666&gt;=Reference!$E$5,'Client Info'!O1666&lt;Reference!$E$6),5,IF(AND('Client Info'!O1666&gt;=Reference!$E$6,'Client Info'!O1666&lt;Reference!$E$7),15,IF(Reference!$E$7&lt;='Client Info'!O1666,25))))</f>
        <v>0</v>
      </c>
      <c r="F1666" s="19">
        <f>IF(OR('Client Info'!R1666=Reference!$B$4,'Client Info'!R1666=Reference!$B$5,'Client Info'!R1666=Reference!$B$6),25,0)</f>
        <v>0</v>
      </c>
      <c r="G1666" s="19">
        <f t="shared" si="27"/>
        <v>0</v>
      </c>
      <c r="H1666" s="19" t="s">
        <v>1613</v>
      </c>
    </row>
    <row r="1667" spans="1:8" x14ac:dyDescent="0.35">
      <c r="A1667" s="7" t="str">
        <f>VLOOKUP(B1667,'Client Info'!$A:$B,2, FALSE)</f>
        <v>Alondra Gaytan</v>
      </c>
      <c r="B1667" s="19" t="str">
        <f>'Client Info'!A1667</f>
        <v>EDC2998</v>
      </c>
      <c r="C1667" s="19">
        <f ca="1">(IF('Client Info'!M1667="","",(IF(YEARFRAC('Client Info'!M1667,Reference!$C$4)&lt;1,0,IF(AND(YEARFRAC('Client Info'!M1667,Reference!$C$4)&gt;=1,YEARFRAC('Client Info'!M1667,Reference!$C$4)&lt;=3),5,IF(AND(YEARFRAC('Client Info'!M1667,Reference!$C$4)&gt;=4,YEARFRAC('Client Info'!M1667,Reference!$C$4)&lt;=7),15,IF(YEARFRAC('Client Info'!M1667,Reference!$C$4)&gt;=8,25,IF(YEARFRAC('Client Info'!M1667,Reference!$C$4)=YEARFRAC('Client Info'!M1667,Reference!$C$4),0,0))))))))</f>
        <v>15</v>
      </c>
      <c r="D1667" s="19">
        <f>IF(OR('Client Info'!J1667=Reference!$A$7),0,IF(OR(Reference!$A$5='Client Info'!J1667, 'Client Info'!J1667=Reference!$A$19,'Client Info'!J1667=Reference!$A$23,'Client Info'!J1667=Reference!$A$12),25, IF(OR('Client Info'!J1667=Reference!$A$6, 'Client Info'!J1667=Reference!$A$16),15, IF(OR('Client Info'!J1667=Reference!$A$4,'Client Info'!J1667=Reference!$A$13,'Client Info'!J1667=Reference!$A$17,),5,0))))</f>
        <v>0</v>
      </c>
      <c r="E1667" s="19">
        <f>IF('Client Info'!O1667&lt;Reference!$E$5,0,IF(AND('Client Info'!O1667&gt;=Reference!$E$5,'Client Info'!O1667&lt;Reference!$E$6),5,IF(AND('Client Info'!O1667&gt;=Reference!$E$6,'Client Info'!O1667&lt;Reference!$E$7),15,IF(Reference!$E$7&lt;='Client Info'!O1667,25))))</f>
        <v>15</v>
      </c>
      <c r="F1667" s="19">
        <f>IF(OR('Client Info'!R1667=Reference!$B$4,'Client Info'!R1667=Reference!$B$5,'Client Info'!R1667=Reference!$B$6),25,0)</f>
        <v>0</v>
      </c>
      <c r="G1667" s="19">
        <f t="shared" ca="1" si="27"/>
        <v>30</v>
      </c>
      <c r="H1667" s="19" t="s">
        <v>885</v>
      </c>
    </row>
    <row r="1668" spans="1:8" x14ac:dyDescent="0.35">
      <c r="A1668" s="7" t="str">
        <f>VLOOKUP(B1668,'Client Info'!$A:$B,2, FALSE)</f>
        <v>STAR VAN BUREN</v>
      </c>
      <c r="B1668" s="19" t="str">
        <f>'Client Info'!A1668</f>
        <v>ECCX6604T</v>
      </c>
      <c r="C1668" s="19">
        <f ca="1">(IF('Client Info'!M1668="","",(IF(YEARFRAC('Client Info'!M1668,Reference!$C$4)&lt;1,0,IF(AND(YEARFRAC('Client Info'!M1668,Reference!$C$4)&gt;=1,YEARFRAC('Client Info'!M1668,Reference!$C$4)&lt;=3),5,IF(AND(YEARFRAC('Client Info'!M1668,Reference!$C$4)&gt;=4,YEARFRAC('Client Info'!M1668,Reference!$C$4)&lt;=7),15,IF(YEARFRAC('Client Info'!M1668,Reference!$C$4)&gt;=8,25,IF(YEARFRAC('Client Info'!M1668,Reference!$C$4)=YEARFRAC('Client Info'!M1668,Reference!$C$4),0,0))))))))</f>
        <v>25</v>
      </c>
      <c r="D1668" s="19">
        <f>IF(OR('Client Info'!J1668=Reference!$A$7),0,IF(OR(Reference!$A$5='Client Info'!J1668, 'Client Info'!J1668=Reference!$A$19,'Client Info'!J1668=Reference!$A$23,'Client Info'!J1668=Reference!$A$12),25, IF(OR('Client Info'!J1668=Reference!$A$6, 'Client Info'!J1668=Reference!$A$16),15, IF(OR('Client Info'!J1668=Reference!$A$4,'Client Info'!J1668=Reference!$A$13,'Client Info'!J1668=Reference!$A$17,),5,0))))</f>
        <v>0</v>
      </c>
      <c r="E1668" s="19">
        <f>IF('Client Info'!O1668&lt;Reference!$E$5,0,IF(AND('Client Info'!O1668&gt;=Reference!$E$5,'Client Info'!O1668&lt;Reference!$E$6),5,IF(AND('Client Info'!O1668&gt;=Reference!$E$6,'Client Info'!O1668&lt;Reference!$E$7),15,IF(Reference!$E$7&lt;='Client Info'!O1668,25))))</f>
        <v>0</v>
      </c>
      <c r="F1668" s="19">
        <f>IF(OR('Client Info'!R1668=Reference!$B$4,'Client Info'!R1668=Reference!$B$5,'Client Info'!R1668=Reference!$B$6),25,0)</f>
        <v>0</v>
      </c>
      <c r="G1668" s="19">
        <f t="shared" ca="1" si="27"/>
        <v>25</v>
      </c>
      <c r="H1668" s="19" t="s">
        <v>1563</v>
      </c>
    </row>
    <row r="1669" spans="1:8" x14ac:dyDescent="0.35">
      <c r="A1669" s="7" t="str">
        <f>VLOOKUP(B1669,'Client Info'!$A:$B,2, FALSE)</f>
        <v>Alondra Gaytan</v>
      </c>
      <c r="B1669" s="19" t="str">
        <f>'Client Info'!A1669</f>
        <v>EDC2132</v>
      </c>
      <c r="C1669" s="19">
        <f ca="1">(IF('Client Info'!M1669="","",(IF(YEARFRAC('Client Info'!M1669,Reference!$C$4)&lt;1,0,IF(AND(YEARFRAC('Client Info'!M1669,Reference!$C$4)&gt;=1,YEARFRAC('Client Info'!M1669,Reference!$C$4)&lt;=3),5,IF(AND(YEARFRAC('Client Info'!M1669,Reference!$C$4)&gt;=4,YEARFRAC('Client Info'!M1669,Reference!$C$4)&lt;=7),15,IF(YEARFRAC('Client Info'!M1669,Reference!$C$4)&gt;=8,25,IF(YEARFRAC('Client Info'!M1669,Reference!$C$4)=YEARFRAC('Client Info'!M1669,Reference!$C$4),0,0))))))))</f>
        <v>25</v>
      </c>
      <c r="D1669" s="19">
        <f>IF(OR('Client Info'!J1669=Reference!$A$7),0,IF(OR(Reference!$A$5='Client Info'!J1669, 'Client Info'!J1669=Reference!$A$19,'Client Info'!J1669=Reference!$A$23,'Client Info'!J1669=Reference!$A$12),25, IF(OR('Client Info'!J1669=Reference!$A$6, 'Client Info'!J1669=Reference!$A$16),15, IF(OR('Client Info'!J1669=Reference!$A$4,'Client Info'!J1669=Reference!$A$13,'Client Info'!J1669=Reference!$A$17,),5,0))))</f>
        <v>0</v>
      </c>
      <c r="E1669" s="19">
        <f>IF('Client Info'!O1669&lt;Reference!$E$5,0,IF(AND('Client Info'!O1669&gt;=Reference!$E$5,'Client Info'!O1669&lt;Reference!$E$6),5,IF(AND('Client Info'!O1669&gt;=Reference!$E$6,'Client Info'!O1669&lt;Reference!$E$7),15,IF(Reference!$E$7&lt;='Client Info'!O1669,25))))</f>
        <v>0</v>
      </c>
      <c r="F1669" s="19">
        <f>IF(OR('Client Info'!R1669=Reference!$B$4,'Client Info'!R1669=Reference!$B$5,'Client Info'!R1669=Reference!$B$6),25,0)</f>
        <v>0</v>
      </c>
      <c r="G1669" s="19">
        <f t="shared" ca="1" si="27"/>
        <v>25</v>
      </c>
      <c r="H1669" s="19" t="s">
        <v>885</v>
      </c>
    </row>
    <row r="1670" spans="1:8" x14ac:dyDescent="0.35">
      <c r="A1670" s="7" t="str">
        <f>VLOOKUP(B1670,'Client Info'!$A:$B,2, FALSE)</f>
        <v>Sylvia Martini</v>
      </c>
      <c r="B1670" s="19" t="str">
        <f>'Client Info'!A1670</f>
        <v>EDC1538</v>
      </c>
      <c r="C1670" s="19" t="str">
        <f>(IF('Client Info'!M1670="","",(IF(YEARFRAC('Client Info'!M1670,Reference!$C$4)&lt;1,0,IF(AND(YEARFRAC('Client Info'!M1670,Reference!$C$4)&gt;=1,YEARFRAC('Client Info'!M1670,Reference!$C$4)&lt;=3),5,IF(AND(YEARFRAC('Client Info'!M1670,Reference!$C$4)&gt;=4,YEARFRAC('Client Info'!M1670,Reference!$C$4)&lt;=7),15,IF(YEARFRAC('Client Info'!M1670,Reference!$C$4)&gt;=8,25,IF(YEARFRAC('Client Info'!M1670,Reference!$C$4)=YEARFRAC('Client Info'!M1670,Reference!$C$4),0,0))))))))</f>
        <v/>
      </c>
      <c r="D1670" s="19">
        <f>IF(OR('Client Info'!J1670=Reference!$A$7),0,IF(OR(Reference!$A$5='Client Info'!J1670, 'Client Info'!J1670=Reference!$A$19,'Client Info'!J1670=Reference!$A$23,'Client Info'!J1670=Reference!$A$12),25, IF(OR('Client Info'!J1670=Reference!$A$6, 'Client Info'!J1670=Reference!$A$16),15, IF(OR('Client Info'!J1670=Reference!$A$4,'Client Info'!J1670=Reference!$A$13,'Client Info'!J1670=Reference!$A$17,),5,0))))</f>
        <v>15</v>
      </c>
      <c r="E1670" s="19">
        <f>IF('Client Info'!O1670&lt;Reference!$E$5,0,IF(AND('Client Info'!O1670&gt;=Reference!$E$5,'Client Info'!O1670&lt;Reference!$E$6),5,IF(AND('Client Info'!O1670&gt;=Reference!$E$6,'Client Info'!O1670&lt;Reference!$E$7),15,IF(Reference!$E$7&lt;='Client Info'!O1670,25))))</f>
        <v>0</v>
      </c>
      <c r="F1670" s="19">
        <f>IF(OR('Client Info'!R1670=Reference!$B$4,'Client Info'!R1670=Reference!$B$5,'Client Info'!R1670=Reference!$B$6),25,0)</f>
        <v>0</v>
      </c>
      <c r="G1670" s="19">
        <f t="shared" si="27"/>
        <v>15</v>
      </c>
      <c r="H1670" s="19" t="s">
        <v>822</v>
      </c>
    </row>
    <row r="1671" spans="1:8" x14ac:dyDescent="0.35">
      <c r="A1671" s="7" t="str">
        <f>VLOOKUP(B1671,'Client Info'!$A:$B,2, FALSE)</f>
        <v>Carlos Conejo</v>
      </c>
      <c r="B1671" s="19" t="str">
        <f>'Client Info'!A1671</f>
        <v>EDC1615g</v>
      </c>
      <c r="C1671" s="19">
        <f ca="1">(IF('Client Info'!M1671="","",(IF(YEARFRAC('Client Info'!M1671,Reference!$C$4)&lt;1,0,IF(AND(YEARFRAC('Client Info'!M1671,Reference!$C$4)&gt;=1,YEARFRAC('Client Info'!M1671,Reference!$C$4)&lt;=3),5,IF(AND(YEARFRAC('Client Info'!M1671,Reference!$C$4)&gt;=4,YEARFRAC('Client Info'!M1671,Reference!$C$4)&lt;=7),15,IF(YEARFRAC('Client Info'!M1671,Reference!$C$4)&gt;=8,25,IF(YEARFRAC('Client Info'!M1671,Reference!$C$4)=YEARFRAC('Client Info'!M1671,Reference!$C$4),0,0))))))))</f>
        <v>25</v>
      </c>
      <c r="D1671" s="19">
        <f>IF(OR('Client Info'!J1671=Reference!$A$7),0,IF(OR(Reference!$A$5='Client Info'!J1671, 'Client Info'!J1671=Reference!$A$19,'Client Info'!J1671=Reference!$A$23,'Client Info'!J1671=Reference!$A$12),25, IF(OR('Client Info'!J1671=Reference!$A$6, 'Client Info'!J1671=Reference!$A$16),15, IF(OR('Client Info'!J1671=Reference!$A$4,'Client Info'!J1671=Reference!$A$13,'Client Info'!J1671=Reference!$A$17,),5,0))))</f>
        <v>5</v>
      </c>
      <c r="E1671" s="19">
        <f>IF('Client Info'!O1671&lt;Reference!$E$5,0,IF(AND('Client Info'!O1671&gt;=Reference!$E$5,'Client Info'!O1671&lt;Reference!$E$6),5,IF(AND('Client Info'!O1671&gt;=Reference!$E$6,'Client Info'!O1671&lt;Reference!$E$7),15,IF(Reference!$E$7&lt;='Client Info'!O1671,25))))</f>
        <v>15</v>
      </c>
      <c r="F1671" s="19">
        <f>IF(OR('Client Info'!R1671=Reference!$B$4,'Client Info'!R1671=Reference!$B$5,'Client Info'!R1671=Reference!$B$6),25,0)</f>
        <v>0</v>
      </c>
      <c r="G1671" s="19">
        <f t="shared" ca="1" si="27"/>
        <v>45</v>
      </c>
      <c r="H1671" s="19" t="s">
        <v>1261</v>
      </c>
    </row>
    <row r="1672" spans="1:8" x14ac:dyDescent="0.35">
      <c r="A1672" s="7" t="str">
        <f>VLOOKUP(B1672,'Client Info'!$A:$B,2, FALSE)</f>
        <v>Pat Sweeney</v>
      </c>
      <c r="B1672" s="19" t="str">
        <f>'Client Info'!A1672</f>
        <v>EDC0604</v>
      </c>
      <c r="C1672" s="19">
        <f ca="1">(IF('Client Info'!M1672="","",(IF(YEARFRAC('Client Info'!M1672,Reference!$C$4)&lt;1,0,IF(AND(YEARFRAC('Client Info'!M1672,Reference!$C$4)&gt;=1,YEARFRAC('Client Info'!M1672,Reference!$C$4)&lt;=3),5,IF(AND(YEARFRAC('Client Info'!M1672,Reference!$C$4)&gt;=4,YEARFRAC('Client Info'!M1672,Reference!$C$4)&lt;=7),15,IF(YEARFRAC('Client Info'!M1672,Reference!$C$4)&gt;=8,25,IF(YEARFRAC('Client Info'!M1672,Reference!$C$4)=YEARFRAC('Client Info'!M1672,Reference!$C$4),0,0))))))))</f>
        <v>25</v>
      </c>
      <c r="D1672" s="19">
        <f>IF(OR('Client Info'!J1672=Reference!$A$7),0,IF(OR(Reference!$A$5='Client Info'!J1672, 'Client Info'!J1672=Reference!$A$19,'Client Info'!J1672=Reference!$A$23,'Client Info'!J1672=Reference!$A$12),25, IF(OR('Client Info'!J1672=Reference!$A$6, 'Client Info'!J1672=Reference!$A$16),15, IF(OR('Client Info'!J1672=Reference!$A$4,'Client Info'!J1672=Reference!$A$13,'Client Info'!J1672=Reference!$A$17,),5,0))))</f>
        <v>5</v>
      </c>
      <c r="E1672" s="19">
        <f>IF('Client Info'!O1672&lt;Reference!$E$5,0,IF(AND('Client Info'!O1672&gt;=Reference!$E$5,'Client Info'!O1672&lt;Reference!$E$6),5,IF(AND('Client Info'!O1672&gt;=Reference!$E$6,'Client Info'!O1672&lt;Reference!$E$7),15,IF(Reference!$E$7&lt;='Client Info'!O1672,25))))</f>
        <v>0</v>
      </c>
      <c r="F1672" s="19">
        <f>IF(OR('Client Info'!R1672=Reference!$B$4,'Client Info'!R1672=Reference!$B$5,'Client Info'!R1672=Reference!$B$6),25,0)</f>
        <v>25</v>
      </c>
      <c r="G1672" s="19">
        <f t="shared" ca="1" si="27"/>
        <v>55</v>
      </c>
      <c r="H1672" s="19" t="s">
        <v>796</v>
      </c>
    </row>
    <row r="1673" spans="1:8" x14ac:dyDescent="0.35">
      <c r="A1673" s="7" t="str">
        <f>VLOOKUP(B1673,'Client Info'!$A:$B,2, FALSE)</f>
        <v>Jason Ham</v>
      </c>
      <c r="B1673" s="19" t="str">
        <f>'Client Info'!A1673</f>
        <v>EDC1441</v>
      </c>
      <c r="C1673" s="19" t="str">
        <f>(IF('Client Info'!M1673="","",(IF(YEARFRAC('Client Info'!M1673,Reference!$C$4)&lt;1,0,IF(AND(YEARFRAC('Client Info'!M1673,Reference!$C$4)&gt;=1,YEARFRAC('Client Info'!M1673,Reference!$C$4)&lt;=3),5,IF(AND(YEARFRAC('Client Info'!M1673,Reference!$C$4)&gt;=4,YEARFRAC('Client Info'!M1673,Reference!$C$4)&lt;=7),15,IF(YEARFRAC('Client Info'!M1673,Reference!$C$4)&gt;=8,25,IF(YEARFRAC('Client Info'!M1673,Reference!$C$4)=YEARFRAC('Client Info'!M1673,Reference!$C$4),0,0))))))))</f>
        <v/>
      </c>
      <c r="D1673" s="19">
        <f>IF(OR('Client Info'!J1673=Reference!$A$7),0,IF(OR(Reference!$A$5='Client Info'!J1673, 'Client Info'!J1673=Reference!$A$19,'Client Info'!J1673=Reference!$A$23,'Client Info'!J1673=Reference!$A$12),25, IF(OR('Client Info'!J1673=Reference!$A$6, 'Client Info'!J1673=Reference!$A$16),15, IF(OR('Client Info'!J1673=Reference!$A$4,'Client Info'!J1673=Reference!$A$13,'Client Info'!J1673=Reference!$A$17,),5,0))))</f>
        <v>25</v>
      </c>
      <c r="E1673" s="19">
        <f>IF('Client Info'!O1673&lt;Reference!$E$5,0,IF(AND('Client Info'!O1673&gt;=Reference!$E$5,'Client Info'!O1673&lt;Reference!$E$6),5,IF(AND('Client Info'!O1673&gt;=Reference!$E$6,'Client Info'!O1673&lt;Reference!$E$7),15,IF(Reference!$E$7&lt;='Client Info'!O1673,25))))</f>
        <v>0</v>
      </c>
      <c r="F1673" s="19">
        <f>IF(OR('Client Info'!R1673=Reference!$B$4,'Client Info'!R1673=Reference!$B$5,'Client Info'!R1673=Reference!$B$6),25,0)</f>
        <v>0</v>
      </c>
      <c r="G1673" s="19">
        <f t="shared" si="27"/>
        <v>25</v>
      </c>
      <c r="H1673" s="19" t="s">
        <v>1613</v>
      </c>
    </row>
    <row r="1674" spans="1:8" x14ac:dyDescent="0.35">
      <c r="A1674" s="7" t="str">
        <f>VLOOKUP(B1674,'Client Info'!$A:$B,2, FALSE)</f>
        <v>Georg Winkler</v>
      </c>
      <c r="B1674" s="19" t="str">
        <f>'Client Info'!A1674</f>
        <v>EDC1702</v>
      </c>
      <c r="C1674" s="19" t="str">
        <f>(IF('Client Info'!M1674="","",(IF(YEARFRAC('Client Info'!M1674,Reference!$C$4)&lt;1,0,IF(AND(YEARFRAC('Client Info'!M1674,Reference!$C$4)&gt;=1,YEARFRAC('Client Info'!M1674,Reference!$C$4)&lt;=3),5,IF(AND(YEARFRAC('Client Info'!M1674,Reference!$C$4)&gt;=4,YEARFRAC('Client Info'!M1674,Reference!$C$4)&lt;=7),15,IF(YEARFRAC('Client Info'!M1674,Reference!$C$4)&gt;=8,25,IF(YEARFRAC('Client Info'!M1674,Reference!$C$4)=YEARFRAC('Client Info'!M1674,Reference!$C$4),0,0))))))))</f>
        <v/>
      </c>
      <c r="D1674" s="19">
        <f>IF(OR('Client Info'!J1674=Reference!$A$7),0,IF(OR(Reference!$A$5='Client Info'!J1674, 'Client Info'!J1674=Reference!$A$19,'Client Info'!J1674=Reference!$A$23,'Client Info'!J1674=Reference!$A$12),25, IF(OR('Client Info'!J1674=Reference!$A$6, 'Client Info'!J1674=Reference!$A$16),15, IF(OR('Client Info'!J1674=Reference!$A$4,'Client Info'!J1674=Reference!$A$13,'Client Info'!J1674=Reference!$A$17,),5,0))))</f>
        <v>25</v>
      </c>
      <c r="E1674" s="19">
        <f>IF('Client Info'!O1674&lt;Reference!$E$5,0,IF(AND('Client Info'!O1674&gt;=Reference!$E$5,'Client Info'!O1674&lt;Reference!$E$6),5,IF(AND('Client Info'!O1674&gt;=Reference!$E$6,'Client Info'!O1674&lt;Reference!$E$7),15,IF(Reference!$E$7&lt;='Client Info'!O1674,25))))</f>
        <v>0</v>
      </c>
      <c r="F1674" s="19">
        <f>IF(OR('Client Info'!R1674=Reference!$B$4,'Client Info'!R1674=Reference!$B$5,'Client Info'!R1674=Reference!$B$6),25,0)</f>
        <v>0</v>
      </c>
      <c r="G1674" s="19">
        <f t="shared" si="27"/>
        <v>25</v>
      </c>
      <c r="H1674" s="19" t="s">
        <v>1063</v>
      </c>
    </row>
    <row r="1675" spans="1:8" x14ac:dyDescent="0.35">
      <c r="A1675" s="7" t="str">
        <f>VLOOKUP(B1675,'Client Info'!$A:$B,2, FALSE)</f>
        <v>Anthony C. Elliott</v>
      </c>
      <c r="B1675" s="19" t="str">
        <f>'Client Info'!A1675</f>
        <v>EDC2843DR</v>
      </c>
      <c r="C1675" s="19">
        <f ca="1">(IF('Client Info'!M1675="","",(IF(YEARFRAC('Client Info'!M1675,Reference!$C$4)&lt;1,0,IF(AND(YEARFRAC('Client Info'!M1675,Reference!$C$4)&gt;=1,YEARFRAC('Client Info'!M1675,Reference!$C$4)&lt;=3),5,IF(AND(YEARFRAC('Client Info'!M1675,Reference!$C$4)&gt;=4,YEARFRAC('Client Info'!M1675,Reference!$C$4)&lt;=7),15,IF(YEARFRAC('Client Info'!M1675,Reference!$C$4)&gt;=8,25,IF(YEARFRAC('Client Info'!M1675,Reference!$C$4)=YEARFRAC('Client Info'!M1675,Reference!$C$4),0,0))))))))</f>
        <v>25</v>
      </c>
      <c r="D1675" s="19">
        <f>IF(OR('Client Info'!J1675=Reference!$A$7),0,IF(OR(Reference!$A$5='Client Info'!J1675, 'Client Info'!J1675=Reference!$A$19,'Client Info'!J1675=Reference!$A$23,'Client Info'!J1675=Reference!$A$12),25, IF(OR('Client Info'!J1675=Reference!$A$6, 'Client Info'!J1675=Reference!$A$16),15, IF(OR('Client Info'!J1675=Reference!$A$4,'Client Info'!J1675=Reference!$A$13,'Client Info'!J1675=Reference!$A$17,),5,0))))</f>
        <v>0</v>
      </c>
      <c r="E1675" s="19">
        <f>IF('Client Info'!O1675&lt;Reference!$E$5,0,IF(AND('Client Info'!O1675&gt;=Reference!$E$5,'Client Info'!O1675&lt;Reference!$E$6),5,IF(AND('Client Info'!O1675&gt;=Reference!$E$6,'Client Info'!O1675&lt;Reference!$E$7),15,IF(Reference!$E$7&lt;='Client Info'!O1675,25))))</f>
        <v>0</v>
      </c>
      <c r="F1675" s="19">
        <f>IF(OR('Client Info'!R1675=Reference!$B$4,'Client Info'!R1675=Reference!$B$5,'Client Info'!R1675=Reference!$B$6),25,0)</f>
        <v>0</v>
      </c>
      <c r="G1675" s="19">
        <f t="shared" ca="1" si="27"/>
        <v>25</v>
      </c>
      <c r="H1675" s="19" t="s">
        <v>1365</v>
      </c>
    </row>
    <row r="1676" spans="1:8" x14ac:dyDescent="0.35">
      <c r="A1676" s="7" t="str">
        <f>VLOOKUP(B1676,'Client Info'!$A:$B,2, FALSE)</f>
        <v>Ray Bowman</v>
      </c>
      <c r="B1676" s="19" t="str">
        <f>'Client Info'!A1676</f>
        <v>EDC2114</v>
      </c>
      <c r="C1676" s="19" t="str">
        <f>(IF('Client Info'!M1676="","",(IF(YEARFRAC('Client Info'!M1676,Reference!$C$4)&lt;1,0,IF(AND(YEARFRAC('Client Info'!M1676,Reference!$C$4)&gt;=1,YEARFRAC('Client Info'!M1676,Reference!$C$4)&lt;=3),5,IF(AND(YEARFRAC('Client Info'!M1676,Reference!$C$4)&gt;=4,YEARFRAC('Client Info'!M1676,Reference!$C$4)&lt;=7),15,IF(YEARFRAC('Client Info'!M1676,Reference!$C$4)&gt;=8,25,IF(YEARFRAC('Client Info'!M1676,Reference!$C$4)=YEARFRAC('Client Info'!M1676,Reference!$C$4),0,0))))))))</f>
        <v/>
      </c>
      <c r="D1676" s="19">
        <f>IF(OR('Client Info'!J1676=Reference!$A$7),0,IF(OR(Reference!$A$5='Client Info'!J1676, 'Client Info'!J1676=Reference!$A$19,'Client Info'!J1676=Reference!$A$23,'Client Info'!J1676=Reference!$A$12),25, IF(OR('Client Info'!J1676=Reference!$A$6, 'Client Info'!J1676=Reference!$A$16),15, IF(OR('Client Info'!J1676=Reference!$A$4,'Client Info'!J1676=Reference!$A$13,'Client Info'!J1676=Reference!$A$17,),5,0))))</f>
        <v>15</v>
      </c>
      <c r="E1676" s="19">
        <f>IF('Client Info'!O1676&lt;Reference!$E$5,0,IF(AND('Client Info'!O1676&gt;=Reference!$E$5,'Client Info'!O1676&lt;Reference!$E$6),5,IF(AND('Client Info'!O1676&gt;=Reference!$E$6,'Client Info'!O1676&lt;Reference!$E$7),15,IF(Reference!$E$7&lt;='Client Info'!O1676,25))))</f>
        <v>0</v>
      </c>
      <c r="F1676" s="19">
        <f>IF(OR('Client Info'!R1676=Reference!$B$4,'Client Info'!R1676=Reference!$B$5,'Client Info'!R1676=Reference!$B$6),25,0)</f>
        <v>0</v>
      </c>
      <c r="G1676" s="19">
        <f t="shared" si="27"/>
        <v>15</v>
      </c>
      <c r="H1676" s="19" t="s">
        <v>912</v>
      </c>
    </row>
    <row r="1677" spans="1:8" x14ac:dyDescent="0.35">
      <c r="A1677" s="7" t="str">
        <f>VLOOKUP(B1677,'Client Info'!$A:$B,2, FALSE)</f>
        <v>Pat Sweeney</v>
      </c>
      <c r="B1677" s="19" t="str">
        <f>'Client Info'!A1677</f>
        <v>EDC1749g</v>
      </c>
      <c r="C1677" s="19" t="str">
        <f>(IF('Client Info'!M1677="","",(IF(YEARFRAC('Client Info'!M1677,Reference!$C$4)&lt;1,0,IF(AND(YEARFRAC('Client Info'!M1677,Reference!$C$4)&gt;=1,YEARFRAC('Client Info'!M1677,Reference!$C$4)&lt;=3),5,IF(AND(YEARFRAC('Client Info'!M1677,Reference!$C$4)&gt;=4,YEARFRAC('Client Info'!M1677,Reference!$C$4)&lt;=7),15,IF(YEARFRAC('Client Info'!M1677,Reference!$C$4)&gt;=8,25,IF(YEARFRAC('Client Info'!M1677,Reference!$C$4)=YEARFRAC('Client Info'!M1677,Reference!$C$4),0,0))))))))</f>
        <v/>
      </c>
      <c r="D1677" s="19">
        <f>IF(OR('Client Info'!J1677=Reference!$A$7),0,IF(OR(Reference!$A$5='Client Info'!J1677, 'Client Info'!J1677=Reference!$A$19,'Client Info'!J1677=Reference!$A$23,'Client Info'!J1677=Reference!$A$12),25, IF(OR('Client Info'!J1677=Reference!$A$6, 'Client Info'!J1677=Reference!$A$16),15, IF(OR('Client Info'!J1677=Reference!$A$4,'Client Info'!J1677=Reference!$A$13,'Client Info'!J1677=Reference!$A$17,),5,0))))</f>
        <v>5</v>
      </c>
      <c r="E1677" s="19">
        <f>IF('Client Info'!O1677&lt;Reference!$E$5,0,IF(AND('Client Info'!O1677&gt;=Reference!$E$5,'Client Info'!O1677&lt;Reference!$E$6),5,IF(AND('Client Info'!O1677&gt;=Reference!$E$6,'Client Info'!O1677&lt;Reference!$E$7),15,IF(Reference!$E$7&lt;='Client Info'!O1677,25))))</f>
        <v>0</v>
      </c>
      <c r="F1677" s="19">
        <f>IF(OR('Client Info'!R1677=Reference!$B$4,'Client Info'!R1677=Reference!$B$5,'Client Info'!R1677=Reference!$B$6),25,0)</f>
        <v>0</v>
      </c>
      <c r="G1677" s="19">
        <f t="shared" si="27"/>
        <v>5</v>
      </c>
      <c r="H1677" s="19" t="s">
        <v>796</v>
      </c>
    </row>
    <row r="1678" spans="1:8" x14ac:dyDescent="0.35">
      <c r="A1678" s="7" t="str">
        <f>VLOOKUP(B1678,'Client Info'!$A:$B,2, FALSE)</f>
        <v>Matthew T. McConville</v>
      </c>
      <c r="B1678" s="19" t="str">
        <f>'Client Info'!A1678</f>
        <v>EDC2210</v>
      </c>
      <c r="C1678" s="19">
        <f ca="1">(IF('Client Info'!M1678="","",(IF(YEARFRAC('Client Info'!M1678,Reference!$C$4)&lt;1,0,IF(AND(YEARFRAC('Client Info'!M1678,Reference!$C$4)&gt;=1,YEARFRAC('Client Info'!M1678,Reference!$C$4)&lt;=3),5,IF(AND(YEARFRAC('Client Info'!M1678,Reference!$C$4)&gt;=4,YEARFRAC('Client Info'!M1678,Reference!$C$4)&lt;=7),15,IF(YEARFRAC('Client Info'!M1678,Reference!$C$4)&gt;=8,25,IF(YEARFRAC('Client Info'!M1678,Reference!$C$4)=YEARFRAC('Client Info'!M1678,Reference!$C$4),0,0))))))))</f>
        <v>25</v>
      </c>
      <c r="D1678" s="19">
        <f>IF(OR('Client Info'!J1678=Reference!$A$7),0,IF(OR(Reference!$A$5='Client Info'!J1678, 'Client Info'!J1678=Reference!$A$19,'Client Info'!J1678=Reference!$A$23,'Client Info'!J1678=Reference!$A$12),25, IF(OR('Client Info'!J1678=Reference!$A$6, 'Client Info'!J1678=Reference!$A$16),15, IF(OR('Client Info'!J1678=Reference!$A$4,'Client Info'!J1678=Reference!$A$13,'Client Info'!J1678=Reference!$A$17,),5,0))))</f>
        <v>25</v>
      </c>
      <c r="E1678" s="19">
        <f>IF('Client Info'!O1678&lt;Reference!$E$5,0,IF(AND('Client Info'!O1678&gt;=Reference!$E$5,'Client Info'!O1678&lt;Reference!$E$6),5,IF(AND('Client Info'!O1678&gt;=Reference!$E$6,'Client Info'!O1678&lt;Reference!$E$7),15,IF(Reference!$E$7&lt;='Client Info'!O1678,25))))</f>
        <v>25</v>
      </c>
      <c r="F1678" s="19">
        <f>IF(OR('Client Info'!R1678=Reference!$B$4,'Client Info'!R1678=Reference!$B$5,'Client Info'!R1678=Reference!$B$6),25,0)</f>
        <v>0</v>
      </c>
      <c r="G1678" s="19">
        <f t="shared" ca="1" si="27"/>
        <v>75</v>
      </c>
      <c r="H1678" s="19" t="s">
        <v>1368</v>
      </c>
    </row>
    <row r="1679" spans="1:8" x14ac:dyDescent="0.35">
      <c r="A1679" s="7" t="str">
        <f>VLOOKUP(B1679,'Client Info'!$A:$B,2, FALSE)</f>
        <v>Ray Bowman</v>
      </c>
      <c r="B1679" s="19" t="str">
        <f>'Client Info'!A1679</f>
        <v>EDC2270</v>
      </c>
      <c r="C1679" s="19">
        <f ca="1">(IF('Client Info'!M1679="","",(IF(YEARFRAC('Client Info'!M1679,Reference!$C$4)&lt;1,0,IF(AND(YEARFRAC('Client Info'!M1679,Reference!$C$4)&gt;=1,YEARFRAC('Client Info'!M1679,Reference!$C$4)&lt;=3),5,IF(AND(YEARFRAC('Client Info'!M1679,Reference!$C$4)&gt;=4,YEARFRAC('Client Info'!M1679,Reference!$C$4)&lt;=7),15,IF(YEARFRAC('Client Info'!M1679,Reference!$C$4)&gt;=8,25,IF(YEARFRAC('Client Info'!M1679,Reference!$C$4)=YEARFRAC('Client Info'!M1679,Reference!$C$4),0,0))))))))</f>
        <v>25</v>
      </c>
      <c r="D1679" s="19">
        <f>IF(OR('Client Info'!J1679=Reference!$A$7),0,IF(OR(Reference!$A$5='Client Info'!J1679, 'Client Info'!J1679=Reference!$A$19,'Client Info'!J1679=Reference!$A$23,'Client Info'!J1679=Reference!$A$12),25, IF(OR('Client Info'!J1679=Reference!$A$6, 'Client Info'!J1679=Reference!$A$16),15, IF(OR('Client Info'!J1679=Reference!$A$4,'Client Info'!J1679=Reference!$A$13,'Client Info'!J1679=Reference!$A$17,),5,0))))</f>
        <v>15</v>
      </c>
      <c r="E1679" s="19">
        <f>IF('Client Info'!O1679&lt;Reference!$E$5,0,IF(AND('Client Info'!O1679&gt;=Reference!$E$5,'Client Info'!O1679&lt;Reference!$E$6),5,IF(AND('Client Info'!O1679&gt;=Reference!$E$6,'Client Info'!O1679&lt;Reference!$E$7),15,IF(Reference!$E$7&lt;='Client Info'!O1679,25))))</f>
        <v>0</v>
      </c>
      <c r="F1679" s="19">
        <f>IF(OR('Client Info'!R1679=Reference!$B$4,'Client Info'!R1679=Reference!$B$5,'Client Info'!R1679=Reference!$B$6),25,0)</f>
        <v>0</v>
      </c>
      <c r="G1679" s="19">
        <f t="shared" ca="1" si="27"/>
        <v>40</v>
      </c>
      <c r="H1679" s="19" t="s">
        <v>912</v>
      </c>
    </row>
    <row r="1680" spans="1:8" x14ac:dyDescent="0.35">
      <c r="A1680" s="7" t="str">
        <f>VLOOKUP(B1680,'Client Info'!$A:$B,2, FALSE)</f>
        <v>Mary Anne Rooney</v>
      </c>
      <c r="B1680" s="19" t="str">
        <f>'Client Info'!A1680</f>
        <v>EDC0359</v>
      </c>
      <c r="C1680" s="19">
        <f ca="1">(IF('Client Info'!M1680="","",(IF(YEARFRAC('Client Info'!M1680,Reference!$C$4)&lt;1,0,IF(AND(YEARFRAC('Client Info'!M1680,Reference!$C$4)&gt;=1,YEARFRAC('Client Info'!M1680,Reference!$C$4)&lt;=3),5,IF(AND(YEARFRAC('Client Info'!M1680,Reference!$C$4)&gt;=4,YEARFRAC('Client Info'!M1680,Reference!$C$4)&lt;=7),15,IF(YEARFRAC('Client Info'!M1680,Reference!$C$4)&gt;=8,25,IF(YEARFRAC('Client Info'!M1680,Reference!$C$4)=YEARFRAC('Client Info'!M1680,Reference!$C$4),0,0))))))))</f>
        <v>25</v>
      </c>
      <c r="D1680" s="19">
        <f>IF(OR('Client Info'!J1680=Reference!$A$7),0,IF(OR(Reference!$A$5='Client Info'!J1680, 'Client Info'!J1680=Reference!$A$19,'Client Info'!J1680=Reference!$A$23,'Client Info'!J1680=Reference!$A$12),25, IF(OR('Client Info'!J1680=Reference!$A$6, 'Client Info'!J1680=Reference!$A$16),15, IF(OR('Client Info'!J1680=Reference!$A$4,'Client Info'!J1680=Reference!$A$13,'Client Info'!J1680=Reference!$A$17,),5,0))))</f>
        <v>25</v>
      </c>
      <c r="E1680" s="19">
        <f>IF('Client Info'!O1680&lt;Reference!$E$5,0,IF(AND('Client Info'!O1680&gt;=Reference!$E$5,'Client Info'!O1680&lt;Reference!$E$6),5,IF(AND('Client Info'!O1680&gt;=Reference!$E$6,'Client Info'!O1680&lt;Reference!$E$7),15,IF(Reference!$E$7&lt;='Client Info'!O1680,25))))</f>
        <v>0</v>
      </c>
      <c r="F1680" s="19">
        <f>IF(OR('Client Info'!R1680=Reference!$B$4,'Client Info'!R1680=Reference!$B$5,'Client Info'!R1680=Reference!$B$6),25,0)</f>
        <v>0</v>
      </c>
      <c r="G1680" s="19">
        <f t="shared" ca="1" si="27"/>
        <v>50</v>
      </c>
      <c r="H1680" s="19" t="s">
        <v>1659</v>
      </c>
    </row>
    <row r="1681" spans="1:8" x14ac:dyDescent="0.35">
      <c r="A1681" s="7" t="str">
        <f>VLOOKUP(B1681,'Client Info'!$A:$B,2, FALSE)</f>
        <v>Rose Obetz</v>
      </c>
      <c r="B1681" s="19" t="str">
        <f>'Client Info'!A1681</f>
        <v>EDC2539</v>
      </c>
      <c r="C1681" s="19">
        <f ca="1">(IF('Client Info'!M1681="","",(IF(YEARFRAC('Client Info'!M1681,Reference!$C$4)&lt;1,0,IF(AND(YEARFRAC('Client Info'!M1681,Reference!$C$4)&gt;=1,YEARFRAC('Client Info'!M1681,Reference!$C$4)&lt;=3),5,IF(AND(YEARFRAC('Client Info'!M1681,Reference!$C$4)&gt;=4,YEARFRAC('Client Info'!M1681,Reference!$C$4)&lt;=7),15,IF(YEARFRAC('Client Info'!M1681,Reference!$C$4)&gt;=8,25,IF(YEARFRAC('Client Info'!M1681,Reference!$C$4)=YEARFRAC('Client Info'!M1681,Reference!$C$4),0,0))))))))</f>
        <v>0</v>
      </c>
      <c r="D1681" s="19">
        <f>IF(OR('Client Info'!J1681=Reference!$A$7),0,IF(OR(Reference!$A$5='Client Info'!J1681, 'Client Info'!J1681=Reference!$A$19,'Client Info'!J1681=Reference!$A$23,'Client Info'!J1681=Reference!$A$12),25, IF(OR('Client Info'!J1681=Reference!$A$6, 'Client Info'!J1681=Reference!$A$16),15, IF(OR('Client Info'!J1681=Reference!$A$4,'Client Info'!J1681=Reference!$A$13,'Client Info'!J1681=Reference!$A$17,),5,0))))</f>
        <v>5</v>
      </c>
      <c r="E1681" s="19">
        <f>IF('Client Info'!O1681&lt;Reference!$E$5,0,IF(AND('Client Info'!O1681&gt;=Reference!$E$5,'Client Info'!O1681&lt;Reference!$E$6),5,IF(AND('Client Info'!O1681&gt;=Reference!$E$6,'Client Info'!O1681&lt;Reference!$E$7),15,IF(Reference!$E$7&lt;='Client Info'!O1681,25))))</f>
        <v>0</v>
      </c>
      <c r="F1681" s="19">
        <f>IF(OR('Client Info'!R1681=Reference!$B$4,'Client Info'!R1681=Reference!$B$5,'Client Info'!R1681=Reference!$B$6),25,0)</f>
        <v>25</v>
      </c>
      <c r="G1681" s="19">
        <f t="shared" ca="1" si="27"/>
        <v>30</v>
      </c>
      <c r="H1681" s="19" t="s">
        <v>874</v>
      </c>
    </row>
    <row r="1682" spans="1:8" x14ac:dyDescent="0.35">
      <c r="A1682" s="7" t="str">
        <f>VLOOKUP(B1682,'Client Info'!$A:$B,2, FALSE)</f>
        <v>Anthony C. Elliott</v>
      </c>
      <c r="B1682" s="19" t="str">
        <f>'Client Info'!A1682</f>
        <v>EDC1578g</v>
      </c>
      <c r="C1682" s="19">
        <f ca="1">(IF('Client Info'!M1682="","",(IF(YEARFRAC('Client Info'!M1682,Reference!$C$4)&lt;1,0,IF(AND(YEARFRAC('Client Info'!M1682,Reference!$C$4)&gt;=1,YEARFRAC('Client Info'!M1682,Reference!$C$4)&lt;=3),5,IF(AND(YEARFRAC('Client Info'!M1682,Reference!$C$4)&gt;=4,YEARFRAC('Client Info'!M1682,Reference!$C$4)&lt;=7),15,IF(YEARFRAC('Client Info'!M1682,Reference!$C$4)&gt;=8,25,IF(YEARFRAC('Client Info'!M1682,Reference!$C$4)=YEARFRAC('Client Info'!M1682,Reference!$C$4),0,0))))))))</f>
        <v>5</v>
      </c>
      <c r="D1682" s="19">
        <f>IF(OR('Client Info'!J1682=Reference!$A$7),0,IF(OR(Reference!$A$5='Client Info'!J1682, 'Client Info'!J1682=Reference!$A$19,'Client Info'!J1682=Reference!$A$23,'Client Info'!J1682=Reference!$A$12),25, IF(OR('Client Info'!J1682=Reference!$A$6, 'Client Info'!J1682=Reference!$A$16),15, IF(OR('Client Info'!J1682=Reference!$A$4,'Client Info'!J1682=Reference!$A$13,'Client Info'!J1682=Reference!$A$17,),5,0))))</f>
        <v>5</v>
      </c>
      <c r="E1682" s="19">
        <f>IF('Client Info'!O1682&lt;Reference!$E$5,0,IF(AND('Client Info'!O1682&gt;=Reference!$E$5,'Client Info'!O1682&lt;Reference!$E$6),5,IF(AND('Client Info'!O1682&gt;=Reference!$E$6,'Client Info'!O1682&lt;Reference!$E$7),15,IF(Reference!$E$7&lt;='Client Info'!O1682,25))))</f>
        <v>15</v>
      </c>
      <c r="F1682" s="19">
        <f>IF(OR('Client Info'!R1682=Reference!$B$4,'Client Info'!R1682=Reference!$B$5,'Client Info'!R1682=Reference!$B$6),25,0)</f>
        <v>0</v>
      </c>
      <c r="G1682" s="19">
        <f t="shared" ca="1" si="27"/>
        <v>25</v>
      </c>
      <c r="H1682" s="19" t="s">
        <v>1365</v>
      </c>
    </row>
    <row r="1683" spans="1:8" x14ac:dyDescent="0.35">
      <c r="A1683" s="7" t="str">
        <f>VLOOKUP(B1683,'Client Info'!$A:$B,2, FALSE)</f>
        <v>Bill Bartels</v>
      </c>
      <c r="B1683" s="19" t="str">
        <f>'Client Info'!A1683</f>
        <v>EDC2533</v>
      </c>
      <c r="C1683" s="19">
        <f ca="1">(IF('Client Info'!M1683="","",(IF(YEARFRAC('Client Info'!M1683,Reference!$C$4)&lt;1,0,IF(AND(YEARFRAC('Client Info'!M1683,Reference!$C$4)&gt;=1,YEARFRAC('Client Info'!M1683,Reference!$C$4)&lt;=3),5,IF(AND(YEARFRAC('Client Info'!M1683,Reference!$C$4)&gt;=4,YEARFRAC('Client Info'!M1683,Reference!$C$4)&lt;=7),15,IF(YEARFRAC('Client Info'!M1683,Reference!$C$4)&gt;=8,25,IF(YEARFRAC('Client Info'!M1683,Reference!$C$4)=YEARFRAC('Client Info'!M1683,Reference!$C$4),0,0))))))))</f>
        <v>5</v>
      </c>
      <c r="D1683" s="19">
        <f>IF(OR('Client Info'!J1683=Reference!$A$7),0,IF(OR(Reference!$A$5='Client Info'!J1683, 'Client Info'!J1683=Reference!$A$19,'Client Info'!J1683=Reference!$A$23,'Client Info'!J1683=Reference!$A$12),25, IF(OR('Client Info'!J1683=Reference!$A$6, 'Client Info'!J1683=Reference!$A$16),15, IF(OR('Client Info'!J1683=Reference!$A$4,'Client Info'!J1683=Reference!$A$13,'Client Info'!J1683=Reference!$A$17,),5,0))))</f>
        <v>5</v>
      </c>
      <c r="E1683" s="19">
        <f>IF('Client Info'!O1683&lt;Reference!$E$5,0,IF(AND('Client Info'!O1683&gt;=Reference!$E$5,'Client Info'!O1683&lt;Reference!$E$6),5,IF(AND('Client Info'!O1683&gt;=Reference!$E$6,'Client Info'!O1683&lt;Reference!$E$7),15,IF(Reference!$E$7&lt;='Client Info'!O1683,25))))</f>
        <v>0</v>
      </c>
      <c r="F1683" s="19">
        <f>IF(OR('Client Info'!R1683=Reference!$B$4,'Client Info'!R1683=Reference!$B$5,'Client Info'!R1683=Reference!$B$6),25,0)</f>
        <v>0</v>
      </c>
      <c r="G1683" s="19">
        <f t="shared" ca="1" si="27"/>
        <v>10</v>
      </c>
      <c r="H1683" s="19" t="s">
        <v>812</v>
      </c>
    </row>
    <row r="1684" spans="1:8" x14ac:dyDescent="0.35">
      <c r="A1684" s="7" t="str">
        <f>VLOOKUP(B1684,'Client Info'!$A:$B,2, FALSE)</f>
        <v>Sylvia Martini</v>
      </c>
      <c r="B1684" s="19" t="str">
        <f>'Client Info'!A1684</f>
        <v>EDC1487</v>
      </c>
      <c r="C1684" s="19">
        <f ca="1">(IF('Client Info'!M1684="","",(IF(YEARFRAC('Client Info'!M1684,Reference!$C$4)&lt;1,0,IF(AND(YEARFRAC('Client Info'!M1684,Reference!$C$4)&gt;=1,YEARFRAC('Client Info'!M1684,Reference!$C$4)&lt;=3),5,IF(AND(YEARFRAC('Client Info'!M1684,Reference!$C$4)&gt;=4,YEARFRAC('Client Info'!M1684,Reference!$C$4)&lt;=7),15,IF(YEARFRAC('Client Info'!M1684,Reference!$C$4)&gt;=8,25,IF(YEARFRAC('Client Info'!M1684,Reference!$C$4)=YEARFRAC('Client Info'!M1684,Reference!$C$4),0,0))))))))</f>
        <v>15</v>
      </c>
      <c r="D1684" s="19">
        <f>IF(OR('Client Info'!J1684=Reference!$A$7),0,IF(OR(Reference!$A$5='Client Info'!J1684, 'Client Info'!J1684=Reference!$A$19,'Client Info'!J1684=Reference!$A$23,'Client Info'!J1684=Reference!$A$12),25, IF(OR('Client Info'!J1684=Reference!$A$6, 'Client Info'!J1684=Reference!$A$16),15, IF(OR('Client Info'!J1684=Reference!$A$4,'Client Info'!J1684=Reference!$A$13,'Client Info'!J1684=Reference!$A$17,),5,0))))</f>
        <v>15</v>
      </c>
      <c r="E1684" s="19">
        <f>IF('Client Info'!O1684&lt;Reference!$E$5,0,IF(AND('Client Info'!O1684&gt;=Reference!$E$5,'Client Info'!O1684&lt;Reference!$E$6),5,IF(AND('Client Info'!O1684&gt;=Reference!$E$6,'Client Info'!O1684&lt;Reference!$E$7),15,IF(Reference!$E$7&lt;='Client Info'!O1684,25))))</f>
        <v>0</v>
      </c>
      <c r="F1684" s="19">
        <f>IF(OR('Client Info'!R1684=Reference!$B$4,'Client Info'!R1684=Reference!$B$5,'Client Info'!R1684=Reference!$B$6),25,0)</f>
        <v>0</v>
      </c>
      <c r="G1684" s="19">
        <f t="shared" ca="1" si="27"/>
        <v>30</v>
      </c>
      <c r="H1684" s="19" t="s">
        <v>822</v>
      </c>
    </row>
    <row r="1685" spans="1:8" x14ac:dyDescent="0.35">
      <c r="A1685" s="7" t="str">
        <f>VLOOKUP(B1685,'Client Info'!$A:$B,2, FALSE)</f>
        <v>Gonzalo Fernandez</v>
      </c>
      <c r="B1685" s="19" t="str">
        <f>'Client Info'!A1685</f>
        <v>EDC2135</v>
      </c>
      <c r="C1685" s="19">
        <f ca="1">(IF('Client Info'!M1685="","",(IF(YEARFRAC('Client Info'!M1685,Reference!$C$4)&lt;1,0,IF(AND(YEARFRAC('Client Info'!M1685,Reference!$C$4)&gt;=1,YEARFRAC('Client Info'!M1685,Reference!$C$4)&lt;=3),5,IF(AND(YEARFRAC('Client Info'!M1685,Reference!$C$4)&gt;=4,YEARFRAC('Client Info'!M1685,Reference!$C$4)&lt;=7),15,IF(YEARFRAC('Client Info'!M1685,Reference!$C$4)&gt;=8,25,IF(YEARFRAC('Client Info'!M1685,Reference!$C$4)=YEARFRAC('Client Info'!M1685,Reference!$C$4),0,0))))))))</f>
        <v>25</v>
      </c>
      <c r="D1685" s="19">
        <f>IF(OR('Client Info'!J1685=Reference!$A$7),0,IF(OR(Reference!$A$5='Client Info'!J1685, 'Client Info'!J1685=Reference!$A$19,'Client Info'!J1685=Reference!$A$23,'Client Info'!J1685=Reference!$A$12),25, IF(OR('Client Info'!J1685=Reference!$A$6, 'Client Info'!J1685=Reference!$A$16),15, IF(OR('Client Info'!J1685=Reference!$A$4,'Client Info'!J1685=Reference!$A$13,'Client Info'!J1685=Reference!$A$17,),5,0))))</f>
        <v>0</v>
      </c>
      <c r="E1685" s="19">
        <f>IF('Client Info'!O1685&lt;Reference!$E$5,0,IF(AND('Client Info'!O1685&gt;=Reference!$E$5,'Client Info'!O1685&lt;Reference!$E$6),5,IF(AND('Client Info'!O1685&gt;=Reference!$E$6,'Client Info'!O1685&lt;Reference!$E$7),15,IF(Reference!$E$7&lt;='Client Info'!O1685,25))))</f>
        <v>25</v>
      </c>
      <c r="F1685" s="19">
        <f>IF(OR('Client Info'!R1685=Reference!$B$4,'Client Info'!R1685=Reference!$B$5,'Client Info'!R1685=Reference!$B$6),25,0)</f>
        <v>0</v>
      </c>
      <c r="G1685" s="19">
        <f t="shared" ca="1" si="27"/>
        <v>50</v>
      </c>
      <c r="H1685" s="19" t="s">
        <v>848</v>
      </c>
    </row>
    <row r="1686" spans="1:8" x14ac:dyDescent="0.35">
      <c r="A1686" s="7" t="str">
        <f>VLOOKUP(B1686,'Client Info'!$A:$B,2, FALSE)</f>
        <v>Julie Samson</v>
      </c>
      <c r="B1686" s="19" t="str">
        <f>'Client Info'!A1686</f>
        <v>EDC1946g</v>
      </c>
      <c r="C1686" s="19">
        <f ca="1">(IF('Client Info'!M1686="","",(IF(YEARFRAC('Client Info'!M1686,Reference!$C$4)&lt;1,0,IF(AND(YEARFRAC('Client Info'!M1686,Reference!$C$4)&gt;=1,YEARFRAC('Client Info'!M1686,Reference!$C$4)&lt;=3),5,IF(AND(YEARFRAC('Client Info'!M1686,Reference!$C$4)&gt;=4,YEARFRAC('Client Info'!M1686,Reference!$C$4)&lt;=7),15,IF(YEARFRAC('Client Info'!M1686,Reference!$C$4)&gt;=8,25,IF(YEARFRAC('Client Info'!M1686,Reference!$C$4)=YEARFRAC('Client Info'!M1686,Reference!$C$4),0,0))))))))</f>
        <v>0</v>
      </c>
      <c r="D1686" s="19">
        <f>IF(OR('Client Info'!J1686=Reference!$A$7),0,IF(OR(Reference!$A$5='Client Info'!J1686, 'Client Info'!J1686=Reference!$A$19,'Client Info'!J1686=Reference!$A$23,'Client Info'!J1686=Reference!$A$12),25, IF(OR('Client Info'!J1686=Reference!$A$6, 'Client Info'!J1686=Reference!$A$16),15, IF(OR('Client Info'!J1686=Reference!$A$4,'Client Info'!J1686=Reference!$A$13,'Client Info'!J1686=Reference!$A$17,),5,0))))</f>
        <v>25</v>
      </c>
      <c r="E1686" s="19">
        <f>IF('Client Info'!O1686&lt;Reference!$E$5,0,IF(AND('Client Info'!O1686&gt;=Reference!$E$5,'Client Info'!O1686&lt;Reference!$E$6),5,IF(AND('Client Info'!O1686&gt;=Reference!$E$6,'Client Info'!O1686&lt;Reference!$E$7),15,IF(Reference!$E$7&lt;='Client Info'!O1686,25))))</f>
        <v>0</v>
      </c>
      <c r="F1686" s="19">
        <f>IF(OR('Client Info'!R1686=Reference!$B$4,'Client Info'!R1686=Reference!$B$5,'Client Info'!R1686=Reference!$B$6),25,0)</f>
        <v>0</v>
      </c>
      <c r="G1686" s="19">
        <f t="shared" ca="1" si="27"/>
        <v>25</v>
      </c>
      <c r="H1686" s="19" t="s">
        <v>835</v>
      </c>
    </row>
    <row r="1687" spans="1:8" x14ac:dyDescent="0.35">
      <c r="A1687" s="7" t="str">
        <f>VLOOKUP(B1687,'Client Info'!$A:$B,2, FALSE)</f>
        <v>Georg Winkler</v>
      </c>
      <c r="B1687" s="19" t="str">
        <f>'Client Info'!A1687</f>
        <v>EDC1789g</v>
      </c>
      <c r="C1687" s="19">
        <f ca="1">(IF('Client Info'!M1687="","",(IF(YEARFRAC('Client Info'!M1687,Reference!$C$4)&lt;1,0,IF(AND(YEARFRAC('Client Info'!M1687,Reference!$C$4)&gt;=1,YEARFRAC('Client Info'!M1687,Reference!$C$4)&lt;=3),5,IF(AND(YEARFRAC('Client Info'!M1687,Reference!$C$4)&gt;=4,YEARFRAC('Client Info'!M1687,Reference!$C$4)&lt;=7),15,IF(YEARFRAC('Client Info'!M1687,Reference!$C$4)&gt;=8,25,IF(YEARFRAC('Client Info'!M1687,Reference!$C$4)=YEARFRAC('Client Info'!M1687,Reference!$C$4),0,0))))))))</f>
        <v>0</v>
      </c>
      <c r="D1687" s="19">
        <f>IF(OR('Client Info'!J1687=Reference!$A$7),0,IF(OR(Reference!$A$5='Client Info'!J1687, 'Client Info'!J1687=Reference!$A$19,'Client Info'!J1687=Reference!$A$23,'Client Info'!J1687=Reference!$A$12),25, IF(OR('Client Info'!J1687=Reference!$A$6, 'Client Info'!J1687=Reference!$A$16),15, IF(OR('Client Info'!J1687=Reference!$A$4,'Client Info'!J1687=Reference!$A$13,'Client Info'!J1687=Reference!$A$17,),5,0))))</f>
        <v>0</v>
      </c>
      <c r="E1687" s="19">
        <f>IF('Client Info'!O1687&lt;Reference!$E$5,0,IF(AND('Client Info'!O1687&gt;=Reference!$E$5,'Client Info'!O1687&lt;Reference!$E$6),5,IF(AND('Client Info'!O1687&gt;=Reference!$E$6,'Client Info'!O1687&lt;Reference!$E$7),15,IF(Reference!$E$7&lt;='Client Info'!O1687,25))))</f>
        <v>0</v>
      </c>
      <c r="F1687" s="19">
        <f>IF(OR('Client Info'!R1687=Reference!$B$4,'Client Info'!R1687=Reference!$B$5,'Client Info'!R1687=Reference!$B$6),25,0)</f>
        <v>0</v>
      </c>
      <c r="G1687" s="19">
        <f t="shared" ca="1" si="27"/>
        <v>0</v>
      </c>
      <c r="H1687" s="19" t="s">
        <v>1063</v>
      </c>
    </row>
    <row r="1688" spans="1:8" x14ac:dyDescent="0.35">
      <c r="A1688" s="7" t="str">
        <f>VLOOKUP(B1688,'Client Info'!$A:$B,2, FALSE)</f>
        <v>Pat Sweeney</v>
      </c>
      <c r="B1688" s="19" t="str">
        <f>'Client Info'!A1688</f>
        <v>EDC1618g</v>
      </c>
      <c r="C1688" s="19">
        <f ca="1">(IF('Client Info'!M1688="","",(IF(YEARFRAC('Client Info'!M1688,Reference!$C$4)&lt;1,0,IF(AND(YEARFRAC('Client Info'!M1688,Reference!$C$4)&gt;=1,YEARFRAC('Client Info'!M1688,Reference!$C$4)&lt;=3),5,IF(AND(YEARFRAC('Client Info'!M1688,Reference!$C$4)&gt;=4,YEARFRAC('Client Info'!M1688,Reference!$C$4)&lt;=7),15,IF(YEARFRAC('Client Info'!M1688,Reference!$C$4)&gt;=8,25,IF(YEARFRAC('Client Info'!M1688,Reference!$C$4)=YEARFRAC('Client Info'!M1688,Reference!$C$4),0,0))))))))</f>
        <v>15</v>
      </c>
      <c r="D1688" s="19">
        <f>IF(OR('Client Info'!J1688=Reference!$A$7),0,IF(OR(Reference!$A$5='Client Info'!J1688, 'Client Info'!J1688=Reference!$A$19,'Client Info'!J1688=Reference!$A$23,'Client Info'!J1688=Reference!$A$12),25, IF(OR('Client Info'!J1688=Reference!$A$6, 'Client Info'!J1688=Reference!$A$16),15, IF(OR('Client Info'!J1688=Reference!$A$4,'Client Info'!J1688=Reference!$A$13,'Client Info'!J1688=Reference!$A$17,),5,0))))</f>
        <v>5</v>
      </c>
      <c r="E1688" s="19">
        <f>IF('Client Info'!O1688&lt;Reference!$E$5,0,IF(AND('Client Info'!O1688&gt;=Reference!$E$5,'Client Info'!O1688&lt;Reference!$E$6),5,IF(AND('Client Info'!O1688&gt;=Reference!$E$6,'Client Info'!O1688&lt;Reference!$E$7),15,IF(Reference!$E$7&lt;='Client Info'!O1688,25))))</f>
        <v>0</v>
      </c>
      <c r="F1688" s="19">
        <f>IF(OR('Client Info'!R1688=Reference!$B$4,'Client Info'!R1688=Reference!$B$5,'Client Info'!R1688=Reference!$B$6),25,0)</f>
        <v>25</v>
      </c>
      <c r="G1688" s="19">
        <f t="shared" ca="1" si="27"/>
        <v>45</v>
      </c>
      <c r="H1688" s="19" t="s">
        <v>796</v>
      </c>
    </row>
    <row r="1689" spans="1:8" x14ac:dyDescent="0.35">
      <c r="A1689" s="7" t="str">
        <f>VLOOKUP(B1689,'Client Info'!$A:$B,2, FALSE)</f>
        <v>Alondra Gaytan</v>
      </c>
      <c r="B1689" s="19" t="str">
        <f>'Client Info'!A1689</f>
        <v>EDC2203</v>
      </c>
      <c r="C1689" s="19" t="str">
        <f>(IF('Client Info'!M1689="","",(IF(YEARFRAC('Client Info'!M1689,Reference!$C$4)&lt;1,0,IF(AND(YEARFRAC('Client Info'!M1689,Reference!$C$4)&gt;=1,YEARFRAC('Client Info'!M1689,Reference!$C$4)&lt;=3),5,IF(AND(YEARFRAC('Client Info'!M1689,Reference!$C$4)&gt;=4,YEARFRAC('Client Info'!M1689,Reference!$C$4)&lt;=7),15,IF(YEARFRAC('Client Info'!M1689,Reference!$C$4)&gt;=8,25,IF(YEARFRAC('Client Info'!M1689,Reference!$C$4)=YEARFRAC('Client Info'!M1689,Reference!$C$4),0,0))))))))</f>
        <v/>
      </c>
      <c r="D1689" s="19">
        <f>IF(OR('Client Info'!J1689=Reference!$A$7),0,IF(OR(Reference!$A$5='Client Info'!J1689, 'Client Info'!J1689=Reference!$A$19,'Client Info'!J1689=Reference!$A$23,'Client Info'!J1689=Reference!$A$12),25, IF(OR('Client Info'!J1689=Reference!$A$6, 'Client Info'!J1689=Reference!$A$16),15, IF(OR('Client Info'!J1689=Reference!$A$4,'Client Info'!J1689=Reference!$A$13,'Client Info'!J1689=Reference!$A$17,),5,0))))</f>
        <v>5</v>
      </c>
      <c r="E1689" s="19">
        <f>IF('Client Info'!O1689&lt;Reference!$E$5,0,IF(AND('Client Info'!O1689&gt;=Reference!$E$5,'Client Info'!O1689&lt;Reference!$E$6),5,IF(AND('Client Info'!O1689&gt;=Reference!$E$6,'Client Info'!O1689&lt;Reference!$E$7),15,IF(Reference!$E$7&lt;='Client Info'!O1689,25))))</f>
        <v>0</v>
      </c>
      <c r="F1689" s="19">
        <f>IF(OR('Client Info'!R1689=Reference!$B$4,'Client Info'!R1689=Reference!$B$5,'Client Info'!R1689=Reference!$B$6),25,0)</f>
        <v>0</v>
      </c>
      <c r="G1689" s="19">
        <f t="shared" si="27"/>
        <v>5</v>
      </c>
      <c r="H1689" s="19" t="s">
        <v>885</v>
      </c>
    </row>
    <row r="1690" spans="1:8" x14ac:dyDescent="0.35">
      <c r="A1690" s="7" t="str">
        <f>VLOOKUP(B1690,'Client Info'!$A:$B,2, FALSE)</f>
        <v>Bill Bartels</v>
      </c>
      <c r="B1690" s="19" t="str">
        <f>'Client Info'!A1690</f>
        <v>EDC2943</v>
      </c>
      <c r="C1690" s="19" t="str">
        <f>(IF('Client Info'!M1690="","",(IF(YEARFRAC('Client Info'!M1690,Reference!$C$4)&lt;1,0,IF(AND(YEARFRAC('Client Info'!M1690,Reference!$C$4)&gt;=1,YEARFRAC('Client Info'!M1690,Reference!$C$4)&lt;=3),5,IF(AND(YEARFRAC('Client Info'!M1690,Reference!$C$4)&gt;=4,YEARFRAC('Client Info'!M1690,Reference!$C$4)&lt;=7),15,IF(YEARFRAC('Client Info'!M1690,Reference!$C$4)&gt;=8,25,IF(YEARFRAC('Client Info'!M1690,Reference!$C$4)=YEARFRAC('Client Info'!M1690,Reference!$C$4),0,0))))))))</f>
        <v/>
      </c>
      <c r="D1690" s="19">
        <f>IF(OR('Client Info'!J1690=Reference!$A$7),0,IF(OR(Reference!$A$5='Client Info'!J1690, 'Client Info'!J1690=Reference!$A$19,'Client Info'!J1690=Reference!$A$23,'Client Info'!J1690=Reference!$A$12),25, IF(OR('Client Info'!J1690=Reference!$A$6, 'Client Info'!J1690=Reference!$A$16),15, IF(OR('Client Info'!J1690=Reference!$A$4,'Client Info'!J1690=Reference!$A$13,'Client Info'!J1690=Reference!$A$17,),5,0))))</f>
        <v>5</v>
      </c>
      <c r="E1690" s="19">
        <f>IF('Client Info'!O1690&lt;Reference!$E$5,0,IF(AND('Client Info'!O1690&gt;=Reference!$E$5,'Client Info'!O1690&lt;Reference!$E$6),5,IF(AND('Client Info'!O1690&gt;=Reference!$E$6,'Client Info'!O1690&lt;Reference!$E$7),15,IF(Reference!$E$7&lt;='Client Info'!O1690,25))))</f>
        <v>0</v>
      </c>
      <c r="F1690" s="19">
        <f>IF(OR('Client Info'!R1690=Reference!$B$4,'Client Info'!R1690=Reference!$B$5,'Client Info'!R1690=Reference!$B$6),25,0)</f>
        <v>25</v>
      </c>
      <c r="G1690" s="19">
        <f t="shared" si="27"/>
        <v>30</v>
      </c>
      <c r="H1690" s="19" t="s">
        <v>812</v>
      </c>
    </row>
    <row r="1691" spans="1:8" x14ac:dyDescent="0.35">
      <c r="A1691" s="7" t="str">
        <f>VLOOKUP(B1691,'Client Info'!$A:$B,2, FALSE)</f>
        <v>Gonzalo Fernandez</v>
      </c>
      <c r="B1691" s="19" t="str">
        <f>'Client Info'!A1691</f>
        <v>EDC2644</v>
      </c>
      <c r="C1691" s="19">
        <f ca="1">(IF('Client Info'!M1691="","",(IF(YEARFRAC('Client Info'!M1691,Reference!$C$4)&lt;1,0,IF(AND(YEARFRAC('Client Info'!M1691,Reference!$C$4)&gt;=1,YEARFRAC('Client Info'!M1691,Reference!$C$4)&lt;=3),5,IF(AND(YEARFRAC('Client Info'!M1691,Reference!$C$4)&gt;=4,YEARFRAC('Client Info'!M1691,Reference!$C$4)&lt;=7),15,IF(YEARFRAC('Client Info'!M1691,Reference!$C$4)&gt;=8,25,IF(YEARFRAC('Client Info'!M1691,Reference!$C$4)=YEARFRAC('Client Info'!M1691,Reference!$C$4),0,0))))))))</f>
        <v>15</v>
      </c>
      <c r="D1691" s="19">
        <f>IF(OR('Client Info'!J1691=Reference!$A$7),0,IF(OR(Reference!$A$5='Client Info'!J1691, 'Client Info'!J1691=Reference!$A$19,'Client Info'!J1691=Reference!$A$23,'Client Info'!J1691=Reference!$A$12),25, IF(OR('Client Info'!J1691=Reference!$A$6, 'Client Info'!J1691=Reference!$A$16),15, IF(OR('Client Info'!J1691=Reference!$A$4,'Client Info'!J1691=Reference!$A$13,'Client Info'!J1691=Reference!$A$17,),5,0))))</f>
        <v>25</v>
      </c>
      <c r="E1691" s="19">
        <f>IF('Client Info'!O1691&lt;Reference!$E$5,0,IF(AND('Client Info'!O1691&gt;=Reference!$E$5,'Client Info'!O1691&lt;Reference!$E$6),5,IF(AND('Client Info'!O1691&gt;=Reference!$E$6,'Client Info'!O1691&lt;Reference!$E$7),15,IF(Reference!$E$7&lt;='Client Info'!O1691,25))))</f>
        <v>0</v>
      </c>
      <c r="F1691" s="19">
        <f>IF(OR('Client Info'!R1691=Reference!$B$4,'Client Info'!R1691=Reference!$B$5,'Client Info'!R1691=Reference!$B$6),25,0)</f>
        <v>0</v>
      </c>
      <c r="G1691" s="19">
        <f t="shared" ca="1" si="27"/>
        <v>40</v>
      </c>
      <c r="H1691" s="19" t="s">
        <v>848</v>
      </c>
    </row>
    <row r="1692" spans="1:8" x14ac:dyDescent="0.35">
      <c r="A1692" s="7" t="str">
        <f>VLOOKUP(B1692,'Client Info'!$A:$B,2, FALSE)</f>
        <v>Mary Anne Rooney</v>
      </c>
      <c r="B1692" s="19" t="str">
        <f>'Client Info'!A1692</f>
        <v>EDC0431</v>
      </c>
      <c r="C1692" s="19">
        <f ca="1">(IF('Client Info'!M1692="","",(IF(YEARFRAC('Client Info'!M1692,Reference!$C$4)&lt;1,0,IF(AND(YEARFRAC('Client Info'!M1692,Reference!$C$4)&gt;=1,YEARFRAC('Client Info'!M1692,Reference!$C$4)&lt;=3),5,IF(AND(YEARFRAC('Client Info'!M1692,Reference!$C$4)&gt;=4,YEARFRAC('Client Info'!M1692,Reference!$C$4)&lt;=7),15,IF(YEARFRAC('Client Info'!M1692,Reference!$C$4)&gt;=8,25,IF(YEARFRAC('Client Info'!M1692,Reference!$C$4)=YEARFRAC('Client Info'!M1692,Reference!$C$4),0,0))))))))</f>
        <v>25</v>
      </c>
      <c r="D1692" s="19">
        <f>IF(OR('Client Info'!J1692=Reference!$A$7),0,IF(OR(Reference!$A$5='Client Info'!J1692, 'Client Info'!J1692=Reference!$A$19,'Client Info'!J1692=Reference!$A$23,'Client Info'!J1692=Reference!$A$12),25, IF(OR('Client Info'!J1692=Reference!$A$6, 'Client Info'!J1692=Reference!$A$16),15, IF(OR('Client Info'!J1692=Reference!$A$4,'Client Info'!J1692=Reference!$A$13,'Client Info'!J1692=Reference!$A$17,),5,0))))</f>
        <v>25</v>
      </c>
      <c r="E1692" s="19">
        <f>IF('Client Info'!O1692&lt;Reference!$E$5,0,IF(AND('Client Info'!O1692&gt;=Reference!$E$5,'Client Info'!O1692&lt;Reference!$E$6),5,IF(AND('Client Info'!O1692&gt;=Reference!$E$6,'Client Info'!O1692&lt;Reference!$E$7),15,IF(Reference!$E$7&lt;='Client Info'!O1692,25))))</f>
        <v>0</v>
      </c>
      <c r="F1692" s="19">
        <f>IF(OR('Client Info'!R1692=Reference!$B$4,'Client Info'!R1692=Reference!$B$5,'Client Info'!R1692=Reference!$B$6),25,0)</f>
        <v>0</v>
      </c>
      <c r="G1692" s="19">
        <f t="shared" ref="G1692:G1755" ca="1" si="28">SUM(C1692:F1692)</f>
        <v>50</v>
      </c>
      <c r="H1692" s="19" t="s">
        <v>1659</v>
      </c>
    </row>
    <row r="1693" spans="1:8" x14ac:dyDescent="0.35">
      <c r="A1693" s="7" t="str">
        <f>VLOOKUP(B1693,'Client Info'!$A:$B,2, FALSE)</f>
        <v>Mary Anne Rooney</v>
      </c>
      <c r="B1693" s="19" t="str">
        <f>'Client Info'!A1693</f>
        <v>EDC0210</v>
      </c>
      <c r="C1693" s="19">
        <f ca="1">(IF('Client Info'!M1693="","",(IF(YEARFRAC('Client Info'!M1693,Reference!$C$4)&lt;1,0,IF(AND(YEARFRAC('Client Info'!M1693,Reference!$C$4)&gt;=1,YEARFRAC('Client Info'!M1693,Reference!$C$4)&lt;=3),5,IF(AND(YEARFRAC('Client Info'!M1693,Reference!$C$4)&gt;=4,YEARFRAC('Client Info'!M1693,Reference!$C$4)&lt;=7),15,IF(YEARFRAC('Client Info'!M1693,Reference!$C$4)&gt;=8,25,IF(YEARFRAC('Client Info'!M1693,Reference!$C$4)=YEARFRAC('Client Info'!M1693,Reference!$C$4),0,0))))))))</f>
        <v>25</v>
      </c>
      <c r="D1693" s="19">
        <f>IF(OR('Client Info'!J1693=Reference!$A$7),0,IF(OR(Reference!$A$5='Client Info'!J1693, 'Client Info'!J1693=Reference!$A$19,'Client Info'!J1693=Reference!$A$23,'Client Info'!J1693=Reference!$A$12),25, IF(OR('Client Info'!J1693=Reference!$A$6, 'Client Info'!J1693=Reference!$A$16),15, IF(OR('Client Info'!J1693=Reference!$A$4,'Client Info'!J1693=Reference!$A$13,'Client Info'!J1693=Reference!$A$17,),5,0))))</f>
        <v>0</v>
      </c>
      <c r="E1693" s="19">
        <f>IF('Client Info'!O1693&lt;Reference!$E$5,0,IF(AND('Client Info'!O1693&gt;=Reference!$E$5,'Client Info'!O1693&lt;Reference!$E$6),5,IF(AND('Client Info'!O1693&gt;=Reference!$E$6,'Client Info'!O1693&lt;Reference!$E$7),15,IF(Reference!$E$7&lt;='Client Info'!O1693,25))))</f>
        <v>0</v>
      </c>
      <c r="F1693" s="19">
        <f>IF(OR('Client Info'!R1693=Reference!$B$4,'Client Info'!R1693=Reference!$B$5,'Client Info'!R1693=Reference!$B$6),25,0)</f>
        <v>25</v>
      </c>
      <c r="G1693" s="19">
        <f t="shared" ca="1" si="28"/>
        <v>50</v>
      </c>
      <c r="H1693" s="19" t="s">
        <v>1659</v>
      </c>
    </row>
    <row r="1694" spans="1:8" x14ac:dyDescent="0.35">
      <c r="A1694" s="7" t="str">
        <f>VLOOKUP(B1694,'Client Info'!$A:$B,2, FALSE)</f>
        <v>Sylvia Martini</v>
      </c>
      <c r="B1694" s="19" t="str">
        <f>'Client Info'!A1694</f>
        <v>EDC0536</v>
      </c>
      <c r="C1694" s="19">
        <f ca="1">(IF('Client Info'!M1694="","",(IF(YEARFRAC('Client Info'!M1694,Reference!$C$4)&lt;1,0,IF(AND(YEARFRAC('Client Info'!M1694,Reference!$C$4)&gt;=1,YEARFRAC('Client Info'!M1694,Reference!$C$4)&lt;=3),5,IF(AND(YEARFRAC('Client Info'!M1694,Reference!$C$4)&gt;=4,YEARFRAC('Client Info'!M1694,Reference!$C$4)&lt;=7),15,IF(YEARFRAC('Client Info'!M1694,Reference!$C$4)&gt;=8,25,IF(YEARFRAC('Client Info'!M1694,Reference!$C$4)=YEARFRAC('Client Info'!M1694,Reference!$C$4),0,0))))))))</f>
        <v>25</v>
      </c>
      <c r="D1694" s="19">
        <f>IF(OR('Client Info'!J1694=Reference!$A$7),0,IF(OR(Reference!$A$5='Client Info'!J1694, 'Client Info'!J1694=Reference!$A$19,'Client Info'!J1694=Reference!$A$23,'Client Info'!J1694=Reference!$A$12),25, IF(OR('Client Info'!J1694=Reference!$A$6, 'Client Info'!J1694=Reference!$A$16),15, IF(OR('Client Info'!J1694=Reference!$A$4,'Client Info'!J1694=Reference!$A$13,'Client Info'!J1694=Reference!$A$17,),5,0))))</f>
        <v>25</v>
      </c>
      <c r="E1694" s="19">
        <f>IF('Client Info'!O1694&lt;Reference!$E$5,0,IF(AND('Client Info'!O1694&gt;=Reference!$E$5,'Client Info'!O1694&lt;Reference!$E$6),5,IF(AND('Client Info'!O1694&gt;=Reference!$E$6,'Client Info'!O1694&lt;Reference!$E$7),15,IF(Reference!$E$7&lt;='Client Info'!O1694,25))))</f>
        <v>15</v>
      </c>
      <c r="F1694" s="19">
        <f>IF(OR('Client Info'!R1694=Reference!$B$4,'Client Info'!R1694=Reference!$B$5,'Client Info'!R1694=Reference!$B$6),25,0)</f>
        <v>0</v>
      </c>
      <c r="G1694" s="19">
        <f t="shared" ca="1" si="28"/>
        <v>65</v>
      </c>
      <c r="H1694" s="19" t="s">
        <v>822</v>
      </c>
    </row>
    <row r="1695" spans="1:8" x14ac:dyDescent="0.35">
      <c r="A1695" s="7" t="str">
        <f>VLOOKUP(B1695,'Client Info'!$A:$B,2, FALSE)</f>
        <v>Alondra Gaytan</v>
      </c>
      <c r="B1695" s="19" t="str">
        <f>'Client Info'!A1695</f>
        <v>EDC3006WEV</v>
      </c>
      <c r="C1695" s="19">
        <f ca="1">(IF('Client Info'!M1695="","",(IF(YEARFRAC('Client Info'!M1695,Reference!$C$4)&lt;1,0,IF(AND(YEARFRAC('Client Info'!M1695,Reference!$C$4)&gt;=1,YEARFRAC('Client Info'!M1695,Reference!$C$4)&lt;=3),5,IF(AND(YEARFRAC('Client Info'!M1695,Reference!$C$4)&gt;=4,YEARFRAC('Client Info'!M1695,Reference!$C$4)&lt;=7),15,IF(YEARFRAC('Client Info'!M1695,Reference!$C$4)&gt;=8,25,IF(YEARFRAC('Client Info'!M1695,Reference!$C$4)=YEARFRAC('Client Info'!M1695,Reference!$C$4),0,0))))))))</f>
        <v>5</v>
      </c>
      <c r="D1695" s="19">
        <f>IF(OR('Client Info'!J1695=Reference!$A$7),0,IF(OR(Reference!$A$5='Client Info'!J1695, 'Client Info'!J1695=Reference!$A$19,'Client Info'!J1695=Reference!$A$23,'Client Info'!J1695=Reference!$A$12),25, IF(OR('Client Info'!J1695=Reference!$A$6, 'Client Info'!J1695=Reference!$A$16),15, IF(OR('Client Info'!J1695=Reference!$A$4,'Client Info'!J1695=Reference!$A$13,'Client Info'!J1695=Reference!$A$17,),5,0))))</f>
        <v>25</v>
      </c>
      <c r="E1695" s="19">
        <f>IF('Client Info'!O1695&lt;Reference!$E$5,0,IF(AND('Client Info'!O1695&gt;=Reference!$E$5,'Client Info'!O1695&lt;Reference!$E$6),5,IF(AND('Client Info'!O1695&gt;=Reference!$E$6,'Client Info'!O1695&lt;Reference!$E$7),15,IF(Reference!$E$7&lt;='Client Info'!O1695,25))))</f>
        <v>0</v>
      </c>
      <c r="F1695" s="19">
        <f>IF(OR('Client Info'!R1695=Reference!$B$4,'Client Info'!R1695=Reference!$B$5,'Client Info'!R1695=Reference!$B$6),25,0)</f>
        <v>25</v>
      </c>
      <c r="G1695" s="19">
        <f t="shared" ca="1" si="28"/>
        <v>55</v>
      </c>
      <c r="H1695" s="19" t="s">
        <v>885</v>
      </c>
    </row>
    <row r="1696" spans="1:8" x14ac:dyDescent="0.35">
      <c r="A1696" s="7" t="str">
        <f>VLOOKUP(B1696,'Client Info'!$A:$B,2, FALSE)</f>
        <v>Anthony C. Elliott</v>
      </c>
      <c r="B1696" s="19" t="str">
        <f>'Client Info'!A1696</f>
        <v>EDC2797DRR</v>
      </c>
      <c r="C1696" s="19">
        <f ca="1">(IF('Client Info'!M1696="","",(IF(YEARFRAC('Client Info'!M1696,Reference!$C$4)&lt;1,0,IF(AND(YEARFRAC('Client Info'!M1696,Reference!$C$4)&gt;=1,YEARFRAC('Client Info'!M1696,Reference!$C$4)&lt;=3),5,IF(AND(YEARFRAC('Client Info'!M1696,Reference!$C$4)&gt;=4,YEARFRAC('Client Info'!M1696,Reference!$C$4)&lt;=7),15,IF(YEARFRAC('Client Info'!M1696,Reference!$C$4)&gt;=8,25,IF(YEARFRAC('Client Info'!M1696,Reference!$C$4)=YEARFRAC('Client Info'!M1696,Reference!$C$4),0,0))))))))</f>
        <v>25</v>
      </c>
      <c r="D1696" s="19">
        <f>IF(OR('Client Info'!J1696=Reference!$A$7),0,IF(OR(Reference!$A$5='Client Info'!J1696, 'Client Info'!J1696=Reference!$A$19,'Client Info'!J1696=Reference!$A$23,'Client Info'!J1696=Reference!$A$12),25, IF(OR('Client Info'!J1696=Reference!$A$6, 'Client Info'!J1696=Reference!$A$16),15, IF(OR('Client Info'!J1696=Reference!$A$4,'Client Info'!J1696=Reference!$A$13,'Client Info'!J1696=Reference!$A$17,),5,0))))</f>
        <v>15</v>
      </c>
      <c r="E1696" s="19">
        <f>IF('Client Info'!O1696&lt;Reference!$E$5,0,IF(AND('Client Info'!O1696&gt;=Reference!$E$5,'Client Info'!O1696&lt;Reference!$E$6),5,IF(AND('Client Info'!O1696&gt;=Reference!$E$6,'Client Info'!O1696&lt;Reference!$E$7),15,IF(Reference!$E$7&lt;='Client Info'!O1696,25))))</f>
        <v>0</v>
      </c>
      <c r="F1696" s="19">
        <f>IF(OR('Client Info'!R1696=Reference!$B$4,'Client Info'!R1696=Reference!$B$5,'Client Info'!R1696=Reference!$B$6),25,0)</f>
        <v>0</v>
      </c>
      <c r="G1696" s="19">
        <f t="shared" ca="1" si="28"/>
        <v>40</v>
      </c>
      <c r="H1696" s="19" t="s">
        <v>1365</v>
      </c>
    </row>
    <row r="1697" spans="1:8" x14ac:dyDescent="0.35">
      <c r="A1697" s="7" t="str">
        <f>VLOOKUP(B1697,'Client Info'!$A:$B,2, FALSE)</f>
        <v>Anthony C. Elliott</v>
      </c>
      <c r="B1697" s="19" t="str">
        <f>'Client Info'!A1697</f>
        <v>EDC2895</v>
      </c>
      <c r="C1697" s="19">
        <f ca="1">(IF('Client Info'!M1697="","",(IF(YEARFRAC('Client Info'!M1697,Reference!$C$4)&lt;1,0,IF(AND(YEARFRAC('Client Info'!M1697,Reference!$C$4)&gt;=1,YEARFRAC('Client Info'!M1697,Reference!$C$4)&lt;=3),5,IF(AND(YEARFRAC('Client Info'!M1697,Reference!$C$4)&gt;=4,YEARFRAC('Client Info'!M1697,Reference!$C$4)&lt;=7),15,IF(YEARFRAC('Client Info'!M1697,Reference!$C$4)&gt;=8,25,IF(YEARFRAC('Client Info'!M1697,Reference!$C$4)=YEARFRAC('Client Info'!M1697,Reference!$C$4),0,0))))))))</f>
        <v>25</v>
      </c>
      <c r="D1697" s="19">
        <f>IF(OR('Client Info'!J1697=Reference!$A$7),0,IF(OR(Reference!$A$5='Client Info'!J1697, 'Client Info'!J1697=Reference!$A$19,'Client Info'!J1697=Reference!$A$23,'Client Info'!J1697=Reference!$A$12),25, IF(OR('Client Info'!J1697=Reference!$A$6, 'Client Info'!J1697=Reference!$A$16),15, IF(OR('Client Info'!J1697=Reference!$A$4,'Client Info'!J1697=Reference!$A$13,'Client Info'!J1697=Reference!$A$17,),5,0))))</f>
        <v>15</v>
      </c>
      <c r="E1697" s="19">
        <f>IF('Client Info'!O1697&lt;Reference!$E$5,0,IF(AND('Client Info'!O1697&gt;=Reference!$E$5,'Client Info'!O1697&lt;Reference!$E$6),5,IF(AND('Client Info'!O1697&gt;=Reference!$E$6,'Client Info'!O1697&lt;Reference!$E$7),15,IF(Reference!$E$7&lt;='Client Info'!O1697,25))))</f>
        <v>25</v>
      </c>
      <c r="F1697" s="19">
        <f>IF(OR('Client Info'!R1697=Reference!$B$4,'Client Info'!R1697=Reference!$B$5,'Client Info'!R1697=Reference!$B$6),25,0)</f>
        <v>25</v>
      </c>
      <c r="G1697" s="19">
        <f t="shared" ca="1" si="28"/>
        <v>90</v>
      </c>
      <c r="H1697" s="19" t="s">
        <v>1365</v>
      </c>
    </row>
    <row r="1698" spans="1:8" x14ac:dyDescent="0.35">
      <c r="A1698" s="7" t="str">
        <f>VLOOKUP(B1698,'Client Info'!$A:$B,2, FALSE)</f>
        <v>Mary Anne Rooney</v>
      </c>
      <c r="B1698" s="19" t="str">
        <f>'Client Info'!A1698</f>
        <v>EDC0473</v>
      </c>
      <c r="C1698" s="19">
        <f ca="1">(IF('Client Info'!M1698="","",(IF(YEARFRAC('Client Info'!M1698,Reference!$C$4)&lt;1,0,IF(AND(YEARFRAC('Client Info'!M1698,Reference!$C$4)&gt;=1,YEARFRAC('Client Info'!M1698,Reference!$C$4)&lt;=3),5,IF(AND(YEARFRAC('Client Info'!M1698,Reference!$C$4)&gt;=4,YEARFRAC('Client Info'!M1698,Reference!$C$4)&lt;=7),15,IF(YEARFRAC('Client Info'!M1698,Reference!$C$4)&gt;=8,25,IF(YEARFRAC('Client Info'!M1698,Reference!$C$4)=YEARFRAC('Client Info'!M1698,Reference!$C$4),0,0))))))))</f>
        <v>25</v>
      </c>
      <c r="D1698" s="19">
        <f>IF(OR('Client Info'!J1698=Reference!$A$7),0,IF(OR(Reference!$A$5='Client Info'!J1698, 'Client Info'!J1698=Reference!$A$19,'Client Info'!J1698=Reference!$A$23,'Client Info'!J1698=Reference!$A$12),25, IF(OR('Client Info'!J1698=Reference!$A$6, 'Client Info'!J1698=Reference!$A$16),15, IF(OR('Client Info'!J1698=Reference!$A$4,'Client Info'!J1698=Reference!$A$13,'Client Info'!J1698=Reference!$A$17,),5,0))))</f>
        <v>15</v>
      </c>
      <c r="E1698" s="19">
        <f>IF('Client Info'!O1698&lt;Reference!$E$5,0,IF(AND('Client Info'!O1698&gt;=Reference!$E$5,'Client Info'!O1698&lt;Reference!$E$6),5,IF(AND('Client Info'!O1698&gt;=Reference!$E$6,'Client Info'!O1698&lt;Reference!$E$7),15,IF(Reference!$E$7&lt;='Client Info'!O1698,25))))</f>
        <v>25</v>
      </c>
      <c r="F1698" s="19">
        <f>IF(OR('Client Info'!R1698=Reference!$B$4,'Client Info'!R1698=Reference!$B$5,'Client Info'!R1698=Reference!$B$6),25,0)</f>
        <v>25</v>
      </c>
      <c r="G1698" s="19">
        <f t="shared" ca="1" si="28"/>
        <v>90</v>
      </c>
      <c r="H1698" s="19" t="s">
        <v>1659</v>
      </c>
    </row>
    <row r="1699" spans="1:8" x14ac:dyDescent="0.35">
      <c r="A1699" s="7" t="str">
        <f>VLOOKUP(B1699,'Client Info'!$A:$B,2, FALSE)</f>
        <v>Clare Briglio</v>
      </c>
      <c r="B1699" s="19" t="str">
        <f>'Client Info'!A1699</f>
        <v>EDC2204</v>
      </c>
      <c r="C1699" s="19">
        <f ca="1">(IF('Client Info'!M1699="","",(IF(YEARFRAC('Client Info'!M1699,Reference!$C$4)&lt;1,0,IF(AND(YEARFRAC('Client Info'!M1699,Reference!$C$4)&gt;=1,YEARFRAC('Client Info'!M1699,Reference!$C$4)&lt;=3),5,IF(AND(YEARFRAC('Client Info'!M1699,Reference!$C$4)&gt;=4,YEARFRAC('Client Info'!M1699,Reference!$C$4)&lt;=7),15,IF(YEARFRAC('Client Info'!M1699,Reference!$C$4)&gt;=8,25,IF(YEARFRAC('Client Info'!M1699,Reference!$C$4)=YEARFRAC('Client Info'!M1699,Reference!$C$4),0,0))))))))</f>
        <v>5</v>
      </c>
      <c r="D1699" s="19">
        <f>IF(OR('Client Info'!J1699=Reference!$A$7),0,IF(OR(Reference!$A$5='Client Info'!J1699, 'Client Info'!J1699=Reference!$A$19,'Client Info'!J1699=Reference!$A$23,'Client Info'!J1699=Reference!$A$12),25, IF(OR('Client Info'!J1699=Reference!$A$6, 'Client Info'!J1699=Reference!$A$16),15, IF(OR('Client Info'!J1699=Reference!$A$4,'Client Info'!J1699=Reference!$A$13,'Client Info'!J1699=Reference!$A$17,),5,0))))</f>
        <v>25</v>
      </c>
      <c r="E1699" s="19">
        <f>IF('Client Info'!O1699&lt;Reference!$E$5,0,IF(AND('Client Info'!O1699&gt;=Reference!$E$5,'Client Info'!O1699&lt;Reference!$E$6),5,IF(AND('Client Info'!O1699&gt;=Reference!$E$6,'Client Info'!O1699&lt;Reference!$E$7),15,IF(Reference!$E$7&lt;='Client Info'!O1699,25))))</f>
        <v>0</v>
      </c>
      <c r="F1699" s="19">
        <f>IF(OR('Client Info'!R1699=Reference!$B$4,'Client Info'!R1699=Reference!$B$5,'Client Info'!R1699=Reference!$B$6),25,0)</f>
        <v>0</v>
      </c>
      <c r="G1699" s="19">
        <f t="shared" ca="1" si="28"/>
        <v>30</v>
      </c>
      <c r="H1699" s="19" t="s">
        <v>809</v>
      </c>
    </row>
    <row r="1700" spans="1:8" x14ac:dyDescent="0.35">
      <c r="A1700" s="7" t="str">
        <f>VLOOKUP(B1700,'Client Info'!$A:$B,2, FALSE)</f>
        <v>Mary Anne Rooney</v>
      </c>
      <c r="B1700" s="19" t="str">
        <f>'Client Info'!A1700</f>
        <v>EDC0582</v>
      </c>
      <c r="C1700" s="19">
        <f ca="1">(IF('Client Info'!M1700="","",(IF(YEARFRAC('Client Info'!M1700,Reference!$C$4)&lt;1,0,IF(AND(YEARFRAC('Client Info'!M1700,Reference!$C$4)&gt;=1,YEARFRAC('Client Info'!M1700,Reference!$C$4)&lt;=3),5,IF(AND(YEARFRAC('Client Info'!M1700,Reference!$C$4)&gt;=4,YEARFRAC('Client Info'!M1700,Reference!$C$4)&lt;=7),15,IF(YEARFRAC('Client Info'!M1700,Reference!$C$4)&gt;=8,25,IF(YEARFRAC('Client Info'!M1700,Reference!$C$4)=YEARFRAC('Client Info'!M1700,Reference!$C$4),0,0))))))))</f>
        <v>25</v>
      </c>
      <c r="D1700" s="19">
        <f>IF(OR('Client Info'!J1700=Reference!$A$7),0,IF(OR(Reference!$A$5='Client Info'!J1700, 'Client Info'!J1700=Reference!$A$19,'Client Info'!J1700=Reference!$A$23,'Client Info'!J1700=Reference!$A$12),25, IF(OR('Client Info'!J1700=Reference!$A$6, 'Client Info'!J1700=Reference!$A$16),15, IF(OR('Client Info'!J1700=Reference!$A$4,'Client Info'!J1700=Reference!$A$13,'Client Info'!J1700=Reference!$A$17,),5,0))))</f>
        <v>25</v>
      </c>
      <c r="E1700" s="19">
        <f>IF('Client Info'!O1700&lt;Reference!$E$5,0,IF(AND('Client Info'!O1700&gt;=Reference!$E$5,'Client Info'!O1700&lt;Reference!$E$6),5,IF(AND('Client Info'!O1700&gt;=Reference!$E$6,'Client Info'!O1700&lt;Reference!$E$7),15,IF(Reference!$E$7&lt;='Client Info'!O1700,25))))</f>
        <v>0</v>
      </c>
      <c r="F1700" s="19">
        <f>IF(OR('Client Info'!R1700=Reference!$B$4,'Client Info'!R1700=Reference!$B$5,'Client Info'!R1700=Reference!$B$6),25,0)</f>
        <v>25</v>
      </c>
      <c r="G1700" s="19">
        <f t="shared" ca="1" si="28"/>
        <v>75</v>
      </c>
      <c r="H1700" s="19" t="s">
        <v>1659</v>
      </c>
    </row>
    <row r="1701" spans="1:8" x14ac:dyDescent="0.35">
      <c r="A1701" s="7" t="str">
        <f>VLOOKUP(B1701,'Client Info'!$A:$B,2, FALSE)</f>
        <v>Joseph Huggins</v>
      </c>
      <c r="B1701" s="19" t="str">
        <f>'Client Info'!A1701</f>
        <v>EDC0795</v>
      </c>
      <c r="C1701" s="19">
        <f ca="1">(IF('Client Info'!M1701="","",(IF(YEARFRAC('Client Info'!M1701,Reference!$C$4)&lt;1,0,IF(AND(YEARFRAC('Client Info'!M1701,Reference!$C$4)&gt;=1,YEARFRAC('Client Info'!M1701,Reference!$C$4)&lt;=3),5,IF(AND(YEARFRAC('Client Info'!M1701,Reference!$C$4)&gt;=4,YEARFRAC('Client Info'!M1701,Reference!$C$4)&lt;=7),15,IF(YEARFRAC('Client Info'!M1701,Reference!$C$4)&gt;=8,25,IF(YEARFRAC('Client Info'!M1701,Reference!$C$4)=YEARFRAC('Client Info'!M1701,Reference!$C$4),0,0))))))))</f>
        <v>0</v>
      </c>
      <c r="D1701" s="19">
        <f>IF(OR('Client Info'!J1701=Reference!$A$7),0,IF(OR(Reference!$A$5='Client Info'!J1701, 'Client Info'!J1701=Reference!$A$19,'Client Info'!J1701=Reference!$A$23,'Client Info'!J1701=Reference!$A$12),25, IF(OR('Client Info'!J1701=Reference!$A$6, 'Client Info'!J1701=Reference!$A$16),15, IF(OR('Client Info'!J1701=Reference!$A$4,'Client Info'!J1701=Reference!$A$13,'Client Info'!J1701=Reference!$A$17,),5,0))))</f>
        <v>5</v>
      </c>
      <c r="E1701" s="19">
        <f>IF('Client Info'!O1701&lt;Reference!$E$5,0,IF(AND('Client Info'!O1701&gt;=Reference!$E$5,'Client Info'!O1701&lt;Reference!$E$6),5,IF(AND('Client Info'!O1701&gt;=Reference!$E$6,'Client Info'!O1701&lt;Reference!$E$7),15,IF(Reference!$E$7&lt;='Client Info'!O1701,25))))</f>
        <v>5</v>
      </c>
      <c r="F1701" s="19">
        <f>IF(OR('Client Info'!R1701=Reference!$B$4,'Client Info'!R1701=Reference!$B$5,'Client Info'!R1701=Reference!$B$6),25,0)</f>
        <v>25</v>
      </c>
      <c r="G1701" s="19">
        <f t="shared" ca="1" si="28"/>
        <v>35</v>
      </c>
      <c r="H1701" s="19" t="s">
        <v>5622</v>
      </c>
    </row>
    <row r="1702" spans="1:8" x14ac:dyDescent="0.35">
      <c r="A1702" s="7" t="str">
        <f>VLOOKUP(B1702,'Client Info'!$A:$B,2, FALSE)</f>
        <v>Clare Briglio</v>
      </c>
      <c r="B1702" s="19" t="str">
        <f>'Client Info'!A1702</f>
        <v>EDC2258</v>
      </c>
      <c r="C1702" s="19">
        <f ca="1">(IF('Client Info'!M1702="","",(IF(YEARFRAC('Client Info'!M1702,Reference!$C$4)&lt;1,0,IF(AND(YEARFRAC('Client Info'!M1702,Reference!$C$4)&gt;=1,YEARFRAC('Client Info'!M1702,Reference!$C$4)&lt;=3),5,IF(AND(YEARFRAC('Client Info'!M1702,Reference!$C$4)&gt;=4,YEARFRAC('Client Info'!M1702,Reference!$C$4)&lt;=7),15,IF(YEARFRAC('Client Info'!M1702,Reference!$C$4)&gt;=8,25,IF(YEARFRAC('Client Info'!M1702,Reference!$C$4)=YEARFRAC('Client Info'!M1702,Reference!$C$4),0,0))))))))</f>
        <v>5</v>
      </c>
      <c r="D1702" s="19">
        <f>IF(OR('Client Info'!J1702=Reference!$A$7),0,IF(OR(Reference!$A$5='Client Info'!J1702, 'Client Info'!J1702=Reference!$A$19,'Client Info'!J1702=Reference!$A$23,'Client Info'!J1702=Reference!$A$12),25, IF(OR('Client Info'!J1702=Reference!$A$6, 'Client Info'!J1702=Reference!$A$16),15, IF(OR('Client Info'!J1702=Reference!$A$4,'Client Info'!J1702=Reference!$A$13,'Client Info'!J1702=Reference!$A$17,),5,0))))</f>
        <v>25</v>
      </c>
      <c r="E1702" s="19">
        <f>IF('Client Info'!O1702&lt;Reference!$E$5,0,IF(AND('Client Info'!O1702&gt;=Reference!$E$5,'Client Info'!O1702&lt;Reference!$E$6),5,IF(AND('Client Info'!O1702&gt;=Reference!$E$6,'Client Info'!O1702&lt;Reference!$E$7),15,IF(Reference!$E$7&lt;='Client Info'!O1702,25))))</f>
        <v>0</v>
      </c>
      <c r="F1702" s="19">
        <f>IF(OR('Client Info'!R1702=Reference!$B$4,'Client Info'!R1702=Reference!$B$5,'Client Info'!R1702=Reference!$B$6),25,0)</f>
        <v>0</v>
      </c>
      <c r="G1702" s="19">
        <f t="shared" ca="1" si="28"/>
        <v>30</v>
      </c>
      <c r="H1702" s="19" t="s">
        <v>809</v>
      </c>
    </row>
    <row r="1703" spans="1:8" x14ac:dyDescent="0.35">
      <c r="A1703" s="7" t="str">
        <f>VLOOKUP(B1703,'Client Info'!$A:$B,2, FALSE)</f>
        <v>Alondra Gaytan</v>
      </c>
      <c r="B1703" s="19" t="str">
        <f>'Client Info'!A1703</f>
        <v>EDC3030</v>
      </c>
      <c r="C1703" s="19">
        <f ca="1">(IF('Client Info'!M1703="","",(IF(YEARFRAC('Client Info'!M1703,Reference!$C$4)&lt;1,0,IF(AND(YEARFRAC('Client Info'!M1703,Reference!$C$4)&gt;=1,YEARFRAC('Client Info'!M1703,Reference!$C$4)&lt;=3),5,IF(AND(YEARFRAC('Client Info'!M1703,Reference!$C$4)&gt;=4,YEARFRAC('Client Info'!M1703,Reference!$C$4)&lt;=7),15,IF(YEARFRAC('Client Info'!M1703,Reference!$C$4)&gt;=8,25,IF(YEARFRAC('Client Info'!M1703,Reference!$C$4)=YEARFRAC('Client Info'!M1703,Reference!$C$4),0,0))))))))</f>
        <v>5</v>
      </c>
      <c r="D1703" s="19">
        <f>IF(OR('Client Info'!J1703=Reference!$A$7),0,IF(OR(Reference!$A$5='Client Info'!J1703, 'Client Info'!J1703=Reference!$A$19,'Client Info'!J1703=Reference!$A$23,'Client Info'!J1703=Reference!$A$12),25, IF(OR('Client Info'!J1703=Reference!$A$6, 'Client Info'!J1703=Reference!$A$16),15, IF(OR('Client Info'!J1703=Reference!$A$4,'Client Info'!J1703=Reference!$A$13,'Client Info'!J1703=Reference!$A$17,),5,0))))</f>
        <v>0</v>
      </c>
      <c r="E1703" s="19">
        <f>IF('Client Info'!O1703&lt;Reference!$E$5,0,IF(AND('Client Info'!O1703&gt;=Reference!$E$5,'Client Info'!O1703&lt;Reference!$E$6),5,IF(AND('Client Info'!O1703&gt;=Reference!$E$6,'Client Info'!O1703&lt;Reference!$E$7),15,IF(Reference!$E$7&lt;='Client Info'!O1703,25))))</f>
        <v>15</v>
      </c>
      <c r="F1703" s="19">
        <f>IF(OR('Client Info'!R1703=Reference!$B$4,'Client Info'!R1703=Reference!$B$5,'Client Info'!R1703=Reference!$B$6),25,0)</f>
        <v>0</v>
      </c>
      <c r="G1703" s="19">
        <f t="shared" ca="1" si="28"/>
        <v>20</v>
      </c>
      <c r="H1703" s="19" t="s">
        <v>885</v>
      </c>
    </row>
    <row r="1704" spans="1:8" x14ac:dyDescent="0.35">
      <c r="A1704" s="7" t="str">
        <f>VLOOKUP(B1704,'Client Info'!$A:$B,2, FALSE)</f>
        <v>Gonzalo Fernandez</v>
      </c>
      <c r="B1704" s="19" t="str">
        <f>'Client Info'!A1704</f>
        <v>EDC1908g</v>
      </c>
      <c r="C1704" s="19">
        <f ca="1">(IF('Client Info'!M1704="","",(IF(YEARFRAC('Client Info'!M1704,Reference!$C$4)&lt;1,0,IF(AND(YEARFRAC('Client Info'!M1704,Reference!$C$4)&gt;=1,YEARFRAC('Client Info'!M1704,Reference!$C$4)&lt;=3),5,IF(AND(YEARFRAC('Client Info'!M1704,Reference!$C$4)&gt;=4,YEARFRAC('Client Info'!M1704,Reference!$C$4)&lt;=7),15,IF(YEARFRAC('Client Info'!M1704,Reference!$C$4)&gt;=8,25,IF(YEARFRAC('Client Info'!M1704,Reference!$C$4)=YEARFRAC('Client Info'!M1704,Reference!$C$4),0,0))))))))</f>
        <v>15</v>
      </c>
      <c r="D1704" s="19">
        <f>IF(OR('Client Info'!J1704=Reference!$A$7),0,IF(OR(Reference!$A$5='Client Info'!J1704, 'Client Info'!J1704=Reference!$A$19,'Client Info'!J1704=Reference!$A$23,'Client Info'!J1704=Reference!$A$12),25, IF(OR('Client Info'!J1704=Reference!$A$6, 'Client Info'!J1704=Reference!$A$16),15, IF(OR('Client Info'!J1704=Reference!$A$4,'Client Info'!J1704=Reference!$A$13,'Client Info'!J1704=Reference!$A$17,),5,0))))</f>
        <v>5</v>
      </c>
      <c r="E1704" s="19">
        <f>IF('Client Info'!O1704&lt;Reference!$E$5,0,IF(AND('Client Info'!O1704&gt;=Reference!$E$5,'Client Info'!O1704&lt;Reference!$E$6),5,IF(AND('Client Info'!O1704&gt;=Reference!$E$6,'Client Info'!O1704&lt;Reference!$E$7),15,IF(Reference!$E$7&lt;='Client Info'!O1704,25))))</f>
        <v>0</v>
      </c>
      <c r="F1704" s="19">
        <f>IF(OR('Client Info'!R1704=Reference!$B$4,'Client Info'!R1704=Reference!$B$5,'Client Info'!R1704=Reference!$B$6),25,0)</f>
        <v>0</v>
      </c>
      <c r="G1704" s="19">
        <f t="shared" ca="1" si="28"/>
        <v>20</v>
      </c>
      <c r="H1704" s="19" t="s">
        <v>848</v>
      </c>
    </row>
    <row r="1705" spans="1:8" x14ac:dyDescent="0.35">
      <c r="A1705" s="7" t="str">
        <f>VLOOKUP(B1705,'Client Info'!$A:$B,2, FALSE)</f>
        <v>Georg Winkler</v>
      </c>
      <c r="B1705" s="19" t="str">
        <f>'Client Info'!A1705</f>
        <v>EDC1849g</v>
      </c>
      <c r="C1705" s="19" t="str">
        <f>(IF('Client Info'!M1705="","",(IF(YEARFRAC('Client Info'!M1705,Reference!$C$4)&lt;1,0,IF(AND(YEARFRAC('Client Info'!M1705,Reference!$C$4)&gt;=1,YEARFRAC('Client Info'!M1705,Reference!$C$4)&lt;=3),5,IF(AND(YEARFRAC('Client Info'!M1705,Reference!$C$4)&gt;=4,YEARFRAC('Client Info'!M1705,Reference!$C$4)&lt;=7),15,IF(YEARFRAC('Client Info'!M1705,Reference!$C$4)&gt;=8,25,IF(YEARFRAC('Client Info'!M1705,Reference!$C$4)=YEARFRAC('Client Info'!M1705,Reference!$C$4),0,0))))))))</f>
        <v/>
      </c>
      <c r="D1705" s="19">
        <f>IF(OR('Client Info'!J1705=Reference!$A$7),0,IF(OR(Reference!$A$5='Client Info'!J1705, 'Client Info'!J1705=Reference!$A$19,'Client Info'!J1705=Reference!$A$23,'Client Info'!J1705=Reference!$A$12),25, IF(OR('Client Info'!J1705=Reference!$A$6, 'Client Info'!J1705=Reference!$A$16),15, IF(OR('Client Info'!J1705=Reference!$A$4,'Client Info'!J1705=Reference!$A$13,'Client Info'!J1705=Reference!$A$17,),5,0))))</f>
        <v>5</v>
      </c>
      <c r="E1705" s="19">
        <f>IF('Client Info'!O1705&lt;Reference!$E$5,0,IF(AND('Client Info'!O1705&gt;=Reference!$E$5,'Client Info'!O1705&lt;Reference!$E$6),5,IF(AND('Client Info'!O1705&gt;=Reference!$E$6,'Client Info'!O1705&lt;Reference!$E$7),15,IF(Reference!$E$7&lt;='Client Info'!O1705,25))))</f>
        <v>0</v>
      </c>
      <c r="F1705" s="19">
        <f>IF(OR('Client Info'!R1705=Reference!$B$4,'Client Info'!R1705=Reference!$B$5,'Client Info'!R1705=Reference!$B$6),25,0)</f>
        <v>25</v>
      </c>
      <c r="G1705" s="19">
        <f t="shared" si="28"/>
        <v>30</v>
      </c>
      <c r="H1705" s="19" t="s">
        <v>1063</v>
      </c>
    </row>
    <row r="1706" spans="1:8" x14ac:dyDescent="0.35">
      <c r="A1706" s="7" t="str">
        <f>VLOOKUP(B1706,'Client Info'!$A:$B,2, FALSE)</f>
        <v>Ray Bowman</v>
      </c>
      <c r="B1706" s="19" t="str">
        <f>'Client Info'!A1706</f>
        <v>EDC2405T</v>
      </c>
      <c r="C1706" s="19">
        <f ca="1">(IF('Client Info'!M1706="","",(IF(YEARFRAC('Client Info'!M1706,Reference!$C$4)&lt;1,0,IF(AND(YEARFRAC('Client Info'!M1706,Reference!$C$4)&gt;=1,YEARFRAC('Client Info'!M1706,Reference!$C$4)&lt;=3),5,IF(AND(YEARFRAC('Client Info'!M1706,Reference!$C$4)&gt;=4,YEARFRAC('Client Info'!M1706,Reference!$C$4)&lt;=7),15,IF(YEARFRAC('Client Info'!M1706,Reference!$C$4)&gt;=8,25,IF(YEARFRAC('Client Info'!M1706,Reference!$C$4)=YEARFRAC('Client Info'!M1706,Reference!$C$4),0,0))))))))</f>
        <v>5</v>
      </c>
      <c r="D1706" s="19">
        <f>IF(OR('Client Info'!J1706=Reference!$A$7),0,IF(OR(Reference!$A$5='Client Info'!J1706, 'Client Info'!J1706=Reference!$A$19,'Client Info'!J1706=Reference!$A$23,'Client Info'!J1706=Reference!$A$12),25, IF(OR('Client Info'!J1706=Reference!$A$6, 'Client Info'!J1706=Reference!$A$16),15, IF(OR('Client Info'!J1706=Reference!$A$4,'Client Info'!J1706=Reference!$A$13,'Client Info'!J1706=Reference!$A$17,),5,0))))</f>
        <v>5</v>
      </c>
      <c r="E1706" s="19">
        <f>IF('Client Info'!O1706&lt;Reference!$E$5,0,IF(AND('Client Info'!O1706&gt;=Reference!$E$5,'Client Info'!O1706&lt;Reference!$E$6),5,IF(AND('Client Info'!O1706&gt;=Reference!$E$6,'Client Info'!O1706&lt;Reference!$E$7),15,IF(Reference!$E$7&lt;='Client Info'!O1706,25))))</f>
        <v>25</v>
      </c>
      <c r="F1706" s="19">
        <f>IF(OR('Client Info'!R1706=Reference!$B$4,'Client Info'!R1706=Reference!$B$5,'Client Info'!R1706=Reference!$B$6),25,0)</f>
        <v>0</v>
      </c>
      <c r="G1706" s="19">
        <f t="shared" ca="1" si="28"/>
        <v>35</v>
      </c>
      <c r="H1706" s="19" t="s">
        <v>912</v>
      </c>
    </row>
    <row r="1707" spans="1:8" x14ac:dyDescent="0.35">
      <c r="A1707" s="7" t="str">
        <f>VLOOKUP(B1707,'Client Info'!$A:$B,2, FALSE)</f>
        <v>Bruce Hazuka</v>
      </c>
      <c r="B1707" s="19" t="str">
        <f>'Client Info'!A1707</f>
        <v>EDC0189RR</v>
      </c>
      <c r="C1707" s="19">
        <f ca="1">(IF('Client Info'!M1707="","",(IF(YEARFRAC('Client Info'!M1707,Reference!$C$4)&lt;1,0,IF(AND(YEARFRAC('Client Info'!M1707,Reference!$C$4)&gt;=1,YEARFRAC('Client Info'!M1707,Reference!$C$4)&lt;=3),5,IF(AND(YEARFRAC('Client Info'!M1707,Reference!$C$4)&gt;=4,YEARFRAC('Client Info'!M1707,Reference!$C$4)&lt;=7),15,IF(YEARFRAC('Client Info'!M1707,Reference!$C$4)&gt;=8,25,IF(YEARFRAC('Client Info'!M1707,Reference!$C$4)=YEARFRAC('Client Info'!M1707,Reference!$C$4),0,0))))))))</f>
        <v>25</v>
      </c>
      <c r="D1707" s="19">
        <f>IF(OR('Client Info'!J1707=Reference!$A$7),0,IF(OR(Reference!$A$5='Client Info'!J1707, 'Client Info'!J1707=Reference!$A$19,'Client Info'!J1707=Reference!$A$23,'Client Info'!J1707=Reference!$A$12),25, IF(OR('Client Info'!J1707=Reference!$A$6, 'Client Info'!J1707=Reference!$A$16),15, IF(OR('Client Info'!J1707=Reference!$A$4,'Client Info'!J1707=Reference!$A$13,'Client Info'!J1707=Reference!$A$17,),5,0))))</f>
        <v>25</v>
      </c>
      <c r="E1707" s="19">
        <f>IF('Client Info'!O1707&lt;Reference!$E$5,0,IF(AND('Client Info'!O1707&gt;=Reference!$E$5,'Client Info'!O1707&lt;Reference!$E$6),5,IF(AND('Client Info'!O1707&gt;=Reference!$E$6,'Client Info'!O1707&lt;Reference!$E$7),15,IF(Reference!$E$7&lt;='Client Info'!O1707,25))))</f>
        <v>15</v>
      </c>
      <c r="F1707" s="19">
        <f>IF(OR('Client Info'!R1707=Reference!$B$4,'Client Info'!R1707=Reference!$B$5,'Client Info'!R1707=Reference!$B$6),25,0)</f>
        <v>25</v>
      </c>
      <c r="G1707" s="19">
        <f t="shared" ca="1" si="28"/>
        <v>90</v>
      </c>
      <c r="H1707" s="19" t="s">
        <v>935</v>
      </c>
    </row>
    <row r="1708" spans="1:8" x14ac:dyDescent="0.35">
      <c r="A1708" s="7" t="str">
        <f>VLOOKUP(B1708,'Client Info'!$A:$B,2, FALSE)</f>
        <v>Pat Sweeney</v>
      </c>
      <c r="B1708" s="19" t="str">
        <f>'Client Info'!A1708</f>
        <v>EDC1800g</v>
      </c>
      <c r="C1708" s="19">
        <f ca="1">(IF('Client Info'!M1708="","",(IF(YEARFRAC('Client Info'!M1708,Reference!$C$4)&lt;1,0,IF(AND(YEARFRAC('Client Info'!M1708,Reference!$C$4)&gt;=1,YEARFRAC('Client Info'!M1708,Reference!$C$4)&lt;=3),5,IF(AND(YEARFRAC('Client Info'!M1708,Reference!$C$4)&gt;=4,YEARFRAC('Client Info'!M1708,Reference!$C$4)&lt;=7),15,IF(YEARFRAC('Client Info'!M1708,Reference!$C$4)&gt;=8,25,IF(YEARFRAC('Client Info'!M1708,Reference!$C$4)=YEARFRAC('Client Info'!M1708,Reference!$C$4),0,0))))))))</f>
        <v>5</v>
      </c>
      <c r="D1708" s="19">
        <f>IF(OR('Client Info'!J1708=Reference!$A$7),0,IF(OR(Reference!$A$5='Client Info'!J1708, 'Client Info'!J1708=Reference!$A$19,'Client Info'!J1708=Reference!$A$23,'Client Info'!J1708=Reference!$A$12),25, IF(OR('Client Info'!J1708=Reference!$A$6, 'Client Info'!J1708=Reference!$A$16),15, IF(OR('Client Info'!J1708=Reference!$A$4,'Client Info'!J1708=Reference!$A$13,'Client Info'!J1708=Reference!$A$17,),5,0))))</f>
        <v>5</v>
      </c>
      <c r="E1708" s="19">
        <f>IF('Client Info'!O1708&lt;Reference!$E$5,0,IF(AND('Client Info'!O1708&gt;=Reference!$E$5,'Client Info'!O1708&lt;Reference!$E$6),5,IF(AND('Client Info'!O1708&gt;=Reference!$E$6,'Client Info'!O1708&lt;Reference!$E$7),15,IF(Reference!$E$7&lt;='Client Info'!O1708,25))))</f>
        <v>0</v>
      </c>
      <c r="F1708" s="19">
        <f>IF(OR('Client Info'!R1708=Reference!$B$4,'Client Info'!R1708=Reference!$B$5,'Client Info'!R1708=Reference!$B$6),25,0)</f>
        <v>25</v>
      </c>
      <c r="G1708" s="19">
        <f t="shared" ca="1" si="28"/>
        <v>35</v>
      </c>
      <c r="H1708" s="19" t="s">
        <v>796</v>
      </c>
    </row>
    <row r="1709" spans="1:8" x14ac:dyDescent="0.35">
      <c r="A1709" s="7" t="str">
        <f>VLOOKUP(B1709,'Client Info'!$A:$B,2, FALSE)</f>
        <v>Mary Anne Rooney</v>
      </c>
      <c r="B1709" s="19" t="str">
        <f>'Client Info'!A1709</f>
        <v>EDC0414</v>
      </c>
      <c r="C1709" s="19">
        <f ca="1">(IF('Client Info'!M1709="","",(IF(YEARFRAC('Client Info'!M1709,Reference!$C$4)&lt;1,0,IF(AND(YEARFRAC('Client Info'!M1709,Reference!$C$4)&gt;=1,YEARFRAC('Client Info'!M1709,Reference!$C$4)&lt;=3),5,IF(AND(YEARFRAC('Client Info'!M1709,Reference!$C$4)&gt;=4,YEARFRAC('Client Info'!M1709,Reference!$C$4)&lt;=7),15,IF(YEARFRAC('Client Info'!M1709,Reference!$C$4)&gt;=8,25,IF(YEARFRAC('Client Info'!M1709,Reference!$C$4)=YEARFRAC('Client Info'!M1709,Reference!$C$4),0,0))))))))</f>
        <v>5</v>
      </c>
      <c r="D1709" s="19">
        <f>IF(OR('Client Info'!J1709=Reference!$A$7),0,IF(OR(Reference!$A$5='Client Info'!J1709, 'Client Info'!J1709=Reference!$A$19,'Client Info'!J1709=Reference!$A$23,'Client Info'!J1709=Reference!$A$12),25, IF(OR('Client Info'!J1709=Reference!$A$6, 'Client Info'!J1709=Reference!$A$16),15, IF(OR('Client Info'!J1709=Reference!$A$4,'Client Info'!J1709=Reference!$A$13,'Client Info'!J1709=Reference!$A$17,),5,0))))</f>
        <v>25</v>
      </c>
      <c r="E1709" s="19">
        <f>IF('Client Info'!O1709&lt;Reference!$E$5,0,IF(AND('Client Info'!O1709&gt;=Reference!$E$5,'Client Info'!O1709&lt;Reference!$E$6),5,IF(AND('Client Info'!O1709&gt;=Reference!$E$6,'Client Info'!O1709&lt;Reference!$E$7),15,IF(Reference!$E$7&lt;='Client Info'!O1709,25))))</f>
        <v>25</v>
      </c>
      <c r="F1709" s="19">
        <f>IF(OR('Client Info'!R1709=Reference!$B$4,'Client Info'!R1709=Reference!$B$5,'Client Info'!R1709=Reference!$B$6),25,0)</f>
        <v>0</v>
      </c>
      <c r="G1709" s="19">
        <f t="shared" ca="1" si="28"/>
        <v>55</v>
      </c>
      <c r="H1709" s="19" t="s">
        <v>1659</v>
      </c>
    </row>
    <row r="1710" spans="1:8" x14ac:dyDescent="0.35">
      <c r="A1710" s="7" t="str">
        <f>VLOOKUP(B1710,'Client Info'!$A:$B,2, FALSE)</f>
        <v>Catherine Grooms</v>
      </c>
      <c r="B1710" s="19" t="str">
        <f>'Client Info'!A1710</f>
        <v>COCX2214</v>
      </c>
      <c r="C1710" s="19">
        <f ca="1">(IF('Client Info'!M1710="","",(IF(YEARFRAC('Client Info'!M1710,Reference!$C$4)&lt;1,0,IF(AND(YEARFRAC('Client Info'!M1710,Reference!$C$4)&gt;=1,YEARFRAC('Client Info'!M1710,Reference!$C$4)&lt;=3),5,IF(AND(YEARFRAC('Client Info'!M1710,Reference!$C$4)&gt;=4,YEARFRAC('Client Info'!M1710,Reference!$C$4)&lt;=7),15,IF(YEARFRAC('Client Info'!M1710,Reference!$C$4)&gt;=8,25,IF(YEARFRAC('Client Info'!M1710,Reference!$C$4)=YEARFRAC('Client Info'!M1710,Reference!$C$4),0,0))))))))</f>
        <v>25</v>
      </c>
      <c r="D1710" s="19">
        <f>IF(OR('Client Info'!J1710=Reference!$A$7),0,IF(OR(Reference!$A$5='Client Info'!J1710, 'Client Info'!J1710=Reference!$A$19,'Client Info'!J1710=Reference!$A$23,'Client Info'!J1710=Reference!$A$12),25, IF(OR('Client Info'!J1710=Reference!$A$6, 'Client Info'!J1710=Reference!$A$16),15, IF(OR('Client Info'!J1710=Reference!$A$4,'Client Info'!J1710=Reference!$A$13,'Client Info'!J1710=Reference!$A$17,),5,0))))</f>
        <v>0</v>
      </c>
      <c r="E1710" s="19">
        <f>IF('Client Info'!O1710&lt;Reference!$E$5,0,IF(AND('Client Info'!O1710&gt;=Reference!$E$5,'Client Info'!O1710&lt;Reference!$E$6),5,IF(AND('Client Info'!O1710&gt;=Reference!$E$6,'Client Info'!O1710&lt;Reference!$E$7),15,IF(Reference!$E$7&lt;='Client Info'!O1710,25))))</f>
        <v>5</v>
      </c>
      <c r="F1710" s="19">
        <f>IF(OR('Client Info'!R1710=Reference!$B$4,'Client Info'!R1710=Reference!$B$5,'Client Info'!R1710=Reference!$B$6),25,0)</f>
        <v>25</v>
      </c>
      <c r="G1710" s="19">
        <f t="shared" ca="1" si="28"/>
        <v>55</v>
      </c>
      <c r="H1710" s="19" t="s">
        <v>838</v>
      </c>
    </row>
    <row r="1711" spans="1:8" x14ac:dyDescent="0.35">
      <c r="A1711" s="7" t="str">
        <f>VLOOKUP(B1711,'Client Info'!$A:$B,2, FALSE)</f>
        <v>Gonzalo Fernandez</v>
      </c>
      <c r="B1711" s="19" t="str">
        <f>'Client Info'!A1711</f>
        <v>EDC0485</v>
      </c>
      <c r="C1711" s="19">
        <f ca="1">(IF('Client Info'!M1711="","",(IF(YEARFRAC('Client Info'!M1711,Reference!$C$4)&lt;1,0,IF(AND(YEARFRAC('Client Info'!M1711,Reference!$C$4)&gt;=1,YEARFRAC('Client Info'!M1711,Reference!$C$4)&lt;=3),5,IF(AND(YEARFRAC('Client Info'!M1711,Reference!$C$4)&gt;=4,YEARFRAC('Client Info'!M1711,Reference!$C$4)&lt;=7),15,IF(YEARFRAC('Client Info'!M1711,Reference!$C$4)&gt;=8,25,IF(YEARFRAC('Client Info'!M1711,Reference!$C$4)=YEARFRAC('Client Info'!M1711,Reference!$C$4),0,0))))))))</f>
        <v>15</v>
      </c>
      <c r="D1711" s="19">
        <f>IF(OR('Client Info'!J1711=Reference!$A$7),0,IF(OR(Reference!$A$5='Client Info'!J1711, 'Client Info'!J1711=Reference!$A$19,'Client Info'!J1711=Reference!$A$23,'Client Info'!J1711=Reference!$A$12),25, IF(OR('Client Info'!J1711=Reference!$A$6, 'Client Info'!J1711=Reference!$A$16),15, IF(OR('Client Info'!J1711=Reference!$A$4,'Client Info'!J1711=Reference!$A$13,'Client Info'!J1711=Reference!$A$17,),5,0))))</f>
        <v>5</v>
      </c>
      <c r="E1711" s="19">
        <f>IF('Client Info'!O1711&lt;Reference!$E$5,0,IF(AND('Client Info'!O1711&gt;=Reference!$E$5,'Client Info'!O1711&lt;Reference!$E$6),5,IF(AND('Client Info'!O1711&gt;=Reference!$E$6,'Client Info'!O1711&lt;Reference!$E$7),15,IF(Reference!$E$7&lt;='Client Info'!O1711,25))))</f>
        <v>25</v>
      </c>
      <c r="F1711" s="19">
        <f>IF(OR('Client Info'!R1711=Reference!$B$4,'Client Info'!R1711=Reference!$B$5,'Client Info'!R1711=Reference!$B$6),25,0)</f>
        <v>0</v>
      </c>
      <c r="G1711" s="19">
        <f t="shared" ca="1" si="28"/>
        <v>45</v>
      </c>
      <c r="H1711" s="19" t="s">
        <v>848</v>
      </c>
    </row>
    <row r="1712" spans="1:8" x14ac:dyDescent="0.35">
      <c r="A1712" s="7" t="str">
        <f>VLOOKUP(B1712,'Client Info'!$A:$B,2, FALSE)</f>
        <v>Rose Obetz</v>
      </c>
      <c r="B1712" s="19" t="str">
        <f>'Client Info'!A1712</f>
        <v>EDC2732</v>
      </c>
      <c r="C1712" s="19">
        <f ca="1">(IF('Client Info'!M1712="","",(IF(YEARFRAC('Client Info'!M1712,Reference!$C$4)&lt;1,0,IF(AND(YEARFRAC('Client Info'!M1712,Reference!$C$4)&gt;=1,YEARFRAC('Client Info'!M1712,Reference!$C$4)&lt;=3),5,IF(AND(YEARFRAC('Client Info'!M1712,Reference!$C$4)&gt;=4,YEARFRAC('Client Info'!M1712,Reference!$C$4)&lt;=7),15,IF(YEARFRAC('Client Info'!M1712,Reference!$C$4)&gt;=8,25,IF(YEARFRAC('Client Info'!M1712,Reference!$C$4)=YEARFRAC('Client Info'!M1712,Reference!$C$4),0,0))))))))</f>
        <v>0</v>
      </c>
      <c r="D1712" s="19">
        <f>IF(OR('Client Info'!J1712=Reference!$A$7),0,IF(OR(Reference!$A$5='Client Info'!J1712, 'Client Info'!J1712=Reference!$A$19,'Client Info'!J1712=Reference!$A$23,'Client Info'!J1712=Reference!$A$12),25, IF(OR('Client Info'!J1712=Reference!$A$6, 'Client Info'!J1712=Reference!$A$16),15, IF(OR('Client Info'!J1712=Reference!$A$4,'Client Info'!J1712=Reference!$A$13,'Client Info'!J1712=Reference!$A$17,),5,0))))</f>
        <v>0</v>
      </c>
      <c r="E1712" s="19">
        <f>IF('Client Info'!O1712&lt;Reference!$E$5,0,IF(AND('Client Info'!O1712&gt;=Reference!$E$5,'Client Info'!O1712&lt;Reference!$E$6),5,IF(AND('Client Info'!O1712&gt;=Reference!$E$6,'Client Info'!O1712&lt;Reference!$E$7),15,IF(Reference!$E$7&lt;='Client Info'!O1712,25))))</f>
        <v>0</v>
      </c>
      <c r="F1712" s="19">
        <f>IF(OR('Client Info'!R1712=Reference!$B$4,'Client Info'!R1712=Reference!$B$5,'Client Info'!R1712=Reference!$B$6),25,0)</f>
        <v>25</v>
      </c>
      <c r="G1712" s="19">
        <f t="shared" ca="1" si="28"/>
        <v>25</v>
      </c>
      <c r="H1712" s="19" t="s">
        <v>874</v>
      </c>
    </row>
    <row r="1713" spans="1:8" x14ac:dyDescent="0.35">
      <c r="A1713" s="7" t="str">
        <f>VLOOKUP(B1713,'Client Info'!$A:$B,2, FALSE)</f>
        <v>Anthony C. Elliott</v>
      </c>
      <c r="B1713" s="19" t="str">
        <f>'Client Info'!A1713</f>
        <v>EDC2755DRR</v>
      </c>
      <c r="C1713" s="19">
        <f ca="1">(IF('Client Info'!M1713="","",(IF(YEARFRAC('Client Info'!M1713,Reference!$C$4)&lt;1,0,IF(AND(YEARFRAC('Client Info'!M1713,Reference!$C$4)&gt;=1,YEARFRAC('Client Info'!M1713,Reference!$C$4)&lt;=3),5,IF(AND(YEARFRAC('Client Info'!M1713,Reference!$C$4)&gt;=4,YEARFRAC('Client Info'!M1713,Reference!$C$4)&lt;=7),15,IF(YEARFRAC('Client Info'!M1713,Reference!$C$4)&gt;=8,25,IF(YEARFRAC('Client Info'!M1713,Reference!$C$4)=YEARFRAC('Client Info'!M1713,Reference!$C$4),0,0))))))))</f>
        <v>15</v>
      </c>
      <c r="D1713" s="19">
        <f>IF(OR('Client Info'!J1713=Reference!$A$7),0,IF(OR(Reference!$A$5='Client Info'!J1713, 'Client Info'!J1713=Reference!$A$19,'Client Info'!J1713=Reference!$A$23,'Client Info'!J1713=Reference!$A$12),25, IF(OR('Client Info'!J1713=Reference!$A$6, 'Client Info'!J1713=Reference!$A$16),15, IF(OR('Client Info'!J1713=Reference!$A$4,'Client Info'!J1713=Reference!$A$13,'Client Info'!J1713=Reference!$A$17,),5,0))))</f>
        <v>15</v>
      </c>
      <c r="E1713" s="19">
        <f>IF('Client Info'!O1713&lt;Reference!$E$5,0,IF(AND('Client Info'!O1713&gt;=Reference!$E$5,'Client Info'!O1713&lt;Reference!$E$6),5,IF(AND('Client Info'!O1713&gt;=Reference!$E$6,'Client Info'!O1713&lt;Reference!$E$7),15,IF(Reference!$E$7&lt;='Client Info'!O1713,25))))</f>
        <v>15</v>
      </c>
      <c r="F1713" s="19">
        <f>IF(OR('Client Info'!R1713=Reference!$B$4,'Client Info'!R1713=Reference!$B$5,'Client Info'!R1713=Reference!$B$6),25,0)</f>
        <v>0</v>
      </c>
      <c r="G1713" s="19">
        <f t="shared" ca="1" si="28"/>
        <v>45</v>
      </c>
      <c r="H1713" s="19" t="s">
        <v>1365</v>
      </c>
    </row>
    <row r="1714" spans="1:8" x14ac:dyDescent="0.35">
      <c r="A1714" s="7" t="str">
        <f>VLOOKUP(B1714,'Client Info'!$A:$B,2, FALSE)</f>
        <v>Clare Briglio</v>
      </c>
      <c r="B1714" s="19" t="str">
        <f>'Client Info'!A1714</f>
        <v>EDC1433</v>
      </c>
      <c r="C1714" s="19">
        <f ca="1">(IF('Client Info'!M1714="","",(IF(YEARFRAC('Client Info'!M1714,Reference!$C$4)&lt;1,0,IF(AND(YEARFRAC('Client Info'!M1714,Reference!$C$4)&gt;=1,YEARFRAC('Client Info'!M1714,Reference!$C$4)&lt;=3),5,IF(AND(YEARFRAC('Client Info'!M1714,Reference!$C$4)&gt;=4,YEARFRAC('Client Info'!M1714,Reference!$C$4)&lt;=7),15,IF(YEARFRAC('Client Info'!M1714,Reference!$C$4)&gt;=8,25,IF(YEARFRAC('Client Info'!M1714,Reference!$C$4)=YEARFRAC('Client Info'!M1714,Reference!$C$4),0,0))))))))</f>
        <v>15</v>
      </c>
      <c r="D1714" s="19">
        <f>IF(OR('Client Info'!J1714=Reference!$A$7),0,IF(OR(Reference!$A$5='Client Info'!J1714, 'Client Info'!J1714=Reference!$A$19,'Client Info'!J1714=Reference!$A$23,'Client Info'!J1714=Reference!$A$12),25, IF(OR('Client Info'!J1714=Reference!$A$6, 'Client Info'!J1714=Reference!$A$16),15, IF(OR('Client Info'!J1714=Reference!$A$4,'Client Info'!J1714=Reference!$A$13,'Client Info'!J1714=Reference!$A$17,),5,0))))</f>
        <v>25</v>
      </c>
      <c r="E1714" s="19">
        <f>IF('Client Info'!O1714&lt;Reference!$E$5,0,IF(AND('Client Info'!O1714&gt;=Reference!$E$5,'Client Info'!O1714&lt;Reference!$E$6),5,IF(AND('Client Info'!O1714&gt;=Reference!$E$6,'Client Info'!O1714&lt;Reference!$E$7),15,IF(Reference!$E$7&lt;='Client Info'!O1714,25))))</f>
        <v>0</v>
      </c>
      <c r="F1714" s="19">
        <f>IF(OR('Client Info'!R1714=Reference!$B$4,'Client Info'!R1714=Reference!$B$5,'Client Info'!R1714=Reference!$B$6),25,0)</f>
        <v>0</v>
      </c>
      <c r="G1714" s="19">
        <f t="shared" ca="1" si="28"/>
        <v>40</v>
      </c>
      <c r="H1714" s="19" t="s">
        <v>809</v>
      </c>
    </row>
    <row r="1715" spans="1:8" x14ac:dyDescent="0.35">
      <c r="A1715" s="7" t="str">
        <f>VLOOKUP(B1715,'Client Info'!$A:$B,2, FALSE)</f>
        <v>Pat Sweeney</v>
      </c>
      <c r="B1715" s="19" t="str">
        <f>'Client Info'!A1715</f>
        <v>EDC0650</v>
      </c>
      <c r="C1715" s="19">
        <f ca="1">(IF('Client Info'!M1715="","",(IF(YEARFRAC('Client Info'!M1715,Reference!$C$4)&lt;1,0,IF(AND(YEARFRAC('Client Info'!M1715,Reference!$C$4)&gt;=1,YEARFRAC('Client Info'!M1715,Reference!$C$4)&lt;=3),5,IF(AND(YEARFRAC('Client Info'!M1715,Reference!$C$4)&gt;=4,YEARFRAC('Client Info'!M1715,Reference!$C$4)&lt;=7),15,IF(YEARFRAC('Client Info'!M1715,Reference!$C$4)&gt;=8,25,IF(YEARFRAC('Client Info'!M1715,Reference!$C$4)=YEARFRAC('Client Info'!M1715,Reference!$C$4),0,0))))))))</f>
        <v>0</v>
      </c>
      <c r="D1715" s="19">
        <f>IF(OR('Client Info'!J1715=Reference!$A$7),0,IF(OR(Reference!$A$5='Client Info'!J1715, 'Client Info'!J1715=Reference!$A$19,'Client Info'!J1715=Reference!$A$23,'Client Info'!J1715=Reference!$A$12),25, IF(OR('Client Info'!J1715=Reference!$A$6, 'Client Info'!J1715=Reference!$A$16),15, IF(OR('Client Info'!J1715=Reference!$A$4,'Client Info'!J1715=Reference!$A$13,'Client Info'!J1715=Reference!$A$17,),5,0))))</f>
        <v>5</v>
      </c>
      <c r="E1715" s="19">
        <f>IF('Client Info'!O1715&lt;Reference!$E$5,0,IF(AND('Client Info'!O1715&gt;=Reference!$E$5,'Client Info'!O1715&lt;Reference!$E$6),5,IF(AND('Client Info'!O1715&gt;=Reference!$E$6,'Client Info'!O1715&lt;Reference!$E$7),15,IF(Reference!$E$7&lt;='Client Info'!O1715,25))))</f>
        <v>0</v>
      </c>
      <c r="F1715" s="19">
        <f>IF(OR('Client Info'!R1715=Reference!$B$4,'Client Info'!R1715=Reference!$B$5,'Client Info'!R1715=Reference!$B$6),25,0)</f>
        <v>25</v>
      </c>
      <c r="G1715" s="19">
        <f t="shared" ca="1" si="28"/>
        <v>30</v>
      </c>
      <c r="H1715" s="19" t="s">
        <v>796</v>
      </c>
    </row>
    <row r="1716" spans="1:8" x14ac:dyDescent="0.35">
      <c r="A1716" s="7" t="str">
        <f>VLOOKUP(B1716,'Client Info'!$A:$B,2, FALSE)</f>
        <v>Catherine Grooms</v>
      </c>
      <c r="B1716" s="19" t="str">
        <f>'Client Info'!A1716</f>
        <v>COCX6799</v>
      </c>
      <c r="C1716" s="19">
        <f ca="1">(IF('Client Info'!M1716="","",(IF(YEARFRAC('Client Info'!M1716,Reference!$C$4)&lt;1,0,IF(AND(YEARFRAC('Client Info'!M1716,Reference!$C$4)&gt;=1,YEARFRAC('Client Info'!M1716,Reference!$C$4)&lt;=3),5,IF(AND(YEARFRAC('Client Info'!M1716,Reference!$C$4)&gt;=4,YEARFRAC('Client Info'!M1716,Reference!$C$4)&lt;=7),15,IF(YEARFRAC('Client Info'!M1716,Reference!$C$4)&gt;=8,25,IF(YEARFRAC('Client Info'!M1716,Reference!$C$4)=YEARFRAC('Client Info'!M1716,Reference!$C$4),0,0))))))))</f>
        <v>5</v>
      </c>
      <c r="D1716" s="19">
        <f>IF(OR('Client Info'!J1716=Reference!$A$7),0,IF(OR(Reference!$A$5='Client Info'!J1716, 'Client Info'!J1716=Reference!$A$19,'Client Info'!J1716=Reference!$A$23,'Client Info'!J1716=Reference!$A$12),25, IF(OR('Client Info'!J1716=Reference!$A$6, 'Client Info'!J1716=Reference!$A$16),15, IF(OR('Client Info'!J1716=Reference!$A$4,'Client Info'!J1716=Reference!$A$13,'Client Info'!J1716=Reference!$A$17,),5,0))))</f>
        <v>25</v>
      </c>
      <c r="E1716" s="19">
        <f>IF('Client Info'!O1716&lt;Reference!$E$5,0,IF(AND('Client Info'!O1716&gt;=Reference!$E$5,'Client Info'!O1716&lt;Reference!$E$6),5,IF(AND('Client Info'!O1716&gt;=Reference!$E$6,'Client Info'!O1716&lt;Reference!$E$7),15,IF(Reference!$E$7&lt;='Client Info'!O1716,25))))</f>
        <v>0</v>
      </c>
      <c r="F1716" s="19">
        <f>IF(OR('Client Info'!R1716=Reference!$B$4,'Client Info'!R1716=Reference!$B$5,'Client Info'!R1716=Reference!$B$6),25,0)</f>
        <v>25</v>
      </c>
      <c r="G1716" s="19">
        <f t="shared" ca="1" si="28"/>
        <v>55</v>
      </c>
      <c r="H1716" s="19" t="s">
        <v>838</v>
      </c>
    </row>
    <row r="1717" spans="1:8" x14ac:dyDescent="0.35">
      <c r="A1717" s="7" t="str">
        <f>VLOOKUP(B1717,'Client Info'!$A:$B,2, FALSE)</f>
        <v>Pat Sweeney</v>
      </c>
      <c r="B1717" s="19" t="str">
        <f>'Client Info'!A1717</f>
        <v>EDC1157</v>
      </c>
      <c r="C1717" s="19">
        <f ca="1">(IF('Client Info'!M1717="","",(IF(YEARFRAC('Client Info'!M1717,Reference!$C$4)&lt;1,0,IF(AND(YEARFRAC('Client Info'!M1717,Reference!$C$4)&gt;=1,YEARFRAC('Client Info'!M1717,Reference!$C$4)&lt;=3),5,IF(AND(YEARFRAC('Client Info'!M1717,Reference!$C$4)&gt;=4,YEARFRAC('Client Info'!M1717,Reference!$C$4)&lt;=7),15,IF(YEARFRAC('Client Info'!M1717,Reference!$C$4)&gt;=8,25,IF(YEARFRAC('Client Info'!M1717,Reference!$C$4)=YEARFRAC('Client Info'!M1717,Reference!$C$4),0,0))))))))</f>
        <v>25</v>
      </c>
      <c r="D1717" s="19">
        <f>IF(OR('Client Info'!J1717=Reference!$A$7),0,IF(OR(Reference!$A$5='Client Info'!J1717, 'Client Info'!J1717=Reference!$A$19,'Client Info'!J1717=Reference!$A$23,'Client Info'!J1717=Reference!$A$12),25, IF(OR('Client Info'!J1717=Reference!$A$6, 'Client Info'!J1717=Reference!$A$16),15, IF(OR('Client Info'!J1717=Reference!$A$4,'Client Info'!J1717=Reference!$A$13,'Client Info'!J1717=Reference!$A$17,),5,0))))</f>
        <v>25</v>
      </c>
      <c r="E1717" s="19">
        <f>IF('Client Info'!O1717&lt;Reference!$E$5,0,IF(AND('Client Info'!O1717&gt;=Reference!$E$5,'Client Info'!O1717&lt;Reference!$E$6),5,IF(AND('Client Info'!O1717&gt;=Reference!$E$6,'Client Info'!O1717&lt;Reference!$E$7),15,IF(Reference!$E$7&lt;='Client Info'!O1717,25))))</f>
        <v>25</v>
      </c>
      <c r="F1717" s="19">
        <f>IF(OR('Client Info'!R1717=Reference!$B$4,'Client Info'!R1717=Reference!$B$5,'Client Info'!R1717=Reference!$B$6),25,0)</f>
        <v>0</v>
      </c>
      <c r="G1717" s="19">
        <f t="shared" ca="1" si="28"/>
        <v>75</v>
      </c>
      <c r="H1717" s="19" t="s">
        <v>796</v>
      </c>
    </row>
    <row r="1718" spans="1:8" x14ac:dyDescent="0.35">
      <c r="A1718" s="7" t="str">
        <f>VLOOKUP(B1718,'Client Info'!$A:$B,2, FALSE)</f>
        <v>Julie Samson</v>
      </c>
      <c r="B1718" s="19" t="str">
        <f>'Client Info'!A1718</f>
        <v>EDC2760</v>
      </c>
      <c r="C1718" s="19">
        <f ca="1">(IF('Client Info'!M1718="","",(IF(YEARFRAC('Client Info'!M1718,Reference!$C$4)&lt;1,0,IF(AND(YEARFRAC('Client Info'!M1718,Reference!$C$4)&gt;=1,YEARFRAC('Client Info'!M1718,Reference!$C$4)&lt;=3),5,IF(AND(YEARFRAC('Client Info'!M1718,Reference!$C$4)&gt;=4,YEARFRAC('Client Info'!M1718,Reference!$C$4)&lt;=7),15,IF(YEARFRAC('Client Info'!M1718,Reference!$C$4)&gt;=8,25,IF(YEARFRAC('Client Info'!M1718,Reference!$C$4)=YEARFRAC('Client Info'!M1718,Reference!$C$4),0,0))))))))</f>
        <v>0</v>
      </c>
      <c r="D1718" s="19">
        <f>IF(OR('Client Info'!J1718=Reference!$A$7),0,IF(OR(Reference!$A$5='Client Info'!J1718, 'Client Info'!J1718=Reference!$A$19,'Client Info'!J1718=Reference!$A$23,'Client Info'!J1718=Reference!$A$12),25, IF(OR('Client Info'!J1718=Reference!$A$6, 'Client Info'!J1718=Reference!$A$16),15, IF(OR('Client Info'!J1718=Reference!$A$4,'Client Info'!J1718=Reference!$A$13,'Client Info'!J1718=Reference!$A$17,),5,0))))</f>
        <v>25</v>
      </c>
      <c r="E1718" s="19">
        <f>IF('Client Info'!O1718&lt;Reference!$E$5,0,IF(AND('Client Info'!O1718&gt;=Reference!$E$5,'Client Info'!O1718&lt;Reference!$E$6),5,IF(AND('Client Info'!O1718&gt;=Reference!$E$6,'Client Info'!O1718&lt;Reference!$E$7),15,IF(Reference!$E$7&lt;='Client Info'!O1718,25))))</f>
        <v>0</v>
      </c>
      <c r="F1718" s="19">
        <f>IF(OR('Client Info'!R1718=Reference!$B$4,'Client Info'!R1718=Reference!$B$5,'Client Info'!R1718=Reference!$B$6),25,0)</f>
        <v>0</v>
      </c>
      <c r="G1718" s="19">
        <f t="shared" ca="1" si="28"/>
        <v>25</v>
      </c>
      <c r="H1718" s="19" t="s">
        <v>835</v>
      </c>
    </row>
    <row r="1719" spans="1:8" x14ac:dyDescent="0.35">
      <c r="A1719" s="7" t="str">
        <f>VLOOKUP(B1719,'Client Info'!$A:$B,2, FALSE)</f>
        <v>Clare Briglio</v>
      </c>
      <c r="B1719" s="19" t="str">
        <f>'Client Info'!A1719</f>
        <v>EDC2542T</v>
      </c>
      <c r="C1719" s="19">
        <f ca="1">(IF('Client Info'!M1719="","",(IF(YEARFRAC('Client Info'!M1719,Reference!$C$4)&lt;1,0,IF(AND(YEARFRAC('Client Info'!M1719,Reference!$C$4)&gt;=1,YEARFRAC('Client Info'!M1719,Reference!$C$4)&lt;=3),5,IF(AND(YEARFRAC('Client Info'!M1719,Reference!$C$4)&gt;=4,YEARFRAC('Client Info'!M1719,Reference!$C$4)&lt;=7),15,IF(YEARFRAC('Client Info'!M1719,Reference!$C$4)&gt;=8,25,IF(YEARFRAC('Client Info'!M1719,Reference!$C$4)=YEARFRAC('Client Info'!M1719,Reference!$C$4),0,0))))))))</f>
        <v>25</v>
      </c>
      <c r="D1719" s="19">
        <f>IF(OR('Client Info'!J1719=Reference!$A$7),0,IF(OR(Reference!$A$5='Client Info'!J1719, 'Client Info'!J1719=Reference!$A$19,'Client Info'!J1719=Reference!$A$23,'Client Info'!J1719=Reference!$A$12),25, IF(OR('Client Info'!J1719=Reference!$A$6, 'Client Info'!J1719=Reference!$A$16),15, IF(OR('Client Info'!J1719=Reference!$A$4,'Client Info'!J1719=Reference!$A$13,'Client Info'!J1719=Reference!$A$17,),5,0))))</f>
        <v>25</v>
      </c>
      <c r="E1719" s="19">
        <f>IF('Client Info'!O1719&lt;Reference!$E$5,0,IF(AND('Client Info'!O1719&gt;=Reference!$E$5,'Client Info'!O1719&lt;Reference!$E$6),5,IF(AND('Client Info'!O1719&gt;=Reference!$E$6,'Client Info'!O1719&lt;Reference!$E$7),15,IF(Reference!$E$7&lt;='Client Info'!O1719,25))))</f>
        <v>5</v>
      </c>
      <c r="F1719" s="19">
        <f>IF(OR('Client Info'!R1719=Reference!$B$4,'Client Info'!R1719=Reference!$B$5,'Client Info'!R1719=Reference!$B$6),25,0)</f>
        <v>0</v>
      </c>
      <c r="G1719" s="19">
        <f t="shared" ca="1" si="28"/>
        <v>55</v>
      </c>
      <c r="H1719" s="19" t="s">
        <v>809</v>
      </c>
    </row>
    <row r="1720" spans="1:8" x14ac:dyDescent="0.35">
      <c r="A1720" s="7" t="str">
        <f>VLOOKUP(B1720,'Client Info'!$A:$B,2, FALSE)</f>
        <v>Rose Obetz</v>
      </c>
      <c r="B1720" s="19" t="str">
        <f>'Client Info'!A1720</f>
        <v>EDC2271</v>
      </c>
      <c r="C1720" s="19">
        <f ca="1">(IF('Client Info'!M1720="","",(IF(YEARFRAC('Client Info'!M1720,Reference!$C$4)&lt;1,0,IF(AND(YEARFRAC('Client Info'!M1720,Reference!$C$4)&gt;=1,YEARFRAC('Client Info'!M1720,Reference!$C$4)&lt;=3),5,IF(AND(YEARFRAC('Client Info'!M1720,Reference!$C$4)&gt;=4,YEARFRAC('Client Info'!M1720,Reference!$C$4)&lt;=7),15,IF(YEARFRAC('Client Info'!M1720,Reference!$C$4)&gt;=8,25,IF(YEARFRAC('Client Info'!M1720,Reference!$C$4)=YEARFRAC('Client Info'!M1720,Reference!$C$4),0,0))))))))</f>
        <v>0</v>
      </c>
      <c r="D1720" s="19">
        <f>IF(OR('Client Info'!J1720=Reference!$A$7),0,IF(OR(Reference!$A$5='Client Info'!J1720, 'Client Info'!J1720=Reference!$A$19,'Client Info'!J1720=Reference!$A$23,'Client Info'!J1720=Reference!$A$12),25, IF(OR('Client Info'!J1720=Reference!$A$6, 'Client Info'!J1720=Reference!$A$16),15, IF(OR('Client Info'!J1720=Reference!$A$4,'Client Info'!J1720=Reference!$A$13,'Client Info'!J1720=Reference!$A$17,),5,0))))</f>
        <v>5</v>
      </c>
      <c r="E1720" s="19">
        <f>IF('Client Info'!O1720&lt;Reference!$E$5,0,IF(AND('Client Info'!O1720&gt;=Reference!$E$5,'Client Info'!O1720&lt;Reference!$E$6),5,IF(AND('Client Info'!O1720&gt;=Reference!$E$6,'Client Info'!O1720&lt;Reference!$E$7),15,IF(Reference!$E$7&lt;='Client Info'!O1720,25))))</f>
        <v>5</v>
      </c>
      <c r="F1720" s="19">
        <f>IF(OR('Client Info'!R1720=Reference!$B$4,'Client Info'!R1720=Reference!$B$5,'Client Info'!R1720=Reference!$B$6),25,0)</f>
        <v>0</v>
      </c>
      <c r="G1720" s="19">
        <f t="shared" ca="1" si="28"/>
        <v>10</v>
      </c>
      <c r="H1720" s="19" t="s">
        <v>874</v>
      </c>
    </row>
    <row r="1721" spans="1:8" x14ac:dyDescent="0.35">
      <c r="A1721" s="7" t="str">
        <f>VLOOKUP(B1721,'Client Info'!$A:$B,2, FALSE)</f>
        <v>Jason Ham</v>
      </c>
      <c r="B1721" s="19" t="str">
        <f>'Client Info'!A1721</f>
        <v>EDC0887</v>
      </c>
      <c r="C1721" s="19">
        <f ca="1">(IF('Client Info'!M1721="","",(IF(YEARFRAC('Client Info'!M1721,Reference!$C$4)&lt;1,0,IF(AND(YEARFRAC('Client Info'!M1721,Reference!$C$4)&gt;=1,YEARFRAC('Client Info'!M1721,Reference!$C$4)&lt;=3),5,IF(AND(YEARFRAC('Client Info'!M1721,Reference!$C$4)&gt;=4,YEARFRAC('Client Info'!M1721,Reference!$C$4)&lt;=7),15,IF(YEARFRAC('Client Info'!M1721,Reference!$C$4)&gt;=8,25,IF(YEARFRAC('Client Info'!M1721,Reference!$C$4)=YEARFRAC('Client Info'!M1721,Reference!$C$4),0,0))))))))</f>
        <v>25</v>
      </c>
      <c r="D1721" s="19">
        <f>IF(OR('Client Info'!J1721=Reference!$A$7),0,IF(OR(Reference!$A$5='Client Info'!J1721, 'Client Info'!J1721=Reference!$A$19,'Client Info'!J1721=Reference!$A$23,'Client Info'!J1721=Reference!$A$12),25, IF(OR('Client Info'!J1721=Reference!$A$6, 'Client Info'!J1721=Reference!$A$16),15, IF(OR('Client Info'!J1721=Reference!$A$4,'Client Info'!J1721=Reference!$A$13,'Client Info'!J1721=Reference!$A$17,),5,0))))</f>
        <v>15</v>
      </c>
      <c r="E1721" s="19">
        <f>IF('Client Info'!O1721&lt;Reference!$E$5,0,IF(AND('Client Info'!O1721&gt;=Reference!$E$5,'Client Info'!O1721&lt;Reference!$E$6),5,IF(AND('Client Info'!O1721&gt;=Reference!$E$6,'Client Info'!O1721&lt;Reference!$E$7),15,IF(Reference!$E$7&lt;='Client Info'!O1721,25))))</f>
        <v>15</v>
      </c>
      <c r="F1721" s="19">
        <f>IF(OR('Client Info'!R1721=Reference!$B$4,'Client Info'!R1721=Reference!$B$5,'Client Info'!R1721=Reference!$B$6),25,0)</f>
        <v>0</v>
      </c>
      <c r="G1721" s="19">
        <f t="shared" ca="1" si="28"/>
        <v>55</v>
      </c>
      <c r="H1721" s="19" t="s">
        <v>1613</v>
      </c>
    </row>
    <row r="1722" spans="1:8" x14ac:dyDescent="0.35">
      <c r="A1722" s="7" t="str">
        <f>VLOOKUP(B1722,'Client Info'!$A:$B,2, FALSE)</f>
        <v>Pat Sweeney</v>
      </c>
      <c r="B1722" s="19" t="str">
        <f>'Client Info'!A1722</f>
        <v>EDC1279</v>
      </c>
      <c r="C1722" s="19">
        <f ca="1">(IF('Client Info'!M1722="","",(IF(YEARFRAC('Client Info'!M1722,Reference!$C$4)&lt;1,0,IF(AND(YEARFRAC('Client Info'!M1722,Reference!$C$4)&gt;=1,YEARFRAC('Client Info'!M1722,Reference!$C$4)&lt;=3),5,IF(AND(YEARFRAC('Client Info'!M1722,Reference!$C$4)&gt;=4,YEARFRAC('Client Info'!M1722,Reference!$C$4)&lt;=7),15,IF(YEARFRAC('Client Info'!M1722,Reference!$C$4)&gt;=8,25,IF(YEARFRAC('Client Info'!M1722,Reference!$C$4)=YEARFRAC('Client Info'!M1722,Reference!$C$4),0,0))))))))</f>
        <v>25</v>
      </c>
      <c r="D1722" s="19">
        <f>IF(OR('Client Info'!J1722=Reference!$A$7),0,IF(OR(Reference!$A$5='Client Info'!J1722, 'Client Info'!J1722=Reference!$A$19,'Client Info'!J1722=Reference!$A$23,'Client Info'!J1722=Reference!$A$12),25, IF(OR('Client Info'!J1722=Reference!$A$6, 'Client Info'!J1722=Reference!$A$16),15, IF(OR('Client Info'!J1722=Reference!$A$4,'Client Info'!J1722=Reference!$A$13,'Client Info'!J1722=Reference!$A$17,),5,0))))</f>
        <v>0</v>
      </c>
      <c r="E1722" s="19">
        <f>IF('Client Info'!O1722&lt;Reference!$E$5,0,IF(AND('Client Info'!O1722&gt;=Reference!$E$5,'Client Info'!O1722&lt;Reference!$E$6),5,IF(AND('Client Info'!O1722&gt;=Reference!$E$6,'Client Info'!O1722&lt;Reference!$E$7),15,IF(Reference!$E$7&lt;='Client Info'!O1722,25))))</f>
        <v>15</v>
      </c>
      <c r="F1722" s="19">
        <f>IF(OR('Client Info'!R1722=Reference!$B$4,'Client Info'!R1722=Reference!$B$5,'Client Info'!R1722=Reference!$B$6),25,0)</f>
        <v>0</v>
      </c>
      <c r="G1722" s="19">
        <f t="shared" ca="1" si="28"/>
        <v>40</v>
      </c>
      <c r="H1722" s="19" t="s">
        <v>796</v>
      </c>
    </row>
    <row r="1723" spans="1:8" x14ac:dyDescent="0.35">
      <c r="A1723" s="7" t="str">
        <f>VLOOKUP(B1723,'Client Info'!$A:$B,2, FALSE)</f>
        <v>Bruce Sparks</v>
      </c>
      <c r="B1723" s="19" t="str">
        <f>'Client Info'!A1723</f>
        <v>LBCX5467T</v>
      </c>
      <c r="C1723" s="19">
        <f ca="1">(IF('Client Info'!M1723="","",(IF(YEARFRAC('Client Info'!M1723,Reference!$C$4)&lt;1,0,IF(AND(YEARFRAC('Client Info'!M1723,Reference!$C$4)&gt;=1,YEARFRAC('Client Info'!M1723,Reference!$C$4)&lt;=3),5,IF(AND(YEARFRAC('Client Info'!M1723,Reference!$C$4)&gt;=4,YEARFRAC('Client Info'!M1723,Reference!$C$4)&lt;=7),15,IF(YEARFRAC('Client Info'!M1723,Reference!$C$4)&gt;=8,25,IF(YEARFRAC('Client Info'!M1723,Reference!$C$4)=YEARFRAC('Client Info'!M1723,Reference!$C$4),0,0))))))))</f>
        <v>25</v>
      </c>
      <c r="D1723" s="19">
        <f>IF(OR('Client Info'!J1723=Reference!$A$7),0,IF(OR(Reference!$A$5='Client Info'!J1723, 'Client Info'!J1723=Reference!$A$19,'Client Info'!J1723=Reference!$A$23,'Client Info'!J1723=Reference!$A$12),25, IF(OR('Client Info'!J1723=Reference!$A$6, 'Client Info'!J1723=Reference!$A$16),15, IF(OR('Client Info'!J1723=Reference!$A$4,'Client Info'!J1723=Reference!$A$13,'Client Info'!J1723=Reference!$A$17,),5,0))))</f>
        <v>0</v>
      </c>
      <c r="E1723" s="19">
        <f>IF('Client Info'!O1723&lt;Reference!$E$5,0,IF(AND('Client Info'!O1723&gt;=Reference!$E$5,'Client Info'!O1723&lt;Reference!$E$6),5,IF(AND('Client Info'!O1723&gt;=Reference!$E$6,'Client Info'!O1723&lt;Reference!$E$7),15,IF(Reference!$E$7&lt;='Client Info'!O1723,25))))</f>
        <v>5</v>
      </c>
      <c r="F1723" s="19">
        <f>IF(OR('Client Info'!R1723=Reference!$B$4,'Client Info'!R1723=Reference!$B$5,'Client Info'!R1723=Reference!$B$6),25,0)</f>
        <v>25</v>
      </c>
      <c r="G1723" s="19">
        <f t="shared" ca="1" si="28"/>
        <v>55</v>
      </c>
      <c r="H1723" s="19" t="s">
        <v>1524</v>
      </c>
    </row>
    <row r="1724" spans="1:8" x14ac:dyDescent="0.35">
      <c r="A1724" s="7" t="str">
        <f>VLOOKUP(B1724,'Client Info'!$A:$B,2, FALSE)</f>
        <v>Ayse Oge - VN</v>
      </c>
      <c r="B1724" s="19" t="str">
        <f>'Client Info'!A1724</f>
        <v>COCX0094T</v>
      </c>
      <c r="C1724" s="19" t="str">
        <f>(IF('Client Info'!M1724="","",(IF(YEARFRAC('Client Info'!M1724,Reference!$C$4)&lt;1,0,IF(AND(YEARFRAC('Client Info'!M1724,Reference!$C$4)&gt;=1,YEARFRAC('Client Info'!M1724,Reference!$C$4)&lt;=3),5,IF(AND(YEARFRAC('Client Info'!M1724,Reference!$C$4)&gt;=4,YEARFRAC('Client Info'!M1724,Reference!$C$4)&lt;=7),15,IF(YEARFRAC('Client Info'!M1724,Reference!$C$4)&gt;=8,25,IF(YEARFRAC('Client Info'!M1724,Reference!$C$4)=YEARFRAC('Client Info'!M1724,Reference!$C$4),0,0))))))))</f>
        <v/>
      </c>
      <c r="D1724" s="19">
        <f>IF(OR('Client Info'!J1724=Reference!$A$7),0,IF(OR(Reference!$A$5='Client Info'!J1724, 'Client Info'!J1724=Reference!$A$19,'Client Info'!J1724=Reference!$A$23,'Client Info'!J1724=Reference!$A$12),25, IF(OR('Client Info'!J1724=Reference!$A$6, 'Client Info'!J1724=Reference!$A$16),15, IF(OR('Client Info'!J1724=Reference!$A$4,'Client Info'!J1724=Reference!$A$13,'Client Info'!J1724=Reference!$A$17,),5,0))))</f>
        <v>5</v>
      </c>
      <c r="E1724" s="19">
        <f>IF('Client Info'!O1724&lt;Reference!$E$5,0,IF(AND('Client Info'!O1724&gt;=Reference!$E$5,'Client Info'!O1724&lt;Reference!$E$6),5,IF(AND('Client Info'!O1724&gt;=Reference!$E$6,'Client Info'!O1724&lt;Reference!$E$7),15,IF(Reference!$E$7&lt;='Client Info'!O1724,25))))</f>
        <v>0</v>
      </c>
      <c r="F1724" s="19">
        <f>IF(OR('Client Info'!R1724=Reference!$B$4,'Client Info'!R1724=Reference!$B$5,'Client Info'!R1724=Reference!$B$6),25,0)</f>
        <v>25</v>
      </c>
      <c r="G1724" s="19">
        <f t="shared" si="28"/>
        <v>30</v>
      </c>
      <c r="H1724" s="19" t="s">
        <v>5683</v>
      </c>
    </row>
    <row r="1725" spans="1:8" x14ac:dyDescent="0.35">
      <c r="A1725" s="7" t="str">
        <f>VLOOKUP(B1725,'Client Info'!$A:$B,2, FALSE)</f>
        <v>Pat Sweeney</v>
      </c>
      <c r="B1725" s="19" t="str">
        <f>'Client Info'!A1725</f>
        <v>EDC0304</v>
      </c>
      <c r="C1725" s="19">
        <f ca="1">(IF('Client Info'!M1725="","",(IF(YEARFRAC('Client Info'!M1725,Reference!$C$4)&lt;1,0,IF(AND(YEARFRAC('Client Info'!M1725,Reference!$C$4)&gt;=1,YEARFRAC('Client Info'!M1725,Reference!$C$4)&lt;=3),5,IF(AND(YEARFRAC('Client Info'!M1725,Reference!$C$4)&gt;=4,YEARFRAC('Client Info'!M1725,Reference!$C$4)&lt;=7),15,IF(YEARFRAC('Client Info'!M1725,Reference!$C$4)&gt;=8,25,IF(YEARFRAC('Client Info'!M1725,Reference!$C$4)=YEARFRAC('Client Info'!M1725,Reference!$C$4),0,0))))))))</f>
        <v>25</v>
      </c>
      <c r="D1725" s="19">
        <f>IF(OR('Client Info'!J1725=Reference!$A$7),0,IF(OR(Reference!$A$5='Client Info'!J1725, 'Client Info'!J1725=Reference!$A$19,'Client Info'!J1725=Reference!$A$23,'Client Info'!J1725=Reference!$A$12),25, IF(OR('Client Info'!J1725=Reference!$A$6, 'Client Info'!J1725=Reference!$A$16),15, IF(OR('Client Info'!J1725=Reference!$A$4,'Client Info'!J1725=Reference!$A$13,'Client Info'!J1725=Reference!$A$17,),5,0))))</f>
        <v>15</v>
      </c>
      <c r="E1725" s="19">
        <f>IF('Client Info'!O1725&lt;Reference!$E$5,0,IF(AND('Client Info'!O1725&gt;=Reference!$E$5,'Client Info'!O1725&lt;Reference!$E$6),5,IF(AND('Client Info'!O1725&gt;=Reference!$E$6,'Client Info'!O1725&lt;Reference!$E$7),15,IF(Reference!$E$7&lt;='Client Info'!O1725,25))))</f>
        <v>0</v>
      </c>
      <c r="F1725" s="19">
        <f>IF(OR('Client Info'!R1725=Reference!$B$4,'Client Info'!R1725=Reference!$B$5,'Client Info'!R1725=Reference!$B$6),25,0)</f>
        <v>25</v>
      </c>
      <c r="G1725" s="19">
        <f t="shared" ca="1" si="28"/>
        <v>65</v>
      </c>
      <c r="H1725" s="19" t="s">
        <v>796</v>
      </c>
    </row>
    <row r="1726" spans="1:8" x14ac:dyDescent="0.35">
      <c r="A1726" s="7" t="str">
        <f>VLOOKUP(B1726,'Client Info'!$A:$B,2, FALSE)</f>
        <v>Pat Sweeney</v>
      </c>
      <c r="B1726" s="19" t="str">
        <f>'Client Info'!A1726</f>
        <v>EDC1493</v>
      </c>
      <c r="C1726" s="19">
        <f ca="1">(IF('Client Info'!M1726="","",(IF(YEARFRAC('Client Info'!M1726,Reference!$C$4)&lt;1,0,IF(AND(YEARFRAC('Client Info'!M1726,Reference!$C$4)&gt;=1,YEARFRAC('Client Info'!M1726,Reference!$C$4)&lt;=3),5,IF(AND(YEARFRAC('Client Info'!M1726,Reference!$C$4)&gt;=4,YEARFRAC('Client Info'!M1726,Reference!$C$4)&lt;=7),15,IF(YEARFRAC('Client Info'!M1726,Reference!$C$4)&gt;=8,25,IF(YEARFRAC('Client Info'!M1726,Reference!$C$4)=YEARFRAC('Client Info'!M1726,Reference!$C$4),0,0))))))))</f>
        <v>15</v>
      </c>
      <c r="D1726" s="19">
        <f>IF(OR('Client Info'!J1726=Reference!$A$7),0,IF(OR(Reference!$A$5='Client Info'!J1726, 'Client Info'!J1726=Reference!$A$19,'Client Info'!J1726=Reference!$A$23,'Client Info'!J1726=Reference!$A$12),25, IF(OR('Client Info'!J1726=Reference!$A$6, 'Client Info'!J1726=Reference!$A$16),15, IF(OR('Client Info'!J1726=Reference!$A$4,'Client Info'!J1726=Reference!$A$13,'Client Info'!J1726=Reference!$A$17,),5,0))))</f>
        <v>0</v>
      </c>
      <c r="E1726" s="19">
        <f>IF('Client Info'!O1726&lt;Reference!$E$5,0,IF(AND('Client Info'!O1726&gt;=Reference!$E$5,'Client Info'!O1726&lt;Reference!$E$6),5,IF(AND('Client Info'!O1726&gt;=Reference!$E$6,'Client Info'!O1726&lt;Reference!$E$7),15,IF(Reference!$E$7&lt;='Client Info'!O1726,25))))</f>
        <v>5</v>
      </c>
      <c r="F1726" s="19">
        <f>IF(OR('Client Info'!R1726=Reference!$B$4,'Client Info'!R1726=Reference!$B$5,'Client Info'!R1726=Reference!$B$6),25,0)</f>
        <v>0</v>
      </c>
      <c r="G1726" s="19">
        <f t="shared" ca="1" si="28"/>
        <v>20</v>
      </c>
      <c r="H1726" s="19" t="s">
        <v>796</v>
      </c>
    </row>
    <row r="1727" spans="1:8" x14ac:dyDescent="0.35">
      <c r="A1727" s="7" t="str">
        <f>VLOOKUP(B1727,'Client Info'!$A:$B,2, FALSE)</f>
        <v>David Pollock</v>
      </c>
      <c r="B1727" s="19" t="str">
        <f>'Client Info'!A1727</f>
        <v>EDC1379</v>
      </c>
      <c r="C1727" s="19">
        <f ca="1">(IF('Client Info'!M1727="","",(IF(YEARFRAC('Client Info'!M1727,Reference!$C$4)&lt;1,0,IF(AND(YEARFRAC('Client Info'!M1727,Reference!$C$4)&gt;=1,YEARFRAC('Client Info'!M1727,Reference!$C$4)&lt;=3),5,IF(AND(YEARFRAC('Client Info'!M1727,Reference!$C$4)&gt;=4,YEARFRAC('Client Info'!M1727,Reference!$C$4)&lt;=7),15,IF(YEARFRAC('Client Info'!M1727,Reference!$C$4)&gt;=8,25,IF(YEARFRAC('Client Info'!M1727,Reference!$C$4)=YEARFRAC('Client Info'!M1727,Reference!$C$4),0,0))))))))</f>
        <v>15</v>
      </c>
      <c r="D1727" s="19">
        <f>IF(OR('Client Info'!J1727=Reference!$A$7),0,IF(OR(Reference!$A$5='Client Info'!J1727, 'Client Info'!J1727=Reference!$A$19,'Client Info'!J1727=Reference!$A$23,'Client Info'!J1727=Reference!$A$12),25, IF(OR('Client Info'!J1727=Reference!$A$6, 'Client Info'!J1727=Reference!$A$16),15, IF(OR('Client Info'!J1727=Reference!$A$4,'Client Info'!J1727=Reference!$A$13,'Client Info'!J1727=Reference!$A$17,),5,0))))</f>
        <v>5</v>
      </c>
      <c r="E1727" s="19">
        <f>IF('Client Info'!O1727&lt;Reference!$E$5,0,IF(AND('Client Info'!O1727&gt;=Reference!$E$5,'Client Info'!O1727&lt;Reference!$E$6),5,IF(AND('Client Info'!O1727&gt;=Reference!$E$6,'Client Info'!O1727&lt;Reference!$E$7),15,IF(Reference!$E$7&lt;='Client Info'!O1727,25))))</f>
        <v>0</v>
      </c>
      <c r="F1727" s="19">
        <f>IF(OR('Client Info'!R1727=Reference!$B$4,'Client Info'!R1727=Reference!$B$5,'Client Info'!R1727=Reference!$B$6),25,0)</f>
        <v>0</v>
      </c>
      <c r="G1727" s="19">
        <f t="shared" ca="1" si="28"/>
        <v>20</v>
      </c>
      <c r="H1727" s="19" t="s">
        <v>1750</v>
      </c>
    </row>
    <row r="1728" spans="1:8" x14ac:dyDescent="0.35">
      <c r="A1728" s="7" t="str">
        <f>VLOOKUP(B1728,'Client Info'!$A:$B,2, FALSE)</f>
        <v>Sylvia Martini</v>
      </c>
      <c r="B1728" s="19" t="str">
        <f>'Client Info'!A1728</f>
        <v>EDC0732</v>
      </c>
      <c r="C1728" s="19">
        <f ca="1">(IF('Client Info'!M1728="","",(IF(YEARFRAC('Client Info'!M1728,Reference!$C$4)&lt;1,0,IF(AND(YEARFRAC('Client Info'!M1728,Reference!$C$4)&gt;=1,YEARFRAC('Client Info'!M1728,Reference!$C$4)&lt;=3),5,IF(AND(YEARFRAC('Client Info'!M1728,Reference!$C$4)&gt;=4,YEARFRAC('Client Info'!M1728,Reference!$C$4)&lt;=7),15,IF(YEARFRAC('Client Info'!M1728,Reference!$C$4)&gt;=8,25,IF(YEARFRAC('Client Info'!M1728,Reference!$C$4)=YEARFRAC('Client Info'!M1728,Reference!$C$4),0,0))))))))</f>
        <v>15</v>
      </c>
      <c r="D1728" s="19">
        <f>IF(OR('Client Info'!J1728=Reference!$A$7),0,IF(OR(Reference!$A$5='Client Info'!J1728, 'Client Info'!J1728=Reference!$A$19,'Client Info'!J1728=Reference!$A$23,'Client Info'!J1728=Reference!$A$12),25, IF(OR('Client Info'!J1728=Reference!$A$6, 'Client Info'!J1728=Reference!$A$16),15, IF(OR('Client Info'!J1728=Reference!$A$4,'Client Info'!J1728=Reference!$A$13,'Client Info'!J1728=Reference!$A$17,),5,0))))</f>
        <v>25</v>
      </c>
      <c r="E1728" s="19">
        <f>IF('Client Info'!O1728&lt;Reference!$E$5,0,IF(AND('Client Info'!O1728&gt;=Reference!$E$5,'Client Info'!O1728&lt;Reference!$E$6),5,IF(AND('Client Info'!O1728&gt;=Reference!$E$6,'Client Info'!O1728&lt;Reference!$E$7),15,IF(Reference!$E$7&lt;='Client Info'!O1728,25))))</f>
        <v>0</v>
      </c>
      <c r="F1728" s="19">
        <f>IF(OR('Client Info'!R1728=Reference!$B$4,'Client Info'!R1728=Reference!$B$5,'Client Info'!R1728=Reference!$B$6),25,0)</f>
        <v>25</v>
      </c>
      <c r="G1728" s="19">
        <f t="shared" ca="1" si="28"/>
        <v>65</v>
      </c>
      <c r="H1728" s="19" t="s">
        <v>822</v>
      </c>
    </row>
    <row r="1729" spans="1:8" x14ac:dyDescent="0.35">
      <c r="A1729" s="7" t="str">
        <f>VLOOKUP(B1729,'Client Info'!$A:$B,2, FALSE)</f>
        <v>Mary Anne Rooney</v>
      </c>
      <c r="B1729" s="19" t="str">
        <f>'Client Info'!A1729</f>
        <v>EDC0565</v>
      </c>
      <c r="C1729" s="19">
        <f ca="1">(IF('Client Info'!M1729="","",(IF(YEARFRAC('Client Info'!M1729,Reference!$C$4)&lt;1,0,IF(AND(YEARFRAC('Client Info'!M1729,Reference!$C$4)&gt;=1,YEARFRAC('Client Info'!M1729,Reference!$C$4)&lt;=3),5,IF(AND(YEARFRAC('Client Info'!M1729,Reference!$C$4)&gt;=4,YEARFRAC('Client Info'!M1729,Reference!$C$4)&lt;=7),15,IF(YEARFRAC('Client Info'!M1729,Reference!$C$4)&gt;=8,25,IF(YEARFRAC('Client Info'!M1729,Reference!$C$4)=YEARFRAC('Client Info'!M1729,Reference!$C$4),0,0))))))))</f>
        <v>15</v>
      </c>
      <c r="D1729" s="19">
        <f>IF(OR('Client Info'!J1729=Reference!$A$7),0,IF(OR(Reference!$A$5='Client Info'!J1729, 'Client Info'!J1729=Reference!$A$19,'Client Info'!J1729=Reference!$A$23,'Client Info'!J1729=Reference!$A$12),25, IF(OR('Client Info'!J1729=Reference!$A$6, 'Client Info'!J1729=Reference!$A$16),15, IF(OR('Client Info'!J1729=Reference!$A$4,'Client Info'!J1729=Reference!$A$13,'Client Info'!J1729=Reference!$A$17,),5,0))))</f>
        <v>25</v>
      </c>
      <c r="E1729" s="19">
        <f>IF('Client Info'!O1729&lt;Reference!$E$5,0,IF(AND('Client Info'!O1729&gt;=Reference!$E$5,'Client Info'!O1729&lt;Reference!$E$6),5,IF(AND('Client Info'!O1729&gt;=Reference!$E$6,'Client Info'!O1729&lt;Reference!$E$7),15,IF(Reference!$E$7&lt;='Client Info'!O1729,25))))</f>
        <v>0</v>
      </c>
      <c r="F1729" s="19">
        <f>IF(OR('Client Info'!R1729=Reference!$B$4,'Client Info'!R1729=Reference!$B$5,'Client Info'!R1729=Reference!$B$6),25,0)</f>
        <v>25</v>
      </c>
      <c r="G1729" s="19">
        <f t="shared" ca="1" si="28"/>
        <v>65</v>
      </c>
      <c r="H1729" s="19" t="s">
        <v>1659</v>
      </c>
    </row>
    <row r="1730" spans="1:8" x14ac:dyDescent="0.35">
      <c r="A1730" s="7" t="str">
        <f>VLOOKUP(B1730,'Client Info'!$A:$B,2, FALSE)</f>
        <v>Gonzalo Fernandez</v>
      </c>
      <c r="B1730" s="19" t="str">
        <f>'Client Info'!A1730</f>
        <v>EDC2563</v>
      </c>
      <c r="C1730" s="19">
        <f ca="1">(IF('Client Info'!M1730="","",(IF(YEARFRAC('Client Info'!M1730,Reference!$C$4)&lt;1,0,IF(AND(YEARFRAC('Client Info'!M1730,Reference!$C$4)&gt;=1,YEARFRAC('Client Info'!M1730,Reference!$C$4)&lt;=3),5,IF(AND(YEARFRAC('Client Info'!M1730,Reference!$C$4)&gt;=4,YEARFRAC('Client Info'!M1730,Reference!$C$4)&lt;=7),15,IF(YEARFRAC('Client Info'!M1730,Reference!$C$4)&gt;=8,25,IF(YEARFRAC('Client Info'!M1730,Reference!$C$4)=YEARFRAC('Client Info'!M1730,Reference!$C$4),0,0))))))))</f>
        <v>25</v>
      </c>
      <c r="D1730" s="19">
        <f>IF(OR('Client Info'!J1730=Reference!$A$7),0,IF(OR(Reference!$A$5='Client Info'!J1730, 'Client Info'!J1730=Reference!$A$19,'Client Info'!J1730=Reference!$A$23,'Client Info'!J1730=Reference!$A$12),25, IF(OR('Client Info'!J1730=Reference!$A$6, 'Client Info'!J1730=Reference!$A$16),15, IF(OR('Client Info'!J1730=Reference!$A$4,'Client Info'!J1730=Reference!$A$13,'Client Info'!J1730=Reference!$A$17,),5,0))))</f>
        <v>5</v>
      </c>
      <c r="E1730" s="19">
        <f>IF('Client Info'!O1730&lt;Reference!$E$5,0,IF(AND('Client Info'!O1730&gt;=Reference!$E$5,'Client Info'!O1730&lt;Reference!$E$6),5,IF(AND('Client Info'!O1730&gt;=Reference!$E$6,'Client Info'!O1730&lt;Reference!$E$7),15,IF(Reference!$E$7&lt;='Client Info'!O1730,25))))</f>
        <v>25</v>
      </c>
      <c r="F1730" s="19">
        <f>IF(OR('Client Info'!R1730=Reference!$B$4,'Client Info'!R1730=Reference!$B$5,'Client Info'!R1730=Reference!$B$6),25,0)</f>
        <v>25</v>
      </c>
      <c r="G1730" s="19">
        <f t="shared" ca="1" si="28"/>
        <v>80</v>
      </c>
      <c r="H1730" s="19" t="s">
        <v>848</v>
      </c>
    </row>
    <row r="1731" spans="1:8" x14ac:dyDescent="0.35">
      <c r="A1731" s="7" t="str">
        <f>VLOOKUP(B1731,'Client Info'!$A:$B,2, FALSE)</f>
        <v>Georg Winkler</v>
      </c>
      <c r="B1731" s="19" t="str">
        <f>'Client Info'!A1731</f>
        <v>EDC1750g</v>
      </c>
      <c r="C1731" s="19">
        <f ca="1">(IF('Client Info'!M1731="","",(IF(YEARFRAC('Client Info'!M1731,Reference!$C$4)&lt;1,0,IF(AND(YEARFRAC('Client Info'!M1731,Reference!$C$4)&gt;=1,YEARFRAC('Client Info'!M1731,Reference!$C$4)&lt;=3),5,IF(AND(YEARFRAC('Client Info'!M1731,Reference!$C$4)&gt;=4,YEARFRAC('Client Info'!M1731,Reference!$C$4)&lt;=7),15,IF(YEARFRAC('Client Info'!M1731,Reference!$C$4)&gt;=8,25,IF(YEARFRAC('Client Info'!M1731,Reference!$C$4)=YEARFRAC('Client Info'!M1731,Reference!$C$4),0,0))))))))</f>
        <v>0</v>
      </c>
      <c r="D1731" s="19">
        <f>IF(OR('Client Info'!J1731=Reference!$A$7),0,IF(OR(Reference!$A$5='Client Info'!J1731, 'Client Info'!J1731=Reference!$A$19,'Client Info'!J1731=Reference!$A$23,'Client Info'!J1731=Reference!$A$12),25, IF(OR('Client Info'!J1731=Reference!$A$6, 'Client Info'!J1731=Reference!$A$16),15, IF(OR('Client Info'!J1731=Reference!$A$4,'Client Info'!J1731=Reference!$A$13,'Client Info'!J1731=Reference!$A$17,),5,0))))</f>
        <v>5</v>
      </c>
      <c r="E1731" s="19">
        <f>IF('Client Info'!O1731&lt;Reference!$E$5,0,IF(AND('Client Info'!O1731&gt;=Reference!$E$5,'Client Info'!O1731&lt;Reference!$E$6),5,IF(AND('Client Info'!O1731&gt;=Reference!$E$6,'Client Info'!O1731&lt;Reference!$E$7),15,IF(Reference!$E$7&lt;='Client Info'!O1731,25))))</f>
        <v>15</v>
      </c>
      <c r="F1731" s="19">
        <f>IF(OR('Client Info'!R1731=Reference!$B$4,'Client Info'!R1731=Reference!$B$5,'Client Info'!R1731=Reference!$B$6),25,0)</f>
        <v>0</v>
      </c>
      <c r="G1731" s="19">
        <f t="shared" ca="1" si="28"/>
        <v>20</v>
      </c>
      <c r="H1731" s="19" t="s">
        <v>1063</v>
      </c>
    </row>
    <row r="1732" spans="1:8" x14ac:dyDescent="0.35">
      <c r="A1732" s="7" t="str">
        <f>VLOOKUP(B1732,'Client Info'!$A:$B,2, FALSE)</f>
        <v>Bill Bartels</v>
      </c>
      <c r="B1732" s="19" t="str">
        <f>'Client Info'!A1732</f>
        <v>EDC2579</v>
      </c>
      <c r="C1732" s="19">
        <f ca="1">(IF('Client Info'!M1732="","",(IF(YEARFRAC('Client Info'!M1732,Reference!$C$4)&lt;1,0,IF(AND(YEARFRAC('Client Info'!M1732,Reference!$C$4)&gt;=1,YEARFRAC('Client Info'!M1732,Reference!$C$4)&lt;=3),5,IF(AND(YEARFRAC('Client Info'!M1732,Reference!$C$4)&gt;=4,YEARFRAC('Client Info'!M1732,Reference!$C$4)&lt;=7),15,IF(YEARFRAC('Client Info'!M1732,Reference!$C$4)&gt;=8,25,IF(YEARFRAC('Client Info'!M1732,Reference!$C$4)=YEARFRAC('Client Info'!M1732,Reference!$C$4),0,0))))))))</f>
        <v>5</v>
      </c>
      <c r="D1732" s="19">
        <f>IF(OR('Client Info'!J1732=Reference!$A$7),0,IF(OR(Reference!$A$5='Client Info'!J1732, 'Client Info'!J1732=Reference!$A$19,'Client Info'!J1732=Reference!$A$23,'Client Info'!J1732=Reference!$A$12),25, IF(OR('Client Info'!J1732=Reference!$A$6, 'Client Info'!J1732=Reference!$A$16),15, IF(OR('Client Info'!J1732=Reference!$A$4,'Client Info'!J1732=Reference!$A$13,'Client Info'!J1732=Reference!$A$17,),5,0))))</f>
        <v>5</v>
      </c>
      <c r="E1732" s="19">
        <f>IF('Client Info'!O1732&lt;Reference!$E$5,0,IF(AND('Client Info'!O1732&gt;=Reference!$E$5,'Client Info'!O1732&lt;Reference!$E$6),5,IF(AND('Client Info'!O1732&gt;=Reference!$E$6,'Client Info'!O1732&lt;Reference!$E$7),15,IF(Reference!$E$7&lt;='Client Info'!O1732,25))))</f>
        <v>0</v>
      </c>
      <c r="F1732" s="19">
        <f>IF(OR('Client Info'!R1732=Reference!$B$4,'Client Info'!R1732=Reference!$B$5,'Client Info'!R1732=Reference!$B$6),25,0)</f>
        <v>0</v>
      </c>
      <c r="G1732" s="19">
        <f t="shared" ca="1" si="28"/>
        <v>10</v>
      </c>
      <c r="H1732" s="19" t="s">
        <v>812</v>
      </c>
    </row>
    <row r="1733" spans="1:8" x14ac:dyDescent="0.35">
      <c r="A1733" s="7" t="str">
        <f>VLOOKUP(B1733,'Client Info'!$A:$B,2, FALSE)</f>
        <v>Alondra Gaytan</v>
      </c>
      <c r="B1733" s="19" t="str">
        <f>'Client Info'!A1733</f>
        <v>EDC2034g</v>
      </c>
      <c r="C1733" s="19">
        <f ca="1">(IF('Client Info'!M1733="","",(IF(YEARFRAC('Client Info'!M1733,Reference!$C$4)&lt;1,0,IF(AND(YEARFRAC('Client Info'!M1733,Reference!$C$4)&gt;=1,YEARFRAC('Client Info'!M1733,Reference!$C$4)&lt;=3),5,IF(AND(YEARFRAC('Client Info'!M1733,Reference!$C$4)&gt;=4,YEARFRAC('Client Info'!M1733,Reference!$C$4)&lt;=7),15,IF(YEARFRAC('Client Info'!M1733,Reference!$C$4)&gt;=8,25,IF(YEARFRAC('Client Info'!M1733,Reference!$C$4)=YEARFRAC('Client Info'!M1733,Reference!$C$4),0,0))))))))</f>
        <v>0</v>
      </c>
      <c r="D1733" s="19">
        <f>IF(OR('Client Info'!J1733=Reference!$A$7),0,IF(OR(Reference!$A$5='Client Info'!J1733, 'Client Info'!J1733=Reference!$A$19,'Client Info'!J1733=Reference!$A$23,'Client Info'!J1733=Reference!$A$12),25, IF(OR('Client Info'!J1733=Reference!$A$6, 'Client Info'!J1733=Reference!$A$16),15, IF(OR('Client Info'!J1733=Reference!$A$4,'Client Info'!J1733=Reference!$A$13,'Client Info'!J1733=Reference!$A$17,),5,0))))</f>
        <v>5</v>
      </c>
      <c r="E1733" s="19">
        <f>IF('Client Info'!O1733&lt;Reference!$E$5,0,IF(AND('Client Info'!O1733&gt;=Reference!$E$5,'Client Info'!O1733&lt;Reference!$E$6),5,IF(AND('Client Info'!O1733&gt;=Reference!$E$6,'Client Info'!O1733&lt;Reference!$E$7),15,IF(Reference!$E$7&lt;='Client Info'!O1733,25))))</f>
        <v>0</v>
      </c>
      <c r="F1733" s="19">
        <f>IF(OR('Client Info'!R1733=Reference!$B$4,'Client Info'!R1733=Reference!$B$5,'Client Info'!R1733=Reference!$B$6),25,0)</f>
        <v>0</v>
      </c>
      <c r="G1733" s="19">
        <f t="shared" ca="1" si="28"/>
        <v>5</v>
      </c>
      <c r="H1733" s="19" t="s">
        <v>885</v>
      </c>
    </row>
    <row r="1734" spans="1:8" x14ac:dyDescent="0.35">
      <c r="A1734" s="7" t="str">
        <f>VLOOKUP(B1734,'Client Info'!$A:$B,2, FALSE)</f>
        <v>Ray Bowman</v>
      </c>
      <c r="B1734" s="19" t="str">
        <f>'Client Info'!A1734</f>
        <v>EDC2365</v>
      </c>
      <c r="C1734" s="19" t="str">
        <f>(IF('Client Info'!M1734="","",(IF(YEARFRAC('Client Info'!M1734,Reference!$C$4)&lt;1,0,IF(AND(YEARFRAC('Client Info'!M1734,Reference!$C$4)&gt;=1,YEARFRAC('Client Info'!M1734,Reference!$C$4)&lt;=3),5,IF(AND(YEARFRAC('Client Info'!M1734,Reference!$C$4)&gt;=4,YEARFRAC('Client Info'!M1734,Reference!$C$4)&lt;=7),15,IF(YEARFRAC('Client Info'!M1734,Reference!$C$4)&gt;=8,25,IF(YEARFRAC('Client Info'!M1734,Reference!$C$4)=YEARFRAC('Client Info'!M1734,Reference!$C$4),0,0))))))))</f>
        <v/>
      </c>
      <c r="D1734" s="19">
        <f>IF(OR('Client Info'!J1734=Reference!$A$7),0,IF(OR(Reference!$A$5='Client Info'!J1734, 'Client Info'!J1734=Reference!$A$19,'Client Info'!J1734=Reference!$A$23,'Client Info'!J1734=Reference!$A$12),25, IF(OR('Client Info'!J1734=Reference!$A$6, 'Client Info'!J1734=Reference!$A$16),15, IF(OR('Client Info'!J1734=Reference!$A$4,'Client Info'!J1734=Reference!$A$13,'Client Info'!J1734=Reference!$A$17,),5,0))))</f>
        <v>5</v>
      </c>
      <c r="E1734" s="19">
        <f>IF('Client Info'!O1734&lt;Reference!$E$5,0,IF(AND('Client Info'!O1734&gt;=Reference!$E$5,'Client Info'!O1734&lt;Reference!$E$6),5,IF(AND('Client Info'!O1734&gt;=Reference!$E$6,'Client Info'!O1734&lt;Reference!$E$7),15,IF(Reference!$E$7&lt;='Client Info'!O1734,25))))</f>
        <v>0</v>
      </c>
      <c r="F1734" s="19">
        <f>IF(OR('Client Info'!R1734=Reference!$B$4,'Client Info'!R1734=Reference!$B$5,'Client Info'!R1734=Reference!$B$6),25,0)</f>
        <v>0</v>
      </c>
      <c r="G1734" s="19">
        <f t="shared" si="28"/>
        <v>5</v>
      </c>
      <c r="H1734" s="19" t="s">
        <v>912</v>
      </c>
    </row>
    <row r="1735" spans="1:8" x14ac:dyDescent="0.35">
      <c r="A1735" s="7" t="str">
        <f>VLOOKUP(B1735,'Client Info'!$A:$B,2, FALSE)</f>
        <v>Anthony C. Elliott</v>
      </c>
      <c r="B1735" s="19" t="str">
        <f>'Client Info'!A1735</f>
        <v>EDC2818DRR</v>
      </c>
      <c r="C1735" s="19">
        <f ca="1">(IF('Client Info'!M1735="","",(IF(YEARFRAC('Client Info'!M1735,Reference!$C$4)&lt;1,0,IF(AND(YEARFRAC('Client Info'!M1735,Reference!$C$4)&gt;=1,YEARFRAC('Client Info'!M1735,Reference!$C$4)&lt;=3),5,IF(AND(YEARFRAC('Client Info'!M1735,Reference!$C$4)&gt;=4,YEARFRAC('Client Info'!M1735,Reference!$C$4)&lt;=7),15,IF(YEARFRAC('Client Info'!M1735,Reference!$C$4)&gt;=8,25,IF(YEARFRAC('Client Info'!M1735,Reference!$C$4)=YEARFRAC('Client Info'!M1735,Reference!$C$4),0,0))))))))</f>
        <v>25</v>
      </c>
      <c r="D1735" s="19">
        <f>IF(OR('Client Info'!J1735=Reference!$A$7),0,IF(OR(Reference!$A$5='Client Info'!J1735, 'Client Info'!J1735=Reference!$A$19,'Client Info'!J1735=Reference!$A$23,'Client Info'!J1735=Reference!$A$12),25, IF(OR('Client Info'!J1735=Reference!$A$6, 'Client Info'!J1735=Reference!$A$16),15, IF(OR('Client Info'!J1735=Reference!$A$4,'Client Info'!J1735=Reference!$A$13,'Client Info'!J1735=Reference!$A$17,),5,0))))</f>
        <v>25</v>
      </c>
      <c r="E1735" s="19">
        <f>IF('Client Info'!O1735&lt;Reference!$E$5,0,IF(AND('Client Info'!O1735&gt;=Reference!$E$5,'Client Info'!O1735&lt;Reference!$E$6),5,IF(AND('Client Info'!O1735&gt;=Reference!$E$6,'Client Info'!O1735&lt;Reference!$E$7),15,IF(Reference!$E$7&lt;='Client Info'!O1735,25))))</f>
        <v>15</v>
      </c>
      <c r="F1735" s="19">
        <f>IF(OR('Client Info'!R1735=Reference!$B$4,'Client Info'!R1735=Reference!$B$5,'Client Info'!R1735=Reference!$B$6),25,0)</f>
        <v>0</v>
      </c>
      <c r="G1735" s="19">
        <f t="shared" ca="1" si="28"/>
        <v>65</v>
      </c>
      <c r="H1735" s="19" t="s">
        <v>1365</v>
      </c>
    </row>
    <row r="1736" spans="1:8" x14ac:dyDescent="0.35">
      <c r="A1736" s="7" t="str">
        <f>VLOOKUP(B1736,'Client Info'!$A:$B,2, FALSE)</f>
        <v/>
      </c>
      <c r="B1736" s="19" t="str">
        <f>'Client Info'!A1736</f>
        <v>VCCX0337</v>
      </c>
      <c r="C1736" s="19" t="str">
        <f>(IF('Client Info'!M1736="","",(IF(YEARFRAC('Client Info'!M1736,Reference!$C$4)&lt;1,0,IF(AND(YEARFRAC('Client Info'!M1736,Reference!$C$4)&gt;=1,YEARFRAC('Client Info'!M1736,Reference!$C$4)&lt;=3),5,IF(AND(YEARFRAC('Client Info'!M1736,Reference!$C$4)&gt;=4,YEARFRAC('Client Info'!M1736,Reference!$C$4)&lt;=7),15,IF(YEARFRAC('Client Info'!M1736,Reference!$C$4)&gt;=8,25,IF(YEARFRAC('Client Info'!M1736,Reference!$C$4)=YEARFRAC('Client Info'!M1736,Reference!$C$4),0,0))))))))</f>
        <v/>
      </c>
      <c r="D1736" s="19">
        <f>IF(OR('Client Info'!J1736=Reference!$A$7),0,IF(OR(Reference!$A$5='Client Info'!J1736, 'Client Info'!J1736=Reference!$A$19,'Client Info'!J1736=Reference!$A$23,'Client Info'!J1736=Reference!$A$12),25, IF(OR('Client Info'!J1736=Reference!$A$6, 'Client Info'!J1736=Reference!$A$16),15, IF(OR('Client Info'!J1736=Reference!$A$4,'Client Info'!J1736=Reference!$A$13,'Client Info'!J1736=Reference!$A$17,),5,0))))</f>
        <v>5</v>
      </c>
      <c r="E1736" s="19">
        <f>IF('Client Info'!O1736&lt;Reference!$E$5,0,IF(AND('Client Info'!O1736&gt;=Reference!$E$5,'Client Info'!O1736&lt;Reference!$E$6),5,IF(AND('Client Info'!O1736&gt;=Reference!$E$6,'Client Info'!O1736&lt;Reference!$E$7),15,IF(Reference!$E$7&lt;='Client Info'!O1736,25))))</f>
        <v>0</v>
      </c>
      <c r="F1736" s="19">
        <f>IF(OR('Client Info'!R1736=Reference!$B$4,'Client Info'!R1736=Reference!$B$5,'Client Info'!R1736=Reference!$B$6),25,0)</f>
        <v>0</v>
      </c>
      <c r="G1736" s="19">
        <f t="shared" si="28"/>
        <v>5</v>
      </c>
      <c r="H1736" s="19" t="s">
        <v>1030</v>
      </c>
    </row>
    <row r="1737" spans="1:8" x14ac:dyDescent="0.35">
      <c r="A1737" s="7" t="str">
        <f>VLOOKUP(B1737,'Client Info'!$A:$B,2, FALSE)</f>
        <v/>
      </c>
      <c r="B1737" s="19" t="str">
        <f>'Client Info'!A1737</f>
        <v>EDC2646</v>
      </c>
      <c r="C1737" s="19">
        <f ca="1">(IF('Client Info'!M1737="","",(IF(YEARFRAC('Client Info'!M1737,Reference!$C$4)&lt;1,0,IF(AND(YEARFRAC('Client Info'!M1737,Reference!$C$4)&gt;=1,YEARFRAC('Client Info'!M1737,Reference!$C$4)&lt;=3),5,IF(AND(YEARFRAC('Client Info'!M1737,Reference!$C$4)&gt;=4,YEARFRAC('Client Info'!M1737,Reference!$C$4)&lt;=7),15,IF(YEARFRAC('Client Info'!M1737,Reference!$C$4)&gt;=8,25,IF(YEARFRAC('Client Info'!M1737,Reference!$C$4)=YEARFRAC('Client Info'!M1737,Reference!$C$4),0,0))))))))</f>
        <v>5</v>
      </c>
      <c r="D1737" s="19">
        <f>IF(OR('Client Info'!J1737=Reference!$A$7),0,IF(OR(Reference!$A$5='Client Info'!J1737, 'Client Info'!J1737=Reference!$A$19,'Client Info'!J1737=Reference!$A$23,'Client Info'!J1737=Reference!$A$12),25, IF(OR('Client Info'!J1737=Reference!$A$6, 'Client Info'!J1737=Reference!$A$16),15, IF(OR('Client Info'!J1737=Reference!$A$4,'Client Info'!J1737=Reference!$A$13,'Client Info'!J1737=Reference!$A$17,),5,0))))</f>
        <v>0</v>
      </c>
      <c r="E1737" s="19">
        <f>IF('Client Info'!O1737&lt;Reference!$E$5,0,IF(AND('Client Info'!O1737&gt;=Reference!$E$5,'Client Info'!O1737&lt;Reference!$E$6),5,IF(AND('Client Info'!O1737&gt;=Reference!$E$6,'Client Info'!O1737&lt;Reference!$E$7),15,IF(Reference!$E$7&lt;='Client Info'!O1737,25))))</f>
        <v>0</v>
      </c>
      <c r="F1737" s="19">
        <f>IF(OR('Client Info'!R1737=Reference!$B$4,'Client Info'!R1737=Reference!$B$5,'Client Info'!R1737=Reference!$B$6),25,0)</f>
        <v>0</v>
      </c>
      <c r="G1737" s="19">
        <f t="shared" ca="1" si="28"/>
        <v>5</v>
      </c>
      <c r="H1737" s="19" t="s">
        <v>1030</v>
      </c>
    </row>
    <row r="1738" spans="1:8" x14ac:dyDescent="0.35">
      <c r="A1738" s="7" t="str">
        <f>VLOOKUP(B1738,'Client Info'!$A:$B,2, FALSE)</f>
        <v>Bill Bartels</v>
      </c>
      <c r="B1738" s="19" t="str">
        <f>'Client Info'!A1738</f>
        <v>EDC2789DRR</v>
      </c>
      <c r="C1738" s="19" t="str">
        <f>(IF('Client Info'!M1738="","",(IF(YEARFRAC('Client Info'!M1738,Reference!$C$4)&lt;1,0,IF(AND(YEARFRAC('Client Info'!M1738,Reference!$C$4)&gt;=1,YEARFRAC('Client Info'!M1738,Reference!$C$4)&lt;=3),5,IF(AND(YEARFRAC('Client Info'!M1738,Reference!$C$4)&gt;=4,YEARFRAC('Client Info'!M1738,Reference!$C$4)&lt;=7),15,IF(YEARFRAC('Client Info'!M1738,Reference!$C$4)&gt;=8,25,IF(YEARFRAC('Client Info'!M1738,Reference!$C$4)=YEARFRAC('Client Info'!M1738,Reference!$C$4),0,0))))))))</f>
        <v/>
      </c>
      <c r="D1738" s="19">
        <f>IF(OR('Client Info'!J1738=Reference!$A$7),0,IF(OR(Reference!$A$5='Client Info'!J1738, 'Client Info'!J1738=Reference!$A$19,'Client Info'!J1738=Reference!$A$23,'Client Info'!J1738=Reference!$A$12),25, IF(OR('Client Info'!J1738=Reference!$A$6, 'Client Info'!J1738=Reference!$A$16),15, IF(OR('Client Info'!J1738=Reference!$A$4,'Client Info'!J1738=Reference!$A$13,'Client Info'!J1738=Reference!$A$17,),5,0))))</f>
        <v>15</v>
      </c>
      <c r="E1738" s="19">
        <f>IF('Client Info'!O1738&lt;Reference!$E$5,0,IF(AND('Client Info'!O1738&gt;=Reference!$E$5,'Client Info'!O1738&lt;Reference!$E$6),5,IF(AND('Client Info'!O1738&gt;=Reference!$E$6,'Client Info'!O1738&lt;Reference!$E$7),15,IF(Reference!$E$7&lt;='Client Info'!O1738,25))))</f>
        <v>0</v>
      </c>
      <c r="F1738" s="19">
        <f>IF(OR('Client Info'!R1738=Reference!$B$4,'Client Info'!R1738=Reference!$B$5,'Client Info'!R1738=Reference!$B$6),25,0)</f>
        <v>0</v>
      </c>
      <c r="G1738" s="19">
        <f t="shared" si="28"/>
        <v>15</v>
      </c>
      <c r="H1738" s="19" t="s">
        <v>812</v>
      </c>
    </row>
    <row r="1739" spans="1:8" x14ac:dyDescent="0.35">
      <c r="A1739" s="7" t="str">
        <f>VLOOKUP(B1739,'Client Info'!$A:$B,2, FALSE)</f>
        <v>Alondra Gaytan</v>
      </c>
      <c r="B1739" s="19" t="str">
        <f>'Client Info'!A1739</f>
        <v>EDC2369</v>
      </c>
      <c r="C1739" s="19">
        <f ca="1">(IF('Client Info'!M1739="","",(IF(YEARFRAC('Client Info'!M1739,Reference!$C$4)&lt;1,0,IF(AND(YEARFRAC('Client Info'!M1739,Reference!$C$4)&gt;=1,YEARFRAC('Client Info'!M1739,Reference!$C$4)&lt;=3),5,IF(AND(YEARFRAC('Client Info'!M1739,Reference!$C$4)&gt;=4,YEARFRAC('Client Info'!M1739,Reference!$C$4)&lt;=7),15,IF(YEARFRAC('Client Info'!M1739,Reference!$C$4)&gt;=8,25,IF(YEARFRAC('Client Info'!M1739,Reference!$C$4)=YEARFRAC('Client Info'!M1739,Reference!$C$4),0,0))))))))</f>
        <v>25</v>
      </c>
      <c r="D1739" s="19">
        <f>IF(OR('Client Info'!J1739=Reference!$A$7),0,IF(OR(Reference!$A$5='Client Info'!J1739, 'Client Info'!J1739=Reference!$A$19,'Client Info'!J1739=Reference!$A$23,'Client Info'!J1739=Reference!$A$12),25, IF(OR('Client Info'!J1739=Reference!$A$6, 'Client Info'!J1739=Reference!$A$16),15, IF(OR('Client Info'!J1739=Reference!$A$4,'Client Info'!J1739=Reference!$A$13,'Client Info'!J1739=Reference!$A$17,),5,0))))</f>
        <v>0</v>
      </c>
      <c r="E1739" s="19">
        <f>IF('Client Info'!O1739&lt;Reference!$E$5,0,IF(AND('Client Info'!O1739&gt;=Reference!$E$5,'Client Info'!O1739&lt;Reference!$E$6),5,IF(AND('Client Info'!O1739&gt;=Reference!$E$6,'Client Info'!O1739&lt;Reference!$E$7),15,IF(Reference!$E$7&lt;='Client Info'!O1739,25))))</f>
        <v>0</v>
      </c>
      <c r="F1739" s="19">
        <f>IF(OR('Client Info'!R1739=Reference!$B$4,'Client Info'!R1739=Reference!$B$5,'Client Info'!R1739=Reference!$B$6),25,0)</f>
        <v>0</v>
      </c>
      <c r="G1739" s="19">
        <f t="shared" ca="1" si="28"/>
        <v>25</v>
      </c>
      <c r="H1739" s="19" t="s">
        <v>885</v>
      </c>
    </row>
    <row r="1740" spans="1:8" x14ac:dyDescent="0.35">
      <c r="A1740" s="7" t="str">
        <f>VLOOKUP(B1740,'Client Info'!$A:$B,2, FALSE)</f>
        <v>Gonzalo Fernandez</v>
      </c>
      <c r="B1740" s="19" t="str">
        <f>'Client Info'!A1740</f>
        <v>EDC2815</v>
      </c>
      <c r="C1740" s="19" t="str">
        <f>(IF('Client Info'!M1740="","",(IF(YEARFRAC('Client Info'!M1740,Reference!$C$4)&lt;1,0,IF(AND(YEARFRAC('Client Info'!M1740,Reference!$C$4)&gt;=1,YEARFRAC('Client Info'!M1740,Reference!$C$4)&lt;=3),5,IF(AND(YEARFRAC('Client Info'!M1740,Reference!$C$4)&gt;=4,YEARFRAC('Client Info'!M1740,Reference!$C$4)&lt;=7),15,IF(YEARFRAC('Client Info'!M1740,Reference!$C$4)&gt;=8,25,IF(YEARFRAC('Client Info'!M1740,Reference!$C$4)=YEARFRAC('Client Info'!M1740,Reference!$C$4),0,0))))))))</f>
        <v/>
      </c>
      <c r="D1740" s="19">
        <f>IF(OR('Client Info'!J1740=Reference!$A$7),0,IF(OR(Reference!$A$5='Client Info'!J1740, 'Client Info'!J1740=Reference!$A$19,'Client Info'!J1740=Reference!$A$23,'Client Info'!J1740=Reference!$A$12),25, IF(OR('Client Info'!J1740=Reference!$A$6, 'Client Info'!J1740=Reference!$A$16),15, IF(OR('Client Info'!J1740=Reference!$A$4,'Client Info'!J1740=Reference!$A$13,'Client Info'!J1740=Reference!$A$17,),5,0))))</f>
        <v>25</v>
      </c>
      <c r="E1740" s="19">
        <f>IF('Client Info'!O1740&lt;Reference!$E$5,0,IF(AND('Client Info'!O1740&gt;=Reference!$E$5,'Client Info'!O1740&lt;Reference!$E$6),5,IF(AND('Client Info'!O1740&gt;=Reference!$E$6,'Client Info'!O1740&lt;Reference!$E$7),15,IF(Reference!$E$7&lt;='Client Info'!O1740,25))))</f>
        <v>0</v>
      </c>
      <c r="F1740" s="19">
        <f>IF(OR('Client Info'!R1740=Reference!$B$4,'Client Info'!R1740=Reference!$B$5,'Client Info'!R1740=Reference!$B$6),25,0)</f>
        <v>25</v>
      </c>
      <c r="G1740" s="19">
        <f t="shared" si="28"/>
        <v>50</v>
      </c>
      <c r="H1740" s="19" t="s">
        <v>848</v>
      </c>
    </row>
    <row r="1741" spans="1:8" x14ac:dyDescent="0.35">
      <c r="A1741" s="7" t="str">
        <f>VLOOKUP(B1741,'Client Info'!$A:$B,2, FALSE)</f>
        <v>Gonzalo Fernandez</v>
      </c>
      <c r="B1741" s="19" t="str">
        <f>'Client Info'!A1741</f>
        <v>EDC2253</v>
      </c>
      <c r="C1741" s="19">
        <f ca="1">(IF('Client Info'!M1741="","",(IF(YEARFRAC('Client Info'!M1741,Reference!$C$4)&lt;1,0,IF(AND(YEARFRAC('Client Info'!M1741,Reference!$C$4)&gt;=1,YEARFRAC('Client Info'!M1741,Reference!$C$4)&lt;=3),5,IF(AND(YEARFRAC('Client Info'!M1741,Reference!$C$4)&gt;=4,YEARFRAC('Client Info'!M1741,Reference!$C$4)&lt;=7),15,IF(YEARFRAC('Client Info'!M1741,Reference!$C$4)&gt;=8,25,IF(YEARFRAC('Client Info'!M1741,Reference!$C$4)=YEARFRAC('Client Info'!M1741,Reference!$C$4),0,0))))))))</f>
        <v>25</v>
      </c>
      <c r="D1741" s="19">
        <f>IF(OR('Client Info'!J1741=Reference!$A$7),0,IF(OR(Reference!$A$5='Client Info'!J1741, 'Client Info'!J1741=Reference!$A$19,'Client Info'!J1741=Reference!$A$23,'Client Info'!J1741=Reference!$A$12),25, IF(OR('Client Info'!J1741=Reference!$A$6, 'Client Info'!J1741=Reference!$A$16),15, IF(OR('Client Info'!J1741=Reference!$A$4,'Client Info'!J1741=Reference!$A$13,'Client Info'!J1741=Reference!$A$17,),5,0))))</f>
        <v>5</v>
      </c>
      <c r="E1741" s="19">
        <f>IF('Client Info'!O1741&lt;Reference!$E$5,0,IF(AND('Client Info'!O1741&gt;=Reference!$E$5,'Client Info'!O1741&lt;Reference!$E$6),5,IF(AND('Client Info'!O1741&gt;=Reference!$E$6,'Client Info'!O1741&lt;Reference!$E$7),15,IF(Reference!$E$7&lt;='Client Info'!O1741,25))))</f>
        <v>25</v>
      </c>
      <c r="F1741" s="19">
        <f>IF(OR('Client Info'!R1741=Reference!$B$4,'Client Info'!R1741=Reference!$B$5,'Client Info'!R1741=Reference!$B$6),25,0)</f>
        <v>0</v>
      </c>
      <c r="G1741" s="19">
        <f t="shared" ca="1" si="28"/>
        <v>55</v>
      </c>
      <c r="H1741" s="19" t="s">
        <v>848</v>
      </c>
    </row>
    <row r="1742" spans="1:8" x14ac:dyDescent="0.35">
      <c r="A1742" s="7" t="str">
        <f>VLOOKUP(B1742,'Client Info'!$A:$B,2, FALSE)</f>
        <v>Alondra Gaytan</v>
      </c>
      <c r="B1742" s="19" t="str">
        <f>'Client Info'!A1742</f>
        <v>EDC2208</v>
      </c>
      <c r="C1742" s="19">
        <f ca="1">(IF('Client Info'!M1742="","",(IF(YEARFRAC('Client Info'!M1742,Reference!$C$4)&lt;1,0,IF(AND(YEARFRAC('Client Info'!M1742,Reference!$C$4)&gt;=1,YEARFRAC('Client Info'!M1742,Reference!$C$4)&lt;=3),5,IF(AND(YEARFRAC('Client Info'!M1742,Reference!$C$4)&gt;=4,YEARFRAC('Client Info'!M1742,Reference!$C$4)&lt;=7),15,IF(YEARFRAC('Client Info'!M1742,Reference!$C$4)&gt;=8,25,IF(YEARFRAC('Client Info'!M1742,Reference!$C$4)=YEARFRAC('Client Info'!M1742,Reference!$C$4),0,0))))))))</f>
        <v>5</v>
      </c>
      <c r="D1742" s="19">
        <f>IF(OR('Client Info'!J1742=Reference!$A$7),0,IF(OR(Reference!$A$5='Client Info'!J1742, 'Client Info'!J1742=Reference!$A$19,'Client Info'!J1742=Reference!$A$23,'Client Info'!J1742=Reference!$A$12),25, IF(OR('Client Info'!J1742=Reference!$A$6, 'Client Info'!J1742=Reference!$A$16),15, IF(OR('Client Info'!J1742=Reference!$A$4,'Client Info'!J1742=Reference!$A$13,'Client Info'!J1742=Reference!$A$17,),5,0))))</f>
        <v>0</v>
      </c>
      <c r="E1742" s="19">
        <f>IF('Client Info'!O1742&lt;Reference!$E$5,0,IF(AND('Client Info'!O1742&gt;=Reference!$E$5,'Client Info'!O1742&lt;Reference!$E$6),5,IF(AND('Client Info'!O1742&gt;=Reference!$E$6,'Client Info'!O1742&lt;Reference!$E$7),15,IF(Reference!$E$7&lt;='Client Info'!O1742,25))))</f>
        <v>0</v>
      </c>
      <c r="F1742" s="19">
        <f>IF(OR('Client Info'!R1742=Reference!$B$4,'Client Info'!R1742=Reference!$B$5,'Client Info'!R1742=Reference!$B$6),25,0)</f>
        <v>0</v>
      </c>
      <c r="G1742" s="19">
        <f t="shared" ca="1" si="28"/>
        <v>5</v>
      </c>
      <c r="H1742" s="19" t="s">
        <v>885</v>
      </c>
    </row>
    <row r="1743" spans="1:8" x14ac:dyDescent="0.35">
      <c r="A1743" s="7" t="str">
        <f>VLOOKUP(B1743,'Client Info'!$A:$B,2, FALSE)</f>
        <v>Clare Briglio</v>
      </c>
      <c r="B1743" s="19" t="str">
        <f>'Client Info'!A1743</f>
        <v>EDC2043g</v>
      </c>
      <c r="C1743" s="19">
        <f ca="1">(IF('Client Info'!M1743="","",(IF(YEARFRAC('Client Info'!M1743,Reference!$C$4)&lt;1,0,IF(AND(YEARFRAC('Client Info'!M1743,Reference!$C$4)&gt;=1,YEARFRAC('Client Info'!M1743,Reference!$C$4)&lt;=3),5,IF(AND(YEARFRAC('Client Info'!M1743,Reference!$C$4)&gt;=4,YEARFRAC('Client Info'!M1743,Reference!$C$4)&lt;=7),15,IF(YEARFRAC('Client Info'!M1743,Reference!$C$4)&gt;=8,25,IF(YEARFRAC('Client Info'!M1743,Reference!$C$4)=YEARFRAC('Client Info'!M1743,Reference!$C$4),0,0))))))))</f>
        <v>5</v>
      </c>
      <c r="D1743" s="19">
        <f>IF(OR('Client Info'!J1743=Reference!$A$7),0,IF(OR(Reference!$A$5='Client Info'!J1743, 'Client Info'!J1743=Reference!$A$19,'Client Info'!J1743=Reference!$A$23,'Client Info'!J1743=Reference!$A$12),25, IF(OR('Client Info'!J1743=Reference!$A$6, 'Client Info'!J1743=Reference!$A$16),15, IF(OR('Client Info'!J1743=Reference!$A$4,'Client Info'!J1743=Reference!$A$13,'Client Info'!J1743=Reference!$A$17,),5,0))))</f>
        <v>5</v>
      </c>
      <c r="E1743" s="19">
        <f>IF('Client Info'!O1743&lt;Reference!$E$5,0,IF(AND('Client Info'!O1743&gt;=Reference!$E$5,'Client Info'!O1743&lt;Reference!$E$6),5,IF(AND('Client Info'!O1743&gt;=Reference!$E$6,'Client Info'!O1743&lt;Reference!$E$7),15,IF(Reference!$E$7&lt;='Client Info'!O1743,25))))</f>
        <v>5</v>
      </c>
      <c r="F1743" s="19">
        <f>IF(OR('Client Info'!R1743=Reference!$B$4,'Client Info'!R1743=Reference!$B$5,'Client Info'!R1743=Reference!$B$6),25,0)</f>
        <v>0</v>
      </c>
      <c r="G1743" s="19">
        <f t="shared" ca="1" si="28"/>
        <v>15</v>
      </c>
      <c r="H1743" s="19" t="s">
        <v>809</v>
      </c>
    </row>
    <row r="1744" spans="1:8" x14ac:dyDescent="0.35">
      <c r="A1744" s="7" t="str">
        <f>VLOOKUP(B1744,'Client Info'!$A:$B,2, FALSE)</f>
        <v>Clare Briglio</v>
      </c>
      <c r="B1744" s="19" t="str">
        <f>'Client Info'!A1744</f>
        <v>EDC2569</v>
      </c>
      <c r="C1744" s="19">
        <f ca="1">(IF('Client Info'!M1744="","",(IF(YEARFRAC('Client Info'!M1744,Reference!$C$4)&lt;1,0,IF(AND(YEARFRAC('Client Info'!M1744,Reference!$C$4)&gt;=1,YEARFRAC('Client Info'!M1744,Reference!$C$4)&lt;=3),5,IF(AND(YEARFRAC('Client Info'!M1744,Reference!$C$4)&gt;=4,YEARFRAC('Client Info'!M1744,Reference!$C$4)&lt;=7),15,IF(YEARFRAC('Client Info'!M1744,Reference!$C$4)&gt;=8,25,IF(YEARFRAC('Client Info'!M1744,Reference!$C$4)=YEARFRAC('Client Info'!M1744,Reference!$C$4),0,0))))))))</f>
        <v>5</v>
      </c>
      <c r="D1744" s="19">
        <f>IF(OR('Client Info'!J1744=Reference!$A$7),0,IF(OR(Reference!$A$5='Client Info'!J1744, 'Client Info'!J1744=Reference!$A$19,'Client Info'!J1744=Reference!$A$23,'Client Info'!J1744=Reference!$A$12),25, IF(OR('Client Info'!J1744=Reference!$A$6, 'Client Info'!J1744=Reference!$A$16),15, IF(OR('Client Info'!J1744=Reference!$A$4,'Client Info'!J1744=Reference!$A$13,'Client Info'!J1744=Reference!$A$17,),5,0))))</f>
        <v>0</v>
      </c>
      <c r="E1744" s="19">
        <f>IF('Client Info'!O1744&lt;Reference!$E$5,0,IF(AND('Client Info'!O1744&gt;=Reference!$E$5,'Client Info'!O1744&lt;Reference!$E$6),5,IF(AND('Client Info'!O1744&gt;=Reference!$E$6,'Client Info'!O1744&lt;Reference!$E$7),15,IF(Reference!$E$7&lt;='Client Info'!O1744,25))))</f>
        <v>0</v>
      </c>
      <c r="F1744" s="19">
        <f>IF(OR('Client Info'!R1744=Reference!$B$4,'Client Info'!R1744=Reference!$B$5,'Client Info'!R1744=Reference!$B$6),25,0)</f>
        <v>0</v>
      </c>
      <c r="G1744" s="19">
        <f t="shared" ca="1" si="28"/>
        <v>5</v>
      </c>
      <c r="H1744" s="19" t="s">
        <v>809</v>
      </c>
    </row>
    <row r="1745" spans="1:8" x14ac:dyDescent="0.35">
      <c r="A1745" s="7" t="str">
        <f>VLOOKUP(B1745,'Client Info'!$A:$B,2, FALSE)</f>
        <v>Bill Bartels</v>
      </c>
      <c r="B1745" s="19" t="str">
        <f>'Client Info'!A1745</f>
        <v>EDC2774DRR</v>
      </c>
      <c r="C1745" s="19">
        <f ca="1">(IF('Client Info'!M1745="","",(IF(YEARFRAC('Client Info'!M1745,Reference!$C$4)&lt;1,0,IF(AND(YEARFRAC('Client Info'!M1745,Reference!$C$4)&gt;=1,YEARFRAC('Client Info'!M1745,Reference!$C$4)&lt;=3),5,IF(AND(YEARFRAC('Client Info'!M1745,Reference!$C$4)&gt;=4,YEARFRAC('Client Info'!M1745,Reference!$C$4)&lt;=7),15,IF(YEARFRAC('Client Info'!M1745,Reference!$C$4)&gt;=8,25,IF(YEARFRAC('Client Info'!M1745,Reference!$C$4)=YEARFRAC('Client Info'!M1745,Reference!$C$4),0,0))))))))</f>
        <v>5</v>
      </c>
      <c r="D1745" s="19">
        <f>IF(OR('Client Info'!J1745=Reference!$A$7),0,IF(OR(Reference!$A$5='Client Info'!J1745, 'Client Info'!J1745=Reference!$A$19,'Client Info'!J1745=Reference!$A$23,'Client Info'!J1745=Reference!$A$12),25, IF(OR('Client Info'!J1745=Reference!$A$6, 'Client Info'!J1745=Reference!$A$16),15, IF(OR('Client Info'!J1745=Reference!$A$4,'Client Info'!J1745=Reference!$A$13,'Client Info'!J1745=Reference!$A$17,),5,0))))</f>
        <v>5</v>
      </c>
      <c r="E1745" s="19">
        <f>IF('Client Info'!O1745&lt;Reference!$E$5,0,IF(AND('Client Info'!O1745&gt;=Reference!$E$5,'Client Info'!O1745&lt;Reference!$E$6),5,IF(AND('Client Info'!O1745&gt;=Reference!$E$6,'Client Info'!O1745&lt;Reference!$E$7),15,IF(Reference!$E$7&lt;='Client Info'!O1745,25))))</f>
        <v>0</v>
      </c>
      <c r="F1745" s="19">
        <f>IF(OR('Client Info'!R1745=Reference!$B$4,'Client Info'!R1745=Reference!$B$5,'Client Info'!R1745=Reference!$B$6),25,0)</f>
        <v>0</v>
      </c>
      <c r="G1745" s="19">
        <f t="shared" ca="1" si="28"/>
        <v>10</v>
      </c>
      <c r="H1745" s="19" t="s">
        <v>812</v>
      </c>
    </row>
    <row r="1746" spans="1:8" x14ac:dyDescent="0.35">
      <c r="A1746" s="7" t="str">
        <f>VLOOKUP(B1746,'Client Info'!$A:$B,2, FALSE)</f>
        <v>Gonzalo Fernandez</v>
      </c>
      <c r="B1746" s="19" t="str">
        <f>'Client Info'!A1746</f>
        <v>EDC2718</v>
      </c>
      <c r="C1746" s="19">
        <f ca="1">(IF('Client Info'!M1746="","",(IF(YEARFRAC('Client Info'!M1746,Reference!$C$4)&lt;1,0,IF(AND(YEARFRAC('Client Info'!M1746,Reference!$C$4)&gt;=1,YEARFRAC('Client Info'!M1746,Reference!$C$4)&lt;=3),5,IF(AND(YEARFRAC('Client Info'!M1746,Reference!$C$4)&gt;=4,YEARFRAC('Client Info'!M1746,Reference!$C$4)&lt;=7),15,IF(YEARFRAC('Client Info'!M1746,Reference!$C$4)&gt;=8,25,IF(YEARFRAC('Client Info'!M1746,Reference!$C$4)=YEARFRAC('Client Info'!M1746,Reference!$C$4),0,0))))))))</f>
        <v>0</v>
      </c>
      <c r="D1746" s="19">
        <f>IF(OR('Client Info'!J1746=Reference!$A$7),0,IF(OR(Reference!$A$5='Client Info'!J1746, 'Client Info'!J1746=Reference!$A$19,'Client Info'!J1746=Reference!$A$23,'Client Info'!J1746=Reference!$A$12),25, IF(OR('Client Info'!J1746=Reference!$A$6, 'Client Info'!J1746=Reference!$A$16),15, IF(OR('Client Info'!J1746=Reference!$A$4,'Client Info'!J1746=Reference!$A$13,'Client Info'!J1746=Reference!$A$17,),5,0))))</f>
        <v>5</v>
      </c>
      <c r="E1746" s="19">
        <f>IF('Client Info'!O1746&lt;Reference!$E$5,0,IF(AND('Client Info'!O1746&gt;=Reference!$E$5,'Client Info'!O1746&lt;Reference!$E$6),5,IF(AND('Client Info'!O1746&gt;=Reference!$E$6,'Client Info'!O1746&lt;Reference!$E$7),15,IF(Reference!$E$7&lt;='Client Info'!O1746,25))))</f>
        <v>0</v>
      </c>
      <c r="F1746" s="19">
        <f>IF(OR('Client Info'!R1746=Reference!$B$4,'Client Info'!R1746=Reference!$B$5,'Client Info'!R1746=Reference!$B$6),25,0)</f>
        <v>25</v>
      </c>
      <c r="G1746" s="19">
        <f t="shared" ca="1" si="28"/>
        <v>30</v>
      </c>
      <c r="H1746" s="19" t="s">
        <v>848</v>
      </c>
    </row>
    <row r="1747" spans="1:8" x14ac:dyDescent="0.35">
      <c r="A1747" s="7" t="str">
        <f>VLOOKUP(B1747,'Client Info'!$A:$B,2, FALSE)</f>
        <v>Rose Obetz</v>
      </c>
      <c r="B1747" s="19" t="str">
        <f>'Client Info'!A1747</f>
        <v>EDC1810g</v>
      </c>
      <c r="C1747" s="19">
        <f ca="1">(IF('Client Info'!M1747="","",(IF(YEARFRAC('Client Info'!M1747,Reference!$C$4)&lt;1,0,IF(AND(YEARFRAC('Client Info'!M1747,Reference!$C$4)&gt;=1,YEARFRAC('Client Info'!M1747,Reference!$C$4)&lt;=3),5,IF(AND(YEARFRAC('Client Info'!M1747,Reference!$C$4)&gt;=4,YEARFRAC('Client Info'!M1747,Reference!$C$4)&lt;=7),15,IF(YEARFRAC('Client Info'!M1747,Reference!$C$4)&gt;=8,25,IF(YEARFRAC('Client Info'!M1747,Reference!$C$4)=YEARFRAC('Client Info'!M1747,Reference!$C$4),0,0))))))))</f>
        <v>15</v>
      </c>
      <c r="D1747" s="19">
        <f>IF(OR('Client Info'!J1747=Reference!$A$7),0,IF(OR(Reference!$A$5='Client Info'!J1747, 'Client Info'!J1747=Reference!$A$19,'Client Info'!J1747=Reference!$A$23,'Client Info'!J1747=Reference!$A$12),25, IF(OR('Client Info'!J1747=Reference!$A$6, 'Client Info'!J1747=Reference!$A$16),15, IF(OR('Client Info'!J1747=Reference!$A$4,'Client Info'!J1747=Reference!$A$13,'Client Info'!J1747=Reference!$A$17,),5,0))))</f>
        <v>0</v>
      </c>
      <c r="E1747" s="19">
        <f>IF('Client Info'!O1747&lt;Reference!$E$5,0,IF(AND('Client Info'!O1747&gt;=Reference!$E$5,'Client Info'!O1747&lt;Reference!$E$6),5,IF(AND('Client Info'!O1747&gt;=Reference!$E$6,'Client Info'!O1747&lt;Reference!$E$7),15,IF(Reference!$E$7&lt;='Client Info'!O1747,25))))</f>
        <v>0</v>
      </c>
      <c r="F1747" s="19">
        <f>IF(OR('Client Info'!R1747=Reference!$B$4,'Client Info'!R1747=Reference!$B$5,'Client Info'!R1747=Reference!$B$6),25,0)</f>
        <v>0</v>
      </c>
      <c r="G1747" s="19">
        <f t="shared" ca="1" si="28"/>
        <v>15</v>
      </c>
      <c r="H1747" s="19" t="s">
        <v>874</v>
      </c>
    </row>
    <row r="1748" spans="1:8" x14ac:dyDescent="0.35">
      <c r="A1748" s="7" t="str">
        <f>VLOOKUP(B1748,'Client Info'!$A:$B,2, FALSE)</f>
        <v>Anthony C. Elliott</v>
      </c>
      <c r="B1748" s="19" t="str">
        <f>'Client Info'!A1748</f>
        <v>EDC2961</v>
      </c>
      <c r="C1748" s="19">
        <f ca="1">(IF('Client Info'!M1748="","",(IF(YEARFRAC('Client Info'!M1748,Reference!$C$4)&lt;1,0,IF(AND(YEARFRAC('Client Info'!M1748,Reference!$C$4)&gt;=1,YEARFRAC('Client Info'!M1748,Reference!$C$4)&lt;=3),5,IF(AND(YEARFRAC('Client Info'!M1748,Reference!$C$4)&gt;=4,YEARFRAC('Client Info'!M1748,Reference!$C$4)&lt;=7),15,IF(YEARFRAC('Client Info'!M1748,Reference!$C$4)&gt;=8,25,IF(YEARFRAC('Client Info'!M1748,Reference!$C$4)=YEARFRAC('Client Info'!M1748,Reference!$C$4),0,0))))))))</f>
        <v>25</v>
      </c>
      <c r="D1748" s="19">
        <f>IF(OR('Client Info'!J1748=Reference!$A$7),0,IF(OR(Reference!$A$5='Client Info'!J1748, 'Client Info'!J1748=Reference!$A$19,'Client Info'!J1748=Reference!$A$23,'Client Info'!J1748=Reference!$A$12),25, IF(OR('Client Info'!J1748=Reference!$A$6, 'Client Info'!J1748=Reference!$A$16),15, IF(OR('Client Info'!J1748=Reference!$A$4,'Client Info'!J1748=Reference!$A$13,'Client Info'!J1748=Reference!$A$17,),5,0))))</f>
        <v>0</v>
      </c>
      <c r="E1748" s="19">
        <f>IF('Client Info'!O1748&lt;Reference!$E$5,0,IF(AND('Client Info'!O1748&gt;=Reference!$E$5,'Client Info'!O1748&lt;Reference!$E$6),5,IF(AND('Client Info'!O1748&gt;=Reference!$E$6,'Client Info'!O1748&lt;Reference!$E$7),15,IF(Reference!$E$7&lt;='Client Info'!O1748,25))))</f>
        <v>25</v>
      </c>
      <c r="F1748" s="19">
        <f>IF(OR('Client Info'!R1748=Reference!$B$4,'Client Info'!R1748=Reference!$B$5,'Client Info'!R1748=Reference!$B$6),25,0)</f>
        <v>0</v>
      </c>
      <c r="G1748" s="19">
        <f t="shared" ca="1" si="28"/>
        <v>50</v>
      </c>
      <c r="H1748" s="19" t="s">
        <v>1365</v>
      </c>
    </row>
    <row r="1749" spans="1:8" x14ac:dyDescent="0.35">
      <c r="A1749" s="7" t="str">
        <f>VLOOKUP(B1749,'Client Info'!$A:$B,2, FALSE)</f>
        <v>Ray Bowman</v>
      </c>
      <c r="B1749" s="19" t="str">
        <f>'Client Info'!A1749</f>
        <v>EDC2515</v>
      </c>
      <c r="C1749" s="19">
        <f ca="1">(IF('Client Info'!M1749="","",(IF(YEARFRAC('Client Info'!M1749,Reference!$C$4)&lt;1,0,IF(AND(YEARFRAC('Client Info'!M1749,Reference!$C$4)&gt;=1,YEARFRAC('Client Info'!M1749,Reference!$C$4)&lt;=3),5,IF(AND(YEARFRAC('Client Info'!M1749,Reference!$C$4)&gt;=4,YEARFRAC('Client Info'!M1749,Reference!$C$4)&lt;=7),15,IF(YEARFRAC('Client Info'!M1749,Reference!$C$4)&gt;=8,25,IF(YEARFRAC('Client Info'!M1749,Reference!$C$4)=YEARFRAC('Client Info'!M1749,Reference!$C$4),0,0))))))))</f>
        <v>0</v>
      </c>
      <c r="D1749" s="19">
        <f>IF(OR('Client Info'!J1749=Reference!$A$7),0,IF(OR(Reference!$A$5='Client Info'!J1749, 'Client Info'!J1749=Reference!$A$19,'Client Info'!J1749=Reference!$A$23,'Client Info'!J1749=Reference!$A$12),25, IF(OR('Client Info'!J1749=Reference!$A$6, 'Client Info'!J1749=Reference!$A$16),15, IF(OR('Client Info'!J1749=Reference!$A$4,'Client Info'!J1749=Reference!$A$13,'Client Info'!J1749=Reference!$A$17,),5,0))))</f>
        <v>25</v>
      </c>
      <c r="E1749" s="19">
        <f>IF('Client Info'!O1749&lt;Reference!$E$5,0,IF(AND('Client Info'!O1749&gt;=Reference!$E$5,'Client Info'!O1749&lt;Reference!$E$6),5,IF(AND('Client Info'!O1749&gt;=Reference!$E$6,'Client Info'!O1749&lt;Reference!$E$7),15,IF(Reference!$E$7&lt;='Client Info'!O1749,25))))</f>
        <v>0</v>
      </c>
      <c r="F1749" s="19">
        <f>IF(OR('Client Info'!R1749=Reference!$B$4,'Client Info'!R1749=Reference!$B$5,'Client Info'!R1749=Reference!$B$6),25,0)</f>
        <v>0</v>
      </c>
      <c r="G1749" s="19">
        <f t="shared" ca="1" si="28"/>
        <v>25</v>
      </c>
      <c r="H1749" s="19" t="s">
        <v>912</v>
      </c>
    </row>
    <row r="1750" spans="1:8" x14ac:dyDescent="0.35">
      <c r="A1750" s="7" t="str">
        <f>VLOOKUP(B1750,'Client Info'!$A:$B,2, FALSE)</f>
        <v>Ray Bowman</v>
      </c>
      <c r="B1750" s="19" t="str">
        <f>'Client Info'!A1750</f>
        <v>EDC0624</v>
      </c>
      <c r="C1750" s="19">
        <f ca="1">(IF('Client Info'!M1750="","",(IF(YEARFRAC('Client Info'!M1750,Reference!$C$4)&lt;1,0,IF(AND(YEARFRAC('Client Info'!M1750,Reference!$C$4)&gt;=1,YEARFRAC('Client Info'!M1750,Reference!$C$4)&lt;=3),5,IF(AND(YEARFRAC('Client Info'!M1750,Reference!$C$4)&gt;=4,YEARFRAC('Client Info'!M1750,Reference!$C$4)&lt;=7),15,IF(YEARFRAC('Client Info'!M1750,Reference!$C$4)&gt;=8,25,IF(YEARFRAC('Client Info'!M1750,Reference!$C$4)=YEARFRAC('Client Info'!M1750,Reference!$C$4),0,0))))))))</f>
        <v>15</v>
      </c>
      <c r="D1750" s="19">
        <f>IF(OR('Client Info'!J1750=Reference!$A$7),0,IF(OR(Reference!$A$5='Client Info'!J1750, 'Client Info'!J1750=Reference!$A$19,'Client Info'!J1750=Reference!$A$23,'Client Info'!J1750=Reference!$A$12),25, IF(OR('Client Info'!J1750=Reference!$A$6, 'Client Info'!J1750=Reference!$A$16),15, IF(OR('Client Info'!J1750=Reference!$A$4,'Client Info'!J1750=Reference!$A$13,'Client Info'!J1750=Reference!$A$17,),5,0))))</f>
        <v>25</v>
      </c>
      <c r="E1750" s="19">
        <f>IF('Client Info'!O1750&lt;Reference!$E$5,0,IF(AND('Client Info'!O1750&gt;=Reference!$E$5,'Client Info'!O1750&lt;Reference!$E$6),5,IF(AND('Client Info'!O1750&gt;=Reference!$E$6,'Client Info'!O1750&lt;Reference!$E$7),15,IF(Reference!$E$7&lt;='Client Info'!O1750,25))))</f>
        <v>15</v>
      </c>
      <c r="F1750" s="19">
        <f>IF(OR('Client Info'!R1750=Reference!$B$4,'Client Info'!R1750=Reference!$B$5,'Client Info'!R1750=Reference!$B$6),25,0)</f>
        <v>0</v>
      </c>
      <c r="G1750" s="19">
        <f t="shared" ca="1" si="28"/>
        <v>55</v>
      </c>
      <c r="H1750" s="19" t="s">
        <v>912</v>
      </c>
    </row>
    <row r="1751" spans="1:8" x14ac:dyDescent="0.35">
      <c r="A1751" s="7" t="str">
        <f>VLOOKUP(B1751,'Client Info'!$A:$B,2, FALSE)</f>
        <v>Georg Winkler</v>
      </c>
      <c r="B1751" s="19" t="str">
        <f>'Client Info'!A1751</f>
        <v>EDC1759g</v>
      </c>
      <c r="C1751" s="19">
        <f ca="1">(IF('Client Info'!M1751="","",(IF(YEARFRAC('Client Info'!M1751,Reference!$C$4)&lt;1,0,IF(AND(YEARFRAC('Client Info'!M1751,Reference!$C$4)&gt;=1,YEARFRAC('Client Info'!M1751,Reference!$C$4)&lt;=3),5,IF(AND(YEARFRAC('Client Info'!M1751,Reference!$C$4)&gt;=4,YEARFRAC('Client Info'!M1751,Reference!$C$4)&lt;=7),15,IF(YEARFRAC('Client Info'!M1751,Reference!$C$4)&gt;=8,25,IF(YEARFRAC('Client Info'!M1751,Reference!$C$4)=YEARFRAC('Client Info'!M1751,Reference!$C$4),0,0))))))))</f>
        <v>25</v>
      </c>
      <c r="D1751" s="19">
        <f>IF(OR('Client Info'!J1751=Reference!$A$7),0,IF(OR(Reference!$A$5='Client Info'!J1751, 'Client Info'!J1751=Reference!$A$19,'Client Info'!J1751=Reference!$A$23,'Client Info'!J1751=Reference!$A$12),25, IF(OR('Client Info'!J1751=Reference!$A$6, 'Client Info'!J1751=Reference!$A$16),15, IF(OR('Client Info'!J1751=Reference!$A$4,'Client Info'!J1751=Reference!$A$13,'Client Info'!J1751=Reference!$A$17,),5,0))))</f>
        <v>0</v>
      </c>
      <c r="E1751" s="19">
        <f>IF('Client Info'!O1751&lt;Reference!$E$5,0,IF(AND('Client Info'!O1751&gt;=Reference!$E$5,'Client Info'!O1751&lt;Reference!$E$6),5,IF(AND('Client Info'!O1751&gt;=Reference!$E$6,'Client Info'!O1751&lt;Reference!$E$7),15,IF(Reference!$E$7&lt;='Client Info'!O1751,25))))</f>
        <v>0</v>
      </c>
      <c r="F1751" s="19">
        <f>IF(OR('Client Info'!R1751=Reference!$B$4,'Client Info'!R1751=Reference!$B$5,'Client Info'!R1751=Reference!$B$6),25,0)</f>
        <v>0</v>
      </c>
      <c r="G1751" s="19">
        <f t="shared" ca="1" si="28"/>
        <v>25</v>
      </c>
      <c r="H1751" s="19" t="s">
        <v>1063</v>
      </c>
    </row>
    <row r="1752" spans="1:8" x14ac:dyDescent="0.35">
      <c r="A1752" s="7" t="str">
        <f>VLOOKUP(B1752,'Client Info'!$A:$B,2, FALSE)</f>
        <v>Eric J. Zackrison</v>
      </c>
      <c r="B1752" s="19" t="str">
        <f>'Client Info'!A1752</f>
        <v>EDC2255</v>
      </c>
      <c r="C1752" s="19">
        <f ca="1">(IF('Client Info'!M1752="","",(IF(YEARFRAC('Client Info'!M1752,Reference!$C$4)&lt;1,0,IF(AND(YEARFRAC('Client Info'!M1752,Reference!$C$4)&gt;=1,YEARFRAC('Client Info'!M1752,Reference!$C$4)&lt;=3),5,IF(AND(YEARFRAC('Client Info'!M1752,Reference!$C$4)&gt;=4,YEARFRAC('Client Info'!M1752,Reference!$C$4)&lt;=7),15,IF(YEARFRAC('Client Info'!M1752,Reference!$C$4)&gt;=8,25,IF(YEARFRAC('Client Info'!M1752,Reference!$C$4)=YEARFRAC('Client Info'!M1752,Reference!$C$4),0,0))))))))</f>
        <v>25</v>
      </c>
      <c r="D1752" s="19">
        <f>IF(OR('Client Info'!J1752=Reference!$A$7),0,IF(OR(Reference!$A$5='Client Info'!J1752, 'Client Info'!J1752=Reference!$A$19,'Client Info'!J1752=Reference!$A$23,'Client Info'!J1752=Reference!$A$12),25, IF(OR('Client Info'!J1752=Reference!$A$6, 'Client Info'!J1752=Reference!$A$16),15, IF(OR('Client Info'!J1752=Reference!$A$4,'Client Info'!J1752=Reference!$A$13,'Client Info'!J1752=Reference!$A$17,),5,0))))</f>
        <v>0</v>
      </c>
      <c r="E1752" s="19">
        <f>IF('Client Info'!O1752&lt;Reference!$E$5,0,IF(AND('Client Info'!O1752&gt;=Reference!$E$5,'Client Info'!O1752&lt;Reference!$E$6),5,IF(AND('Client Info'!O1752&gt;=Reference!$E$6,'Client Info'!O1752&lt;Reference!$E$7),15,IF(Reference!$E$7&lt;='Client Info'!O1752,25))))</f>
        <v>0</v>
      </c>
      <c r="F1752" s="19">
        <f>IF(OR('Client Info'!R1752=Reference!$B$4,'Client Info'!R1752=Reference!$B$5,'Client Info'!R1752=Reference!$B$6),25,0)</f>
        <v>0</v>
      </c>
      <c r="G1752" s="19">
        <f t="shared" ca="1" si="28"/>
        <v>25</v>
      </c>
      <c r="H1752" s="19" t="s">
        <v>1367</v>
      </c>
    </row>
    <row r="1753" spans="1:8" x14ac:dyDescent="0.35">
      <c r="A1753" s="7" t="str">
        <f>VLOOKUP(B1753,'Client Info'!$A:$B,2, FALSE)</f>
        <v>Mary Anne Rooney</v>
      </c>
      <c r="B1753" s="19" t="str">
        <f>'Client Info'!A1753</f>
        <v>EDC0401</v>
      </c>
      <c r="C1753" s="19">
        <f ca="1">(IF('Client Info'!M1753="","",(IF(YEARFRAC('Client Info'!M1753,Reference!$C$4)&lt;1,0,IF(AND(YEARFRAC('Client Info'!M1753,Reference!$C$4)&gt;=1,YEARFRAC('Client Info'!M1753,Reference!$C$4)&lt;=3),5,IF(AND(YEARFRAC('Client Info'!M1753,Reference!$C$4)&gt;=4,YEARFRAC('Client Info'!M1753,Reference!$C$4)&lt;=7),15,IF(YEARFRAC('Client Info'!M1753,Reference!$C$4)&gt;=8,25,IF(YEARFRAC('Client Info'!M1753,Reference!$C$4)=YEARFRAC('Client Info'!M1753,Reference!$C$4),0,0))))))))</f>
        <v>25</v>
      </c>
      <c r="D1753" s="19">
        <f>IF(OR('Client Info'!J1753=Reference!$A$7),0,IF(OR(Reference!$A$5='Client Info'!J1753, 'Client Info'!J1753=Reference!$A$19,'Client Info'!J1753=Reference!$A$23,'Client Info'!J1753=Reference!$A$12),25, IF(OR('Client Info'!J1753=Reference!$A$6, 'Client Info'!J1753=Reference!$A$16),15, IF(OR('Client Info'!J1753=Reference!$A$4,'Client Info'!J1753=Reference!$A$13,'Client Info'!J1753=Reference!$A$17,),5,0))))</f>
        <v>25</v>
      </c>
      <c r="E1753" s="19">
        <f>IF('Client Info'!O1753&lt;Reference!$E$5,0,IF(AND('Client Info'!O1753&gt;=Reference!$E$5,'Client Info'!O1753&lt;Reference!$E$6),5,IF(AND('Client Info'!O1753&gt;=Reference!$E$6,'Client Info'!O1753&lt;Reference!$E$7),15,IF(Reference!$E$7&lt;='Client Info'!O1753,25))))</f>
        <v>0</v>
      </c>
      <c r="F1753" s="19">
        <f>IF(OR('Client Info'!R1753=Reference!$B$4,'Client Info'!R1753=Reference!$B$5,'Client Info'!R1753=Reference!$B$6),25,0)</f>
        <v>0</v>
      </c>
      <c r="G1753" s="19">
        <f t="shared" ca="1" si="28"/>
        <v>50</v>
      </c>
      <c r="H1753" s="19" t="s">
        <v>1659</v>
      </c>
    </row>
    <row r="1754" spans="1:8" x14ac:dyDescent="0.35">
      <c r="A1754" s="7" t="str">
        <f>VLOOKUP(B1754,'Client Info'!$A:$B,2, FALSE)</f>
        <v>Karen Scuncio</v>
      </c>
      <c r="B1754" s="19" t="str">
        <f>'Client Info'!A1754</f>
        <v>EDC2617T</v>
      </c>
      <c r="C1754" s="19">
        <f ca="1">(IF('Client Info'!M1754="","",(IF(YEARFRAC('Client Info'!M1754,Reference!$C$4)&lt;1,0,IF(AND(YEARFRAC('Client Info'!M1754,Reference!$C$4)&gt;=1,YEARFRAC('Client Info'!M1754,Reference!$C$4)&lt;=3),5,IF(AND(YEARFRAC('Client Info'!M1754,Reference!$C$4)&gt;=4,YEARFRAC('Client Info'!M1754,Reference!$C$4)&lt;=7),15,IF(YEARFRAC('Client Info'!M1754,Reference!$C$4)&gt;=8,25,IF(YEARFRAC('Client Info'!M1754,Reference!$C$4)=YEARFRAC('Client Info'!M1754,Reference!$C$4),0,0))))))))</f>
        <v>15</v>
      </c>
      <c r="D1754" s="19">
        <f>IF(OR('Client Info'!J1754=Reference!$A$7),0,IF(OR(Reference!$A$5='Client Info'!J1754, 'Client Info'!J1754=Reference!$A$19,'Client Info'!J1754=Reference!$A$23,'Client Info'!J1754=Reference!$A$12),25, IF(OR('Client Info'!J1754=Reference!$A$6, 'Client Info'!J1754=Reference!$A$16),15, IF(OR('Client Info'!J1754=Reference!$A$4,'Client Info'!J1754=Reference!$A$13,'Client Info'!J1754=Reference!$A$17,),5,0))))</f>
        <v>25</v>
      </c>
      <c r="E1754" s="19">
        <f>IF('Client Info'!O1754&lt;Reference!$E$5,0,IF(AND('Client Info'!O1754&gt;=Reference!$E$5,'Client Info'!O1754&lt;Reference!$E$6),5,IF(AND('Client Info'!O1754&gt;=Reference!$E$6,'Client Info'!O1754&lt;Reference!$E$7),15,IF(Reference!$E$7&lt;='Client Info'!O1754,25))))</f>
        <v>0</v>
      </c>
      <c r="F1754" s="19">
        <f>IF(OR('Client Info'!R1754=Reference!$B$4,'Client Info'!R1754=Reference!$B$5,'Client Info'!R1754=Reference!$B$6),25,0)</f>
        <v>0</v>
      </c>
      <c r="G1754" s="19">
        <f t="shared" ca="1" si="28"/>
        <v>40</v>
      </c>
      <c r="H1754" s="19" t="s">
        <v>804</v>
      </c>
    </row>
    <row r="1755" spans="1:8" x14ac:dyDescent="0.35">
      <c r="A1755" s="7" t="str">
        <f>VLOOKUP(B1755,'Client Info'!$A:$B,2, FALSE)</f>
        <v>Georg Winkler</v>
      </c>
      <c r="B1755" s="19" t="str">
        <f>'Client Info'!A1755</f>
        <v>EDC1761g</v>
      </c>
      <c r="C1755" s="19">
        <f ca="1">(IF('Client Info'!M1755="","",(IF(YEARFRAC('Client Info'!M1755,Reference!$C$4)&lt;1,0,IF(AND(YEARFRAC('Client Info'!M1755,Reference!$C$4)&gt;=1,YEARFRAC('Client Info'!M1755,Reference!$C$4)&lt;=3),5,IF(AND(YEARFRAC('Client Info'!M1755,Reference!$C$4)&gt;=4,YEARFRAC('Client Info'!M1755,Reference!$C$4)&lt;=7),15,IF(YEARFRAC('Client Info'!M1755,Reference!$C$4)&gt;=8,25,IF(YEARFRAC('Client Info'!M1755,Reference!$C$4)=YEARFRAC('Client Info'!M1755,Reference!$C$4),0,0))))))))</f>
        <v>25</v>
      </c>
      <c r="D1755" s="19">
        <f>IF(OR('Client Info'!J1755=Reference!$A$7),0,IF(OR(Reference!$A$5='Client Info'!J1755, 'Client Info'!J1755=Reference!$A$19,'Client Info'!J1755=Reference!$A$23,'Client Info'!J1755=Reference!$A$12),25, IF(OR('Client Info'!J1755=Reference!$A$6, 'Client Info'!J1755=Reference!$A$16),15, IF(OR('Client Info'!J1755=Reference!$A$4,'Client Info'!J1755=Reference!$A$13,'Client Info'!J1755=Reference!$A$17,),5,0))))</f>
        <v>0</v>
      </c>
      <c r="E1755" s="19">
        <f>IF('Client Info'!O1755&lt;Reference!$E$5,0,IF(AND('Client Info'!O1755&gt;=Reference!$E$5,'Client Info'!O1755&lt;Reference!$E$6),5,IF(AND('Client Info'!O1755&gt;=Reference!$E$6,'Client Info'!O1755&lt;Reference!$E$7),15,IF(Reference!$E$7&lt;='Client Info'!O1755,25))))</f>
        <v>15</v>
      </c>
      <c r="F1755" s="19">
        <f>IF(OR('Client Info'!R1755=Reference!$B$4,'Client Info'!R1755=Reference!$B$5,'Client Info'!R1755=Reference!$B$6),25,0)</f>
        <v>0</v>
      </c>
      <c r="G1755" s="19">
        <f t="shared" ca="1" si="28"/>
        <v>40</v>
      </c>
      <c r="H1755" s="19" t="s">
        <v>1063</v>
      </c>
    </row>
    <row r="1756" spans="1:8" x14ac:dyDescent="0.35">
      <c r="A1756" s="7" t="str">
        <f>VLOOKUP(B1756,'Client Info'!$A:$B,2, FALSE)</f>
        <v>Ray Bowman</v>
      </c>
      <c r="B1756" s="19" t="str">
        <f>'Client Info'!A1756</f>
        <v>EDC2349</v>
      </c>
      <c r="C1756" s="19">
        <f ca="1">(IF('Client Info'!M1756="","",(IF(YEARFRAC('Client Info'!M1756,Reference!$C$4)&lt;1,0,IF(AND(YEARFRAC('Client Info'!M1756,Reference!$C$4)&gt;=1,YEARFRAC('Client Info'!M1756,Reference!$C$4)&lt;=3),5,IF(AND(YEARFRAC('Client Info'!M1756,Reference!$C$4)&gt;=4,YEARFRAC('Client Info'!M1756,Reference!$C$4)&lt;=7),15,IF(YEARFRAC('Client Info'!M1756,Reference!$C$4)&gt;=8,25,IF(YEARFRAC('Client Info'!M1756,Reference!$C$4)=YEARFRAC('Client Info'!M1756,Reference!$C$4),0,0))))))))</f>
        <v>5</v>
      </c>
      <c r="D1756" s="19">
        <f>IF(OR('Client Info'!J1756=Reference!$A$7),0,IF(OR(Reference!$A$5='Client Info'!J1756, 'Client Info'!J1756=Reference!$A$19,'Client Info'!J1756=Reference!$A$23,'Client Info'!J1756=Reference!$A$12),25, IF(OR('Client Info'!J1756=Reference!$A$6, 'Client Info'!J1756=Reference!$A$16),15, IF(OR('Client Info'!J1756=Reference!$A$4,'Client Info'!J1756=Reference!$A$13,'Client Info'!J1756=Reference!$A$17,),5,0))))</f>
        <v>0</v>
      </c>
      <c r="E1756" s="19">
        <f>IF('Client Info'!O1756&lt;Reference!$E$5,0,IF(AND('Client Info'!O1756&gt;=Reference!$E$5,'Client Info'!O1756&lt;Reference!$E$6),5,IF(AND('Client Info'!O1756&gt;=Reference!$E$6,'Client Info'!O1756&lt;Reference!$E$7),15,IF(Reference!$E$7&lt;='Client Info'!O1756,25))))</f>
        <v>0</v>
      </c>
      <c r="F1756" s="19">
        <f>IF(OR('Client Info'!R1756=Reference!$B$4,'Client Info'!R1756=Reference!$B$5,'Client Info'!R1756=Reference!$B$6),25,0)</f>
        <v>0</v>
      </c>
      <c r="G1756" s="19">
        <f t="shared" ref="G1756:G1819" ca="1" si="29">SUM(C1756:F1756)</f>
        <v>5</v>
      </c>
      <c r="H1756" s="19" t="s">
        <v>912</v>
      </c>
    </row>
    <row r="1757" spans="1:8" x14ac:dyDescent="0.35">
      <c r="A1757" s="7" t="str">
        <f>VLOOKUP(B1757,'Client Info'!$A:$B,2, FALSE)</f>
        <v>Georg Winkler</v>
      </c>
      <c r="B1757" s="19" t="str">
        <f>'Client Info'!A1757</f>
        <v>EDC1840g</v>
      </c>
      <c r="C1757" s="19" t="str">
        <f>(IF('Client Info'!M1757="","",(IF(YEARFRAC('Client Info'!M1757,Reference!$C$4)&lt;1,0,IF(AND(YEARFRAC('Client Info'!M1757,Reference!$C$4)&gt;=1,YEARFRAC('Client Info'!M1757,Reference!$C$4)&lt;=3),5,IF(AND(YEARFRAC('Client Info'!M1757,Reference!$C$4)&gt;=4,YEARFRAC('Client Info'!M1757,Reference!$C$4)&lt;=7),15,IF(YEARFRAC('Client Info'!M1757,Reference!$C$4)&gt;=8,25,IF(YEARFRAC('Client Info'!M1757,Reference!$C$4)=YEARFRAC('Client Info'!M1757,Reference!$C$4),0,0))))))))</f>
        <v/>
      </c>
      <c r="D1757" s="19">
        <f>IF(OR('Client Info'!J1757=Reference!$A$7),0,IF(OR(Reference!$A$5='Client Info'!J1757, 'Client Info'!J1757=Reference!$A$19,'Client Info'!J1757=Reference!$A$23,'Client Info'!J1757=Reference!$A$12),25, IF(OR('Client Info'!J1757=Reference!$A$6, 'Client Info'!J1757=Reference!$A$16),15, IF(OR('Client Info'!J1757=Reference!$A$4,'Client Info'!J1757=Reference!$A$13,'Client Info'!J1757=Reference!$A$17,),5,0))))</f>
        <v>5</v>
      </c>
      <c r="E1757" s="19">
        <f>IF('Client Info'!O1757&lt;Reference!$E$5,0,IF(AND('Client Info'!O1757&gt;=Reference!$E$5,'Client Info'!O1757&lt;Reference!$E$6),5,IF(AND('Client Info'!O1757&gt;=Reference!$E$6,'Client Info'!O1757&lt;Reference!$E$7),15,IF(Reference!$E$7&lt;='Client Info'!O1757,25))))</f>
        <v>0</v>
      </c>
      <c r="F1757" s="19">
        <f>IF(OR('Client Info'!R1757=Reference!$B$4,'Client Info'!R1757=Reference!$B$5,'Client Info'!R1757=Reference!$B$6),25,0)</f>
        <v>25</v>
      </c>
      <c r="G1757" s="19">
        <f t="shared" si="29"/>
        <v>30</v>
      </c>
      <c r="H1757" s="19" t="s">
        <v>1063</v>
      </c>
    </row>
    <row r="1758" spans="1:8" x14ac:dyDescent="0.35">
      <c r="A1758" s="7" t="str">
        <f>VLOOKUP(B1758,'Client Info'!$A:$B,2, FALSE)</f>
        <v>Rose Obetz</v>
      </c>
      <c r="B1758" s="19" t="str">
        <f>'Client Info'!A1758</f>
        <v>EDC1458</v>
      </c>
      <c r="C1758" s="19">
        <f ca="1">(IF('Client Info'!M1758="","",(IF(YEARFRAC('Client Info'!M1758,Reference!$C$4)&lt;1,0,IF(AND(YEARFRAC('Client Info'!M1758,Reference!$C$4)&gt;=1,YEARFRAC('Client Info'!M1758,Reference!$C$4)&lt;=3),5,IF(AND(YEARFRAC('Client Info'!M1758,Reference!$C$4)&gt;=4,YEARFRAC('Client Info'!M1758,Reference!$C$4)&lt;=7),15,IF(YEARFRAC('Client Info'!M1758,Reference!$C$4)&gt;=8,25,IF(YEARFRAC('Client Info'!M1758,Reference!$C$4)=YEARFRAC('Client Info'!M1758,Reference!$C$4),0,0))))))))</f>
        <v>15</v>
      </c>
      <c r="D1758" s="19">
        <f>IF(OR('Client Info'!J1758=Reference!$A$7),0,IF(OR(Reference!$A$5='Client Info'!J1758, 'Client Info'!J1758=Reference!$A$19,'Client Info'!J1758=Reference!$A$23,'Client Info'!J1758=Reference!$A$12),25, IF(OR('Client Info'!J1758=Reference!$A$6, 'Client Info'!J1758=Reference!$A$16),15, IF(OR('Client Info'!J1758=Reference!$A$4,'Client Info'!J1758=Reference!$A$13,'Client Info'!J1758=Reference!$A$17,),5,0))))</f>
        <v>15</v>
      </c>
      <c r="E1758" s="19">
        <f>IF('Client Info'!O1758&lt;Reference!$E$5,0,IF(AND('Client Info'!O1758&gt;=Reference!$E$5,'Client Info'!O1758&lt;Reference!$E$6),5,IF(AND('Client Info'!O1758&gt;=Reference!$E$6,'Client Info'!O1758&lt;Reference!$E$7),15,IF(Reference!$E$7&lt;='Client Info'!O1758,25))))</f>
        <v>5</v>
      </c>
      <c r="F1758" s="19">
        <f>IF(OR('Client Info'!R1758=Reference!$B$4,'Client Info'!R1758=Reference!$B$5,'Client Info'!R1758=Reference!$B$6),25,0)</f>
        <v>0</v>
      </c>
      <c r="G1758" s="19">
        <f t="shared" ca="1" si="29"/>
        <v>35</v>
      </c>
      <c r="H1758" s="19" t="s">
        <v>874</v>
      </c>
    </row>
    <row r="1759" spans="1:8" x14ac:dyDescent="0.35">
      <c r="A1759" s="7" t="str">
        <f>VLOOKUP(B1759,'Client Info'!$A:$B,2, FALSE)</f>
        <v>Bill Bartels</v>
      </c>
      <c r="B1759" s="19" t="str">
        <f>'Client Info'!A1759</f>
        <v>EDC2578</v>
      </c>
      <c r="C1759" s="19" t="str">
        <f>(IF('Client Info'!M1759="","",(IF(YEARFRAC('Client Info'!M1759,Reference!$C$4)&lt;1,0,IF(AND(YEARFRAC('Client Info'!M1759,Reference!$C$4)&gt;=1,YEARFRAC('Client Info'!M1759,Reference!$C$4)&lt;=3),5,IF(AND(YEARFRAC('Client Info'!M1759,Reference!$C$4)&gt;=4,YEARFRAC('Client Info'!M1759,Reference!$C$4)&lt;=7),15,IF(YEARFRAC('Client Info'!M1759,Reference!$C$4)&gt;=8,25,IF(YEARFRAC('Client Info'!M1759,Reference!$C$4)=YEARFRAC('Client Info'!M1759,Reference!$C$4),0,0))))))))</f>
        <v/>
      </c>
      <c r="D1759" s="19">
        <f>IF(OR('Client Info'!J1759=Reference!$A$7),0,IF(OR(Reference!$A$5='Client Info'!J1759, 'Client Info'!J1759=Reference!$A$19,'Client Info'!J1759=Reference!$A$23,'Client Info'!J1759=Reference!$A$12),25, IF(OR('Client Info'!J1759=Reference!$A$6, 'Client Info'!J1759=Reference!$A$16),15, IF(OR('Client Info'!J1759=Reference!$A$4,'Client Info'!J1759=Reference!$A$13,'Client Info'!J1759=Reference!$A$17,),5,0))))</f>
        <v>0</v>
      </c>
      <c r="E1759" s="19">
        <f>IF('Client Info'!O1759&lt;Reference!$E$5,0,IF(AND('Client Info'!O1759&gt;=Reference!$E$5,'Client Info'!O1759&lt;Reference!$E$6),5,IF(AND('Client Info'!O1759&gt;=Reference!$E$6,'Client Info'!O1759&lt;Reference!$E$7),15,IF(Reference!$E$7&lt;='Client Info'!O1759,25))))</f>
        <v>0</v>
      </c>
      <c r="F1759" s="19">
        <f>IF(OR('Client Info'!R1759=Reference!$B$4,'Client Info'!R1759=Reference!$B$5,'Client Info'!R1759=Reference!$B$6),25,0)</f>
        <v>0</v>
      </c>
      <c r="G1759" s="19">
        <f t="shared" si="29"/>
        <v>0</v>
      </c>
      <c r="H1759" s="19" t="s">
        <v>812</v>
      </c>
    </row>
    <row r="1760" spans="1:8" x14ac:dyDescent="0.35">
      <c r="A1760" s="7" t="str">
        <f>VLOOKUP(B1760,'Client Info'!$A:$B,2, FALSE)</f>
        <v>Ray Bowman</v>
      </c>
      <c r="B1760" s="19" t="str">
        <f>'Client Info'!A1760</f>
        <v>EDC2412</v>
      </c>
      <c r="C1760" s="19" t="str">
        <f>(IF('Client Info'!M1760="","",(IF(YEARFRAC('Client Info'!M1760,Reference!$C$4)&lt;1,0,IF(AND(YEARFRAC('Client Info'!M1760,Reference!$C$4)&gt;=1,YEARFRAC('Client Info'!M1760,Reference!$C$4)&lt;=3),5,IF(AND(YEARFRAC('Client Info'!M1760,Reference!$C$4)&gt;=4,YEARFRAC('Client Info'!M1760,Reference!$C$4)&lt;=7),15,IF(YEARFRAC('Client Info'!M1760,Reference!$C$4)&gt;=8,25,IF(YEARFRAC('Client Info'!M1760,Reference!$C$4)=YEARFRAC('Client Info'!M1760,Reference!$C$4),0,0))))))))</f>
        <v/>
      </c>
      <c r="D1760" s="19">
        <f>IF(OR('Client Info'!J1760=Reference!$A$7),0,IF(OR(Reference!$A$5='Client Info'!J1760, 'Client Info'!J1760=Reference!$A$19,'Client Info'!J1760=Reference!$A$23,'Client Info'!J1760=Reference!$A$12),25, IF(OR('Client Info'!J1760=Reference!$A$6, 'Client Info'!J1760=Reference!$A$16),15, IF(OR('Client Info'!J1760=Reference!$A$4,'Client Info'!J1760=Reference!$A$13,'Client Info'!J1760=Reference!$A$17,),5,0))))</f>
        <v>5</v>
      </c>
      <c r="E1760" s="19">
        <f>IF('Client Info'!O1760&lt;Reference!$E$5,0,IF(AND('Client Info'!O1760&gt;=Reference!$E$5,'Client Info'!O1760&lt;Reference!$E$6),5,IF(AND('Client Info'!O1760&gt;=Reference!$E$6,'Client Info'!O1760&lt;Reference!$E$7),15,IF(Reference!$E$7&lt;='Client Info'!O1760,25))))</f>
        <v>0</v>
      </c>
      <c r="F1760" s="19">
        <f>IF(OR('Client Info'!R1760=Reference!$B$4,'Client Info'!R1760=Reference!$B$5,'Client Info'!R1760=Reference!$B$6),25,0)</f>
        <v>0</v>
      </c>
      <c r="G1760" s="19">
        <f t="shared" si="29"/>
        <v>5</v>
      </c>
      <c r="H1760" s="19" t="s">
        <v>912</v>
      </c>
    </row>
    <row r="1761" spans="1:8" x14ac:dyDescent="0.35">
      <c r="A1761" s="7" t="str">
        <f>VLOOKUP(B1761,'Client Info'!$A:$B,2, FALSE)</f>
        <v>Alondra Gaytan</v>
      </c>
      <c r="B1761" s="19" t="str">
        <f>'Client Info'!A1761</f>
        <v>EDC2242</v>
      </c>
      <c r="C1761" s="19">
        <f ca="1">(IF('Client Info'!M1761="","",(IF(YEARFRAC('Client Info'!M1761,Reference!$C$4)&lt;1,0,IF(AND(YEARFRAC('Client Info'!M1761,Reference!$C$4)&gt;=1,YEARFRAC('Client Info'!M1761,Reference!$C$4)&lt;=3),5,IF(AND(YEARFRAC('Client Info'!M1761,Reference!$C$4)&gt;=4,YEARFRAC('Client Info'!M1761,Reference!$C$4)&lt;=7),15,IF(YEARFRAC('Client Info'!M1761,Reference!$C$4)&gt;=8,25,IF(YEARFRAC('Client Info'!M1761,Reference!$C$4)=YEARFRAC('Client Info'!M1761,Reference!$C$4),0,0))))))))</f>
        <v>25</v>
      </c>
      <c r="D1761" s="19">
        <f>IF(OR('Client Info'!J1761=Reference!$A$7),0,IF(OR(Reference!$A$5='Client Info'!J1761, 'Client Info'!J1761=Reference!$A$19,'Client Info'!J1761=Reference!$A$23,'Client Info'!J1761=Reference!$A$12),25, IF(OR('Client Info'!J1761=Reference!$A$6, 'Client Info'!J1761=Reference!$A$16),15, IF(OR('Client Info'!J1761=Reference!$A$4,'Client Info'!J1761=Reference!$A$13,'Client Info'!J1761=Reference!$A$17,),5,0))))</f>
        <v>25</v>
      </c>
      <c r="E1761" s="19">
        <f>IF('Client Info'!O1761&lt;Reference!$E$5,0,IF(AND('Client Info'!O1761&gt;=Reference!$E$5,'Client Info'!O1761&lt;Reference!$E$6),5,IF(AND('Client Info'!O1761&gt;=Reference!$E$6,'Client Info'!O1761&lt;Reference!$E$7),15,IF(Reference!$E$7&lt;='Client Info'!O1761,25))))</f>
        <v>0</v>
      </c>
      <c r="F1761" s="19">
        <f>IF(OR('Client Info'!R1761=Reference!$B$4,'Client Info'!R1761=Reference!$B$5,'Client Info'!R1761=Reference!$B$6),25,0)</f>
        <v>0</v>
      </c>
      <c r="G1761" s="19">
        <f t="shared" ca="1" si="29"/>
        <v>50</v>
      </c>
      <c r="H1761" s="19" t="s">
        <v>885</v>
      </c>
    </row>
    <row r="1762" spans="1:8" x14ac:dyDescent="0.35">
      <c r="A1762" s="7" t="str">
        <f>VLOOKUP(B1762,'Client Info'!$A:$B,2, FALSE)</f>
        <v>Alondra Gaytan</v>
      </c>
      <c r="B1762" s="19" t="str">
        <f>'Client Info'!A1762</f>
        <v>EDC3034</v>
      </c>
      <c r="C1762" s="19" t="str">
        <f>(IF('Client Info'!M1762="","",(IF(YEARFRAC('Client Info'!M1762,Reference!$C$4)&lt;1,0,IF(AND(YEARFRAC('Client Info'!M1762,Reference!$C$4)&gt;=1,YEARFRAC('Client Info'!M1762,Reference!$C$4)&lt;=3),5,IF(AND(YEARFRAC('Client Info'!M1762,Reference!$C$4)&gt;=4,YEARFRAC('Client Info'!M1762,Reference!$C$4)&lt;=7),15,IF(YEARFRAC('Client Info'!M1762,Reference!$C$4)&gt;=8,25,IF(YEARFRAC('Client Info'!M1762,Reference!$C$4)=YEARFRAC('Client Info'!M1762,Reference!$C$4),0,0))))))))</f>
        <v/>
      </c>
      <c r="D1762" s="19">
        <f>IF(OR('Client Info'!J1762=Reference!$A$7),0,IF(OR(Reference!$A$5='Client Info'!J1762, 'Client Info'!J1762=Reference!$A$19,'Client Info'!J1762=Reference!$A$23,'Client Info'!J1762=Reference!$A$12),25, IF(OR('Client Info'!J1762=Reference!$A$6, 'Client Info'!J1762=Reference!$A$16),15, IF(OR('Client Info'!J1762=Reference!$A$4,'Client Info'!J1762=Reference!$A$13,'Client Info'!J1762=Reference!$A$17,),5,0))))</f>
        <v>0</v>
      </c>
      <c r="E1762" s="19">
        <f>IF('Client Info'!O1762&lt;Reference!$E$5,0,IF(AND('Client Info'!O1762&gt;=Reference!$E$5,'Client Info'!O1762&lt;Reference!$E$6),5,IF(AND('Client Info'!O1762&gt;=Reference!$E$6,'Client Info'!O1762&lt;Reference!$E$7),15,IF(Reference!$E$7&lt;='Client Info'!O1762,25))))</f>
        <v>0</v>
      </c>
      <c r="F1762" s="19">
        <f>IF(OR('Client Info'!R1762=Reference!$B$4,'Client Info'!R1762=Reference!$B$5,'Client Info'!R1762=Reference!$B$6),25,0)</f>
        <v>0</v>
      </c>
      <c r="G1762" s="19">
        <f t="shared" si="29"/>
        <v>0</v>
      </c>
      <c r="H1762" s="19" t="s">
        <v>885</v>
      </c>
    </row>
    <row r="1763" spans="1:8" x14ac:dyDescent="0.35">
      <c r="A1763" s="7" t="str">
        <f>VLOOKUP(B1763,'Client Info'!$A:$B,2, FALSE)</f>
        <v>Sylvia Martini</v>
      </c>
      <c r="B1763" s="19" t="str">
        <f>'Client Info'!A1763</f>
        <v>EDC2435</v>
      </c>
      <c r="C1763" s="19">
        <f ca="1">(IF('Client Info'!M1763="","",(IF(YEARFRAC('Client Info'!M1763,Reference!$C$4)&lt;1,0,IF(AND(YEARFRAC('Client Info'!M1763,Reference!$C$4)&gt;=1,YEARFRAC('Client Info'!M1763,Reference!$C$4)&lt;=3),5,IF(AND(YEARFRAC('Client Info'!M1763,Reference!$C$4)&gt;=4,YEARFRAC('Client Info'!M1763,Reference!$C$4)&lt;=7),15,IF(YEARFRAC('Client Info'!M1763,Reference!$C$4)&gt;=8,25,IF(YEARFRAC('Client Info'!M1763,Reference!$C$4)=YEARFRAC('Client Info'!M1763,Reference!$C$4),0,0))))))))</f>
        <v>5</v>
      </c>
      <c r="D1763" s="19">
        <f>IF(OR('Client Info'!J1763=Reference!$A$7),0,IF(OR(Reference!$A$5='Client Info'!J1763, 'Client Info'!J1763=Reference!$A$19,'Client Info'!J1763=Reference!$A$23,'Client Info'!J1763=Reference!$A$12),25, IF(OR('Client Info'!J1763=Reference!$A$6, 'Client Info'!J1763=Reference!$A$16),15, IF(OR('Client Info'!J1763=Reference!$A$4,'Client Info'!J1763=Reference!$A$13,'Client Info'!J1763=Reference!$A$17,),5,0))))</f>
        <v>5</v>
      </c>
      <c r="E1763" s="19">
        <f>IF('Client Info'!O1763&lt;Reference!$E$5,0,IF(AND('Client Info'!O1763&gt;=Reference!$E$5,'Client Info'!O1763&lt;Reference!$E$6),5,IF(AND('Client Info'!O1763&gt;=Reference!$E$6,'Client Info'!O1763&lt;Reference!$E$7),15,IF(Reference!$E$7&lt;='Client Info'!O1763,25))))</f>
        <v>0</v>
      </c>
      <c r="F1763" s="19">
        <f>IF(OR('Client Info'!R1763=Reference!$B$4,'Client Info'!R1763=Reference!$B$5,'Client Info'!R1763=Reference!$B$6),25,0)</f>
        <v>0</v>
      </c>
      <c r="G1763" s="19">
        <f t="shared" ca="1" si="29"/>
        <v>10</v>
      </c>
      <c r="H1763" s="19" t="s">
        <v>822</v>
      </c>
    </row>
    <row r="1764" spans="1:8" x14ac:dyDescent="0.35">
      <c r="A1764" s="7" t="str">
        <f>VLOOKUP(B1764,'Client Info'!$A:$B,2, FALSE)</f>
        <v>Pat Sweeney</v>
      </c>
      <c r="B1764" s="19" t="str">
        <f>'Client Info'!A1764</f>
        <v>EDC1666</v>
      </c>
      <c r="C1764" s="19">
        <f ca="1">(IF('Client Info'!M1764="","",(IF(YEARFRAC('Client Info'!M1764,Reference!$C$4)&lt;1,0,IF(AND(YEARFRAC('Client Info'!M1764,Reference!$C$4)&gt;=1,YEARFRAC('Client Info'!M1764,Reference!$C$4)&lt;=3),5,IF(AND(YEARFRAC('Client Info'!M1764,Reference!$C$4)&gt;=4,YEARFRAC('Client Info'!M1764,Reference!$C$4)&lt;=7),15,IF(YEARFRAC('Client Info'!M1764,Reference!$C$4)&gt;=8,25,IF(YEARFRAC('Client Info'!M1764,Reference!$C$4)=YEARFRAC('Client Info'!M1764,Reference!$C$4),0,0))))))))</f>
        <v>15</v>
      </c>
      <c r="D1764" s="19">
        <f>IF(OR('Client Info'!J1764=Reference!$A$7),0,IF(OR(Reference!$A$5='Client Info'!J1764, 'Client Info'!J1764=Reference!$A$19,'Client Info'!J1764=Reference!$A$23,'Client Info'!J1764=Reference!$A$12),25, IF(OR('Client Info'!J1764=Reference!$A$6, 'Client Info'!J1764=Reference!$A$16),15, IF(OR('Client Info'!J1764=Reference!$A$4,'Client Info'!J1764=Reference!$A$13,'Client Info'!J1764=Reference!$A$17,),5,0))))</f>
        <v>15</v>
      </c>
      <c r="E1764" s="19">
        <f>IF('Client Info'!O1764&lt;Reference!$E$5,0,IF(AND('Client Info'!O1764&gt;=Reference!$E$5,'Client Info'!O1764&lt;Reference!$E$6),5,IF(AND('Client Info'!O1764&gt;=Reference!$E$6,'Client Info'!O1764&lt;Reference!$E$7),15,IF(Reference!$E$7&lt;='Client Info'!O1764,25))))</f>
        <v>0</v>
      </c>
      <c r="F1764" s="19">
        <f>IF(OR('Client Info'!R1764=Reference!$B$4,'Client Info'!R1764=Reference!$B$5,'Client Info'!R1764=Reference!$B$6),25,0)</f>
        <v>0</v>
      </c>
      <c r="G1764" s="19">
        <f t="shared" ca="1" si="29"/>
        <v>30</v>
      </c>
      <c r="H1764" s="19" t="s">
        <v>796</v>
      </c>
    </row>
    <row r="1765" spans="1:8" x14ac:dyDescent="0.35">
      <c r="A1765" s="7" t="str">
        <f>VLOOKUP(B1765,'Client Info'!$A:$B,2, FALSE)</f>
        <v>Julie Samson</v>
      </c>
      <c r="B1765" s="19" t="str">
        <f>'Client Info'!A1765</f>
        <v>EDC2761</v>
      </c>
      <c r="C1765" s="19">
        <f ca="1">(IF('Client Info'!M1765="","",(IF(YEARFRAC('Client Info'!M1765,Reference!$C$4)&lt;1,0,IF(AND(YEARFRAC('Client Info'!M1765,Reference!$C$4)&gt;=1,YEARFRAC('Client Info'!M1765,Reference!$C$4)&lt;=3),5,IF(AND(YEARFRAC('Client Info'!M1765,Reference!$C$4)&gt;=4,YEARFRAC('Client Info'!M1765,Reference!$C$4)&lt;=7),15,IF(YEARFRAC('Client Info'!M1765,Reference!$C$4)&gt;=8,25,IF(YEARFRAC('Client Info'!M1765,Reference!$C$4)=YEARFRAC('Client Info'!M1765,Reference!$C$4),0,0))))))))</f>
        <v>0</v>
      </c>
      <c r="D1765" s="19">
        <f>IF(OR('Client Info'!J1765=Reference!$A$7),0,IF(OR(Reference!$A$5='Client Info'!J1765, 'Client Info'!J1765=Reference!$A$19,'Client Info'!J1765=Reference!$A$23,'Client Info'!J1765=Reference!$A$12),25, IF(OR('Client Info'!J1765=Reference!$A$6, 'Client Info'!J1765=Reference!$A$16),15, IF(OR('Client Info'!J1765=Reference!$A$4,'Client Info'!J1765=Reference!$A$13,'Client Info'!J1765=Reference!$A$17,),5,0))))</f>
        <v>5</v>
      </c>
      <c r="E1765" s="19">
        <f>IF('Client Info'!O1765&lt;Reference!$E$5,0,IF(AND('Client Info'!O1765&gt;=Reference!$E$5,'Client Info'!O1765&lt;Reference!$E$6),5,IF(AND('Client Info'!O1765&gt;=Reference!$E$6,'Client Info'!O1765&lt;Reference!$E$7),15,IF(Reference!$E$7&lt;='Client Info'!O1765,25))))</f>
        <v>0</v>
      </c>
      <c r="F1765" s="19">
        <f>IF(OR('Client Info'!R1765=Reference!$B$4,'Client Info'!R1765=Reference!$B$5,'Client Info'!R1765=Reference!$B$6),25,0)</f>
        <v>0</v>
      </c>
      <c r="G1765" s="19">
        <f t="shared" ca="1" si="29"/>
        <v>5</v>
      </c>
      <c r="H1765" s="19" t="s">
        <v>835</v>
      </c>
    </row>
    <row r="1766" spans="1:8" x14ac:dyDescent="0.35">
      <c r="A1766" s="7" t="str">
        <f>VLOOKUP(B1766,'Client Info'!$A:$B,2, FALSE)</f>
        <v>David Standen</v>
      </c>
      <c r="B1766" s="19" t="str">
        <f>'Client Info'!A1766</f>
        <v>EDC1786</v>
      </c>
      <c r="C1766" s="19">
        <f ca="1">(IF('Client Info'!M1766="","",(IF(YEARFRAC('Client Info'!M1766,Reference!$C$4)&lt;1,0,IF(AND(YEARFRAC('Client Info'!M1766,Reference!$C$4)&gt;=1,YEARFRAC('Client Info'!M1766,Reference!$C$4)&lt;=3),5,IF(AND(YEARFRAC('Client Info'!M1766,Reference!$C$4)&gt;=4,YEARFRAC('Client Info'!M1766,Reference!$C$4)&lt;=7),15,IF(YEARFRAC('Client Info'!M1766,Reference!$C$4)&gt;=8,25,IF(YEARFRAC('Client Info'!M1766,Reference!$C$4)=YEARFRAC('Client Info'!M1766,Reference!$C$4),0,0))))))))</f>
        <v>25</v>
      </c>
      <c r="D1766" s="19">
        <f>IF(OR('Client Info'!J1766=Reference!$A$7),0,IF(OR(Reference!$A$5='Client Info'!J1766, 'Client Info'!J1766=Reference!$A$19,'Client Info'!J1766=Reference!$A$23,'Client Info'!J1766=Reference!$A$12),25, IF(OR('Client Info'!J1766=Reference!$A$6, 'Client Info'!J1766=Reference!$A$16),15, IF(OR('Client Info'!J1766=Reference!$A$4,'Client Info'!J1766=Reference!$A$13,'Client Info'!J1766=Reference!$A$17,),5,0))))</f>
        <v>0</v>
      </c>
      <c r="E1766" s="19">
        <f>IF('Client Info'!O1766&lt;Reference!$E$5,0,IF(AND('Client Info'!O1766&gt;=Reference!$E$5,'Client Info'!O1766&lt;Reference!$E$6),5,IF(AND('Client Info'!O1766&gt;=Reference!$E$6,'Client Info'!O1766&lt;Reference!$E$7),15,IF(Reference!$E$7&lt;='Client Info'!O1766,25))))</f>
        <v>0</v>
      </c>
      <c r="F1766" s="19">
        <f>IF(OR('Client Info'!R1766=Reference!$B$4,'Client Info'!R1766=Reference!$B$5,'Client Info'!R1766=Reference!$B$6),25,0)</f>
        <v>0</v>
      </c>
      <c r="G1766" s="19">
        <f t="shared" ca="1" si="29"/>
        <v>25</v>
      </c>
      <c r="H1766" s="19" t="s">
        <v>1652</v>
      </c>
    </row>
    <row r="1767" spans="1:8" x14ac:dyDescent="0.35">
      <c r="A1767" s="7" t="str">
        <f>VLOOKUP(B1767,'Client Info'!$A:$B,2, FALSE)</f>
        <v>Alondra Gaytan</v>
      </c>
      <c r="B1767" s="19" t="str">
        <f>'Client Info'!A1767</f>
        <v>EDC1940g</v>
      </c>
      <c r="C1767" s="19">
        <f ca="1">(IF('Client Info'!M1767="","",(IF(YEARFRAC('Client Info'!M1767,Reference!$C$4)&lt;1,0,IF(AND(YEARFRAC('Client Info'!M1767,Reference!$C$4)&gt;=1,YEARFRAC('Client Info'!M1767,Reference!$C$4)&lt;=3),5,IF(AND(YEARFRAC('Client Info'!M1767,Reference!$C$4)&gt;=4,YEARFRAC('Client Info'!M1767,Reference!$C$4)&lt;=7),15,IF(YEARFRAC('Client Info'!M1767,Reference!$C$4)&gt;=8,25,IF(YEARFRAC('Client Info'!M1767,Reference!$C$4)=YEARFRAC('Client Info'!M1767,Reference!$C$4),0,0))))))))</f>
        <v>25</v>
      </c>
      <c r="D1767" s="19">
        <f>IF(OR('Client Info'!J1767=Reference!$A$7),0,IF(OR(Reference!$A$5='Client Info'!J1767, 'Client Info'!J1767=Reference!$A$19,'Client Info'!J1767=Reference!$A$23,'Client Info'!J1767=Reference!$A$12),25, IF(OR('Client Info'!J1767=Reference!$A$6, 'Client Info'!J1767=Reference!$A$16),15, IF(OR('Client Info'!J1767=Reference!$A$4,'Client Info'!J1767=Reference!$A$13,'Client Info'!J1767=Reference!$A$17,),5,0))))</f>
        <v>0</v>
      </c>
      <c r="E1767" s="19">
        <f>IF('Client Info'!O1767&lt;Reference!$E$5,0,IF(AND('Client Info'!O1767&gt;=Reference!$E$5,'Client Info'!O1767&lt;Reference!$E$6),5,IF(AND('Client Info'!O1767&gt;=Reference!$E$6,'Client Info'!O1767&lt;Reference!$E$7),15,IF(Reference!$E$7&lt;='Client Info'!O1767,25))))</f>
        <v>0</v>
      </c>
      <c r="F1767" s="19">
        <f>IF(OR('Client Info'!R1767=Reference!$B$4,'Client Info'!R1767=Reference!$B$5,'Client Info'!R1767=Reference!$B$6),25,0)</f>
        <v>25</v>
      </c>
      <c r="G1767" s="19">
        <f t="shared" ca="1" si="29"/>
        <v>50</v>
      </c>
      <c r="H1767" s="19" t="s">
        <v>885</v>
      </c>
    </row>
    <row r="1768" spans="1:8" x14ac:dyDescent="0.35">
      <c r="A1768" s="7" t="str">
        <f>VLOOKUP(B1768,'Client Info'!$A:$B,2, FALSE)</f>
        <v>Ken Higgins</v>
      </c>
      <c r="B1768" s="19" t="str">
        <f>'Client Info'!A1768</f>
        <v>EDC1707g</v>
      </c>
      <c r="C1768" s="19">
        <f ca="1">(IF('Client Info'!M1768="","",(IF(YEARFRAC('Client Info'!M1768,Reference!$C$4)&lt;1,0,IF(AND(YEARFRAC('Client Info'!M1768,Reference!$C$4)&gt;=1,YEARFRAC('Client Info'!M1768,Reference!$C$4)&lt;=3),5,IF(AND(YEARFRAC('Client Info'!M1768,Reference!$C$4)&gt;=4,YEARFRAC('Client Info'!M1768,Reference!$C$4)&lt;=7),15,IF(YEARFRAC('Client Info'!M1768,Reference!$C$4)&gt;=8,25,IF(YEARFRAC('Client Info'!M1768,Reference!$C$4)=YEARFRAC('Client Info'!M1768,Reference!$C$4),0,0))))))))</f>
        <v>0</v>
      </c>
      <c r="D1768" s="19">
        <f>IF(OR('Client Info'!J1768=Reference!$A$7),0,IF(OR(Reference!$A$5='Client Info'!J1768, 'Client Info'!J1768=Reference!$A$19,'Client Info'!J1768=Reference!$A$23,'Client Info'!J1768=Reference!$A$12),25, IF(OR('Client Info'!J1768=Reference!$A$6, 'Client Info'!J1768=Reference!$A$16),15, IF(OR('Client Info'!J1768=Reference!$A$4,'Client Info'!J1768=Reference!$A$13,'Client Info'!J1768=Reference!$A$17,),5,0))))</f>
        <v>0</v>
      </c>
      <c r="E1768" s="19">
        <f>IF('Client Info'!O1768&lt;Reference!$E$5,0,IF(AND('Client Info'!O1768&gt;=Reference!$E$5,'Client Info'!O1768&lt;Reference!$E$6),5,IF(AND('Client Info'!O1768&gt;=Reference!$E$6,'Client Info'!O1768&lt;Reference!$E$7),15,IF(Reference!$E$7&lt;='Client Info'!O1768,25))))</f>
        <v>0</v>
      </c>
      <c r="F1768" s="19">
        <f>IF(OR('Client Info'!R1768=Reference!$B$4,'Client Info'!R1768=Reference!$B$5,'Client Info'!R1768=Reference!$B$6),25,0)</f>
        <v>0</v>
      </c>
      <c r="G1768" s="19">
        <f t="shared" ca="1" si="29"/>
        <v>0</v>
      </c>
      <c r="H1768" s="19" t="s">
        <v>2520</v>
      </c>
    </row>
    <row r="1769" spans="1:8" x14ac:dyDescent="0.35">
      <c r="A1769" s="7" t="str">
        <f>VLOOKUP(B1769,'Client Info'!$A:$B,2, FALSE)</f>
        <v>Ray Bowman</v>
      </c>
      <c r="B1769" s="19" t="str">
        <f>'Client Info'!A1769</f>
        <v>EDC2352T</v>
      </c>
      <c r="C1769" s="19">
        <f ca="1">(IF('Client Info'!M1769="","",(IF(YEARFRAC('Client Info'!M1769,Reference!$C$4)&lt;1,0,IF(AND(YEARFRAC('Client Info'!M1769,Reference!$C$4)&gt;=1,YEARFRAC('Client Info'!M1769,Reference!$C$4)&lt;=3),5,IF(AND(YEARFRAC('Client Info'!M1769,Reference!$C$4)&gt;=4,YEARFRAC('Client Info'!M1769,Reference!$C$4)&lt;=7),15,IF(YEARFRAC('Client Info'!M1769,Reference!$C$4)&gt;=8,25,IF(YEARFRAC('Client Info'!M1769,Reference!$C$4)=YEARFRAC('Client Info'!M1769,Reference!$C$4),0,0))))))))</f>
        <v>25</v>
      </c>
      <c r="D1769" s="19">
        <f>IF(OR('Client Info'!J1769=Reference!$A$7),0,IF(OR(Reference!$A$5='Client Info'!J1769, 'Client Info'!J1769=Reference!$A$19,'Client Info'!J1769=Reference!$A$23,'Client Info'!J1769=Reference!$A$12),25, IF(OR('Client Info'!J1769=Reference!$A$6, 'Client Info'!J1769=Reference!$A$16),15, IF(OR('Client Info'!J1769=Reference!$A$4,'Client Info'!J1769=Reference!$A$13,'Client Info'!J1769=Reference!$A$17,),5,0))))</f>
        <v>5</v>
      </c>
      <c r="E1769" s="19">
        <f>IF('Client Info'!O1769&lt;Reference!$E$5,0,IF(AND('Client Info'!O1769&gt;=Reference!$E$5,'Client Info'!O1769&lt;Reference!$E$6),5,IF(AND('Client Info'!O1769&gt;=Reference!$E$6,'Client Info'!O1769&lt;Reference!$E$7),15,IF(Reference!$E$7&lt;='Client Info'!O1769,25))))</f>
        <v>0</v>
      </c>
      <c r="F1769" s="19">
        <f>IF(OR('Client Info'!R1769=Reference!$B$4,'Client Info'!R1769=Reference!$B$5,'Client Info'!R1769=Reference!$B$6),25,0)</f>
        <v>0</v>
      </c>
      <c r="G1769" s="19">
        <f t="shared" ca="1" si="29"/>
        <v>30</v>
      </c>
      <c r="H1769" s="19" t="s">
        <v>912</v>
      </c>
    </row>
    <row r="1770" spans="1:8" x14ac:dyDescent="0.35">
      <c r="A1770" s="7" t="str">
        <f>VLOOKUP(B1770,'Client Info'!$A:$B,2, FALSE)</f>
        <v>Bill Bartels</v>
      </c>
      <c r="B1770" s="19" t="str">
        <f>'Client Info'!A1770</f>
        <v>EDC2618</v>
      </c>
      <c r="C1770" s="19" t="str">
        <f>(IF('Client Info'!M1770="","",(IF(YEARFRAC('Client Info'!M1770,Reference!$C$4)&lt;1,0,IF(AND(YEARFRAC('Client Info'!M1770,Reference!$C$4)&gt;=1,YEARFRAC('Client Info'!M1770,Reference!$C$4)&lt;=3),5,IF(AND(YEARFRAC('Client Info'!M1770,Reference!$C$4)&gt;=4,YEARFRAC('Client Info'!M1770,Reference!$C$4)&lt;=7),15,IF(YEARFRAC('Client Info'!M1770,Reference!$C$4)&gt;=8,25,IF(YEARFRAC('Client Info'!M1770,Reference!$C$4)=YEARFRAC('Client Info'!M1770,Reference!$C$4),0,0))))))))</f>
        <v/>
      </c>
      <c r="D1770" s="19">
        <f>IF(OR('Client Info'!J1770=Reference!$A$7),0,IF(OR(Reference!$A$5='Client Info'!J1770, 'Client Info'!J1770=Reference!$A$19,'Client Info'!J1770=Reference!$A$23,'Client Info'!J1770=Reference!$A$12),25, IF(OR('Client Info'!J1770=Reference!$A$6, 'Client Info'!J1770=Reference!$A$16),15, IF(OR('Client Info'!J1770=Reference!$A$4,'Client Info'!J1770=Reference!$A$13,'Client Info'!J1770=Reference!$A$17,),5,0))))</f>
        <v>5</v>
      </c>
      <c r="E1770" s="19">
        <f>IF('Client Info'!O1770&lt;Reference!$E$5,0,IF(AND('Client Info'!O1770&gt;=Reference!$E$5,'Client Info'!O1770&lt;Reference!$E$6),5,IF(AND('Client Info'!O1770&gt;=Reference!$E$6,'Client Info'!O1770&lt;Reference!$E$7),15,IF(Reference!$E$7&lt;='Client Info'!O1770,25))))</f>
        <v>0</v>
      </c>
      <c r="F1770" s="19">
        <f>IF(OR('Client Info'!R1770=Reference!$B$4,'Client Info'!R1770=Reference!$B$5,'Client Info'!R1770=Reference!$B$6),25,0)</f>
        <v>0</v>
      </c>
      <c r="G1770" s="19">
        <f t="shared" si="29"/>
        <v>5</v>
      </c>
      <c r="H1770" s="19" t="s">
        <v>812</v>
      </c>
    </row>
    <row r="1771" spans="1:8" x14ac:dyDescent="0.35">
      <c r="A1771" s="7" t="str">
        <f>VLOOKUP(B1771,'Client Info'!$A:$B,2, FALSE)</f>
        <v>Bill Bartels</v>
      </c>
      <c r="B1771" s="19" t="str">
        <f>'Client Info'!A1771</f>
        <v>EDC2772DRR</v>
      </c>
      <c r="C1771" s="19">
        <f ca="1">(IF('Client Info'!M1771="","",(IF(YEARFRAC('Client Info'!M1771,Reference!$C$4)&lt;1,0,IF(AND(YEARFRAC('Client Info'!M1771,Reference!$C$4)&gt;=1,YEARFRAC('Client Info'!M1771,Reference!$C$4)&lt;=3),5,IF(AND(YEARFRAC('Client Info'!M1771,Reference!$C$4)&gt;=4,YEARFRAC('Client Info'!M1771,Reference!$C$4)&lt;=7),15,IF(YEARFRAC('Client Info'!M1771,Reference!$C$4)&gt;=8,25,IF(YEARFRAC('Client Info'!M1771,Reference!$C$4)=YEARFRAC('Client Info'!M1771,Reference!$C$4),0,0))))))))</f>
        <v>25</v>
      </c>
      <c r="D1771" s="19">
        <f>IF(OR('Client Info'!J1771=Reference!$A$7),0,IF(OR(Reference!$A$5='Client Info'!J1771, 'Client Info'!J1771=Reference!$A$19,'Client Info'!J1771=Reference!$A$23,'Client Info'!J1771=Reference!$A$12),25, IF(OR('Client Info'!J1771=Reference!$A$6, 'Client Info'!J1771=Reference!$A$16),15, IF(OR('Client Info'!J1771=Reference!$A$4,'Client Info'!J1771=Reference!$A$13,'Client Info'!J1771=Reference!$A$17,),5,0))))</f>
        <v>15</v>
      </c>
      <c r="E1771" s="19">
        <f>IF('Client Info'!O1771&lt;Reference!$E$5,0,IF(AND('Client Info'!O1771&gt;=Reference!$E$5,'Client Info'!O1771&lt;Reference!$E$6),5,IF(AND('Client Info'!O1771&gt;=Reference!$E$6,'Client Info'!O1771&lt;Reference!$E$7),15,IF(Reference!$E$7&lt;='Client Info'!O1771,25))))</f>
        <v>15</v>
      </c>
      <c r="F1771" s="19">
        <f>IF(OR('Client Info'!R1771=Reference!$B$4,'Client Info'!R1771=Reference!$B$5,'Client Info'!R1771=Reference!$B$6),25,0)</f>
        <v>0</v>
      </c>
      <c r="G1771" s="19">
        <f t="shared" ca="1" si="29"/>
        <v>55</v>
      </c>
      <c r="H1771" s="19" t="s">
        <v>812</v>
      </c>
    </row>
    <row r="1772" spans="1:8" x14ac:dyDescent="0.35">
      <c r="A1772" s="7" t="str">
        <f>VLOOKUP(B1772,'Client Info'!$A:$B,2, FALSE)</f>
        <v>Bill Bartels</v>
      </c>
      <c r="B1772" s="19" t="str">
        <f>'Client Info'!A1772</f>
        <v>EDC2169T</v>
      </c>
      <c r="C1772" s="19">
        <f ca="1">(IF('Client Info'!M1772="","",(IF(YEARFRAC('Client Info'!M1772,Reference!$C$4)&lt;1,0,IF(AND(YEARFRAC('Client Info'!M1772,Reference!$C$4)&gt;=1,YEARFRAC('Client Info'!M1772,Reference!$C$4)&lt;=3),5,IF(AND(YEARFRAC('Client Info'!M1772,Reference!$C$4)&gt;=4,YEARFRAC('Client Info'!M1772,Reference!$C$4)&lt;=7),15,IF(YEARFRAC('Client Info'!M1772,Reference!$C$4)&gt;=8,25,IF(YEARFRAC('Client Info'!M1772,Reference!$C$4)=YEARFRAC('Client Info'!M1772,Reference!$C$4),0,0))))))))</f>
        <v>0</v>
      </c>
      <c r="D1772" s="19">
        <f>IF(OR('Client Info'!J1772=Reference!$A$7),0,IF(OR(Reference!$A$5='Client Info'!J1772, 'Client Info'!J1772=Reference!$A$19,'Client Info'!J1772=Reference!$A$23,'Client Info'!J1772=Reference!$A$12),25, IF(OR('Client Info'!J1772=Reference!$A$6, 'Client Info'!J1772=Reference!$A$16),15, IF(OR('Client Info'!J1772=Reference!$A$4,'Client Info'!J1772=Reference!$A$13,'Client Info'!J1772=Reference!$A$17,),5,0))))</f>
        <v>5</v>
      </c>
      <c r="E1772" s="19">
        <f>IF('Client Info'!O1772&lt;Reference!$E$5,0,IF(AND('Client Info'!O1772&gt;=Reference!$E$5,'Client Info'!O1772&lt;Reference!$E$6),5,IF(AND('Client Info'!O1772&gt;=Reference!$E$6,'Client Info'!O1772&lt;Reference!$E$7),15,IF(Reference!$E$7&lt;='Client Info'!O1772,25))))</f>
        <v>0</v>
      </c>
      <c r="F1772" s="19">
        <f>IF(OR('Client Info'!R1772=Reference!$B$4,'Client Info'!R1772=Reference!$B$5,'Client Info'!R1772=Reference!$B$6),25,0)</f>
        <v>0</v>
      </c>
      <c r="G1772" s="19">
        <f t="shared" ca="1" si="29"/>
        <v>5</v>
      </c>
      <c r="H1772" s="19" t="s">
        <v>812</v>
      </c>
    </row>
    <row r="1773" spans="1:8" x14ac:dyDescent="0.35">
      <c r="A1773" s="7" t="str">
        <f>VLOOKUP(B1773,'Client Info'!$A:$B,2, FALSE)</f>
        <v>Alondra Gaytan</v>
      </c>
      <c r="B1773" s="19" t="str">
        <f>'Client Info'!A1773</f>
        <v>EDC1979g</v>
      </c>
      <c r="C1773" s="19">
        <f ca="1">(IF('Client Info'!M1773="","",(IF(YEARFRAC('Client Info'!M1773,Reference!$C$4)&lt;1,0,IF(AND(YEARFRAC('Client Info'!M1773,Reference!$C$4)&gt;=1,YEARFRAC('Client Info'!M1773,Reference!$C$4)&lt;=3),5,IF(AND(YEARFRAC('Client Info'!M1773,Reference!$C$4)&gt;=4,YEARFRAC('Client Info'!M1773,Reference!$C$4)&lt;=7),15,IF(YEARFRAC('Client Info'!M1773,Reference!$C$4)&gt;=8,25,IF(YEARFRAC('Client Info'!M1773,Reference!$C$4)=YEARFRAC('Client Info'!M1773,Reference!$C$4),0,0))))))))</f>
        <v>15</v>
      </c>
      <c r="D1773" s="19">
        <f>IF(OR('Client Info'!J1773=Reference!$A$7),0,IF(OR(Reference!$A$5='Client Info'!J1773, 'Client Info'!J1773=Reference!$A$19,'Client Info'!J1773=Reference!$A$23,'Client Info'!J1773=Reference!$A$12),25, IF(OR('Client Info'!J1773=Reference!$A$6, 'Client Info'!J1773=Reference!$A$16),15, IF(OR('Client Info'!J1773=Reference!$A$4,'Client Info'!J1773=Reference!$A$13,'Client Info'!J1773=Reference!$A$17,),5,0))))</f>
        <v>0</v>
      </c>
      <c r="E1773" s="19">
        <f>IF('Client Info'!O1773&lt;Reference!$E$5,0,IF(AND('Client Info'!O1773&gt;=Reference!$E$5,'Client Info'!O1773&lt;Reference!$E$6),5,IF(AND('Client Info'!O1773&gt;=Reference!$E$6,'Client Info'!O1773&lt;Reference!$E$7),15,IF(Reference!$E$7&lt;='Client Info'!O1773,25))))</f>
        <v>0</v>
      </c>
      <c r="F1773" s="19">
        <f>IF(OR('Client Info'!R1773=Reference!$B$4,'Client Info'!R1773=Reference!$B$5,'Client Info'!R1773=Reference!$B$6),25,0)</f>
        <v>0</v>
      </c>
      <c r="G1773" s="19">
        <f t="shared" ca="1" si="29"/>
        <v>15</v>
      </c>
      <c r="H1773" s="19" t="s">
        <v>885</v>
      </c>
    </row>
    <row r="1774" spans="1:8" x14ac:dyDescent="0.35">
      <c r="A1774" s="7" t="str">
        <f>VLOOKUP(B1774,'Client Info'!$A:$B,2, FALSE)</f>
        <v>STAR VAN BUREN</v>
      </c>
      <c r="B1774" s="19" t="str">
        <f>'Client Info'!A1774</f>
        <v>ECCX6692T</v>
      </c>
      <c r="C1774" s="19">
        <f ca="1">(IF('Client Info'!M1774="","",(IF(YEARFRAC('Client Info'!M1774,Reference!$C$4)&lt;1,0,IF(AND(YEARFRAC('Client Info'!M1774,Reference!$C$4)&gt;=1,YEARFRAC('Client Info'!M1774,Reference!$C$4)&lt;=3),5,IF(AND(YEARFRAC('Client Info'!M1774,Reference!$C$4)&gt;=4,YEARFRAC('Client Info'!M1774,Reference!$C$4)&lt;=7),15,IF(YEARFRAC('Client Info'!M1774,Reference!$C$4)&gt;=8,25,IF(YEARFRAC('Client Info'!M1774,Reference!$C$4)=YEARFRAC('Client Info'!M1774,Reference!$C$4),0,0))))))))</f>
        <v>5</v>
      </c>
      <c r="D1774" s="19">
        <f>IF(OR('Client Info'!J1774=Reference!$A$7),0,IF(OR(Reference!$A$5='Client Info'!J1774, 'Client Info'!J1774=Reference!$A$19,'Client Info'!J1774=Reference!$A$23,'Client Info'!J1774=Reference!$A$12),25, IF(OR('Client Info'!J1774=Reference!$A$6, 'Client Info'!J1774=Reference!$A$16),15, IF(OR('Client Info'!J1774=Reference!$A$4,'Client Info'!J1774=Reference!$A$13,'Client Info'!J1774=Reference!$A$17,),5,0))))</f>
        <v>25</v>
      </c>
      <c r="E1774" s="19">
        <f>IF('Client Info'!O1774&lt;Reference!$E$5,0,IF(AND('Client Info'!O1774&gt;=Reference!$E$5,'Client Info'!O1774&lt;Reference!$E$6),5,IF(AND('Client Info'!O1774&gt;=Reference!$E$6,'Client Info'!O1774&lt;Reference!$E$7),15,IF(Reference!$E$7&lt;='Client Info'!O1774,25))))</f>
        <v>5</v>
      </c>
      <c r="F1774" s="19">
        <f>IF(OR('Client Info'!R1774=Reference!$B$4,'Client Info'!R1774=Reference!$B$5,'Client Info'!R1774=Reference!$B$6),25,0)</f>
        <v>0</v>
      </c>
      <c r="G1774" s="19">
        <f t="shared" ca="1" si="29"/>
        <v>35</v>
      </c>
      <c r="H1774" s="19" t="s">
        <v>1563</v>
      </c>
    </row>
    <row r="1775" spans="1:8" x14ac:dyDescent="0.35">
      <c r="A1775" s="7" t="str">
        <f>VLOOKUP(B1775,'Client Info'!$A:$B,2, FALSE)</f>
        <v>Julie Samson</v>
      </c>
      <c r="B1775" s="19" t="str">
        <f>'Client Info'!A1775</f>
        <v>EDC2952</v>
      </c>
      <c r="C1775" s="19">
        <f ca="1">(IF('Client Info'!M1775="","",(IF(YEARFRAC('Client Info'!M1775,Reference!$C$4)&lt;1,0,IF(AND(YEARFRAC('Client Info'!M1775,Reference!$C$4)&gt;=1,YEARFRAC('Client Info'!M1775,Reference!$C$4)&lt;=3),5,IF(AND(YEARFRAC('Client Info'!M1775,Reference!$C$4)&gt;=4,YEARFRAC('Client Info'!M1775,Reference!$C$4)&lt;=7),15,IF(YEARFRAC('Client Info'!M1775,Reference!$C$4)&gt;=8,25,IF(YEARFRAC('Client Info'!M1775,Reference!$C$4)=YEARFRAC('Client Info'!M1775,Reference!$C$4),0,0))))))))</f>
        <v>0</v>
      </c>
      <c r="D1775" s="19">
        <f>IF(OR('Client Info'!J1775=Reference!$A$7),0,IF(OR(Reference!$A$5='Client Info'!J1775, 'Client Info'!J1775=Reference!$A$19,'Client Info'!J1775=Reference!$A$23,'Client Info'!J1775=Reference!$A$12),25, IF(OR('Client Info'!J1775=Reference!$A$6, 'Client Info'!J1775=Reference!$A$16),15, IF(OR('Client Info'!J1775=Reference!$A$4,'Client Info'!J1775=Reference!$A$13,'Client Info'!J1775=Reference!$A$17,),5,0))))</f>
        <v>15</v>
      </c>
      <c r="E1775" s="19">
        <f>IF('Client Info'!O1775&lt;Reference!$E$5,0,IF(AND('Client Info'!O1775&gt;=Reference!$E$5,'Client Info'!O1775&lt;Reference!$E$6),5,IF(AND('Client Info'!O1775&gt;=Reference!$E$6,'Client Info'!O1775&lt;Reference!$E$7),15,IF(Reference!$E$7&lt;='Client Info'!O1775,25))))</f>
        <v>0</v>
      </c>
      <c r="F1775" s="19">
        <f>IF(OR('Client Info'!R1775=Reference!$B$4,'Client Info'!R1775=Reference!$B$5,'Client Info'!R1775=Reference!$B$6),25,0)</f>
        <v>0</v>
      </c>
      <c r="G1775" s="19">
        <f t="shared" ca="1" si="29"/>
        <v>15</v>
      </c>
      <c r="H1775" s="19" t="s">
        <v>835</v>
      </c>
    </row>
    <row r="1776" spans="1:8" x14ac:dyDescent="0.35">
      <c r="A1776" s="7" t="str">
        <f>VLOOKUP(B1776,'Client Info'!$A:$B,2, FALSE)</f>
        <v>Michael Kauffman</v>
      </c>
      <c r="B1776" s="19" t="str">
        <f>'Client Info'!A1776</f>
        <v>EDC2927</v>
      </c>
      <c r="C1776" s="19" t="str">
        <f>(IF('Client Info'!M1776="","",(IF(YEARFRAC('Client Info'!M1776,Reference!$C$4)&lt;1,0,IF(AND(YEARFRAC('Client Info'!M1776,Reference!$C$4)&gt;=1,YEARFRAC('Client Info'!M1776,Reference!$C$4)&lt;=3),5,IF(AND(YEARFRAC('Client Info'!M1776,Reference!$C$4)&gt;=4,YEARFRAC('Client Info'!M1776,Reference!$C$4)&lt;=7),15,IF(YEARFRAC('Client Info'!M1776,Reference!$C$4)&gt;=8,25,IF(YEARFRAC('Client Info'!M1776,Reference!$C$4)=YEARFRAC('Client Info'!M1776,Reference!$C$4),0,0))))))))</f>
        <v/>
      </c>
      <c r="D1776" s="19">
        <f>IF(OR('Client Info'!J1776=Reference!$A$7),0,IF(OR(Reference!$A$5='Client Info'!J1776, 'Client Info'!J1776=Reference!$A$19,'Client Info'!J1776=Reference!$A$23,'Client Info'!J1776=Reference!$A$12),25, IF(OR('Client Info'!J1776=Reference!$A$6, 'Client Info'!J1776=Reference!$A$16),15, IF(OR('Client Info'!J1776=Reference!$A$4,'Client Info'!J1776=Reference!$A$13,'Client Info'!J1776=Reference!$A$17,),5,0))))</f>
        <v>5</v>
      </c>
      <c r="E1776" s="19">
        <f>IF('Client Info'!O1776&lt;Reference!$E$5,0,IF(AND('Client Info'!O1776&gt;=Reference!$E$5,'Client Info'!O1776&lt;Reference!$E$6),5,IF(AND('Client Info'!O1776&gt;=Reference!$E$6,'Client Info'!O1776&lt;Reference!$E$7),15,IF(Reference!$E$7&lt;='Client Info'!O1776,25))))</f>
        <v>0</v>
      </c>
      <c r="F1776" s="19">
        <f>IF(OR('Client Info'!R1776=Reference!$B$4,'Client Info'!R1776=Reference!$B$5,'Client Info'!R1776=Reference!$B$6),25,0)</f>
        <v>25</v>
      </c>
      <c r="G1776" s="19">
        <f t="shared" si="29"/>
        <v>30</v>
      </c>
      <c r="H1776" s="19" t="s">
        <v>882</v>
      </c>
    </row>
    <row r="1777" spans="1:8" x14ac:dyDescent="0.35">
      <c r="A1777" s="7" t="str">
        <f>VLOOKUP(B1777,'Client Info'!$A:$B,2, FALSE)</f>
        <v>Mary Anne Rooney</v>
      </c>
      <c r="B1777" s="19" t="str">
        <f>'Client Info'!A1777</f>
        <v>EDC0779</v>
      </c>
      <c r="C1777" s="19">
        <f ca="1">(IF('Client Info'!M1777="","",(IF(YEARFRAC('Client Info'!M1777,Reference!$C$4)&lt;1,0,IF(AND(YEARFRAC('Client Info'!M1777,Reference!$C$4)&gt;=1,YEARFRAC('Client Info'!M1777,Reference!$C$4)&lt;=3),5,IF(AND(YEARFRAC('Client Info'!M1777,Reference!$C$4)&gt;=4,YEARFRAC('Client Info'!M1777,Reference!$C$4)&lt;=7),15,IF(YEARFRAC('Client Info'!M1777,Reference!$C$4)&gt;=8,25,IF(YEARFRAC('Client Info'!M1777,Reference!$C$4)=YEARFRAC('Client Info'!M1777,Reference!$C$4),0,0))))))))</f>
        <v>15</v>
      </c>
      <c r="D1777" s="19">
        <f>IF(OR('Client Info'!J1777=Reference!$A$7),0,IF(OR(Reference!$A$5='Client Info'!J1777, 'Client Info'!J1777=Reference!$A$19,'Client Info'!J1777=Reference!$A$23,'Client Info'!J1777=Reference!$A$12),25, IF(OR('Client Info'!J1777=Reference!$A$6, 'Client Info'!J1777=Reference!$A$16),15, IF(OR('Client Info'!J1777=Reference!$A$4,'Client Info'!J1777=Reference!$A$13,'Client Info'!J1777=Reference!$A$17,),5,0))))</f>
        <v>0</v>
      </c>
      <c r="E1777" s="19">
        <f>IF('Client Info'!O1777&lt;Reference!$E$5,0,IF(AND('Client Info'!O1777&gt;=Reference!$E$5,'Client Info'!O1777&lt;Reference!$E$6),5,IF(AND('Client Info'!O1777&gt;=Reference!$E$6,'Client Info'!O1777&lt;Reference!$E$7),15,IF(Reference!$E$7&lt;='Client Info'!O1777,25))))</f>
        <v>0</v>
      </c>
      <c r="F1777" s="19">
        <f>IF(OR('Client Info'!R1777=Reference!$B$4,'Client Info'!R1777=Reference!$B$5,'Client Info'!R1777=Reference!$B$6),25,0)</f>
        <v>25</v>
      </c>
      <c r="G1777" s="19">
        <f t="shared" ca="1" si="29"/>
        <v>40</v>
      </c>
      <c r="H1777" s="19" t="s">
        <v>1659</v>
      </c>
    </row>
    <row r="1778" spans="1:8" x14ac:dyDescent="0.35">
      <c r="A1778" s="7" t="str">
        <f>VLOOKUP(B1778,'Client Info'!$A:$B,2, FALSE)</f>
        <v>Mike Daniel</v>
      </c>
      <c r="B1778" s="19" t="str">
        <f>'Client Info'!A1778</f>
        <v>LBCX4482T</v>
      </c>
      <c r="C1778" s="19">
        <f ca="1">(IF('Client Info'!M1778="","",(IF(YEARFRAC('Client Info'!M1778,Reference!$C$4)&lt;1,0,IF(AND(YEARFRAC('Client Info'!M1778,Reference!$C$4)&gt;=1,YEARFRAC('Client Info'!M1778,Reference!$C$4)&lt;=3),5,IF(AND(YEARFRAC('Client Info'!M1778,Reference!$C$4)&gt;=4,YEARFRAC('Client Info'!M1778,Reference!$C$4)&lt;=7),15,IF(YEARFRAC('Client Info'!M1778,Reference!$C$4)&gt;=8,25,IF(YEARFRAC('Client Info'!M1778,Reference!$C$4)=YEARFRAC('Client Info'!M1778,Reference!$C$4),0,0))))))))</f>
        <v>5</v>
      </c>
      <c r="D1778" s="19">
        <f>IF(OR('Client Info'!J1778=Reference!$A$7),0,IF(OR(Reference!$A$5='Client Info'!J1778, 'Client Info'!J1778=Reference!$A$19,'Client Info'!J1778=Reference!$A$23,'Client Info'!J1778=Reference!$A$12),25, IF(OR('Client Info'!J1778=Reference!$A$6, 'Client Info'!J1778=Reference!$A$16),15, IF(OR('Client Info'!J1778=Reference!$A$4,'Client Info'!J1778=Reference!$A$13,'Client Info'!J1778=Reference!$A$17,),5,0))))</f>
        <v>5</v>
      </c>
      <c r="E1778" s="19">
        <f>IF('Client Info'!O1778&lt;Reference!$E$5,0,IF(AND('Client Info'!O1778&gt;=Reference!$E$5,'Client Info'!O1778&lt;Reference!$E$6),5,IF(AND('Client Info'!O1778&gt;=Reference!$E$6,'Client Info'!O1778&lt;Reference!$E$7),15,IF(Reference!$E$7&lt;='Client Info'!O1778,25))))</f>
        <v>25</v>
      </c>
      <c r="F1778" s="19">
        <f>IF(OR('Client Info'!R1778=Reference!$B$4,'Client Info'!R1778=Reference!$B$5,'Client Info'!R1778=Reference!$B$6),25,0)</f>
        <v>25</v>
      </c>
      <c r="G1778" s="19">
        <f t="shared" ca="1" si="29"/>
        <v>60</v>
      </c>
      <c r="H1778" s="19" t="s">
        <v>1981</v>
      </c>
    </row>
    <row r="1779" spans="1:8" x14ac:dyDescent="0.35">
      <c r="A1779" s="7" t="str">
        <f>VLOOKUP(B1779,'Client Info'!$A:$B,2, FALSE)</f>
        <v>Jason Ham</v>
      </c>
      <c r="B1779" s="19" t="str">
        <f>'Client Info'!A1779</f>
        <v>EDC1400</v>
      </c>
      <c r="C1779" s="19">
        <f ca="1">(IF('Client Info'!M1779="","",(IF(YEARFRAC('Client Info'!M1779,Reference!$C$4)&lt;1,0,IF(AND(YEARFRAC('Client Info'!M1779,Reference!$C$4)&gt;=1,YEARFRAC('Client Info'!M1779,Reference!$C$4)&lt;=3),5,IF(AND(YEARFRAC('Client Info'!M1779,Reference!$C$4)&gt;=4,YEARFRAC('Client Info'!M1779,Reference!$C$4)&lt;=7),15,IF(YEARFRAC('Client Info'!M1779,Reference!$C$4)&gt;=8,25,IF(YEARFRAC('Client Info'!M1779,Reference!$C$4)=YEARFRAC('Client Info'!M1779,Reference!$C$4),0,0))))))))</f>
        <v>25</v>
      </c>
      <c r="D1779" s="19">
        <f>IF(OR('Client Info'!J1779=Reference!$A$7),0,IF(OR(Reference!$A$5='Client Info'!J1779, 'Client Info'!J1779=Reference!$A$19,'Client Info'!J1779=Reference!$A$23,'Client Info'!J1779=Reference!$A$12),25, IF(OR('Client Info'!J1779=Reference!$A$6, 'Client Info'!J1779=Reference!$A$16),15, IF(OR('Client Info'!J1779=Reference!$A$4,'Client Info'!J1779=Reference!$A$13,'Client Info'!J1779=Reference!$A$17,),5,0))))</f>
        <v>25</v>
      </c>
      <c r="E1779" s="19">
        <f>IF('Client Info'!O1779&lt;Reference!$E$5,0,IF(AND('Client Info'!O1779&gt;=Reference!$E$5,'Client Info'!O1779&lt;Reference!$E$6),5,IF(AND('Client Info'!O1779&gt;=Reference!$E$6,'Client Info'!O1779&lt;Reference!$E$7),15,IF(Reference!$E$7&lt;='Client Info'!O1779,25))))</f>
        <v>25</v>
      </c>
      <c r="F1779" s="19">
        <f>IF(OR('Client Info'!R1779=Reference!$B$4,'Client Info'!R1779=Reference!$B$5,'Client Info'!R1779=Reference!$B$6),25,0)</f>
        <v>0</v>
      </c>
      <c r="G1779" s="19">
        <f t="shared" ca="1" si="29"/>
        <v>75</v>
      </c>
      <c r="H1779" s="19" t="s">
        <v>1613</v>
      </c>
    </row>
    <row r="1780" spans="1:8" x14ac:dyDescent="0.35">
      <c r="A1780" s="7" t="str">
        <f>VLOOKUP(B1780,'Client Info'!$A:$B,2, FALSE)</f>
        <v>Jason Ham</v>
      </c>
      <c r="B1780" s="19" t="str">
        <f>'Client Info'!A1780</f>
        <v>EDC1622g</v>
      </c>
      <c r="C1780" s="19" t="str">
        <f>(IF('Client Info'!M1780="","",(IF(YEARFRAC('Client Info'!M1780,Reference!$C$4)&lt;1,0,IF(AND(YEARFRAC('Client Info'!M1780,Reference!$C$4)&gt;=1,YEARFRAC('Client Info'!M1780,Reference!$C$4)&lt;=3),5,IF(AND(YEARFRAC('Client Info'!M1780,Reference!$C$4)&gt;=4,YEARFRAC('Client Info'!M1780,Reference!$C$4)&lt;=7),15,IF(YEARFRAC('Client Info'!M1780,Reference!$C$4)&gt;=8,25,IF(YEARFRAC('Client Info'!M1780,Reference!$C$4)=YEARFRAC('Client Info'!M1780,Reference!$C$4),0,0))))))))</f>
        <v/>
      </c>
      <c r="D1780" s="19">
        <f>IF(OR('Client Info'!J1780=Reference!$A$7),0,IF(OR(Reference!$A$5='Client Info'!J1780, 'Client Info'!J1780=Reference!$A$19,'Client Info'!J1780=Reference!$A$23,'Client Info'!J1780=Reference!$A$12),25, IF(OR('Client Info'!J1780=Reference!$A$6, 'Client Info'!J1780=Reference!$A$16),15, IF(OR('Client Info'!J1780=Reference!$A$4,'Client Info'!J1780=Reference!$A$13,'Client Info'!J1780=Reference!$A$17,),5,0))))</f>
        <v>25</v>
      </c>
      <c r="E1780" s="19">
        <f>IF('Client Info'!O1780&lt;Reference!$E$5,0,IF(AND('Client Info'!O1780&gt;=Reference!$E$5,'Client Info'!O1780&lt;Reference!$E$6),5,IF(AND('Client Info'!O1780&gt;=Reference!$E$6,'Client Info'!O1780&lt;Reference!$E$7),15,IF(Reference!$E$7&lt;='Client Info'!O1780,25))))</f>
        <v>0</v>
      </c>
      <c r="F1780" s="19">
        <f>IF(OR('Client Info'!R1780=Reference!$B$4,'Client Info'!R1780=Reference!$B$5,'Client Info'!R1780=Reference!$B$6),25,0)</f>
        <v>0</v>
      </c>
      <c r="G1780" s="19">
        <f t="shared" si="29"/>
        <v>25</v>
      </c>
      <c r="H1780" s="19" t="s">
        <v>1613</v>
      </c>
    </row>
    <row r="1781" spans="1:8" x14ac:dyDescent="0.35">
      <c r="A1781" s="7" t="str">
        <f>VLOOKUP(B1781,'Client Info'!$A:$B,2, FALSE)</f>
        <v>Michael Kauffman</v>
      </c>
      <c r="B1781" s="19" t="str">
        <f>'Client Info'!A1781</f>
        <v>EDC0368</v>
      </c>
      <c r="C1781" s="19" t="str">
        <f>(IF('Client Info'!M1781="","",(IF(YEARFRAC('Client Info'!M1781,Reference!$C$4)&lt;1,0,IF(AND(YEARFRAC('Client Info'!M1781,Reference!$C$4)&gt;=1,YEARFRAC('Client Info'!M1781,Reference!$C$4)&lt;=3),5,IF(AND(YEARFRAC('Client Info'!M1781,Reference!$C$4)&gt;=4,YEARFRAC('Client Info'!M1781,Reference!$C$4)&lt;=7),15,IF(YEARFRAC('Client Info'!M1781,Reference!$C$4)&gt;=8,25,IF(YEARFRAC('Client Info'!M1781,Reference!$C$4)=YEARFRAC('Client Info'!M1781,Reference!$C$4),0,0))))))))</f>
        <v/>
      </c>
      <c r="D1781" s="19">
        <f>IF(OR('Client Info'!J1781=Reference!$A$7),0,IF(OR(Reference!$A$5='Client Info'!J1781, 'Client Info'!J1781=Reference!$A$19,'Client Info'!J1781=Reference!$A$23,'Client Info'!J1781=Reference!$A$12),25, IF(OR('Client Info'!J1781=Reference!$A$6, 'Client Info'!J1781=Reference!$A$16),15, IF(OR('Client Info'!J1781=Reference!$A$4,'Client Info'!J1781=Reference!$A$13,'Client Info'!J1781=Reference!$A$17,),5,0))))</f>
        <v>0</v>
      </c>
      <c r="E1781" s="19">
        <f>IF('Client Info'!O1781&lt;Reference!$E$5,0,IF(AND('Client Info'!O1781&gt;=Reference!$E$5,'Client Info'!O1781&lt;Reference!$E$6),5,IF(AND('Client Info'!O1781&gt;=Reference!$E$6,'Client Info'!O1781&lt;Reference!$E$7),15,IF(Reference!$E$7&lt;='Client Info'!O1781,25))))</f>
        <v>5</v>
      </c>
      <c r="F1781" s="19">
        <f>IF(OR('Client Info'!R1781=Reference!$B$4,'Client Info'!R1781=Reference!$B$5,'Client Info'!R1781=Reference!$B$6),25,0)</f>
        <v>0</v>
      </c>
      <c r="G1781" s="19">
        <f t="shared" si="29"/>
        <v>5</v>
      </c>
      <c r="H1781" s="19" t="s">
        <v>882</v>
      </c>
    </row>
    <row r="1782" spans="1:8" x14ac:dyDescent="0.35">
      <c r="A1782" s="7" t="str">
        <f>VLOOKUP(B1782,'Client Info'!$A:$B,2, FALSE)</f>
        <v>Karen Scuncio</v>
      </c>
      <c r="B1782" s="19" t="str">
        <f>'Client Info'!A1782</f>
        <v>EDC2202T</v>
      </c>
      <c r="C1782" s="19">
        <f ca="1">(IF('Client Info'!M1782="","",(IF(YEARFRAC('Client Info'!M1782,Reference!$C$4)&lt;1,0,IF(AND(YEARFRAC('Client Info'!M1782,Reference!$C$4)&gt;=1,YEARFRAC('Client Info'!M1782,Reference!$C$4)&lt;=3),5,IF(AND(YEARFRAC('Client Info'!M1782,Reference!$C$4)&gt;=4,YEARFRAC('Client Info'!M1782,Reference!$C$4)&lt;=7),15,IF(YEARFRAC('Client Info'!M1782,Reference!$C$4)&gt;=8,25,IF(YEARFRAC('Client Info'!M1782,Reference!$C$4)=YEARFRAC('Client Info'!M1782,Reference!$C$4),0,0))))))))</f>
        <v>15</v>
      </c>
      <c r="D1782" s="19">
        <f>IF(OR('Client Info'!J1782=Reference!$A$7),0,IF(OR(Reference!$A$5='Client Info'!J1782, 'Client Info'!J1782=Reference!$A$19,'Client Info'!J1782=Reference!$A$23,'Client Info'!J1782=Reference!$A$12),25, IF(OR('Client Info'!J1782=Reference!$A$6, 'Client Info'!J1782=Reference!$A$16),15, IF(OR('Client Info'!J1782=Reference!$A$4,'Client Info'!J1782=Reference!$A$13,'Client Info'!J1782=Reference!$A$17,),5,0))))</f>
        <v>25</v>
      </c>
      <c r="E1782" s="19">
        <f>IF('Client Info'!O1782&lt;Reference!$E$5,0,IF(AND('Client Info'!O1782&gt;=Reference!$E$5,'Client Info'!O1782&lt;Reference!$E$6),5,IF(AND('Client Info'!O1782&gt;=Reference!$E$6,'Client Info'!O1782&lt;Reference!$E$7),15,IF(Reference!$E$7&lt;='Client Info'!O1782,25))))</f>
        <v>25</v>
      </c>
      <c r="F1782" s="19">
        <f>IF(OR('Client Info'!R1782=Reference!$B$4,'Client Info'!R1782=Reference!$B$5,'Client Info'!R1782=Reference!$B$6),25,0)</f>
        <v>0</v>
      </c>
      <c r="G1782" s="19">
        <f t="shared" ca="1" si="29"/>
        <v>65</v>
      </c>
      <c r="H1782" s="19" t="s">
        <v>804</v>
      </c>
    </row>
    <row r="1783" spans="1:8" x14ac:dyDescent="0.35">
      <c r="A1783" s="7" t="str">
        <f>VLOOKUP(B1783,'Client Info'!$A:$B,2, FALSE)</f>
        <v>Ray Bowman</v>
      </c>
      <c r="B1783" s="19" t="str">
        <f>'Client Info'!A1783</f>
        <v>EDC2406</v>
      </c>
      <c r="C1783" s="19">
        <f ca="1">(IF('Client Info'!M1783="","",(IF(YEARFRAC('Client Info'!M1783,Reference!$C$4)&lt;1,0,IF(AND(YEARFRAC('Client Info'!M1783,Reference!$C$4)&gt;=1,YEARFRAC('Client Info'!M1783,Reference!$C$4)&lt;=3),5,IF(AND(YEARFRAC('Client Info'!M1783,Reference!$C$4)&gt;=4,YEARFRAC('Client Info'!M1783,Reference!$C$4)&lt;=7),15,IF(YEARFRAC('Client Info'!M1783,Reference!$C$4)&gt;=8,25,IF(YEARFRAC('Client Info'!M1783,Reference!$C$4)=YEARFRAC('Client Info'!M1783,Reference!$C$4),0,0))))))))</f>
        <v>25</v>
      </c>
      <c r="D1783" s="19">
        <f>IF(OR('Client Info'!J1783=Reference!$A$7),0,IF(OR(Reference!$A$5='Client Info'!J1783, 'Client Info'!J1783=Reference!$A$19,'Client Info'!J1783=Reference!$A$23,'Client Info'!J1783=Reference!$A$12),25, IF(OR('Client Info'!J1783=Reference!$A$6, 'Client Info'!J1783=Reference!$A$16),15, IF(OR('Client Info'!J1783=Reference!$A$4,'Client Info'!J1783=Reference!$A$13,'Client Info'!J1783=Reference!$A$17,),5,0))))</f>
        <v>25</v>
      </c>
      <c r="E1783" s="19">
        <f>IF('Client Info'!O1783&lt;Reference!$E$5,0,IF(AND('Client Info'!O1783&gt;=Reference!$E$5,'Client Info'!O1783&lt;Reference!$E$6),5,IF(AND('Client Info'!O1783&gt;=Reference!$E$6,'Client Info'!O1783&lt;Reference!$E$7),15,IF(Reference!$E$7&lt;='Client Info'!O1783,25))))</f>
        <v>0</v>
      </c>
      <c r="F1783" s="19">
        <f>IF(OR('Client Info'!R1783=Reference!$B$4,'Client Info'!R1783=Reference!$B$5,'Client Info'!R1783=Reference!$B$6),25,0)</f>
        <v>25</v>
      </c>
      <c r="G1783" s="19">
        <f t="shared" ca="1" si="29"/>
        <v>75</v>
      </c>
      <c r="H1783" s="19" t="s">
        <v>912</v>
      </c>
    </row>
    <row r="1784" spans="1:8" x14ac:dyDescent="0.35">
      <c r="A1784" s="7" t="str">
        <f>VLOOKUP(B1784,'Client Info'!$A:$B,2, FALSE)</f>
        <v>Pat Sweeney</v>
      </c>
      <c r="B1784" s="19" t="str">
        <f>'Client Info'!A1784</f>
        <v>EDC1504</v>
      </c>
      <c r="C1784" s="19">
        <f ca="1">(IF('Client Info'!M1784="","",(IF(YEARFRAC('Client Info'!M1784,Reference!$C$4)&lt;1,0,IF(AND(YEARFRAC('Client Info'!M1784,Reference!$C$4)&gt;=1,YEARFRAC('Client Info'!M1784,Reference!$C$4)&lt;=3),5,IF(AND(YEARFRAC('Client Info'!M1784,Reference!$C$4)&gt;=4,YEARFRAC('Client Info'!M1784,Reference!$C$4)&lt;=7),15,IF(YEARFRAC('Client Info'!M1784,Reference!$C$4)&gt;=8,25,IF(YEARFRAC('Client Info'!M1784,Reference!$C$4)=YEARFRAC('Client Info'!M1784,Reference!$C$4),0,0))))))))</f>
        <v>25</v>
      </c>
      <c r="D1784" s="19">
        <f>IF(OR('Client Info'!J1784=Reference!$A$7),0,IF(OR(Reference!$A$5='Client Info'!J1784, 'Client Info'!J1784=Reference!$A$19,'Client Info'!J1784=Reference!$A$23,'Client Info'!J1784=Reference!$A$12),25, IF(OR('Client Info'!J1784=Reference!$A$6, 'Client Info'!J1784=Reference!$A$16),15, IF(OR('Client Info'!J1784=Reference!$A$4,'Client Info'!J1784=Reference!$A$13,'Client Info'!J1784=Reference!$A$17,),5,0))))</f>
        <v>5</v>
      </c>
      <c r="E1784" s="19">
        <f>IF('Client Info'!O1784&lt;Reference!$E$5,0,IF(AND('Client Info'!O1784&gt;=Reference!$E$5,'Client Info'!O1784&lt;Reference!$E$6),5,IF(AND('Client Info'!O1784&gt;=Reference!$E$6,'Client Info'!O1784&lt;Reference!$E$7),15,IF(Reference!$E$7&lt;='Client Info'!O1784,25))))</f>
        <v>0</v>
      </c>
      <c r="F1784" s="19">
        <f>IF(OR('Client Info'!R1784=Reference!$B$4,'Client Info'!R1784=Reference!$B$5,'Client Info'!R1784=Reference!$B$6),25,0)</f>
        <v>0</v>
      </c>
      <c r="G1784" s="19">
        <f t="shared" ca="1" si="29"/>
        <v>30</v>
      </c>
      <c r="H1784" s="19" t="s">
        <v>796</v>
      </c>
    </row>
    <row r="1785" spans="1:8" x14ac:dyDescent="0.35">
      <c r="A1785" s="7" t="str">
        <f>VLOOKUP(B1785,'Client Info'!$A:$B,2, FALSE)</f>
        <v>Sylvia Martini</v>
      </c>
      <c r="B1785" s="19" t="str">
        <f>'Client Info'!A1785</f>
        <v>EDC2823DR</v>
      </c>
      <c r="C1785" s="19">
        <f ca="1">(IF('Client Info'!M1785="","",(IF(YEARFRAC('Client Info'!M1785,Reference!$C$4)&lt;1,0,IF(AND(YEARFRAC('Client Info'!M1785,Reference!$C$4)&gt;=1,YEARFRAC('Client Info'!M1785,Reference!$C$4)&lt;=3),5,IF(AND(YEARFRAC('Client Info'!M1785,Reference!$C$4)&gt;=4,YEARFRAC('Client Info'!M1785,Reference!$C$4)&lt;=7),15,IF(YEARFRAC('Client Info'!M1785,Reference!$C$4)&gt;=8,25,IF(YEARFRAC('Client Info'!M1785,Reference!$C$4)=YEARFRAC('Client Info'!M1785,Reference!$C$4),0,0))))))))</f>
        <v>25</v>
      </c>
      <c r="D1785" s="19">
        <f>IF(OR('Client Info'!J1785=Reference!$A$7),0,IF(OR(Reference!$A$5='Client Info'!J1785, 'Client Info'!J1785=Reference!$A$19,'Client Info'!J1785=Reference!$A$23,'Client Info'!J1785=Reference!$A$12),25, IF(OR('Client Info'!J1785=Reference!$A$6, 'Client Info'!J1785=Reference!$A$16),15, IF(OR('Client Info'!J1785=Reference!$A$4,'Client Info'!J1785=Reference!$A$13,'Client Info'!J1785=Reference!$A$17,),5,0))))</f>
        <v>0</v>
      </c>
      <c r="E1785" s="19">
        <f>IF('Client Info'!O1785&lt;Reference!$E$5,0,IF(AND('Client Info'!O1785&gt;=Reference!$E$5,'Client Info'!O1785&lt;Reference!$E$6),5,IF(AND('Client Info'!O1785&gt;=Reference!$E$6,'Client Info'!O1785&lt;Reference!$E$7),15,IF(Reference!$E$7&lt;='Client Info'!O1785,25))))</f>
        <v>15</v>
      </c>
      <c r="F1785" s="19">
        <f>IF(OR('Client Info'!R1785=Reference!$B$4,'Client Info'!R1785=Reference!$B$5,'Client Info'!R1785=Reference!$B$6),25,0)</f>
        <v>0</v>
      </c>
      <c r="G1785" s="19">
        <f t="shared" ca="1" si="29"/>
        <v>40</v>
      </c>
      <c r="H1785" s="19" t="s">
        <v>822</v>
      </c>
    </row>
    <row r="1786" spans="1:8" x14ac:dyDescent="0.35">
      <c r="A1786" s="7" t="str">
        <f>VLOOKUP(B1786,'Client Info'!$A:$B,2, FALSE)</f>
        <v>Alondra Gaytan</v>
      </c>
      <c r="B1786" s="19" t="str">
        <f>'Client Info'!A1786</f>
        <v>EDC1861g</v>
      </c>
      <c r="C1786" s="19" t="str">
        <f>(IF('Client Info'!M1786="","",(IF(YEARFRAC('Client Info'!M1786,Reference!$C$4)&lt;1,0,IF(AND(YEARFRAC('Client Info'!M1786,Reference!$C$4)&gt;=1,YEARFRAC('Client Info'!M1786,Reference!$C$4)&lt;=3),5,IF(AND(YEARFRAC('Client Info'!M1786,Reference!$C$4)&gt;=4,YEARFRAC('Client Info'!M1786,Reference!$C$4)&lt;=7),15,IF(YEARFRAC('Client Info'!M1786,Reference!$C$4)&gt;=8,25,IF(YEARFRAC('Client Info'!M1786,Reference!$C$4)=YEARFRAC('Client Info'!M1786,Reference!$C$4),0,0))))))))</f>
        <v/>
      </c>
      <c r="D1786" s="19">
        <f>IF(OR('Client Info'!J1786=Reference!$A$7),0,IF(OR(Reference!$A$5='Client Info'!J1786, 'Client Info'!J1786=Reference!$A$19,'Client Info'!J1786=Reference!$A$23,'Client Info'!J1786=Reference!$A$12),25, IF(OR('Client Info'!J1786=Reference!$A$6, 'Client Info'!J1786=Reference!$A$16),15, IF(OR('Client Info'!J1786=Reference!$A$4,'Client Info'!J1786=Reference!$A$13,'Client Info'!J1786=Reference!$A$17,),5,0))))</f>
        <v>5</v>
      </c>
      <c r="E1786" s="19">
        <f>IF('Client Info'!O1786&lt;Reference!$E$5,0,IF(AND('Client Info'!O1786&gt;=Reference!$E$5,'Client Info'!O1786&lt;Reference!$E$6),5,IF(AND('Client Info'!O1786&gt;=Reference!$E$6,'Client Info'!O1786&lt;Reference!$E$7),15,IF(Reference!$E$7&lt;='Client Info'!O1786,25))))</f>
        <v>0</v>
      </c>
      <c r="F1786" s="19">
        <f>IF(OR('Client Info'!R1786=Reference!$B$4,'Client Info'!R1786=Reference!$B$5,'Client Info'!R1786=Reference!$B$6),25,0)</f>
        <v>0</v>
      </c>
      <c r="G1786" s="19">
        <f t="shared" si="29"/>
        <v>5</v>
      </c>
      <c r="H1786" s="19" t="s">
        <v>885</v>
      </c>
    </row>
    <row r="1787" spans="1:8" x14ac:dyDescent="0.35">
      <c r="A1787" s="7" t="str">
        <f>VLOOKUP(B1787,'Client Info'!$A:$B,2, FALSE)</f>
        <v>Sylvia Martini</v>
      </c>
      <c r="B1787" s="19" t="str">
        <f>'Client Info'!A1787</f>
        <v>EDC2832DRR</v>
      </c>
      <c r="C1787" s="19">
        <f ca="1">(IF('Client Info'!M1787="","",(IF(YEARFRAC('Client Info'!M1787,Reference!$C$4)&lt;1,0,IF(AND(YEARFRAC('Client Info'!M1787,Reference!$C$4)&gt;=1,YEARFRAC('Client Info'!M1787,Reference!$C$4)&lt;=3),5,IF(AND(YEARFRAC('Client Info'!M1787,Reference!$C$4)&gt;=4,YEARFRAC('Client Info'!M1787,Reference!$C$4)&lt;=7),15,IF(YEARFRAC('Client Info'!M1787,Reference!$C$4)&gt;=8,25,IF(YEARFRAC('Client Info'!M1787,Reference!$C$4)=YEARFRAC('Client Info'!M1787,Reference!$C$4),0,0))))))))</f>
        <v>25</v>
      </c>
      <c r="D1787" s="19">
        <f>IF(OR('Client Info'!J1787=Reference!$A$7),0,IF(OR(Reference!$A$5='Client Info'!J1787, 'Client Info'!J1787=Reference!$A$19,'Client Info'!J1787=Reference!$A$23,'Client Info'!J1787=Reference!$A$12),25, IF(OR('Client Info'!J1787=Reference!$A$6, 'Client Info'!J1787=Reference!$A$16),15, IF(OR('Client Info'!J1787=Reference!$A$4,'Client Info'!J1787=Reference!$A$13,'Client Info'!J1787=Reference!$A$17,),5,0))))</f>
        <v>5</v>
      </c>
      <c r="E1787" s="19">
        <f>IF('Client Info'!O1787&lt;Reference!$E$5,0,IF(AND('Client Info'!O1787&gt;=Reference!$E$5,'Client Info'!O1787&lt;Reference!$E$6),5,IF(AND('Client Info'!O1787&gt;=Reference!$E$6,'Client Info'!O1787&lt;Reference!$E$7),15,IF(Reference!$E$7&lt;='Client Info'!O1787,25))))</f>
        <v>0</v>
      </c>
      <c r="F1787" s="19">
        <f>IF(OR('Client Info'!R1787=Reference!$B$4,'Client Info'!R1787=Reference!$B$5,'Client Info'!R1787=Reference!$B$6),25,0)</f>
        <v>25</v>
      </c>
      <c r="G1787" s="19">
        <f t="shared" ca="1" si="29"/>
        <v>55</v>
      </c>
      <c r="H1787" s="19" t="s">
        <v>822</v>
      </c>
    </row>
    <row r="1788" spans="1:8" x14ac:dyDescent="0.35">
      <c r="A1788" s="7" t="str">
        <f>VLOOKUP(B1788,'Client Info'!$A:$B,2, FALSE)</f>
        <v>Alondra Gaytan</v>
      </c>
      <c r="B1788" s="19" t="str">
        <f>'Client Info'!A1788</f>
        <v>EDC2990</v>
      </c>
      <c r="C1788" s="19" t="str">
        <f>(IF('Client Info'!M1788="","",(IF(YEARFRAC('Client Info'!M1788,Reference!$C$4)&lt;1,0,IF(AND(YEARFRAC('Client Info'!M1788,Reference!$C$4)&gt;=1,YEARFRAC('Client Info'!M1788,Reference!$C$4)&lt;=3),5,IF(AND(YEARFRAC('Client Info'!M1788,Reference!$C$4)&gt;=4,YEARFRAC('Client Info'!M1788,Reference!$C$4)&lt;=7),15,IF(YEARFRAC('Client Info'!M1788,Reference!$C$4)&gt;=8,25,IF(YEARFRAC('Client Info'!M1788,Reference!$C$4)=YEARFRAC('Client Info'!M1788,Reference!$C$4),0,0))))))))</f>
        <v/>
      </c>
      <c r="D1788" s="19">
        <f>IF(OR('Client Info'!J1788=Reference!$A$7),0,IF(OR(Reference!$A$5='Client Info'!J1788, 'Client Info'!J1788=Reference!$A$19,'Client Info'!J1788=Reference!$A$23,'Client Info'!J1788=Reference!$A$12),25, IF(OR('Client Info'!J1788=Reference!$A$6, 'Client Info'!J1788=Reference!$A$16),15, IF(OR('Client Info'!J1788=Reference!$A$4,'Client Info'!J1788=Reference!$A$13,'Client Info'!J1788=Reference!$A$17,),5,0))))</f>
        <v>5</v>
      </c>
      <c r="E1788" s="19">
        <f>IF('Client Info'!O1788&lt;Reference!$E$5,0,IF(AND('Client Info'!O1788&gt;=Reference!$E$5,'Client Info'!O1788&lt;Reference!$E$6),5,IF(AND('Client Info'!O1788&gt;=Reference!$E$6,'Client Info'!O1788&lt;Reference!$E$7),15,IF(Reference!$E$7&lt;='Client Info'!O1788,25))))</f>
        <v>0</v>
      </c>
      <c r="F1788" s="19">
        <f>IF(OR('Client Info'!R1788=Reference!$B$4,'Client Info'!R1788=Reference!$B$5,'Client Info'!R1788=Reference!$B$6),25,0)</f>
        <v>25</v>
      </c>
      <c r="G1788" s="19">
        <f t="shared" si="29"/>
        <v>30</v>
      </c>
      <c r="H1788" s="19" t="s">
        <v>885</v>
      </c>
    </row>
    <row r="1789" spans="1:8" x14ac:dyDescent="0.35">
      <c r="A1789" s="7" t="str">
        <f>VLOOKUP(B1789,'Client Info'!$A:$B,2, FALSE)</f>
        <v>David Pollock</v>
      </c>
      <c r="B1789" s="19" t="str">
        <f>'Client Info'!A1789</f>
        <v>EDC1562</v>
      </c>
      <c r="C1789" s="19">
        <f ca="1">(IF('Client Info'!M1789="","",(IF(YEARFRAC('Client Info'!M1789,Reference!$C$4)&lt;1,0,IF(AND(YEARFRAC('Client Info'!M1789,Reference!$C$4)&gt;=1,YEARFRAC('Client Info'!M1789,Reference!$C$4)&lt;=3),5,IF(AND(YEARFRAC('Client Info'!M1789,Reference!$C$4)&gt;=4,YEARFRAC('Client Info'!M1789,Reference!$C$4)&lt;=7),15,IF(YEARFRAC('Client Info'!M1789,Reference!$C$4)&gt;=8,25,IF(YEARFRAC('Client Info'!M1789,Reference!$C$4)=YEARFRAC('Client Info'!M1789,Reference!$C$4),0,0))))))))</f>
        <v>15</v>
      </c>
      <c r="D1789" s="19">
        <f>IF(OR('Client Info'!J1789=Reference!$A$7),0,IF(OR(Reference!$A$5='Client Info'!J1789, 'Client Info'!J1789=Reference!$A$19,'Client Info'!J1789=Reference!$A$23,'Client Info'!J1789=Reference!$A$12),25, IF(OR('Client Info'!J1789=Reference!$A$6, 'Client Info'!J1789=Reference!$A$16),15, IF(OR('Client Info'!J1789=Reference!$A$4,'Client Info'!J1789=Reference!$A$13,'Client Info'!J1789=Reference!$A$17,),5,0))))</f>
        <v>15</v>
      </c>
      <c r="E1789" s="19">
        <f>IF('Client Info'!O1789&lt;Reference!$E$5,0,IF(AND('Client Info'!O1789&gt;=Reference!$E$5,'Client Info'!O1789&lt;Reference!$E$6),5,IF(AND('Client Info'!O1789&gt;=Reference!$E$6,'Client Info'!O1789&lt;Reference!$E$7),15,IF(Reference!$E$7&lt;='Client Info'!O1789,25))))</f>
        <v>0</v>
      </c>
      <c r="F1789" s="19">
        <f>IF(OR('Client Info'!R1789=Reference!$B$4,'Client Info'!R1789=Reference!$B$5,'Client Info'!R1789=Reference!$B$6),25,0)</f>
        <v>0</v>
      </c>
      <c r="G1789" s="19">
        <f t="shared" ca="1" si="29"/>
        <v>30</v>
      </c>
      <c r="H1789" s="19" t="s">
        <v>1750</v>
      </c>
    </row>
    <row r="1790" spans="1:8" x14ac:dyDescent="0.35">
      <c r="A1790" s="7" t="str">
        <f>VLOOKUP(B1790,'Client Info'!$A:$B,2, FALSE)</f>
        <v>Rose Obetz</v>
      </c>
      <c r="B1790" s="19" t="str">
        <f>'Client Info'!A1790</f>
        <v>EDC2699</v>
      </c>
      <c r="C1790" s="19">
        <f ca="1">(IF('Client Info'!M1790="","",(IF(YEARFRAC('Client Info'!M1790,Reference!$C$4)&lt;1,0,IF(AND(YEARFRAC('Client Info'!M1790,Reference!$C$4)&gt;=1,YEARFRAC('Client Info'!M1790,Reference!$C$4)&lt;=3),5,IF(AND(YEARFRAC('Client Info'!M1790,Reference!$C$4)&gt;=4,YEARFRAC('Client Info'!M1790,Reference!$C$4)&lt;=7),15,IF(YEARFRAC('Client Info'!M1790,Reference!$C$4)&gt;=8,25,IF(YEARFRAC('Client Info'!M1790,Reference!$C$4)=YEARFRAC('Client Info'!M1790,Reference!$C$4),0,0))))))))</f>
        <v>5</v>
      </c>
      <c r="D1790" s="19">
        <f>IF(OR('Client Info'!J1790=Reference!$A$7),0,IF(OR(Reference!$A$5='Client Info'!J1790, 'Client Info'!J1790=Reference!$A$19,'Client Info'!J1790=Reference!$A$23,'Client Info'!J1790=Reference!$A$12),25, IF(OR('Client Info'!J1790=Reference!$A$6, 'Client Info'!J1790=Reference!$A$16),15, IF(OR('Client Info'!J1790=Reference!$A$4,'Client Info'!J1790=Reference!$A$13,'Client Info'!J1790=Reference!$A$17,),5,0))))</f>
        <v>5</v>
      </c>
      <c r="E1790" s="19">
        <f>IF('Client Info'!O1790&lt;Reference!$E$5,0,IF(AND('Client Info'!O1790&gt;=Reference!$E$5,'Client Info'!O1790&lt;Reference!$E$6),5,IF(AND('Client Info'!O1790&gt;=Reference!$E$6,'Client Info'!O1790&lt;Reference!$E$7),15,IF(Reference!$E$7&lt;='Client Info'!O1790,25))))</f>
        <v>0</v>
      </c>
      <c r="F1790" s="19">
        <f>IF(OR('Client Info'!R1790=Reference!$B$4,'Client Info'!R1790=Reference!$B$5,'Client Info'!R1790=Reference!$B$6),25,0)</f>
        <v>25</v>
      </c>
      <c r="G1790" s="19">
        <f t="shared" ca="1" si="29"/>
        <v>35</v>
      </c>
      <c r="H1790" s="19" t="s">
        <v>874</v>
      </c>
    </row>
    <row r="1791" spans="1:8" x14ac:dyDescent="0.35">
      <c r="A1791" s="7" t="str">
        <f>VLOOKUP(B1791,'Client Info'!$A:$B,2, FALSE)</f>
        <v>Anthony C. Elliott</v>
      </c>
      <c r="B1791" s="19" t="str">
        <f>'Client Info'!A1791</f>
        <v>EDC2942</v>
      </c>
      <c r="C1791" s="19" t="str">
        <f>(IF('Client Info'!M1791="","",(IF(YEARFRAC('Client Info'!M1791,Reference!$C$4)&lt;1,0,IF(AND(YEARFRAC('Client Info'!M1791,Reference!$C$4)&gt;=1,YEARFRAC('Client Info'!M1791,Reference!$C$4)&lt;=3),5,IF(AND(YEARFRAC('Client Info'!M1791,Reference!$C$4)&gt;=4,YEARFRAC('Client Info'!M1791,Reference!$C$4)&lt;=7),15,IF(YEARFRAC('Client Info'!M1791,Reference!$C$4)&gt;=8,25,IF(YEARFRAC('Client Info'!M1791,Reference!$C$4)=YEARFRAC('Client Info'!M1791,Reference!$C$4),0,0))))))))</f>
        <v/>
      </c>
      <c r="D1791" s="19">
        <f>IF(OR('Client Info'!J1791=Reference!$A$7),0,IF(OR(Reference!$A$5='Client Info'!J1791, 'Client Info'!J1791=Reference!$A$19,'Client Info'!J1791=Reference!$A$23,'Client Info'!J1791=Reference!$A$12),25, IF(OR('Client Info'!J1791=Reference!$A$6, 'Client Info'!J1791=Reference!$A$16),15, IF(OR('Client Info'!J1791=Reference!$A$4,'Client Info'!J1791=Reference!$A$13,'Client Info'!J1791=Reference!$A$17,),5,0))))</f>
        <v>0</v>
      </c>
      <c r="E1791" s="19">
        <f>IF('Client Info'!O1791&lt;Reference!$E$5,0,IF(AND('Client Info'!O1791&gt;=Reference!$E$5,'Client Info'!O1791&lt;Reference!$E$6),5,IF(AND('Client Info'!O1791&gt;=Reference!$E$6,'Client Info'!O1791&lt;Reference!$E$7),15,IF(Reference!$E$7&lt;='Client Info'!O1791,25))))</f>
        <v>0</v>
      </c>
      <c r="F1791" s="19">
        <f>IF(OR('Client Info'!R1791=Reference!$B$4,'Client Info'!R1791=Reference!$B$5,'Client Info'!R1791=Reference!$B$6),25,0)</f>
        <v>25</v>
      </c>
      <c r="G1791" s="19">
        <f t="shared" si="29"/>
        <v>25</v>
      </c>
      <c r="H1791" s="19" t="s">
        <v>1365</v>
      </c>
    </row>
    <row r="1792" spans="1:8" x14ac:dyDescent="0.35">
      <c r="A1792" s="7" t="str">
        <f>VLOOKUP(B1792,'Client Info'!$A:$B,2, FALSE)</f>
        <v>Salvatrice Cummo</v>
      </c>
      <c r="B1792" s="19" t="str">
        <f>'Client Info'!A1792</f>
        <v>PCC00554</v>
      </c>
      <c r="C1792" s="19">
        <f ca="1">(IF('Client Info'!M1792="","",(IF(YEARFRAC('Client Info'!M1792,Reference!$C$4)&lt;1,0,IF(AND(YEARFRAC('Client Info'!M1792,Reference!$C$4)&gt;=1,YEARFRAC('Client Info'!M1792,Reference!$C$4)&lt;=3),5,IF(AND(YEARFRAC('Client Info'!M1792,Reference!$C$4)&gt;=4,YEARFRAC('Client Info'!M1792,Reference!$C$4)&lt;=7),15,IF(YEARFRAC('Client Info'!M1792,Reference!$C$4)&gt;=8,25,IF(YEARFRAC('Client Info'!M1792,Reference!$C$4)=YEARFRAC('Client Info'!M1792,Reference!$C$4),0,0))))))))</f>
        <v>0</v>
      </c>
      <c r="D1792" s="19">
        <f>IF(OR('Client Info'!J1792=Reference!$A$7),0,IF(OR(Reference!$A$5='Client Info'!J1792, 'Client Info'!J1792=Reference!$A$19,'Client Info'!J1792=Reference!$A$23,'Client Info'!J1792=Reference!$A$12),25, IF(OR('Client Info'!J1792=Reference!$A$6, 'Client Info'!J1792=Reference!$A$16),15, IF(OR('Client Info'!J1792=Reference!$A$4,'Client Info'!J1792=Reference!$A$13,'Client Info'!J1792=Reference!$A$17,),5,0))))</f>
        <v>25</v>
      </c>
      <c r="E1792" s="19">
        <f>IF('Client Info'!O1792&lt;Reference!$E$5,0,IF(AND('Client Info'!O1792&gt;=Reference!$E$5,'Client Info'!O1792&lt;Reference!$E$6),5,IF(AND('Client Info'!O1792&gt;=Reference!$E$6,'Client Info'!O1792&lt;Reference!$E$7),15,IF(Reference!$E$7&lt;='Client Info'!O1792,25))))</f>
        <v>0</v>
      </c>
      <c r="F1792" s="19">
        <f>IF(OR('Client Info'!R1792=Reference!$B$4,'Client Info'!R1792=Reference!$B$5,'Client Info'!R1792=Reference!$B$6),25,0)</f>
        <v>0</v>
      </c>
      <c r="G1792" s="19">
        <f t="shared" ca="1" si="29"/>
        <v>25</v>
      </c>
      <c r="H1792" s="19" t="s">
        <v>5838</v>
      </c>
    </row>
    <row r="1793" spans="1:8" x14ac:dyDescent="0.35">
      <c r="A1793" s="7" t="str">
        <f>VLOOKUP(B1793,'Client Info'!$A:$B,2, FALSE)</f>
        <v>Pat Sweeney</v>
      </c>
      <c r="B1793" s="19" t="str">
        <f>'Client Info'!A1793</f>
        <v>EDC1584g</v>
      </c>
      <c r="C1793" s="19" t="str">
        <f>(IF('Client Info'!M1793="","",(IF(YEARFRAC('Client Info'!M1793,Reference!$C$4)&lt;1,0,IF(AND(YEARFRAC('Client Info'!M1793,Reference!$C$4)&gt;=1,YEARFRAC('Client Info'!M1793,Reference!$C$4)&lt;=3),5,IF(AND(YEARFRAC('Client Info'!M1793,Reference!$C$4)&gt;=4,YEARFRAC('Client Info'!M1793,Reference!$C$4)&lt;=7),15,IF(YEARFRAC('Client Info'!M1793,Reference!$C$4)&gt;=8,25,IF(YEARFRAC('Client Info'!M1793,Reference!$C$4)=YEARFRAC('Client Info'!M1793,Reference!$C$4),0,0))))))))</f>
        <v/>
      </c>
      <c r="D1793" s="19">
        <f>IF(OR('Client Info'!J1793=Reference!$A$7),0,IF(OR(Reference!$A$5='Client Info'!J1793, 'Client Info'!J1793=Reference!$A$19,'Client Info'!J1793=Reference!$A$23,'Client Info'!J1793=Reference!$A$12),25, IF(OR('Client Info'!J1793=Reference!$A$6, 'Client Info'!J1793=Reference!$A$16),15, IF(OR('Client Info'!J1793=Reference!$A$4,'Client Info'!J1793=Reference!$A$13,'Client Info'!J1793=Reference!$A$17,),5,0))))</f>
        <v>0</v>
      </c>
      <c r="E1793" s="19">
        <f>IF('Client Info'!O1793&lt;Reference!$E$5,0,IF(AND('Client Info'!O1793&gt;=Reference!$E$5,'Client Info'!O1793&lt;Reference!$E$6),5,IF(AND('Client Info'!O1793&gt;=Reference!$E$6,'Client Info'!O1793&lt;Reference!$E$7),15,IF(Reference!$E$7&lt;='Client Info'!O1793,25))))</f>
        <v>0</v>
      </c>
      <c r="F1793" s="19">
        <f>IF(OR('Client Info'!R1793=Reference!$B$4,'Client Info'!R1793=Reference!$B$5,'Client Info'!R1793=Reference!$B$6),25,0)</f>
        <v>25</v>
      </c>
      <c r="G1793" s="19">
        <f t="shared" si="29"/>
        <v>25</v>
      </c>
      <c r="H1793" s="19" t="s">
        <v>796</v>
      </c>
    </row>
    <row r="1794" spans="1:8" x14ac:dyDescent="0.35">
      <c r="A1794" s="7" t="str">
        <f>VLOOKUP(B1794,'Client Info'!$A:$B,2, FALSE)</f>
        <v>Gonzalo Fernandez</v>
      </c>
      <c r="B1794" s="19" t="str">
        <f>'Client Info'!A1794</f>
        <v>EDC2985</v>
      </c>
      <c r="C1794" s="19" t="str">
        <f>(IF('Client Info'!M1794="","",(IF(YEARFRAC('Client Info'!M1794,Reference!$C$4)&lt;1,0,IF(AND(YEARFRAC('Client Info'!M1794,Reference!$C$4)&gt;=1,YEARFRAC('Client Info'!M1794,Reference!$C$4)&lt;=3),5,IF(AND(YEARFRAC('Client Info'!M1794,Reference!$C$4)&gt;=4,YEARFRAC('Client Info'!M1794,Reference!$C$4)&lt;=7),15,IF(YEARFRAC('Client Info'!M1794,Reference!$C$4)&gt;=8,25,IF(YEARFRAC('Client Info'!M1794,Reference!$C$4)=YEARFRAC('Client Info'!M1794,Reference!$C$4),0,0))))))))</f>
        <v/>
      </c>
      <c r="D1794" s="19">
        <f>IF(OR('Client Info'!J1794=Reference!$A$7),0,IF(OR(Reference!$A$5='Client Info'!J1794, 'Client Info'!J1794=Reference!$A$19,'Client Info'!J1794=Reference!$A$23,'Client Info'!J1794=Reference!$A$12),25, IF(OR('Client Info'!J1794=Reference!$A$6, 'Client Info'!J1794=Reference!$A$16),15, IF(OR('Client Info'!J1794=Reference!$A$4,'Client Info'!J1794=Reference!$A$13,'Client Info'!J1794=Reference!$A$17,),5,0))))</f>
        <v>0</v>
      </c>
      <c r="E1794" s="19">
        <f>IF('Client Info'!O1794&lt;Reference!$E$5,0,IF(AND('Client Info'!O1794&gt;=Reference!$E$5,'Client Info'!O1794&lt;Reference!$E$6),5,IF(AND('Client Info'!O1794&gt;=Reference!$E$6,'Client Info'!O1794&lt;Reference!$E$7),15,IF(Reference!$E$7&lt;='Client Info'!O1794,25))))</f>
        <v>0</v>
      </c>
      <c r="F1794" s="19">
        <f>IF(OR('Client Info'!R1794=Reference!$B$4,'Client Info'!R1794=Reference!$B$5,'Client Info'!R1794=Reference!$B$6),25,0)</f>
        <v>25</v>
      </c>
      <c r="G1794" s="19">
        <f t="shared" si="29"/>
        <v>25</v>
      </c>
      <c r="H1794" s="19" t="s">
        <v>848</v>
      </c>
    </row>
    <row r="1795" spans="1:8" x14ac:dyDescent="0.35">
      <c r="A1795" s="7" t="str">
        <f>VLOOKUP(B1795,'Client Info'!$A:$B,2, FALSE)</f>
        <v>Alondra Gaytan</v>
      </c>
      <c r="B1795" s="19" t="str">
        <f>'Client Info'!A1795</f>
        <v>EDC2614</v>
      </c>
      <c r="C1795" s="19" t="str">
        <f>(IF('Client Info'!M1795="","",(IF(YEARFRAC('Client Info'!M1795,Reference!$C$4)&lt;1,0,IF(AND(YEARFRAC('Client Info'!M1795,Reference!$C$4)&gt;=1,YEARFRAC('Client Info'!M1795,Reference!$C$4)&lt;=3),5,IF(AND(YEARFRAC('Client Info'!M1795,Reference!$C$4)&gt;=4,YEARFRAC('Client Info'!M1795,Reference!$C$4)&lt;=7),15,IF(YEARFRAC('Client Info'!M1795,Reference!$C$4)&gt;=8,25,IF(YEARFRAC('Client Info'!M1795,Reference!$C$4)=YEARFRAC('Client Info'!M1795,Reference!$C$4),0,0))))))))</f>
        <v/>
      </c>
      <c r="D1795" s="19">
        <f>IF(OR('Client Info'!J1795=Reference!$A$7),0,IF(OR(Reference!$A$5='Client Info'!J1795, 'Client Info'!J1795=Reference!$A$19,'Client Info'!J1795=Reference!$A$23,'Client Info'!J1795=Reference!$A$12),25, IF(OR('Client Info'!J1795=Reference!$A$6, 'Client Info'!J1795=Reference!$A$16),15, IF(OR('Client Info'!J1795=Reference!$A$4,'Client Info'!J1795=Reference!$A$13,'Client Info'!J1795=Reference!$A$17,),5,0))))</f>
        <v>5</v>
      </c>
      <c r="E1795" s="19">
        <f>IF('Client Info'!O1795&lt;Reference!$E$5,0,IF(AND('Client Info'!O1795&gt;=Reference!$E$5,'Client Info'!O1795&lt;Reference!$E$6),5,IF(AND('Client Info'!O1795&gt;=Reference!$E$6,'Client Info'!O1795&lt;Reference!$E$7),15,IF(Reference!$E$7&lt;='Client Info'!O1795,25))))</f>
        <v>0</v>
      </c>
      <c r="F1795" s="19">
        <f>IF(OR('Client Info'!R1795=Reference!$B$4,'Client Info'!R1795=Reference!$B$5,'Client Info'!R1795=Reference!$B$6),25,0)</f>
        <v>0</v>
      </c>
      <c r="G1795" s="19">
        <f t="shared" si="29"/>
        <v>5</v>
      </c>
      <c r="H1795" s="19" t="s">
        <v>885</v>
      </c>
    </row>
    <row r="1796" spans="1:8" x14ac:dyDescent="0.35">
      <c r="A1796" s="7" t="str">
        <f>VLOOKUP(B1796,'Client Info'!$A:$B,2, FALSE)</f>
        <v>Louis Izzo</v>
      </c>
      <c r="B1796" s="19" t="str">
        <f>'Client Info'!A1796</f>
        <v>EDC2031RRT</v>
      </c>
      <c r="C1796" s="19">
        <f ca="1">(IF('Client Info'!M1796="","",(IF(YEARFRAC('Client Info'!M1796,Reference!$C$4)&lt;1,0,IF(AND(YEARFRAC('Client Info'!M1796,Reference!$C$4)&gt;=1,YEARFRAC('Client Info'!M1796,Reference!$C$4)&lt;=3),5,IF(AND(YEARFRAC('Client Info'!M1796,Reference!$C$4)&gt;=4,YEARFRAC('Client Info'!M1796,Reference!$C$4)&lt;=7),15,IF(YEARFRAC('Client Info'!M1796,Reference!$C$4)&gt;=8,25,IF(YEARFRAC('Client Info'!M1796,Reference!$C$4)=YEARFRAC('Client Info'!M1796,Reference!$C$4),0,0))))))))</f>
        <v>0</v>
      </c>
      <c r="D1796" s="19">
        <f>IF(OR('Client Info'!J1796=Reference!$A$7),0,IF(OR(Reference!$A$5='Client Info'!J1796, 'Client Info'!J1796=Reference!$A$19,'Client Info'!J1796=Reference!$A$23,'Client Info'!J1796=Reference!$A$12),25, IF(OR('Client Info'!J1796=Reference!$A$6, 'Client Info'!J1796=Reference!$A$16),15, IF(OR('Client Info'!J1796=Reference!$A$4,'Client Info'!J1796=Reference!$A$13,'Client Info'!J1796=Reference!$A$17,),5,0))))</f>
        <v>25</v>
      </c>
      <c r="E1796" s="19">
        <f>IF('Client Info'!O1796&lt;Reference!$E$5,0,IF(AND('Client Info'!O1796&gt;=Reference!$E$5,'Client Info'!O1796&lt;Reference!$E$6),5,IF(AND('Client Info'!O1796&gt;=Reference!$E$6,'Client Info'!O1796&lt;Reference!$E$7),15,IF(Reference!$E$7&lt;='Client Info'!O1796,25))))</f>
        <v>0</v>
      </c>
      <c r="F1796" s="19">
        <f>IF(OR('Client Info'!R1796=Reference!$B$4,'Client Info'!R1796=Reference!$B$5,'Client Info'!R1796=Reference!$B$6),25,0)</f>
        <v>0</v>
      </c>
      <c r="G1796" s="19">
        <f t="shared" ca="1" si="29"/>
        <v>25</v>
      </c>
      <c r="H1796" s="19" t="s">
        <v>855</v>
      </c>
    </row>
    <row r="1797" spans="1:8" x14ac:dyDescent="0.35">
      <c r="A1797" s="7" t="str">
        <f>VLOOKUP(B1797,'Client Info'!$A:$B,2, FALSE)</f>
        <v>Alondra Gaytan</v>
      </c>
      <c r="B1797" s="19" t="str">
        <f>'Client Info'!A1797</f>
        <v>EDC2981T</v>
      </c>
      <c r="C1797" s="19" t="str">
        <f>(IF('Client Info'!M1797="","",(IF(YEARFRAC('Client Info'!M1797,Reference!$C$4)&lt;1,0,IF(AND(YEARFRAC('Client Info'!M1797,Reference!$C$4)&gt;=1,YEARFRAC('Client Info'!M1797,Reference!$C$4)&lt;=3),5,IF(AND(YEARFRAC('Client Info'!M1797,Reference!$C$4)&gt;=4,YEARFRAC('Client Info'!M1797,Reference!$C$4)&lt;=7),15,IF(YEARFRAC('Client Info'!M1797,Reference!$C$4)&gt;=8,25,IF(YEARFRAC('Client Info'!M1797,Reference!$C$4)=YEARFRAC('Client Info'!M1797,Reference!$C$4),0,0))))))))</f>
        <v/>
      </c>
      <c r="D1797" s="19">
        <f>IF(OR('Client Info'!J1797=Reference!$A$7),0,IF(OR(Reference!$A$5='Client Info'!J1797, 'Client Info'!J1797=Reference!$A$19,'Client Info'!J1797=Reference!$A$23,'Client Info'!J1797=Reference!$A$12),25, IF(OR('Client Info'!J1797=Reference!$A$6, 'Client Info'!J1797=Reference!$A$16),15, IF(OR('Client Info'!J1797=Reference!$A$4,'Client Info'!J1797=Reference!$A$13,'Client Info'!J1797=Reference!$A$17,),5,0))))</f>
        <v>5</v>
      </c>
      <c r="E1797" s="19">
        <f>IF('Client Info'!O1797&lt;Reference!$E$5,0,IF(AND('Client Info'!O1797&gt;=Reference!$E$5,'Client Info'!O1797&lt;Reference!$E$6),5,IF(AND('Client Info'!O1797&gt;=Reference!$E$6,'Client Info'!O1797&lt;Reference!$E$7),15,IF(Reference!$E$7&lt;='Client Info'!O1797,25))))</f>
        <v>0</v>
      </c>
      <c r="F1797" s="19">
        <f>IF(OR('Client Info'!R1797=Reference!$B$4,'Client Info'!R1797=Reference!$B$5,'Client Info'!R1797=Reference!$B$6),25,0)</f>
        <v>0</v>
      </c>
      <c r="G1797" s="19">
        <f t="shared" si="29"/>
        <v>5</v>
      </c>
      <c r="H1797" s="19" t="s">
        <v>885</v>
      </c>
    </row>
    <row r="1798" spans="1:8" x14ac:dyDescent="0.35">
      <c r="A1798" s="7" t="str">
        <f>VLOOKUP(B1798,'Client Info'!$A:$B,2, FALSE)</f>
        <v>Bill Bartels</v>
      </c>
      <c r="B1798" s="19" t="str">
        <f>'Client Info'!A1798</f>
        <v>EDC2547</v>
      </c>
      <c r="C1798" s="19">
        <f ca="1">(IF('Client Info'!M1798="","",(IF(YEARFRAC('Client Info'!M1798,Reference!$C$4)&lt;1,0,IF(AND(YEARFRAC('Client Info'!M1798,Reference!$C$4)&gt;=1,YEARFRAC('Client Info'!M1798,Reference!$C$4)&lt;=3),5,IF(AND(YEARFRAC('Client Info'!M1798,Reference!$C$4)&gt;=4,YEARFRAC('Client Info'!M1798,Reference!$C$4)&lt;=7),15,IF(YEARFRAC('Client Info'!M1798,Reference!$C$4)&gt;=8,25,IF(YEARFRAC('Client Info'!M1798,Reference!$C$4)=YEARFRAC('Client Info'!M1798,Reference!$C$4),0,0))))))))</f>
        <v>25</v>
      </c>
      <c r="D1798" s="19">
        <f>IF(OR('Client Info'!J1798=Reference!$A$7),0,IF(OR(Reference!$A$5='Client Info'!J1798, 'Client Info'!J1798=Reference!$A$19,'Client Info'!J1798=Reference!$A$23,'Client Info'!J1798=Reference!$A$12),25, IF(OR('Client Info'!J1798=Reference!$A$6, 'Client Info'!J1798=Reference!$A$16),15, IF(OR('Client Info'!J1798=Reference!$A$4,'Client Info'!J1798=Reference!$A$13,'Client Info'!J1798=Reference!$A$17,),5,0))))</f>
        <v>0</v>
      </c>
      <c r="E1798" s="19">
        <f>IF('Client Info'!O1798&lt;Reference!$E$5,0,IF(AND('Client Info'!O1798&gt;=Reference!$E$5,'Client Info'!O1798&lt;Reference!$E$6),5,IF(AND('Client Info'!O1798&gt;=Reference!$E$6,'Client Info'!O1798&lt;Reference!$E$7),15,IF(Reference!$E$7&lt;='Client Info'!O1798,25))))</f>
        <v>5</v>
      </c>
      <c r="F1798" s="19">
        <f>IF(OR('Client Info'!R1798=Reference!$B$4,'Client Info'!R1798=Reference!$B$5,'Client Info'!R1798=Reference!$B$6),25,0)</f>
        <v>0</v>
      </c>
      <c r="G1798" s="19">
        <f t="shared" ca="1" si="29"/>
        <v>30</v>
      </c>
      <c r="H1798" s="19" t="s">
        <v>812</v>
      </c>
    </row>
    <row r="1799" spans="1:8" x14ac:dyDescent="0.35">
      <c r="A1799" s="7" t="str">
        <f>VLOOKUP(B1799,'Client Info'!$A:$B,2, FALSE)</f>
        <v>Melissa Moreno</v>
      </c>
      <c r="B1799" s="19" t="str">
        <f>'Client Info'!A1799</f>
        <v>EDC1443</v>
      </c>
      <c r="C1799" s="19">
        <f ca="1">(IF('Client Info'!M1799="","",(IF(YEARFRAC('Client Info'!M1799,Reference!$C$4)&lt;1,0,IF(AND(YEARFRAC('Client Info'!M1799,Reference!$C$4)&gt;=1,YEARFRAC('Client Info'!M1799,Reference!$C$4)&lt;=3),5,IF(AND(YEARFRAC('Client Info'!M1799,Reference!$C$4)&gt;=4,YEARFRAC('Client Info'!M1799,Reference!$C$4)&lt;=7),15,IF(YEARFRAC('Client Info'!M1799,Reference!$C$4)&gt;=8,25,IF(YEARFRAC('Client Info'!M1799,Reference!$C$4)=YEARFRAC('Client Info'!M1799,Reference!$C$4),0,0))))))))</f>
        <v>15</v>
      </c>
      <c r="D1799" s="19">
        <f>IF(OR('Client Info'!J1799=Reference!$A$7),0,IF(OR(Reference!$A$5='Client Info'!J1799, 'Client Info'!J1799=Reference!$A$19,'Client Info'!J1799=Reference!$A$23,'Client Info'!J1799=Reference!$A$12),25, IF(OR('Client Info'!J1799=Reference!$A$6, 'Client Info'!J1799=Reference!$A$16),15, IF(OR('Client Info'!J1799=Reference!$A$4,'Client Info'!J1799=Reference!$A$13,'Client Info'!J1799=Reference!$A$17,),5,0))))</f>
        <v>0</v>
      </c>
      <c r="E1799" s="19">
        <f>IF('Client Info'!O1799&lt;Reference!$E$5,0,IF(AND('Client Info'!O1799&gt;=Reference!$E$5,'Client Info'!O1799&lt;Reference!$E$6),5,IF(AND('Client Info'!O1799&gt;=Reference!$E$6,'Client Info'!O1799&lt;Reference!$E$7),15,IF(Reference!$E$7&lt;='Client Info'!O1799,25))))</f>
        <v>0</v>
      </c>
      <c r="F1799" s="19">
        <f>IF(OR('Client Info'!R1799=Reference!$B$4,'Client Info'!R1799=Reference!$B$5,'Client Info'!R1799=Reference!$B$6),25,0)</f>
        <v>0</v>
      </c>
      <c r="G1799" s="19">
        <f t="shared" ca="1" si="29"/>
        <v>15</v>
      </c>
      <c r="H1799" s="19" t="s">
        <v>1601</v>
      </c>
    </row>
    <row r="1800" spans="1:8" x14ac:dyDescent="0.35">
      <c r="A1800" s="7" t="str">
        <f>VLOOKUP(B1800,'Client Info'!$A:$B,2, FALSE)</f>
        <v>Jason Ham</v>
      </c>
      <c r="B1800" s="19" t="str">
        <f>'Client Info'!A1800</f>
        <v>EDC1611g</v>
      </c>
      <c r="C1800" s="19" t="str">
        <f>(IF('Client Info'!M1800="","",(IF(YEARFRAC('Client Info'!M1800,Reference!$C$4)&lt;1,0,IF(AND(YEARFRAC('Client Info'!M1800,Reference!$C$4)&gt;=1,YEARFRAC('Client Info'!M1800,Reference!$C$4)&lt;=3),5,IF(AND(YEARFRAC('Client Info'!M1800,Reference!$C$4)&gt;=4,YEARFRAC('Client Info'!M1800,Reference!$C$4)&lt;=7),15,IF(YEARFRAC('Client Info'!M1800,Reference!$C$4)&gt;=8,25,IF(YEARFRAC('Client Info'!M1800,Reference!$C$4)=YEARFRAC('Client Info'!M1800,Reference!$C$4),0,0))))))))</f>
        <v/>
      </c>
      <c r="D1800" s="19">
        <f>IF(OR('Client Info'!J1800=Reference!$A$7),0,IF(OR(Reference!$A$5='Client Info'!J1800, 'Client Info'!J1800=Reference!$A$19,'Client Info'!J1800=Reference!$A$23,'Client Info'!J1800=Reference!$A$12),25, IF(OR('Client Info'!J1800=Reference!$A$6, 'Client Info'!J1800=Reference!$A$16),15, IF(OR('Client Info'!J1800=Reference!$A$4,'Client Info'!J1800=Reference!$A$13,'Client Info'!J1800=Reference!$A$17,),5,0))))</f>
        <v>15</v>
      </c>
      <c r="E1800" s="19">
        <f>IF('Client Info'!O1800&lt;Reference!$E$5,0,IF(AND('Client Info'!O1800&gt;=Reference!$E$5,'Client Info'!O1800&lt;Reference!$E$6),5,IF(AND('Client Info'!O1800&gt;=Reference!$E$6,'Client Info'!O1800&lt;Reference!$E$7),15,IF(Reference!$E$7&lt;='Client Info'!O1800,25))))</f>
        <v>0</v>
      </c>
      <c r="F1800" s="19">
        <f>IF(OR('Client Info'!R1800=Reference!$B$4,'Client Info'!R1800=Reference!$B$5,'Client Info'!R1800=Reference!$B$6),25,0)</f>
        <v>25</v>
      </c>
      <c r="G1800" s="19">
        <f t="shared" si="29"/>
        <v>40</v>
      </c>
      <c r="H1800" s="19" t="s">
        <v>1613</v>
      </c>
    </row>
    <row r="1801" spans="1:8" x14ac:dyDescent="0.35">
      <c r="A1801" s="7" t="str">
        <f>VLOOKUP(B1801,'Client Info'!$A:$B,2, FALSE)</f>
        <v>Sylvia Martini</v>
      </c>
      <c r="B1801" s="19" t="str">
        <f>'Client Info'!A1801</f>
        <v>EDC2937</v>
      </c>
      <c r="C1801" s="19">
        <f ca="1">(IF('Client Info'!M1801="","",(IF(YEARFRAC('Client Info'!M1801,Reference!$C$4)&lt;1,0,IF(AND(YEARFRAC('Client Info'!M1801,Reference!$C$4)&gt;=1,YEARFRAC('Client Info'!M1801,Reference!$C$4)&lt;=3),5,IF(AND(YEARFRAC('Client Info'!M1801,Reference!$C$4)&gt;=4,YEARFRAC('Client Info'!M1801,Reference!$C$4)&lt;=7),15,IF(YEARFRAC('Client Info'!M1801,Reference!$C$4)&gt;=8,25,IF(YEARFRAC('Client Info'!M1801,Reference!$C$4)=YEARFRAC('Client Info'!M1801,Reference!$C$4),0,0))))))))</f>
        <v>0</v>
      </c>
      <c r="D1801" s="19">
        <f>IF(OR('Client Info'!J1801=Reference!$A$7),0,IF(OR(Reference!$A$5='Client Info'!J1801, 'Client Info'!J1801=Reference!$A$19,'Client Info'!J1801=Reference!$A$23,'Client Info'!J1801=Reference!$A$12),25, IF(OR('Client Info'!J1801=Reference!$A$6, 'Client Info'!J1801=Reference!$A$16),15, IF(OR('Client Info'!J1801=Reference!$A$4,'Client Info'!J1801=Reference!$A$13,'Client Info'!J1801=Reference!$A$17,),5,0))))</f>
        <v>25</v>
      </c>
      <c r="E1801" s="19">
        <f>IF('Client Info'!O1801&lt;Reference!$E$5,0,IF(AND('Client Info'!O1801&gt;=Reference!$E$5,'Client Info'!O1801&lt;Reference!$E$6),5,IF(AND('Client Info'!O1801&gt;=Reference!$E$6,'Client Info'!O1801&lt;Reference!$E$7),15,IF(Reference!$E$7&lt;='Client Info'!O1801,25))))</f>
        <v>5</v>
      </c>
      <c r="F1801" s="19">
        <f>IF(OR('Client Info'!R1801=Reference!$B$4,'Client Info'!R1801=Reference!$B$5,'Client Info'!R1801=Reference!$B$6),25,0)</f>
        <v>0</v>
      </c>
      <c r="G1801" s="19">
        <f t="shared" ca="1" si="29"/>
        <v>30</v>
      </c>
      <c r="H1801" s="19" t="s">
        <v>822</v>
      </c>
    </row>
    <row r="1802" spans="1:8" x14ac:dyDescent="0.35">
      <c r="A1802" s="7" t="str">
        <f>VLOOKUP(B1802,'Client Info'!$A:$B,2, FALSE)</f>
        <v>Ray Bowman</v>
      </c>
      <c r="B1802" s="19" t="str">
        <f>'Client Info'!A1802</f>
        <v>EDC2722</v>
      </c>
      <c r="C1802" s="19" t="str">
        <f>(IF('Client Info'!M1802="","",(IF(YEARFRAC('Client Info'!M1802,Reference!$C$4)&lt;1,0,IF(AND(YEARFRAC('Client Info'!M1802,Reference!$C$4)&gt;=1,YEARFRAC('Client Info'!M1802,Reference!$C$4)&lt;=3),5,IF(AND(YEARFRAC('Client Info'!M1802,Reference!$C$4)&gt;=4,YEARFRAC('Client Info'!M1802,Reference!$C$4)&lt;=7),15,IF(YEARFRAC('Client Info'!M1802,Reference!$C$4)&gt;=8,25,IF(YEARFRAC('Client Info'!M1802,Reference!$C$4)=YEARFRAC('Client Info'!M1802,Reference!$C$4),0,0))))))))</f>
        <v/>
      </c>
      <c r="D1802" s="19">
        <f>IF(OR('Client Info'!J1802=Reference!$A$7),0,IF(OR(Reference!$A$5='Client Info'!J1802, 'Client Info'!J1802=Reference!$A$19,'Client Info'!J1802=Reference!$A$23,'Client Info'!J1802=Reference!$A$12),25, IF(OR('Client Info'!J1802=Reference!$A$6, 'Client Info'!J1802=Reference!$A$16),15, IF(OR('Client Info'!J1802=Reference!$A$4,'Client Info'!J1802=Reference!$A$13,'Client Info'!J1802=Reference!$A$17,),5,0))))</f>
        <v>25</v>
      </c>
      <c r="E1802" s="19">
        <f>IF('Client Info'!O1802&lt;Reference!$E$5,0,IF(AND('Client Info'!O1802&gt;=Reference!$E$5,'Client Info'!O1802&lt;Reference!$E$6),5,IF(AND('Client Info'!O1802&gt;=Reference!$E$6,'Client Info'!O1802&lt;Reference!$E$7),15,IF(Reference!$E$7&lt;='Client Info'!O1802,25))))</f>
        <v>0</v>
      </c>
      <c r="F1802" s="19">
        <f>IF(OR('Client Info'!R1802=Reference!$B$4,'Client Info'!R1802=Reference!$B$5,'Client Info'!R1802=Reference!$B$6),25,0)</f>
        <v>0</v>
      </c>
      <c r="G1802" s="19">
        <f t="shared" si="29"/>
        <v>25</v>
      </c>
      <c r="H1802" s="19" t="s">
        <v>912</v>
      </c>
    </row>
    <row r="1803" spans="1:8" x14ac:dyDescent="0.35">
      <c r="A1803" s="7" t="str">
        <f>VLOOKUP(B1803,'Client Info'!$A:$B,2, FALSE)</f>
        <v>Gonzalo Fernandez</v>
      </c>
      <c r="B1803" s="19" t="str">
        <f>'Client Info'!A1803</f>
        <v>EDC2090RR</v>
      </c>
      <c r="C1803" s="19">
        <f ca="1">(IF('Client Info'!M1803="","",(IF(YEARFRAC('Client Info'!M1803,Reference!$C$4)&lt;1,0,IF(AND(YEARFRAC('Client Info'!M1803,Reference!$C$4)&gt;=1,YEARFRAC('Client Info'!M1803,Reference!$C$4)&lt;=3),5,IF(AND(YEARFRAC('Client Info'!M1803,Reference!$C$4)&gt;=4,YEARFRAC('Client Info'!M1803,Reference!$C$4)&lt;=7),15,IF(YEARFRAC('Client Info'!M1803,Reference!$C$4)&gt;=8,25,IF(YEARFRAC('Client Info'!M1803,Reference!$C$4)=YEARFRAC('Client Info'!M1803,Reference!$C$4),0,0))))))))</f>
        <v>5</v>
      </c>
      <c r="D1803" s="19">
        <f>IF(OR('Client Info'!J1803=Reference!$A$7),0,IF(OR(Reference!$A$5='Client Info'!J1803, 'Client Info'!J1803=Reference!$A$19,'Client Info'!J1803=Reference!$A$23,'Client Info'!J1803=Reference!$A$12),25, IF(OR('Client Info'!J1803=Reference!$A$6, 'Client Info'!J1803=Reference!$A$16),15, IF(OR('Client Info'!J1803=Reference!$A$4,'Client Info'!J1803=Reference!$A$13,'Client Info'!J1803=Reference!$A$17,),5,0))))</f>
        <v>5</v>
      </c>
      <c r="E1803" s="19">
        <f>IF('Client Info'!O1803&lt;Reference!$E$5,0,IF(AND('Client Info'!O1803&gt;=Reference!$E$5,'Client Info'!O1803&lt;Reference!$E$6),5,IF(AND('Client Info'!O1803&gt;=Reference!$E$6,'Client Info'!O1803&lt;Reference!$E$7),15,IF(Reference!$E$7&lt;='Client Info'!O1803,25))))</f>
        <v>0</v>
      </c>
      <c r="F1803" s="19">
        <f>IF(OR('Client Info'!R1803=Reference!$B$4,'Client Info'!R1803=Reference!$B$5,'Client Info'!R1803=Reference!$B$6),25,0)</f>
        <v>0</v>
      </c>
      <c r="G1803" s="19">
        <f t="shared" ca="1" si="29"/>
        <v>10</v>
      </c>
      <c r="H1803" s="19" t="s">
        <v>848</v>
      </c>
    </row>
    <row r="1804" spans="1:8" x14ac:dyDescent="0.35">
      <c r="A1804" s="7" t="str">
        <f>VLOOKUP(B1804,'Client Info'!$A:$B,2, FALSE)</f>
        <v>Bruce Hazuka</v>
      </c>
      <c r="B1804" s="19" t="str">
        <f>'Client Info'!A1804</f>
        <v>EDC2649</v>
      </c>
      <c r="C1804" s="19" t="str">
        <f>(IF('Client Info'!M1804="","",(IF(YEARFRAC('Client Info'!M1804,Reference!$C$4)&lt;1,0,IF(AND(YEARFRAC('Client Info'!M1804,Reference!$C$4)&gt;=1,YEARFRAC('Client Info'!M1804,Reference!$C$4)&lt;=3),5,IF(AND(YEARFRAC('Client Info'!M1804,Reference!$C$4)&gt;=4,YEARFRAC('Client Info'!M1804,Reference!$C$4)&lt;=7),15,IF(YEARFRAC('Client Info'!M1804,Reference!$C$4)&gt;=8,25,IF(YEARFRAC('Client Info'!M1804,Reference!$C$4)=YEARFRAC('Client Info'!M1804,Reference!$C$4),0,0))))))))</f>
        <v/>
      </c>
      <c r="D1804" s="19">
        <f>IF(OR('Client Info'!J1804=Reference!$A$7),0,IF(OR(Reference!$A$5='Client Info'!J1804, 'Client Info'!J1804=Reference!$A$19,'Client Info'!J1804=Reference!$A$23,'Client Info'!J1804=Reference!$A$12),25, IF(OR('Client Info'!J1804=Reference!$A$6, 'Client Info'!J1804=Reference!$A$16),15, IF(OR('Client Info'!J1804=Reference!$A$4,'Client Info'!J1804=Reference!$A$13,'Client Info'!J1804=Reference!$A$17,),5,0))))</f>
        <v>15</v>
      </c>
      <c r="E1804" s="19">
        <f>IF('Client Info'!O1804&lt;Reference!$E$5,0,IF(AND('Client Info'!O1804&gt;=Reference!$E$5,'Client Info'!O1804&lt;Reference!$E$6),5,IF(AND('Client Info'!O1804&gt;=Reference!$E$6,'Client Info'!O1804&lt;Reference!$E$7),15,IF(Reference!$E$7&lt;='Client Info'!O1804,25))))</f>
        <v>0</v>
      </c>
      <c r="F1804" s="19">
        <f>IF(OR('Client Info'!R1804=Reference!$B$4,'Client Info'!R1804=Reference!$B$5,'Client Info'!R1804=Reference!$B$6),25,0)</f>
        <v>25</v>
      </c>
      <c r="G1804" s="19">
        <f t="shared" si="29"/>
        <v>40</v>
      </c>
      <c r="H1804" s="19" t="s">
        <v>935</v>
      </c>
    </row>
    <row r="1805" spans="1:8" x14ac:dyDescent="0.35">
      <c r="A1805" s="7" t="str">
        <f>VLOOKUP(B1805,'Client Info'!$A:$B,2, FALSE)</f>
        <v>Georg Winkler</v>
      </c>
      <c r="B1805" s="19" t="str">
        <f>'Client Info'!A1805</f>
        <v>EDC1830g</v>
      </c>
      <c r="C1805" s="19" t="str">
        <f>(IF('Client Info'!M1805="","",(IF(YEARFRAC('Client Info'!M1805,Reference!$C$4)&lt;1,0,IF(AND(YEARFRAC('Client Info'!M1805,Reference!$C$4)&gt;=1,YEARFRAC('Client Info'!M1805,Reference!$C$4)&lt;=3),5,IF(AND(YEARFRAC('Client Info'!M1805,Reference!$C$4)&gt;=4,YEARFRAC('Client Info'!M1805,Reference!$C$4)&lt;=7),15,IF(YEARFRAC('Client Info'!M1805,Reference!$C$4)&gt;=8,25,IF(YEARFRAC('Client Info'!M1805,Reference!$C$4)=YEARFRAC('Client Info'!M1805,Reference!$C$4),0,0))))))))</f>
        <v/>
      </c>
      <c r="D1805" s="19">
        <f>IF(OR('Client Info'!J1805=Reference!$A$7),0,IF(OR(Reference!$A$5='Client Info'!J1805, 'Client Info'!J1805=Reference!$A$19,'Client Info'!J1805=Reference!$A$23,'Client Info'!J1805=Reference!$A$12),25, IF(OR('Client Info'!J1805=Reference!$A$6, 'Client Info'!J1805=Reference!$A$16),15, IF(OR('Client Info'!J1805=Reference!$A$4,'Client Info'!J1805=Reference!$A$13,'Client Info'!J1805=Reference!$A$17,),5,0))))</f>
        <v>25</v>
      </c>
      <c r="E1805" s="19">
        <f>IF('Client Info'!O1805&lt;Reference!$E$5,0,IF(AND('Client Info'!O1805&gt;=Reference!$E$5,'Client Info'!O1805&lt;Reference!$E$6),5,IF(AND('Client Info'!O1805&gt;=Reference!$E$6,'Client Info'!O1805&lt;Reference!$E$7),15,IF(Reference!$E$7&lt;='Client Info'!O1805,25))))</f>
        <v>0</v>
      </c>
      <c r="F1805" s="19">
        <f>IF(OR('Client Info'!R1805=Reference!$B$4,'Client Info'!R1805=Reference!$B$5,'Client Info'!R1805=Reference!$B$6),25,0)</f>
        <v>0</v>
      </c>
      <c r="G1805" s="19">
        <f t="shared" si="29"/>
        <v>25</v>
      </c>
      <c r="H1805" s="19" t="s">
        <v>1063</v>
      </c>
    </row>
    <row r="1806" spans="1:8" x14ac:dyDescent="0.35">
      <c r="A1806" s="7" t="str">
        <f>VLOOKUP(B1806,'Client Info'!$A:$B,2, FALSE)</f>
        <v>Pat Sweeney</v>
      </c>
      <c r="B1806" s="19" t="str">
        <f>'Client Info'!A1806</f>
        <v>EDC1512</v>
      </c>
      <c r="C1806" s="19" t="str">
        <f>(IF('Client Info'!M1806="","",(IF(YEARFRAC('Client Info'!M1806,Reference!$C$4)&lt;1,0,IF(AND(YEARFRAC('Client Info'!M1806,Reference!$C$4)&gt;=1,YEARFRAC('Client Info'!M1806,Reference!$C$4)&lt;=3),5,IF(AND(YEARFRAC('Client Info'!M1806,Reference!$C$4)&gt;=4,YEARFRAC('Client Info'!M1806,Reference!$C$4)&lt;=7),15,IF(YEARFRAC('Client Info'!M1806,Reference!$C$4)&gt;=8,25,IF(YEARFRAC('Client Info'!M1806,Reference!$C$4)=YEARFRAC('Client Info'!M1806,Reference!$C$4),0,0))))))))</f>
        <v/>
      </c>
      <c r="D1806" s="19">
        <f>IF(OR('Client Info'!J1806=Reference!$A$7),0,IF(OR(Reference!$A$5='Client Info'!J1806, 'Client Info'!J1806=Reference!$A$19,'Client Info'!J1806=Reference!$A$23,'Client Info'!J1806=Reference!$A$12),25, IF(OR('Client Info'!J1806=Reference!$A$6, 'Client Info'!J1806=Reference!$A$16),15, IF(OR('Client Info'!J1806=Reference!$A$4,'Client Info'!J1806=Reference!$A$13,'Client Info'!J1806=Reference!$A$17,),5,0))))</f>
        <v>5</v>
      </c>
      <c r="E1806" s="19">
        <f>IF('Client Info'!O1806&lt;Reference!$E$5,0,IF(AND('Client Info'!O1806&gt;=Reference!$E$5,'Client Info'!O1806&lt;Reference!$E$6),5,IF(AND('Client Info'!O1806&gt;=Reference!$E$6,'Client Info'!O1806&lt;Reference!$E$7),15,IF(Reference!$E$7&lt;='Client Info'!O1806,25))))</f>
        <v>0</v>
      </c>
      <c r="F1806" s="19">
        <f>IF(OR('Client Info'!R1806=Reference!$B$4,'Client Info'!R1806=Reference!$B$5,'Client Info'!R1806=Reference!$B$6),25,0)</f>
        <v>25</v>
      </c>
      <c r="G1806" s="19">
        <f t="shared" si="29"/>
        <v>30</v>
      </c>
      <c r="H1806" s="19" t="s">
        <v>796</v>
      </c>
    </row>
    <row r="1807" spans="1:8" x14ac:dyDescent="0.35">
      <c r="A1807" s="7" t="str">
        <f>VLOOKUP(B1807,'Client Info'!$A:$B,2, FALSE)</f>
        <v>Bill Bartels</v>
      </c>
      <c r="B1807" s="19" t="str">
        <f>'Client Info'!A1807</f>
        <v>EDC2665DRR</v>
      </c>
      <c r="C1807" s="19">
        <f ca="1">(IF('Client Info'!M1807="","",(IF(YEARFRAC('Client Info'!M1807,Reference!$C$4)&lt;1,0,IF(AND(YEARFRAC('Client Info'!M1807,Reference!$C$4)&gt;=1,YEARFRAC('Client Info'!M1807,Reference!$C$4)&lt;=3),5,IF(AND(YEARFRAC('Client Info'!M1807,Reference!$C$4)&gt;=4,YEARFRAC('Client Info'!M1807,Reference!$C$4)&lt;=7),15,IF(YEARFRAC('Client Info'!M1807,Reference!$C$4)&gt;=8,25,IF(YEARFRAC('Client Info'!M1807,Reference!$C$4)=YEARFRAC('Client Info'!M1807,Reference!$C$4),0,0))))))))</f>
        <v>5</v>
      </c>
      <c r="D1807" s="19">
        <f>IF(OR('Client Info'!J1807=Reference!$A$7),0,IF(OR(Reference!$A$5='Client Info'!J1807, 'Client Info'!J1807=Reference!$A$19,'Client Info'!J1807=Reference!$A$23,'Client Info'!J1807=Reference!$A$12),25, IF(OR('Client Info'!J1807=Reference!$A$6, 'Client Info'!J1807=Reference!$A$16),15, IF(OR('Client Info'!J1807=Reference!$A$4,'Client Info'!J1807=Reference!$A$13,'Client Info'!J1807=Reference!$A$17,),5,0))))</f>
        <v>0</v>
      </c>
      <c r="E1807" s="19">
        <f>IF('Client Info'!O1807&lt;Reference!$E$5,0,IF(AND('Client Info'!O1807&gt;=Reference!$E$5,'Client Info'!O1807&lt;Reference!$E$6),5,IF(AND('Client Info'!O1807&gt;=Reference!$E$6,'Client Info'!O1807&lt;Reference!$E$7),15,IF(Reference!$E$7&lt;='Client Info'!O1807,25))))</f>
        <v>15</v>
      </c>
      <c r="F1807" s="19">
        <f>IF(OR('Client Info'!R1807=Reference!$B$4,'Client Info'!R1807=Reference!$B$5,'Client Info'!R1807=Reference!$B$6),25,0)</f>
        <v>25</v>
      </c>
      <c r="G1807" s="19">
        <f t="shared" ca="1" si="29"/>
        <v>45</v>
      </c>
      <c r="H1807" s="19" t="s">
        <v>812</v>
      </c>
    </row>
    <row r="1808" spans="1:8" x14ac:dyDescent="0.35">
      <c r="A1808" s="7" t="str">
        <f>VLOOKUP(B1808,'Client Info'!$A:$B,2, FALSE)</f>
        <v>Mary Anne Rooney</v>
      </c>
      <c r="B1808" s="19" t="str">
        <f>'Client Info'!A1808</f>
        <v>EDC0427</v>
      </c>
      <c r="C1808" s="19">
        <f ca="1">(IF('Client Info'!M1808="","",(IF(YEARFRAC('Client Info'!M1808,Reference!$C$4)&lt;1,0,IF(AND(YEARFRAC('Client Info'!M1808,Reference!$C$4)&gt;=1,YEARFRAC('Client Info'!M1808,Reference!$C$4)&lt;=3),5,IF(AND(YEARFRAC('Client Info'!M1808,Reference!$C$4)&gt;=4,YEARFRAC('Client Info'!M1808,Reference!$C$4)&lt;=7),15,IF(YEARFRAC('Client Info'!M1808,Reference!$C$4)&gt;=8,25,IF(YEARFRAC('Client Info'!M1808,Reference!$C$4)=YEARFRAC('Client Info'!M1808,Reference!$C$4),0,0))))))))</f>
        <v>25</v>
      </c>
      <c r="D1808" s="19">
        <f>IF(OR('Client Info'!J1808=Reference!$A$7),0,IF(OR(Reference!$A$5='Client Info'!J1808, 'Client Info'!J1808=Reference!$A$19,'Client Info'!J1808=Reference!$A$23,'Client Info'!J1808=Reference!$A$12),25, IF(OR('Client Info'!J1808=Reference!$A$6, 'Client Info'!J1808=Reference!$A$16),15, IF(OR('Client Info'!J1808=Reference!$A$4,'Client Info'!J1808=Reference!$A$13,'Client Info'!J1808=Reference!$A$17,),5,0))))</f>
        <v>15</v>
      </c>
      <c r="E1808" s="19">
        <f>IF('Client Info'!O1808&lt;Reference!$E$5,0,IF(AND('Client Info'!O1808&gt;=Reference!$E$5,'Client Info'!O1808&lt;Reference!$E$6),5,IF(AND('Client Info'!O1808&gt;=Reference!$E$6,'Client Info'!O1808&lt;Reference!$E$7),15,IF(Reference!$E$7&lt;='Client Info'!O1808,25))))</f>
        <v>0</v>
      </c>
      <c r="F1808" s="19">
        <f>IF(OR('Client Info'!R1808=Reference!$B$4,'Client Info'!R1808=Reference!$B$5,'Client Info'!R1808=Reference!$B$6),25,0)</f>
        <v>25</v>
      </c>
      <c r="G1808" s="19">
        <f t="shared" ca="1" si="29"/>
        <v>65</v>
      </c>
      <c r="H1808" s="19" t="s">
        <v>1659</v>
      </c>
    </row>
    <row r="1809" spans="1:8" x14ac:dyDescent="0.35">
      <c r="A1809" s="7" t="str">
        <f>VLOOKUP(B1809,'Client Info'!$A:$B,2, FALSE)</f>
        <v>Melissa Moreno</v>
      </c>
      <c r="B1809" s="19" t="str">
        <f>'Client Info'!A1809</f>
        <v>EDC1479</v>
      </c>
      <c r="C1809" s="19" t="str">
        <f>(IF('Client Info'!M1809="","",(IF(YEARFRAC('Client Info'!M1809,Reference!$C$4)&lt;1,0,IF(AND(YEARFRAC('Client Info'!M1809,Reference!$C$4)&gt;=1,YEARFRAC('Client Info'!M1809,Reference!$C$4)&lt;=3),5,IF(AND(YEARFRAC('Client Info'!M1809,Reference!$C$4)&gt;=4,YEARFRAC('Client Info'!M1809,Reference!$C$4)&lt;=7),15,IF(YEARFRAC('Client Info'!M1809,Reference!$C$4)&gt;=8,25,IF(YEARFRAC('Client Info'!M1809,Reference!$C$4)=YEARFRAC('Client Info'!M1809,Reference!$C$4),0,0))))))))</f>
        <v/>
      </c>
      <c r="D1809" s="19">
        <f>IF(OR('Client Info'!J1809=Reference!$A$7),0,IF(OR(Reference!$A$5='Client Info'!J1809, 'Client Info'!J1809=Reference!$A$19,'Client Info'!J1809=Reference!$A$23,'Client Info'!J1809=Reference!$A$12),25, IF(OR('Client Info'!J1809=Reference!$A$6, 'Client Info'!J1809=Reference!$A$16),15, IF(OR('Client Info'!J1809=Reference!$A$4,'Client Info'!J1809=Reference!$A$13,'Client Info'!J1809=Reference!$A$17,),5,0))))</f>
        <v>15</v>
      </c>
      <c r="E1809" s="19">
        <f>IF('Client Info'!O1809&lt;Reference!$E$5,0,IF(AND('Client Info'!O1809&gt;=Reference!$E$5,'Client Info'!O1809&lt;Reference!$E$6),5,IF(AND('Client Info'!O1809&gt;=Reference!$E$6,'Client Info'!O1809&lt;Reference!$E$7),15,IF(Reference!$E$7&lt;='Client Info'!O1809,25))))</f>
        <v>0</v>
      </c>
      <c r="F1809" s="19">
        <f>IF(OR('Client Info'!R1809=Reference!$B$4,'Client Info'!R1809=Reference!$B$5,'Client Info'!R1809=Reference!$B$6),25,0)</f>
        <v>0</v>
      </c>
      <c r="G1809" s="19">
        <f t="shared" si="29"/>
        <v>15</v>
      </c>
      <c r="H1809" s="19" t="s">
        <v>1601</v>
      </c>
    </row>
    <row r="1810" spans="1:8" x14ac:dyDescent="0.35">
      <c r="A1810" s="7" t="str">
        <f>VLOOKUP(B1810,'Client Info'!$A:$B,2, FALSE)</f>
        <v>Ray Bowman</v>
      </c>
      <c r="B1810" s="19" t="str">
        <f>'Client Info'!A1810</f>
        <v>EDC2323</v>
      </c>
      <c r="C1810" s="19">
        <f ca="1">(IF('Client Info'!M1810="","",(IF(YEARFRAC('Client Info'!M1810,Reference!$C$4)&lt;1,0,IF(AND(YEARFRAC('Client Info'!M1810,Reference!$C$4)&gt;=1,YEARFRAC('Client Info'!M1810,Reference!$C$4)&lt;=3),5,IF(AND(YEARFRAC('Client Info'!M1810,Reference!$C$4)&gt;=4,YEARFRAC('Client Info'!M1810,Reference!$C$4)&lt;=7),15,IF(YEARFRAC('Client Info'!M1810,Reference!$C$4)&gt;=8,25,IF(YEARFRAC('Client Info'!M1810,Reference!$C$4)=YEARFRAC('Client Info'!M1810,Reference!$C$4),0,0))))))))</f>
        <v>5</v>
      </c>
      <c r="D1810" s="19">
        <f>IF(OR('Client Info'!J1810=Reference!$A$7),0,IF(OR(Reference!$A$5='Client Info'!J1810, 'Client Info'!J1810=Reference!$A$19,'Client Info'!J1810=Reference!$A$23,'Client Info'!J1810=Reference!$A$12),25, IF(OR('Client Info'!J1810=Reference!$A$6, 'Client Info'!J1810=Reference!$A$16),15, IF(OR('Client Info'!J1810=Reference!$A$4,'Client Info'!J1810=Reference!$A$13,'Client Info'!J1810=Reference!$A$17,),5,0))))</f>
        <v>0</v>
      </c>
      <c r="E1810" s="19">
        <f>IF('Client Info'!O1810&lt;Reference!$E$5,0,IF(AND('Client Info'!O1810&gt;=Reference!$E$5,'Client Info'!O1810&lt;Reference!$E$6),5,IF(AND('Client Info'!O1810&gt;=Reference!$E$6,'Client Info'!O1810&lt;Reference!$E$7),15,IF(Reference!$E$7&lt;='Client Info'!O1810,25))))</f>
        <v>0</v>
      </c>
      <c r="F1810" s="19">
        <f>IF(OR('Client Info'!R1810=Reference!$B$4,'Client Info'!R1810=Reference!$B$5,'Client Info'!R1810=Reference!$B$6),25,0)</f>
        <v>0</v>
      </c>
      <c r="G1810" s="19">
        <f t="shared" ca="1" si="29"/>
        <v>5</v>
      </c>
      <c r="H1810" s="19" t="s">
        <v>912</v>
      </c>
    </row>
    <row r="1811" spans="1:8" x14ac:dyDescent="0.35">
      <c r="A1811" s="7" t="str">
        <f>VLOOKUP(B1811,'Client Info'!$A:$B,2, FALSE)</f>
        <v>Jason Ham</v>
      </c>
      <c r="B1811" s="19" t="str">
        <f>'Client Info'!A1811</f>
        <v>EDC1550</v>
      </c>
      <c r="C1811" s="19">
        <f ca="1">(IF('Client Info'!M1811="","",(IF(YEARFRAC('Client Info'!M1811,Reference!$C$4)&lt;1,0,IF(AND(YEARFRAC('Client Info'!M1811,Reference!$C$4)&gt;=1,YEARFRAC('Client Info'!M1811,Reference!$C$4)&lt;=3),5,IF(AND(YEARFRAC('Client Info'!M1811,Reference!$C$4)&gt;=4,YEARFRAC('Client Info'!M1811,Reference!$C$4)&lt;=7),15,IF(YEARFRAC('Client Info'!M1811,Reference!$C$4)&gt;=8,25,IF(YEARFRAC('Client Info'!M1811,Reference!$C$4)=YEARFRAC('Client Info'!M1811,Reference!$C$4),0,0))))))))</f>
        <v>0</v>
      </c>
      <c r="D1811" s="19">
        <f>IF(OR('Client Info'!J1811=Reference!$A$7),0,IF(OR(Reference!$A$5='Client Info'!J1811, 'Client Info'!J1811=Reference!$A$19,'Client Info'!J1811=Reference!$A$23,'Client Info'!J1811=Reference!$A$12),25, IF(OR('Client Info'!J1811=Reference!$A$6, 'Client Info'!J1811=Reference!$A$16),15, IF(OR('Client Info'!J1811=Reference!$A$4,'Client Info'!J1811=Reference!$A$13,'Client Info'!J1811=Reference!$A$17,),5,0))))</f>
        <v>0</v>
      </c>
      <c r="E1811" s="19">
        <f>IF('Client Info'!O1811&lt;Reference!$E$5,0,IF(AND('Client Info'!O1811&gt;=Reference!$E$5,'Client Info'!O1811&lt;Reference!$E$6),5,IF(AND('Client Info'!O1811&gt;=Reference!$E$6,'Client Info'!O1811&lt;Reference!$E$7),15,IF(Reference!$E$7&lt;='Client Info'!O1811,25))))</f>
        <v>25</v>
      </c>
      <c r="F1811" s="19">
        <f>IF(OR('Client Info'!R1811=Reference!$B$4,'Client Info'!R1811=Reference!$B$5,'Client Info'!R1811=Reference!$B$6),25,0)</f>
        <v>0</v>
      </c>
      <c r="G1811" s="19">
        <f t="shared" ca="1" si="29"/>
        <v>25</v>
      </c>
      <c r="H1811" s="19" t="s">
        <v>1613</v>
      </c>
    </row>
    <row r="1812" spans="1:8" x14ac:dyDescent="0.35">
      <c r="A1812" s="7" t="str">
        <f>VLOOKUP(B1812,'Client Info'!$A:$B,2, FALSE)</f>
        <v>Rose Obetz</v>
      </c>
      <c r="B1812" s="19" t="str">
        <f>'Client Info'!A1812</f>
        <v>EDC2540RR</v>
      </c>
      <c r="C1812" s="19">
        <f ca="1">(IF('Client Info'!M1812="","",(IF(YEARFRAC('Client Info'!M1812,Reference!$C$4)&lt;1,0,IF(AND(YEARFRAC('Client Info'!M1812,Reference!$C$4)&gt;=1,YEARFRAC('Client Info'!M1812,Reference!$C$4)&lt;=3),5,IF(AND(YEARFRAC('Client Info'!M1812,Reference!$C$4)&gt;=4,YEARFRAC('Client Info'!M1812,Reference!$C$4)&lt;=7),15,IF(YEARFRAC('Client Info'!M1812,Reference!$C$4)&gt;=8,25,IF(YEARFRAC('Client Info'!M1812,Reference!$C$4)=YEARFRAC('Client Info'!M1812,Reference!$C$4),0,0))))))))</f>
        <v>25</v>
      </c>
      <c r="D1812" s="19">
        <f>IF(OR('Client Info'!J1812=Reference!$A$7),0,IF(OR(Reference!$A$5='Client Info'!J1812, 'Client Info'!J1812=Reference!$A$19,'Client Info'!J1812=Reference!$A$23,'Client Info'!J1812=Reference!$A$12),25, IF(OR('Client Info'!J1812=Reference!$A$6, 'Client Info'!J1812=Reference!$A$16),15, IF(OR('Client Info'!J1812=Reference!$A$4,'Client Info'!J1812=Reference!$A$13,'Client Info'!J1812=Reference!$A$17,),5,0))))</f>
        <v>15</v>
      </c>
      <c r="E1812" s="19">
        <f>IF('Client Info'!O1812&lt;Reference!$E$5,0,IF(AND('Client Info'!O1812&gt;=Reference!$E$5,'Client Info'!O1812&lt;Reference!$E$6),5,IF(AND('Client Info'!O1812&gt;=Reference!$E$6,'Client Info'!O1812&lt;Reference!$E$7),15,IF(Reference!$E$7&lt;='Client Info'!O1812,25))))</f>
        <v>15</v>
      </c>
      <c r="F1812" s="19">
        <f>IF(OR('Client Info'!R1812=Reference!$B$4,'Client Info'!R1812=Reference!$B$5,'Client Info'!R1812=Reference!$B$6),25,0)</f>
        <v>0</v>
      </c>
      <c r="G1812" s="19">
        <f t="shared" ca="1" si="29"/>
        <v>55</v>
      </c>
      <c r="H1812" s="19" t="s">
        <v>874</v>
      </c>
    </row>
    <row r="1813" spans="1:8" x14ac:dyDescent="0.35">
      <c r="A1813" s="7" t="str">
        <f>VLOOKUP(B1813,'Client Info'!$A:$B,2, FALSE)</f>
        <v>Pat Sweeney</v>
      </c>
      <c r="B1813" s="19" t="str">
        <f>'Client Info'!A1813</f>
        <v>EDC1539</v>
      </c>
      <c r="C1813" s="19" t="str">
        <f>(IF('Client Info'!M1813="","",(IF(YEARFRAC('Client Info'!M1813,Reference!$C$4)&lt;1,0,IF(AND(YEARFRAC('Client Info'!M1813,Reference!$C$4)&gt;=1,YEARFRAC('Client Info'!M1813,Reference!$C$4)&lt;=3),5,IF(AND(YEARFRAC('Client Info'!M1813,Reference!$C$4)&gt;=4,YEARFRAC('Client Info'!M1813,Reference!$C$4)&lt;=7),15,IF(YEARFRAC('Client Info'!M1813,Reference!$C$4)&gt;=8,25,IF(YEARFRAC('Client Info'!M1813,Reference!$C$4)=YEARFRAC('Client Info'!M1813,Reference!$C$4),0,0))))))))</f>
        <v/>
      </c>
      <c r="D1813" s="19">
        <f>IF(OR('Client Info'!J1813=Reference!$A$7),0,IF(OR(Reference!$A$5='Client Info'!J1813, 'Client Info'!J1813=Reference!$A$19,'Client Info'!J1813=Reference!$A$23,'Client Info'!J1813=Reference!$A$12),25, IF(OR('Client Info'!J1813=Reference!$A$6, 'Client Info'!J1813=Reference!$A$16),15, IF(OR('Client Info'!J1813=Reference!$A$4,'Client Info'!J1813=Reference!$A$13,'Client Info'!J1813=Reference!$A$17,),5,0))))</f>
        <v>0</v>
      </c>
      <c r="E1813" s="19">
        <f>IF('Client Info'!O1813&lt;Reference!$E$5,0,IF(AND('Client Info'!O1813&gt;=Reference!$E$5,'Client Info'!O1813&lt;Reference!$E$6),5,IF(AND('Client Info'!O1813&gt;=Reference!$E$6,'Client Info'!O1813&lt;Reference!$E$7),15,IF(Reference!$E$7&lt;='Client Info'!O1813,25))))</f>
        <v>0</v>
      </c>
      <c r="F1813" s="19">
        <f>IF(OR('Client Info'!R1813=Reference!$B$4,'Client Info'!R1813=Reference!$B$5,'Client Info'!R1813=Reference!$B$6),25,0)</f>
        <v>0</v>
      </c>
      <c r="G1813" s="19">
        <f t="shared" si="29"/>
        <v>0</v>
      </c>
      <c r="H1813" s="19" t="s">
        <v>796</v>
      </c>
    </row>
    <row r="1814" spans="1:8" x14ac:dyDescent="0.35">
      <c r="A1814" s="7" t="str">
        <f>VLOOKUP(B1814,'Client Info'!$A:$B,2, FALSE)</f>
        <v>Eric J. Zackrison</v>
      </c>
      <c r="B1814" s="19" t="str">
        <f>'Client Info'!A1814</f>
        <v>EDC2738</v>
      </c>
      <c r="C1814" s="19">
        <f ca="1">(IF('Client Info'!M1814="","",(IF(YEARFRAC('Client Info'!M1814,Reference!$C$4)&lt;1,0,IF(AND(YEARFRAC('Client Info'!M1814,Reference!$C$4)&gt;=1,YEARFRAC('Client Info'!M1814,Reference!$C$4)&lt;=3),5,IF(AND(YEARFRAC('Client Info'!M1814,Reference!$C$4)&gt;=4,YEARFRAC('Client Info'!M1814,Reference!$C$4)&lt;=7),15,IF(YEARFRAC('Client Info'!M1814,Reference!$C$4)&gt;=8,25,IF(YEARFRAC('Client Info'!M1814,Reference!$C$4)=YEARFRAC('Client Info'!M1814,Reference!$C$4),0,0))))))))</f>
        <v>0</v>
      </c>
      <c r="D1814" s="19">
        <f>IF(OR('Client Info'!J1814=Reference!$A$7),0,IF(OR(Reference!$A$5='Client Info'!J1814, 'Client Info'!J1814=Reference!$A$19,'Client Info'!J1814=Reference!$A$23,'Client Info'!J1814=Reference!$A$12),25, IF(OR('Client Info'!J1814=Reference!$A$6, 'Client Info'!J1814=Reference!$A$16),15, IF(OR('Client Info'!J1814=Reference!$A$4,'Client Info'!J1814=Reference!$A$13,'Client Info'!J1814=Reference!$A$17,),5,0))))</f>
        <v>5</v>
      </c>
      <c r="E1814" s="19">
        <f>IF('Client Info'!O1814&lt;Reference!$E$5,0,IF(AND('Client Info'!O1814&gt;=Reference!$E$5,'Client Info'!O1814&lt;Reference!$E$6),5,IF(AND('Client Info'!O1814&gt;=Reference!$E$6,'Client Info'!O1814&lt;Reference!$E$7),15,IF(Reference!$E$7&lt;='Client Info'!O1814,25))))</f>
        <v>0</v>
      </c>
      <c r="F1814" s="19">
        <f>IF(OR('Client Info'!R1814=Reference!$B$4,'Client Info'!R1814=Reference!$B$5,'Client Info'!R1814=Reference!$B$6),25,0)</f>
        <v>25</v>
      </c>
      <c r="G1814" s="19">
        <f t="shared" ca="1" si="29"/>
        <v>30</v>
      </c>
      <c r="H1814" s="19" t="s">
        <v>1367</v>
      </c>
    </row>
    <row r="1815" spans="1:8" x14ac:dyDescent="0.35">
      <c r="A1815" s="7" t="str">
        <f>VLOOKUP(B1815,'Client Info'!$A:$B,2, FALSE)</f>
        <v>Pat Sweeney</v>
      </c>
      <c r="B1815" s="19" t="str">
        <f>'Client Info'!A1815</f>
        <v>EDC1602g</v>
      </c>
      <c r="C1815" s="19" t="str">
        <f>(IF('Client Info'!M1815="","",(IF(YEARFRAC('Client Info'!M1815,Reference!$C$4)&lt;1,0,IF(AND(YEARFRAC('Client Info'!M1815,Reference!$C$4)&gt;=1,YEARFRAC('Client Info'!M1815,Reference!$C$4)&lt;=3),5,IF(AND(YEARFRAC('Client Info'!M1815,Reference!$C$4)&gt;=4,YEARFRAC('Client Info'!M1815,Reference!$C$4)&lt;=7),15,IF(YEARFRAC('Client Info'!M1815,Reference!$C$4)&gt;=8,25,IF(YEARFRAC('Client Info'!M1815,Reference!$C$4)=YEARFRAC('Client Info'!M1815,Reference!$C$4),0,0))))))))</f>
        <v/>
      </c>
      <c r="D1815" s="19">
        <f>IF(OR('Client Info'!J1815=Reference!$A$7),0,IF(OR(Reference!$A$5='Client Info'!J1815, 'Client Info'!J1815=Reference!$A$19,'Client Info'!J1815=Reference!$A$23,'Client Info'!J1815=Reference!$A$12),25, IF(OR('Client Info'!J1815=Reference!$A$6, 'Client Info'!J1815=Reference!$A$16),15, IF(OR('Client Info'!J1815=Reference!$A$4,'Client Info'!J1815=Reference!$A$13,'Client Info'!J1815=Reference!$A$17,),5,0))))</f>
        <v>0</v>
      </c>
      <c r="E1815" s="19">
        <f>IF('Client Info'!O1815&lt;Reference!$E$5,0,IF(AND('Client Info'!O1815&gt;=Reference!$E$5,'Client Info'!O1815&lt;Reference!$E$6),5,IF(AND('Client Info'!O1815&gt;=Reference!$E$6,'Client Info'!O1815&lt;Reference!$E$7),15,IF(Reference!$E$7&lt;='Client Info'!O1815,25))))</f>
        <v>0</v>
      </c>
      <c r="F1815" s="19">
        <f>IF(OR('Client Info'!R1815=Reference!$B$4,'Client Info'!R1815=Reference!$B$5,'Client Info'!R1815=Reference!$B$6),25,0)</f>
        <v>25</v>
      </c>
      <c r="G1815" s="19">
        <f t="shared" si="29"/>
        <v>25</v>
      </c>
      <c r="H1815" s="19" t="s">
        <v>796</v>
      </c>
    </row>
    <row r="1816" spans="1:8" x14ac:dyDescent="0.35">
      <c r="A1816" s="7" t="str">
        <f>VLOOKUP(B1816,'Client Info'!$A:$B,2, FALSE)</f>
        <v>Pat Sweeney</v>
      </c>
      <c r="B1816" s="19" t="str">
        <f>'Client Info'!A1816</f>
        <v>EDC1582g</v>
      </c>
      <c r="C1816" s="19" t="str">
        <f>(IF('Client Info'!M1816="","",(IF(YEARFRAC('Client Info'!M1816,Reference!$C$4)&lt;1,0,IF(AND(YEARFRAC('Client Info'!M1816,Reference!$C$4)&gt;=1,YEARFRAC('Client Info'!M1816,Reference!$C$4)&lt;=3),5,IF(AND(YEARFRAC('Client Info'!M1816,Reference!$C$4)&gt;=4,YEARFRAC('Client Info'!M1816,Reference!$C$4)&lt;=7),15,IF(YEARFRAC('Client Info'!M1816,Reference!$C$4)&gt;=8,25,IF(YEARFRAC('Client Info'!M1816,Reference!$C$4)=YEARFRAC('Client Info'!M1816,Reference!$C$4),0,0))))))))</f>
        <v/>
      </c>
      <c r="D1816" s="19">
        <f>IF(OR('Client Info'!J1816=Reference!$A$7),0,IF(OR(Reference!$A$5='Client Info'!J1816, 'Client Info'!J1816=Reference!$A$19,'Client Info'!J1816=Reference!$A$23,'Client Info'!J1816=Reference!$A$12),25, IF(OR('Client Info'!J1816=Reference!$A$6, 'Client Info'!J1816=Reference!$A$16),15, IF(OR('Client Info'!J1816=Reference!$A$4,'Client Info'!J1816=Reference!$A$13,'Client Info'!J1816=Reference!$A$17,),5,0))))</f>
        <v>0</v>
      </c>
      <c r="E1816" s="19">
        <f>IF('Client Info'!O1816&lt;Reference!$E$5,0,IF(AND('Client Info'!O1816&gt;=Reference!$E$5,'Client Info'!O1816&lt;Reference!$E$6),5,IF(AND('Client Info'!O1816&gt;=Reference!$E$6,'Client Info'!O1816&lt;Reference!$E$7),15,IF(Reference!$E$7&lt;='Client Info'!O1816,25))))</f>
        <v>0</v>
      </c>
      <c r="F1816" s="19">
        <f>IF(OR('Client Info'!R1816=Reference!$B$4,'Client Info'!R1816=Reference!$B$5,'Client Info'!R1816=Reference!$B$6),25,0)</f>
        <v>25</v>
      </c>
      <c r="G1816" s="19">
        <f t="shared" si="29"/>
        <v>25</v>
      </c>
      <c r="H1816" s="19" t="s">
        <v>796</v>
      </c>
    </row>
    <row r="1817" spans="1:8" x14ac:dyDescent="0.35">
      <c r="A1817" s="7" t="str">
        <f>VLOOKUP(B1817,'Client Info'!$A:$B,2, FALSE)</f>
        <v>Julie Samson</v>
      </c>
      <c r="B1817" s="19" t="str">
        <f>'Client Info'!A1817</f>
        <v>EDC2461</v>
      </c>
      <c r="C1817" s="19">
        <f ca="1">(IF('Client Info'!M1817="","",(IF(YEARFRAC('Client Info'!M1817,Reference!$C$4)&lt;1,0,IF(AND(YEARFRAC('Client Info'!M1817,Reference!$C$4)&gt;=1,YEARFRAC('Client Info'!M1817,Reference!$C$4)&lt;=3),5,IF(AND(YEARFRAC('Client Info'!M1817,Reference!$C$4)&gt;=4,YEARFRAC('Client Info'!M1817,Reference!$C$4)&lt;=7),15,IF(YEARFRAC('Client Info'!M1817,Reference!$C$4)&gt;=8,25,IF(YEARFRAC('Client Info'!M1817,Reference!$C$4)=YEARFRAC('Client Info'!M1817,Reference!$C$4),0,0))))))))</f>
        <v>5</v>
      </c>
      <c r="D1817" s="19">
        <f>IF(OR('Client Info'!J1817=Reference!$A$7),0,IF(OR(Reference!$A$5='Client Info'!J1817, 'Client Info'!J1817=Reference!$A$19,'Client Info'!J1817=Reference!$A$23,'Client Info'!J1817=Reference!$A$12),25, IF(OR('Client Info'!J1817=Reference!$A$6, 'Client Info'!J1817=Reference!$A$16),15, IF(OR('Client Info'!J1817=Reference!$A$4,'Client Info'!J1817=Reference!$A$13,'Client Info'!J1817=Reference!$A$17,),5,0))))</f>
        <v>25</v>
      </c>
      <c r="E1817" s="19">
        <f>IF('Client Info'!O1817&lt;Reference!$E$5,0,IF(AND('Client Info'!O1817&gt;=Reference!$E$5,'Client Info'!O1817&lt;Reference!$E$6),5,IF(AND('Client Info'!O1817&gt;=Reference!$E$6,'Client Info'!O1817&lt;Reference!$E$7),15,IF(Reference!$E$7&lt;='Client Info'!O1817,25))))</f>
        <v>0</v>
      </c>
      <c r="F1817" s="19">
        <f>IF(OR('Client Info'!R1817=Reference!$B$4,'Client Info'!R1817=Reference!$B$5,'Client Info'!R1817=Reference!$B$6),25,0)</f>
        <v>0</v>
      </c>
      <c r="G1817" s="19">
        <f t="shared" ca="1" si="29"/>
        <v>30</v>
      </c>
      <c r="H1817" s="19" t="s">
        <v>835</v>
      </c>
    </row>
    <row r="1818" spans="1:8" x14ac:dyDescent="0.35">
      <c r="A1818" s="7" t="str">
        <f>VLOOKUP(B1818,'Client Info'!$A:$B,2, FALSE)</f>
        <v>Ray Bowman</v>
      </c>
      <c r="B1818" s="19" t="str">
        <f>'Client Info'!A1818</f>
        <v>EDC2639</v>
      </c>
      <c r="C1818" s="19">
        <f ca="1">(IF('Client Info'!M1818="","",(IF(YEARFRAC('Client Info'!M1818,Reference!$C$4)&lt;1,0,IF(AND(YEARFRAC('Client Info'!M1818,Reference!$C$4)&gt;=1,YEARFRAC('Client Info'!M1818,Reference!$C$4)&lt;=3),5,IF(AND(YEARFRAC('Client Info'!M1818,Reference!$C$4)&gt;=4,YEARFRAC('Client Info'!M1818,Reference!$C$4)&lt;=7),15,IF(YEARFRAC('Client Info'!M1818,Reference!$C$4)&gt;=8,25,IF(YEARFRAC('Client Info'!M1818,Reference!$C$4)=YEARFRAC('Client Info'!M1818,Reference!$C$4),0,0))))))))</f>
        <v>0</v>
      </c>
      <c r="D1818" s="19">
        <f>IF(OR('Client Info'!J1818=Reference!$A$7),0,IF(OR(Reference!$A$5='Client Info'!J1818, 'Client Info'!J1818=Reference!$A$19,'Client Info'!J1818=Reference!$A$23,'Client Info'!J1818=Reference!$A$12),25, IF(OR('Client Info'!J1818=Reference!$A$6, 'Client Info'!J1818=Reference!$A$16),15, IF(OR('Client Info'!J1818=Reference!$A$4,'Client Info'!J1818=Reference!$A$13,'Client Info'!J1818=Reference!$A$17,),5,0))))</f>
        <v>25</v>
      </c>
      <c r="E1818" s="19">
        <f>IF('Client Info'!O1818&lt;Reference!$E$5,0,IF(AND('Client Info'!O1818&gt;=Reference!$E$5,'Client Info'!O1818&lt;Reference!$E$6),5,IF(AND('Client Info'!O1818&gt;=Reference!$E$6,'Client Info'!O1818&lt;Reference!$E$7),15,IF(Reference!$E$7&lt;='Client Info'!O1818,25))))</f>
        <v>0</v>
      </c>
      <c r="F1818" s="19">
        <f>IF(OR('Client Info'!R1818=Reference!$B$4,'Client Info'!R1818=Reference!$B$5,'Client Info'!R1818=Reference!$B$6),25,0)</f>
        <v>25</v>
      </c>
      <c r="G1818" s="19">
        <f t="shared" ca="1" si="29"/>
        <v>50</v>
      </c>
      <c r="H1818" s="19" t="s">
        <v>912</v>
      </c>
    </row>
    <row r="1819" spans="1:8" x14ac:dyDescent="0.35">
      <c r="A1819" s="7" t="str">
        <f>VLOOKUP(B1819,'Client Info'!$A:$B,2, FALSE)</f>
        <v>STAR VAN BUREN</v>
      </c>
      <c r="B1819" s="19" t="str">
        <f>'Client Info'!A1819</f>
        <v>ECCX6581T</v>
      </c>
      <c r="C1819" s="19">
        <f ca="1">(IF('Client Info'!M1819="","",(IF(YEARFRAC('Client Info'!M1819,Reference!$C$4)&lt;1,0,IF(AND(YEARFRAC('Client Info'!M1819,Reference!$C$4)&gt;=1,YEARFRAC('Client Info'!M1819,Reference!$C$4)&lt;=3),5,IF(AND(YEARFRAC('Client Info'!M1819,Reference!$C$4)&gt;=4,YEARFRAC('Client Info'!M1819,Reference!$C$4)&lt;=7),15,IF(YEARFRAC('Client Info'!M1819,Reference!$C$4)&gt;=8,25,IF(YEARFRAC('Client Info'!M1819,Reference!$C$4)=YEARFRAC('Client Info'!M1819,Reference!$C$4),0,0))))))))</f>
        <v>5</v>
      </c>
      <c r="D1819" s="19">
        <f>IF(OR('Client Info'!J1819=Reference!$A$7),0,IF(OR(Reference!$A$5='Client Info'!J1819, 'Client Info'!J1819=Reference!$A$19,'Client Info'!J1819=Reference!$A$23,'Client Info'!J1819=Reference!$A$12),25, IF(OR('Client Info'!J1819=Reference!$A$6, 'Client Info'!J1819=Reference!$A$16),15, IF(OR('Client Info'!J1819=Reference!$A$4,'Client Info'!J1819=Reference!$A$13,'Client Info'!J1819=Reference!$A$17,),5,0))))</f>
        <v>15</v>
      </c>
      <c r="E1819" s="19">
        <f>IF('Client Info'!O1819&lt;Reference!$E$5,0,IF(AND('Client Info'!O1819&gt;=Reference!$E$5,'Client Info'!O1819&lt;Reference!$E$6),5,IF(AND('Client Info'!O1819&gt;=Reference!$E$6,'Client Info'!O1819&lt;Reference!$E$7),15,IF(Reference!$E$7&lt;='Client Info'!O1819,25))))</f>
        <v>0</v>
      </c>
      <c r="F1819" s="19">
        <f>IF(OR('Client Info'!R1819=Reference!$B$4,'Client Info'!R1819=Reference!$B$5,'Client Info'!R1819=Reference!$B$6),25,0)</f>
        <v>0</v>
      </c>
      <c r="G1819" s="19">
        <f t="shared" ca="1" si="29"/>
        <v>20</v>
      </c>
      <c r="H1819" s="19" t="s">
        <v>1563</v>
      </c>
    </row>
    <row r="1820" spans="1:8" x14ac:dyDescent="0.35">
      <c r="A1820" s="7" t="str">
        <f>VLOOKUP(B1820,'Client Info'!$A:$B,2, FALSE)</f>
        <v>Dean Dela Cruz</v>
      </c>
      <c r="B1820" s="19" t="str">
        <f>'Client Info'!A1820</f>
        <v>EDC2304T</v>
      </c>
      <c r="C1820" s="19">
        <f ca="1">(IF('Client Info'!M1820="","",(IF(YEARFRAC('Client Info'!M1820,Reference!$C$4)&lt;1,0,IF(AND(YEARFRAC('Client Info'!M1820,Reference!$C$4)&gt;=1,YEARFRAC('Client Info'!M1820,Reference!$C$4)&lt;=3),5,IF(AND(YEARFRAC('Client Info'!M1820,Reference!$C$4)&gt;=4,YEARFRAC('Client Info'!M1820,Reference!$C$4)&lt;=7),15,IF(YEARFRAC('Client Info'!M1820,Reference!$C$4)&gt;=8,25,IF(YEARFRAC('Client Info'!M1820,Reference!$C$4)=YEARFRAC('Client Info'!M1820,Reference!$C$4),0,0))))))))</f>
        <v>25</v>
      </c>
      <c r="D1820" s="19">
        <f>IF(OR('Client Info'!J1820=Reference!$A$7),0,IF(OR(Reference!$A$5='Client Info'!J1820, 'Client Info'!J1820=Reference!$A$19,'Client Info'!J1820=Reference!$A$23,'Client Info'!J1820=Reference!$A$12),25, IF(OR('Client Info'!J1820=Reference!$A$6, 'Client Info'!J1820=Reference!$A$16),15, IF(OR('Client Info'!J1820=Reference!$A$4,'Client Info'!J1820=Reference!$A$13,'Client Info'!J1820=Reference!$A$17,),5,0))))</f>
        <v>5</v>
      </c>
      <c r="E1820" s="19">
        <f>IF('Client Info'!O1820&lt;Reference!$E$5,0,IF(AND('Client Info'!O1820&gt;=Reference!$E$5,'Client Info'!O1820&lt;Reference!$E$6),5,IF(AND('Client Info'!O1820&gt;=Reference!$E$6,'Client Info'!O1820&lt;Reference!$E$7),15,IF(Reference!$E$7&lt;='Client Info'!O1820,25))))</f>
        <v>15</v>
      </c>
      <c r="F1820" s="19">
        <f>IF(OR('Client Info'!R1820=Reference!$B$4,'Client Info'!R1820=Reference!$B$5,'Client Info'!R1820=Reference!$B$6),25,0)</f>
        <v>0</v>
      </c>
      <c r="G1820" s="19">
        <f t="shared" ref="G1820:G1883" ca="1" si="30">SUM(C1820:F1820)</f>
        <v>45</v>
      </c>
      <c r="H1820" s="19" t="s">
        <v>1042</v>
      </c>
    </row>
    <row r="1821" spans="1:8" x14ac:dyDescent="0.35">
      <c r="A1821" s="7" t="str">
        <f>VLOOKUP(B1821,'Client Info'!$A:$B,2, FALSE)</f>
        <v>Gonzalo Fernandez</v>
      </c>
      <c r="B1821" s="19" t="str">
        <f>'Client Info'!A1821</f>
        <v>EDC2264</v>
      </c>
      <c r="C1821" s="19">
        <f ca="1">(IF('Client Info'!M1821="","",(IF(YEARFRAC('Client Info'!M1821,Reference!$C$4)&lt;1,0,IF(AND(YEARFRAC('Client Info'!M1821,Reference!$C$4)&gt;=1,YEARFRAC('Client Info'!M1821,Reference!$C$4)&lt;=3),5,IF(AND(YEARFRAC('Client Info'!M1821,Reference!$C$4)&gt;=4,YEARFRAC('Client Info'!M1821,Reference!$C$4)&lt;=7),15,IF(YEARFRAC('Client Info'!M1821,Reference!$C$4)&gt;=8,25,IF(YEARFRAC('Client Info'!M1821,Reference!$C$4)=YEARFRAC('Client Info'!M1821,Reference!$C$4),0,0))))))))</f>
        <v>15</v>
      </c>
      <c r="D1821" s="19">
        <f>IF(OR('Client Info'!J1821=Reference!$A$7),0,IF(OR(Reference!$A$5='Client Info'!J1821, 'Client Info'!J1821=Reference!$A$19,'Client Info'!J1821=Reference!$A$23,'Client Info'!J1821=Reference!$A$12),25, IF(OR('Client Info'!J1821=Reference!$A$6, 'Client Info'!J1821=Reference!$A$16),15, IF(OR('Client Info'!J1821=Reference!$A$4,'Client Info'!J1821=Reference!$A$13,'Client Info'!J1821=Reference!$A$17,),5,0))))</f>
        <v>0</v>
      </c>
      <c r="E1821" s="19">
        <f>IF('Client Info'!O1821&lt;Reference!$E$5,0,IF(AND('Client Info'!O1821&gt;=Reference!$E$5,'Client Info'!O1821&lt;Reference!$E$6),5,IF(AND('Client Info'!O1821&gt;=Reference!$E$6,'Client Info'!O1821&lt;Reference!$E$7),15,IF(Reference!$E$7&lt;='Client Info'!O1821,25))))</f>
        <v>0</v>
      </c>
      <c r="F1821" s="19">
        <f>IF(OR('Client Info'!R1821=Reference!$B$4,'Client Info'!R1821=Reference!$B$5,'Client Info'!R1821=Reference!$B$6),25,0)</f>
        <v>0</v>
      </c>
      <c r="G1821" s="19">
        <f t="shared" ca="1" si="30"/>
        <v>15</v>
      </c>
      <c r="H1821" s="19" t="s">
        <v>848</v>
      </c>
    </row>
    <row r="1822" spans="1:8" x14ac:dyDescent="0.35">
      <c r="A1822" s="7" t="str">
        <f>VLOOKUP(B1822,'Client Info'!$A:$B,2, FALSE)</f>
        <v>Marvin Boateng</v>
      </c>
      <c r="B1822" s="19" t="str">
        <f>'Client Info'!A1822</f>
        <v>EDC1478</v>
      </c>
      <c r="C1822" s="19">
        <f ca="1">(IF('Client Info'!M1822="","",(IF(YEARFRAC('Client Info'!M1822,Reference!$C$4)&lt;1,0,IF(AND(YEARFRAC('Client Info'!M1822,Reference!$C$4)&gt;=1,YEARFRAC('Client Info'!M1822,Reference!$C$4)&lt;=3),5,IF(AND(YEARFRAC('Client Info'!M1822,Reference!$C$4)&gt;=4,YEARFRAC('Client Info'!M1822,Reference!$C$4)&lt;=7),15,IF(YEARFRAC('Client Info'!M1822,Reference!$C$4)&gt;=8,25,IF(YEARFRAC('Client Info'!M1822,Reference!$C$4)=YEARFRAC('Client Info'!M1822,Reference!$C$4),0,0))))))))</f>
        <v>25</v>
      </c>
      <c r="D1822" s="19">
        <f>IF(OR('Client Info'!J1822=Reference!$A$7),0,IF(OR(Reference!$A$5='Client Info'!J1822, 'Client Info'!J1822=Reference!$A$19,'Client Info'!J1822=Reference!$A$23,'Client Info'!J1822=Reference!$A$12),25, IF(OR('Client Info'!J1822=Reference!$A$6, 'Client Info'!J1822=Reference!$A$16),15, IF(OR('Client Info'!J1822=Reference!$A$4,'Client Info'!J1822=Reference!$A$13,'Client Info'!J1822=Reference!$A$17,),5,0))))</f>
        <v>25</v>
      </c>
      <c r="E1822" s="19">
        <f>IF('Client Info'!O1822&lt;Reference!$E$5,0,IF(AND('Client Info'!O1822&gt;=Reference!$E$5,'Client Info'!O1822&lt;Reference!$E$6),5,IF(AND('Client Info'!O1822&gt;=Reference!$E$6,'Client Info'!O1822&lt;Reference!$E$7),15,IF(Reference!$E$7&lt;='Client Info'!O1822,25))))</f>
        <v>15</v>
      </c>
      <c r="F1822" s="19">
        <f>IF(OR('Client Info'!R1822=Reference!$B$4,'Client Info'!R1822=Reference!$B$5,'Client Info'!R1822=Reference!$B$6),25,0)</f>
        <v>25</v>
      </c>
      <c r="G1822" s="19">
        <f t="shared" ca="1" si="30"/>
        <v>90</v>
      </c>
      <c r="H1822" s="19" t="s">
        <v>921</v>
      </c>
    </row>
    <row r="1823" spans="1:8" x14ac:dyDescent="0.35">
      <c r="A1823" s="7" t="str">
        <f>VLOOKUP(B1823,'Client Info'!$A:$B,2, FALSE)</f>
        <v>Anthony C. Elliott</v>
      </c>
      <c r="B1823" s="19" t="str">
        <f>'Client Info'!A1823</f>
        <v>EDC2848DRR</v>
      </c>
      <c r="C1823" s="19">
        <f ca="1">(IF('Client Info'!M1823="","",(IF(YEARFRAC('Client Info'!M1823,Reference!$C$4)&lt;1,0,IF(AND(YEARFRAC('Client Info'!M1823,Reference!$C$4)&gt;=1,YEARFRAC('Client Info'!M1823,Reference!$C$4)&lt;=3),5,IF(AND(YEARFRAC('Client Info'!M1823,Reference!$C$4)&gt;=4,YEARFRAC('Client Info'!M1823,Reference!$C$4)&lt;=7),15,IF(YEARFRAC('Client Info'!M1823,Reference!$C$4)&gt;=8,25,IF(YEARFRAC('Client Info'!M1823,Reference!$C$4)=YEARFRAC('Client Info'!M1823,Reference!$C$4),0,0))))))))</f>
        <v>15</v>
      </c>
      <c r="D1823" s="19">
        <f>IF(OR('Client Info'!J1823=Reference!$A$7),0,IF(OR(Reference!$A$5='Client Info'!J1823, 'Client Info'!J1823=Reference!$A$19,'Client Info'!J1823=Reference!$A$23,'Client Info'!J1823=Reference!$A$12),25, IF(OR('Client Info'!J1823=Reference!$A$6, 'Client Info'!J1823=Reference!$A$16),15, IF(OR('Client Info'!J1823=Reference!$A$4,'Client Info'!J1823=Reference!$A$13,'Client Info'!J1823=Reference!$A$17,),5,0))))</f>
        <v>0</v>
      </c>
      <c r="E1823" s="19">
        <f>IF('Client Info'!O1823&lt;Reference!$E$5,0,IF(AND('Client Info'!O1823&gt;=Reference!$E$5,'Client Info'!O1823&lt;Reference!$E$6),5,IF(AND('Client Info'!O1823&gt;=Reference!$E$6,'Client Info'!O1823&lt;Reference!$E$7),15,IF(Reference!$E$7&lt;='Client Info'!O1823,25))))</f>
        <v>0</v>
      </c>
      <c r="F1823" s="19">
        <f>IF(OR('Client Info'!R1823=Reference!$B$4,'Client Info'!R1823=Reference!$B$5,'Client Info'!R1823=Reference!$B$6),25,0)</f>
        <v>25</v>
      </c>
      <c r="G1823" s="19">
        <f t="shared" ca="1" si="30"/>
        <v>40</v>
      </c>
      <c r="H1823" s="19" t="s">
        <v>1365</v>
      </c>
    </row>
    <row r="1824" spans="1:8" x14ac:dyDescent="0.35">
      <c r="A1824" s="7" t="str">
        <f>VLOOKUP(B1824,'Client Info'!$A:$B,2, FALSE)</f>
        <v>Matthew T. McConville</v>
      </c>
      <c r="B1824" s="19" t="str">
        <f>'Client Info'!A1824</f>
        <v>EDC2977</v>
      </c>
      <c r="C1824" s="19">
        <f ca="1">(IF('Client Info'!M1824="","",(IF(YEARFRAC('Client Info'!M1824,Reference!$C$4)&lt;1,0,IF(AND(YEARFRAC('Client Info'!M1824,Reference!$C$4)&gt;=1,YEARFRAC('Client Info'!M1824,Reference!$C$4)&lt;=3),5,IF(AND(YEARFRAC('Client Info'!M1824,Reference!$C$4)&gt;=4,YEARFRAC('Client Info'!M1824,Reference!$C$4)&lt;=7),15,IF(YEARFRAC('Client Info'!M1824,Reference!$C$4)&gt;=8,25,IF(YEARFRAC('Client Info'!M1824,Reference!$C$4)=YEARFRAC('Client Info'!M1824,Reference!$C$4),0,0))))))))</f>
        <v>25</v>
      </c>
      <c r="D1824" s="19">
        <f>IF(OR('Client Info'!J1824=Reference!$A$7),0,IF(OR(Reference!$A$5='Client Info'!J1824, 'Client Info'!J1824=Reference!$A$19,'Client Info'!J1824=Reference!$A$23,'Client Info'!J1824=Reference!$A$12),25, IF(OR('Client Info'!J1824=Reference!$A$6, 'Client Info'!J1824=Reference!$A$16),15, IF(OR('Client Info'!J1824=Reference!$A$4,'Client Info'!J1824=Reference!$A$13,'Client Info'!J1824=Reference!$A$17,),5,0))))</f>
        <v>0</v>
      </c>
      <c r="E1824" s="19">
        <f>IF('Client Info'!O1824&lt;Reference!$E$5,0,IF(AND('Client Info'!O1824&gt;=Reference!$E$5,'Client Info'!O1824&lt;Reference!$E$6),5,IF(AND('Client Info'!O1824&gt;=Reference!$E$6,'Client Info'!O1824&lt;Reference!$E$7),15,IF(Reference!$E$7&lt;='Client Info'!O1824,25))))</f>
        <v>0</v>
      </c>
      <c r="F1824" s="19">
        <f>IF(OR('Client Info'!R1824=Reference!$B$4,'Client Info'!R1824=Reference!$B$5,'Client Info'!R1824=Reference!$B$6),25,0)</f>
        <v>0</v>
      </c>
      <c r="G1824" s="19">
        <f t="shared" ca="1" si="30"/>
        <v>25</v>
      </c>
      <c r="H1824" s="19" t="s">
        <v>1368</v>
      </c>
    </row>
    <row r="1825" spans="1:8" x14ac:dyDescent="0.35">
      <c r="A1825" s="7" t="str">
        <f>VLOOKUP(B1825,'Client Info'!$A:$B,2, FALSE)</f>
        <v>Karen Scuncio</v>
      </c>
      <c r="B1825" s="19" t="str">
        <f>'Client Info'!A1825</f>
        <v>LEAD000367</v>
      </c>
      <c r="C1825" s="19">
        <f ca="1">(IF('Client Info'!M1825="","",(IF(YEARFRAC('Client Info'!M1825,Reference!$C$4)&lt;1,0,IF(AND(YEARFRAC('Client Info'!M1825,Reference!$C$4)&gt;=1,YEARFRAC('Client Info'!M1825,Reference!$C$4)&lt;=3),5,IF(AND(YEARFRAC('Client Info'!M1825,Reference!$C$4)&gt;=4,YEARFRAC('Client Info'!M1825,Reference!$C$4)&lt;=7),15,IF(YEARFRAC('Client Info'!M1825,Reference!$C$4)&gt;=8,25,IF(YEARFRAC('Client Info'!M1825,Reference!$C$4)=YEARFRAC('Client Info'!M1825,Reference!$C$4),0,0))))))))</f>
        <v>25</v>
      </c>
      <c r="D1825" s="19">
        <f>IF(OR('Client Info'!J1825=Reference!$A$7),0,IF(OR(Reference!$A$5='Client Info'!J1825, 'Client Info'!J1825=Reference!$A$19,'Client Info'!J1825=Reference!$A$23,'Client Info'!J1825=Reference!$A$12),25, IF(OR('Client Info'!J1825=Reference!$A$6, 'Client Info'!J1825=Reference!$A$16),15, IF(OR('Client Info'!J1825=Reference!$A$4,'Client Info'!J1825=Reference!$A$13,'Client Info'!J1825=Reference!$A$17,),5,0))))</f>
        <v>25</v>
      </c>
      <c r="E1825" s="19">
        <f>IF('Client Info'!O1825&lt;Reference!$E$5,0,IF(AND('Client Info'!O1825&gt;=Reference!$E$5,'Client Info'!O1825&lt;Reference!$E$6),5,IF(AND('Client Info'!O1825&gt;=Reference!$E$6,'Client Info'!O1825&lt;Reference!$E$7),15,IF(Reference!$E$7&lt;='Client Info'!O1825,25))))</f>
        <v>0</v>
      </c>
      <c r="F1825" s="19">
        <f>IF(OR('Client Info'!R1825=Reference!$B$4,'Client Info'!R1825=Reference!$B$5,'Client Info'!R1825=Reference!$B$6),25,0)</f>
        <v>25</v>
      </c>
      <c r="G1825" s="19">
        <f t="shared" ca="1" si="30"/>
        <v>75</v>
      </c>
      <c r="H1825" s="19" t="s">
        <v>804</v>
      </c>
    </row>
    <row r="1826" spans="1:8" x14ac:dyDescent="0.35">
      <c r="A1826" s="7" t="str">
        <f>VLOOKUP(B1826,'Client Info'!$A:$B,2, FALSE)</f>
        <v>Nathaniel Jemison</v>
      </c>
      <c r="B1826" s="19" t="str">
        <f>'Client Info'!A1826</f>
        <v>ECCX5809T</v>
      </c>
      <c r="C1826" s="19" t="str">
        <f>(IF('Client Info'!M1826="","",(IF(YEARFRAC('Client Info'!M1826,Reference!$C$4)&lt;1,0,IF(AND(YEARFRAC('Client Info'!M1826,Reference!$C$4)&gt;=1,YEARFRAC('Client Info'!M1826,Reference!$C$4)&lt;=3),5,IF(AND(YEARFRAC('Client Info'!M1826,Reference!$C$4)&gt;=4,YEARFRAC('Client Info'!M1826,Reference!$C$4)&lt;=7),15,IF(YEARFRAC('Client Info'!M1826,Reference!$C$4)&gt;=8,25,IF(YEARFRAC('Client Info'!M1826,Reference!$C$4)=YEARFRAC('Client Info'!M1826,Reference!$C$4),0,0))))))))</f>
        <v/>
      </c>
      <c r="D1826" s="19">
        <f>IF(OR('Client Info'!J1826=Reference!$A$7),0,IF(OR(Reference!$A$5='Client Info'!J1826, 'Client Info'!J1826=Reference!$A$19,'Client Info'!J1826=Reference!$A$23,'Client Info'!J1826=Reference!$A$12),25, IF(OR('Client Info'!J1826=Reference!$A$6, 'Client Info'!J1826=Reference!$A$16),15, IF(OR('Client Info'!J1826=Reference!$A$4,'Client Info'!J1826=Reference!$A$13,'Client Info'!J1826=Reference!$A$17,),5,0))))</f>
        <v>0</v>
      </c>
      <c r="E1826" s="19">
        <f>IF('Client Info'!O1826&lt;Reference!$E$5,0,IF(AND('Client Info'!O1826&gt;=Reference!$E$5,'Client Info'!O1826&lt;Reference!$E$6),5,IF(AND('Client Info'!O1826&gt;=Reference!$E$6,'Client Info'!O1826&lt;Reference!$E$7),15,IF(Reference!$E$7&lt;='Client Info'!O1826,25))))</f>
        <v>0</v>
      </c>
      <c r="F1826" s="19">
        <f>IF(OR('Client Info'!R1826=Reference!$B$4,'Client Info'!R1826=Reference!$B$5,'Client Info'!R1826=Reference!$B$6),25,0)</f>
        <v>0</v>
      </c>
      <c r="G1826" s="19">
        <f t="shared" si="30"/>
        <v>0</v>
      </c>
      <c r="H1826" s="19" t="s">
        <v>2813</v>
      </c>
    </row>
    <row r="1827" spans="1:8" x14ac:dyDescent="0.35">
      <c r="A1827" s="7" t="str">
        <f>VLOOKUP(B1827,'Client Info'!$A:$B,2, FALSE)</f>
        <v>Bill Bartels</v>
      </c>
      <c r="B1827" s="19" t="str">
        <f>'Client Info'!A1827</f>
        <v>EDC2903</v>
      </c>
      <c r="C1827" s="19" t="str">
        <f>(IF('Client Info'!M1827="","",(IF(YEARFRAC('Client Info'!M1827,Reference!$C$4)&lt;1,0,IF(AND(YEARFRAC('Client Info'!M1827,Reference!$C$4)&gt;=1,YEARFRAC('Client Info'!M1827,Reference!$C$4)&lt;=3),5,IF(AND(YEARFRAC('Client Info'!M1827,Reference!$C$4)&gt;=4,YEARFRAC('Client Info'!M1827,Reference!$C$4)&lt;=7),15,IF(YEARFRAC('Client Info'!M1827,Reference!$C$4)&gt;=8,25,IF(YEARFRAC('Client Info'!M1827,Reference!$C$4)=YEARFRAC('Client Info'!M1827,Reference!$C$4),0,0))))))))</f>
        <v/>
      </c>
      <c r="D1827" s="19">
        <f>IF(OR('Client Info'!J1827=Reference!$A$7),0,IF(OR(Reference!$A$5='Client Info'!J1827, 'Client Info'!J1827=Reference!$A$19,'Client Info'!J1827=Reference!$A$23,'Client Info'!J1827=Reference!$A$12),25, IF(OR('Client Info'!J1827=Reference!$A$6, 'Client Info'!J1827=Reference!$A$16),15, IF(OR('Client Info'!J1827=Reference!$A$4,'Client Info'!J1827=Reference!$A$13,'Client Info'!J1827=Reference!$A$17,),5,0))))</f>
        <v>0</v>
      </c>
      <c r="E1827" s="19">
        <f>IF('Client Info'!O1827&lt;Reference!$E$5,0,IF(AND('Client Info'!O1827&gt;=Reference!$E$5,'Client Info'!O1827&lt;Reference!$E$6),5,IF(AND('Client Info'!O1827&gt;=Reference!$E$6,'Client Info'!O1827&lt;Reference!$E$7),15,IF(Reference!$E$7&lt;='Client Info'!O1827,25))))</f>
        <v>0</v>
      </c>
      <c r="F1827" s="19">
        <f>IF(OR('Client Info'!R1827=Reference!$B$4,'Client Info'!R1827=Reference!$B$5,'Client Info'!R1827=Reference!$B$6),25,0)</f>
        <v>25</v>
      </c>
      <c r="G1827" s="19">
        <f t="shared" si="30"/>
        <v>25</v>
      </c>
      <c r="H1827" s="19" t="s">
        <v>812</v>
      </c>
    </row>
    <row r="1828" spans="1:8" x14ac:dyDescent="0.35">
      <c r="A1828" s="7" t="str">
        <f>VLOOKUP(B1828,'Client Info'!$A:$B,2, FALSE)</f>
        <v>Julie Samson</v>
      </c>
      <c r="B1828" s="19" t="str">
        <f>'Client Info'!A1828</f>
        <v>EDC2250</v>
      </c>
      <c r="C1828" s="19">
        <f ca="1">(IF('Client Info'!M1828="","",(IF(YEARFRAC('Client Info'!M1828,Reference!$C$4)&lt;1,0,IF(AND(YEARFRAC('Client Info'!M1828,Reference!$C$4)&gt;=1,YEARFRAC('Client Info'!M1828,Reference!$C$4)&lt;=3),5,IF(AND(YEARFRAC('Client Info'!M1828,Reference!$C$4)&gt;=4,YEARFRAC('Client Info'!M1828,Reference!$C$4)&lt;=7),15,IF(YEARFRAC('Client Info'!M1828,Reference!$C$4)&gt;=8,25,IF(YEARFRAC('Client Info'!M1828,Reference!$C$4)=YEARFRAC('Client Info'!M1828,Reference!$C$4),0,0))))))))</f>
        <v>5</v>
      </c>
      <c r="D1828" s="19">
        <f>IF(OR('Client Info'!J1828=Reference!$A$7),0,IF(OR(Reference!$A$5='Client Info'!J1828, 'Client Info'!J1828=Reference!$A$19,'Client Info'!J1828=Reference!$A$23,'Client Info'!J1828=Reference!$A$12),25, IF(OR('Client Info'!J1828=Reference!$A$6, 'Client Info'!J1828=Reference!$A$16),15, IF(OR('Client Info'!J1828=Reference!$A$4,'Client Info'!J1828=Reference!$A$13,'Client Info'!J1828=Reference!$A$17,),5,0))))</f>
        <v>5</v>
      </c>
      <c r="E1828" s="19">
        <f>IF('Client Info'!O1828&lt;Reference!$E$5,0,IF(AND('Client Info'!O1828&gt;=Reference!$E$5,'Client Info'!O1828&lt;Reference!$E$6),5,IF(AND('Client Info'!O1828&gt;=Reference!$E$6,'Client Info'!O1828&lt;Reference!$E$7),15,IF(Reference!$E$7&lt;='Client Info'!O1828,25))))</f>
        <v>0</v>
      </c>
      <c r="F1828" s="19">
        <f>IF(OR('Client Info'!R1828=Reference!$B$4,'Client Info'!R1828=Reference!$B$5,'Client Info'!R1828=Reference!$B$6),25,0)</f>
        <v>0</v>
      </c>
      <c r="G1828" s="19">
        <f t="shared" ca="1" si="30"/>
        <v>10</v>
      </c>
      <c r="H1828" s="19" t="s">
        <v>835</v>
      </c>
    </row>
    <row r="1829" spans="1:8" x14ac:dyDescent="0.35">
      <c r="A1829" s="7" t="str">
        <f>VLOOKUP(B1829,'Client Info'!$A:$B,2, FALSE)</f>
        <v>Gonzalo Fernandez</v>
      </c>
      <c r="B1829" s="19" t="str">
        <f>'Client Info'!A1829</f>
        <v>EDC1679g</v>
      </c>
      <c r="C1829" s="19" t="str">
        <f>(IF('Client Info'!M1829="","",(IF(YEARFRAC('Client Info'!M1829,Reference!$C$4)&lt;1,0,IF(AND(YEARFRAC('Client Info'!M1829,Reference!$C$4)&gt;=1,YEARFRAC('Client Info'!M1829,Reference!$C$4)&lt;=3),5,IF(AND(YEARFRAC('Client Info'!M1829,Reference!$C$4)&gt;=4,YEARFRAC('Client Info'!M1829,Reference!$C$4)&lt;=7),15,IF(YEARFRAC('Client Info'!M1829,Reference!$C$4)&gt;=8,25,IF(YEARFRAC('Client Info'!M1829,Reference!$C$4)=YEARFRAC('Client Info'!M1829,Reference!$C$4),0,0))))))))</f>
        <v/>
      </c>
      <c r="D1829" s="19">
        <f>IF(OR('Client Info'!J1829=Reference!$A$7),0,IF(OR(Reference!$A$5='Client Info'!J1829, 'Client Info'!J1829=Reference!$A$19,'Client Info'!J1829=Reference!$A$23,'Client Info'!J1829=Reference!$A$12),25, IF(OR('Client Info'!J1829=Reference!$A$6, 'Client Info'!J1829=Reference!$A$16),15, IF(OR('Client Info'!J1829=Reference!$A$4,'Client Info'!J1829=Reference!$A$13,'Client Info'!J1829=Reference!$A$17,),5,0))))</f>
        <v>5</v>
      </c>
      <c r="E1829" s="19">
        <f>IF('Client Info'!O1829&lt;Reference!$E$5,0,IF(AND('Client Info'!O1829&gt;=Reference!$E$5,'Client Info'!O1829&lt;Reference!$E$6),5,IF(AND('Client Info'!O1829&gt;=Reference!$E$6,'Client Info'!O1829&lt;Reference!$E$7),15,IF(Reference!$E$7&lt;='Client Info'!O1829,25))))</f>
        <v>0</v>
      </c>
      <c r="F1829" s="19">
        <f>IF(OR('Client Info'!R1829=Reference!$B$4,'Client Info'!R1829=Reference!$B$5,'Client Info'!R1829=Reference!$B$6),25,0)</f>
        <v>25</v>
      </c>
      <c r="G1829" s="19">
        <f t="shared" si="30"/>
        <v>30</v>
      </c>
      <c r="H1829" s="19" t="s">
        <v>848</v>
      </c>
    </row>
    <row r="1830" spans="1:8" x14ac:dyDescent="0.35">
      <c r="A1830" s="7" t="str">
        <f>VLOOKUP(B1830,'Client Info'!$A:$B,2, FALSE)</f>
        <v>Rose Obetz</v>
      </c>
      <c r="B1830" s="19" t="str">
        <f>'Client Info'!A1830</f>
        <v>EDC2415</v>
      </c>
      <c r="C1830" s="19">
        <f ca="1">(IF('Client Info'!M1830="","",(IF(YEARFRAC('Client Info'!M1830,Reference!$C$4)&lt;1,0,IF(AND(YEARFRAC('Client Info'!M1830,Reference!$C$4)&gt;=1,YEARFRAC('Client Info'!M1830,Reference!$C$4)&lt;=3),5,IF(AND(YEARFRAC('Client Info'!M1830,Reference!$C$4)&gt;=4,YEARFRAC('Client Info'!M1830,Reference!$C$4)&lt;=7),15,IF(YEARFRAC('Client Info'!M1830,Reference!$C$4)&gt;=8,25,IF(YEARFRAC('Client Info'!M1830,Reference!$C$4)=YEARFRAC('Client Info'!M1830,Reference!$C$4),0,0))))))))</f>
        <v>25</v>
      </c>
      <c r="D1830" s="19">
        <f>IF(OR('Client Info'!J1830=Reference!$A$7),0,IF(OR(Reference!$A$5='Client Info'!J1830, 'Client Info'!J1830=Reference!$A$19,'Client Info'!J1830=Reference!$A$23,'Client Info'!J1830=Reference!$A$12),25, IF(OR('Client Info'!J1830=Reference!$A$6, 'Client Info'!J1830=Reference!$A$16),15, IF(OR('Client Info'!J1830=Reference!$A$4,'Client Info'!J1830=Reference!$A$13,'Client Info'!J1830=Reference!$A$17,),5,0))))</f>
        <v>5</v>
      </c>
      <c r="E1830" s="19">
        <f>IF('Client Info'!O1830&lt;Reference!$E$5,0,IF(AND('Client Info'!O1830&gt;=Reference!$E$5,'Client Info'!O1830&lt;Reference!$E$6),5,IF(AND('Client Info'!O1830&gt;=Reference!$E$6,'Client Info'!O1830&lt;Reference!$E$7),15,IF(Reference!$E$7&lt;='Client Info'!O1830,25))))</f>
        <v>15</v>
      </c>
      <c r="F1830" s="19">
        <f>IF(OR('Client Info'!R1830=Reference!$B$4,'Client Info'!R1830=Reference!$B$5,'Client Info'!R1830=Reference!$B$6),25,0)</f>
        <v>0</v>
      </c>
      <c r="G1830" s="19">
        <f t="shared" ca="1" si="30"/>
        <v>45</v>
      </c>
      <c r="H1830" s="19" t="s">
        <v>874</v>
      </c>
    </row>
    <row r="1831" spans="1:8" x14ac:dyDescent="0.35">
      <c r="A1831" s="7" t="str">
        <f>VLOOKUP(B1831,'Client Info'!$A:$B,2, FALSE)</f>
        <v>Sylvia Martini</v>
      </c>
      <c r="B1831" s="19" t="str">
        <f>'Client Info'!A1831</f>
        <v>EDC2798DRR</v>
      </c>
      <c r="C1831" s="19">
        <f ca="1">(IF('Client Info'!M1831="","",(IF(YEARFRAC('Client Info'!M1831,Reference!$C$4)&lt;1,0,IF(AND(YEARFRAC('Client Info'!M1831,Reference!$C$4)&gt;=1,YEARFRAC('Client Info'!M1831,Reference!$C$4)&lt;=3),5,IF(AND(YEARFRAC('Client Info'!M1831,Reference!$C$4)&gt;=4,YEARFRAC('Client Info'!M1831,Reference!$C$4)&lt;=7),15,IF(YEARFRAC('Client Info'!M1831,Reference!$C$4)&gt;=8,25,IF(YEARFRAC('Client Info'!M1831,Reference!$C$4)=YEARFRAC('Client Info'!M1831,Reference!$C$4),0,0))))))))</f>
        <v>25</v>
      </c>
      <c r="D1831" s="19">
        <f>IF(OR('Client Info'!J1831=Reference!$A$7),0,IF(OR(Reference!$A$5='Client Info'!J1831, 'Client Info'!J1831=Reference!$A$19,'Client Info'!J1831=Reference!$A$23,'Client Info'!J1831=Reference!$A$12),25, IF(OR('Client Info'!J1831=Reference!$A$6, 'Client Info'!J1831=Reference!$A$16),15, IF(OR('Client Info'!J1831=Reference!$A$4,'Client Info'!J1831=Reference!$A$13,'Client Info'!J1831=Reference!$A$17,),5,0))))</f>
        <v>5</v>
      </c>
      <c r="E1831" s="19">
        <f>IF('Client Info'!O1831&lt;Reference!$E$5,0,IF(AND('Client Info'!O1831&gt;=Reference!$E$5,'Client Info'!O1831&lt;Reference!$E$6),5,IF(AND('Client Info'!O1831&gt;=Reference!$E$6,'Client Info'!O1831&lt;Reference!$E$7),15,IF(Reference!$E$7&lt;='Client Info'!O1831,25))))</f>
        <v>5</v>
      </c>
      <c r="F1831" s="19">
        <f>IF(OR('Client Info'!R1831=Reference!$B$4,'Client Info'!R1831=Reference!$B$5,'Client Info'!R1831=Reference!$B$6),25,0)</f>
        <v>0</v>
      </c>
      <c r="G1831" s="19">
        <f t="shared" ca="1" si="30"/>
        <v>35</v>
      </c>
      <c r="H1831" s="19" t="s">
        <v>822</v>
      </c>
    </row>
    <row r="1832" spans="1:8" x14ac:dyDescent="0.35">
      <c r="A1832" s="7" t="str">
        <f>VLOOKUP(B1832,'Client Info'!$A:$B,2, FALSE)</f>
        <v>Michael Kauffman</v>
      </c>
      <c r="B1832" s="19" t="str">
        <f>'Client Info'!A1832</f>
        <v>EDC2754DR</v>
      </c>
      <c r="C1832" s="19">
        <f ca="1">(IF('Client Info'!M1832="","",(IF(YEARFRAC('Client Info'!M1832,Reference!$C$4)&lt;1,0,IF(AND(YEARFRAC('Client Info'!M1832,Reference!$C$4)&gt;=1,YEARFRAC('Client Info'!M1832,Reference!$C$4)&lt;=3),5,IF(AND(YEARFRAC('Client Info'!M1832,Reference!$C$4)&gt;=4,YEARFRAC('Client Info'!M1832,Reference!$C$4)&lt;=7),15,IF(YEARFRAC('Client Info'!M1832,Reference!$C$4)&gt;=8,25,IF(YEARFRAC('Client Info'!M1832,Reference!$C$4)=YEARFRAC('Client Info'!M1832,Reference!$C$4),0,0))))))))</f>
        <v>0</v>
      </c>
      <c r="D1832" s="19">
        <f>IF(OR('Client Info'!J1832=Reference!$A$7),0,IF(OR(Reference!$A$5='Client Info'!J1832, 'Client Info'!J1832=Reference!$A$19,'Client Info'!J1832=Reference!$A$23,'Client Info'!J1832=Reference!$A$12),25, IF(OR('Client Info'!J1832=Reference!$A$6, 'Client Info'!J1832=Reference!$A$16),15, IF(OR('Client Info'!J1832=Reference!$A$4,'Client Info'!J1832=Reference!$A$13,'Client Info'!J1832=Reference!$A$17,),5,0))))</f>
        <v>5</v>
      </c>
      <c r="E1832" s="19">
        <f>IF('Client Info'!O1832&lt;Reference!$E$5,0,IF(AND('Client Info'!O1832&gt;=Reference!$E$5,'Client Info'!O1832&lt;Reference!$E$6),5,IF(AND('Client Info'!O1832&gt;=Reference!$E$6,'Client Info'!O1832&lt;Reference!$E$7),15,IF(Reference!$E$7&lt;='Client Info'!O1832,25))))</f>
        <v>15</v>
      </c>
      <c r="F1832" s="19">
        <f>IF(OR('Client Info'!R1832=Reference!$B$4,'Client Info'!R1832=Reference!$B$5,'Client Info'!R1832=Reference!$B$6),25,0)</f>
        <v>25</v>
      </c>
      <c r="G1832" s="19">
        <f t="shared" ca="1" si="30"/>
        <v>45</v>
      </c>
      <c r="H1832" s="19" t="s">
        <v>882</v>
      </c>
    </row>
    <row r="1833" spans="1:8" x14ac:dyDescent="0.35">
      <c r="A1833" s="7" t="str">
        <f>VLOOKUP(B1833,'Client Info'!$A:$B,2, FALSE)</f>
        <v>Constance Anderson</v>
      </c>
      <c r="B1833" s="19" t="str">
        <f>'Client Info'!A1833</f>
        <v>PCR3342T</v>
      </c>
      <c r="C1833" s="19">
        <f ca="1">(IF('Client Info'!M1833="","",(IF(YEARFRAC('Client Info'!M1833,Reference!$C$4)&lt;1,0,IF(AND(YEARFRAC('Client Info'!M1833,Reference!$C$4)&gt;=1,YEARFRAC('Client Info'!M1833,Reference!$C$4)&lt;=3),5,IF(AND(YEARFRAC('Client Info'!M1833,Reference!$C$4)&gt;=4,YEARFRAC('Client Info'!M1833,Reference!$C$4)&lt;=7),15,IF(YEARFRAC('Client Info'!M1833,Reference!$C$4)&gt;=8,25,IF(YEARFRAC('Client Info'!M1833,Reference!$C$4)=YEARFRAC('Client Info'!M1833,Reference!$C$4),0,0))))))))</f>
        <v>5</v>
      </c>
      <c r="D1833" s="19">
        <f>IF(OR('Client Info'!J1833=Reference!$A$7),0,IF(OR(Reference!$A$5='Client Info'!J1833, 'Client Info'!J1833=Reference!$A$19,'Client Info'!J1833=Reference!$A$23,'Client Info'!J1833=Reference!$A$12),25, IF(OR('Client Info'!J1833=Reference!$A$6, 'Client Info'!J1833=Reference!$A$16),15, IF(OR('Client Info'!J1833=Reference!$A$4,'Client Info'!J1833=Reference!$A$13,'Client Info'!J1833=Reference!$A$17,),5,0))))</f>
        <v>25</v>
      </c>
      <c r="E1833" s="19">
        <f>IF('Client Info'!O1833&lt;Reference!$E$5,0,IF(AND('Client Info'!O1833&gt;=Reference!$E$5,'Client Info'!O1833&lt;Reference!$E$6),5,IF(AND('Client Info'!O1833&gt;=Reference!$E$6,'Client Info'!O1833&lt;Reference!$E$7),15,IF(Reference!$E$7&lt;='Client Info'!O1833,25))))</f>
        <v>0</v>
      </c>
      <c r="F1833" s="19">
        <f>IF(OR('Client Info'!R1833=Reference!$B$4,'Client Info'!R1833=Reference!$B$5,'Client Info'!R1833=Reference!$B$6),25,0)</f>
        <v>0</v>
      </c>
      <c r="G1833" s="19">
        <f t="shared" ca="1" si="30"/>
        <v>30</v>
      </c>
      <c r="H1833" s="19" t="s">
        <v>3356</v>
      </c>
    </row>
    <row r="1834" spans="1:8" x14ac:dyDescent="0.35">
      <c r="A1834" s="7" t="str">
        <f>VLOOKUP(B1834,'Client Info'!$A:$B,2, FALSE)</f>
        <v>Alondra Gaytan</v>
      </c>
      <c r="B1834" s="19" t="str">
        <f>'Client Info'!A1834</f>
        <v>EDC2422</v>
      </c>
      <c r="C1834" s="19">
        <f ca="1">(IF('Client Info'!M1834="","",(IF(YEARFRAC('Client Info'!M1834,Reference!$C$4)&lt;1,0,IF(AND(YEARFRAC('Client Info'!M1834,Reference!$C$4)&gt;=1,YEARFRAC('Client Info'!M1834,Reference!$C$4)&lt;=3),5,IF(AND(YEARFRAC('Client Info'!M1834,Reference!$C$4)&gt;=4,YEARFRAC('Client Info'!M1834,Reference!$C$4)&lt;=7),15,IF(YEARFRAC('Client Info'!M1834,Reference!$C$4)&gt;=8,25,IF(YEARFRAC('Client Info'!M1834,Reference!$C$4)=YEARFRAC('Client Info'!M1834,Reference!$C$4),0,0))))))))</f>
        <v>5</v>
      </c>
      <c r="D1834" s="19">
        <f>IF(OR('Client Info'!J1834=Reference!$A$7),0,IF(OR(Reference!$A$5='Client Info'!J1834, 'Client Info'!J1834=Reference!$A$19,'Client Info'!J1834=Reference!$A$23,'Client Info'!J1834=Reference!$A$12),25, IF(OR('Client Info'!J1834=Reference!$A$6, 'Client Info'!J1834=Reference!$A$16),15, IF(OR('Client Info'!J1834=Reference!$A$4,'Client Info'!J1834=Reference!$A$13,'Client Info'!J1834=Reference!$A$17,),5,0))))</f>
        <v>0</v>
      </c>
      <c r="E1834" s="19">
        <f>IF('Client Info'!O1834&lt;Reference!$E$5,0,IF(AND('Client Info'!O1834&gt;=Reference!$E$5,'Client Info'!O1834&lt;Reference!$E$6),5,IF(AND('Client Info'!O1834&gt;=Reference!$E$6,'Client Info'!O1834&lt;Reference!$E$7),15,IF(Reference!$E$7&lt;='Client Info'!O1834,25))))</f>
        <v>0</v>
      </c>
      <c r="F1834" s="19">
        <f>IF(OR('Client Info'!R1834=Reference!$B$4,'Client Info'!R1834=Reference!$B$5,'Client Info'!R1834=Reference!$B$6),25,0)</f>
        <v>0</v>
      </c>
      <c r="G1834" s="19">
        <f t="shared" ca="1" si="30"/>
        <v>5</v>
      </c>
      <c r="H1834" s="19" t="s">
        <v>885</v>
      </c>
    </row>
    <row r="1835" spans="1:8" x14ac:dyDescent="0.35">
      <c r="A1835" s="7" t="str">
        <f>VLOOKUP(B1835,'Client Info'!$A:$B,2, FALSE)</f>
        <v>Jason Ham</v>
      </c>
      <c r="B1835" s="19" t="str">
        <f>'Client Info'!A1835</f>
        <v>EDC1497</v>
      </c>
      <c r="C1835" s="19" t="str">
        <f>(IF('Client Info'!M1835="","",(IF(YEARFRAC('Client Info'!M1835,Reference!$C$4)&lt;1,0,IF(AND(YEARFRAC('Client Info'!M1835,Reference!$C$4)&gt;=1,YEARFRAC('Client Info'!M1835,Reference!$C$4)&lt;=3),5,IF(AND(YEARFRAC('Client Info'!M1835,Reference!$C$4)&gt;=4,YEARFRAC('Client Info'!M1835,Reference!$C$4)&lt;=7),15,IF(YEARFRAC('Client Info'!M1835,Reference!$C$4)&gt;=8,25,IF(YEARFRAC('Client Info'!M1835,Reference!$C$4)=YEARFRAC('Client Info'!M1835,Reference!$C$4),0,0))))))))</f>
        <v/>
      </c>
      <c r="D1835" s="19">
        <f>IF(OR('Client Info'!J1835=Reference!$A$7),0,IF(OR(Reference!$A$5='Client Info'!J1835, 'Client Info'!J1835=Reference!$A$19,'Client Info'!J1835=Reference!$A$23,'Client Info'!J1835=Reference!$A$12),25, IF(OR('Client Info'!J1835=Reference!$A$6, 'Client Info'!J1835=Reference!$A$16),15, IF(OR('Client Info'!J1835=Reference!$A$4,'Client Info'!J1835=Reference!$A$13,'Client Info'!J1835=Reference!$A$17,),5,0))))</f>
        <v>0</v>
      </c>
      <c r="E1835" s="19">
        <f>IF('Client Info'!O1835&lt;Reference!$E$5,0,IF(AND('Client Info'!O1835&gt;=Reference!$E$5,'Client Info'!O1835&lt;Reference!$E$6),5,IF(AND('Client Info'!O1835&gt;=Reference!$E$6,'Client Info'!O1835&lt;Reference!$E$7),15,IF(Reference!$E$7&lt;='Client Info'!O1835,25))))</f>
        <v>0</v>
      </c>
      <c r="F1835" s="19">
        <f>IF(OR('Client Info'!R1835=Reference!$B$4,'Client Info'!R1835=Reference!$B$5,'Client Info'!R1835=Reference!$B$6),25,0)</f>
        <v>0</v>
      </c>
      <c r="G1835" s="19">
        <f t="shared" si="30"/>
        <v>0</v>
      </c>
      <c r="H1835" s="19" t="s">
        <v>1613</v>
      </c>
    </row>
    <row r="1836" spans="1:8" x14ac:dyDescent="0.35">
      <c r="A1836" s="7" t="str">
        <f>VLOOKUP(B1836,'Client Info'!$A:$B,2, FALSE)</f>
        <v>Mary Anne Rooney</v>
      </c>
      <c r="B1836" s="19" t="str">
        <f>'Client Info'!A1836</f>
        <v>EDC0944</v>
      </c>
      <c r="C1836" s="19">
        <f ca="1">(IF('Client Info'!M1836="","",(IF(YEARFRAC('Client Info'!M1836,Reference!$C$4)&lt;1,0,IF(AND(YEARFRAC('Client Info'!M1836,Reference!$C$4)&gt;=1,YEARFRAC('Client Info'!M1836,Reference!$C$4)&lt;=3),5,IF(AND(YEARFRAC('Client Info'!M1836,Reference!$C$4)&gt;=4,YEARFRAC('Client Info'!M1836,Reference!$C$4)&lt;=7),15,IF(YEARFRAC('Client Info'!M1836,Reference!$C$4)&gt;=8,25,IF(YEARFRAC('Client Info'!M1836,Reference!$C$4)=YEARFRAC('Client Info'!M1836,Reference!$C$4),0,0))))))))</f>
        <v>25</v>
      </c>
      <c r="D1836" s="19">
        <f>IF(OR('Client Info'!J1836=Reference!$A$7),0,IF(OR(Reference!$A$5='Client Info'!J1836, 'Client Info'!J1836=Reference!$A$19,'Client Info'!J1836=Reference!$A$23,'Client Info'!J1836=Reference!$A$12),25, IF(OR('Client Info'!J1836=Reference!$A$6, 'Client Info'!J1836=Reference!$A$16),15, IF(OR('Client Info'!J1836=Reference!$A$4,'Client Info'!J1836=Reference!$A$13,'Client Info'!J1836=Reference!$A$17,),5,0))))</f>
        <v>0</v>
      </c>
      <c r="E1836" s="19">
        <f>IF('Client Info'!O1836&lt;Reference!$E$5,0,IF(AND('Client Info'!O1836&gt;=Reference!$E$5,'Client Info'!O1836&lt;Reference!$E$6),5,IF(AND('Client Info'!O1836&gt;=Reference!$E$6,'Client Info'!O1836&lt;Reference!$E$7),15,IF(Reference!$E$7&lt;='Client Info'!O1836,25))))</f>
        <v>0</v>
      </c>
      <c r="F1836" s="19">
        <f>IF(OR('Client Info'!R1836=Reference!$B$4,'Client Info'!R1836=Reference!$B$5,'Client Info'!R1836=Reference!$B$6),25,0)</f>
        <v>25</v>
      </c>
      <c r="G1836" s="19">
        <f t="shared" ca="1" si="30"/>
        <v>50</v>
      </c>
      <c r="H1836" s="19" t="s">
        <v>1659</v>
      </c>
    </row>
    <row r="1837" spans="1:8" x14ac:dyDescent="0.35">
      <c r="A1837" s="7" t="str">
        <f>VLOOKUP(B1837,'Client Info'!$A:$B,2, FALSE)</f>
        <v>Rose Obetz</v>
      </c>
      <c r="B1837" s="19" t="str">
        <f>'Client Info'!A1837</f>
        <v>EDC0494</v>
      </c>
      <c r="C1837" s="19">
        <f ca="1">(IF('Client Info'!M1837="","",(IF(YEARFRAC('Client Info'!M1837,Reference!$C$4)&lt;1,0,IF(AND(YEARFRAC('Client Info'!M1837,Reference!$C$4)&gt;=1,YEARFRAC('Client Info'!M1837,Reference!$C$4)&lt;=3),5,IF(AND(YEARFRAC('Client Info'!M1837,Reference!$C$4)&gt;=4,YEARFRAC('Client Info'!M1837,Reference!$C$4)&lt;=7),15,IF(YEARFRAC('Client Info'!M1837,Reference!$C$4)&gt;=8,25,IF(YEARFRAC('Client Info'!M1837,Reference!$C$4)=YEARFRAC('Client Info'!M1837,Reference!$C$4),0,0))))))))</f>
        <v>25</v>
      </c>
      <c r="D1837" s="19">
        <f>IF(OR('Client Info'!J1837=Reference!$A$7),0,IF(OR(Reference!$A$5='Client Info'!J1837, 'Client Info'!J1837=Reference!$A$19,'Client Info'!J1837=Reference!$A$23,'Client Info'!J1837=Reference!$A$12),25, IF(OR('Client Info'!J1837=Reference!$A$6, 'Client Info'!J1837=Reference!$A$16),15, IF(OR('Client Info'!J1837=Reference!$A$4,'Client Info'!J1837=Reference!$A$13,'Client Info'!J1837=Reference!$A$17,),5,0))))</f>
        <v>5</v>
      </c>
      <c r="E1837" s="19">
        <f>IF('Client Info'!O1837&lt;Reference!$E$5,0,IF(AND('Client Info'!O1837&gt;=Reference!$E$5,'Client Info'!O1837&lt;Reference!$E$6),5,IF(AND('Client Info'!O1837&gt;=Reference!$E$6,'Client Info'!O1837&lt;Reference!$E$7),15,IF(Reference!$E$7&lt;='Client Info'!O1837,25))))</f>
        <v>5</v>
      </c>
      <c r="F1837" s="19">
        <f>IF(OR('Client Info'!R1837=Reference!$B$4,'Client Info'!R1837=Reference!$B$5,'Client Info'!R1837=Reference!$B$6),25,0)</f>
        <v>25</v>
      </c>
      <c r="G1837" s="19">
        <f t="shared" ca="1" si="30"/>
        <v>60</v>
      </c>
      <c r="H1837" s="19" t="s">
        <v>874</v>
      </c>
    </row>
    <row r="1838" spans="1:8" x14ac:dyDescent="0.35">
      <c r="A1838" s="7" t="str">
        <f>VLOOKUP(B1838,'Client Info'!$A:$B,2, FALSE)</f>
        <v>Karen Scuncio</v>
      </c>
      <c r="B1838" s="19" t="str">
        <f>'Client Info'!A1838</f>
        <v>EDC2019T</v>
      </c>
      <c r="C1838" s="19">
        <f ca="1">(IF('Client Info'!M1838="","",(IF(YEARFRAC('Client Info'!M1838,Reference!$C$4)&lt;1,0,IF(AND(YEARFRAC('Client Info'!M1838,Reference!$C$4)&gt;=1,YEARFRAC('Client Info'!M1838,Reference!$C$4)&lt;=3),5,IF(AND(YEARFRAC('Client Info'!M1838,Reference!$C$4)&gt;=4,YEARFRAC('Client Info'!M1838,Reference!$C$4)&lt;=7),15,IF(YEARFRAC('Client Info'!M1838,Reference!$C$4)&gt;=8,25,IF(YEARFRAC('Client Info'!M1838,Reference!$C$4)=YEARFRAC('Client Info'!M1838,Reference!$C$4),0,0))))))))</f>
        <v>25</v>
      </c>
      <c r="D1838" s="19">
        <f>IF(OR('Client Info'!J1838=Reference!$A$7),0,IF(OR(Reference!$A$5='Client Info'!J1838, 'Client Info'!J1838=Reference!$A$19,'Client Info'!J1838=Reference!$A$23,'Client Info'!J1838=Reference!$A$12),25, IF(OR('Client Info'!J1838=Reference!$A$6, 'Client Info'!J1838=Reference!$A$16),15, IF(OR('Client Info'!J1838=Reference!$A$4,'Client Info'!J1838=Reference!$A$13,'Client Info'!J1838=Reference!$A$17,),5,0))))</f>
        <v>25</v>
      </c>
      <c r="E1838" s="19">
        <f>IF('Client Info'!O1838&lt;Reference!$E$5,0,IF(AND('Client Info'!O1838&gt;=Reference!$E$5,'Client Info'!O1838&lt;Reference!$E$6),5,IF(AND('Client Info'!O1838&gt;=Reference!$E$6,'Client Info'!O1838&lt;Reference!$E$7),15,IF(Reference!$E$7&lt;='Client Info'!O1838,25))))</f>
        <v>25</v>
      </c>
      <c r="F1838" s="19">
        <f>IF(OR('Client Info'!R1838=Reference!$B$4,'Client Info'!R1838=Reference!$B$5,'Client Info'!R1838=Reference!$B$6),25,0)</f>
        <v>0</v>
      </c>
      <c r="G1838" s="19">
        <f t="shared" ca="1" si="30"/>
        <v>75</v>
      </c>
      <c r="H1838" s="19" t="s">
        <v>804</v>
      </c>
    </row>
    <row r="1839" spans="1:8" x14ac:dyDescent="0.35">
      <c r="A1839" s="7" t="str">
        <f>VLOOKUP(B1839,'Client Info'!$A:$B,2, FALSE)</f>
        <v>Bruce Sparks</v>
      </c>
      <c r="B1839" s="19" t="str">
        <f>'Client Info'!A1839</f>
        <v>LBCX3471T</v>
      </c>
      <c r="C1839" s="19">
        <f ca="1">(IF('Client Info'!M1839="","",(IF(YEARFRAC('Client Info'!M1839,Reference!$C$4)&lt;1,0,IF(AND(YEARFRAC('Client Info'!M1839,Reference!$C$4)&gt;=1,YEARFRAC('Client Info'!M1839,Reference!$C$4)&lt;=3),5,IF(AND(YEARFRAC('Client Info'!M1839,Reference!$C$4)&gt;=4,YEARFRAC('Client Info'!M1839,Reference!$C$4)&lt;=7),15,IF(YEARFRAC('Client Info'!M1839,Reference!$C$4)&gt;=8,25,IF(YEARFRAC('Client Info'!M1839,Reference!$C$4)=YEARFRAC('Client Info'!M1839,Reference!$C$4),0,0))))))))</f>
        <v>25</v>
      </c>
      <c r="D1839" s="19">
        <f>IF(OR('Client Info'!J1839=Reference!$A$7),0,IF(OR(Reference!$A$5='Client Info'!J1839, 'Client Info'!J1839=Reference!$A$19,'Client Info'!J1839=Reference!$A$23,'Client Info'!J1839=Reference!$A$12),25, IF(OR('Client Info'!J1839=Reference!$A$6, 'Client Info'!J1839=Reference!$A$16),15, IF(OR('Client Info'!J1839=Reference!$A$4,'Client Info'!J1839=Reference!$A$13,'Client Info'!J1839=Reference!$A$17,),5,0))))</f>
        <v>15</v>
      </c>
      <c r="E1839" s="19">
        <f>IF('Client Info'!O1839&lt;Reference!$E$5,0,IF(AND('Client Info'!O1839&gt;=Reference!$E$5,'Client Info'!O1839&lt;Reference!$E$6),5,IF(AND('Client Info'!O1839&gt;=Reference!$E$6,'Client Info'!O1839&lt;Reference!$E$7),15,IF(Reference!$E$7&lt;='Client Info'!O1839,25))))</f>
        <v>0</v>
      </c>
      <c r="F1839" s="19">
        <f>IF(OR('Client Info'!R1839=Reference!$B$4,'Client Info'!R1839=Reference!$B$5,'Client Info'!R1839=Reference!$B$6),25,0)</f>
        <v>25</v>
      </c>
      <c r="G1839" s="19">
        <f t="shared" ca="1" si="30"/>
        <v>65</v>
      </c>
      <c r="H1839" s="19" t="s">
        <v>1524</v>
      </c>
    </row>
    <row r="1840" spans="1:8" x14ac:dyDescent="0.35">
      <c r="A1840" s="7" t="str">
        <f>VLOOKUP(B1840,'Client Info'!$A:$B,2, FALSE)</f>
        <v>Mary Anne Rooney</v>
      </c>
      <c r="B1840" s="19" t="str">
        <f>'Client Info'!A1840</f>
        <v>EDC0767</v>
      </c>
      <c r="C1840" s="19">
        <f ca="1">(IF('Client Info'!M1840="","",(IF(YEARFRAC('Client Info'!M1840,Reference!$C$4)&lt;1,0,IF(AND(YEARFRAC('Client Info'!M1840,Reference!$C$4)&gt;=1,YEARFRAC('Client Info'!M1840,Reference!$C$4)&lt;=3),5,IF(AND(YEARFRAC('Client Info'!M1840,Reference!$C$4)&gt;=4,YEARFRAC('Client Info'!M1840,Reference!$C$4)&lt;=7),15,IF(YEARFRAC('Client Info'!M1840,Reference!$C$4)&gt;=8,25,IF(YEARFRAC('Client Info'!M1840,Reference!$C$4)=YEARFRAC('Client Info'!M1840,Reference!$C$4),0,0))))))))</f>
        <v>25</v>
      </c>
      <c r="D1840" s="19">
        <f>IF(OR('Client Info'!J1840=Reference!$A$7),0,IF(OR(Reference!$A$5='Client Info'!J1840, 'Client Info'!J1840=Reference!$A$19,'Client Info'!J1840=Reference!$A$23,'Client Info'!J1840=Reference!$A$12),25, IF(OR('Client Info'!J1840=Reference!$A$6, 'Client Info'!J1840=Reference!$A$16),15, IF(OR('Client Info'!J1840=Reference!$A$4,'Client Info'!J1840=Reference!$A$13,'Client Info'!J1840=Reference!$A$17,),5,0))))</f>
        <v>25</v>
      </c>
      <c r="E1840" s="19">
        <f>IF('Client Info'!O1840&lt;Reference!$E$5,0,IF(AND('Client Info'!O1840&gt;=Reference!$E$5,'Client Info'!O1840&lt;Reference!$E$6),5,IF(AND('Client Info'!O1840&gt;=Reference!$E$6,'Client Info'!O1840&lt;Reference!$E$7),15,IF(Reference!$E$7&lt;='Client Info'!O1840,25))))</f>
        <v>0</v>
      </c>
      <c r="F1840" s="19">
        <f>IF(OR('Client Info'!R1840=Reference!$B$4,'Client Info'!R1840=Reference!$B$5,'Client Info'!R1840=Reference!$B$6),25,0)</f>
        <v>25</v>
      </c>
      <c r="G1840" s="19">
        <f t="shared" ca="1" si="30"/>
        <v>75</v>
      </c>
      <c r="H1840" s="19" t="s">
        <v>1659</v>
      </c>
    </row>
    <row r="1841" spans="1:8" x14ac:dyDescent="0.35">
      <c r="A1841" s="7" t="str">
        <f>VLOOKUP(B1841,'Client Info'!$A:$B,2, FALSE)</f>
        <v>Darren Elliott</v>
      </c>
      <c r="B1841" s="19" t="str">
        <f>'Client Info'!A1841</f>
        <v>EDC2586</v>
      </c>
      <c r="C1841" s="19">
        <f ca="1">(IF('Client Info'!M1841="","",(IF(YEARFRAC('Client Info'!M1841,Reference!$C$4)&lt;1,0,IF(AND(YEARFRAC('Client Info'!M1841,Reference!$C$4)&gt;=1,YEARFRAC('Client Info'!M1841,Reference!$C$4)&lt;=3),5,IF(AND(YEARFRAC('Client Info'!M1841,Reference!$C$4)&gt;=4,YEARFRAC('Client Info'!M1841,Reference!$C$4)&lt;=7),15,IF(YEARFRAC('Client Info'!M1841,Reference!$C$4)&gt;=8,25,IF(YEARFRAC('Client Info'!M1841,Reference!$C$4)=YEARFRAC('Client Info'!M1841,Reference!$C$4),0,0))))))))</f>
        <v>5</v>
      </c>
      <c r="D1841" s="19">
        <f>IF(OR('Client Info'!J1841=Reference!$A$7),0,IF(OR(Reference!$A$5='Client Info'!J1841, 'Client Info'!J1841=Reference!$A$19,'Client Info'!J1841=Reference!$A$23,'Client Info'!J1841=Reference!$A$12),25, IF(OR('Client Info'!J1841=Reference!$A$6, 'Client Info'!J1841=Reference!$A$16),15, IF(OR('Client Info'!J1841=Reference!$A$4,'Client Info'!J1841=Reference!$A$13,'Client Info'!J1841=Reference!$A$17,),5,0))))</f>
        <v>15</v>
      </c>
      <c r="E1841" s="19">
        <f>IF('Client Info'!O1841&lt;Reference!$E$5,0,IF(AND('Client Info'!O1841&gt;=Reference!$E$5,'Client Info'!O1841&lt;Reference!$E$6),5,IF(AND('Client Info'!O1841&gt;=Reference!$E$6,'Client Info'!O1841&lt;Reference!$E$7),15,IF(Reference!$E$7&lt;='Client Info'!O1841,25))))</f>
        <v>0</v>
      </c>
      <c r="F1841" s="19">
        <f>IF(OR('Client Info'!R1841=Reference!$B$4,'Client Info'!R1841=Reference!$B$5,'Client Info'!R1841=Reference!$B$6),25,0)</f>
        <v>0</v>
      </c>
      <c r="G1841" s="19">
        <f t="shared" ca="1" si="30"/>
        <v>20</v>
      </c>
      <c r="H1841" s="19" t="s">
        <v>1820</v>
      </c>
    </row>
    <row r="1842" spans="1:8" x14ac:dyDescent="0.35">
      <c r="A1842" s="7" t="str">
        <f>VLOOKUP(B1842,'Client Info'!$A:$B,2, FALSE)</f>
        <v>Alondra Gaytan</v>
      </c>
      <c r="B1842" s="19" t="str">
        <f>'Client Info'!A1842</f>
        <v>EDC1930g</v>
      </c>
      <c r="C1842" s="19">
        <f ca="1">(IF('Client Info'!M1842="","",(IF(YEARFRAC('Client Info'!M1842,Reference!$C$4)&lt;1,0,IF(AND(YEARFRAC('Client Info'!M1842,Reference!$C$4)&gt;=1,YEARFRAC('Client Info'!M1842,Reference!$C$4)&lt;=3),5,IF(AND(YEARFRAC('Client Info'!M1842,Reference!$C$4)&gt;=4,YEARFRAC('Client Info'!M1842,Reference!$C$4)&lt;=7),15,IF(YEARFRAC('Client Info'!M1842,Reference!$C$4)&gt;=8,25,IF(YEARFRAC('Client Info'!M1842,Reference!$C$4)=YEARFRAC('Client Info'!M1842,Reference!$C$4),0,0))))))))</f>
        <v>0</v>
      </c>
      <c r="D1842" s="19">
        <f>IF(OR('Client Info'!J1842=Reference!$A$7),0,IF(OR(Reference!$A$5='Client Info'!J1842, 'Client Info'!J1842=Reference!$A$19,'Client Info'!J1842=Reference!$A$23,'Client Info'!J1842=Reference!$A$12),25, IF(OR('Client Info'!J1842=Reference!$A$6, 'Client Info'!J1842=Reference!$A$16),15, IF(OR('Client Info'!J1842=Reference!$A$4,'Client Info'!J1842=Reference!$A$13,'Client Info'!J1842=Reference!$A$17,),5,0))))</f>
        <v>25</v>
      </c>
      <c r="E1842" s="19">
        <f>IF('Client Info'!O1842&lt;Reference!$E$5,0,IF(AND('Client Info'!O1842&gt;=Reference!$E$5,'Client Info'!O1842&lt;Reference!$E$6),5,IF(AND('Client Info'!O1842&gt;=Reference!$E$6,'Client Info'!O1842&lt;Reference!$E$7),15,IF(Reference!$E$7&lt;='Client Info'!O1842,25))))</f>
        <v>0</v>
      </c>
      <c r="F1842" s="19">
        <f>IF(OR('Client Info'!R1842=Reference!$B$4,'Client Info'!R1842=Reference!$B$5,'Client Info'!R1842=Reference!$B$6),25,0)</f>
        <v>0</v>
      </c>
      <c r="G1842" s="19">
        <f t="shared" ca="1" si="30"/>
        <v>25</v>
      </c>
      <c r="H1842" s="19" t="s">
        <v>885</v>
      </c>
    </row>
    <row r="1843" spans="1:8" x14ac:dyDescent="0.35">
      <c r="A1843" s="7" t="str">
        <f>VLOOKUP(B1843,'Client Info'!$A:$B,2, FALSE)</f>
        <v>Ray Bowman</v>
      </c>
      <c r="B1843" s="19" t="str">
        <f>'Client Info'!A1843</f>
        <v>EDC0475</v>
      </c>
      <c r="C1843" s="19">
        <f ca="1">(IF('Client Info'!M1843="","",(IF(YEARFRAC('Client Info'!M1843,Reference!$C$4)&lt;1,0,IF(AND(YEARFRAC('Client Info'!M1843,Reference!$C$4)&gt;=1,YEARFRAC('Client Info'!M1843,Reference!$C$4)&lt;=3),5,IF(AND(YEARFRAC('Client Info'!M1843,Reference!$C$4)&gt;=4,YEARFRAC('Client Info'!M1843,Reference!$C$4)&lt;=7),15,IF(YEARFRAC('Client Info'!M1843,Reference!$C$4)&gt;=8,25,IF(YEARFRAC('Client Info'!M1843,Reference!$C$4)=YEARFRAC('Client Info'!M1843,Reference!$C$4),0,0))))))))</f>
        <v>0</v>
      </c>
      <c r="D1843" s="19">
        <f>IF(OR('Client Info'!J1843=Reference!$A$7),0,IF(OR(Reference!$A$5='Client Info'!J1843, 'Client Info'!J1843=Reference!$A$19,'Client Info'!J1843=Reference!$A$23,'Client Info'!J1843=Reference!$A$12),25, IF(OR('Client Info'!J1843=Reference!$A$6, 'Client Info'!J1843=Reference!$A$16),15, IF(OR('Client Info'!J1843=Reference!$A$4,'Client Info'!J1843=Reference!$A$13,'Client Info'!J1843=Reference!$A$17,),5,0))))</f>
        <v>25</v>
      </c>
      <c r="E1843" s="19">
        <f>IF('Client Info'!O1843&lt;Reference!$E$5,0,IF(AND('Client Info'!O1843&gt;=Reference!$E$5,'Client Info'!O1843&lt;Reference!$E$6),5,IF(AND('Client Info'!O1843&gt;=Reference!$E$6,'Client Info'!O1843&lt;Reference!$E$7),15,IF(Reference!$E$7&lt;='Client Info'!O1843,25))))</f>
        <v>5</v>
      </c>
      <c r="F1843" s="19">
        <f>IF(OR('Client Info'!R1843=Reference!$B$4,'Client Info'!R1843=Reference!$B$5,'Client Info'!R1843=Reference!$B$6),25,0)</f>
        <v>0</v>
      </c>
      <c r="G1843" s="19">
        <f t="shared" ca="1" si="30"/>
        <v>30</v>
      </c>
      <c r="H1843" s="19" t="s">
        <v>912</v>
      </c>
    </row>
    <row r="1844" spans="1:8" x14ac:dyDescent="0.35">
      <c r="A1844" s="7" t="str">
        <f>VLOOKUP(B1844,'Client Info'!$A:$B,2, FALSE)</f>
        <v>Sylvia Martini</v>
      </c>
      <c r="B1844" s="19" t="str">
        <f>'Client Info'!A1844</f>
        <v>EDC2447</v>
      </c>
      <c r="C1844" s="19">
        <f ca="1">(IF('Client Info'!M1844="","",(IF(YEARFRAC('Client Info'!M1844,Reference!$C$4)&lt;1,0,IF(AND(YEARFRAC('Client Info'!M1844,Reference!$C$4)&gt;=1,YEARFRAC('Client Info'!M1844,Reference!$C$4)&lt;=3),5,IF(AND(YEARFRAC('Client Info'!M1844,Reference!$C$4)&gt;=4,YEARFRAC('Client Info'!M1844,Reference!$C$4)&lt;=7),15,IF(YEARFRAC('Client Info'!M1844,Reference!$C$4)&gt;=8,25,IF(YEARFRAC('Client Info'!M1844,Reference!$C$4)=YEARFRAC('Client Info'!M1844,Reference!$C$4),0,0))))))))</f>
        <v>25</v>
      </c>
      <c r="D1844" s="19">
        <f>IF(OR('Client Info'!J1844=Reference!$A$7),0,IF(OR(Reference!$A$5='Client Info'!J1844, 'Client Info'!J1844=Reference!$A$19,'Client Info'!J1844=Reference!$A$23,'Client Info'!J1844=Reference!$A$12),25, IF(OR('Client Info'!J1844=Reference!$A$6, 'Client Info'!J1844=Reference!$A$16),15, IF(OR('Client Info'!J1844=Reference!$A$4,'Client Info'!J1844=Reference!$A$13,'Client Info'!J1844=Reference!$A$17,),5,0))))</f>
        <v>15</v>
      </c>
      <c r="E1844" s="19">
        <f>IF('Client Info'!O1844&lt;Reference!$E$5,0,IF(AND('Client Info'!O1844&gt;=Reference!$E$5,'Client Info'!O1844&lt;Reference!$E$6),5,IF(AND('Client Info'!O1844&gt;=Reference!$E$6,'Client Info'!O1844&lt;Reference!$E$7),15,IF(Reference!$E$7&lt;='Client Info'!O1844,25))))</f>
        <v>25</v>
      </c>
      <c r="F1844" s="19">
        <f>IF(OR('Client Info'!R1844=Reference!$B$4,'Client Info'!R1844=Reference!$B$5,'Client Info'!R1844=Reference!$B$6),25,0)</f>
        <v>0</v>
      </c>
      <c r="G1844" s="19">
        <f t="shared" ca="1" si="30"/>
        <v>65</v>
      </c>
      <c r="H1844" s="19" t="s">
        <v>822</v>
      </c>
    </row>
    <row r="1845" spans="1:8" x14ac:dyDescent="0.35">
      <c r="A1845" s="7" t="str">
        <f>VLOOKUP(B1845,'Client Info'!$A:$B,2, FALSE)</f>
        <v>Alondra Gaytan</v>
      </c>
      <c r="B1845" s="19" t="str">
        <f>'Client Info'!A1845</f>
        <v>EDC2338T</v>
      </c>
      <c r="C1845" s="19" t="str">
        <f>(IF('Client Info'!M1845="","",(IF(YEARFRAC('Client Info'!M1845,Reference!$C$4)&lt;1,0,IF(AND(YEARFRAC('Client Info'!M1845,Reference!$C$4)&gt;=1,YEARFRAC('Client Info'!M1845,Reference!$C$4)&lt;=3),5,IF(AND(YEARFRAC('Client Info'!M1845,Reference!$C$4)&gt;=4,YEARFRAC('Client Info'!M1845,Reference!$C$4)&lt;=7),15,IF(YEARFRAC('Client Info'!M1845,Reference!$C$4)&gt;=8,25,IF(YEARFRAC('Client Info'!M1845,Reference!$C$4)=YEARFRAC('Client Info'!M1845,Reference!$C$4),0,0))))))))</f>
        <v/>
      </c>
      <c r="D1845" s="19">
        <f>IF(OR('Client Info'!J1845=Reference!$A$7),0,IF(OR(Reference!$A$5='Client Info'!J1845, 'Client Info'!J1845=Reference!$A$19,'Client Info'!J1845=Reference!$A$23,'Client Info'!J1845=Reference!$A$12),25, IF(OR('Client Info'!J1845=Reference!$A$6, 'Client Info'!J1845=Reference!$A$16),15, IF(OR('Client Info'!J1845=Reference!$A$4,'Client Info'!J1845=Reference!$A$13,'Client Info'!J1845=Reference!$A$17,),5,0))))</f>
        <v>25</v>
      </c>
      <c r="E1845" s="19">
        <f>IF('Client Info'!O1845&lt;Reference!$E$5,0,IF(AND('Client Info'!O1845&gt;=Reference!$E$5,'Client Info'!O1845&lt;Reference!$E$6),5,IF(AND('Client Info'!O1845&gt;=Reference!$E$6,'Client Info'!O1845&lt;Reference!$E$7),15,IF(Reference!$E$7&lt;='Client Info'!O1845,25))))</f>
        <v>0</v>
      </c>
      <c r="F1845" s="19">
        <f>IF(OR('Client Info'!R1845=Reference!$B$4,'Client Info'!R1845=Reference!$B$5,'Client Info'!R1845=Reference!$B$6),25,0)</f>
        <v>0</v>
      </c>
      <c r="G1845" s="19">
        <f t="shared" si="30"/>
        <v>25</v>
      </c>
      <c r="H1845" s="19" t="s">
        <v>885</v>
      </c>
    </row>
    <row r="1846" spans="1:8" x14ac:dyDescent="0.35">
      <c r="A1846" s="7" t="str">
        <f>VLOOKUP(B1846,'Client Info'!$A:$B,2, FALSE)</f>
        <v>Alondra Gaytan</v>
      </c>
      <c r="B1846" s="19" t="str">
        <f>'Client Info'!A1846</f>
        <v>EDC2052g</v>
      </c>
      <c r="C1846" s="19" t="str">
        <f>(IF('Client Info'!M1846="","",(IF(YEARFRAC('Client Info'!M1846,Reference!$C$4)&lt;1,0,IF(AND(YEARFRAC('Client Info'!M1846,Reference!$C$4)&gt;=1,YEARFRAC('Client Info'!M1846,Reference!$C$4)&lt;=3),5,IF(AND(YEARFRAC('Client Info'!M1846,Reference!$C$4)&gt;=4,YEARFRAC('Client Info'!M1846,Reference!$C$4)&lt;=7),15,IF(YEARFRAC('Client Info'!M1846,Reference!$C$4)&gt;=8,25,IF(YEARFRAC('Client Info'!M1846,Reference!$C$4)=YEARFRAC('Client Info'!M1846,Reference!$C$4),0,0))))))))</f>
        <v/>
      </c>
      <c r="D1846" s="19">
        <f>IF(OR('Client Info'!J1846=Reference!$A$7),0,IF(OR(Reference!$A$5='Client Info'!J1846, 'Client Info'!J1846=Reference!$A$19,'Client Info'!J1846=Reference!$A$23,'Client Info'!J1846=Reference!$A$12),25, IF(OR('Client Info'!J1846=Reference!$A$6, 'Client Info'!J1846=Reference!$A$16),15, IF(OR('Client Info'!J1846=Reference!$A$4,'Client Info'!J1846=Reference!$A$13,'Client Info'!J1846=Reference!$A$17,),5,0))))</f>
        <v>0</v>
      </c>
      <c r="E1846" s="19">
        <f>IF('Client Info'!O1846&lt;Reference!$E$5,0,IF(AND('Client Info'!O1846&gt;=Reference!$E$5,'Client Info'!O1846&lt;Reference!$E$6),5,IF(AND('Client Info'!O1846&gt;=Reference!$E$6,'Client Info'!O1846&lt;Reference!$E$7),15,IF(Reference!$E$7&lt;='Client Info'!O1846,25))))</f>
        <v>0</v>
      </c>
      <c r="F1846" s="19">
        <f>IF(OR('Client Info'!R1846=Reference!$B$4,'Client Info'!R1846=Reference!$B$5,'Client Info'!R1846=Reference!$B$6),25,0)</f>
        <v>0</v>
      </c>
      <c r="G1846" s="19">
        <f t="shared" si="30"/>
        <v>0</v>
      </c>
      <c r="H1846" s="19" t="s">
        <v>885</v>
      </c>
    </row>
    <row r="1847" spans="1:8" x14ac:dyDescent="0.35">
      <c r="A1847" s="7" t="str">
        <f>VLOOKUP(B1847,'Client Info'!$A:$B,2, FALSE)</f>
        <v>Gonzalo Fernandez</v>
      </c>
      <c r="B1847" s="19" t="str">
        <f>'Client Info'!A1847</f>
        <v>EDC2935</v>
      </c>
      <c r="C1847" s="19" t="str">
        <f>(IF('Client Info'!M1847="","",(IF(YEARFRAC('Client Info'!M1847,Reference!$C$4)&lt;1,0,IF(AND(YEARFRAC('Client Info'!M1847,Reference!$C$4)&gt;=1,YEARFRAC('Client Info'!M1847,Reference!$C$4)&lt;=3),5,IF(AND(YEARFRAC('Client Info'!M1847,Reference!$C$4)&gt;=4,YEARFRAC('Client Info'!M1847,Reference!$C$4)&lt;=7),15,IF(YEARFRAC('Client Info'!M1847,Reference!$C$4)&gt;=8,25,IF(YEARFRAC('Client Info'!M1847,Reference!$C$4)=YEARFRAC('Client Info'!M1847,Reference!$C$4),0,0))))))))</f>
        <v/>
      </c>
      <c r="D1847" s="19">
        <f>IF(OR('Client Info'!J1847=Reference!$A$7),0,IF(OR(Reference!$A$5='Client Info'!J1847, 'Client Info'!J1847=Reference!$A$19,'Client Info'!J1847=Reference!$A$23,'Client Info'!J1847=Reference!$A$12),25, IF(OR('Client Info'!J1847=Reference!$A$6, 'Client Info'!J1847=Reference!$A$16),15, IF(OR('Client Info'!J1847=Reference!$A$4,'Client Info'!J1847=Reference!$A$13,'Client Info'!J1847=Reference!$A$17,),5,0))))</f>
        <v>5</v>
      </c>
      <c r="E1847" s="19">
        <f>IF('Client Info'!O1847&lt;Reference!$E$5,0,IF(AND('Client Info'!O1847&gt;=Reference!$E$5,'Client Info'!O1847&lt;Reference!$E$6),5,IF(AND('Client Info'!O1847&gt;=Reference!$E$6,'Client Info'!O1847&lt;Reference!$E$7),15,IF(Reference!$E$7&lt;='Client Info'!O1847,25))))</f>
        <v>0</v>
      </c>
      <c r="F1847" s="19">
        <f>IF(OR('Client Info'!R1847=Reference!$B$4,'Client Info'!R1847=Reference!$B$5,'Client Info'!R1847=Reference!$B$6),25,0)</f>
        <v>0</v>
      </c>
      <c r="G1847" s="19">
        <f t="shared" si="30"/>
        <v>5</v>
      </c>
      <c r="H1847" s="19" t="s">
        <v>848</v>
      </c>
    </row>
    <row r="1848" spans="1:8" x14ac:dyDescent="0.35">
      <c r="A1848" s="7" t="str">
        <f>VLOOKUP(B1848,'Client Info'!$A:$B,2, FALSE)</f>
        <v>Rose Obetz</v>
      </c>
      <c r="B1848" s="19" t="str">
        <f>'Client Info'!A1848</f>
        <v>EDC2558</v>
      </c>
      <c r="C1848" s="19">
        <f ca="1">(IF('Client Info'!M1848="","",(IF(YEARFRAC('Client Info'!M1848,Reference!$C$4)&lt;1,0,IF(AND(YEARFRAC('Client Info'!M1848,Reference!$C$4)&gt;=1,YEARFRAC('Client Info'!M1848,Reference!$C$4)&lt;=3),5,IF(AND(YEARFRAC('Client Info'!M1848,Reference!$C$4)&gt;=4,YEARFRAC('Client Info'!M1848,Reference!$C$4)&lt;=7),15,IF(YEARFRAC('Client Info'!M1848,Reference!$C$4)&gt;=8,25,IF(YEARFRAC('Client Info'!M1848,Reference!$C$4)=YEARFRAC('Client Info'!M1848,Reference!$C$4),0,0))))))))</f>
        <v>5</v>
      </c>
      <c r="D1848" s="19">
        <f>IF(OR('Client Info'!J1848=Reference!$A$7),0,IF(OR(Reference!$A$5='Client Info'!J1848, 'Client Info'!J1848=Reference!$A$19,'Client Info'!J1848=Reference!$A$23,'Client Info'!J1848=Reference!$A$12),25, IF(OR('Client Info'!J1848=Reference!$A$6, 'Client Info'!J1848=Reference!$A$16),15, IF(OR('Client Info'!J1848=Reference!$A$4,'Client Info'!J1848=Reference!$A$13,'Client Info'!J1848=Reference!$A$17,),5,0))))</f>
        <v>0</v>
      </c>
      <c r="E1848" s="19">
        <f>IF('Client Info'!O1848&lt;Reference!$E$5,0,IF(AND('Client Info'!O1848&gt;=Reference!$E$5,'Client Info'!O1848&lt;Reference!$E$6),5,IF(AND('Client Info'!O1848&gt;=Reference!$E$6,'Client Info'!O1848&lt;Reference!$E$7),15,IF(Reference!$E$7&lt;='Client Info'!O1848,25))))</f>
        <v>0</v>
      </c>
      <c r="F1848" s="19">
        <f>IF(OR('Client Info'!R1848=Reference!$B$4,'Client Info'!R1848=Reference!$B$5,'Client Info'!R1848=Reference!$B$6),25,0)</f>
        <v>0</v>
      </c>
      <c r="G1848" s="19">
        <f t="shared" ca="1" si="30"/>
        <v>5</v>
      </c>
      <c r="H1848" s="19" t="s">
        <v>874</v>
      </c>
    </row>
    <row r="1849" spans="1:8" x14ac:dyDescent="0.35">
      <c r="A1849" s="7" t="str">
        <f>VLOOKUP(B1849,'Client Info'!$A:$B,2, FALSE)</f>
        <v>Rose Obetz</v>
      </c>
      <c r="B1849" s="19" t="str">
        <f>'Client Info'!A1849</f>
        <v>EDC0117</v>
      </c>
      <c r="C1849" s="19">
        <f ca="1">(IF('Client Info'!M1849="","",(IF(YEARFRAC('Client Info'!M1849,Reference!$C$4)&lt;1,0,IF(AND(YEARFRAC('Client Info'!M1849,Reference!$C$4)&gt;=1,YEARFRAC('Client Info'!M1849,Reference!$C$4)&lt;=3),5,IF(AND(YEARFRAC('Client Info'!M1849,Reference!$C$4)&gt;=4,YEARFRAC('Client Info'!M1849,Reference!$C$4)&lt;=7),15,IF(YEARFRAC('Client Info'!M1849,Reference!$C$4)&gt;=8,25,IF(YEARFRAC('Client Info'!M1849,Reference!$C$4)=YEARFRAC('Client Info'!M1849,Reference!$C$4),0,0))))))))</f>
        <v>25</v>
      </c>
      <c r="D1849" s="19">
        <f>IF(OR('Client Info'!J1849=Reference!$A$7),0,IF(OR(Reference!$A$5='Client Info'!J1849, 'Client Info'!J1849=Reference!$A$19,'Client Info'!J1849=Reference!$A$23,'Client Info'!J1849=Reference!$A$12),25, IF(OR('Client Info'!J1849=Reference!$A$6, 'Client Info'!J1849=Reference!$A$16),15, IF(OR('Client Info'!J1849=Reference!$A$4,'Client Info'!J1849=Reference!$A$13,'Client Info'!J1849=Reference!$A$17,),5,0))))</f>
        <v>5</v>
      </c>
      <c r="E1849" s="19">
        <f>IF('Client Info'!O1849&lt;Reference!$E$5,0,IF(AND('Client Info'!O1849&gt;=Reference!$E$5,'Client Info'!O1849&lt;Reference!$E$6),5,IF(AND('Client Info'!O1849&gt;=Reference!$E$6,'Client Info'!O1849&lt;Reference!$E$7),15,IF(Reference!$E$7&lt;='Client Info'!O1849,25))))</f>
        <v>15</v>
      </c>
      <c r="F1849" s="19">
        <f>IF(OR('Client Info'!R1849=Reference!$B$4,'Client Info'!R1849=Reference!$B$5,'Client Info'!R1849=Reference!$B$6),25,0)</f>
        <v>25</v>
      </c>
      <c r="G1849" s="19">
        <f t="shared" ca="1" si="30"/>
        <v>70</v>
      </c>
      <c r="H1849" s="19" t="s">
        <v>874</v>
      </c>
    </row>
    <row r="1850" spans="1:8" x14ac:dyDescent="0.35">
      <c r="A1850" s="7" t="e">
        <f>VLOOKUP(B1850,'Client Info'!$A:$B,2, FALSE)</f>
        <v>#N/A</v>
      </c>
      <c r="B1850" s="19">
        <f>'Client Info'!A1850</f>
        <v>0</v>
      </c>
      <c r="C1850" s="19" t="str">
        <f>(IF('Client Info'!M1850="","",(IF(YEARFRAC('Client Info'!M1850,Reference!$C$4)&lt;1,0,IF(AND(YEARFRAC('Client Info'!M1850,Reference!$C$4)&gt;=1,YEARFRAC('Client Info'!M1850,Reference!$C$4)&lt;=3),5,IF(AND(YEARFRAC('Client Info'!M1850,Reference!$C$4)&gt;=4,YEARFRAC('Client Info'!M1850,Reference!$C$4)&lt;=7),15,IF(YEARFRAC('Client Info'!M1850,Reference!$C$4)&gt;=8,25,IF(YEARFRAC('Client Info'!M1850,Reference!$C$4)=YEARFRAC('Client Info'!M1850,Reference!$C$4),0,0))))))))</f>
        <v/>
      </c>
      <c r="D1850" s="19">
        <f>IF(OR('Client Info'!J1850=Reference!$A$7),0,IF(OR(Reference!$A$5='Client Info'!J1850, 'Client Info'!J1850=Reference!$A$19,'Client Info'!J1850=Reference!$A$23,'Client Info'!J1850=Reference!$A$12),25, IF(OR('Client Info'!J1850=Reference!$A$6, 'Client Info'!J1850=Reference!$A$16),15, IF(OR('Client Info'!J1850=Reference!$A$4,'Client Info'!J1850=Reference!$A$13,'Client Info'!J1850=Reference!$A$17,),5,0))))</f>
        <v>0</v>
      </c>
      <c r="E1850" s="19">
        <f>IF('Client Info'!O1850&lt;Reference!$E$5,0,IF(AND('Client Info'!O1850&gt;=Reference!$E$5,'Client Info'!O1850&lt;Reference!$E$6),5,IF(AND('Client Info'!O1850&gt;=Reference!$E$6,'Client Info'!O1850&lt;Reference!$E$7),15,IF(Reference!$E$7&lt;='Client Info'!O1850,25))))</f>
        <v>0</v>
      </c>
      <c r="F1850" s="19">
        <f>IF(OR('Client Info'!R1850=Reference!$B$4,'Client Info'!R1850=Reference!$B$5,'Client Info'!R1850=Reference!$B$6),25,0)</f>
        <v>0</v>
      </c>
      <c r="G1850" s="19">
        <f t="shared" si="30"/>
        <v>0</v>
      </c>
      <c r="H1850" s="19" t="e">
        <v>#N/A</v>
      </c>
    </row>
    <row r="1851" spans="1:8" x14ac:dyDescent="0.35">
      <c r="A1851" s="7" t="e">
        <f>VLOOKUP(B1851,'Client Info'!$A:$B,2, FALSE)</f>
        <v>#N/A</v>
      </c>
      <c r="B1851" s="19">
        <f>'Client Info'!A1851</f>
        <v>0</v>
      </c>
      <c r="C1851" s="19" t="str">
        <f>(IF('Client Info'!M1851="","",(IF(YEARFRAC('Client Info'!M1851,Reference!$C$4)&lt;1,0,IF(AND(YEARFRAC('Client Info'!M1851,Reference!$C$4)&gt;=1,YEARFRAC('Client Info'!M1851,Reference!$C$4)&lt;=3),5,IF(AND(YEARFRAC('Client Info'!M1851,Reference!$C$4)&gt;=4,YEARFRAC('Client Info'!M1851,Reference!$C$4)&lt;=7),15,IF(YEARFRAC('Client Info'!M1851,Reference!$C$4)&gt;=8,25,IF(YEARFRAC('Client Info'!M1851,Reference!$C$4)=YEARFRAC('Client Info'!M1851,Reference!$C$4),0,0))))))))</f>
        <v/>
      </c>
      <c r="D1851" s="19">
        <f>IF(OR('Client Info'!J1851=Reference!$A$7),0,IF(OR(Reference!$A$5='Client Info'!J1851, 'Client Info'!J1851=Reference!$A$19,'Client Info'!J1851=Reference!$A$23,'Client Info'!J1851=Reference!$A$12),25, IF(OR('Client Info'!J1851=Reference!$A$6, 'Client Info'!J1851=Reference!$A$16),15, IF(OR('Client Info'!J1851=Reference!$A$4,'Client Info'!J1851=Reference!$A$13,'Client Info'!J1851=Reference!$A$17,),5,0))))</f>
        <v>0</v>
      </c>
      <c r="E1851" s="19">
        <f>IF('Client Info'!O1851&lt;Reference!$E$5,0,IF(AND('Client Info'!O1851&gt;=Reference!$E$5,'Client Info'!O1851&lt;Reference!$E$6),5,IF(AND('Client Info'!O1851&gt;=Reference!$E$6,'Client Info'!O1851&lt;Reference!$E$7),15,IF(Reference!$E$7&lt;='Client Info'!O1851,25))))</f>
        <v>0</v>
      </c>
      <c r="F1851" s="19">
        <f>IF(OR('Client Info'!R1851=Reference!$B$4,'Client Info'!R1851=Reference!$B$5,'Client Info'!R1851=Reference!$B$6),25,0)</f>
        <v>0</v>
      </c>
      <c r="G1851" s="19">
        <f t="shared" si="30"/>
        <v>0</v>
      </c>
      <c r="H1851" s="19" t="e">
        <v>#N/A</v>
      </c>
    </row>
    <row r="1852" spans="1:8" x14ac:dyDescent="0.35">
      <c r="A1852" s="7" t="e">
        <f>VLOOKUP(B1852,'Client Info'!$A:$B,2, FALSE)</f>
        <v>#N/A</v>
      </c>
      <c r="B1852" s="19">
        <f>'Client Info'!A1852</f>
        <v>0</v>
      </c>
      <c r="C1852" s="19" t="str">
        <f>(IF('Client Info'!M1852="","",(IF(YEARFRAC('Client Info'!M1852,Reference!$C$4)&lt;1,0,IF(AND(YEARFRAC('Client Info'!M1852,Reference!$C$4)&gt;=1,YEARFRAC('Client Info'!M1852,Reference!$C$4)&lt;=3),5,IF(AND(YEARFRAC('Client Info'!M1852,Reference!$C$4)&gt;=4,YEARFRAC('Client Info'!M1852,Reference!$C$4)&lt;=7),15,IF(YEARFRAC('Client Info'!M1852,Reference!$C$4)&gt;=8,25,IF(YEARFRAC('Client Info'!M1852,Reference!$C$4)=YEARFRAC('Client Info'!M1852,Reference!$C$4),0,0))))))))</f>
        <v/>
      </c>
      <c r="D1852" s="19">
        <f>IF(OR('Client Info'!J1852=Reference!$A$7),0,IF(OR(Reference!$A$5='Client Info'!J1852, 'Client Info'!J1852=Reference!$A$19,'Client Info'!J1852=Reference!$A$23,'Client Info'!J1852=Reference!$A$12),25, IF(OR('Client Info'!J1852=Reference!$A$6, 'Client Info'!J1852=Reference!$A$16),15, IF(OR('Client Info'!J1852=Reference!$A$4,'Client Info'!J1852=Reference!$A$13,'Client Info'!J1852=Reference!$A$17,),5,0))))</f>
        <v>0</v>
      </c>
      <c r="E1852" s="19">
        <f>IF('Client Info'!O1852&lt;Reference!$E$5,0,IF(AND('Client Info'!O1852&gt;=Reference!$E$5,'Client Info'!O1852&lt;Reference!$E$6),5,IF(AND('Client Info'!O1852&gt;=Reference!$E$6,'Client Info'!O1852&lt;Reference!$E$7),15,IF(Reference!$E$7&lt;='Client Info'!O1852,25))))</f>
        <v>0</v>
      </c>
      <c r="F1852" s="19">
        <f>IF(OR('Client Info'!R1852=Reference!$B$4,'Client Info'!R1852=Reference!$B$5,'Client Info'!R1852=Reference!$B$6),25,0)</f>
        <v>0</v>
      </c>
      <c r="G1852" s="19">
        <f t="shared" si="30"/>
        <v>0</v>
      </c>
      <c r="H1852" s="19" t="e">
        <v>#N/A</v>
      </c>
    </row>
    <row r="1853" spans="1:8" x14ac:dyDescent="0.35">
      <c r="A1853" s="7" t="e">
        <f>VLOOKUP(B1853,'Client Info'!$A:$B,2, FALSE)</f>
        <v>#N/A</v>
      </c>
      <c r="B1853" s="19">
        <f>'Client Info'!A1853</f>
        <v>0</v>
      </c>
      <c r="C1853" s="19" t="str">
        <f>(IF('Client Info'!M1853="","",(IF(YEARFRAC('Client Info'!M1853,Reference!$C$4)&lt;1,0,IF(AND(YEARFRAC('Client Info'!M1853,Reference!$C$4)&gt;=1,YEARFRAC('Client Info'!M1853,Reference!$C$4)&lt;=3),5,IF(AND(YEARFRAC('Client Info'!M1853,Reference!$C$4)&gt;=4,YEARFRAC('Client Info'!M1853,Reference!$C$4)&lt;=7),15,IF(YEARFRAC('Client Info'!M1853,Reference!$C$4)&gt;=8,25,IF(YEARFRAC('Client Info'!M1853,Reference!$C$4)=YEARFRAC('Client Info'!M1853,Reference!$C$4),0,0))))))))</f>
        <v/>
      </c>
      <c r="D1853" s="19">
        <f>IF(OR('Client Info'!J1853=Reference!$A$7),0,IF(OR(Reference!$A$5='Client Info'!J1853, 'Client Info'!J1853=Reference!$A$19,'Client Info'!J1853=Reference!$A$23,'Client Info'!J1853=Reference!$A$12),25, IF(OR('Client Info'!J1853=Reference!$A$6, 'Client Info'!J1853=Reference!$A$16),15, IF(OR('Client Info'!J1853=Reference!$A$4,'Client Info'!J1853=Reference!$A$13,'Client Info'!J1853=Reference!$A$17,),5,0))))</f>
        <v>0</v>
      </c>
      <c r="E1853" s="19">
        <f>IF('Client Info'!O1853&lt;Reference!$E$5,0,IF(AND('Client Info'!O1853&gt;=Reference!$E$5,'Client Info'!O1853&lt;Reference!$E$6),5,IF(AND('Client Info'!O1853&gt;=Reference!$E$6,'Client Info'!O1853&lt;Reference!$E$7),15,IF(Reference!$E$7&lt;='Client Info'!O1853,25))))</f>
        <v>0</v>
      </c>
      <c r="F1853" s="19">
        <f>IF(OR('Client Info'!R1853=Reference!$B$4,'Client Info'!R1853=Reference!$B$5,'Client Info'!R1853=Reference!$B$6),25,0)</f>
        <v>0</v>
      </c>
      <c r="G1853" s="19">
        <f t="shared" si="30"/>
        <v>0</v>
      </c>
      <c r="H1853" s="19" t="e">
        <v>#N/A</v>
      </c>
    </row>
    <row r="1854" spans="1:8" x14ac:dyDescent="0.35">
      <c r="A1854" s="7" t="e">
        <f>VLOOKUP(B1854,'Client Info'!$A:$B,2, FALSE)</f>
        <v>#N/A</v>
      </c>
      <c r="B1854" s="19">
        <f>'Client Info'!A1854</f>
        <v>0</v>
      </c>
      <c r="C1854" s="19" t="str">
        <f>(IF('Client Info'!M1854="","",(IF(YEARFRAC('Client Info'!M1854,Reference!$C$4)&lt;1,0,IF(AND(YEARFRAC('Client Info'!M1854,Reference!$C$4)&gt;=1,YEARFRAC('Client Info'!M1854,Reference!$C$4)&lt;=3),5,IF(AND(YEARFRAC('Client Info'!M1854,Reference!$C$4)&gt;=4,YEARFRAC('Client Info'!M1854,Reference!$C$4)&lt;=7),15,IF(YEARFRAC('Client Info'!M1854,Reference!$C$4)&gt;=8,25,IF(YEARFRAC('Client Info'!M1854,Reference!$C$4)=YEARFRAC('Client Info'!M1854,Reference!$C$4),0,0))))))))</f>
        <v/>
      </c>
      <c r="D1854" s="19">
        <f>IF(OR('Client Info'!J1854=Reference!$A$7),0,IF(OR(Reference!$A$5='Client Info'!J1854, 'Client Info'!J1854=Reference!$A$19,'Client Info'!J1854=Reference!$A$23,'Client Info'!J1854=Reference!$A$12),25, IF(OR('Client Info'!J1854=Reference!$A$6, 'Client Info'!J1854=Reference!$A$16),15, IF(OR('Client Info'!J1854=Reference!$A$4,'Client Info'!J1854=Reference!$A$13,'Client Info'!J1854=Reference!$A$17,),5,0))))</f>
        <v>0</v>
      </c>
      <c r="E1854" s="19">
        <f>IF('Client Info'!O1854&lt;Reference!$E$5,0,IF(AND('Client Info'!O1854&gt;=Reference!$E$5,'Client Info'!O1854&lt;Reference!$E$6),5,IF(AND('Client Info'!O1854&gt;=Reference!$E$6,'Client Info'!O1854&lt;Reference!$E$7),15,IF(Reference!$E$7&lt;='Client Info'!O1854,25))))</f>
        <v>0</v>
      </c>
      <c r="F1854" s="19">
        <f>IF(OR('Client Info'!R1854=Reference!$B$4,'Client Info'!R1854=Reference!$B$5,'Client Info'!R1854=Reference!$B$6),25,0)</f>
        <v>0</v>
      </c>
      <c r="G1854" s="19">
        <f t="shared" si="30"/>
        <v>0</v>
      </c>
      <c r="H1854" s="19" t="e">
        <v>#N/A</v>
      </c>
    </row>
    <row r="1855" spans="1:8" x14ac:dyDescent="0.35">
      <c r="A1855" s="7" t="e">
        <f>VLOOKUP(B1855,'Client Info'!$A:$B,2, FALSE)</f>
        <v>#N/A</v>
      </c>
      <c r="B1855" s="19">
        <f>'Client Info'!A1855</f>
        <v>0</v>
      </c>
      <c r="C1855" s="19" t="str">
        <f>(IF('Client Info'!M1855="","",(IF(YEARFRAC('Client Info'!M1855,Reference!$C$4)&lt;1,0,IF(AND(YEARFRAC('Client Info'!M1855,Reference!$C$4)&gt;=1,YEARFRAC('Client Info'!M1855,Reference!$C$4)&lt;=3),5,IF(AND(YEARFRAC('Client Info'!M1855,Reference!$C$4)&gt;=4,YEARFRAC('Client Info'!M1855,Reference!$C$4)&lt;=7),15,IF(YEARFRAC('Client Info'!M1855,Reference!$C$4)&gt;=8,25,IF(YEARFRAC('Client Info'!M1855,Reference!$C$4)=YEARFRAC('Client Info'!M1855,Reference!$C$4),0,0))))))))</f>
        <v/>
      </c>
      <c r="D1855" s="19">
        <f>IF(OR('Client Info'!J1855=Reference!$A$7),0,IF(OR(Reference!$A$5='Client Info'!J1855, 'Client Info'!J1855=Reference!$A$19,'Client Info'!J1855=Reference!$A$23,'Client Info'!J1855=Reference!$A$12),25, IF(OR('Client Info'!J1855=Reference!$A$6, 'Client Info'!J1855=Reference!$A$16),15, IF(OR('Client Info'!J1855=Reference!$A$4,'Client Info'!J1855=Reference!$A$13,'Client Info'!J1855=Reference!$A$17,),5,0))))</f>
        <v>0</v>
      </c>
      <c r="E1855" s="19">
        <f>IF('Client Info'!O1855&lt;Reference!$E$5,0,IF(AND('Client Info'!O1855&gt;=Reference!$E$5,'Client Info'!O1855&lt;Reference!$E$6),5,IF(AND('Client Info'!O1855&gt;=Reference!$E$6,'Client Info'!O1855&lt;Reference!$E$7),15,IF(Reference!$E$7&lt;='Client Info'!O1855,25))))</f>
        <v>0</v>
      </c>
      <c r="F1855" s="19">
        <f>IF(OR('Client Info'!R1855=Reference!$B$4,'Client Info'!R1855=Reference!$B$5,'Client Info'!R1855=Reference!$B$6),25,0)</f>
        <v>0</v>
      </c>
      <c r="G1855" s="19">
        <f t="shared" si="30"/>
        <v>0</v>
      </c>
      <c r="H1855" s="19" t="e">
        <v>#N/A</v>
      </c>
    </row>
    <row r="1856" spans="1:8" x14ac:dyDescent="0.35">
      <c r="A1856" s="7" t="e">
        <f>VLOOKUP(B1856,'Client Info'!$A:$B,2, FALSE)</f>
        <v>#N/A</v>
      </c>
      <c r="B1856" s="19">
        <f>'Client Info'!A1856</f>
        <v>0</v>
      </c>
      <c r="C1856" s="19" t="str">
        <f>(IF('Client Info'!M1856="","",(IF(YEARFRAC('Client Info'!M1856,Reference!$C$4)&lt;1,0,IF(AND(YEARFRAC('Client Info'!M1856,Reference!$C$4)&gt;=1,YEARFRAC('Client Info'!M1856,Reference!$C$4)&lt;=3),5,IF(AND(YEARFRAC('Client Info'!M1856,Reference!$C$4)&gt;=4,YEARFRAC('Client Info'!M1856,Reference!$C$4)&lt;=7),15,IF(YEARFRAC('Client Info'!M1856,Reference!$C$4)&gt;=8,25,IF(YEARFRAC('Client Info'!M1856,Reference!$C$4)=YEARFRAC('Client Info'!M1856,Reference!$C$4),0,0))))))))</f>
        <v/>
      </c>
      <c r="D1856" s="19">
        <f>IF(OR('Client Info'!J1856=Reference!$A$7),0,IF(OR(Reference!$A$5='Client Info'!J1856, 'Client Info'!J1856=Reference!$A$19,'Client Info'!J1856=Reference!$A$23,'Client Info'!J1856=Reference!$A$12),25, IF(OR('Client Info'!J1856=Reference!$A$6, 'Client Info'!J1856=Reference!$A$16),15, IF(OR('Client Info'!J1856=Reference!$A$4,'Client Info'!J1856=Reference!$A$13,'Client Info'!J1856=Reference!$A$17,),5,0))))</f>
        <v>0</v>
      </c>
      <c r="E1856" s="19">
        <f>IF('Client Info'!O1856&lt;Reference!$E$5,0,IF(AND('Client Info'!O1856&gt;=Reference!$E$5,'Client Info'!O1856&lt;Reference!$E$6),5,IF(AND('Client Info'!O1856&gt;=Reference!$E$6,'Client Info'!O1856&lt;Reference!$E$7),15,IF(Reference!$E$7&lt;='Client Info'!O1856,25))))</f>
        <v>0</v>
      </c>
      <c r="F1856" s="19">
        <f>IF(OR('Client Info'!R1856=Reference!$B$4,'Client Info'!R1856=Reference!$B$5,'Client Info'!R1856=Reference!$B$6),25,0)</f>
        <v>0</v>
      </c>
      <c r="G1856" s="19">
        <f t="shared" si="30"/>
        <v>0</v>
      </c>
      <c r="H1856" s="19" t="e">
        <v>#N/A</v>
      </c>
    </row>
    <row r="1857" spans="1:8" x14ac:dyDescent="0.35">
      <c r="A1857" s="7" t="e">
        <f>VLOOKUP(B1857,'Client Info'!$A:$B,2, FALSE)</f>
        <v>#N/A</v>
      </c>
      <c r="B1857" s="19">
        <f>'Client Info'!A1857</f>
        <v>0</v>
      </c>
      <c r="C1857" s="19" t="str">
        <f>(IF('Client Info'!M1857="","",(IF(YEARFRAC('Client Info'!M1857,Reference!$C$4)&lt;1,0,IF(AND(YEARFRAC('Client Info'!M1857,Reference!$C$4)&gt;=1,YEARFRAC('Client Info'!M1857,Reference!$C$4)&lt;=3),5,IF(AND(YEARFRAC('Client Info'!M1857,Reference!$C$4)&gt;=4,YEARFRAC('Client Info'!M1857,Reference!$C$4)&lt;=7),15,IF(YEARFRAC('Client Info'!M1857,Reference!$C$4)&gt;=8,25,IF(YEARFRAC('Client Info'!M1857,Reference!$C$4)=YEARFRAC('Client Info'!M1857,Reference!$C$4),0,0))))))))</f>
        <v/>
      </c>
      <c r="D1857" s="19">
        <f>IF(OR('Client Info'!J1857=Reference!$A$7),0,IF(OR(Reference!$A$5='Client Info'!J1857, 'Client Info'!J1857=Reference!$A$19,'Client Info'!J1857=Reference!$A$23,'Client Info'!J1857=Reference!$A$12),25, IF(OR('Client Info'!J1857=Reference!$A$6, 'Client Info'!J1857=Reference!$A$16),15, IF(OR('Client Info'!J1857=Reference!$A$4,'Client Info'!J1857=Reference!$A$13,'Client Info'!J1857=Reference!$A$17,),5,0))))</f>
        <v>0</v>
      </c>
      <c r="E1857" s="19">
        <f>IF('Client Info'!O1857&lt;Reference!$E$5,0,IF(AND('Client Info'!O1857&gt;=Reference!$E$5,'Client Info'!O1857&lt;Reference!$E$6),5,IF(AND('Client Info'!O1857&gt;=Reference!$E$6,'Client Info'!O1857&lt;Reference!$E$7),15,IF(Reference!$E$7&lt;='Client Info'!O1857,25))))</f>
        <v>0</v>
      </c>
      <c r="F1857" s="19">
        <f>IF(OR('Client Info'!R1857=Reference!$B$4,'Client Info'!R1857=Reference!$B$5,'Client Info'!R1857=Reference!$B$6),25,0)</f>
        <v>0</v>
      </c>
      <c r="G1857" s="19">
        <f t="shared" si="30"/>
        <v>0</v>
      </c>
      <c r="H1857" s="19" t="e">
        <v>#N/A</v>
      </c>
    </row>
    <row r="1858" spans="1:8" x14ac:dyDescent="0.35">
      <c r="A1858" s="7" t="e">
        <f>VLOOKUP(B1858,'Client Info'!$A:$B,2, FALSE)</f>
        <v>#N/A</v>
      </c>
      <c r="B1858" s="19">
        <f>'Client Info'!A1858</f>
        <v>0</v>
      </c>
      <c r="C1858" s="19" t="str">
        <f>(IF('Client Info'!M1858="","",(IF(YEARFRAC('Client Info'!M1858,Reference!$C$4)&lt;1,0,IF(AND(YEARFRAC('Client Info'!M1858,Reference!$C$4)&gt;=1,YEARFRAC('Client Info'!M1858,Reference!$C$4)&lt;=3),5,IF(AND(YEARFRAC('Client Info'!M1858,Reference!$C$4)&gt;=4,YEARFRAC('Client Info'!M1858,Reference!$C$4)&lt;=7),15,IF(YEARFRAC('Client Info'!M1858,Reference!$C$4)&gt;=8,25,IF(YEARFRAC('Client Info'!M1858,Reference!$C$4)=YEARFRAC('Client Info'!M1858,Reference!$C$4),0,0))))))))</f>
        <v/>
      </c>
      <c r="D1858" s="19">
        <f>IF(OR('Client Info'!J1858=Reference!$A$7),0,IF(OR(Reference!$A$5='Client Info'!J1858, 'Client Info'!J1858=Reference!$A$19,'Client Info'!J1858=Reference!$A$23,'Client Info'!J1858=Reference!$A$12),25, IF(OR('Client Info'!J1858=Reference!$A$6, 'Client Info'!J1858=Reference!$A$16),15, IF(OR('Client Info'!J1858=Reference!$A$4,'Client Info'!J1858=Reference!$A$13,'Client Info'!J1858=Reference!$A$17,),5,0))))</f>
        <v>0</v>
      </c>
      <c r="E1858" s="19">
        <f>IF('Client Info'!O1858&lt;Reference!$E$5,0,IF(AND('Client Info'!O1858&gt;=Reference!$E$5,'Client Info'!O1858&lt;Reference!$E$6),5,IF(AND('Client Info'!O1858&gt;=Reference!$E$6,'Client Info'!O1858&lt;Reference!$E$7),15,IF(Reference!$E$7&lt;='Client Info'!O1858,25))))</f>
        <v>0</v>
      </c>
      <c r="F1858" s="19">
        <f>IF(OR('Client Info'!R1858=Reference!$B$4,'Client Info'!R1858=Reference!$B$5,'Client Info'!R1858=Reference!$B$6),25,0)</f>
        <v>0</v>
      </c>
      <c r="G1858" s="19">
        <f t="shared" si="30"/>
        <v>0</v>
      </c>
      <c r="H1858" s="19" t="e">
        <v>#N/A</v>
      </c>
    </row>
    <row r="1859" spans="1:8" x14ac:dyDescent="0.35">
      <c r="A1859" s="7" t="e">
        <f>VLOOKUP(B1859,'Client Info'!$A:$B,2, FALSE)</f>
        <v>#N/A</v>
      </c>
      <c r="B1859" s="19">
        <f>'Client Info'!A1859</f>
        <v>0</v>
      </c>
      <c r="C1859" s="19" t="str">
        <f>(IF('Client Info'!M1859="","",(IF(YEARFRAC('Client Info'!M1859,Reference!$C$4)&lt;1,0,IF(AND(YEARFRAC('Client Info'!M1859,Reference!$C$4)&gt;=1,YEARFRAC('Client Info'!M1859,Reference!$C$4)&lt;=3),5,IF(AND(YEARFRAC('Client Info'!M1859,Reference!$C$4)&gt;=4,YEARFRAC('Client Info'!M1859,Reference!$C$4)&lt;=7),15,IF(YEARFRAC('Client Info'!M1859,Reference!$C$4)&gt;=8,25,IF(YEARFRAC('Client Info'!M1859,Reference!$C$4)=YEARFRAC('Client Info'!M1859,Reference!$C$4),0,0))))))))</f>
        <v/>
      </c>
      <c r="D1859" s="19">
        <f>IF(OR('Client Info'!J1859=Reference!$A$7),0,IF(OR(Reference!$A$5='Client Info'!J1859, 'Client Info'!J1859=Reference!$A$19,'Client Info'!J1859=Reference!$A$23,'Client Info'!J1859=Reference!$A$12),25, IF(OR('Client Info'!J1859=Reference!$A$6, 'Client Info'!J1859=Reference!$A$16),15, IF(OR('Client Info'!J1859=Reference!$A$4,'Client Info'!J1859=Reference!$A$13,'Client Info'!J1859=Reference!$A$17,),5,0))))</f>
        <v>0</v>
      </c>
      <c r="E1859" s="19">
        <f>IF('Client Info'!O1859&lt;Reference!$E$5,0,IF(AND('Client Info'!O1859&gt;=Reference!$E$5,'Client Info'!O1859&lt;Reference!$E$6),5,IF(AND('Client Info'!O1859&gt;=Reference!$E$6,'Client Info'!O1859&lt;Reference!$E$7),15,IF(Reference!$E$7&lt;='Client Info'!O1859,25))))</f>
        <v>0</v>
      </c>
      <c r="F1859" s="19">
        <f>IF(OR('Client Info'!R1859=Reference!$B$4,'Client Info'!R1859=Reference!$B$5,'Client Info'!R1859=Reference!$B$6),25,0)</f>
        <v>0</v>
      </c>
      <c r="G1859" s="19">
        <f t="shared" si="30"/>
        <v>0</v>
      </c>
      <c r="H1859" s="19" t="e">
        <v>#N/A</v>
      </c>
    </row>
    <row r="1860" spans="1:8" x14ac:dyDescent="0.35">
      <c r="A1860" s="7" t="e">
        <f>VLOOKUP(B1860,'Client Info'!$A:$B,2, FALSE)</f>
        <v>#N/A</v>
      </c>
      <c r="B1860" s="19">
        <f>'Client Info'!A1860</f>
        <v>0</v>
      </c>
      <c r="C1860" s="19" t="str">
        <f>(IF('Client Info'!M1860="","",(IF(YEARFRAC('Client Info'!M1860,Reference!$C$4)&lt;1,0,IF(AND(YEARFRAC('Client Info'!M1860,Reference!$C$4)&gt;=1,YEARFRAC('Client Info'!M1860,Reference!$C$4)&lt;=3),5,IF(AND(YEARFRAC('Client Info'!M1860,Reference!$C$4)&gt;=4,YEARFRAC('Client Info'!M1860,Reference!$C$4)&lt;=7),15,IF(YEARFRAC('Client Info'!M1860,Reference!$C$4)&gt;=8,25,IF(YEARFRAC('Client Info'!M1860,Reference!$C$4)=YEARFRAC('Client Info'!M1860,Reference!$C$4),0,0))))))))</f>
        <v/>
      </c>
      <c r="D1860" s="19">
        <f>IF(OR('Client Info'!J1860=Reference!$A$7),0,IF(OR(Reference!$A$5='Client Info'!J1860, 'Client Info'!J1860=Reference!$A$19,'Client Info'!J1860=Reference!$A$23,'Client Info'!J1860=Reference!$A$12),25, IF(OR('Client Info'!J1860=Reference!$A$6, 'Client Info'!J1860=Reference!$A$16),15, IF(OR('Client Info'!J1860=Reference!$A$4,'Client Info'!J1860=Reference!$A$13,'Client Info'!J1860=Reference!$A$17,),5,0))))</f>
        <v>0</v>
      </c>
      <c r="E1860" s="19">
        <f>IF('Client Info'!O1860&lt;Reference!$E$5,0,IF(AND('Client Info'!O1860&gt;=Reference!$E$5,'Client Info'!O1860&lt;Reference!$E$6),5,IF(AND('Client Info'!O1860&gt;=Reference!$E$6,'Client Info'!O1860&lt;Reference!$E$7),15,IF(Reference!$E$7&lt;='Client Info'!O1860,25))))</f>
        <v>0</v>
      </c>
      <c r="F1860" s="19">
        <f>IF(OR('Client Info'!R1860=Reference!$B$4,'Client Info'!R1860=Reference!$B$5,'Client Info'!R1860=Reference!$B$6),25,0)</f>
        <v>0</v>
      </c>
      <c r="G1860" s="19">
        <f t="shared" si="30"/>
        <v>0</v>
      </c>
      <c r="H1860" s="19" t="e">
        <v>#N/A</v>
      </c>
    </row>
    <row r="1861" spans="1:8" x14ac:dyDescent="0.35">
      <c r="A1861" s="7" t="e">
        <f>VLOOKUP(B1861,'Client Info'!$A:$B,2, FALSE)</f>
        <v>#N/A</v>
      </c>
      <c r="B1861" s="19">
        <f>'Client Info'!A1861</f>
        <v>0</v>
      </c>
      <c r="C1861" s="19" t="str">
        <f>(IF('Client Info'!M1861="","",(IF(YEARFRAC('Client Info'!M1861,Reference!$C$4)&lt;1,0,IF(AND(YEARFRAC('Client Info'!M1861,Reference!$C$4)&gt;=1,YEARFRAC('Client Info'!M1861,Reference!$C$4)&lt;=3),5,IF(AND(YEARFRAC('Client Info'!M1861,Reference!$C$4)&gt;=4,YEARFRAC('Client Info'!M1861,Reference!$C$4)&lt;=7),15,IF(YEARFRAC('Client Info'!M1861,Reference!$C$4)&gt;=8,25,IF(YEARFRAC('Client Info'!M1861,Reference!$C$4)=YEARFRAC('Client Info'!M1861,Reference!$C$4),0,0))))))))</f>
        <v/>
      </c>
      <c r="D1861" s="19">
        <f>IF(OR('Client Info'!J1861=Reference!$A$7),0,IF(OR(Reference!$A$5='Client Info'!J1861, 'Client Info'!J1861=Reference!$A$19,'Client Info'!J1861=Reference!$A$23,'Client Info'!J1861=Reference!$A$12),25, IF(OR('Client Info'!J1861=Reference!$A$6, 'Client Info'!J1861=Reference!$A$16),15, IF(OR('Client Info'!J1861=Reference!$A$4,'Client Info'!J1861=Reference!$A$13,'Client Info'!J1861=Reference!$A$17,),5,0))))</f>
        <v>0</v>
      </c>
      <c r="E1861" s="19">
        <f>IF('Client Info'!O1861&lt;Reference!$E$5,0,IF(AND('Client Info'!O1861&gt;=Reference!$E$5,'Client Info'!O1861&lt;Reference!$E$6),5,IF(AND('Client Info'!O1861&gt;=Reference!$E$6,'Client Info'!O1861&lt;Reference!$E$7),15,IF(Reference!$E$7&lt;='Client Info'!O1861,25))))</f>
        <v>0</v>
      </c>
      <c r="F1861" s="19">
        <f>IF(OR('Client Info'!R1861=Reference!$B$4,'Client Info'!R1861=Reference!$B$5,'Client Info'!R1861=Reference!$B$6),25,0)</f>
        <v>0</v>
      </c>
      <c r="G1861" s="19">
        <f t="shared" si="30"/>
        <v>0</v>
      </c>
      <c r="H1861" s="19" t="e">
        <v>#N/A</v>
      </c>
    </row>
    <row r="1862" spans="1:8" x14ac:dyDescent="0.35">
      <c r="A1862" s="7" t="e">
        <f>VLOOKUP(B1862,'Client Info'!$A:$B,2, FALSE)</f>
        <v>#N/A</v>
      </c>
      <c r="B1862" s="19">
        <f>'Client Info'!A1862</f>
        <v>0</v>
      </c>
      <c r="C1862" s="19" t="str">
        <f>(IF('Client Info'!M1862="","",(IF(YEARFRAC('Client Info'!M1862,Reference!$C$4)&lt;1,0,IF(AND(YEARFRAC('Client Info'!M1862,Reference!$C$4)&gt;=1,YEARFRAC('Client Info'!M1862,Reference!$C$4)&lt;=3),5,IF(AND(YEARFRAC('Client Info'!M1862,Reference!$C$4)&gt;=4,YEARFRAC('Client Info'!M1862,Reference!$C$4)&lt;=7),15,IF(YEARFRAC('Client Info'!M1862,Reference!$C$4)&gt;=8,25,IF(YEARFRAC('Client Info'!M1862,Reference!$C$4)=YEARFRAC('Client Info'!M1862,Reference!$C$4),0,0))))))))</f>
        <v/>
      </c>
      <c r="D1862" s="19">
        <f>IF(OR('Client Info'!J1862=Reference!$A$7),0,IF(OR(Reference!$A$5='Client Info'!J1862, 'Client Info'!J1862=Reference!$A$19,'Client Info'!J1862=Reference!$A$23,'Client Info'!J1862=Reference!$A$12),25, IF(OR('Client Info'!J1862=Reference!$A$6, 'Client Info'!J1862=Reference!$A$16),15, IF(OR('Client Info'!J1862=Reference!$A$4,'Client Info'!J1862=Reference!$A$13,'Client Info'!J1862=Reference!$A$17,),5,0))))</f>
        <v>0</v>
      </c>
      <c r="E1862" s="19">
        <f>IF('Client Info'!O1862&lt;Reference!$E$5,0,IF(AND('Client Info'!O1862&gt;=Reference!$E$5,'Client Info'!O1862&lt;Reference!$E$6),5,IF(AND('Client Info'!O1862&gt;=Reference!$E$6,'Client Info'!O1862&lt;Reference!$E$7),15,IF(Reference!$E$7&lt;='Client Info'!O1862,25))))</f>
        <v>0</v>
      </c>
      <c r="F1862" s="19">
        <f>IF(OR('Client Info'!R1862=Reference!$B$4,'Client Info'!R1862=Reference!$B$5,'Client Info'!R1862=Reference!$B$6),25,0)</f>
        <v>0</v>
      </c>
      <c r="G1862" s="19">
        <f t="shared" si="30"/>
        <v>0</v>
      </c>
      <c r="H1862" s="19" t="e">
        <v>#N/A</v>
      </c>
    </row>
    <row r="1863" spans="1:8" x14ac:dyDescent="0.35">
      <c r="A1863" s="7" t="e">
        <f>VLOOKUP(B1863,'Client Info'!$A:$B,2, FALSE)</f>
        <v>#N/A</v>
      </c>
      <c r="B1863" s="19">
        <f>'Client Info'!A1863</f>
        <v>0</v>
      </c>
      <c r="C1863" s="19" t="str">
        <f>(IF('Client Info'!M1863="","",(IF(YEARFRAC('Client Info'!M1863,Reference!$C$4)&lt;1,0,IF(AND(YEARFRAC('Client Info'!M1863,Reference!$C$4)&gt;=1,YEARFRAC('Client Info'!M1863,Reference!$C$4)&lt;=3),5,IF(AND(YEARFRAC('Client Info'!M1863,Reference!$C$4)&gt;=4,YEARFRAC('Client Info'!M1863,Reference!$C$4)&lt;=7),15,IF(YEARFRAC('Client Info'!M1863,Reference!$C$4)&gt;=8,25,IF(YEARFRAC('Client Info'!M1863,Reference!$C$4)=YEARFRAC('Client Info'!M1863,Reference!$C$4),0,0))))))))</f>
        <v/>
      </c>
      <c r="D1863" s="19">
        <f>IF(OR('Client Info'!J1863=Reference!$A$7),0,IF(OR(Reference!$A$5='Client Info'!J1863, 'Client Info'!J1863=Reference!$A$19,'Client Info'!J1863=Reference!$A$23,'Client Info'!J1863=Reference!$A$12),25, IF(OR('Client Info'!J1863=Reference!$A$6, 'Client Info'!J1863=Reference!$A$16),15, IF(OR('Client Info'!J1863=Reference!$A$4,'Client Info'!J1863=Reference!$A$13,'Client Info'!J1863=Reference!$A$17,),5,0))))</f>
        <v>0</v>
      </c>
      <c r="E1863" s="19">
        <f>IF('Client Info'!O1863&lt;Reference!$E$5,0,IF(AND('Client Info'!O1863&gt;=Reference!$E$5,'Client Info'!O1863&lt;Reference!$E$6),5,IF(AND('Client Info'!O1863&gt;=Reference!$E$6,'Client Info'!O1863&lt;Reference!$E$7),15,IF(Reference!$E$7&lt;='Client Info'!O1863,25))))</f>
        <v>0</v>
      </c>
      <c r="F1863" s="19">
        <f>IF(OR('Client Info'!R1863=Reference!$B$4,'Client Info'!R1863=Reference!$B$5,'Client Info'!R1863=Reference!$B$6),25,0)</f>
        <v>0</v>
      </c>
      <c r="G1863" s="19">
        <f t="shared" si="30"/>
        <v>0</v>
      </c>
      <c r="H1863" s="19" t="e">
        <v>#N/A</v>
      </c>
    </row>
    <row r="1864" spans="1:8" x14ac:dyDescent="0.35">
      <c r="A1864" s="7" t="e">
        <f>VLOOKUP(B1864,'Client Info'!$A:$B,2, FALSE)</f>
        <v>#N/A</v>
      </c>
      <c r="B1864" s="19">
        <f>'Client Info'!A1864</f>
        <v>0</v>
      </c>
      <c r="C1864" s="19" t="str">
        <f>(IF('Client Info'!M1864="","",(IF(YEARFRAC('Client Info'!M1864,Reference!$C$4)&lt;1,0,IF(AND(YEARFRAC('Client Info'!M1864,Reference!$C$4)&gt;=1,YEARFRAC('Client Info'!M1864,Reference!$C$4)&lt;=3),5,IF(AND(YEARFRAC('Client Info'!M1864,Reference!$C$4)&gt;=4,YEARFRAC('Client Info'!M1864,Reference!$C$4)&lt;=7),15,IF(YEARFRAC('Client Info'!M1864,Reference!$C$4)&gt;=8,25,IF(YEARFRAC('Client Info'!M1864,Reference!$C$4)=YEARFRAC('Client Info'!M1864,Reference!$C$4),0,0))))))))</f>
        <v/>
      </c>
      <c r="D1864" s="19">
        <f>IF(OR('Client Info'!J1864=Reference!$A$7),0,IF(OR(Reference!$A$5='Client Info'!J1864, 'Client Info'!J1864=Reference!$A$19,'Client Info'!J1864=Reference!$A$23,'Client Info'!J1864=Reference!$A$12),25, IF(OR('Client Info'!J1864=Reference!$A$6, 'Client Info'!J1864=Reference!$A$16),15, IF(OR('Client Info'!J1864=Reference!$A$4,'Client Info'!J1864=Reference!$A$13,'Client Info'!J1864=Reference!$A$17,),5,0))))</f>
        <v>0</v>
      </c>
      <c r="E1864" s="19">
        <f>IF('Client Info'!O1864&lt;Reference!$E$5,0,IF(AND('Client Info'!O1864&gt;=Reference!$E$5,'Client Info'!O1864&lt;Reference!$E$6),5,IF(AND('Client Info'!O1864&gt;=Reference!$E$6,'Client Info'!O1864&lt;Reference!$E$7),15,IF(Reference!$E$7&lt;='Client Info'!O1864,25))))</f>
        <v>0</v>
      </c>
      <c r="F1864" s="19">
        <f>IF(OR('Client Info'!R1864=Reference!$B$4,'Client Info'!R1864=Reference!$B$5,'Client Info'!R1864=Reference!$B$6),25,0)</f>
        <v>0</v>
      </c>
      <c r="G1864" s="19">
        <f t="shared" si="30"/>
        <v>0</v>
      </c>
      <c r="H1864" s="19" t="e">
        <v>#N/A</v>
      </c>
    </row>
    <row r="1865" spans="1:8" x14ac:dyDescent="0.35">
      <c r="A1865" s="7" t="e">
        <f>VLOOKUP(B1865,'Client Info'!$A:$B,2, FALSE)</f>
        <v>#N/A</v>
      </c>
      <c r="B1865" s="19">
        <f>'Client Info'!A1865</f>
        <v>0</v>
      </c>
      <c r="C1865" s="19" t="str">
        <f>(IF('Client Info'!M1865="","",(IF(YEARFRAC('Client Info'!M1865,Reference!$C$4)&lt;1,0,IF(AND(YEARFRAC('Client Info'!M1865,Reference!$C$4)&gt;=1,YEARFRAC('Client Info'!M1865,Reference!$C$4)&lt;=3),5,IF(AND(YEARFRAC('Client Info'!M1865,Reference!$C$4)&gt;=4,YEARFRAC('Client Info'!M1865,Reference!$C$4)&lt;=7),15,IF(YEARFRAC('Client Info'!M1865,Reference!$C$4)&gt;=8,25,IF(YEARFRAC('Client Info'!M1865,Reference!$C$4)=YEARFRAC('Client Info'!M1865,Reference!$C$4),0,0))))))))</f>
        <v/>
      </c>
      <c r="D1865" s="19">
        <f>IF(OR('Client Info'!J1865=Reference!$A$7),0,IF(OR(Reference!$A$5='Client Info'!J1865, 'Client Info'!J1865=Reference!$A$19,'Client Info'!J1865=Reference!$A$23,'Client Info'!J1865=Reference!$A$12),25, IF(OR('Client Info'!J1865=Reference!$A$6, 'Client Info'!J1865=Reference!$A$16),15, IF(OR('Client Info'!J1865=Reference!$A$4,'Client Info'!J1865=Reference!$A$13,'Client Info'!J1865=Reference!$A$17,),5,0))))</f>
        <v>0</v>
      </c>
      <c r="E1865" s="19">
        <f>IF('Client Info'!O1865&lt;Reference!$E$5,0,IF(AND('Client Info'!O1865&gt;=Reference!$E$5,'Client Info'!O1865&lt;Reference!$E$6),5,IF(AND('Client Info'!O1865&gt;=Reference!$E$6,'Client Info'!O1865&lt;Reference!$E$7),15,IF(Reference!$E$7&lt;='Client Info'!O1865,25))))</f>
        <v>0</v>
      </c>
      <c r="F1865" s="19">
        <f>IF(OR('Client Info'!R1865=Reference!$B$4,'Client Info'!R1865=Reference!$B$5,'Client Info'!R1865=Reference!$B$6),25,0)</f>
        <v>0</v>
      </c>
      <c r="G1865" s="19">
        <f t="shared" si="30"/>
        <v>0</v>
      </c>
      <c r="H1865" s="19" t="e">
        <v>#N/A</v>
      </c>
    </row>
    <row r="1866" spans="1:8" x14ac:dyDescent="0.35">
      <c r="A1866" s="7" t="e">
        <f>VLOOKUP(B1866,'Client Info'!$A:$B,2, FALSE)</f>
        <v>#N/A</v>
      </c>
      <c r="B1866" s="19">
        <f>'Client Info'!A1866</f>
        <v>0</v>
      </c>
      <c r="C1866" s="19" t="str">
        <f>(IF('Client Info'!M1866="","",(IF(YEARFRAC('Client Info'!M1866,Reference!$C$4)&lt;1,0,IF(AND(YEARFRAC('Client Info'!M1866,Reference!$C$4)&gt;=1,YEARFRAC('Client Info'!M1866,Reference!$C$4)&lt;=3),5,IF(AND(YEARFRAC('Client Info'!M1866,Reference!$C$4)&gt;=4,YEARFRAC('Client Info'!M1866,Reference!$C$4)&lt;=7),15,IF(YEARFRAC('Client Info'!M1866,Reference!$C$4)&gt;=8,25,IF(YEARFRAC('Client Info'!M1866,Reference!$C$4)=YEARFRAC('Client Info'!M1866,Reference!$C$4),0,0))))))))</f>
        <v/>
      </c>
      <c r="D1866" s="19">
        <f>IF(OR('Client Info'!J1866=Reference!$A$7),0,IF(OR(Reference!$A$5='Client Info'!J1866, 'Client Info'!J1866=Reference!$A$19,'Client Info'!J1866=Reference!$A$23,'Client Info'!J1866=Reference!$A$12),25, IF(OR('Client Info'!J1866=Reference!$A$6, 'Client Info'!J1866=Reference!$A$16),15, IF(OR('Client Info'!J1866=Reference!$A$4,'Client Info'!J1866=Reference!$A$13,'Client Info'!J1866=Reference!$A$17,),5,0))))</f>
        <v>0</v>
      </c>
      <c r="E1866" s="19">
        <f>IF('Client Info'!O1866&lt;Reference!$E$5,0,IF(AND('Client Info'!O1866&gt;=Reference!$E$5,'Client Info'!O1866&lt;Reference!$E$6),5,IF(AND('Client Info'!O1866&gt;=Reference!$E$6,'Client Info'!O1866&lt;Reference!$E$7),15,IF(Reference!$E$7&lt;='Client Info'!O1866,25))))</f>
        <v>0</v>
      </c>
      <c r="F1866" s="19">
        <f>IF(OR('Client Info'!R1866=Reference!$B$4,'Client Info'!R1866=Reference!$B$5,'Client Info'!R1866=Reference!$B$6),25,0)</f>
        <v>0</v>
      </c>
      <c r="G1866" s="19">
        <f t="shared" si="30"/>
        <v>0</v>
      </c>
      <c r="H1866" s="19" t="e">
        <v>#N/A</v>
      </c>
    </row>
    <row r="1867" spans="1:8" x14ac:dyDescent="0.35">
      <c r="A1867" s="7" t="e">
        <f>VLOOKUP(B1867,'Client Info'!$A:$B,2, FALSE)</f>
        <v>#N/A</v>
      </c>
      <c r="B1867" s="19">
        <f>'Client Info'!A1867</f>
        <v>0</v>
      </c>
      <c r="C1867" s="19" t="str">
        <f>(IF('Client Info'!M1867="","",(IF(YEARFRAC('Client Info'!M1867,Reference!$C$4)&lt;1,0,IF(AND(YEARFRAC('Client Info'!M1867,Reference!$C$4)&gt;=1,YEARFRAC('Client Info'!M1867,Reference!$C$4)&lt;=3),5,IF(AND(YEARFRAC('Client Info'!M1867,Reference!$C$4)&gt;=4,YEARFRAC('Client Info'!M1867,Reference!$C$4)&lt;=7),15,IF(YEARFRAC('Client Info'!M1867,Reference!$C$4)&gt;=8,25,IF(YEARFRAC('Client Info'!M1867,Reference!$C$4)=YEARFRAC('Client Info'!M1867,Reference!$C$4),0,0))))))))</f>
        <v/>
      </c>
      <c r="D1867" s="19">
        <f>IF(OR('Client Info'!J1867=Reference!$A$7),0,IF(OR(Reference!$A$5='Client Info'!J1867, 'Client Info'!J1867=Reference!$A$19,'Client Info'!J1867=Reference!$A$23,'Client Info'!J1867=Reference!$A$12),25, IF(OR('Client Info'!J1867=Reference!$A$6, 'Client Info'!J1867=Reference!$A$16),15, IF(OR('Client Info'!J1867=Reference!$A$4,'Client Info'!J1867=Reference!$A$13,'Client Info'!J1867=Reference!$A$17,),5,0))))</f>
        <v>0</v>
      </c>
      <c r="E1867" s="19">
        <f>IF('Client Info'!O1867&lt;Reference!$E$5,0,IF(AND('Client Info'!O1867&gt;=Reference!$E$5,'Client Info'!O1867&lt;Reference!$E$6),5,IF(AND('Client Info'!O1867&gt;=Reference!$E$6,'Client Info'!O1867&lt;Reference!$E$7),15,IF(Reference!$E$7&lt;='Client Info'!O1867,25))))</f>
        <v>0</v>
      </c>
      <c r="F1867" s="19">
        <f>IF(OR('Client Info'!R1867=Reference!$B$4,'Client Info'!R1867=Reference!$B$5,'Client Info'!R1867=Reference!$B$6),25,0)</f>
        <v>0</v>
      </c>
      <c r="G1867" s="19">
        <f t="shared" si="30"/>
        <v>0</v>
      </c>
      <c r="H1867" s="19" t="e">
        <v>#N/A</v>
      </c>
    </row>
    <row r="1868" spans="1:8" x14ac:dyDescent="0.35">
      <c r="A1868" s="7" t="e">
        <f>VLOOKUP(B1868,'Client Info'!$A:$B,2, FALSE)</f>
        <v>#N/A</v>
      </c>
      <c r="B1868" s="19">
        <f>'Client Info'!A1868</f>
        <v>0</v>
      </c>
      <c r="C1868" s="19" t="str">
        <f>(IF('Client Info'!M1868="","",(IF(YEARFRAC('Client Info'!M1868,Reference!$C$4)&lt;1,0,IF(AND(YEARFRAC('Client Info'!M1868,Reference!$C$4)&gt;=1,YEARFRAC('Client Info'!M1868,Reference!$C$4)&lt;=3),5,IF(AND(YEARFRAC('Client Info'!M1868,Reference!$C$4)&gt;=4,YEARFRAC('Client Info'!M1868,Reference!$C$4)&lt;=7),15,IF(YEARFRAC('Client Info'!M1868,Reference!$C$4)&gt;=8,25,IF(YEARFRAC('Client Info'!M1868,Reference!$C$4)=YEARFRAC('Client Info'!M1868,Reference!$C$4),0,0))))))))</f>
        <v/>
      </c>
      <c r="D1868" s="19">
        <f>IF(OR('Client Info'!J1868=Reference!$A$7),0,IF(OR(Reference!$A$5='Client Info'!J1868, 'Client Info'!J1868=Reference!$A$19,'Client Info'!J1868=Reference!$A$23,'Client Info'!J1868=Reference!$A$12),25, IF(OR('Client Info'!J1868=Reference!$A$6, 'Client Info'!J1868=Reference!$A$16),15, IF(OR('Client Info'!J1868=Reference!$A$4,'Client Info'!J1868=Reference!$A$13,'Client Info'!J1868=Reference!$A$17,),5,0))))</f>
        <v>0</v>
      </c>
      <c r="E1868" s="19">
        <f>IF('Client Info'!O1868&lt;Reference!$E$5,0,IF(AND('Client Info'!O1868&gt;=Reference!$E$5,'Client Info'!O1868&lt;Reference!$E$6),5,IF(AND('Client Info'!O1868&gt;=Reference!$E$6,'Client Info'!O1868&lt;Reference!$E$7),15,IF(Reference!$E$7&lt;='Client Info'!O1868,25))))</f>
        <v>0</v>
      </c>
      <c r="F1868" s="19">
        <f>IF(OR('Client Info'!R1868=Reference!$B$4,'Client Info'!R1868=Reference!$B$5,'Client Info'!R1868=Reference!$B$6),25,0)</f>
        <v>0</v>
      </c>
      <c r="G1868" s="19">
        <f t="shared" si="30"/>
        <v>0</v>
      </c>
      <c r="H1868" s="19" t="e">
        <v>#N/A</v>
      </c>
    </row>
    <row r="1869" spans="1:8" x14ac:dyDescent="0.35">
      <c r="A1869" s="7" t="e">
        <f>VLOOKUP(B1869,'Client Info'!$A:$B,2, FALSE)</f>
        <v>#N/A</v>
      </c>
      <c r="B1869" s="19">
        <f>'Client Info'!A1869</f>
        <v>0</v>
      </c>
      <c r="C1869" s="19" t="str">
        <f>(IF('Client Info'!M1869="","",(IF(YEARFRAC('Client Info'!M1869,Reference!$C$4)&lt;1,0,IF(AND(YEARFRAC('Client Info'!M1869,Reference!$C$4)&gt;=1,YEARFRAC('Client Info'!M1869,Reference!$C$4)&lt;=3),5,IF(AND(YEARFRAC('Client Info'!M1869,Reference!$C$4)&gt;=4,YEARFRAC('Client Info'!M1869,Reference!$C$4)&lt;=7),15,IF(YEARFRAC('Client Info'!M1869,Reference!$C$4)&gt;=8,25,IF(YEARFRAC('Client Info'!M1869,Reference!$C$4)=YEARFRAC('Client Info'!M1869,Reference!$C$4),0,0))))))))</f>
        <v/>
      </c>
      <c r="D1869" s="19">
        <f>IF(OR('Client Info'!J1869=Reference!$A$7),0,IF(OR(Reference!$A$5='Client Info'!J1869, 'Client Info'!J1869=Reference!$A$19,'Client Info'!J1869=Reference!$A$23,'Client Info'!J1869=Reference!$A$12),25, IF(OR('Client Info'!J1869=Reference!$A$6, 'Client Info'!J1869=Reference!$A$16),15, IF(OR('Client Info'!J1869=Reference!$A$4,'Client Info'!J1869=Reference!$A$13,'Client Info'!J1869=Reference!$A$17,),5,0))))</f>
        <v>0</v>
      </c>
      <c r="E1869" s="19">
        <f>IF('Client Info'!O1869&lt;Reference!$E$5,0,IF(AND('Client Info'!O1869&gt;=Reference!$E$5,'Client Info'!O1869&lt;Reference!$E$6),5,IF(AND('Client Info'!O1869&gt;=Reference!$E$6,'Client Info'!O1869&lt;Reference!$E$7),15,IF(Reference!$E$7&lt;='Client Info'!O1869,25))))</f>
        <v>0</v>
      </c>
      <c r="F1869" s="19">
        <f>IF(OR('Client Info'!R1869=Reference!$B$4,'Client Info'!R1869=Reference!$B$5,'Client Info'!R1869=Reference!$B$6),25,0)</f>
        <v>0</v>
      </c>
      <c r="G1869" s="19">
        <f t="shared" si="30"/>
        <v>0</v>
      </c>
      <c r="H1869" s="19" t="e">
        <v>#N/A</v>
      </c>
    </row>
    <row r="1870" spans="1:8" x14ac:dyDescent="0.35">
      <c r="A1870" s="7" t="e">
        <f>VLOOKUP(B1870,'Client Info'!$A:$B,2, FALSE)</f>
        <v>#N/A</v>
      </c>
      <c r="B1870" s="19">
        <f>'Client Info'!A1870</f>
        <v>0</v>
      </c>
      <c r="C1870" s="19" t="str">
        <f>(IF('Client Info'!M1870="","",(IF(YEARFRAC('Client Info'!M1870,Reference!$C$4)&lt;1,0,IF(AND(YEARFRAC('Client Info'!M1870,Reference!$C$4)&gt;=1,YEARFRAC('Client Info'!M1870,Reference!$C$4)&lt;=3),5,IF(AND(YEARFRAC('Client Info'!M1870,Reference!$C$4)&gt;=4,YEARFRAC('Client Info'!M1870,Reference!$C$4)&lt;=7),15,IF(YEARFRAC('Client Info'!M1870,Reference!$C$4)&gt;=8,25,IF(YEARFRAC('Client Info'!M1870,Reference!$C$4)=YEARFRAC('Client Info'!M1870,Reference!$C$4),0,0))))))))</f>
        <v/>
      </c>
      <c r="D1870" s="19">
        <f>IF(OR('Client Info'!J1870=Reference!$A$7),0,IF(OR(Reference!$A$5='Client Info'!J1870, 'Client Info'!J1870=Reference!$A$19,'Client Info'!J1870=Reference!$A$23,'Client Info'!J1870=Reference!$A$12),25, IF(OR('Client Info'!J1870=Reference!$A$6, 'Client Info'!J1870=Reference!$A$16),15, IF(OR('Client Info'!J1870=Reference!$A$4,'Client Info'!J1870=Reference!$A$13,'Client Info'!J1870=Reference!$A$17,),5,0))))</f>
        <v>0</v>
      </c>
      <c r="E1870" s="19">
        <f>IF('Client Info'!O1870&lt;Reference!$E$5,0,IF(AND('Client Info'!O1870&gt;=Reference!$E$5,'Client Info'!O1870&lt;Reference!$E$6),5,IF(AND('Client Info'!O1870&gt;=Reference!$E$6,'Client Info'!O1870&lt;Reference!$E$7),15,IF(Reference!$E$7&lt;='Client Info'!O1870,25))))</f>
        <v>0</v>
      </c>
      <c r="F1870" s="19">
        <f>IF(OR('Client Info'!R1870=Reference!$B$4,'Client Info'!R1870=Reference!$B$5,'Client Info'!R1870=Reference!$B$6),25,0)</f>
        <v>0</v>
      </c>
      <c r="G1870" s="19">
        <f t="shared" si="30"/>
        <v>0</v>
      </c>
      <c r="H1870" s="19" t="e">
        <v>#N/A</v>
      </c>
    </row>
    <row r="1871" spans="1:8" x14ac:dyDescent="0.35">
      <c r="A1871" s="7" t="e">
        <f>VLOOKUP(B1871,'Client Info'!$A:$B,2, FALSE)</f>
        <v>#N/A</v>
      </c>
      <c r="B1871" s="19">
        <f>'Client Info'!A1871</f>
        <v>0</v>
      </c>
      <c r="C1871" s="19" t="str">
        <f>(IF('Client Info'!M1871="","",(IF(YEARFRAC('Client Info'!M1871,Reference!$C$4)&lt;1,0,IF(AND(YEARFRAC('Client Info'!M1871,Reference!$C$4)&gt;=1,YEARFRAC('Client Info'!M1871,Reference!$C$4)&lt;=3),5,IF(AND(YEARFRAC('Client Info'!M1871,Reference!$C$4)&gt;=4,YEARFRAC('Client Info'!M1871,Reference!$C$4)&lt;=7),15,IF(YEARFRAC('Client Info'!M1871,Reference!$C$4)&gt;=8,25,IF(YEARFRAC('Client Info'!M1871,Reference!$C$4)=YEARFRAC('Client Info'!M1871,Reference!$C$4),0,0))))))))</f>
        <v/>
      </c>
      <c r="D1871" s="19">
        <f>IF(OR('Client Info'!J1871=Reference!$A$7),0,IF(OR(Reference!$A$5='Client Info'!J1871, 'Client Info'!J1871=Reference!$A$19,'Client Info'!J1871=Reference!$A$23,'Client Info'!J1871=Reference!$A$12),25, IF(OR('Client Info'!J1871=Reference!$A$6, 'Client Info'!J1871=Reference!$A$16),15, IF(OR('Client Info'!J1871=Reference!$A$4,'Client Info'!J1871=Reference!$A$13,'Client Info'!J1871=Reference!$A$17,),5,0))))</f>
        <v>0</v>
      </c>
      <c r="E1871" s="19">
        <f>IF('Client Info'!O1871&lt;Reference!$E$5,0,IF(AND('Client Info'!O1871&gt;=Reference!$E$5,'Client Info'!O1871&lt;Reference!$E$6),5,IF(AND('Client Info'!O1871&gt;=Reference!$E$6,'Client Info'!O1871&lt;Reference!$E$7),15,IF(Reference!$E$7&lt;='Client Info'!O1871,25))))</f>
        <v>0</v>
      </c>
      <c r="F1871" s="19">
        <f>IF(OR('Client Info'!R1871=Reference!$B$4,'Client Info'!R1871=Reference!$B$5,'Client Info'!R1871=Reference!$B$6),25,0)</f>
        <v>0</v>
      </c>
      <c r="G1871" s="19">
        <f t="shared" si="30"/>
        <v>0</v>
      </c>
      <c r="H1871" s="19" t="e">
        <v>#N/A</v>
      </c>
    </row>
    <row r="1872" spans="1:8" x14ac:dyDescent="0.35">
      <c r="A1872" s="7" t="e">
        <f>VLOOKUP(B1872,'Client Info'!$A:$B,2, FALSE)</f>
        <v>#N/A</v>
      </c>
      <c r="B1872" s="19">
        <f>'Client Info'!A1872</f>
        <v>0</v>
      </c>
      <c r="C1872" s="19" t="str">
        <f>(IF('Client Info'!M1872="","",(IF(YEARFRAC('Client Info'!M1872,Reference!$C$4)&lt;1,0,IF(AND(YEARFRAC('Client Info'!M1872,Reference!$C$4)&gt;=1,YEARFRAC('Client Info'!M1872,Reference!$C$4)&lt;=3),5,IF(AND(YEARFRAC('Client Info'!M1872,Reference!$C$4)&gt;=4,YEARFRAC('Client Info'!M1872,Reference!$C$4)&lt;=7),15,IF(YEARFRAC('Client Info'!M1872,Reference!$C$4)&gt;=8,25,IF(YEARFRAC('Client Info'!M1872,Reference!$C$4)=YEARFRAC('Client Info'!M1872,Reference!$C$4),0,0))))))))</f>
        <v/>
      </c>
      <c r="D1872" s="19">
        <f>IF(OR('Client Info'!J1872=Reference!$A$7),0,IF(OR(Reference!$A$5='Client Info'!J1872, 'Client Info'!J1872=Reference!$A$19,'Client Info'!J1872=Reference!$A$23,'Client Info'!J1872=Reference!$A$12),25, IF(OR('Client Info'!J1872=Reference!$A$6, 'Client Info'!J1872=Reference!$A$16),15, IF(OR('Client Info'!J1872=Reference!$A$4,'Client Info'!J1872=Reference!$A$13,'Client Info'!J1872=Reference!$A$17,),5,0))))</f>
        <v>0</v>
      </c>
      <c r="E1872" s="19">
        <f>IF('Client Info'!O1872&lt;Reference!$E$5,0,IF(AND('Client Info'!O1872&gt;=Reference!$E$5,'Client Info'!O1872&lt;Reference!$E$6),5,IF(AND('Client Info'!O1872&gt;=Reference!$E$6,'Client Info'!O1872&lt;Reference!$E$7),15,IF(Reference!$E$7&lt;='Client Info'!O1872,25))))</f>
        <v>0</v>
      </c>
      <c r="F1872" s="19">
        <f>IF(OR('Client Info'!R1872=Reference!$B$4,'Client Info'!R1872=Reference!$B$5,'Client Info'!R1872=Reference!$B$6),25,0)</f>
        <v>0</v>
      </c>
      <c r="G1872" s="19">
        <f t="shared" si="30"/>
        <v>0</v>
      </c>
      <c r="H1872" s="19" t="e">
        <v>#N/A</v>
      </c>
    </row>
    <row r="1873" spans="1:8" x14ac:dyDescent="0.35">
      <c r="A1873" s="7" t="e">
        <f>VLOOKUP(B1873,'Client Info'!$A:$B,2, FALSE)</f>
        <v>#N/A</v>
      </c>
      <c r="B1873" s="19">
        <f>'Client Info'!A1873</f>
        <v>0</v>
      </c>
      <c r="C1873" s="19" t="str">
        <f>(IF('Client Info'!M1873="","",(IF(YEARFRAC('Client Info'!M1873,Reference!$C$4)&lt;1,0,IF(AND(YEARFRAC('Client Info'!M1873,Reference!$C$4)&gt;=1,YEARFRAC('Client Info'!M1873,Reference!$C$4)&lt;=3),5,IF(AND(YEARFRAC('Client Info'!M1873,Reference!$C$4)&gt;=4,YEARFRAC('Client Info'!M1873,Reference!$C$4)&lt;=7),15,IF(YEARFRAC('Client Info'!M1873,Reference!$C$4)&gt;=8,25,IF(YEARFRAC('Client Info'!M1873,Reference!$C$4)=YEARFRAC('Client Info'!M1873,Reference!$C$4),0,0))))))))</f>
        <v/>
      </c>
      <c r="D1873" s="19">
        <f>IF(OR('Client Info'!J1873=Reference!$A$7),0,IF(OR(Reference!$A$5='Client Info'!J1873, 'Client Info'!J1873=Reference!$A$19,'Client Info'!J1873=Reference!$A$23,'Client Info'!J1873=Reference!$A$12),25, IF(OR('Client Info'!J1873=Reference!$A$6, 'Client Info'!J1873=Reference!$A$16),15, IF(OR('Client Info'!J1873=Reference!$A$4,'Client Info'!J1873=Reference!$A$13,'Client Info'!J1873=Reference!$A$17,),5,0))))</f>
        <v>0</v>
      </c>
      <c r="E1873" s="19">
        <f>IF('Client Info'!O1873&lt;Reference!$E$5,0,IF(AND('Client Info'!O1873&gt;=Reference!$E$5,'Client Info'!O1873&lt;Reference!$E$6),5,IF(AND('Client Info'!O1873&gt;=Reference!$E$6,'Client Info'!O1873&lt;Reference!$E$7),15,IF(Reference!$E$7&lt;='Client Info'!O1873,25))))</f>
        <v>0</v>
      </c>
      <c r="F1873" s="19">
        <f>IF(OR('Client Info'!R1873=Reference!$B$4,'Client Info'!R1873=Reference!$B$5,'Client Info'!R1873=Reference!$B$6),25,0)</f>
        <v>0</v>
      </c>
      <c r="G1873" s="19">
        <f t="shared" si="30"/>
        <v>0</v>
      </c>
      <c r="H1873" s="19" t="e">
        <v>#N/A</v>
      </c>
    </row>
    <row r="1874" spans="1:8" x14ac:dyDescent="0.35">
      <c r="A1874" s="7" t="e">
        <f>VLOOKUP(B1874,'Client Info'!$A:$B,2, FALSE)</f>
        <v>#N/A</v>
      </c>
      <c r="B1874" s="19">
        <f>'Client Info'!A1874</f>
        <v>0</v>
      </c>
      <c r="C1874" s="19" t="str">
        <f>(IF('Client Info'!M1874="","",(IF(YEARFRAC('Client Info'!M1874,Reference!$C$4)&lt;1,0,IF(AND(YEARFRAC('Client Info'!M1874,Reference!$C$4)&gt;=1,YEARFRAC('Client Info'!M1874,Reference!$C$4)&lt;=3),5,IF(AND(YEARFRAC('Client Info'!M1874,Reference!$C$4)&gt;=4,YEARFRAC('Client Info'!M1874,Reference!$C$4)&lt;=7),15,IF(YEARFRAC('Client Info'!M1874,Reference!$C$4)&gt;=8,25,IF(YEARFRAC('Client Info'!M1874,Reference!$C$4)=YEARFRAC('Client Info'!M1874,Reference!$C$4),0,0))))))))</f>
        <v/>
      </c>
      <c r="D1874" s="19">
        <f>IF(OR('Client Info'!J1874=Reference!$A$7),0,IF(OR(Reference!$A$5='Client Info'!J1874, 'Client Info'!J1874=Reference!$A$19,'Client Info'!J1874=Reference!$A$23,'Client Info'!J1874=Reference!$A$12),25, IF(OR('Client Info'!J1874=Reference!$A$6, 'Client Info'!J1874=Reference!$A$16),15, IF(OR('Client Info'!J1874=Reference!$A$4,'Client Info'!J1874=Reference!$A$13,'Client Info'!J1874=Reference!$A$17,),5,0))))</f>
        <v>0</v>
      </c>
      <c r="E1874" s="19">
        <f>IF('Client Info'!O1874&lt;Reference!$E$5,0,IF(AND('Client Info'!O1874&gt;=Reference!$E$5,'Client Info'!O1874&lt;Reference!$E$6),5,IF(AND('Client Info'!O1874&gt;=Reference!$E$6,'Client Info'!O1874&lt;Reference!$E$7),15,IF(Reference!$E$7&lt;='Client Info'!O1874,25))))</f>
        <v>0</v>
      </c>
      <c r="F1874" s="19">
        <f>IF(OR('Client Info'!R1874=Reference!$B$4,'Client Info'!R1874=Reference!$B$5,'Client Info'!R1874=Reference!$B$6),25,0)</f>
        <v>0</v>
      </c>
      <c r="G1874" s="19">
        <f t="shared" si="30"/>
        <v>0</v>
      </c>
      <c r="H1874" s="19" t="e">
        <v>#N/A</v>
      </c>
    </row>
    <row r="1875" spans="1:8" x14ac:dyDescent="0.35">
      <c r="A1875" s="7" t="e">
        <f>VLOOKUP(B1875,'Client Info'!$A:$B,2, FALSE)</f>
        <v>#N/A</v>
      </c>
      <c r="B1875" s="19">
        <f>'Client Info'!A1875</f>
        <v>0</v>
      </c>
      <c r="C1875" s="19" t="str">
        <f>(IF('Client Info'!M1875="","",(IF(YEARFRAC('Client Info'!M1875,Reference!$C$4)&lt;1,0,IF(AND(YEARFRAC('Client Info'!M1875,Reference!$C$4)&gt;=1,YEARFRAC('Client Info'!M1875,Reference!$C$4)&lt;=3),5,IF(AND(YEARFRAC('Client Info'!M1875,Reference!$C$4)&gt;=4,YEARFRAC('Client Info'!M1875,Reference!$C$4)&lt;=7),15,IF(YEARFRAC('Client Info'!M1875,Reference!$C$4)&gt;=8,25,IF(YEARFRAC('Client Info'!M1875,Reference!$C$4)=YEARFRAC('Client Info'!M1875,Reference!$C$4),0,0))))))))</f>
        <v/>
      </c>
      <c r="D1875" s="19">
        <f>IF(OR('Client Info'!J1875=Reference!$A$7),0,IF(OR(Reference!$A$5='Client Info'!J1875, 'Client Info'!J1875=Reference!$A$19,'Client Info'!J1875=Reference!$A$23,'Client Info'!J1875=Reference!$A$12),25, IF(OR('Client Info'!J1875=Reference!$A$6, 'Client Info'!J1875=Reference!$A$16),15, IF(OR('Client Info'!J1875=Reference!$A$4,'Client Info'!J1875=Reference!$A$13,'Client Info'!J1875=Reference!$A$17,),5,0))))</f>
        <v>0</v>
      </c>
      <c r="E1875" s="19">
        <f>IF('Client Info'!O1875&lt;Reference!$E$5,0,IF(AND('Client Info'!O1875&gt;=Reference!$E$5,'Client Info'!O1875&lt;Reference!$E$6),5,IF(AND('Client Info'!O1875&gt;=Reference!$E$6,'Client Info'!O1875&lt;Reference!$E$7),15,IF(Reference!$E$7&lt;='Client Info'!O1875,25))))</f>
        <v>0</v>
      </c>
      <c r="F1875" s="19">
        <f>IF(OR('Client Info'!R1875=Reference!$B$4,'Client Info'!R1875=Reference!$B$5,'Client Info'!R1875=Reference!$B$6),25,0)</f>
        <v>0</v>
      </c>
      <c r="G1875" s="19">
        <f t="shared" si="30"/>
        <v>0</v>
      </c>
      <c r="H1875" s="19" t="e">
        <v>#N/A</v>
      </c>
    </row>
    <row r="1876" spans="1:8" x14ac:dyDescent="0.35">
      <c r="A1876" s="7" t="e">
        <f>VLOOKUP(B1876,'Client Info'!$A:$B,2, FALSE)</f>
        <v>#N/A</v>
      </c>
      <c r="B1876" s="19">
        <f>'Client Info'!A1876</f>
        <v>0</v>
      </c>
      <c r="C1876" s="19" t="str">
        <f>(IF('Client Info'!M1876="","",(IF(YEARFRAC('Client Info'!M1876,Reference!$C$4)&lt;1,0,IF(AND(YEARFRAC('Client Info'!M1876,Reference!$C$4)&gt;=1,YEARFRAC('Client Info'!M1876,Reference!$C$4)&lt;=3),5,IF(AND(YEARFRAC('Client Info'!M1876,Reference!$C$4)&gt;=4,YEARFRAC('Client Info'!M1876,Reference!$C$4)&lt;=7),15,IF(YEARFRAC('Client Info'!M1876,Reference!$C$4)&gt;=8,25,IF(YEARFRAC('Client Info'!M1876,Reference!$C$4)=YEARFRAC('Client Info'!M1876,Reference!$C$4),0,0))))))))</f>
        <v/>
      </c>
      <c r="D1876" s="19">
        <f>IF(OR('Client Info'!J1876=Reference!$A$7),0,IF(OR(Reference!$A$5='Client Info'!J1876, 'Client Info'!J1876=Reference!$A$19,'Client Info'!J1876=Reference!$A$23,'Client Info'!J1876=Reference!$A$12),25, IF(OR('Client Info'!J1876=Reference!$A$6, 'Client Info'!J1876=Reference!$A$16),15, IF(OR('Client Info'!J1876=Reference!$A$4,'Client Info'!J1876=Reference!$A$13,'Client Info'!J1876=Reference!$A$17,),5,0))))</f>
        <v>0</v>
      </c>
      <c r="E1876" s="19">
        <f>IF('Client Info'!O1876&lt;Reference!$E$5,0,IF(AND('Client Info'!O1876&gt;=Reference!$E$5,'Client Info'!O1876&lt;Reference!$E$6),5,IF(AND('Client Info'!O1876&gt;=Reference!$E$6,'Client Info'!O1876&lt;Reference!$E$7),15,IF(Reference!$E$7&lt;='Client Info'!O1876,25))))</f>
        <v>0</v>
      </c>
      <c r="F1876" s="19">
        <f>IF(OR('Client Info'!R1876=Reference!$B$4,'Client Info'!R1876=Reference!$B$5,'Client Info'!R1876=Reference!$B$6),25,0)</f>
        <v>0</v>
      </c>
      <c r="G1876" s="19">
        <f t="shared" si="30"/>
        <v>0</v>
      </c>
      <c r="H1876" s="19" t="e">
        <v>#N/A</v>
      </c>
    </row>
    <row r="1877" spans="1:8" x14ac:dyDescent="0.35">
      <c r="A1877" s="7" t="e">
        <f>VLOOKUP(B1877,'Client Info'!$A:$B,2, FALSE)</f>
        <v>#N/A</v>
      </c>
      <c r="B1877" s="19">
        <f>'Client Info'!A1877</f>
        <v>0</v>
      </c>
      <c r="C1877" s="19" t="str">
        <f>(IF('Client Info'!M1877="","",(IF(YEARFRAC('Client Info'!M1877,Reference!$C$4)&lt;1,0,IF(AND(YEARFRAC('Client Info'!M1877,Reference!$C$4)&gt;=1,YEARFRAC('Client Info'!M1877,Reference!$C$4)&lt;=3),5,IF(AND(YEARFRAC('Client Info'!M1877,Reference!$C$4)&gt;=4,YEARFRAC('Client Info'!M1877,Reference!$C$4)&lt;=7),15,IF(YEARFRAC('Client Info'!M1877,Reference!$C$4)&gt;=8,25,IF(YEARFRAC('Client Info'!M1877,Reference!$C$4)=YEARFRAC('Client Info'!M1877,Reference!$C$4),0,0))))))))</f>
        <v/>
      </c>
      <c r="D1877" s="19">
        <f>IF(OR('Client Info'!J1877=Reference!$A$7),0,IF(OR(Reference!$A$5='Client Info'!J1877, 'Client Info'!J1877=Reference!$A$19,'Client Info'!J1877=Reference!$A$23,'Client Info'!J1877=Reference!$A$12),25, IF(OR('Client Info'!J1877=Reference!$A$6, 'Client Info'!J1877=Reference!$A$16),15, IF(OR('Client Info'!J1877=Reference!$A$4,'Client Info'!J1877=Reference!$A$13,'Client Info'!J1877=Reference!$A$17,),5,0))))</f>
        <v>0</v>
      </c>
      <c r="E1877" s="19">
        <f>IF('Client Info'!O1877&lt;Reference!$E$5,0,IF(AND('Client Info'!O1877&gt;=Reference!$E$5,'Client Info'!O1877&lt;Reference!$E$6),5,IF(AND('Client Info'!O1877&gt;=Reference!$E$6,'Client Info'!O1877&lt;Reference!$E$7),15,IF(Reference!$E$7&lt;='Client Info'!O1877,25))))</f>
        <v>0</v>
      </c>
      <c r="F1877" s="19">
        <f>IF(OR('Client Info'!R1877=Reference!$B$4,'Client Info'!R1877=Reference!$B$5,'Client Info'!R1877=Reference!$B$6),25,0)</f>
        <v>0</v>
      </c>
      <c r="G1877" s="19">
        <f t="shared" si="30"/>
        <v>0</v>
      </c>
      <c r="H1877" s="19" t="e">
        <v>#N/A</v>
      </c>
    </row>
    <row r="1878" spans="1:8" x14ac:dyDescent="0.35">
      <c r="A1878" s="7" t="e">
        <f>VLOOKUP(B1878,'Client Info'!$A:$B,2, FALSE)</f>
        <v>#N/A</v>
      </c>
      <c r="B1878" s="19">
        <f>'Client Info'!A1878</f>
        <v>0</v>
      </c>
      <c r="C1878" s="19" t="str">
        <f>(IF('Client Info'!M1878="","",(IF(YEARFRAC('Client Info'!M1878,Reference!$C$4)&lt;1,0,IF(AND(YEARFRAC('Client Info'!M1878,Reference!$C$4)&gt;=1,YEARFRAC('Client Info'!M1878,Reference!$C$4)&lt;=3),5,IF(AND(YEARFRAC('Client Info'!M1878,Reference!$C$4)&gt;=4,YEARFRAC('Client Info'!M1878,Reference!$C$4)&lt;=7),15,IF(YEARFRAC('Client Info'!M1878,Reference!$C$4)&gt;=8,25,IF(YEARFRAC('Client Info'!M1878,Reference!$C$4)=YEARFRAC('Client Info'!M1878,Reference!$C$4),0,0))))))))</f>
        <v/>
      </c>
      <c r="D1878" s="19">
        <f>IF(OR('Client Info'!J1878=Reference!$A$7),0,IF(OR(Reference!$A$5='Client Info'!J1878, 'Client Info'!J1878=Reference!$A$19,'Client Info'!J1878=Reference!$A$23,'Client Info'!J1878=Reference!$A$12),25, IF(OR('Client Info'!J1878=Reference!$A$6, 'Client Info'!J1878=Reference!$A$16),15, IF(OR('Client Info'!J1878=Reference!$A$4,'Client Info'!J1878=Reference!$A$13,'Client Info'!J1878=Reference!$A$17,),5,0))))</f>
        <v>0</v>
      </c>
      <c r="E1878" s="19">
        <f>IF('Client Info'!O1878&lt;Reference!$E$5,0,IF(AND('Client Info'!O1878&gt;=Reference!$E$5,'Client Info'!O1878&lt;Reference!$E$6),5,IF(AND('Client Info'!O1878&gt;=Reference!$E$6,'Client Info'!O1878&lt;Reference!$E$7),15,IF(Reference!$E$7&lt;='Client Info'!O1878,25))))</f>
        <v>0</v>
      </c>
      <c r="F1878" s="19">
        <f>IF(OR('Client Info'!R1878=Reference!$B$4,'Client Info'!R1878=Reference!$B$5,'Client Info'!R1878=Reference!$B$6),25,0)</f>
        <v>0</v>
      </c>
      <c r="G1878" s="19">
        <f t="shared" si="30"/>
        <v>0</v>
      </c>
      <c r="H1878" s="19" t="e">
        <v>#N/A</v>
      </c>
    </row>
    <row r="1879" spans="1:8" x14ac:dyDescent="0.35">
      <c r="A1879" s="7" t="e">
        <f>VLOOKUP(B1879,'Client Info'!$A:$B,2, FALSE)</f>
        <v>#N/A</v>
      </c>
      <c r="B1879" s="19">
        <f>'Client Info'!A1879</f>
        <v>0</v>
      </c>
      <c r="C1879" s="19" t="str">
        <f>(IF('Client Info'!M1879="","",(IF(YEARFRAC('Client Info'!M1879,Reference!$C$4)&lt;1,0,IF(AND(YEARFRAC('Client Info'!M1879,Reference!$C$4)&gt;=1,YEARFRAC('Client Info'!M1879,Reference!$C$4)&lt;=3),5,IF(AND(YEARFRAC('Client Info'!M1879,Reference!$C$4)&gt;=4,YEARFRAC('Client Info'!M1879,Reference!$C$4)&lt;=7),15,IF(YEARFRAC('Client Info'!M1879,Reference!$C$4)&gt;=8,25,IF(YEARFRAC('Client Info'!M1879,Reference!$C$4)=YEARFRAC('Client Info'!M1879,Reference!$C$4),0,0))))))))</f>
        <v/>
      </c>
      <c r="D1879" s="19">
        <f>IF(OR('Client Info'!J1879=Reference!$A$7),0,IF(OR(Reference!$A$5='Client Info'!J1879, 'Client Info'!J1879=Reference!$A$19,'Client Info'!J1879=Reference!$A$23,'Client Info'!J1879=Reference!$A$12),25, IF(OR('Client Info'!J1879=Reference!$A$6, 'Client Info'!J1879=Reference!$A$16),15, IF(OR('Client Info'!J1879=Reference!$A$4,'Client Info'!J1879=Reference!$A$13,'Client Info'!J1879=Reference!$A$17,),5,0))))</f>
        <v>0</v>
      </c>
      <c r="E1879" s="19">
        <f>IF('Client Info'!O1879&lt;Reference!$E$5,0,IF(AND('Client Info'!O1879&gt;=Reference!$E$5,'Client Info'!O1879&lt;Reference!$E$6),5,IF(AND('Client Info'!O1879&gt;=Reference!$E$6,'Client Info'!O1879&lt;Reference!$E$7),15,IF(Reference!$E$7&lt;='Client Info'!O1879,25))))</f>
        <v>0</v>
      </c>
      <c r="F1879" s="19">
        <f>IF(OR('Client Info'!R1879=Reference!$B$4,'Client Info'!R1879=Reference!$B$5,'Client Info'!R1879=Reference!$B$6),25,0)</f>
        <v>0</v>
      </c>
      <c r="G1879" s="19">
        <f t="shared" si="30"/>
        <v>0</v>
      </c>
      <c r="H1879" s="19" t="e">
        <v>#N/A</v>
      </c>
    </row>
    <row r="1880" spans="1:8" x14ac:dyDescent="0.35">
      <c r="A1880" s="7" t="e">
        <f>VLOOKUP(B1880,'Client Info'!$A:$B,2, FALSE)</f>
        <v>#N/A</v>
      </c>
      <c r="B1880" s="19">
        <f>'Client Info'!A1880</f>
        <v>0</v>
      </c>
      <c r="C1880" s="19" t="str">
        <f>(IF('Client Info'!M1880="","",(IF(YEARFRAC('Client Info'!M1880,Reference!$C$4)&lt;1,0,IF(AND(YEARFRAC('Client Info'!M1880,Reference!$C$4)&gt;=1,YEARFRAC('Client Info'!M1880,Reference!$C$4)&lt;=3),5,IF(AND(YEARFRAC('Client Info'!M1880,Reference!$C$4)&gt;=4,YEARFRAC('Client Info'!M1880,Reference!$C$4)&lt;=7),15,IF(YEARFRAC('Client Info'!M1880,Reference!$C$4)&gt;=8,25,IF(YEARFRAC('Client Info'!M1880,Reference!$C$4)=YEARFRAC('Client Info'!M1880,Reference!$C$4),0,0))))))))</f>
        <v/>
      </c>
      <c r="D1880" s="19">
        <f>IF(OR('Client Info'!J1880=Reference!$A$7),0,IF(OR(Reference!$A$5='Client Info'!J1880, 'Client Info'!J1880=Reference!$A$19,'Client Info'!J1880=Reference!$A$23,'Client Info'!J1880=Reference!$A$12),25, IF(OR('Client Info'!J1880=Reference!$A$6, 'Client Info'!J1880=Reference!$A$16),15, IF(OR('Client Info'!J1880=Reference!$A$4,'Client Info'!J1880=Reference!$A$13,'Client Info'!J1880=Reference!$A$17,),5,0))))</f>
        <v>0</v>
      </c>
      <c r="E1880" s="19">
        <f>IF('Client Info'!O1880&lt;Reference!$E$5,0,IF(AND('Client Info'!O1880&gt;=Reference!$E$5,'Client Info'!O1880&lt;Reference!$E$6),5,IF(AND('Client Info'!O1880&gt;=Reference!$E$6,'Client Info'!O1880&lt;Reference!$E$7),15,IF(Reference!$E$7&lt;='Client Info'!O1880,25))))</f>
        <v>0</v>
      </c>
      <c r="F1880" s="19">
        <f>IF(OR('Client Info'!R1880=Reference!$B$4,'Client Info'!R1880=Reference!$B$5,'Client Info'!R1880=Reference!$B$6),25,0)</f>
        <v>0</v>
      </c>
      <c r="G1880" s="19">
        <f t="shared" si="30"/>
        <v>0</v>
      </c>
      <c r="H1880" s="19" t="e">
        <v>#N/A</v>
      </c>
    </row>
    <row r="1881" spans="1:8" x14ac:dyDescent="0.35">
      <c r="A1881" s="7" t="e">
        <f>VLOOKUP(B1881,'Client Info'!$A:$B,2, FALSE)</f>
        <v>#N/A</v>
      </c>
      <c r="B1881" s="19">
        <f>'Client Info'!A1881</f>
        <v>0</v>
      </c>
      <c r="C1881" s="19" t="str">
        <f>(IF('Client Info'!M1881="","",(IF(YEARFRAC('Client Info'!M1881,Reference!$C$4)&lt;1,0,IF(AND(YEARFRAC('Client Info'!M1881,Reference!$C$4)&gt;=1,YEARFRAC('Client Info'!M1881,Reference!$C$4)&lt;=3),5,IF(AND(YEARFRAC('Client Info'!M1881,Reference!$C$4)&gt;=4,YEARFRAC('Client Info'!M1881,Reference!$C$4)&lt;=7),15,IF(YEARFRAC('Client Info'!M1881,Reference!$C$4)&gt;=8,25,IF(YEARFRAC('Client Info'!M1881,Reference!$C$4)=YEARFRAC('Client Info'!M1881,Reference!$C$4),0,0))))))))</f>
        <v/>
      </c>
      <c r="D1881" s="19">
        <f>IF(OR('Client Info'!J1881=Reference!$A$7),0,IF(OR(Reference!$A$5='Client Info'!J1881, 'Client Info'!J1881=Reference!$A$19,'Client Info'!J1881=Reference!$A$23,'Client Info'!J1881=Reference!$A$12),25, IF(OR('Client Info'!J1881=Reference!$A$6, 'Client Info'!J1881=Reference!$A$16),15, IF(OR('Client Info'!J1881=Reference!$A$4,'Client Info'!J1881=Reference!$A$13,'Client Info'!J1881=Reference!$A$17,),5,0))))</f>
        <v>0</v>
      </c>
      <c r="E1881" s="19">
        <f>IF('Client Info'!O1881&lt;Reference!$E$5,0,IF(AND('Client Info'!O1881&gt;=Reference!$E$5,'Client Info'!O1881&lt;Reference!$E$6),5,IF(AND('Client Info'!O1881&gt;=Reference!$E$6,'Client Info'!O1881&lt;Reference!$E$7),15,IF(Reference!$E$7&lt;='Client Info'!O1881,25))))</f>
        <v>0</v>
      </c>
      <c r="F1881" s="19">
        <f>IF(OR('Client Info'!R1881=Reference!$B$4,'Client Info'!R1881=Reference!$B$5,'Client Info'!R1881=Reference!$B$6),25,0)</f>
        <v>0</v>
      </c>
      <c r="G1881" s="19">
        <f t="shared" si="30"/>
        <v>0</v>
      </c>
      <c r="H1881" s="19" t="e">
        <v>#N/A</v>
      </c>
    </row>
    <row r="1882" spans="1:8" x14ac:dyDescent="0.35">
      <c r="A1882" s="7" t="e">
        <f>VLOOKUP(B1882,'Client Info'!$A:$B,2, FALSE)</f>
        <v>#N/A</v>
      </c>
      <c r="B1882" s="19">
        <f>'Client Info'!A1882</f>
        <v>0</v>
      </c>
      <c r="C1882" s="19" t="str">
        <f>(IF('Client Info'!M1882="","",(IF(YEARFRAC('Client Info'!M1882,Reference!$C$4)&lt;1,0,IF(AND(YEARFRAC('Client Info'!M1882,Reference!$C$4)&gt;=1,YEARFRAC('Client Info'!M1882,Reference!$C$4)&lt;=3),5,IF(AND(YEARFRAC('Client Info'!M1882,Reference!$C$4)&gt;=4,YEARFRAC('Client Info'!M1882,Reference!$C$4)&lt;=7),15,IF(YEARFRAC('Client Info'!M1882,Reference!$C$4)&gt;=8,25,IF(YEARFRAC('Client Info'!M1882,Reference!$C$4)=YEARFRAC('Client Info'!M1882,Reference!$C$4),0,0))))))))</f>
        <v/>
      </c>
      <c r="D1882" s="19">
        <f>IF(OR('Client Info'!J1882=Reference!$A$7),0,IF(OR(Reference!$A$5='Client Info'!J1882, 'Client Info'!J1882=Reference!$A$19,'Client Info'!J1882=Reference!$A$23,'Client Info'!J1882=Reference!$A$12),25, IF(OR('Client Info'!J1882=Reference!$A$6, 'Client Info'!J1882=Reference!$A$16),15, IF(OR('Client Info'!J1882=Reference!$A$4,'Client Info'!J1882=Reference!$A$13,'Client Info'!J1882=Reference!$A$17,),5,0))))</f>
        <v>0</v>
      </c>
      <c r="E1882" s="19">
        <f>IF('Client Info'!O1882&lt;Reference!$E$5,0,IF(AND('Client Info'!O1882&gt;=Reference!$E$5,'Client Info'!O1882&lt;Reference!$E$6),5,IF(AND('Client Info'!O1882&gt;=Reference!$E$6,'Client Info'!O1882&lt;Reference!$E$7),15,IF(Reference!$E$7&lt;='Client Info'!O1882,25))))</f>
        <v>0</v>
      </c>
      <c r="F1882" s="19">
        <f>IF(OR('Client Info'!R1882=Reference!$B$4,'Client Info'!R1882=Reference!$B$5,'Client Info'!R1882=Reference!$B$6),25,0)</f>
        <v>0</v>
      </c>
      <c r="G1882" s="19">
        <f t="shared" si="30"/>
        <v>0</v>
      </c>
      <c r="H1882" s="19" t="e">
        <v>#N/A</v>
      </c>
    </row>
    <row r="1883" spans="1:8" x14ac:dyDescent="0.35">
      <c r="A1883" s="7" t="e">
        <f>VLOOKUP(B1883,'Client Info'!$A:$B,2, FALSE)</f>
        <v>#N/A</v>
      </c>
      <c r="B1883" s="19">
        <f>'Client Info'!A1883</f>
        <v>0</v>
      </c>
      <c r="C1883" s="19" t="str">
        <f>(IF('Client Info'!M1883="","",(IF(YEARFRAC('Client Info'!M1883,Reference!$C$4)&lt;1,0,IF(AND(YEARFRAC('Client Info'!M1883,Reference!$C$4)&gt;=1,YEARFRAC('Client Info'!M1883,Reference!$C$4)&lt;=3),5,IF(AND(YEARFRAC('Client Info'!M1883,Reference!$C$4)&gt;=4,YEARFRAC('Client Info'!M1883,Reference!$C$4)&lt;=7),15,IF(YEARFRAC('Client Info'!M1883,Reference!$C$4)&gt;=8,25,IF(YEARFRAC('Client Info'!M1883,Reference!$C$4)=YEARFRAC('Client Info'!M1883,Reference!$C$4),0,0))))))))</f>
        <v/>
      </c>
      <c r="D1883" s="19">
        <f>IF(OR('Client Info'!J1883=Reference!$A$7),0,IF(OR(Reference!$A$5='Client Info'!J1883, 'Client Info'!J1883=Reference!$A$19,'Client Info'!J1883=Reference!$A$23,'Client Info'!J1883=Reference!$A$12),25, IF(OR('Client Info'!J1883=Reference!$A$6, 'Client Info'!J1883=Reference!$A$16),15, IF(OR('Client Info'!J1883=Reference!$A$4,'Client Info'!J1883=Reference!$A$13,'Client Info'!J1883=Reference!$A$17,),5,0))))</f>
        <v>0</v>
      </c>
      <c r="E1883" s="19">
        <f>IF('Client Info'!O1883&lt;Reference!$E$5,0,IF(AND('Client Info'!O1883&gt;=Reference!$E$5,'Client Info'!O1883&lt;Reference!$E$6),5,IF(AND('Client Info'!O1883&gt;=Reference!$E$6,'Client Info'!O1883&lt;Reference!$E$7),15,IF(Reference!$E$7&lt;='Client Info'!O1883,25))))</f>
        <v>0</v>
      </c>
      <c r="F1883" s="19">
        <f>IF(OR('Client Info'!R1883=Reference!$B$4,'Client Info'!R1883=Reference!$B$5,'Client Info'!R1883=Reference!$B$6),25,0)</f>
        <v>0</v>
      </c>
      <c r="G1883" s="19">
        <f t="shared" si="30"/>
        <v>0</v>
      </c>
      <c r="H1883" s="19" t="e">
        <v>#N/A</v>
      </c>
    </row>
    <row r="1884" spans="1:8" x14ac:dyDescent="0.35">
      <c r="A1884" s="7" t="e">
        <f>VLOOKUP(B1884,'Client Info'!$A:$B,2, FALSE)</f>
        <v>#N/A</v>
      </c>
      <c r="B1884" s="19">
        <f>'Client Info'!A1884</f>
        <v>0</v>
      </c>
      <c r="C1884" s="19" t="str">
        <f>(IF('Client Info'!M1884="","",(IF(YEARFRAC('Client Info'!M1884,Reference!$C$4)&lt;1,0,IF(AND(YEARFRAC('Client Info'!M1884,Reference!$C$4)&gt;=1,YEARFRAC('Client Info'!M1884,Reference!$C$4)&lt;=3),5,IF(AND(YEARFRAC('Client Info'!M1884,Reference!$C$4)&gt;=4,YEARFRAC('Client Info'!M1884,Reference!$C$4)&lt;=7),15,IF(YEARFRAC('Client Info'!M1884,Reference!$C$4)&gt;=8,25,IF(YEARFRAC('Client Info'!M1884,Reference!$C$4)=YEARFRAC('Client Info'!M1884,Reference!$C$4),0,0))))))))</f>
        <v/>
      </c>
      <c r="D1884" s="19">
        <f>IF(OR('Client Info'!J1884=Reference!$A$7),0,IF(OR(Reference!$A$5='Client Info'!J1884, 'Client Info'!J1884=Reference!$A$19,'Client Info'!J1884=Reference!$A$23,'Client Info'!J1884=Reference!$A$12),25, IF(OR('Client Info'!J1884=Reference!$A$6, 'Client Info'!J1884=Reference!$A$16),15, IF(OR('Client Info'!J1884=Reference!$A$4,'Client Info'!J1884=Reference!$A$13,'Client Info'!J1884=Reference!$A$17,),5,0))))</f>
        <v>0</v>
      </c>
      <c r="E1884" s="19">
        <f>IF('Client Info'!O1884&lt;Reference!$E$5,0,IF(AND('Client Info'!O1884&gt;=Reference!$E$5,'Client Info'!O1884&lt;Reference!$E$6),5,IF(AND('Client Info'!O1884&gt;=Reference!$E$6,'Client Info'!O1884&lt;Reference!$E$7),15,IF(Reference!$E$7&lt;='Client Info'!O1884,25))))</f>
        <v>0</v>
      </c>
      <c r="F1884" s="19">
        <f>IF(OR('Client Info'!R1884=Reference!$B$4,'Client Info'!R1884=Reference!$B$5,'Client Info'!R1884=Reference!$B$6),25,0)</f>
        <v>0</v>
      </c>
      <c r="G1884" s="19">
        <f t="shared" ref="G1884:G1947" si="31">SUM(C1884:F1884)</f>
        <v>0</v>
      </c>
      <c r="H1884" s="19" t="e">
        <v>#N/A</v>
      </c>
    </row>
    <row r="1885" spans="1:8" x14ac:dyDescent="0.35">
      <c r="A1885" s="7" t="e">
        <f>VLOOKUP(B1885,'Client Info'!$A:$B,2, FALSE)</f>
        <v>#N/A</v>
      </c>
      <c r="B1885" s="19">
        <f>'Client Info'!A1885</f>
        <v>0</v>
      </c>
      <c r="C1885" s="19" t="str">
        <f>(IF('Client Info'!M1885="","",(IF(YEARFRAC('Client Info'!M1885,Reference!$C$4)&lt;1,0,IF(AND(YEARFRAC('Client Info'!M1885,Reference!$C$4)&gt;=1,YEARFRAC('Client Info'!M1885,Reference!$C$4)&lt;=3),5,IF(AND(YEARFRAC('Client Info'!M1885,Reference!$C$4)&gt;=4,YEARFRAC('Client Info'!M1885,Reference!$C$4)&lt;=7),15,IF(YEARFRAC('Client Info'!M1885,Reference!$C$4)&gt;=8,25,IF(YEARFRAC('Client Info'!M1885,Reference!$C$4)=YEARFRAC('Client Info'!M1885,Reference!$C$4),0,0))))))))</f>
        <v/>
      </c>
      <c r="D1885" s="19">
        <f>IF(OR('Client Info'!J1885=Reference!$A$7),0,IF(OR(Reference!$A$5='Client Info'!J1885, 'Client Info'!J1885=Reference!$A$19,'Client Info'!J1885=Reference!$A$23,'Client Info'!J1885=Reference!$A$12),25, IF(OR('Client Info'!J1885=Reference!$A$6, 'Client Info'!J1885=Reference!$A$16),15, IF(OR('Client Info'!J1885=Reference!$A$4,'Client Info'!J1885=Reference!$A$13,'Client Info'!J1885=Reference!$A$17,),5,0))))</f>
        <v>0</v>
      </c>
      <c r="E1885" s="19">
        <f>IF('Client Info'!O1885&lt;Reference!$E$5,0,IF(AND('Client Info'!O1885&gt;=Reference!$E$5,'Client Info'!O1885&lt;Reference!$E$6),5,IF(AND('Client Info'!O1885&gt;=Reference!$E$6,'Client Info'!O1885&lt;Reference!$E$7),15,IF(Reference!$E$7&lt;='Client Info'!O1885,25))))</f>
        <v>0</v>
      </c>
      <c r="F1885" s="19">
        <f>IF(OR('Client Info'!R1885=Reference!$B$4,'Client Info'!R1885=Reference!$B$5,'Client Info'!R1885=Reference!$B$6),25,0)</f>
        <v>0</v>
      </c>
      <c r="G1885" s="19">
        <f t="shared" si="31"/>
        <v>0</v>
      </c>
      <c r="H1885" s="19" t="e">
        <v>#N/A</v>
      </c>
    </row>
    <row r="1886" spans="1:8" x14ac:dyDescent="0.35">
      <c r="A1886" s="7" t="e">
        <f>VLOOKUP(B1886,'Client Info'!$A:$B,2, FALSE)</f>
        <v>#N/A</v>
      </c>
      <c r="B1886" s="19">
        <f>'Client Info'!A1886</f>
        <v>0</v>
      </c>
      <c r="C1886" s="19" t="str">
        <f>(IF('Client Info'!M1886="","",(IF(YEARFRAC('Client Info'!M1886,Reference!$C$4)&lt;1,0,IF(AND(YEARFRAC('Client Info'!M1886,Reference!$C$4)&gt;=1,YEARFRAC('Client Info'!M1886,Reference!$C$4)&lt;=3),5,IF(AND(YEARFRAC('Client Info'!M1886,Reference!$C$4)&gt;=4,YEARFRAC('Client Info'!M1886,Reference!$C$4)&lt;=7),15,IF(YEARFRAC('Client Info'!M1886,Reference!$C$4)&gt;=8,25,IF(YEARFRAC('Client Info'!M1886,Reference!$C$4)=YEARFRAC('Client Info'!M1886,Reference!$C$4),0,0))))))))</f>
        <v/>
      </c>
      <c r="D1886" s="19">
        <f>IF(OR('Client Info'!J1886=Reference!$A$7),0,IF(OR(Reference!$A$5='Client Info'!J1886, 'Client Info'!J1886=Reference!$A$19,'Client Info'!J1886=Reference!$A$23,'Client Info'!J1886=Reference!$A$12),25, IF(OR('Client Info'!J1886=Reference!$A$6, 'Client Info'!J1886=Reference!$A$16),15, IF(OR('Client Info'!J1886=Reference!$A$4,'Client Info'!J1886=Reference!$A$13,'Client Info'!J1886=Reference!$A$17,),5,0))))</f>
        <v>0</v>
      </c>
      <c r="E1886" s="19">
        <f>IF('Client Info'!O1886&lt;Reference!$E$5,0,IF(AND('Client Info'!O1886&gt;=Reference!$E$5,'Client Info'!O1886&lt;Reference!$E$6),5,IF(AND('Client Info'!O1886&gt;=Reference!$E$6,'Client Info'!O1886&lt;Reference!$E$7),15,IF(Reference!$E$7&lt;='Client Info'!O1886,25))))</f>
        <v>0</v>
      </c>
      <c r="F1886" s="19">
        <f>IF(OR('Client Info'!R1886=Reference!$B$4,'Client Info'!R1886=Reference!$B$5,'Client Info'!R1886=Reference!$B$6),25,0)</f>
        <v>0</v>
      </c>
      <c r="G1886" s="19">
        <f t="shared" si="31"/>
        <v>0</v>
      </c>
      <c r="H1886" s="19" t="e">
        <v>#N/A</v>
      </c>
    </row>
    <row r="1887" spans="1:8" x14ac:dyDescent="0.35">
      <c r="A1887" s="7" t="e">
        <f>VLOOKUP(B1887,'Client Info'!$A:$B,2, FALSE)</f>
        <v>#N/A</v>
      </c>
      <c r="B1887" s="19">
        <f>'Client Info'!A1887</f>
        <v>0</v>
      </c>
      <c r="C1887" s="19" t="str">
        <f>(IF('Client Info'!M1887="","",(IF(YEARFRAC('Client Info'!M1887,Reference!$C$4)&lt;1,0,IF(AND(YEARFRAC('Client Info'!M1887,Reference!$C$4)&gt;=1,YEARFRAC('Client Info'!M1887,Reference!$C$4)&lt;=3),5,IF(AND(YEARFRAC('Client Info'!M1887,Reference!$C$4)&gt;=4,YEARFRAC('Client Info'!M1887,Reference!$C$4)&lt;=7),15,IF(YEARFRAC('Client Info'!M1887,Reference!$C$4)&gt;=8,25,IF(YEARFRAC('Client Info'!M1887,Reference!$C$4)=YEARFRAC('Client Info'!M1887,Reference!$C$4),0,0))))))))</f>
        <v/>
      </c>
      <c r="D1887" s="19">
        <f>IF(OR('Client Info'!J1887=Reference!$A$7),0,IF(OR(Reference!$A$5='Client Info'!J1887, 'Client Info'!J1887=Reference!$A$19,'Client Info'!J1887=Reference!$A$23,'Client Info'!J1887=Reference!$A$12),25, IF(OR('Client Info'!J1887=Reference!$A$6, 'Client Info'!J1887=Reference!$A$16),15, IF(OR('Client Info'!J1887=Reference!$A$4,'Client Info'!J1887=Reference!$A$13,'Client Info'!J1887=Reference!$A$17,),5,0))))</f>
        <v>0</v>
      </c>
      <c r="E1887" s="19">
        <f>IF('Client Info'!O1887&lt;Reference!$E$5,0,IF(AND('Client Info'!O1887&gt;=Reference!$E$5,'Client Info'!O1887&lt;Reference!$E$6),5,IF(AND('Client Info'!O1887&gt;=Reference!$E$6,'Client Info'!O1887&lt;Reference!$E$7),15,IF(Reference!$E$7&lt;='Client Info'!O1887,25))))</f>
        <v>0</v>
      </c>
      <c r="F1887" s="19">
        <f>IF(OR('Client Info'!R1887=Reference!$B$4,'Client Info'!R1887=Reference!$B$5,'Client Info'!R1887=Reference!$B$6),25,0)</f>
        <v>0</v>
      </c>
      <c r="G1887" s="19">
        <f t="shared" si="31"/>
        <v>0</v>
      </c>
      <c r="H1887" s="19" t="e">
        <v>#N/A</v>
      </c>
    </row>
    <row r="1888" spans="1:8" x14ac:dyDescent="0.35">
      <c r="A1888" s="7" t="e">
        <f>VLOOKUP(B1888,'Client Info'!$A:$B,2, FALSE)</f>
        <v>#N/A</v>
      </c>
      <c r="B1888" s="19">
        <f>'Client Info'!A1888</f>
        <v>0</v>
      </c>
      <c r="C1888" s="19" t="str">
        <f>(IF('Client Info'!M1888="","",(IF(YEARFRAC('Client Info'!M1888,Reference!$C$4)&lt;1,0,IF(AND(YEARFRAC('Client Info'!M1888,Reference!$C$4)&gt;=1,YEARFRAC('Client Info'!M1888,Reference!$C$4)&lt;=3),5,IF(AND(YEARFRAC('Client Info'!M1888,Reference!$C$4)&gt;=4,YEARFRAC('Client Info'!M1888,Reference!$C$4)&lt;=7),15,IF(YEARFRAC('Client Info'!M1888,Reference!$C$4)&gt;=8,25,IF(YEARFRAC('Client Info'!M1888,Reference!$C$4)=YEARFRAC('Client Info'!M1888,Reference!$C$4),0,0))))))))</f>
        <v/>
      </c>
      <c r="D1888" s="19">
        <f>IF(OR('Client Info'!J1888=Reference!$A$7),0,IF(OR(Reference!$A$5='Client Info'!J1888, 'Client Info'!J1888=Reference!$A$19,'Client Info'!J1888=Reference!$A$23,'Client Info'!J1888=Reference!$A$12),25, IF(OR('Client Info'!J1888=Reference!$A$6, 'Client Info'!J1888=Reference!$A$16),15, IF(OR('Client Info'!J1888=Reference!$A$4,'Client Info'!J1888=Reference!$A$13,'Client Info'!J1888=Reference!$A$17,),5,0))))</f>
        <v>0</v>
      </c>
      <c r="E1888" s="19">
        <f>IF('Client Info'!O1888&lt;Reference!$E$5,0,IF(AND('Client Info'!O1888&gt;=Reference!$E$5,'Client Info'!O1888&lt;Reference!$E$6),5,IF(AND('Client Info'!O1888&gt;=Reference!$E$6,'Client Info'!O1888&lt;Reference!$E$7),15,IF(Reference!$E$7&lt;='Client Info'!O1888,25))))</f>
        <v>0</v>
      </c>
      <c r="F1888" s="19">
        <f>IF(OR('Client Info'!R1888=Reference!$B$4,'Client Info'!R1888=Reference!$B$5,'Client Info'!R1888=Reference!$B$6),25,0)</f>
        <v>0</v>
      </c>
      <c r="G1888" s="19">
        <f t="shared" si="31"/>
        <v>0</v>
      </c>
      <c r="H1888" s="19" t="e">
        <v>#N/A</v>
      </c>
    </row>
    <row r="1889" spans="1:8" x14ac:dyDescent="0.35">
      <c r="A1889" s="7" t="e">
        <f>VLOOKUP(B1889,'Client Info'!$A:$B,2, FALSE)</f>
        <v>#N/A</v>
      </c>
      <c r="B1889" s="19">
        <f>'Client Info'!A1889</f>
        <v>0</v>
      </c>
      <c r="C1889" s="19" t="str">
        <f>(IF('Client Info'!M1889="","",(IF(YEARFRAC('Client Info'!M1889,Reference!$C$4)&lt;1,0,IF(AND(YEARFRAC('Client Info'!M1889,Reference!$C$4)&gt;=1,YEARFRAC('Client Info'!M1889,Reference!$C$4)&lt;=3),5,IF(AND(YEARFRAC('Client Info'!M1889,Reference!$C$4)&gt;=4,YEARFRAC('Client Info'!M1889,Reference!$C$4)&lt;=7),15,IF(YEARFRAC('Client Info'!M1889,Reference!$C$4)&gt;=8,25,IF(YEARFRAC('Client Info'!M1889,Reference!$C$4)=YEARFRAC('Client Info'!M1889,Reference!$C$4),0,0))))))))</f>
        <v/>
      </c>
      <c r="D1889" s="19">
        <f>IF(OR('Client Info'!J1889=Reference!$A$7),0,IF(OR(Reference!$A$5='Client Info'!J1889, 'Client Info'!J1889=Reference!$A$19,'Client Info'!J1889=Reference!$A$23,'Client Info'!J1889=Reference!$A$12),25, IF(OR('Client Info'!J1889=Reference!$A$6, 'Client Info'!J1889=Reference!$A$16),15, IF(OR('Client Info'!J1889=Reference!$A$4,'Client Info'!J1889=Reference!$A$13,'Client Info'!J1889=Reference!$A$17,),5,0))))</f>
        <v>0</v>
      </c>
      <c r="E1889" s="19">
        <f>IF('Client Info'!O1889&lt;Reference!$E$5,0,IF(AND('Client Info'!O1889&gt;=Reference!$E$5,'Client Info'!O1889&lt;Reference!$E$6),5,IF(AND('Client Info'!O1889&gt;=Reference!$E$6,'Client Info'!O1889&lt;Reference!$E$7),15,IF(Reference!$E$7&lt;='Client Info'!O1889,25))))</f>
        <v>0</v>
      </c>
      <c r="F1889" s="19">
        <f>IF(OR('Client Info'!R1889=Reference!$B$4,'Client Info'!R1889=Reference!$B$5,'Client Info'!R1889=Reference!$B$6),25,0)</f>
        <v>0</v>
      </c>
      <c r="G1889" s="19">
        <f t="shared" si="31"/>
        <v>0</v>
      </c>
      <c r="H1889" s="19" t="e">
        <v>#N/A</v>
      </c>
    </row>
    <row r="1890" spans="1:8" x14ac:dyDescent="0.35">
      <c r="A1890" s="7" t="e">
        <f>VLOOKUP(B1890,'Client Info'!$A:$B,2, FALSE)</f>
        <v>#N/A</v>
      </c>
      <c r="B1890" s="19">
        <f>'Client Info'!A1890</f>
        <v>0</v>
      </c>
      <c r="C1890" s="19" t="str">
        <f>(IF('Client Info'!M1890="","",(IF(YEARFRAC('Client Info'!M1890,Reference!$C$4)&lt;1,0,IF(AND(YEARFRAC('Client Info'!M1890,Reference!$C$4)&gt;=1,YEARFRAC('Client Info'!M1890,Reference!$C$4)&lt;=3),5,IF(AND(YEARFRAC('Client Info'!M1890,Reference!$C$4)&gt;=4,YEARFRAC('Client Info'!M1890,Reference!$C$4)&lt;=7),15,IF(YEARFRAC('Client Info'!M1890,Reference!$C$4)&gt;=8,25,IF(YEARFRAC('Client Info'!M1890,Reference!$C$4)=YEARFRAC('Client Info'!M1890,Reference!$C$4),0,0))))))))</f>
        <v/>
      </c>
      <c r="D1890" s="19">
        <f>IF(OR('Client Info'!J1890=Reference!$A$7),0,IF(OR(Reference!$A$5='Client Info'!J1890, 'Client Info'!J1890=Reference!$A$19,'Client Info'!J1890=Reference!$A$23,'Client Info'!J1890=Reference!$A$12),25, IF(OR('Client Info'!J1890=Reference!$A$6, 'Client Info'!J1890=Reference!$A$16),15, IF(OR('Client Info'!J1890=Reference!$A$4,'Client Info'!J1890=Reference!$A$13,'Client Info'!J1890=Reference!$A$17,),5,0))))</f>
        <v>0</v>
      </c>
      <c r="E1890" s="19">
        <f>IF('Client Info'!O1890&lt;Reference!$E$5,0,IF(AND('Client Info'!O1890&gt;=Reference!$E$5,'Client Info'!O1890&lt;Reference!$E$6),5,IF(AND('Client Info'!O1890&gt;=Reference!$E$6,'Client Info'!O1890&lt;Reference!$E$7),15,IF(Reference!$E$7&lt;='Client Info'!O1890,25))))</f>
        <v>0</v>
      </c>
      <c r="F1890" s="19">
        <f>IF(OR('Client Info'!R1890=Reference!$B$4,'Client Info'!R1890=Reference!$B$5,'Client Info'!R1890=Reference!$B$6),25,0)</f>
        <v>0</v>
      </c>
      <c r="G1890" s="19">
        <f t="shared" si="31"/>
        <v>0</v>
      </c>
      <c r="H1890" s="19" t="e">
        <v>#N/A</v>
      </c>
    </row>
    <row r="1891" spans="1:8" x14ac:dyDescent="0.35">
      <c r="A1891" s="7" t="e">
        <f>VLOOKUP(B1891,'Client Info'!$A:$B,2, FALSE)</f>
        <v>#N/A</v>
      </c>
      <c r="B1891" s="19">
        <f>'Client Info'!A1891</f>
        <v>0</v>
      </c>
      <c r="C1891" s="19" t="str">
        <f>(IF('Client Info'!M1891="","",(IF(YEARFRAC('Client Info'!M1891,Reference!$C$4)&lt;1,0,IF(AND(YEARFRAC('Client Info'!M1891,Reference!$C$4)&gt;=1,YEARFRAC('Client Info'!M1891,Reference!$C$4)&lt;=3),5,IF(AND(YEARFRAC('Client Info'!M1891,Reference!$C$4)&gt;=4,YEARFRAC('Client Info'!M1891,Reference!$C$4)&lt;=7),15,IF(YEARFRAC('Client Info'!M1891,Reference!$C$4)&gt;=8,25,IF(YEARFRAC('Client Info'!M1891,Reference!$C$4)=YEARFRAC('Client Info'!M1891,Reference!$C$4),0,0))))))))</f>
        <v/>
      </c>
      <c r="D1891" s="19">
        <f>IF(OR('Client Info'!J1891=Reference!$A$7),0,IF(OR(Reference!$A$5='Client Info'!J1891, 'Client Info'!J1891=Reference!$A$19,'Client Info'!J1891=Reference!$A$23,'Client Info'!J1891=Reference!$A$12),25, IF(OR('Client Info'!J1891=Reference!$A$6, 'Client Info'!J1891=Reference!$A$16),15, IF(OR('Client Info'!J1891=Reference!$A$4,'Client Info'!J1891=Reference!$A$13,'Client Info'!J1891=Reference!$A$17,),5,0))))</f>
        <v>0</v>
      </c>
      <c r="E1891" s="19">
        <f>IF('Client Info'!O1891&lt;Reference!$E$5,0,IF(AND('Client Info'!O1891&gt;=Reference!$E$5,'Client Info'!O1891&lt;Reference!$E$6),5,IF(AND('Client Info'!O1891&gt;=Reference!$E$6,'Client Info'!O1891&lt;Reference!$E$7),15,IF(Reference!$E$7&lt;='Client Info'!O1891,25))))</f>
        <v>0</v>
      </c>
      <c r="F1891" s="19">
        <f>IF(OR('Client Info'!R1891=Reference!$B$4,'Client Info'!R1891=Reference!$B$5,'Client Info'!R1891=Reference!$B$6),25,0)</f>
        <v>0</v>
      </c>
      <c r="G1891" s="19">
        <f t="shared" si="31"/>
        <v>0</v>
      </c>
      <c r="H1891" s="19" t="e">
        <v>#N/A</v>
      </c>
    </row>
    <row r="1892" spans="1:8" x14ac:dyDescent="0.35">
      <c r="A1892" s="7" t="e">
        <f>VLOOKUP(B1892,'Client Info'!$A:$B,2, FALSE)</f>
        <v>#N/A</v>
      </c>
      <c r="B1892" s="19">
        <f>'Client Info'!A1892</f>
        <v>0</v>
      </c>
      <c r="C1892" s="19" t="str">
        <f>(IF('Client Info'!M1892="","",(IF(YEARFRAC('Client Info'!M1892,Reference!$C$4)&lt;1,0,IF(AND(YEARFRAC('Client Info'!M1892,Reference!$C$4)&gt;=1,YEARFRAC('Client Info'!M1892,Reference!$C$4)&lt;=3),5,IF(AND(YEARFRAC('Client Info'!M1892,Reference!$C$4)&gt;=4,YEARFRAC('Client Info'!M1892,Reference!$C$4)&lt;=7),15,IF(YEARFRAC('Client Info'!M1892,Reference!$C$4)&gt;=8,25,IF(YEARFRAC('Client Info'!M1892,Reference!$C$4)=YEARFRAC('Client Info'!M1892,Reference!$C$4),0,0))))))))</f>
        <v/>
      </c>
      <c r="D1892" s="19">
        <f>IF(OR('Client Info'!J1892=Reference!$A$7),0,IF(OR(Reference!$A$5='Client Info'!J1892, 'Client Info'!J1892=Reference!$A$19,'Client Info'!J1892=Reference!$A$23,'Client Info'!J1892=Reference!$A$12),25, IF(OR('Client Info'!J1892=Reference!$A$6, 'Client Info'!J1892=Reference!$A$16),15, IF(OR('Client Info'!J1892=Reference!$A$4,'Client Info'!J1892=Reference!$A$13,'Client Info'!J1892=Reference!$A$17,),5,0))))</f>
        <v>0</v>
      </c>
      <c r="E1892" s="19">
        <f>IF('Client Info'!O1892&lt;Reference!$E$5,0,IF(AND('Client Info'!O1892&gt;=Reference!$E$5,'Client Info'!O1892&lt;Reference!$E$6),5,IF(AND('Client Info'!O1892&gt;=Reference!$E$6,'Client Info'!O1892&lt;Reference!$E$7),15,IF(Reference!$E$7&lt;='Client Info'!O1892,25))))</f>
        <v>0</v>
      </c>
      <c r="F1892" s="19">
        <f>IF(OR('Client Info'!R1892=Reference!$B$4,'Client Info'!R1892=Reference!$B$5,'Client Info'!R1892=Reference!$B$6),25,0)</f>
        <v>0</v>
      </c>
      <c r="G1892" s="19">
        <f t="shared" si="31"/>
        <v>0</v>
      </c>
      <c r="H1892" s="19" t="e">
        <v>#N/A</v>
      </c>
    </row>
    <row r="1893" spans="1:8" x14ac:dyDescent="0.35">
      <c r="A1893" s="7" t="e">
        <f>VLOOKUP(B1893,'Client Info'!$A:$B,2, FALSE)</f>
        <v>#N/A</v>
      </c>
      <c r="B1893" s="19">
        <f>'Client Info'!A1893</f>
        <v>0</v>
      </c>
      <c r="C1893" s="19" t="str">
        <f>(IF('Client Info'!M1893="","",(IF(YEARFRAC('Client Info'!M1893,Reference!$C$4)&lt;1,0,IF(AND(YEARFRAC('Client Info'!M1893,Reference!$C$4)&gt;=1,YEARFRAC('Client Info'!M1893,Reference!$C$4)&lt;=3),5,IF(AND(YEARFRAC('Client Info'!M1893,Reference!$C$4)&gt;=4,YEARFRAC('Client Info'!M1893,Reference!$C$4)&lt;=7),15,IF(YEARFRAC('Client Info'!M1893,Reference!$C$4)&gt;=8,25,IF(YEARFRAC('Client Info'!M1893,Reference!$C$4)=YEARFRAC('Client Info'!M1893,Reference!$C$4),0,0))))))))</f>
        <v/>
      </c>
      <c r="D1893" s="19">
        <f>IF(OR('Client Info'!J1893=Reference!$A$7),0,IF(OR(Reference!$A$5='Client Info'!J1893, 'Client Info'!J1893=Reference!$A$19,'Client Info'!J1893=Reference!$A$23,'Client Info'!J1893=Reference!$A$12),25, IF(OR('Client Info'!J1893=Reference!$A$6, 'Client Info'!J1893=Reference!$A$16),15, IF(OR('Client Info'!J1893=Reference!$A$4,'Client Info'!J1893=Reference!$A$13,'Client Info'!J1893=Reference!$A$17,),5,0))))</f>
        <v>0</v>
      </c>
      <c r="E1893" s="19">
        <f>IF('Client Info'!O1893&lt;Reference!$E$5,0,IF(AND('Client Info'!O1893&gt;=Reference!$E$5,'Client Info'!O1893&lt;Reference!$E$6),5,IF(AND('Client Info'!O1893&gt;=Reference!$E$6,'Client Info'!O1893&lt;Reference!$E$7),15,IF(Reference!$E$7&lt;='Client Info'!O1893,25))))</f>
        <v>0</v>
      </c>
      <c r="F1893" s="19">
        <f>IF(OR('Client Info'!R1893=Reference!$B$4,'Client Info'!R1893=Reference!$B$5,'Client Info'!R1893=Reference!$B$6),25,0)</f>
        <v>0</v>
      </c>
      <c r="G1893" s="19">
        <f t="shared" si="31"/>
        <v>0</v>
      </c>
      <c r="H1893" s="19" t="e">
        <v>#N/A</v>
      </c>
    </row>
    <row r="1894" spans="1:8" x14ac:dyDescent="0.35">
      <c r="A1894" s="7" t="e">
        <f>VLOOKUP(B1894,'Client Info'!$A:$B,2, FALSE)</f>
        <v>#N/A</v>
      </c>
      <c r="B1894" s="19">
        <f>'Client Info'!A1894</f>
        <v>0</v>
      </c>
      <c r="C1894" s="19" t="str">
        <f>(IF('Client Info'!M1894="","",(IF(YEARFRAC('Client Info'!M1894,Reference!$C$4)&lt;1,0,IF(AND(YEARFRAC('Client Info'!M1894,Reference!$C$4)&gt;=1,YEARFRAC('Client Info'!M1894,Reference!$C$4)&lt;=3),5,IF(AND(YEARFRAC('Client Info'!M1894,Reference!$C$4)&gt;=4,YEARFRAC('Client Info'!M1894,Reference!$C$4)&lt;=7),15,IF(YEARFRAC('Client Info'!M1894,Reference!$C$4)&gt;=8,25,IF(YEARFRAC('Client Info'!M1894,Reference!$C$4)=YEARFRAC('Client Info'!M1894,Reference!$C$4),0,0))))))))</f>
        <v/>
      </c>
      <c r="D1894" s="19">
        <f>IF(OR('Client Info'!J1894=Reference!$A$7),0,IF(OR(Reference!$A$5='Client Info'!J1894, 'Client Info'!J1894=Reference!$A$19,'Client Info'!J1894=Reference!$A$23,'Client Info'!J1894=Reference!$A$12),25, IF(OR('Client Info'!J1894=Reference!$A$6, 'Client Info'!J1894=Reference!$A$16),15, IF(OR('Client Info'!J1894=Reference!$A$4,'Client Info'!J1894=Reference!$A$13,'Client Info'!J1894=Reference!$A$17,),5,0))))</f>
        <v>0</v>
      </c>
      <c r="E1894" s="19">
        <f>IF('Client Info'!O1894&lt;Reference!$E$5,0,IF(AND('Client Info'!O1894&gt;=Reference!$E$5,'Client Info'!O1894&lt;Reference!$E$6),5,IF(AND('Client Info'!O1894&gt;=Reference!$E$6,'Client Info'!O1894&lt;Reference!$E$7),15,IF(Reference!$E$7&lt;='Client Info'!O1894,25))))</f>
        <v>0</v>
      </c>
      <c r="F1894" s="19">
        <f>IF(OR('Client Info'!R1894=Reference!$B$4,'Client Info'!R1894=Reference!$B$5,'Client Info'!R1894=Reference!$B$6),25,0)</f>
        <v>0</v>
      </c>
      <c r="G1894" s="19">
        <f t="shared" si="31"/>
        <v>0</v>
      </c>
      <c r="H1894" s="19" t="e">
        <v>#N/A</v>
      </c>
    </row>
    <row r="1895" spans="1:8" x14ac:dyDescent="0.35">
      <c r="A1895" s="7" t="e">
        <f>VLOOKUP(B1895,'Client Info'!$A:$B,2, FALSE)</f>
        <v>#N/A</v>
      </c>
      <c r="B1895" s="19">
        <f>'Client Info'!A1895</f>
        <v>0</v>
      </c>
      <c r="C1895" s="19" t="str">
        <f>(IF('Client Info'!M1895="","",(IF(YEARFRAC('Client Info'!M1895,Reference!$C$4)&lt;1,0,IF(AND(YEARFRAC('Client Info'!M1895,Reference!$C$4)&gt;=1,YEARFRAC('Client Info'!M1895,Reference!$C$4)&lt;=3),5,IF(AND(YEARFRAC('Client Info'!M1895,Reference!$C$4)&gt;=4,YEARFRAC('Client Info'!M1895,Reference!$C$4)&lt;=7),15,IF(YEARFRAC('Client Info'!M1895,Reference!$C$4)&gt;=8,25,IF(YEARFRAC('Client Info'!M1895,Reference!$C$4)=YEARFRAC('Client Info'!M1895,Reference!$C$4),0,0))))))))</f>
        <v/>
      </c>
      <c r="D1895" s="19">
        <f>IF(OR('Client Info'!J1895=Reference!$A$7),0,IF(OR(Reference!$A$5='Client Info'!J1895, 'Client Info'!J1895=Reference!$A$19,'Client Info'!J1895=Reference!$A$23,'Client Info'!J1895=Reference!$A$12),25, IF(OR('Client Info'!J1895=Reference!$A$6, 'Client Info'!J1895=Reference!$A$16),15, IF(OR('Client Info'!J1895=Reference!$A$4,'Client Info'!J1895=Reference!$A$13,'Client Info'!J1895=Reference!$A$17,),5,0))))</f>
        <v>0</v>
      </c>
      <c r="E1895" s="19">
        <f>IF('Client Info'!O1895&lt;Reference!$E$5,0,IF(AND('Client Info'!O1895&gt;=Reference!$E$5,'Client Info'!O1895&lt;Reference!$E$6),5,IF(AND('Client Info'!O1895&gt;=Reference!$E$6,'Client Info'!O1895&lt;Reference!$E$7),15,IF(Reference!$E$7&lt;='Client Info'!O1895,25))))</f>
        <v>0</v>
      </c>
      <c r="F1895" s="19">
        <f>IF(OR('Client Info'!R1895=Reference!$B$4,'Client Info'!R1895=Reference!$B$5,'Client Info'!R1895=Reference!$B$6),25,0)</f>
        <v>0</v>
      </c>
      <c r="G1895" s="19">
        <f t="shared" si="31"/>
        <v>0</v>
      </c>
      <c r="H1895" s="19" t="e">
        <v>#N/A</v>
      </c>
    </row>
    <row r="1896" spans="1:8" x14ac:dyDescent="0.35">
      <c r="A1896" s="7" t="e">
        <f>VLOOKUP(B1896,'Client Info'!$A:$B,2, FALSE)</f>
        <v>#N/A</v>
      </c>
      <c r="B1896" s="19">
        <f>'Client Info'!A1896</f>
        <v>0</v>
      </c>
      <c r="C1896" s="19" t="str">
        <f>(IF('Client Info'!M1896="","",(IF(YEARFRAC('Client Info'!M1896,Reference!$C$4)&lt;1,0,IF(AND(YEARFRAC('Client Info'!M1896,Reference!$C$4)&gt;=1,YEARFRAC('Client Info'!M1896,Reference!$C$4)&lt;=3),5,IF(AND(YEARFRAC('Client Info'!M1896,Reference!$C$4)&gt;=4,YEARFRAC('Client Info'!M1896,Reference!$C$4)&lt;=7),15,IF(YEARFRAC('Client Info'!M1896,Reference!$C$4)&gt;=8,25,IF(YEARFRAC('Client Info'!M1896,Reference!$C$4)=YEARFRAC('Client Info'!M1896,Reference!$C$4),0,0))))))))</f>
        <v/>
      </c>
      <c r="D1896" s="19">
        <f>IF(OR('Client Info'!J1896=Reference!$A$7),0,IF(OR(Reference!$A$5='Client Info'!J1896, 'Client Info'!J1896=Reference!$A$19,'Client Info'!J1896=Reference!$A$23,'Client Info'!J1896=Reference!$A$12),25, IF(OR('Client Info'!J1896=Reference!$A$6, 'Client Info'!J1896=Reference!$A$16),15, IF(OR('Client Info'!J1896=Reference!$A$4,'Client Info'!J1896=Reference!$A$13,'Client Info'!J1896=Reference!$A$17,),5,0))))</f>
        <v>0</v>
      </c>
      <c r="E1896" s="19">
        <f>IF('Client Info'!O1896&lt;Reference!$E$5,0,IF(AND('Client Info'!O1896&gt;=Reference!$E$5,'Client Info'!O1896&lt;Reference!$E$6),5,IF(AND('Client Info'!O1896&gt;=Reference!$E$6,'Client Info'!O1896&lt;Reference!$E$7),15,IF(Reference!$E$7&lt;='Client Info'!O1896,25))))</f>
        <v>0</v>
      </c>
      <c r="F1896" s="19">
        <f>IF(OR('Client Info'!R1896=Reference!$B$4,'Client Info'!R1896=Reference!$B$5,'Client Info'!R1896=Reference!$B$6),25,0)</f>
        <v>0</v>
      </c>
      <c r="G1896" s="19">
        <f t="shared" si="31"/>
        <v>0</v>
      </c>
      <c r="H1896" s="19" t="e">
        <v>#N/A</v>
      </c>
    </row>
    <row r="1897" spans="1:8" x14ac:dyDescent="0.35">
      <c r="A1897" s="7" t="e">
        <f>VLOOKUP(B1897,'Client Info'!$A:$B,2, FALSE)</f>
        <v>#N/A</v>
      </c>
      <c r="B1897" s="19">
        <f>'Client Info'!A1897</f>
        <v>0</v>
      </c>
      <c r="C1897" s="19" t="str">
        <f>(IF('Client Info'!M1897="","",(IF(YEARFRAC('Client Info'!M1897,Reference!$C$4)&lt;1,0,IF(AND(YEARFRAC('Client Info'!M1897,Reference!$C$4)&gt;=1,YEARFRAC('Client Info'!M1897,Reference!$C$4)&lt;=3),5,IF(AND(YEARFRAC('Client Info'!M1897,Reference!$C$4)&gt;=4,YEARFRAC('Client Info'!M1897,Reference!$C$4)&lt;=7),15,IF(YEARFRAC('Client Info'!M1897,Reference!$C$4)&gt;=8,25,IF(YEARFRAC('Client Info'!M1897,Reference!$C$4)=YEARFRAC('Client Info'!M1897,Reference!$C$4),0,0))))))))</f>
        <v/>
      </c>
      <c r="D1897" s="19">
        <f>IF(OR('Client Info'!J1897=Reference!$A$7),0,IF(OR(Reference!$A$5='Client Info'!J1897, 'Client Info'!J1897=Reference!$A$19,'Client Info'!J1897=Reference!$A$23,'Client Info'!J1897=Reference!$A$12),25, IF(OR('Client Info'!J1897=Reference!$A$6, 'Client Info'!J1897=Reference!$A$16),15, IF(OR('Client Info'!J1897=Reference!$A$4,'Client Info'!J1897=Reference!$A$13,'Client Info'!J1897=Reference!$A$17,),5,0))))</f>
        <v>0</v>
      </c>
      <c r="E1897" s="19">
        <f>IF('Client Info'!O1897&lt;Reference!$E$5,0,IF(AND('Client Info'!O1897&gt;=Reference!$E$5,'Client Info'!O1897&lt;Reference!$E$6),5,IF(AND('Client Info'!O1897&gt;=Reference!$E$6,'Client Info'!O1897&lt;Reference!$E$7),15,IF(Reference!$E$7&lt;='Client Info'!O1897,25))))</f>
        <v>0</v>
      </c>
      <c r="F1897" s="19">
        <f>IF(OR('Client Info'!R1897=Reference!$B$4,'Client Info'!R1897=Reference!$B$5,'Client Info'!R1897=Reference!$B$6),25,0)</f>
        <v>0</v>
      </c>
      <c r="G1897" s="19">
        <f t="shared" si="31"/>
        <v>0</v>
      </c>
      <c r="H1897" s="19" t="e">
        <v>#N/A</v>
      </c>
    </row>
    <row r="1898" spans="1:8" x14ac:dyDescent="0.35">
      <c r="A1898" s="7" t="e">
        <f>VLOOKUP(B1898,'Client Info'!$A:$B,2, FALSE)</f>
        <v>#N/A</v>
      </c>
      <c r="B1898" s="19">
        <f>'Client Info'!A1898</f>
        <v>0</v>
      </c>
      <c r="C1898" s="19" t="str">
        <f>(IF('Client Info'!M1898="","",(IF(YEARFRAC('Client Info'!M1898,Reference!$C$4)&lt;1,0,IF(AND(YEARFRAC('Client Info'!M1898,Reference!$C$4)&gt;=1,YEARFRAC('Client Info'!M1898,Reference!$C$4)&lt;=3),5,IF(AND(YEARFRAC('Client Info'!M1898,Reference!$C$4)&gt;=4,YEARFRAC('Client Info'!M1898,Reference!$C$4)&lt;=7),15,IF(YEARFRAC('Client Info'!M1898,Reference!$C$4)&gt;=8,25,IF(YEARFRAC('Client Info'!M1898,Reference!$C$4)=YEARFRAC('Client Info'!M1898,Reference!$C$4),0,0))))))))</f>
        <v/>
      </c>
      <c r="D1898" s="19">
        <f>IF(OR('Client Info'!J1898=Reference!$A$7),0,IF(OR(Reference!$A$5='Client Info'!J1898, 'Client Info'!J1898=Reference!$A$19,'Client Info'!J1898=Reference!$A$23,'Client Info'!J1898=Reference!$A$12),25, IF(OR('Client Info'!J1898=Reference!$A$6, 'Client Info'!J1898=Reference!$A$16),15, IF(OR('Client Info'!J1898=Reference!$A$4,'Client Info'!J1898=Reference!$A$13,'Client Info'!J1898=Reference!$A$17,),5,0))))</f>
        <v>0</v>
      </c>
      <c r="E1898" s="19">
        <f>IF('Client Info'!O1898&lt;Reference!$E$5,0,IF(AND('Client Info'!O1898&gt;=Reference!$E$5,'Client Info'!O1898&lt;Reference!$E$6),5,IF(AND('Client Info'!O1898&gt;=Reference!$E$6,'Client Info'!O1898&lt;Reference!$E$7),15,IF(Reference!$E$7&lt;='Client Info'!O1898,25))))</f>
        <v>0</v>
      </c>
      <c r="F1898" s="19">
        <f>IF(OR('Client Info'!R1898=Reference!$B$4,'Client Info'!R1898=Reference!$B$5,'Client Info'!R1898=Reference!$B$6),25,0)</f>
        <v>0</v>
      </c>
      <c r="G1898" s="19">
        <f t="shared" si="31"/>
        <v>0</v>
      </c>
      <c r="H1898" s="19" t="e">
        <v>#N/A</v>
      </c>
    </row>
    <row r="1899" spans="1:8" x14ac:dyDescent="0.35">
      <c r="A1899" s="7" t="e">
        <f>VLOOKUP(B1899,'Client Info'!$A:$B,2, FALSE)</f>
        <v>#N/A</v>
      </c>
      <c r="B1899" s="19">
        <f>'Client Info'!A1899</f>
        <v>0</v>
      </c>
      <c r="C1899" s="19" t="str">
        <f>(IF('Client Info'!M1899="","",(IF(YEARFRAC('Client Info'!M1899,Reference!$C$4)&lt;1,0,IF(AND(YEARFRAC('Client Info'!M1899,Reference!$C$4)&gt;=1,YEARFRAC('Client Info'!M1899,Reference!$C$4)&lt;=3),5,IF(AND(YEARFRAC('Client Info'!M1899,Reference!$C$4)&gt;=4,YEARFRAC('Client Info'!M1899,Reference!$C$4)&lt;=7),15,IF(YEARFRAC('Client Info'!M1899,Reference!$C$4)&gt;=8,25,IF(YEARFRAC('Client Info'!M1899,Reference!$C$4)=YEARFRAC('Client Info'!M1899,Reference!$C$4),0,0))))))))</f>
        <v/>
      </c>
      <c r="D1899" s="19">
        <f>IF(OR('Client Info'!J1899=Reference!$A$7),0,IF(OR(Reference!$A$5='Client Info'!J1899, 'Client Info'!J1899=Reference!$A$19,'Client Info'!J1899=Reference!$A$23,'Client Info'!J1899=Reference!$A$12),25, IF(OR('Client Info'!J1899=Reference!$A$6, 'Client Info'!J1899=Reference!$A$16),15, IF(OR('Client Info'!J1899=Reference!$A$4,'Client Info'!J1899=Reference!$A$13,'Client Info'!J1899=Reference!$A$17,),5,0))))</f>
        <v>0</v>
      </c>
      <c r="E1899" s="19">
        <f>IF('Client Info'!O1899&lt;Reference!$E$5,0,IF(AND('Client Info'!O1899&gt;=Reference!$E$5,'Client Info'!O1899&lt;Reference!$E$6),5,IF(AND('Client Info'!O1899&gt;=Reference!$E$6,'Client Info'!O1899&lt;Reference!$E$7),15,IF(Reference!$E$7&lt;='Client Info'!O1899,25))))</f>
        <v>0</v>
      </c>
      <c r="F1899" s="19">
        <f>IF(OR('Client Info'!R1899=Reference!$B$4,'Client Info'!R1899=Reference!$B$5,'Client Info'!R1899=Reference!$B$6),25,0)</f>
        <v>0</v>
      </c>
      <c r="G1899" s="19">
        <f t="shared" si="31"/>
        <v>0</v>
      </c>
      <c r="H1899" s="19" t="e">
        <v>#N/A</v>
      </c>
    </row>
    <row r="1900" spans="1:8" x14ac:dyDescent="0.35">
      <c r="A1900" s="7" t="e">
        <f>VLOOKUP(B1900,'Client Info'!$A:$B,2, FALSE)</f>
        <v>#N/A</v>
      </c>
      <c r="B1900" s="19">
        <f>'Client Info'!A1900</f>
        <v>0</v>
      </c>
      <c r="C1900" s="19" t="str">
        <f>(IF('Client Info'!M1900="","",(IF(YEARFRAC('Client Info'!M1900,Reference!$C$4)&lt;1,0,IF(AND(YEARFRAC('Client Info'!M1900,Reference!$C$4)&gt;=1,YEARFRAC('Client Info'!M1900,Reference!$C$4)&lt;=3),5,IF(AND(YEARFRAC('Client Info'!M1900,Reference!$C$4)&gt;=4,YEARFRAC('Client Info'!M1900,Reference!$C$4)&lt;=7),15,IF(YEARFRAC('Client Info'!M1900,Reference!$C$4)&gt;=8,25,IF(YEARFRAC('Client Info'!M1900,Reference!$C$4)=YEARFRAC('Client Info'!M1900,Reference!$C$4),0,0))))))))</f>
        <v/>
      </c>
      <c r="D1900" s="19">
        <f>IF(OR('Client Info'!J1900=Reference!$A$7),0,IF(OR(Reference!$A$5='Client Info'!J1900, 'Client Info'!J1900=Reference!$A$19,'Client Info'!J1900=Reference!$A$23,'Client Info'!J1900=Reference!$A$12),25, IF(OR('Client Info'!J1900=Reference!$A$6, 'Client Info'!J1900=Reference!$A$16),15, IF(OR('Client Info'!J1900=Reference!$A$4,'Client Info'!J1900=Reference!$A$13,'Client Info'!J1900=Reference!$A$17,),5,0))))</f>
        <v>0</v>
      </c>
      <c r="E1900" s="19">
        <f>IF('Client Info'!O1900&lt;Reference!$E$5,0,IF(AND('Client Info'!O1900&gt;=Reference!$E$5,'Client Info'!O1900&lt;Reference!$E$6),5,IF(AND('Client Info'!O1900&gt;=Reference!$E$6,'Client Info'!O1900&lt;Reference!$E$7),15,IF(Reference!$E$7&lt;='Client Info'!O1900,25))))</f>
        <v>0</v>
      </c>
      <c r="F1900" s="19">
        <f>IF(OR('Client Info'!R1900=Reference!$B$4,'Client Info'!R1900=Reference!$B$5,'Client Info'!R1900=Reference!$B$6),25,0)</f>
        <v>0</v>
      </c>
      <c r="G1900" s="19">
        <f t="shared" si="31"/>
        <v>0</v>
      </c>
      <c r="H1900" s="19" t="e">
        <v>#N/A</v>
      </c>
    </row>
    <row r="1901" spans="1:8" x14ac:dyDescent="0.35">
      <c r="A1901" s="7" t="e">
        <f>VLOOKUP(B1901,'Client Info'!$A:$B,2, FALSE)</f>
        <v>#N/A</v>
      </c>
      <c r="B1901" s="19">
        <f>'Client Info'!A1901</f>
        <v>0</v>
      </c>
      <c r="C1901" s="19" t="str">
        <f>(IF('Client Info'!M1901="","",(IF(YEARFRAC('Client Info'!M1901,Reference!$C$4)&lt;1,0,IF(AND(YEARFRAC('Client Info'!M1901,Reference!$C$4)&gt;=1,YEARFRAC('Client Info'!M1901,Reference!$C$4)&lt;=3),5,IF(AND(YEARFRAC('Client Info'!M1901,Reference!$C$4)&gt;=4,YEARFRAC('Client Info'!M1901,Reference!$C$4)&lt;=7),15,IF(YEARFRAC('Client Info'!M1901,Reference!$C$4)&gt;=8,25,IF(YEARFRAC('Client Info'!M1901,Reference!$C$4)=YEARFRAC('Client Info'!M1901,Reference!$C$4),0,0))))))))</f>
        <v/>
      </c>
      <c r="D1901" s="19">
        <f>IF(OR('Client Info'!J1901=Reference!$A$7),0,IF(OR(Reference!$A$5='Client Info'!J1901, 'Client Info'!J1901=Reference!$A$19,'Client Info'!J1901=Reference!$A$23,'Client Info'!J1901=Reference!$A$12),25, IF(OR('Client Info'!J1901=Reference!$A$6, 'Client Info'!J1901=Reference!$A$16),15, IF(OR('Client Info'!J1901=Reference!$A$4,'Client Info'!J1901=Reference!$A$13,'Client Info'!J1901=Reference!$A$17,),5,0))))</f>
        <v>0</v>
      </c>
      <c r="E1901" s="19">
        <f>IF('Client Info'!O1901&lt;Reference!$E$5,0,IF(AND('Client Info'!O1901&gt;=Reference!$E$5,'Client Info'!O1901&lt;Reference!$E$6),5,IF(AND('Client Info'!O1901&gt;=Reference!$E$6,'Client Info'!O1901&lt;Reference!$E$7),15,IF(Reference!$E$7&lt;='Client Info'!O1901,25))))</f>
        <v>0</v>
      </c>
      <c r="F1901" s="19">
        <f>IF(OR('Client Info'!R1901=Reference!$B$4,'Client Info'!R1901=Reference!$B$5,'Client Info'!R1901=Reference!$B$6),25,0)</f>
        <v>0</v>
      </c>
      <c r="G1901" s="19">
        <f t="shared" si="31"/>
        <v>0</v>
      </c>
      <c r="H1901" s="19" t="e">
        <v>#N/A</v>
      </c>
    </row>
    <row r="1902" spans="1:8" x14ac:dyDescent="0.35">
      <c r="A1902" s="7" t="e">
        <f>VLOOKUP(B1902,'Client Info'!$A:$B,2, FALSE)</f>
        <v>#N/A</v>
      </c>
      <c r="B1902" s="19">
        <f>'Client Info'!A1902</f>
        <v>0</v>
      </c>
      <c r="C1902" s="19" t="str">
        <f>(IF('Client Info'!M1902="","",(IF(YEARFRAC('Client Info'!M1902,Reference!$C$4)&lt;1,0,IF(AND(YEARFRAC('Client Info'!M1902,Reference!$C$4)&gt;=1,YEARFRAC('Client Info'!M1902,Reference!$C$4)&lt;=3),5,IF(AND(YEARFRAC('Client Info'!M1902,Reference!$C$4)&gt;=4,YEARFRAC('Client Info'!M1902,Reference!$C$4)&lt;=7),15,IF(YEARFRAC('Client Info'!M1902,Reference!$C$4)&gt;=8,25,IF(YEARFRAC('Client Info'!M1902,Reference!$C$4)=YEARFRAC('Client Info'!M1902,Reference!$C$4),0,0))))))))</f>
        <v/>
      </c>
      <c r="D1902" s="19">
        <f>IF(OR('Client Info'!J1902=Reference!$A$7),0,IF(OR(Reference!$A$5='Client Info'!J1902, 'Client Info'!J1902=Reference!$A$19,'Client Info'!J1902=Reference!$A$23,'Client Info'!J1902=Reference!$A$12),25, IF(OR('Client Info'!J1902=Reference!$A$6, 'Client Info'!J1902=Reference!$A$16),15, IF(OR('Client Info'!J1902=Reference!$A$4,'Client Info'!J1902=Reference!$A$13,'Client Info'!J1902=Reference!$A$17,),5,0))))</f>
        <v>0</v>
      </c>
      <c r="E1902" s="19">
        <f>IF('Client Info'!O1902&lt;Reference!$E$5,0,IF(AND('Client Info'!O1902&gt;=Reference!$E$5,'Client Info'!O1902&lt;Reference!$E$6),5,IF(AND('Client Info'!O1902&gt;=Reference!$E$6,'Client Info'!O1902&lt;Reference!$E$7),15,IF(Reference!$E$7&lt;='Client Info'!O1902,25))))</f>
        <v>0</v>
      </c>
      <c r="F1902" s="19">
        <f>IF(OR('Client Info'!R1902=Reference!$B$4,'Client Info'!R1902=Reference!$B$5,'Client Info'!R1902=Reference!$B$6),25,0)</f>
        <v>0</v>
      </c>
      <c r="G1902" s="19">
        <f t="shared" si="31"/>
        <v>0</v>
      </c>
      <c r="H1902" s="19" t="e">
        <v>#N/A</v>
      </c>
    </row>
    <row r="1903" spans="1:8" x14ac:dyDescent="0.35">
      <c r="A1903" s="7" t="e">
        <f>VLOOKUP(B1903,'Client Info'!$A:$B,2, FALSE)</f>
        <v>#N/A</v>
      </c>
      <c r="B1903" s="19">
        <f>'Client Info'!A1903</f>
        <v>0</v>
      </c>
      <c r="C1903" s="19" t="str">
        <f>(IF('Client Info'!M1903="","",(IF(YEARFRAC('Client Info'!M1903,Reference!$C$4)&lt;1,0,IF(AND(YEARFRAC('Client Info'!M1903,Reference!$C$4)&gt;=1,YEARFRAC('Client Info'!M1903,Reference!$C$4)&lt;=3),5,IF(AND(YEARFRAC('Client Info'!M1903,Reference!$C$4)&gt;=4,YEARFRAC('Client Info'!M1903,Reference!$C$4)&lt;=7),15,IF(YEARFRAC('Client Info'!M1903,Reference!$C$4)&gt;=8,25,IF(YEARFRAC('Client Info'!M1903,Reference!$C$4)=YEARFRAC('Client Info'!M1903,Reference!$C$4),0,0))))))))</f>
        <v/>
      </c>
      <c r="D1903" s="19">
        <f>IF(OR('Client Info'!J1903=Reference!$A$7),0,IF(OR(Reference!$A$5='Client Info'!J1903, 'Client Info'!J1903=Reference!$A$19,'Client Info'!J1903=Reference!$A$23,'Client Info'!J1903=Reference!$A$12),25, IF(OR('Client Info'!J1903=Reference!$A$6, 'Client Info'!J1903=Reference!$A$16),15, IF(OR('Client Info'!J1903=Reference!$A$4,'Client Info'!J1903=Reference!$A$13,'Client Info'!J1903=Reference!$A$17,),5,0))))</f>
        <v>0</v>
      </c>
      <c r="E1903" s="19">
        <f>IF('Client Info'!O1903&lt;Reference!$E$5,0,IF(AND('Client Info'!O1903&gt;=Reference!$E$5,'Client Info'!O1903&lt;Reference!$E$6),5,IF(AND('Client Info'!O1903&gt;=Reference!$E$6,'Client Info'!O1903&lt;Reference!$E$7),15,IF(Reference!$E$7&lt;='Client Info'!O1903,25))))</f>
        <v>0</v>
      </c>
      <c r="F1903" s="19">
        <f>IF(OR('Client Info'!R1903=Reference!$B$4,'Client Info'!R1903=Reference!$B$5,'Client Info'!R1903=Reference!$B$6),25,0)</f>
        <v>0</v>
      </c>
      <c r="G1903" s="19">
        <f t="shared" si="31"/>
        <v>0</v>
      </c>
      <c r="H1903" s="19" t="e">
        <v>#N/A</v>
      </c>
    </row>
    <row r="1904" spans="1:8" x14ac:dyDescent="0.35">
      <c r="A1904" s="7" t="e">
        <f>VLOOKUP(B1904,'Client Info'!$A:$B,2, FALSE)</f>
        <v>#N/A</v>
      </c>
      <c r="B1904" s="19">
        <f>'Client Info'!A1904</f>
        <v>0</v>
      </c>
      <c r="C1904" s="19" t="str">
        <f>(IF('Client Info'!M1904="","",(IF(YEARFRAC('Client Info'!M1904,Reference!$C$4)&lt;1,0,IF(AND(YEARFRAC('Client Info'!M1904,Reference!$C$4)&gt;=1,YEARFRAC('Client Info'!M1904,Reference!$C$4)&lt;=3),5,IF(AND(YEARFRAC('Client Info'!M1904,Reference!$C$4)&gt;=4,YEARFRAC('Client Info'!M1904,Reference!$C$4)&lt;=7),15,IF(YEARFRAC('Client Info'!M1904,Reference!$C$4)&gt;=8,25,IF(YEARFRAC('Client Info'!M1904,Reference!$C$4)=YEARFRAC('Client Info'!M1904,Reference!$C$4),0,0))))))))</f>
        <v/>
      </c>
      <c r="D1904" s="19">
        <f>IF(OR('Client Info'!J1904=Reference!$A$7),0,IF(OR(Reference!$A$5='Client Info'!J1904, 'Client Info'!J1904=Reference!$A$19,'Client Info'!J1904=Reference!$A$23,'Client Info'!J1904=Reference!$A$12),25, IF(OR('Client Info'!J1904=Reference!$A$6, 'Client Info'!J1904=Reference!$A$16),15, IF(OR('Client Info'!J1904=Reference!$A$4,'Client Info'!J1904=Reference!$A$13,'Client Info'!J1904=Reference!$A$17,),5,0))))</f>
        <v>0</v>
      </c>
      <c r="E1904" s="19">
        <f>IF('Client Info'!O1904&lt;Reference!$E$5,0,IF(AND('Client Info'!O1904&gt;=Reference!$E$5,'Client Info'!O1904&lt;Reference!$E$6),5,IF(AND('Client Info'!O1904&gt;=Reference!$E$6,'Client Info'!O1904&lt;Reference!$E$7),15,IF(Reference!$E$7&lt;='Client Info'!O1904,25))))</f>
        <v>0</v>
      </c>
      <c r="F1904" s="19">
        <f>IF(OR('Client Info'!R1904=Reference!$B$4,'Client Info'!R1904=Reference!$B$5,'Client Info'!R1904=Reference!$B$6),25,0)</f>
        <v>0</v>
      </c>
      <c r="G1904" s="19">
        <f t="shared" si="31"/>
        <v>0</v>
      </c>
      <c r="H1904" s="19" t="e">
        <v>#N/A</v>
      </c>
    </row>
    <row r="1905" spans="1:8" x14ac:dyDescent="0.35">
      <c r="A1905" s="7" t="e">
        <f>VLOOKUP(B1905,'Client Info'!$A:$B,2, FALSE)</f>
        <v>#N/A</v>
      </c>
      <c r="B1905" s="19">
        <f>'Client Info'!A1905</f>
        <v>0</v>
      </c>
      <c r="C1905" s="19" t="str">
        <f>(IF('Client Info'!M1905="","",(IF(YEARFRAC('Client Info'!M1905,Reference!$C$4)&lt;1,0,IF(AND(YEARFRAC('Client Info'!M1905,Reference!$C$4)&gt;=1,YEARFRAC('Client Info'!M1905,Reference!$C$4)&lt;=3),5,IF(AND(YEARFRAC('Client Info'!M1905,Reference!$C$4)&gt;=4,YEARFRAC('Client Info'!M1905,Reference!$C$4)&lt;=7),15,IF(YEARFRAC('Client Info'!M1905,Reference!$C$4)&gt;=8,25,IF(YEARFRAC('Client Info'!M1905,Reference!$C$4)=YEARFRAC('Client Info'!M1905,Reference!$C$4),0,0))))))))</f>
        <v/>
      </c>
      <c r="D1905" s="19">
        <f>IF(OR('Client Info'!J1905=Reference!$A$7),0,IF(OR(Reference!$A$5='Client Info'!J1905, 'Client Info'!J1905=Reference!$A$19,'Client Info'!J1905=Reference!$A$23,'Client Info'!J1905=Reference!$A$12),25, IF(OR('Client Info'!J1905=Reference!$A$6, 'Client Info'!J1905=Reference!$A$16),15, IF(OR('Client Info'!J1905=Reference!$A$4,'Client Info'!J1905=Reference!$A$13,'Client Info'!J1905=Reference!$A$17,),5,0))))</f>
        <v>0</v>
      </c>
      <c r="E1905" s="19">
        <f>IF('Client Info'!O1905&lt;Reference!$E$5,0,IF(AND('Client Info'!O1905&gt;=Reference!$E$5,'Client Info'!O1905&lt;Reference!$E$6),5,IF(AND('Client Info'!O1905&gt;=Reference!$E$6,'Client Info'!O1905&lt;Reference!$E$7),15,IF(Reference!$E$7&lt;='Client Info'!O1905,25))))</f>
        <v>0</v>
      </c>
      <c r="F1905" s="19">
        <f>IF(OR('Client Info'!R1905=Reference!$B$4,'Client Info'!R1905=Reference!$B$5,'Client Info'!R1905=Reference!$B$6),25,0)</f>
        <v>0</v>
      </c>
      <c r="G1905" s="19">
        <f t="shared" si="31"/>
        <v>0</v>
      </c>
      <c r="H1905" s="19" t="e">
        <v>#N/A</v>
      </c>
    </row>
    <row r="1906" spans="1:8" x14ac:dyDescent="0.35">
      <c r="A1906" s="7" t="e">
        <f>VLOOKUP(B1906,'Client Info'!$A:$B,2, FALSE)</f>
        <v>#N/A</v>
      </c>
      <c r="B1906" s="19">
        <f>'Client Info'!A1906</f>
        <v>0</v>
      </c>
      <c r="C1906" s="19" t="str">
        <f>(IF('Client Info'!M1906="","",(IF(YEARFRAC('Client Info'!M1906,Reference!$C$4)&lt;1,0,IF(AND(YEARFRAC('Client Info'!M1906,Reference!$C$4)&gt;=1,YEARFRAC('Client Info'!M1906,Reference!$C$4)&lt;=3),5,IF(AND(YEARFRAC('Client Info'!M1906,Reference!$C$4)&gt;=4,YEARFRAC('Client Info'!M1906,Reference!$C$4)&lt;=7),15,IF(YEARFRAC('Client Info'!M1906,Reference!$C$4)&gt;=8,25,IF(YEARFRAC('Client Info'!M1906,Reference!$C$4)=YEARFRAC('Client Info'!M1906,Reference!$C$4),0,0))))))))</f>
        <v/>
      </c>
      <c r="D1906" s="19">
        <f>IF(OR('Client Info'!J1906=Reference!$A$7),0,IF(OR(Reference!$A$5='Client Info'!J1906, 'Client Info'!J1906=Reference!$A$19,'Client Info'!J1906=Reference!$A$23,'Client Info'!J1906=Reference!$A$12),25, IF(OR('Client Info'!J1906=Reference!$A$6, 'Client Info'!J1906=Reference!$A$16),15, IF(OR('Client Info'!J1906=Reference!$A$4,'Client Info'!J1906=Reference!$A$13,'Client Info'!J1906=Reference!$A$17,),5,0))))</f>
        <v>0</v>
      </c>
      <c r="E1906" s="19">
        <f>IF('Client Info'!O1906&lt;Reference!$E$5,0,IF(AND('Client Info'!O1906&gt;=Reference!$E$5,'Client Info'!O1906&lt;Reference!$E$6),5,IF(AND('Client Info'!O1906&gt;=Reference!$E$6,'Client Info'!O1906&lt;Reference!$E$7),15,IF(Reference!$E$7&lt;='Client Info'!O1906,25))))</f>
        <v>0</v>
      </c>
      <c r="F1906" s="19">
        <f>IF(OR('Client Info'!R1906=Reference!$B$4,'Client Info'!R1906=Reference!$B$5,'Client Info'!R1906=Reference!$B$6),25,0)</f>
        <v>0</v>
      </c>
      <c r="G1906" s="19">
        <f t="shared" si="31"/>
        <v>0</v>
      </c>
      <c r="H1906" s="19" t="e">
        <v>#N/A</v>
      </c>
    </row>
    <row r="1907" spans="1:8" x14ac:dyDescent="0.35">
      <c r="A1907" s="7" t="e">
        <f>VLOOKUP(B1907,'Client Info'!$A:$B,2, FALSE)</f>
        <v>#N/A</v>
      </c>
      <c r="B1907" s="19">
        <f>'Client Info'!A1907</f>
        <v>0</v>
      </c>
      <c r="C1907" s="19" t="str">
        <f>(IF('Client Info'!M1907="","",(IF(YEARFRAC('Client Info'!M1907,Reference!$C$4)&lt;1,0,IF(AND(YEARFRAC('Client Info'!M1907,Reference!$C$4)&gt;=1,YEARFRAC('Client Info'!M1907,Reference!$C$4)&lt;=3),5,IF(AND(YEARFRAC('Client Info'!M1907,Reference!$C$4)&gt;=4,YEARFRAC('Client Info'!M1907,Reference!$C$4)&lt;=7),15,IF(YEARFRAC('Client Info'!M1907,Reference!$C$4)&gt;=8,25,IF(YEARFRAC('Client Info'!M1907,Reference!$C$4)=YEARFRAC('Client Info'!M1907,Reference!$C$4),0,0))))))))</f>
        <v/>
      </c>
      <c r="D1907" s="19">
        <f>IF(OR('Client Info'!J1907=Reference!$A$7),0,IF(OR(Reference!$A$5='Client Info'!J1907, 'Client Info'!J1907=Reference!$A$19,'Client Info'!J1907=Reference!$A$23,'Client Info'!J1907=Reference!$A$12),25, IF(OR('Client Info'!J1907=Reference!$A$6, 'Client Info'!J1907=Reference!$A$16),15, IF(OR('Client Info'!J1907=Reference!$A$4,'Client Info'!J1907=Reference!$A$13,'Client Info'!J1907=Reference!$A$17,),5,0))))</f>
        <v>0</v>
      </c>
      <c r="E1907" s="19">
        <f>IF('Client Info'!O1907&lt;Reference!$E$5,0,IF(AND('Client Info'!O1907&gt;=Reference!$E$5,'Client Info'!O1907&lt;Reference!$E$6),5,IF(AND('Client Info'!O1907&gt;=Reference!$E$6,'Client Info'!O1907&lt;Reference!$E$7),15,IF(Reference!$E$7&lt;='Client Info'!O1907,25))))</f>
        <v>0</v>
      </c>
      <c r="F1907" s="19">
        <f>IF(OR('Client Info'!R1907=Reference!$B$4,'Client Info'!R1907=Reference!$B$5,'Client Info'!R1907=Reference!$B$6),25,0)</f>
        <v>0</v>
      </c>
      <c r="G1907" s="19">
        <f t="shared" si="31"/>
        <v>0</v>
      </c>
      <c r="H1907" s="19" t="e">
        <v>#N/A</v>
      </c>
    </row>
    <row r="1908" spans="1:8" x14ac:dyDescent="0.35">
      <c r="A1908" s="7" t="e">
        <f>VLOOKUP(B1908,'Client Info'!$A:$B,2, FALSE)</f>
        <v>#N/A</v>
      </c>
      <c r="B1908" s="19">
        <f>'Client Info'!A1908</f>
        <v>0</v>
      </c>
      <c r="C1908" s="19" t="str">
        <f>(IF('Client Info'!M1908="","",(IF(YEARFRAC('Client Info'!M1908,Reference!$C$4)&lt;1,0,IF(AND(YEARFRAC('Client Info'!M1908,Reference!$C$4)&gt;=1,YEARFRAC('Client Info'!M1908,Reference!$C$4)&lt;=3),5,IF(AND(YEARFRAC('Client Info'!M1908,Reference!$C$4)&gt;=4,YEARFRAC('Client Info'!M1908,Reference!$C$4)&lt;=7),15,IF(YEARFRAC('Client Info'!M1908,Reference!$C$4)&gt;=8,25,IF(YEARFRAC('Client Info'!M1908,Reference!$C$4)=YEARFRAC('Client Info'!M1908,Reference!$C$4),0,0))))))))</f>
        <v/>
      </c>
      <c r="D1908" s="19">
        <f>IF(OR('Client Info'!J1908=Reference!$A$7),0,IF(OR(Reference!$A$5='Client Info'!J1908, 'Client Info'!J1908=Reference!$A$19,'Client Info'!J1908=Reference!$A$23,'Client Info'!J1908=Reference!$A$12),25, IF(OR('Client Info'!J1908=Reference!$A$6, 'Client Info'!J1908=Reference!$A$16),15, IF(OR('Client Info'!J1908=Reference!$A$4,'Client Info'!J1908=Reference!$A$13,'Client Info'!J1908=Reference!$A$17,),5,0))))</f>
        <v>0</v>
      </c>
      <c r="E1908" s="19">
        <f>IF('Client Info'!O1908&lt;Reference!$E$5,0,IF(AND('Client Info'!O1908&gt;=Reference!$E$5,'Client Info'!O1908&lt;Reference!$E$6),5,IF(AND('Client Info'!O1908&gt;=Reference!$E$6,'Client Info'!O1908&lt;Reference!$E$7),15,IF(Reference!$E$7&lt;='Client Info'!O1908,25))))</f>
        <v>0</v>
      </c>
      <c r="F1908" s="19">
        <f>IF(OR('Client Info'!R1908=Reference!$B$4,'Client Info'!R1908=Reference!$B$5,'Client Info'!R1908=Reference!$B$6),25,0)</f>
        <v>0</v>
      </c>
      <c r="G1908" s="19">
        <f t="shared" si="31"/>
        <v>0</v>
      </c>
      <c r="H1908" s="19" t="e">
        <v>#N/A</v>
      </c>
    </row>
    <row r="1909" spans="1:8" x14ac:dyDescent="0.35">
      <c r="A1909" s="7" t="e">
        <f>VLOOKUP(B1909,'Client Info'!$A:$B,2, FALSE)</f>
        <v>#N/A</v>
      </c>
      <c r="B1909" s="19">
        <f>'Client Info'!A1909</f>
        <v>0</v>
      </c>
      <c r="C1909" s="19" t="str">
        <f>(IF('Client Info'!M1909="","",(IF(YEARFRAC('Client Info'!M1909,Reference!$C$4)&lt;1,0,IF(AND(YEARFRAC('Client Info'!M1909,Reference!$C$4)&gt;=1,YEARFRAC('Client Info'!M1909,Reference!$C$4)&lt;=3),5,IF(AND(YEARFRAC('Client Info'!M1909,Reference!$C$4)&gt;=4,YEARFRAC('Client Info'!M1909,Reference!$C$4)&lt;=7),15,IF(YEARFRAC('Client Info'!M1909,Reference!$C$4)&gt;=8,25,IF(YEARFRAC('Client Info'!M1909,Reference!$C$4)=YEARFRAC('Client Info'!M1909,Reference!$C$4),0,0))))))))</f>
        <v/>
      </c>
      <c r="D1909" s="19">
        <f>IF(OR('Client Info'!J1909=Reference!$A$7),0,IF(OR(Reference!$A$5='Client Info'!J1909, 'Client Info'!J1909=Reference!$A$19,'Client Info'!J1909=Reference!$A$23,'Client Info'!J1909=Reference!$A$12),25, IF(OR('Client Info'!J1909=Reference!$A$6, 'Client Info'!J1909=Reference!$A$16),15, IF(OR('Client Info'!J1909=Reference!$A$4,'Client Info'!J1909=Reference!$A$13,'Client Info'!J1909=Reference!$A$17,),5,0))))</f>
        <v>0</v>
      </c>
      <c r="E1909" s="19">
        <f>IF('Client Info'!O1909&lt;Reference!$E$5,0,IF(AND('Client Info'!O1909&gt;=Reference!$E$5,'Client Info'!O1909&lt;Reference!$E$6),5,IF(AND('Client Info'!O1909&gt;=Reference!$E$6,'Client Info'!O1909&lt;Reference!$E$7),15,IF(Reference!$E$7&lt;='Client Info'!O1909,25))))</f>
        <v>0</v>
      </c>
      <c r="F1909" s="19">
        <f>IF(OR('Client Info'!R1909=Reference!$B$4,'Client Info'!R1909=Reference!$B$5,'Client Info'!R1909=Reference!$B$6),25,0)</f>
        <v>0</v>
      </c>
      <c r="G1909" s="19">
        <f t="shared" si="31"/>
        <v>0</v>
      </c>
      <c r="H1909" s="19" t="e">
        <v>#N/A</v>
      </c>
    </row>
    <row r="1910" spans="1:8" x14ac:dyDescent="0.35">
      <c r="A1910" s="7" t="e">
        <f>VLOOKUP(B1910,'Client Info'!$A:$B,2, FALSE)</f>
        <v>#N/A</v>
      </c>
      <c r="B1910" s="19">
        <f>'Client Info'!A1910</f>
        <v>0</v>
      </c>
      <c r="C1910" s="19" t="str">
        <f>(IF('Client Info'!M1910="","",(IF(YEARFRAC('Client Info'!M1910,Reference!$C$4)&lt;1,0,IF(AND(YEARFRAC('Client Info'!M1910,Reference!$C$4)&gt;=1,YEARFRAC('Client Info'!M1910,Reference!$C$4)&lt;=3),5,IF(AND(YEARFRAC('Client Info'!M1910,Reference!$C$4)&gt;=4,YEARFRAC('Client Info'!M1910,Reference!$C$4)&lt;=7),15,IF(YEARFRAC('Client Info'!M1910,Reference!$C$4)&gt;=8,25,IF(YEARFRAC('Client Info'!M1910,Reference!$C$4)=YEARFRAC('Client Info'!M1910,Reference!$C$4),0,0))))))))</f>
        <v/>
      </c>
      <c r="D1910" s="19">
        <f>IF(OR('Client Info'!J1910=Reference!$A$7),0,IF(OR(Reference!$A$5='Client Info'!J1910, 'Client Info'!J1910=Reference!$A$19,'Client Info'!J1910=Reference!$A$23,'Client Info'!J1910=Reference!$A$12),25, IF(OR('Client Info'!J1910=Reference!$A$6, 'Client Info'!J1910=Reference!$A$16),15, IF(OR('Client Info'!J1910=Reference!$A$4,'Client Info'!J1910=Reference!$A$13,'Client Info'!J1910=Reference!$A$17,),5,0))))</f>
        <v>0</v>
      </c>
      <c r="E1910" s="19">
        <f>IF('Client Info'!O1910&lt;Reference!$E$5,0,IF(AND('Client Info'!O1910&gt;=Reference!$E$5,'Client Info'!O1910&lt;Reference!$E$6),5,IF(AND('Client Info'!O1910&gt;=Reference!$E$6,'Client Info'!O1910&lt;Reference!$E$7),15,IF(Reference!$E$7&lt;='Client Info'!O1910,25))))</f>
        <v>0</v>
      </c>
      <c r="F1910" s="19">
        <f>IF(OR('Client Info'!R1910=Reference!$B$4,'Client Info'!R1910=Reference!$B$5,'Client Info'!R1910=Reference!$B$6),25,0)</f>
        <v>0</v>
      </c>
      <c r="G1910" s="19">
        <f t="shared" si="31"/>
        <v>0</v>
      </c>
      <c r="H1910" s="19" t="e">
        <v>#N/A</v>
      </c>
    </row>
    <row r="1911" spans="1:8" x14ac:dyDescent="0.35">
      <c r="A1911" s="7" t="e">
        <f>VLOOKUP(B1911,'Client Info'!$A:$B,2, FALSE)</f>
        <v>#N/A</v>
      </c>
      <c r="B1911" s="19">
        <f>'Client Info'!A1911</f>
        <v>0</v>
      </c>
      <c r="C1911" s="19" t="str">
        <f>(IF('Client Info'!M1911="","",(IF(YEARFRAC('Client Info'!M1911,Reference!$C$4)&lt;1,0,IF(AND(YEARFRAC('Client Info'!M1911,Reference!$C$4)&gt;=1,YEARFRAC('Client Info'!M1911,Reference!$C$4)&lt;=3),5,IF(AND(YEARFRAC('Client Info'!M1911,Reference!$C$4)&gt;=4,YEARFRAC('Client Info'!M1911,Reference!$C$4)&lt;=7),15,IF(YEARFRAC('Client Info'!M1911,Reference!$C$4)&gt;=8,25,IF(YEARFRAC('Client Info'!M1911,Reference!$C$4)=YEARFRAC('Client Info'!M1911,Reference!$C$4),0,0))))))))</f>
        <v/>
      </c>
      <c r="D1911" s="19">
        <f>IF(OR('Client Info'!J1911=Reference!$A$7),0,IF(OR(Reference!$A$5='Client Info'!J1911, 'Client Info'!J1911=Reference!$A$19,'Client Info'!J1911=Reference!$A$23,'Client Info'!J1911=Reference!$A$12),25, IF(OR('Client Info'!J1911=Reference!$A$6, 'Client Info'!J1911=Reference!$A$16),15, IF(OR('Client Info'!J1911=Reference!$A$4,'Client Info'!J1911=Reference!$A$13,'Client Info'!J1911=Reference!$A$17,),5,0))))</f>
        <v>0</v>
      </c>
      <c r="E1911" s="19">
        <f>IF('Client Info'!O1911&lt;Reference!$E$5,0,IF(AND('Client Info'!O1911&gt;=Reference!$E$5,'Client Info'!O1911&lt;Reference!$E$6),5,IF(AND('Client Info'!O1911&gt;=Reference!$E$6,'Client Info'!O1911&lt;Reference!$E$7),15,IF(Reference!$E$7&lt;='Client Info'!O1911,25))))</f>
        <v>0</v>
      </c>
      <c r="F1911" s="19">
        <f>IF(OR('Client Info'!R1911=Reference!$B$4,'Client Info'!R1911=Reference!$B$5,'Client Info'!R1911=Reference!$B$6),25,0)</f>
        <v>0</v>
      </c>
      <c r="G1911" s="19">
        <f t="shared" si="31"/>
        <v>0</v>
      </c>
      <c r="H1911" s="19" t="e">
        <v>#N/A</v>
      </c>
    </row>
    <row r="1912" spans="1:8" x14ac:dyDescent="0.35">
      <c r="A1912" s="7" t="e">
        <f>VLOOKUP(B1912,'Client Info'!$A:$B,2, FALSE)</f>
        <v>#N/A</v>
      </c>
      <c r="B1912" s="19">
        <f>'Client Info'!A1912</f>
        <v>0</v>
      </c>
      <c r="C1912" s="19" t="str">
        <f>(IF('Client Info'!M1912="","",(IF(YEARFRAC('Client Info'!M1912,Reference!$C$4)&lt;1,0,IF(AND(YEARFRAC('Client Info'!M1912,Reference!$C$4)&gt;=1,YEARFRAC('Client Info'!M1912,Reference!$C$4)&lt;=3),5,IF(AND(YEARFRAC('Client Info'!M1912,Reference!$C$4)&gt;=4,YEARFRAC('Client Info'!M1912,Reference!$C$4)&lt;=7),15,IF(YEARFRAC('Client Info'!M1912,Reference!$C$4)&gt;=8,25,IF(YEARFRAC('Client Info'!M1912,Reference!$C$4)=YEARFRAC('Client Info'!M1912,Reference!$C$4),0,0))))))))</f>
        <v/>
      </c>
      <c r="D1912" s="19">
        <f>IF(OR('Client Info'!J1912=Reference!$A$7),0,IF(OR(Reference!$A$5='Client Info'!J1912, 'Client Info'!J1912=Reference!$A$19,'Client Info'!J1912=Reference!$A$23,'Client Info'!J1912=Reference!$A$12),25, IF(OR('Client Info'!J1912=Reference!$A$6, 'Client Info'!J1912=Reference!$A$16),15, IF(OR('Client Info'!J1912=Reference!$A$4,'Client Info'!J1912=Reference!$A$13,'Client Info'!J1912=Reference!$A$17,),5,0))))</f>
        <v>0</v>
      </c>
      <c r="E1912" s="19">
        <f>IF('Client Info'!O1912&lt;Reference!$E$5,0,IF(AND('Client Info'!O1912&gt;=Reference!$E$5,'Client Info'!O1912&lt;Reference!$E$6),5,IF(AND('Client Info'!O1912&gt;=Reference!$E$6,'Client Info'!O1912&lt;Reference!$E$7),15,IF(Reference!$E$7&lt;='Client Info'!O1912,25))))</f>
        <v>0</v>
      </c>
      <c r="F1912" s="19">
        <f>IF(OR('Client Info'!R1912=Reference!$B$4,'Client Info'!R1912=Reference!$B$5,'Client Info'!R1912=Reference!$B$6),25,0)</f>
        <v>0</v>
      </c>
      <c r="G1912" s="19">
        <f t="shared" si="31"/>
        <v>0</v>
      </c>
      <c r="H1912" s="19" t="e">
        <v>#N/A</v>
      </c>
    </row>
    <row r="1913" spans="1:8" x14ac:dyDescent="0.35">
      <c r="A1913" s="7" t="e">
        <f>VLOOKUP(B1913,'Client Info'!$A:$B,2, FALSE)</f>
        <v>#N/A</v>
      </c>
      <c r="B1913" s="19">
        <f>'Client Info'!A1913</f>
        <v>0</v>
      </c>
      <c r="C1913" s="19" t="str">
        <f>(IF('Client Info'!M1913="","",(IF(YEARFRAC('Client Info'!M1913,Reference!$C$4)&lt;1,0,IF(AND(YEARFRAC('Client Info'!M1913,Reference!$C$4)&gt;=1,YEARFRAC('Client Info'!M1913,Reference!$C$4)&lt;=3),5,IF(AND(YEARFRAC('Client Info'!M1913,Reference!$C$4)&gt;=4,YEARFRAC('Client Info'!M1913,Reference!$C$4)&lt;=7),15,IF(YEARFRAC('Client Info'!M1913,Reference!$C$4)&gt;=8,25,IF(YEARFRAC('Client Info'!M1913,Reference!$C$4)=YEARFRAC('Client Info'!M1913,Reference!$C$4),0,0))))))))</f>
        <v/>
      </c>
      <c r="D1913" s="19">
        <f>IF(OR('Client Info'!J1913=Reference!$A$7),0,IF(OR(Reference!$A$5='Client Info'!J1913, 'Client Info'!J1913=Reference!$A$19,'Client Info'!J1913=Reference!$A$23,'Client Info'!J1913=Reference!$A$12),25, IF(OR('Client Info'!J1913=Reference!$A$6, 'Client Info'!J1913=Reference!$A$16),15, IF(OR('Client Info'!J1913=Reference!$A$4,'Client Info'!J1913=Reference!$A$13,'Client Info'!J1913=Reference!$A$17,),5,0))))</f>
        <v>0</v>
      </c>
      <c r="E1913" s="19">
        <f>IF('Client Info'!O1913&lt;Reference!$E$5,0,IF(AND('Client Info'!O1913&gt;=Reference!$E$5,'Client Info'!O1913&lt;Reference!$E$6),5,IF(AND('Client Info'!O1913&gt;=Reference!$E$6,'Client Info'!O1913&lt;Reference!$E$7),15,IF(Reference!$E$7&lt;='Client Info'!O1913,25))))</f>
        <v>0</v>
      </c>
      <c r="F1913" s="19">
        <f>IF(OR('Client Info'!R1913=Reference!$B$4,'Client Info'!R1913=Reference!$B$5,'Client Info'!R1913=Reference!$B$6),25,0)</f>
        <v>0</v>
      </c>
      <c r="G1913" s="19">
        <f t="shared" si="31"/>
        <v>0</v>
      </c>
      <c r="H1913" s="19" t="e">
        <v>#N/A</v>
      </c>
    </row>
    <row r="1914" spans="1:8" x14ac:dyDescent="0.35">
      <c r="A1914" s="7" t="e">
        <f>VLOOKUP(B1914,'Client Info'!$A:$B,2, FALSE)</f>
        <v>#N/A</v>
      </c>
      <c r="B1914" s="19">
        <f>'Client Info'!A1914</f>
        <v>0</v>
      </c>
      <c r="C1914" s="19" t="str">
        <f>(IF('Client Info'!M1914="","",(IF(YEARFRAC('Client Info'!M1914,Reference!$C$4)&lt;1,0,IF(AND(YEARFRAC('Client Info'!M1914,Reference!$C$4)&gt;=1,YEARFRAC('Client Info'!M1914,Reference!$C$4)&lt;=3),5,IF(AND(YEARFRAC('Client Info'!M1914,Reference!$C$4)&gt;=4,YEARFRAC('Client Info'!M1914,Reference!$C$4)&lt;=7),15,IF(YEARFRAC('Client Info'!M1914,Reference!$C$4)&gt;=8,25,IF(YEARFRAC('Client Info'!M1914,Reference!$C$4)=YEARFRAC('Client Info'!M1914,Reference!$C$4),0,0))))))))</f>
        <v/>
      </c>
      <c r="D1914" s="19">
        <f>IF(OR('Client Info'!J1914=Reference!$A$7),0,IF(OR(Reference!$A$5='Client Info'!J1914, 'Client Info'!J1914=Reference!$A$19,'Client Info'!J1914=Reference!$A$23,'Client Info'!J1914=Reference!$A$12),25, IF(OR('Client Info'!J1914=Reference!$A$6, 'Client Info'!J1914=Reference!$A$16),15, IF(OR('Client Info'!J1914=Reference!$A$4,'Client Info'!J1914=Reference!$A$13,'Client Info'!J1914=Reference!$A$17,),5,0))))</f>
        <v>0</v>
      </c>
      <c r="E1914" s="19">
        <f>IF('Client Info'!O1914&lt;Reference!$E$5,0,IF(AND('Client Info'!O1914&gt;=Reference!$E$5,'Client Info'!O1914&lt;Reference!$E$6),5,IF(AND('Client Info'!O1914&gt;=Reference!$E$6,'Client Info'!O1914&lt;Reference!$E$7),15,IF(Reference!$E$7&lt;='Client Info'!O1914,25))))</f>
        <v>0</v>
      </c>
      <c r="F1914" s="19">
        <f>IF(OR('Client Info'!R1914=Reference!$B$4,'Client Info'!R1914=Reference!$B$5,'Client Info'!R1914=Reference!$B$6),25,0)</f>
        <v>0</v>
      </c>
      <c r="G1914" s="19">
        <f t="shared" si="31"/>
        <v>0</v>
      </c>
      <c r="H1914" s="19" t="e">
        <v>#N/A</v>
      </c>
    </row>
    <row r="1915" spans="1:8" x14ac:dyDescent="0.35">
      <c r="A1915" s="7" t="e">
        <f>VLOOKUP(B1915,'Client Info'!$A:$B,2, FALSE)</f>
        <v>#N/A</v>
      </c>
      <c r="B1915" s="19">
        <f>'Client Info'!A1915</f>
        <v>0</v>
      </c>
      <c r="C1915" s="19" t="str">
        <f>(IF('Client Info'!M1915="","",(IF(YEARFRAC('Client Info'!M1915,Reference!$C$4)&lt;1,0,IF(AND(YEARFRAC('Client Info'!M1915,Reference!$C$4)&gt;=1,YEARFRAC('Client Info'!M1915,Reference!$C$4)&lt;=3),5,IF(AND(YEARFRAC('Client Info'!M1915,Reference!$C$4)&gt;=4,YEARFRAC('Client Info'!M1915,Reference!$C$4)&lt;=7),15,IF(YEARFRAC('Client Info'!M1915,Reference!$C$4)&gt;=8,25,IF(YEARFRAC('Client Info'!M1915,Reference!$C$4)=YEARFRAC('Client Info'!M1915,Reference!$C$4),0,0))))))))</f>
        <v/>
      </c>
      <c r="D1915" s="19">
        <f>IF(OR('Client Info'!J1915=Reference!$A$7),0,IF(OR(Reference!$A$5='Client Info'!J1915, 'Client Info'!J1915=Reference!$A$19,'Client Info'!J1915=Reference!$A$23,'Client Info'!J1915=Reference!$A$12),25, IF(OR('Client Info'!J1915=Reference!$A$6, 'Client Info'!J1915=Reference!$A$16),15, IF(OR('Client Info'!J1915=Reference!$A$4,'Client Info'!J1915=Reference!$A$13,'Client Info'!J1915=Reference!$A$17,),5,0))))</f>
        <v>0</v>
      </c>
      <c r="E1915" s="19">
        <f>IF('Client Info'!O1915&lt;Reference!$E$5,0,IF(AND('Client Info'!O1915&gt;=Reference!$E$5,'Client Info'!O1915&lt;Reference!$E$6),5,IF(AND('Client Info'!O1915&gt;=Reference!$E$6,'Client Info'!O1915&lt;Reference!$E$7),15,IF(Reference!$E$7&lt;='Client Info'!O1915,25))))</f>
        <v>0</v>
      </c>
      <c r="F1915" s="19">
        <f>IF(OR('Client Info'!R1915=Reference!$B$4,'Client Info'!R1915=Reference!$B$5,'Client Info'!R1915=Reference!$B$6),25,0)</f>
        <v>0</v>
      </c>
      <c r="G1915" s="19">
        <f t="shared" si="31"/>
        <v>0</v>
      </c>
      <c r="H1915" s="19" t="e">
        <v>#N/A</v>
      </c>
    </row>
    <row r="1916" spans="1:8" x14ac:dyDescent="0.35">
      <c r="A1916" s="7" t="e">
        <f>VLOOKUP(B1916,'Client Info'!$A:$B,2, FALSE)</f>
        <v>#N/A</v>
      </c>
      <c r="B1916" s="19">
        <f>'Client Info'!A1916</f>
        <v>0</v>
      </c>
      <c r="C1916" s="19" t="str">
        <f>(IF('Client Info'!M1916="","",(IF(YEARFRAC('Client Info'!M1916,Reference!$C$4)&lt;1,0,IF(AND(YEARFRAC('Client Info'!M1916,Reference!$C$4)&gt;=1,YEARFRAC('Client Info'!M1916,Reference!$C$4)&lt;=3),5,IF(AND(YEARFRAC('Client Info'!M1916,Reference!$C$4)&gt;=4,YEARFRAC('Client Info'!M1916,Reference!$C$4)&lt;=7),15,IF(YEARFRAC('Client Info'!M1916,Reference!$C$4)&gt;=8,25,IF(YEARFRAC('Client Info'!M1916,Reference!$C$4)=YEARFRAC('Client Info'!M1916,Reference!$C$4),0,0))))))))</f>
        <v/>
      </c>
      <c r="D1916" s="19">
        <f>IF(OR('Client Info'!J1916=Reference!$A$7),0,IF(OR(Reference!$A$5='Client Info'!J1916, 'Client Info'!J1916=Reference!$A$19,'Client Info'!J1916=Reference!$A$23,'Client Info'!J1916=Reference!$A$12),25, IF(OR('Client Info'!J1916=Reference!$A$6, 'Client Info'!J1916=Reference!$A$16),15, IF(OR('Client Info'!J1916=Reference!$A$4,'Client Info'!J1916=Reference!$A$13,'Client Info'!J1916=Reference!$A$17,),5,0))))</f>
        <v>0</v>
      </c>
      <c r="E1916" s="19">
        <f>IF('Client Info'!O1916&lt;Reference!$E$5,0,IF(AND('Client Info'!O1916&gt;=Reference!$E$5,'Client Info'!O1916&lt;Reference!$E$6),5,IF(AND('Client Info'!O1916&gt;=Reference!$E$6,'Client Info'!O1916&lt;Reference!$E$7),15,IF(Reference!$E$7&lt;='Client Info'!O1916,25))))</f>
        <v>0</v>
      </c>
      <c r="F1916" s="19">
        <f>IF(OR('Client Info'!R1916=Reference!$B$4,'Client Info'!R1916=Reference!$B$5,'Client Info'!R1916=Reference!$B$6),25,0)</f>
        <v>0</v>
      </c>
      <c r="G1916" s="19">
        <f t="shared" si="31"/>
        <v>0</v>
      </c>
      <c r="H1916" s="19" t="e">
        <v>#N/A</v>
      </c>
    </row>
    <row r="1917" spans="1:8" x14ac:dyDescent="0.35">
      <c r="A1917" s="7" t="e">
        <f>VLOOKUP(B1917,'Client Info'!$A:$B,2, FALSE)</f>
        <v>#N/A</v>
      </c>
      <c r="B1917" s="19">
        <f>'Client Info'!A1917</f>
        <v>0</v>
      </c>
      <c r="C1917" s="19" t="str">
        <f>(IF('Client Info'!M1917="","",(IF(YEARFRAC('Client Info'!M1917,Reference!$C$4)&lt;1,0,IF(AND(YEARFRAC('Client Info'!M1917,Reference!$C$4)&gt;=1,YEARFRAC('Client Info'!M1917,Reference!$C$4)&lt;=3),5,IF(AND(YEARFRAC('Client Info'!M1917,Reference!$C$4)&gt;=4,YEARFRAC('Client Info'!M1917,Reference!$C$4)&lt;=7),15,IF(YEARFRAC('Client Info'!M1917,Reference!$C$4)&gt;=8,25,IF(YEARFRAC('Client Info'!M1917,Reference!$C$4)=YEARFRAC('Client Info'!M1917,Reference!$C$4),0,0))))))))</f>
        <v/>
      </c>
      <c r="D1917" s="19">
        <f>IF(OR('Client Info'!J1917=Reference!$A$7),0,IF(OR(Reference!$A$5='Client Info'!J1917, 'Client Info'!J1917=Reference!$A$19,'Client Info'!J1917=Reference!$A$23,'Client Info'!J1917=Reference!$A$12),25, IF(OR('Client Info'!J1917=Reference!$A$6, 'Client Info'!J1917=Reference!$A$16),15, IF(OR('Client Info'!J1917=Reference!$A$4,'Client Info'!J1917=Reference!$A$13,'Client Info'!J1917=Reference!$A$17,),5,0))))</f>
        <v>0</v>
      </c>
      <c r="E1917" s="19">
        <f>IF('Client Info'!O1917&lt;Reference!$E$5,0,IF(AND('Client Info'!O1917&gt;=Reference!$E$5,'Client Info'!O1917&lt;Reference!$E$6),5,IF(AND('Client Info'!O1917&gt;=Reference!$E$6,'Client Info'!O1917&lt;Reference!$E$7),15,IF(Reference!$E$7&lt;='Client Info'!O1917,25))))</f>
        <v>0</v>
      </c>
      <c r="F1917" s="19">
        <f>IF(OR('Client Info'!R1917=Reference!$B$4,'Client Info'!R1917=Reference!$B$5,'Client Info'!R1917=Reference!$B$6),25,0)</f>
        <v>0</v>
      </c>
      <c r="G1917" s="19">
        <f t="shared" si="31"/>
        <v>0</v>
      </c>
      <c r="H1917" s="19" t="e">
        <v>#N/A</v>
      </c>
    </row>
    <row r="1918" spans="1:8" x14ac:dyDescent="0.35">
      <c r="A1918" s="7" t="e">
        <f>VLOOKUP(B1918,'Client Info'!$A:$B,2, FALSE)</f>
        <v>#N/A</v>
      </c>
      <c r="B1918" s="19">
        <f>'Client Info'!A1918</f>
        <v>0</v>
      </c>
      <c r="C1918" s="19" t="str">
        <f>(IF('Client Info'!M1918="","",(IF(YEARFRAC('Client Info'!M1918,Reference!$C$4)&lt;1,0,IF(AND(YEARFRAC('Client Info'!M1918,Reference!$C$4)&gt;=1,YEARFRAC('Client Info'!M1918,Reference!$C$4)&lt;=3),5,IF(AND(YEARFRAC('Client Info'!M1918,Reference!$C$4)&gt;=4,YEARFRAC('Client Info'!M1918,Reference!$C$4)&lt;=7),15,IF(YEARFRAC('Client Info'!M1918,Reference!$C$4)&gt;=8,25,IF(YEARFRAC('Client Info'!M1918,Reference!$C$4)=YEARFRAC('Client Info'!M1918,Reference!$C$4),0,0))))))))</f>
        <v/>
      </c>
      <c r="D1918" s="19">
        <f>IF(OR('Client Info'!J1918=Reference!$A$7),0,IF(OR(Reference!$A$5='Client Info'!J1918, 'Client Info'!J1918=Reference!$A$19,'Client Info'!J1918=Reference!$A$23,'Client Info'!J1918=Reference!$A$12),25, IF(OR('Client Info'!J1918=Reference!$A$6, 'Client Info'!J1918=Reference!$A$16),15, IF(OR('Client Info'!J1918=Reference!$A$4,'Client Info'!J1918=Reference!$A$13,'Client Info'!J1918=Reference!$A$17,),5,0))))</f>
        <v>0</v>
      </c>
      <c r="E1918" s="19">
        <f>IF('Client Info'!O1918&lt;Reference!$E$5,0,IF(AND('Client Info'!O1918&gt;=Reference!$E$5,'Client Info'!O1918&lt;Reference!$E$6),5,IF(AND('Client Info'!O1918&gt;=Reference!$E$6,'Client Info'!O1918&lt;Reference!$E$7),15,IF(Reference!$E$7&lt;='Client Info'!O1918,25))))</f>
        <v>0</v>
      </c>
      <c r="F1918" s="19">
        <f>IF(OR('Client Info'!R1918=Reference!$B$4,'Client Info'!R1918=Reference!$B$5,'Client Info'!R1918=Reference!$B$6),25,0)</f>
        <v>0</v>
      </c>
      <c r="G1918" s="19">
        <f t="shared" si="31"/>
        <v>0</v>
      </c>
      <c r="H1918" s="19" t="e">
        <v>#N/A</v>
      </c>
    </row>
    <row r="1919" spans="1:8" x14ac:dyDescent="0.35">
      <c r="A1919" s="7" t="e">
        <f>VLOOKUP(B1919,'Client Info'!$A:$B,2, FALSE)</f>
        <v>#N/A</v>
      </c>
      <c r="B1919" s="19">
        <f>'Client Info'!A1919</f>
        <v>0</v>
      </c>
      <c r="C1919" s="19" t="str">
        <f>(IF('Client Info'!M1919="","",(IF(YEARFRAC('Client Info'!M1919,Reference!$C$4)&lt;1,0,IF(AND(YEARFRAC('Client Info'!M1919,Reference!$C$4)&gt;=1,YEARFRAC('Client Info'!M1919,Reference!$C$4)&lt;=3),5,IF(AND(YEARFRAC('Client Info'!M1919,Reference!$C$4)&gt;=4,YEARFRAC('Client Info'!M1919,Reference!$C$4)&lt;=7),15,IF(YEARFRAC('Client Info'!M1919,Reference!$C$4)&gt;=8,25,IF(YEARFRAC('Client Info'!M1919,Reference!$C$4)=YEARFRAC('Client Info'!M1919,Reference!$C$4),0,0))))))))</f>
        <v/>
      </c>
      <c r="D1919" s="19">
        <f>IF(OR('Client Info'!J1919=Reference!$A$7),0,IF(OR(Reference!$A$5='Client Info'!J1919, 'Client Info'!J1919=Reference!$A$19,'Client Info'!J1919=Reference!$A$23,'Client Info'!J1919=Reference!$A$12),25, IF(OR('Client Info'!J1919=Reference!$A$6, 'Client Info'!J1919=Reference!$A$16),15, IF(OR('Client Info'!J1919=Reference!$A$4,'Client Info'!J1919=Reference!$A$13,'Client Info'!J1919=Reference!$A$17,),5,0))))</f>
        <v>0</v>
      </c>
      <c r="E1919" s="19">
        <f>IF('Client Info'!O1919&lt;Reference!$E$5,0,IF(AND('Client Info'!O1919&gt;=Reference!$E$5,'Client Info'!O1919&lt;Reference!$E$6),5,IF(AND('Client Info'!O1919&gt;=Reference!$E$6,'Client Info'!O1919&lt;Reference!$E$7),15,IF(Reference!$E$7&lt;='Client Info'!O1919,25))))</f>
        <v>0</v>
      </c>
      <c r="F1919" s="19">
        <f>IF(OR('Client Info'!R1919=Reference!$B$4,'Client Info'!R1919=Reference!$B$5,'Client Info'!R1919=Reference!$B$6),25,0)</f>
        <v>0</v>
      </c>
      <c r="G1919" s="19">
        <f t="shared" si="31"/>
        <v>0</v>
      </c>
      <c r="H1919" s="19" t="e">
        <v>#N/A</v>
      </c>
    </row>
    <row r="1920" spans="1:8" x14ac:dyDescent="0.35">
      <c r="A1920" s="7" t="e">
        <f>VLOOKUP(B1920,'Client Info'!$A:$B,2, FALSE)</f>
        <v>#N/A</v>
      </c>
      <c r="B1920" s="19">
        <f>'Client Info'!A1920</f>
        <v>0</v>
      </c>
      <c r="C1920" s="19" t="str">
        <f>(IF('Client Info'!M1920="","",(IF(YEARFRAC('Client Info'!M1920,Reference!$C$4)&lt;1,0,IF(AND(YEARFRAC('Client Info'!M1920,Reference!$C$4)&gt;=1,YEARFRAC('Client Info'!M1920,Reference!$C$4)&lt;=3),5,IF(AND(YEARFRAC('Client Info'!M1920,Reference!$C$4)&gt;=4,YEARFRAC('Client Info'!M1920,Reference!$C$4)&lt;=7),15,IF(YEARFRAC('Client Info'!M1920,Reference!$C$4)&gt;=8,25,IF(YEARFRAC('Client Info'!M1920,Reference!$C$4)=YEARFRAC('Client Info'!M1920,Reference!$C$4),0,0))))))))</f>
        <v/>
      </c>
      <c r="D1920" s="19">
        <f>IF(OR('Client Info'!J1920=Reference!$A$7),0,IF(OR(Reference!$A$5='Client Info'!J1920, 'Client Info'!J1920=Reference!$A$19,'Client Info'!J1920=Reference!$A$23,'Client Info'!J1920=Reference!$A$12),25, IF(OR('Client Info'!J1920=Reference!$A$6, 'Client Info'!J1920=Reference!$A$16),15, IF(OR('Client Info'!J1920=Reference!$A$4,'Client Info'!J1920=Reference!$A$13,'Client Info'!J1920=Reference!$A$17,),5,0))))</f>
        <v>0</v>
      </c>
      <c r="E1920" s="19">
        <f>IF('Client Info'!O1920&lt;Reference!$E$5,0,IF(AND('Client Info'!O1920&gt;=Reference!$E$5,'Client Info'!O1920&lt;Reference!$E$6),5,IF(AND('Client Info'!O1920&gt;=Reference!$E$6,'Client Info'!O1920&lt;Reference!$E$7),15,IF(Reference!$E$7&lt;='Client Info'!O1920,25))))</f>
        <v>0</v>
      </c>
      <c r="F1920" s="19">
        <f>IF(OR('Client Info'!R1920=Reference!$B$4,'Client Info'!R1920=Reference!$B$5,'Client Info'!R1920=Reference!$B$6),25,0)</f>
        <v>0</v>
      </c>
      <c r="G1920" s="19">
        <f t="shared" si="31"/>
        <v>0</v>
      </c>
      <c r="H1920" s="19" t="e">
        <v>#N/A</v>
      </c>
    </row>
    <row r="1921" spans="1:8" x14ac:dyDescent="0.35">
      <c r="A1921" s="7" t="e">
        <f>VLOOKUP(B1921,'Client Info'!$A:$B,2, FALSE)</f>
        <v>#N/A</v>
      </c>
      <c r="B1921" s="19">
        <f>'Client Info'!A1921</f>
        <v>0</v>
      </c>
      <c r="C1921" s="19" t="str">
        <f>(IF('Client Info'!M1921="","",(IF(YEARFRAC('Client Info'!M1921,Reference!$C$4)&lt;1,0,IF(AND(YEARFRAC('Client Info'!M1921,Reference!$C$4)&gt;=1,YEARFRAC('Client Info'!M1921,Reference!$C$4)&lt;=3),5,IF(AND(YEARFRAC('Client Info'!M1921,Reference!$C$4)&gt;=4,YEARFRAC('Client Info'!M1921,Reference!$C$4)&lt;=7),15,IF(YEARFRAC('Client Info'!M1921,Reference!$C$4)&gt;=8,25,IF(YEARFRAC('Client Info'!M1921,Reference!$C$4)=YEARFRAC('Client Info'!M1921,Reference!$C$4),0,0))))))))</f>
        <v/>
      </c>
      <c r="D1921" s="19">
        <f>IF(OR('Client Info'!J1921=Reference!$A$7),0,IF(OR(Reference!$A$5='Client Info'!J1921, 'Client Info'!J1921=Reference!$A$19,'Client Info'!J1921=Reference!$A$23,'Client Info'!J1921=Reference!$A$12),25, IF(OR('Client Info'!J1921=Reference!$A$6, 'Client Info'!J1921=Reference!$A$16),15, IF(OR('Client Info'!J1921=Reference!$A$4,'Client Info'!J1921=Reference!$A$13,'Client Info'!J1921=Reference!$A$17,),5,0))))</f>
        <v>0</v>
      </c>
      <c r="E1921" s="19">
        <f>IF('Client Info'!O1921&lt;Reference!$E$5,0,IF(AND('Client Info'!O1921&gt;=Reference!$E$5,'Client Info'!O1921&lt;Reference!$E$6),5,IF(AND('Client Info'!O1921&gt;=Reference!$E$6,'Client Info'!O1921&lt;Reference!$E$7),15,IF(Reference!$E$7&lt;='Client Info'!O1921,25))))</f>
        <v>0</v>
      </c>
      <c r="F1921" s="19">
        <f>IF(OR('Client Info'!R1921=Reference!$B$4,'Client Info'!R1921=Reference!$B$5,'Client Info'!R1921=Reference!$B$6),25,0)</f>
        <v>0</v>
      </c>
      <c r="G1921" s="19">
        <f t="shared" si="31"/>
        <v>0</v>
      </c>
      <c r="H1921" s="19" t="e">
        <v>#N/A</v>
      </c>
    </row>
    <row r="1922" spans="1:8" x14ac:dyDescent="0.35">
      <c r="A1922" s="7" t="e">
        <f>VLOOKUP(B1922,'Client Info'!$A:$B,2, FALSE)</f>
        <v>#N/A</v>
      </c>
      <c r="B1922" s="19">
        <f>'Client Info'!A1922</f>
        <v>0</v>
      </c>
      <c r="C1922" s="19" t="str">
        <f>(IF('Client Info'!M1922="","",(IF(YEARFRAC('Client Info'!M1922,Reference!$C$4)&lt;1,0,IF(AND(YEARFRAC('Client Info'!M1922,Reference!$C$4)&gt;=1,YEARFRAC('Client Info'!M1922,Reference!$C$4)&lt;=3),5,IF(AND(YEARFRAC('Client Info'!M1922,Reference!$C$4)&gt;=4,YEARFRAC('Client Info'!M1922,Reference!$C$4)&lt;=7),15,IF(YEARFRAC('Client Info'!M1922,Reference!$C$4)&gt;=8,25,IF(YEARFRAC('Client Info'!M1922,Reference!$C$4)=YEARFRAC('Client Info'!M1922,Reference!$C$4),0,0))))))))</f>
        <v/>
      </c>
      <c r="D1922" s="19">
        <f>IF(OR('Client Info'!J1922=Reference!$A$7),0,IF(OR(Reference!$A$5='Client Info'!J1922, 'Client Info'!J1922=Reference!$A$19,'Client Info'!J1922=Reference!$A$23,'Client Info'!J1922=Reference!$A$12),25, IF(OR('Client Info'!J1922=Reference!$A$6, 'Client Info'!J1922=Reference!$A$16),15, IF(OR('Client Info'!J1922=Reference!$A$4,'Client Info'!J1922=Reference!$A$13,'Client Info'!J1922=Reference!$A$17,),5,0))))</f>
        <v>0</v>
      </c>
      <c r="E1922" s="19">
        <f>IF('Client Info'!O1922&lt;Reference!$E$5,0,IF(AND('Client Info'!O1922&gt;=Reference!$E$5,'Client Info'!O1922&lt;Reference!$E$6),5,IF(AND('Client Info'!O1922&gt;=Reference!$E$6,'Client Info'!O1922&lt;Reference!$E$7),15,IF(Reference!$E$7&lt;='Client Info'!O1922,25))))</f>
        <v>0</v>
      </c>
      <c r="F1922" s="19">
        <f>IF(OR('Client Info'!R1922=Reference!$B$4,'Client Info'!R1922=Reference!$B$5,'Client Info'!R1922=Reference!$B$6),25,0)</f>
        <v>0</v>
      </c>
      <c r="G1922" s="19">
        <f t="shared" si="31"/>
        <v>0</v>
      </c>
      <c r="H1922" s="19" t="e">
        <v>#N/A</v>
      </c>
    </row>
    <row r="1923" spans="1:8" x14ac:dyDescent="0.35">
      <c r="A1923" s="7" t="e">
        <f>VLOOKUP(B1923,'Client Info'!$A:$B,2, FALSE)</f>
        <v>#N/A</v>
      </c>
      <c r="B1923" s="19">
        <f>'Client Info'!A1923</f>
        <v>0</v>
      </c>
      <c r="C1923" s="19" t="str">
        <f>(IF('Client Info'!M1923="","",(IF(YEARFRAC('Client Info'!M1923,Reference!$C$4)&lt;1,0,IF(AND(YEARFRAC('Client Info'!M1923,Reference!$C$4)&gt;=1,YEARFRAC('Client Info'!M1923,Reference!$C$4)&lt;=3),5,IF(AND(YEARFRAC('Client Info'!M1923,Reference!$C$4)&gt;=4,YEARFRAC('Client Info'!M1923,Reference!$C$4)&lt;=7),15,IF(YEARFRAC('Client Info'!M1923,Reference!$C$4)&gt;=8,25,IF(YEARFRAC('Client Info'!M1923,Reference!$C$4)=YEARFRAC('Client Info'!M1923,Reference!$C$4),0,0))))))))</f>
        <v/>
      </c>
      <c r="D1923" s="19">
        <f>IF(OR('Client Info'!J1923=Reference!$A$7),0,IF(OR(Reference!$A$5='Client Info'!J1923, 'Client Info'!J1923=Reference!$A$19,'Client Info'!J1923=Reference!$A$23,'Client Info'!J1923=Reference!$A$12),25, IF(OR('Client Info'!J1923=Reference!$A$6, 'Client Info'!J1923=Reference!$A$16),15, IF(OR('Client Info'!J1923=Reference!$A$4,'Client Info'!J1923=Reference!$A$13,'Client Info'!J1923=Reference!$A$17,),5,0))))</f>
        <v>0</v>
      </c>
      <c r="E1923" s="19">
        <f>IF('Client Info'!O1923&lt;Reference!$E$5,0,IF(AND('Client Info'!O1923&gt;=Reference!$E$5,'Client Info'!O1923&lt;Reference!$E$6),5,IF(AND('Client Info'!O1923&gt;=Reference!$E$6,'Client Info'!O1923&lt;Reference!$E$7),15,IF(Reference!$E$7&lt;='Client Info'!O1923,25))))</f>
        <v>0</v>
      </c>
      <c r="F1923" s="19">
        <f>IF(OR('Client Info'!R1923=Reference!$B$4,'Client Info'!R1923=Reference!$B$5,'Client Info'!R1923=Reference!$B$6),25,0)</f>
        <v>0</v>
      </c>
      <c r="G1923" s="19">
        <f t="shared" si="31"/>
        <v>0</v>
      </c>
      <c r="H1923" s="19" t="e">
        <v>#N/A</v>
      </c>
    </row>
    <row r="1924" spans="1:8" x14ac:dyDescent="0.35">
      <c r="A1924" s="7" t="e">
        <f>VLOOKUP(B1924,'Client Info'!$A:$B,2, FALSE)</f>
        <v>#N/A</v>
      </c>
      <c r="B1924" s="19">
        <f>'Client Info'!A1924</f>
        <v>0</v>
      </c>
      <c r="C1924" s="19" t="str">
        <f>(IF('Client Info'!M1924="","",(IF(YEARFRAC('Client Info'!M1924,Reference!$C$4)&lt;1,0,IF(AND(YEARFRAC('Client Info'!M1924,Reference!$C$4)&gt;=1,YEARFRAC('Client Info'!M1924,Reference!$C$4)&lt;=3),5,IF(AND(YEARFRAC('Client Info'!M1924,Reference!$C$4)&gt;=4,YEARFRAC('Client Info'!M1924,Reference!$C$4)&lt;=7),15,IF(YEARFRAC('Client Info'!M1924,Reference!$C$4)&gt;=8,25,IF(YEARFRAC('Client Info'!M1924,Reference!$C$4)=YEARFRAC('Client Info'!M1924,Reference!$C$4),0,0))))))))</f>
        <v/>
      </c>
      <c r="D1924" s="19">
        <f>IF(OR('Client Info'!J1924=Reference!$A$7),0,IF(OR(Reference!$A$5='Client Info'!J1924, 'Client Info'!J1924=Reference!$A$19,'Client Info'!J1924=Reference!$A$23,'Client Info'!J1924=Reference!$A$12),25, IF(OR('Client Info'!J1924=Reference!$A$6, 'Client Info'!J1924=Reference!$A$16),15, IF(OR('Client Info'!J1924=Reference!$A$4,'Client Info'!J1924=Reference!$A$13,'Client Info'!J1924=Reference!$A$17,),5,0))))</f>
        <v>0</v>
      </c>
      <c r="E1924" s="19">
        <f>IF('Client Info'!O1924&lt;Reference!$E$5,0,IF(AND('Client Info'!O1924&gt;=Reference!$E$5,'Client Info'!O1924&lt;Reference!$E$6),5,IF(AND('Client Info'!O1924&gt;=Reference!$E$6,'Client Info'!O1924&lt;Reference!$E$7),15,IF(Reference!$E$7&lt;='Client Info'!O1924,25))))</f>
        <v>0</v>
      </c>
      <c r="F1924" s="19">
        <f>IF(OR('Client Info'!R1924=Reference!$B$4,'Client Info'!R1924=Reference!$B$5,'Client Info'!R1924=Reference!$B$6),25,0)</f>
        <v>0</v>
      </c>
      <c r="G1924" s="19">
        <f t="shared" si="31"/>
        <v>0</v>
      </c>
      <c r="H1924" s="19" t="e">
        <v>#N/A</v>
      </c>
    </row>
    <row r="1925" spans="1:8" x14ac:dyDescent="0.35">
      <c r="A1925" s="7" t="e">
        <f>VLOOKUP(B1925,'Client Info'!$A:$B,2, FALSE)</f>
        <v>#N/A</v>
      </c>
      <c r="B1925" s="19">
        <f>'Client Info'!A1925</f>
        <v>0</v>
      </c>
      <c r="C1925" s="19" t="str">
        <f>(IF('Client Info'!M1925="","",(IF(YEARFRAC('Client Info'!M1925,Reference!$C$4)&lt;1,0,IF(AND(YEARFRAC('Client Info'!M1925,Reference!$C$4)&gt;=1,YEARFRAC('Client Info'!M1925,Reference!$C$4)&lt;=3),5,IF(AND(YEARFRAC('Client Info'!M1925,Reference!$C$4)&gt;=4,YEARFRAC('Client Info'!M1925,Reference!$C$4)&lt;=7),15,IF(YEARFRAC('Client Info'!M1925,Reference!$C$4)&gt;=8,25,IF(YEARFRAC('Client Info'!M1925,Reference!$C$4)=YEARFRAC('Client Info'!M1925,Reference!$C$4),0,0))))))))</f>
        <v/>
      </c>
      <c r="D1925" s="19">
        <f>IF(OR('Client Info'!J1925=Reference!$A$7),0,IF(OR(Reference!$A$5='Client Info'!J1925, 'Client Info'!J1925=Reference!$A$19,'Client Info'!J1925=Reference!$A$23,'Client Info'!J1925=Reference!$A$12),25, IF(OR('Client Info'!J1925=Reference!$A$6, 'Client Info'!J1925=Reference!$A$16),15, IF(OR('Client Info'!J1925=Reference!$A$4,'Client Info'!J1925=Reference!$A$13,'Client Info'!J1925=Reference!$A$17,),5,0))))</f>
        <v>0</v>
      </c>
      <c r="E1925" s="19">
        <f>IF('Client Info'!O1925&lt;Reference!$E$5,0,IF(AND('Client Info'!O1925&gt;=Reference!$E$5,'Client Info'!O1925&lt;Reference!$E$6),5,IF(AND('Client Info'!O1925&gt;=Reference!$E$6,'Client Info'!O1925&lt;Reference!$E$7),15,IF(Reference!$E$7&lt;='Client Info'!O1925,25))))</f>
        <v>0</v>
      </c>
      <c r="F1925" s="19">
        <f>IF(OR('Client Info'!R1925=Reference!$B$4,'Client Info'!R1925=Reference!$B$5,'Client Info'!R1925=Reference!$B$6),25,0)</f>
        <v>0</v>
      </c>
      <c r="G1925" s="19">
        <f t="shared" si="31"/>
        <v>0</v>
      </c>
      <c r="H1925" s="19" t="e">
        <v>#N/A</v>
      </c>
    </row>
    <row r="1926" spans="1:8" x14ac:dyDescent="0.35">
      <c r="A1926" s="7" t="e">
        <f>VLOOKUP(B1926,'Client Info'!$A:$B,2, FALSE)</f>
        <v>#N/A</v>
      </c>
      <c r="B1926" s="19">
        <f>'Client Info'!A1926</f>
        <v>0</v>
      </c>
      <c r="C1926" s="19" t="str">
        <f>(IF('Client Info'!M1926="","",(IF(YEARFRAC('Client Info'!M1926,Reference!$C$4)&lt;1,0,IF(AND(YEARFRAC('Client Info'!M1926,Reference!$C$4)&gt;=1,YEARFRAC('Client Info'!M1926,Reference!$C$4)&lt;=3),5,IF(AND(YEARFRAC('Client Info'!M1926,Reference!$C$4)&gt;=4,YEARFRAC('Client Info'!M1926,Reference!$C$4)&lt;=7),15,IF(YEARFRAC('Client Info'!M1926,Reference!$C$4)&gt;=8,25,IF(YEARFRAC('Client Info'!M1926,Reference!$C$4)=YEARFRAC('Client Info'!M1926,Reference!$C$4),0,0))))))))</f>
        <v/>
      </c>
      <c r="D1926" s="19">
        <f>IF(OR('Client Info'!J1926=Reference!$A$7),0,IF(OR(Reference!$A$5='Client Info'!J1926, 'Client Info'!J1926=Reference!$A$19,'Client Info'!J1926=Reference!$A$23,'Client Info'!J1926=Reference!$A$12),25, IF(OR('Client Info'!J1926=Reference!$A$6, 'Client Info'!J1926=Reference!$A$16),15, IF(OR('Client Info'!J1926=Reference!$A$4,'Client Info'!J1926=Reference!$A$13,'Client Info'!J1926=Reference!$A$17,),5,0))))</f>
        <v>0</v>
      </c>
      <c r="E1926" s="19">
        <f>IF('Client Info'!O1926&lt;Reference!$E$5,0,IF(AND('Client Info'!O1926&gt;=Reference!$E$5,'Client Info'!O1926&lt;Reference!$E$6),5,IF(AND('Client Info'!O1926&gt;=Reference!$E$6,'Client Info'!O1926&lt;Reference!$E$7),15,IF(Reference!$E$7&lt;='Client Info'!O1926,25))))</f>
        <v>0</v>
      </c>
      <c r="F1926" s="19">
        <f>IF(OR('Client Info'!R1926=Reference!$B$4,'Client Info'!R1926=Reference!$B$5,'Client Info'!R1926=Reference!$B$6),25,0)</f>
        <v>0</v>
      </c>
      <c r="G1926" s="19">
        <f t="shared" si="31"/>
        <v>0</v>
      </c>
      <c r="H1926" s="19" t="e">
        <v>#N/A</v>
      </c>
    </row>
    <row r="1927" spans="1:8" x14ac:dyDescent="0.35">
      <c r="A1927" s="7" t="e">
        <f>VLOOKUP(B1927,'Client Info'!$A:$B,2, FALSE)</f>
        <v>#N/A</v>
      </c>
      <c r="B1927" s="19">
        <f>'Client Info'!A1927</f>
        <v>0</v>
      </c>
      <c r="C1927" s="19" t="str">
        <f>(IF('Client Info'!M1927="","",(IF(YEARFRAC('Client Info'!M1927,Reference!$C$4)&lt;1,0,IF(AND(YEARFRAC('Client Info'!M1927,Reference!$C$4)&gt;=1,YEARFRAC('Client Info'!M1927,Reference!$C$4)&lt;=3),5,IF(AND(YEARFRAC('Client Info'!M1927,Reference!$C$4)&gt;=4,YEARFRAC('Client Info'!M1927,Reference!$C$4)&lt;=7),15,IF(YEARFRAC('Client Info'!M1927,Reference!$C$4)&gt;=8,25,IF(YEARFRAC('Client Info'!M1927,Reference!$C$4)=YEARFRAC('Client Info'!M1927,Reference!$C$4),0,0))))))))</f>
        <v/>
      </c>
      <c r="D1927" s="19">
        <f>IF(OR('Client Info'!J1927=Reference!$A$7),0,IF(OR(Reference!$A$5='Client Info'!J1927, 'Client Info'!J1927=Reference!$A$19,'Client Info'!J1927=Reference!$A$23,'Client Info'!J1927=Reference!$A$12),25, IF(OR('Client Info'!J1927=Reference!$A$6, 'Client Info'!J1927=Reference!$A$16),15, IF(OR('Client Info'!J1927=Reference!$A$4,'Client Info'!J1927=Reference!$A$13,'Client Info'!J1927=Reference!$A$17,),5,0))))</f>
        <v>0</v>
      </c>
      <c r="E1927" s="19">
        <f>IF('Client Info'!O1927&lt;Reference!$E$5,0,IF(AND('Client Info'!O1927&gt;=Reference!$E$5,'Client Info'!O1927&lt;Reference!$E$6),5,IF(AND('Client Info'!O1927&gt;=Reference!$E$6,'Client Info'!O1927&lt;Reference!$E$7),15,IF(Reference!$E$7&lt;='Client Info'!O1927,25))))</f>
        <v>0</v>
      </c>
      <c r="F1927" s="19">
        <f>IF(OR('Client Info'!R1927=Reference!$B$4,'Client Info'!R1927=Reference!$B$5,'Client Info'!R1927=Reference!$B$6),25,0)</f>
        <v>0</v>
      </c>
      <c r="G1927" s="19">
        <f t="shared" si="31"/>
        <v>0</v>
      </c>
      <c r="H1927" s="19" t="e">
        <v>#N/A</v>
      </c>
    </row>
    <row r="1928" spans="1:8" x14ac:dyDescent="0.35">
      <c r="A1928" s="7" t="e">
        <f>VLOOKUP(B1928,'Client Info'!$A:$B,2, FALSE)</f>
        <v>#N/A</v>
      </c>
      <c r="B1928" s="19">
        <f>'Client Info'!A1928</f>
        <v>0</v>
      </c>
      <c r="C1928" s="19" t="str">
        <f>(IF('Client Info'!M1928="","",(IF(YEARFRAC('Client Info'!M1928,Reference!$C$4)&lt;1,0,IF(AND(YEARFRAC('Client Info'!M1928,Reference!$C$4)&gt;=1,YEARFRAC('Client Info'!M1928,Reference!$C$4)&lt;=3),5,IF(AND(YEARFRAC('Client Info'!M1928,Reference!$C$4)&gt;=4,YEARFRAC('Client Info'!M1928,Reference!$C$4)&lt;=7),15,IF(YEARFRAC('Client Info'!M1928,Reference!$C$4)&gt;=8,25,IF(YEARFRAC('Client Info'!M1928,Reference!$C$4)=YEARFRAC('Client Info'!M1928,Reference!$C$4),0,0))))))))</f>
        <v/>
      </c>
      <c r="D1928" s="19">
        <f>IF(OR('Client Info'!J1928=Reference!$A$7),0,IF(OR(Reference!$A$5='Client Info'!J1928, 'Client Info'!J1928=Reference!$A$19,'Client Info'!J1928=Reference!$A$23,'Client Info'!J1928=Reference!$A$12),25, IF(OR('Client Info'!J1928=Reference!$A$6, 'Client Info'!J1928=Reference!$A$16),15, IF(OR('Client Info'!J1928=Reference!$A$4,'Client Info'!J1928=Reference!$A$13,'Client Info'!J1928=Reference!$A$17,),5,0))))</f>
        <v>0</v>
      </c>
      <c r="E1928" s="19">
        <f>IF('Client Info'!O1928&lt;Reference!$E$5,0,IF(AND('Client Info'!O1928&gt;=Reference!$E$5,'Client Info'!O1928&lt;Reference!$E$6),5,IF(AND('Client Info'!O1928&gt;=Reference!$E$6,'Client Info'!O1928&lt;Reference!$E$7),15,IF(Reference!$E$7&lt;='Client Info'!O1928,25))))</f>
        <v>0</v>
      </c>
      <c r="F1928" s="19">
        <f>IF(OR('Client Info'!R1928=Reference!$B$4,'Client Info'!R1928=Reference!$B$5,'Client Info'!R1928=Reference!$B$6),25,0)</f>
        <v>0</v>
      </c>
      <c r="G1928" s="19">
        <f t="shared" si="31"/>
        <v>0</v>
      </c>
      <c r="H1928" s="19" t="e">
        <v>#N/A</v>
      </c>
    </row>
    <row r="1929" spans="1:8" x14ac:dyDescent="0.35">
      <c r="A1929" s="7" t="e">
        <f>VLOOKUP(B1929,'Client Info'!$A:$B,2, FALSE)</f>
        <v>#N/A</v>
      </c>
      <c r="B1929" s="19">
        <f>'Client Info'!A1929</f>
        <v>0</v>
      </c>
      <c r="C1929" s="19" t="str">
        <f>(IF('Client Info'!M1929="","",(IF(YEARFRAC('Client Info'!M1929,Reference!$C$4)&lt;1,0,IF(AND(YEARFRAC('Client Info'!M1929,Reference!$C$4)&gt;=1,YEARFRAC('Client Info'!M1929,Reference!$C$4)&lt;=3),5,IF(AND(YEARFRAC('Client Info'!M1929,Reference!$C$4)&gt;=4,YEARFRAC('Client Info'!M1929,Reference!$C$4)&lt;=7),15,IF(YEARFRAC('Client Info'!M1929,Reference!$C$4)&gt;=8,25,IF(YEARFRAC('Client Info'!M1929,Reference!$C$4)=YEARFRAC('Client Info'!M1929,Reference!$C$4),0,0))))))))</f>
        <v/>
      </c>
      <c r="D1929" s="19">
        <f>IF(OR('Client Info'!J1929=Reference!$A$7),0,IF(OR(Reference!$A$5='Client Info'!J1929, 'Client Info'!J1929=Reference!$A$19,'Client Info'!J1929=Reference!$A$23,'Client Info'!J1929=Reference!$A$12),25, IF(OR('Client Info'!J1929=Reference!$A$6, 'Client Info'!J1929=Reference!$A$16),15, IF(OR('Client Info'!J1929=Reference!$A$4,'Client Info'!J1929=Reference!$A$13,'Client Info'!J1929=Reference!$A$17,),5,0))))</f>
        <v>0</v>
      </c>
      <c r="E1929" s="19">
        <f>IF('Client Info'!O1929&lt;Reference!$E$5,0,IF(AND('Client Info'!O1929&gt;=Reference!$E$5,'Client Info'!O1929&lt;Reference!$E$6),5,IF(AND('Client Info'!O1929&gt;=Reference!$E$6,'Client Info'!O1929&lt;Reference!$E$7),15,IF(Reference!$E$7&lt;='Client Info'!O1929,25))))</f>
        <v>0</v>
      </c>
      <c r="F1929" s="19">
        <f>IF(OR('Client Info'!R1929=Reference!$B$4,'Client Info'!R1929=Reference!$B$5,'Client Info'!R1929=Reference!$B$6),25,0)</f>
        <v>0</v>
      </c>
      <c r="G1929" s="19">
        <f t="shared" si="31"/>
        <v>0</v>
      </c>
      <c r="H1929" s="19" t="e">
        <v>#N/A</v>
      </c>
    </row>
    <row r="1930" spans="1:8" x14ac:dyDescent="0.35">
      <c r="A1930" s="7" t="e">
        <f>VLOOKUP(B1930,'Client Info'!$A:$B,2, FALSE)</f>
        <v>#N/A</v>
      </c>
      <c r="B1930" s="19">
        <f>'Client Info'!A1930</f>
        <v>0</v>
      </c>
      <c r="C1930" s="19" t="str">
        <f>(IF('Client Info'!M1930="","",(IF(YEARFRAC('Client Info'!M1930,Reference!$C$4)&lt;1,0,IF(AND(YEARFRAC('Client Info'!M1930,Reference!$C$4)&gt;=1,YEARFRAC('Client Info'!M1930,Reference!$C$4)&lt;=3),5,IF(AND(YEARFRAC('Client Info'!M1930,Reference!$C$4)&gt;=4,YEARFRAC('Client Info'!M1930,Reference!$C$4)&lt;=7),15,IF(YEARFRAC('Client Info'!M1930,Reference!$C$4)&gt;=8,25,IF(YEARFRAC('Client Info'!M1930,Reference!$C$4)=YEARFRAC('Client Info'!M1930,Reference!$C$4),0,0))))))))</f>
        <v/>
      </c>
      <c r="D1930" s="19">
        <f>IF(OR('Client Info'!J1930=Reference!$A$7),0,IF(OR(Reference!$A$5='Client Info'!J1930, 'Client Info'!J1930=Reference!$A$19,'Client Info'!J1930=Reference!$A$23,'Client Info'!J1930=Reference!$A$12),25, IF(OR('Client Info'!J1930=Reference!$A$6, 'Client Info'!J1930=Reference!$A$16),15, IF(OR('Client Info'!J1930=Reference!$A$4,'Client Info'!J1930=Reference!$A$13,'Client Info'!J1930=Reference!$A$17,),5,0))))</f>
        <v>0</v>
      </c>
      <c r="E1930" s="19">
        <f>IF('Client Info'!O1930&lt;Reference!$E$5,0,IF(AND('Client Info'!O1930&gt;=Reference!$E$5,'Client Info'!O1930&lt;Reference!$E$6),5,IF(AND('Client Info'!O1930&gt;=Reference!$E$6,'Client Info'!O1930&lt;Reference!$E$7),15,IF(Reference!$E$7&lt;='Client Info'!O1930,25))))</f>
        <v>0</v>
      </c>
      <c r="F1930" s="19">
        <f>IF(OR('Client Info'!R1930=Reference!$B$4,'Client Info'!R1930=Reference!$B$5,'Client Info'!R1930=Reference!$B$6),25,0)</f>
        <v>0</v>
      </c>
      <c r="G1930" s="19">
        <f t="shared" si="31"/>
        <v>0</v>
      </c>
      <c r="H1930" s="19" t="e">
        <v>#N/A</v>
      </c>
    </row>
    <row r="1931" spans="1:8" x14ac:dyDescent="0.35">
      <c r="A1931" s="7" t="e">
        <f>VLOOKUP(B1931,'Client Info'!$A:$B,2, FALSE)</f>
        <v>#N/A</v>
      </c>
      <c r="B1931" s="19">
        <f>'Client Info'!A1931</f>
        <v>0</v>
      </c>
      <c r="C1931" s="19" t="str">
        <f>(IF('Client Info'!M1931="","",(IF(YEARFRAC('Client Info'!M1931,Reference!$C$4)&lt;1,0,IF(AND(YEARFRAC('Client Info'!M1931,Reference!$C$4)&gt;=1,YEARFRAC('Client Info'!M1931,Reference!$C$4)&lt;=3),5,IF(AND(YEARFRAC('Client Info'!M1931,Reference!$C$4)&gt;=4,YEARFRAC('Client Info'!M1931,Reference!$C$4)&lt;=7),15,IF(YEARFRAC('Client Info'!M1931,Reference!$C$4)&gt;=8,25,IF(YEARFRAC('Client Info'!M1931,Reference!$C$4)=YEARFRAC('Client Info'!M1931,Reference!$C$4),0,0))))))))</f>
        <v/>
      </c>
      <c r="D1931" s="19">
        <f>IF(OR('Client Info'!J1931=Reference!$A$7),0,IF(OR(Reference!$A$5='Client Info'!J1931, 'Client Info'!J1931=Reference!$A$19,'Client Info'!J1931=Reference!$A$23,'Client Info'!J1931=Reference!$A$12),25, IF(OR('Client Info'!J1931=Reference!$A$6, 'Client Info'!J1931=Reference!$A$16),15, IF(OR('Client Info'!J1931=Reference!$A$4,'Client Info'!J1931=Reference!$A$13,'Client Info'!J1931=Reference!$A$17,),5,0))))</f>
        <v>0</v>
      </c>
      <c r="E1931" s="19">
        <f>IF('Client Info'!O1931&lt;Reference!$E$5,0,IF(AND('Client Info'!O1931&gt;=Reference!$E$5,'Client Info'!O1931&lt;Reference!$E$6),5,IF(AND('Client Info'!O1931&gt;=Reference!$E$6,'Client Info'!O1931&lt;Reference!$E$7),15,IF(Reference!$E$7&lt;='Client Info'!O1931,25))))</f>
        <v>0</v>
      </c>
      <c r="F1931" s="19">
        <f>IF(OR('Client Info'!R1931=Reference!$B$4,'Client Info'!R1931=Reference!$B$5,'Client Info'!R1931=Reference!$B$6),25,0)</f>
        <v>0</v>
      </c>
      <c r="G1931" s="19">
        <f t="shared" si="31"/>
        <v>0</v>
      </c>
      <c r="H1931" s="19" t="e">
        <v>#N/A</v>
      </c>
    </row>
    <row r="1932" spans="1:8" x14ac:dyDescent="0.35">
      <c r="A1932" s="7" t="e">
        <f>VLOOKUP(B1932,'Client Info'!$A:$B,2, FALSE)</f>
        <v>#N/A</v>
      </c>
      <c r="B1932" s="19">
        <f>'Client Info'!A1932</f>
        <v>0</v>
      </c>
      <c r="C1932" s="19" t="str">
        <f>(IF('Client Info'!M1932="","",(IF(YEARFRAC('Client Info'!M1932,Reference!$C$4)&lt;1,0,IF(AND(YEARFRAC('Client Info'!M1932,Reference!$C$4)&gt;=1,YEARFRAC('Client Info'!M1932,Reference!$C$4)&lt;=3),5,IF(AND(YEARFRAC('Client Info'!M1932,Reference!$C$4)&gt;=4,YEARFRAC('Client Info'!M1932,Reference!$C$4)&lt;=7),15,IF(YEARFRAC('Client Info'!M1932,Reference!$C$4)&gt;=8,25,IF(YEARFRAC('Client Info'!M1932,Reference!$C$4)=YEARFRAC('Client Info'!M1932,Reference!$C$4),0,0))))))))</f>
        <v/>
      </c>
      <c r="D1932" s="19">
        <f>IF(OR('Client Info'!J1932=Reference!$A$7),0,IF(OR(Reference!$A$5='Client Info'!J1932, 'Client Info'!J1932=Reference!$A$19,'Client Info'!J1932=Reference!$A$23,'Client Info'!J1932=Reference!$A$12),25, IF(OR('Client Info'!J1932=Reference!$A$6, 'Client Info'!J1932=Reference!$A$16),15, IF(OR('Client Info'!J1932=Reference!$A$4,'Client Info'!J1932=Reference!$A$13,'Client Info'!J1932=Reference!$A$17,),5,0))))</f>
        <v>0</v>
      </c>
      <c r="E1932" s="19">
        <f>IF('Client Info'!O1932&lt;Reference!$E$5,0,IF(AND('Client Info'!O1932&gt;=Reference!$E$5,'Client Info'!O1932&lt;Reference!$E$6),5,IF(AND('Client Info'!O1932&gt;=Reference!$E$6,'Client Info'!O1932&lt;Reference!$E$7),15,IF(Reference!$E$7&lt;='Client Info'!O1932,25))))</f>
        <v>0</v>
      </c>
      <c r="F1932" s="19">
        <f>IF(OR('Client Info'!R1932=Reference!$B$4,'Client Info'!R1932=Reference!$B$5,'Client Info'!R1932=Reference!$B$6),25,0)</f>
        <v>0</v>
      </c>
      <c r="G1932" s="19">
        <f t="shared" si="31"/>
        <v>0</v>
      </c>
      <c r="H1932" s="19" t="e">
        <v>#N/A</v>
      </c>
    </row>
    <row r="1933" spans="1:8" x14ac:dyDescent="0.35">
      <c r="A1933" s="7" t="e">
        <f>VLOOKUP(B1933,'Client Info'!$A:$B,2, FALSE)</f>
        <v>#N/A</v>
      </c>
      <c r="B1933" s="19">
        <f>'Client Info'!A1933</f>
        <v>0</v>
      </c>
      <c r="C1933" s="19" t="str">
        <f>(IF('Client Info'!M1933="","",(IF(YEARFRAC('Client Info'!M1933,Reference!$C$4)&lt;1,0,IF(AND(YEARFRAC('Client Info'!M1933,Reference!$C$4)&gt;=1,YEARFRAC('Client Info'!M1933,Reference!$C$4)&lt;=3),5,IF(AND(YEARFRAC('Client Info'!M1933,Reference!$C$4)&gt;=4,YEARFRAC('Client Info'!M1933,Reference!$C$4)&lt;=7),15,IF(YEARFRAC('Client Info'!M1933,Reference!$C$4)&gt;=8,25,IF(YEARFRAC('Client Info'!M1933,Reference!$C$4)=YEARFRAC('Client Info'!M1933,Reference!$C$4),0,0))))))))</f>
        <v/>
      </c>
      <c r="D1933" s="19">
        <f>IF(OR('Client Info'!J1933=Reference!$A$7),0,IF(OR(Reference!$A$5='Client Info'!J1933, 'Client Info'!J1933=Reference!$A$19,'Client Info'!J1933=Reference!$A$23,'Client Info'!J1933=Reference!$A$12),25, IF(OR('Client Info'!J1933=Reference!$A$6, 'Client Info'!J1933=Reference!$A$16),15, IF(OR('Client Info'!J1933=Reference!$A$4,'Client Info'!J1933=Reference!$A$13,'Client Info'!J1933=Reference!$A$17,),5,0))))</f>
        <v>0</v>
      </c>
      <c r="E1933" s="19">
        <f>IF('Client Info'!O1933&lt;Reference!$E$5,0,IF(AND('Client Info'!O1933&gt;=Reference!$E$5,'Client Info'!O1933&lt;Reference!$E$6),5,IF(AND('Client Info'!O1933&gt;=Reference!$E$6,'Client Info'!O1933&lt;Reference!$E$7),15,IF(Reference!$E$7&lt;='Client Info'!O1933,25))))</f>
        <v>0</v>
      </c>
      <c r="F1933" s="19">
        <f>IF(OR('Client Info'!R1933=Reference!$B$4,'Client Info'!R1933=Reference!$B$5,'Client Info'!R1933=Reference!$B$6),25,0)</f>
        <v>0</v>
      </c>
      <c r="G1933" s="19">
        <f t="shared" si="31"/>
        <v>0</v>
      </c>
      <c r="H1933" s="19" t="e">
        <v>#N/A</v>
      </c>
    </row>
    <row r="1934" spans="1:8" x14ac:dyDescent="0.35">
      <c r="A1934" s="7" t="e">
        <f>VLOOKUP(B1934,'Client Info'!$A:$B,2, FALSE)</f>
        <v>#N/A</v>
      </c>
      <c r="B1934" s="19">
        <f>'Client Info'!A1934</f>
        <v>0</v>
      </c>
      <c r="C1934" s="19" t="str">
        <f>(IF('Client Info'!M1934="","",(IF(YEARFRAC('Client Info'!M1934,Reference!$C$4)&lt;1,0,IF(AND(YEARFRAC('Client Info'!M1934,Reference!$C$4)&gt;=1,YEARFRAC('Client Info'!M1934,Reference!$C$4)&lt;=3),5,IF(AND(YEARFRAC('Client Info'!M1934,Reference!$C$4)&gt;=4,YEARFRAC('Client Info'!M1934,Reference!$C$4)&lt;=7),15,IF(YEARFRAC('Client Info'!M1934,Reference!$C$4)&gt;=8,25,IF(YEARFRAC('Client Info'!M1934,Reference!$C$4)=YEARFRAC('Client Info'!M1934,Reference!$C$4),0,0))))))))</f>
        <v/>
      </c>
      <c r="D1934" s="19">
        <f>IF(OR('Client Info'!J1934=Reference!$A$7),0,IF(OR(Reference!$A$5='Client Info'!J1934, 'Client Info'!J1934=Reference!$A$19,'Client Info'!J1934=Reference!$A$23,'Client Info'!J1934=Reference!$A$12),25, IF(OR('Client Info'!J1934=Reference!$A$6, 'Client Info'!J1934=Reference!$A$16),15, IF(OR('Client Info'!J1934=Reference!$A$4,'Client Info'!J1934=Reference!$A$13,'Client Info'!J1934=Reference!$A$17,),5,0))))</f>
        <v>0</v>
      </c>
      <c r="E1934" s="19">
        <f>IF('Client Info'!O1934&lt;Reference!$E$5,0,IF(AND('Client Info'!O1934&gt;=Reference!$E$5,'Client Info'!O1934&lt;Reference!$E$6),5,IF(AND('Client Info'!O1934&gt;=Reference!$E$6,'Client Info'!O1934&lt;Reference!$E$7),15,IF(Reference!$E$7&lt;='Client Info'!O1934,25))))</f>
        <v>0</v>
      </c>
      <c r="F1934" s="19">
        <f>IF(OR('Client Info'!R1934=Reference!$B$4,'Client Info'!R1934=Reference!$B$5,'Client Info'!R1934=Reference!$B$6),25,0)</f>
        <v>0</v>
      </c>
      <c r="G1934" s="19">
        <f t="shared" si="31"/>
        <v>0</v>
      </c>
      <c r="H1934" s="19" t="e">
        <v>#N/A</v>
      </c>
    </row>
    <row r="1935" spans="1:8" x14ac:dyDescent="0.35">
      <c r="A1935" s="7" t="e">
        <f>VLOOKUP(B1935,'Client Info'!$A:$B,2, FALSE)</f>
        <v>#N/A</v>
      </c>
      <c r="B1935" s="19">
        <f>'Client Info'!A1935</f>
        <v>0</v>
      </c>
      <c r="C1935" s="19" t="str">
        <f>(IF('Client Info'!M1935="","",(IF(YEARFRAC('Client Info'!M1935,Reference!$C$4)&lt;1,0,IF(AND(YEARFRAC('Client Info'!M1935,Reference!$C$4)&gt;=1,YEARFRAC('Client Info'!M1935,Reference!$C$4)&lt;=3),5,IF(AND(YEARFRAC('Client Info'!M1935,Reference!$C$4)&gt;=4,YEARFRAC('Client Info'!M1935,Reference!$C$4)&lt;=7),15,IF(YEARFRAC('Client Info'!M1935,Reference!$C$4)&gt;=8,25,IF(YEARFRAC('Client Info'!M1935,Reference!$C$4)=YEARFRAC('Client Info'!M1935,Reference!$C$4),0,0))))))))</f>
        <v/>
      </c>
      <c r="D1935" s="19">
        <f>IF(OR('Client Info'!J1935=Reference!$A$7),0,IF(OR(Reference!$A$5='Client Info'!J1935, 'Client Info'!J1935=Reference!$A$19,'Client Info'!J1935=Reference!$A$23,'Client Info'!J1935=Reference!$A$12),25, IF(OR('Client Info'!J1935=Reference!$A$6, 'Client Info'!J1935=Reference!$A$16),15, IF(OR('Client Info'!J1935=Reference!$A$4,'Client Info'!J1935=Reference!$A$13,'Client Info'!J1935=Reference!$A$17,),5,0))))</f>
        <v>0</v>
      </c>
      <c r="E1935" s="19">
        <f>IF('Client Info'!O1935&lt;Reference!$E$5,0,IF(AND('Client Info'!O1935&gt;=Reference!$E$5,'Client Info'!O1935&lt;Reference!$E$6),5,IF(AND('Client Info'!O1935&gt;=Reference!$E$6,'Client Info'!O1935&lt;Reference!$E$7),15,IF(Reference!$E$7&lt;='Client Info'!O1935,25))))</f>
        <v>0</v>
      </c>
      <c r="F1935" s="19">
        <f>IF(OR('Client Info'!R1935=Reference!$B$4,'Client Info'!R1935=Reference!$B$5,'Client Info'!R1935=Reference!$B$6),25,0)</f>
        <v>0</v>
      </c>
      <c r="G1935" s="19">
        <f t="shared" si="31"/>
        <v>0</v>
      </c>
      <c r="H1935" s="19" t="e">
        <v>#N/A</v>
      </c>
    </row>
    <row r="1936" spans="1:8" x14ac:dyDescent="0.35">
      <c r="A1936" s="7" t="e">
        <f>VLOOKUP(B1936,'Client Info'!$A:$B,2, FALSE)</f>
        <v>#N/A</v>
      </c>
      <c r="B1936" s="19">
        <f>'Client Info'!A1936</f>
        <v>0</v>
      </c>
      <c r="C1936" s="19" t="str">
        <f>(IF('Client Info'!M1936="","",(IF(YEARFRAC('Client Info'!M1936,Reference!$C$4)&lt;1,0,IF(AND(YEARFRAC('Client Info'!M1936,Reference!$C$4)&gt;=1,YEARFRAC('Client Info'!M1936,Reference!$C$4)&lt;=3),5,IF(AND(YEARFRAC('Client Info'!M1936,Reference!$C$4)&gt;=4,YEARFRAC('Client Info'!M1936,Reference!$C$4)&lt;=7),15,IF(YEARFRAC('Client Info'!M1936,Reference!$C$4)&gt;=8,25,IF(YEARFRAC('Client Info'!M1936,Reference!$C$4)=YEARFRAC('Client Info'!M1936,Reference!$C$4),0,0))))))))</f>
        <v/>
      </c>
      <c r="D1936" s="19">
        <f>IF(OR('Client Info'!J1936=Reference!$A$7),0,IF(OR(Reference!$A$5='Client Info'!J1936, 'Client Info'!J1936=Reference!$A$19,'Client Info'!J1936=Reference!$A$23,'Client Info'!J1936=Reference!$A$12),25, IF(OR('Client Info'!J1936=Reference!$A$6, 'Client Info'!J1936=Reference!$A$16),15, IF(OR('Client Info'!J1936=Reference!$A$4,'Client Info'!J1936=Reference!$A$13,'Client Info'!J1936=Reference!$A$17,),5,0))))</f>
        <v>0</v>
      </c>
      <c r="E1936" s="19">
        <f>IF('Client Info'!O1936&lt;Reference!$E$5,0,IF(AND('Client Info'!O1936&gt;=Reference!$E$5,'Client Info'!O1936&lt;Reference!$E$6),5,IF(AND('Client Info'!O1936&gt;=Reference!$E$6,'Client Info'!O1936&lt;Reference!$E$7),15,IF(Reference!$E$7&lt;='Client Info'!O1936,25))))</f>
        <v>0</v>
      </c>
      <c r="F1936" s="19">
        <f>IF(OR('Client Info'!R1936=Reference!$B$4,'Client Info'!R1936=Reference!$B$5,'Client Info'!R1936=Reference!$B$6),25,0)</f>
        <v>0</v>
      </c>
      <c r="G1936" s="19">
        <f t="shared" si="31"/>
        <v>0</v>
      </c>
      <c r="H1936" s="19" t="e">
        <v>#N/A</v>
      </c>
    </row>
    <row r="1937" spans="1:8" x14ac:dyDescent="0.35">
      <c r="A1937" s="7" t="e">
        <f>VLOOKUP(B1937,'Client Info'!$A:$B,2, FALSE)</f>
        <v>#N/A</v>
      </c>
      <c r="B1937" s="19">
        <f>'Client Info'!A1937</f>
        <v>0</v>
      </c>
      <c r="C1937" s="19" t="str">
        <f>(IF('Client Info'!M1937="","",(IF(YEARFRAC('Client Info'!M1937,Reference!$C$4)&lt;1,0,IF(AND(YEARFRAC('Client Info'!M1937,Reference!$C$4)&gt;=1,YEARFRAC('Client Info'!M1937,Reference!$C$4)&lt;=3),5,IF(AND(YEARFRAC('Client Info'!M1937,Reference!$C$4)&gt;=4,YEARFRAC('Client Info'!M1937,Reference!$C$4)&lt;=7),15,IF(YEARFRAC('Client Info'!M1937,Reference!$C$4)&gt;=8,25,IF(YEARFRAC('Client Info'!M1937,Reference!$C$4)=YEARFRAC('Client Info'!M1937,Reference!$C$4),0,0))))))))</f>
        <v/>
      </c>
      <c r="D1937" s="19">
        <f>IF(OR('Client Info'!J1937=Reference!$A$7),0,IF(OR(Reference!$A$5='Client Info'!J1937, 'Client Info'!J1937=Reference!$A$19,'Client Info'!J1937=Reference!$A$23,'Client Info'!J1937=Reference!$A$12),25, IF(OR('Client Info'!J1937=Reference!$A$6, 'Client Info'!J1937=Reference!$A$16),15, IF(OR('Client Info'!J1937=Reference!$A$4,'Client Info'!J1937=Reference!$A$13,'Client Info'!J1937=Reference!$A$17,),5,0))))</f>
        <v>0</v>
      </c>
      <c r="E1937" s="19">
        <f>IF('Client Info'!O1937&lt;Reference!$E$5,0,IF(AND('Client Info'!O1937&gt;=Reference!$E$5,'Client Info'!O1937&lt;Reference!$E$6),5,IF(AND('Client Info'!O1937&gt;=Reference!$E$6,'Client Info'!O1937&lt;Reference!$E$7),15,IF(Reference!$E$7&lt;='Client Info'!O1937,25))))</f>
        <v>0</v>
      </c>
      <c r="F1937" s="19">
        <f>IF(OR('Client Info'!R1937=Reference!$B$4,'Client Info'!R1937=Reference!$B$5,'Client Info'!R1937=Reference!$B$6),25,0)</f>
        <v>0</v>
      </c>
      <c r="G1937" s="19">
        <f t="shared" si="31"/>
        <v>0</v>
      </c>
      <c r="H1937" s="19" t="e">
        <v>#N/A</v>
      </c>
    </row>
    <row r="1938" spans="1:8" x14ac:dyDescent="0.35">
      <c r="A1938" s="7" t="e">
        <f>VLOOKUP(B1938,'Client Info'!$A:$B,2, FALSE)</f>
        <v>#N/A</v>
      </c>
      <c r="B1938" s="19">
        <f>'Client Info'!A1938</f>
        <v>0</v>
      </c>
      <c r="C1938" s="19" t="str">
        <f>(IF('Client Info'!M1938="","",(IF(YEARFRAC('Client Info'!M1938,Reference!$C$4)&lt;1,0,IF(AND(YEARFRAC('Client Info'!M1938,Reference!$C$4)&gt;=1,YEARFRAC('Client Info'!M1938,Reference!$C$4)&lt;=3),5,IF(AND(YEARFRAC('Client Info'!M1938,Reference!$C$4)&gt;=4,YEARFRAC('Client Info'!M1938,Reference!$C$4)&lt;=7),15,IF(YEARFRAC('Client Info'!M1938,Reference!$C$4)&gt;=8,25,IF(YEARFRAC('Client Info'!M1938,Reference!$C$4)=YEARFRAC('Client Info'!M1938,Reference!$C$4),0,0))))))))</f>
        <v/>
      </c>
      <c r="D1938" s="19">
        <f>IF(OR('Client Info'!J1938=Reference!$A$7),0,IF(OR(Reference!$A$5='Client Info'!J1938, 'Client Info'!J1938=Reference!$A$19,'Client Info'!J1938=Reference!$A$23,'Client Info'!J1938=Reference!$A$12),25, IF(OR('Client Info'!J1938=Reference!$A$6, 'Client Info'!J1938=Reference!$A$16),15, IF(OR('Client Info'!J1938=Reference!$A$4,'Client Info'!J1938=Reference!$A$13,'Client Info'!J1938=Reference!$A$17,),5,0))))</f>
        <v>0</v>
      </c>
      <c r="E1938" s="19">
        <f>IF('Client Info'!O1938&lt;Reference!$E$5,0,IF(AND('Client Info'!O1938&gt;=Reference!$E$5,'Client Info'!O1938&lt;Reference!$E$6),5,IF(AND('Client Info'!O1938&gt;=Reference!$E$6,'Client Info'!O1938&lt;Reference!$E$7),15,IF(Reference!$E$7&lt;='Client Info'!O1938,25))))</f>
        <v>0</v>
      </c>
      <c r="F1938" s="19">
        <f>IF(OR('Client Info'!R1938=Reference!$B$4,'Client Info'!R1938=Reference!$B$5,'Client Info'!R1938=Reference!$B$6),25,0)</f>
        <v>0</v>
      </c>
      <c r="G1938" s="19">
        <f t="shared" si="31"/>
        <v>0</v>
      </c>
      <c r="H1938" s="19" t="e">
        <v>#N/A</v>
      </c>
    </row>
    <row r="1939" spans="1:8" x14ac:dyDescent="0.35">
      <c r="A1939" s="7" t="e">
        <f>VLOOKUP(B1939,'Client Info'!$A:$B,2, FALSE)</f>
        <v>#N/A</v>
      </c>
      <c r="B1939" s="19">
        <f>'Client Info'!A1939</f>
        <v>0</v>
      </c>
      <c r="C1939" s="19" t="str">
        <f>(IF('Client Info'!M1939="","",(IF(YEARFRAC('Client Info'!M1939,Reference!$C$4)&lt;1,0,IF(AND(YEARFRAC('Client Info'!M1939,Reference!$C$4)&gt;=1,YEARFRAC('Client Info'!M1939,Reference!$C$4)&lt;=3),5,IF(AND(YEARFRAC('Client Info'!M1939,Reference!$C$4)&gt;=4,YEARFRAC('Client Info'!M1939,Reference!$C$4)&lt;=7),15,IF(YEARFRAC('Client Info'!M1939,Reference!$C$4)&gt;=8,25,IF(YEARFRAC('Client Info'!M1939,Reference!$C$4)=YEARFRAC('Client Info'!M1939,Reference!$C$4),0,0))))))))</f>
        <v/>
      </c>
      <c r="D1939" s="19">
        <f>IF(OR('Client Info'!J1939=Reference!$A$7),0,IF(OR(Reference!$A$5='Client Info'!J1939, 'Client Info'!J1939=Reference!$A$19,'Client Info'!J1939=Reference!$A$23,'Client Info'!J1939=Reference!$A$12),25, IF(OR('Client Info'!J1939=Reference!$A$6, 'Client Info'!J1939=Reference!$A$16),15, IF(OR('Client Info'!J1939=Reference!$A$4,'Client Info'!J1939=Reference!$A$13,'Client Info'!J1939=Reference!$A$17,),5,0))))</f>
        <v>0</v>
      </c>
      <c r="E1939" s="19">
        <f>IF('Client Info'!O1939&lt;Reference!$E$5,0,IF(AND('Client Info'!O1939&gt;=Reference!$E$5,'Client Info'!O1939&lt;Reference!$E$6),5,IF(AND('Client Info'!O1939&gt;=Reference!$E$6,'Client Info'!O1939&lt;Reference!$E$7),15,IF(Reference!$E$7&lt;='Client Info'!O1939,25))))</f>
        <v>0</v>
      </c>
      <c r="F1939" s="19">
        <f>IF(OR('Client Info'!R1939=Reference!$B$4,'Client Info'!R1939=Reference!$B$5,'Client Info'!R1939=Reference!$B$6),25,0)</f>
        <v>0</v>
      </c>
      <c r="G1939" s="19">
        <f t="shared" si="31"/>
        <v>0</v>
      </c>
      <c r="H1939" s="19" t="e">
        <v>#N/A</v>
      </c>
    </row>
    <row r="1940" spans="1:8" x14ac:dyDescent="0.35">
      <c r="A1940" s="7" t="e">
        <f>VLOOKUP(B1940,'Client Info'!$A:$B,2, FALSE)</f>
        <v>#N/A</v>
      </c>
      <c r="B1940" s="19">
        <f>'Client Info'!A1940</f>
        <v>0</v>
      </c>
      <c r="C1940" s="19" t="str">
        <f>(IF('Client Info'!M1940="","",(IF(YEARFRAC('Client Info'!M1940,Reference!$C$4)&lt;1,0,IF(AND(YEARFRAC('Client Info'!M1940,Reference!$C$4)&gt;=1,YEARFRAC('Client Info'!M1940,Reference!$C$4)&lt;=3),5,IF(AND(YEARFRAC('Client Info'!M1940,Reference!$C$4)&gt;=4,YEARFRAC('Client Info'!M1940,Reference!$C$4)&lt;=7),15,IF(YEARFRAC('Client Info'!M1940,Reference!$C$4)&gt;=8,25,IF(YEARFRAC('Client Info'!M1940,Reference!$C$4)=YEARFRAC('Client Info'!M1940,Reference!$C$4),0,0))))))))</f>
        <v/>
      </c>
      <c r="D1940" s="19">
        <f>IF(OR('Client Info'!J1940=Reference!$A$7),0,IF(OR(Reference!$A$5='Client Info'!J1940, 'Client Info'!J1940=Reference!$A$19,'Client Info'!J1940=Reference!$A$23,'Client Info'!J1940=Reference!$A$12),25, IF(OR('Client Info'!J1940=Reference!$A$6, 'Client Info'!J1940=Reference!$A$16),15, IF(OR('Client Info'!J1940=Reference!$A$4,'Client Info'!J1940=Reference!$A$13,'Client Info'!J1940=Reference!$A$17,),5,0))))</f>
        <v>0</v>
      </c>
      <c r="E1940" s="19">
        <f>IF('Client Info'!O1940&lt;Reference!$E$5,0,IF(AND('Client Info'!O1940&gt;=Reference!$E$5,'Client Info'!O1940&lt;Reference!$E$6),5,IF(AND('Client Info'!O1940&gt;=Reference!$E$6,'Client Info'!O1940&lt;Reference!$E$7),15,IF(Reference!$E$7&lt;='Client Info'!O1940,25))))</f>
        <v>0</v>
      </c>
      <c r="F1940" s="19">
        <f>IF(OR('Client Info'!R1940=Reference!$B$4,'Client Info'!R1940=Reference!$B$5,'Client Info'!R1940=Reference!$B$6),25,0)</f>
        <v>0</v>
      </c>
      <c r="G1940" s="19">
        <f t="shared" si="31"/>
        <v>0</v>
      </c>
      <c r="H1940" s="19" t="e">
        <v>#N/A</v>
      </c>
    </row>
    <row r="1941" spans="1:8" x14ac:dyDescent="0.35">
      <c r="A1941" s="7" t="e">
        <f>VLOOKUP(B1941,'Client Info'!$A:$B,2, FALSE)</f>
        <v>#N/A</v>
      </c>
      <c r="B1941" s="19">
        <f>'Client Info'!A1941</f>
        <v>0</v>
      </c>
      <c r="C1941" s="19" t="str">
        <f>(IF('Client Info'!M1941="","",(IF(YEARFRAC('Client Info'!M1941,Reference!$C$4)&lt;1,0,IF(AND(YEARFRAC('Client Info'!M1941,Reference!$C$4)&gt;=1,YEARFRAC('Client Info'!M1941,Reference!$C$4)&lt;=3),5,IF(AND(YEARFRAC('Client Info'!M1941,Reference!$C$4)&gt;=4,YEARFRAC('Client Info'!M1941,Reference!$C$4)&lt;=7),15,IF(YEARFRAC('Client Info'!M1941,Reference!$C$4)&gt;=8,25,IF(YEARFRAC('Client Info'!M1941,Reference!$C$4)=YEARFRAC('Client Info'!M1941,Reference!$C$4),0,0))))))))</f>
        <v/>
      </c>
      <c r="D1941" s="19">
        <f>IF(OR('Client Info'!J1941=Reference!$A$7),0,IF(OR(Reference!$A$5='Client Info'!J1941, 'Client Info'!J1941=Reference!$A$19,'Client Info'!J1941=Reference!$A$23,'Client Info'!J1941=Reference!$A$12),25, IF(OR('Client Info'!J1941=Reference!$A$6, 'Client Info'!J1941=Reference!$A$16),15, IF(OR('Client Info'!J1941=Reference!$A$4,'Client Info'!J1941=Reference!$A$13,'Client Info'!J1941=Reference!$A$17,),5,0))))</f>
        <v>0</v>
      </c>
      <c r="E1941" s="19">
        <f>IF('Client Info'!O1941&lt;Reference!$E$5,0,IF(AND('Client Info'!O1941&gt;=Reference!$E$5,'Client Info'!O1941&lt;Reference!$E$6),5,IF(AND('Client Info'!O1941&gt;=Reference!$E$6,'Client Info'!O1941&lt;Reference!$E$7),15,IF(Reference!$E$7&lt;='Client Info'!O1941,25))))</f>
        <v>0</v>
      </c>
      <c r="F1941" s="19">
        <f>IF(OR('Client Info'!R1941=Reference!$B$4,'Client Info'!R1941=Reference!$B$5,'Client Info'!R1941=Reference!$B$6),25,0)</f>
        <v>0</v>
      </c>
      <c r="G1941" s="19">
        <f t="shared" si="31"/>
        <v>0</v>
      </c>
      <c r="H1941" s="19" t="e">
        <v>#N/A</v>
      </c>
    </row>
    <row r="1942" spans="1:8" x14ac:dyDescent="0.35">
      <c r="A1942" s="7" t="e">
        <f>VLOOKUP(B1942,'Client Info'!$A:$B,2, FALSE)</f>
        <v>#N/A</v>
      </c>
      <c r="B1942" s="19">
        <f>'Client Info'!A1942</f>
        <v>0</v>
      </c>
      <c r="C1942" s="19" t="str">
        <f>(IF('Client Info'!M1942="","",(IF(YEARFRAC('Client Info'!M1942,Reference!$C$4)&lt;1,0,IF(AND(YEARFRAC('Client Info'!M1942,Reference!$C$4)&gt;=1,YEARFRAC('Client Info'!M1942,Reference!$C$4)&lt;=3),5,IF(AND(YEARFRAC('Client Info'!M1942,Reference!$C$4)&gt;=4,YEARFRAC('Client Info'!M1942,Reference!$C$4)&lt;=7),15,IF(YEARFRAC('Client Info'!M1942,Reference!$C$4)&gt;=8,25,IF(YEARFRAC('Client Info'!M1942,Reference!$C$4)=YEARFRAC('Client Info'!M1942,Reference!$C$4),0,0))))))))</f>
        <v/>
      </c>
      <c r="D1942" s="19">
        <f>IF(OR('Client Info'!J1942=Reference!$A$7),0,IF(OR(Reference!$A$5='Client Info'!J1942, 'Client Info'!J1942=Reference!$A$19,'Client Info'!J1942=Reference!$A$23,'Client Info'!J1942=Reference!$A$12),25, IF(OR('Client Info'!J1942=Reference!$A$6, 'Client Info'!J1942=Reference!$A$16),15, IF(OR('Client Info'!J1942=Reference!$A$4,'Client Info'!J1942=Reference!$A$13,'Client Info'!J1942=Reference!$A$17,),5,0))))</f>
        <v>0</v>
      </c>
      <c r="E1942" s="19">
        <f>IF('Client Info'!O1942&lt;Reference!$E$5,0,IF(AND('Client Info'!O1942&gt;=Reference!$E$5,'Client Info'!O1942&lt;Reference!$E$6),5,IF(AND('Client Info'!O1942&gt;=Reference!$E$6,'Client Info'!O1942&lt;Reference!$E$7),15,IF(Reference!$E$7&lt;='Client Info'!O1942,25))))</f>
        <v>0</v>
      </c>
      <c r="F1942" s="19">
        <f>IF(OR('Client Info'!R1942=Reference!$B$4,'Client Info'!R1942=Reference!$B$5,'Client Info'!R1942=Reference!$B$6),25,0)</f>
        <v>0</v>
      </c>
      <c r="G1942" s="19">
        <f t="shared" si="31"/>
        <v>0</v>
      </c>
      <c r="H1942" s="19" t="e">
        <v>#N/A</v>
      </c>
    </row>
    <row r="1943" spans="1:8" x14ac:dyDescent="0.35">
      <c r="A1943" s="7" t="e">
        <f>VLOOKUP(B1943,'Client Info'!$A:$B,2, FALSE)</f>
        <v>#N/A</v>
      </c>
      <c r="B1943" s="19">
        <f>'Client Info'!A1943</f>
        <v>0</v>
      </c>
      <c r="C1943" s="19" t="str">
        <f>(IF('Client Info'!M1943="","",(IF(YEARFRAC('Client Info'!M1943,Reference!$C$4)&lt;1,0,IF(AND(YEARFRAC('Client Info'!M1943,Reference!$C$4)&gt;=1,YEARFRAC('Client Info'!M1943,Reference!$C$4)&lt;=3),5,IF(AND(YEARFRAC('Client Info'!M1943,Reference!$C$4)&gt;=4,YEARFRAC('Client Info'!M1943,Reference!$C$4)&lt;=7),15,IF(YEARFRAC('Client Info'!M1943,Reference!$C$4)&gt;=8,25,IF(YEARFRAC('Client Info'!M1943,Reference!$C$4)=YEARFRAC('Client Info'!M1943,Reference!$C$4),0,0))))))))</f>
        <v/>
      </c>
      <c r="D1943" s="19">
        <f>IF(OR('Client Info'!J1943=Reference!$A$7),0,IF(OR(Reference!$A$5='Client Info'!J1943, 'Client Info'!J1943=Reference!$A$19,'Client Info'!J1943=Reference!$A$23,'Client Info'!J1943=Reference!$A$12),25, IF(OR('Client Info'!J1943=Reference!$A$6, 'Client Info'!J1943=Reference!$A$16),15, IF(OR('Client Info'!J1943=Reference!$A$4,'Client Info'!J1943=Reference!$A$13,'Client Info'!J1943=Reference!$A$17,),5,0))))</f>
        <v>0</v>
      </c>
      <c r="E1943" s="19">
        <f>IF('Client Info'!O1943&lt;Reference!$E$5,0,IF(AND('Client Info'!O1943&gt;=Reference!$E$5,'Client Info'!O1943&lt;Reference!$E$6),5,IF(AND('Client Info'!O1943&gt;=Reference!$E$6,'Client Info'!O1943&lt;Reference!$E$7),15,IF(Reference!$E$7&lt;='Client Info'!O1943,25))))</f>
        <v>0</v>
      </c>
      <c r="F1943" s="19">
        <f>IF(OR('Client Info'!R1943=Reference!$B$4,'Client Info'!R1943=Reference!$B$5,'Client Info'!R1943=Reference!$B$6),25,0)</f>
        <v>0</v>
      </c>
      <c r="G1943" s="19">
        <f t="shared" si="31"/>
        <v>0</v>
      </c>
      <c r="H1943" s="19" t="e">
        <v>#N/A</v>
      </c>
    </row>
    <row r="1944" spans="1:8" x14ac:dyDescent="0.35">
      <c r="A1944" s="7" t="e">
        <f>VLOOKUP(B1944,'Client Info'!$A:$B,2, FALSE)</f>
        <v>#N/A</v>
      </c>
      <c r="B1944" s="19">
        <f>'Client Info'!A1944</f>
        <v>0</v>
      </c>
      <c r="C1944" s="19" t="str">
        <f>(IF('Client Info'!M1944="","",(IF(YEARFRAC('Client Info'!M1944,Reference!$C$4)&lt;1,0,IF(AND(YEARFRAC('Client Info'!M1944,Reference!$C$4)&gt;=1,YEARFRAC('Client Info'!M1944,Reference!$C$4)&lt;=3),5,IF(AND(YEARFRAC('Client Info'!M1944,Reference!$C$4)&gt;=4,YEARFRAC('Client Info'!M1944,Reference!$C$4)&lt;=7),15,IF(YEARFRAC('Client Info'!M1944,Reference!$C$4)&gt;=8,25,IF(YEARFRAC('Client Info'!M1944,Reference!$C$4)=YEARFRAC('Client Info'!M1944,Reference!$C$4),0,0))))))))</f>
        <v/>
      </c>
      <c r="D1944" s="19">
        <f>IF(OR('Client Info'!J1944=Reference!$A$7),0,IF(OR(Reference!$A$5='Client Info'!J1944, 'Client Info'!J1944=Reference!$A$19,'Client Info'!J1944=Reference!$A$23,'Client Info'!J1944=Reference!$A$12),25, IF(OR('Client Info'!J1944=Reference!$A$6, 'Client Info'!J1944=Reference!$A$16),15, IF(OR('Client Info'!J1944=Reference!$A$4,'Client Info'!J1944=Reference!$A$13,'Client Info'!J1944=Reference!$A$17,),5,0))))</f>
        <v>0</v>
      </c>
      <c r="E1944" s="19">
        <f>IF('Client Info'!O1944&lt;Reference!$E$5,0,IF(AND('Client Info'!O1944&gt;=Reference!$E$5,'Client Info'!O1944&lt;Reference!$E$6),5,IF(AND('Client Info'!O1944&gt;=Reference!$E$6,'Client Info'!O1944&lt;Reference!$E$7),15,IF(Reference!$E$7&lt;='Client Info'!O1944,25))))</f>
        <v>0</v>
      </c>
      <c r="F1944" s="19">
        <f>IF(OR('Client Info'!R1944=Reference!$B$4,'Client Info'!R1944=Reference!$B$5,'Client Info'!R1944=Reference!$B$6),25,0)</f>
        <v>0</v>
      </c>
      <c r="G1944" s="19">
        <f t="shared" si="31"/>
        <v>0</v>
      </c>
      <c r="H1944" s="19" t="e">
        <v>#N/A</v>
      </c>
    </row>
    <row r="1945" spans="1:8" x14ac:dyDescent="0.35">
      <c r="A1945" s="7" t="e">
        <f>VLOOKUP(B1945,'Client Info'!$A:$B,2, FALSE)</f>
        <v>#N/A</v>
      </c>
      <c r="B1945" s="19">
        <f>'Client Info'!A1945</f>
        <v>0</v>
      </c>
      <c r="C1945" s="19" t="str">
        <f>(IF('Client Info'!M1945="","",(IF(YEARFRAC('Client Info'!M1945,Reference!$C$4)&lt;1,0,IF(AND(YEARFRAC('Client Info'!M1945,Reference!$C$4)&gt;=1,YEARFRAC('Client Info'!M1945,Reference!$C$4)&lt;=3),5,IF(AND(YEARFRAC('Client Info'!M1945,Reference!$C$4)&gt;=4,YEARFRAC('Client Info'!M1945,Reference!$C$4)&lt;=7),15,IF(YEARFRAC('Client Info'!M1945,Reference!$C$4)&gt;=8,25,IF(YEARFRAC('Client Info'!M1945,Reference!$C$4)=YEARFRAC('Client Info'!M1945,Reference!$C$4),0,0))))))))</f>
        <v/>
      </c>
      <c r="D1945" s="19">
        <f>IF(OR('Client Info'!J1945=Reference!$A$7),0,IF(OR(Reference!$A$5='Client Info'!J1945, 'Client Info'!J1945=Reference!$A$19,'Client Info'!J1945=Reference!$A$23,'Client Info'!J1945=Reference!$A$12),25, IF(OR('Client Info'!J1945=Reference!$A$6, 'Client Info'!J1945=Reference!$A$16),15, IF(OR('Client Info'!J1945=Reference!$A$4,'Client Info'!J1945=Reference!$A$13,'Client Info'!J1945=Reference!$A$17,),5,0))))</f>
        <v>0</v>
      </c>
      <c r="E1945" s="19">
        <f>IF('Client Info'!O1945&lt;Reference!$E$5,0,IF(AND('Client Info'!O1945&gt;=Reference!$E$5,'Client Info'!O1945&lt;Reference!$E$6),5,IF(AND('Client Info'!O1945&gt;=Reference!$E$6,'Client Info'!O1945&lt;Reference!$E$7),15,IF(Reference!$E$7&lt;='Client Info'!O1945,25))))</f>
        <v>0</v>
      </c>
      <c r="F1945" s="19">
        <f>IF(OR('Client Info'!R1945=Reference!$B$4,'Client Info'!R1945=Reference!$B$5,'Client Info'!R1945=Reference!$B$6),25,0)</f>
        <v>0</v>
      </c>
      <c r="G1945" s="19">
        <f t="shared" si="31"/>
        <v>0</v>
      </c>
      <c r="H1945" s="19" t="e">
        <v>#N/A</v>
      </c>
    </row>
    <row r="1946" spans="1:8" x14ac:dyDescent="0.35">
      <c r="A1946" s="7" t="e">
        <f>VLOOKUP(B1946,'Client Info'!$A:$B,2, FALSE)</f>
        <v>#N/A</v>
      </c>
      <c r="B1946" s="19">
        <f>'Client Info'!A1946</f>
        <v>0</v>
      </c>
      <c r="C1946" s="19" t="str">
        <f>(IF('Client Info'!M1946="","",(IF(YEARFRAC('Client Info'!M1946,Reference!$C$4)&lt;1,0,IF(AND(YEARFRAC('Client Info'!M1946,Reference!$C$4)&gt;=1,YEARFRAC('Client Info'!M1946,Reference!$C$4)&lt;=3),5,IF(AND(YEARFRAC('Client Info'!M1946,Reference!$C$4)&gt;=4,YEARFRAC('Client Info'!M1946,Reference!$C$4)&lt;=7),15,IF(YEARFRAC('Client Info'!M1946,Reference!$C$4)&gt;=8,25,IF(YEARFRAC('Client Info'!M1946,Reference!$C$4)=YEARFRAC('Client Info'!M1946,Reference!$C$4),0,0))))))))</f>
        <v/>
      </c>
      <c r="D1946" s="19">
        <f>IF(OR('Client Info'!J1946=Reference!$A$7),0,IF(OR(Reference!$A$5='Client Info'!J1946, 'Client Info'!J1946=Reference!$A$19,'Client Info'!J1946=Reference!$A$23,'Client Info'!J1946=Reference!$A$12),25, IF(OR('Client Info'!J1946=Reference!$A$6, 'Client Info'!J1946=Reference!$A$16),15, IF(OR('Client Info'!J1946=Reference!$A$4,'Client Info'!J1946=Reference!$A$13,'Client Info'!J1946=Reference!$A$17,),5,0))))</f>
        <v>0</v>
      </c>
      <c r="E1946" s="19">
        <f>IF('Client Info'!O1946&lt;Reference!$E$5,0,IF(AND('Client Info'!O1946&gt;=Reference!$E$5,'Client Info'!O1946&lt;Reference!$E$6),5,IF(AND('Client Info'!O1946&gt;=Reference!$E$6,'Client Info'!O1946&lt;Reference!$E$7),15,IF(Reference!$E$7&lt;='Client Info'!O1946,25))))</f>
        <v>0</v>
      </c>
      <c r="F1946" s="19">
        <f>IF(OR('Client Info'!R1946=Reference!$B$4,'Client Info'!R1946=Reference!$B$5,'Client Info'!R1946=Reference!$B$6),25,0)</f>
        <v>0</v>
      </c>
      <c r="G1946" s="19">
        <f t="shared" si="31"/>
        <v>0</v>
      </c>
      <c r="H1946" s="19" t="e">
        <v>#N/A</v>
      </c>
    </row>
    <row r="1947" spans="1:8" x14ac:dyDescent="0.35">
      <c r="A1947" s="7" t="e">
        <f>VLOOKUP(B1947,'Client Info'!$A:$B,2, FALSE)</f>
        <v>#N/A</v>
      </c>
      <c r="B1947" s="19">
        <f>'Client Info'!A1947</f>
        <v>0</v>
      </c>
      <c r="C1947" s="19" t="str">
        <f>(IF('Client Info'!M1947="","",(IF(YEARFRAC('Client Info'!M1947,Reference!$C$4)&lt;1,0,IF(AND(YEARFRAC('Client Info'!M1947,Reference!$C$4)&gt;=1,YEARFRAC('Client Info'!M1947,Reference!$C$4)&lt;=3),5,IF(AND(YEARFRAC('Client Info'!M1947,Reference!$C$4)&gt;=4,YEARFRAC('Client Info'!M1947,Reference!$C$4)&lt;=7),15,IF(YEARFRAC('Client Info'!M1947,Reference!$C$4)&gt;=8,25,IF(YEARFRAC('Client Info'!M1947,Reference!$C$4)=YEARFRAC('Client Info'!M1947,Reference!$C$4),0,0))))))))</f>
        <v/>
      </c>
      <c r="D1947" s="19">
        <f>IF(OR('Client Info'!J1947=Reference!$A$7),0,IF(OR(Reference!$A$5='Client Info'!J1947, 'Client Info'!J1947=Reference!$A$19,'Client Info'!J1947=Reference!$A$23,'Client Info'!J1947=Reference!$A$12),25, IF(OR('Client Info'!J1947=Reference!$A$6, 'Client Info'!J1947=Reference!$A$16),15, IF(OR('Client Info'!J1947=Reference!$A$4,'Client Info'!J1947=Reference!$A$13,'Client Info'!J1947=Reference!$A$17,),5,0))))</f>
        <v>0</v>
      </c>
      <c r="E1947" s="19">
        <f>IF('Client Info'!O1947&lt;Reference!$E$5,0,IF(AND('Client Info'!O1947&gt;=Reference!$E$5,'Client Info'!O1947&lt;Reference!$E$6),5,IF(AND('Client Info'!O1947&gt;=Reference!$E$6,'Client Info'!O1947&lt;Reference!$E$7),15,IF(Reference!$E$7&lt;='Client Info'!O1947,25))))</f>
        <v>0</v>
      </c>
      <c r="F1947" s="19">
        <f>IF(OR('Client Info'!R1947=Reference!$B$4,'Client Info'!R1947=Reference!$B$5,'Client Info'!R1947=Reference!$B$6),25,0)</f>
        <v>0</v>
      </c>
      <c r="G1947" s="19">
        <f t="shared" si="31"/>
        <v>0</v>
      </c>
      <c r="H1947" s="19" t="e">
        <v>#N/A</v>
      </c>
    </row>
    <row r="1948" spans="1:8" x14ac:dyDescent="0.35">
      <c r="A1948" s="7" t="e">
        <f>VLOOKUP(B1948,'Client Info'!$A:$B,2, FALSE)</f>
        <v>#N/A</v>
      </c>
      <c r="B1948" s="19">
        <f>'Client Info'!A1948</f>
        <v>0</v>
      </c>
      <c r="C1948" s="19" t="str">
        <f>(IF('Client Info'!M1948="","",(IF(YEARFRAC('Client Info'!M1948,Reference!$C$4)&lt;1,0,IF(AND(YEARFRAC('Client Info'!M1948,Reference!$C$4)&gt;=1,YEARFRAC('Client Info'!M1948,Reference!$C$4)&lt;=3),5,IF(AND(YEARFRAC('Client Info'!M1948,Reference!$C$4)&gt;=4,YEARFRAC('Client Info'!M1948,Reference!$C$4)&lt;=7),15,IF(YEARFRAC('Client Info'!M1948,Reference!$C$4)&gt;=8,25,IF(YEARFRAC('Client Info'!M1948,Reference!$C$4)=YEARFRAC('Client Info'!M1948,Reference!$C$4),0,0))))))))</f>
        <v/>
      </c>
      <c r="D1948" s="19">
        <f>IF(OR('Client Info'!J1948=Reference!$A$7),0,IF(OR(Reference!$A$5='Client Info'!J1948, 'Client Info'!J1948=Reference!$A$19,'Client Info'!J1948=Reference!$A$23,'Client Info'!J1948=Reference!$A$12),25, IF(OR('Client Info'!J1948=Reference!$A$6, 'Client Info'!J1948=Reference!$A$16),15, IF(OR('Client Info'!J1948=Reference!$A$4,'Client Info'!J1948=Reference!$A$13,'Client Info'!J1948=Reference!$A$17,),5,0))))</f>
        <v>0</v>
      </c>
      <c r="E1948" s="19">
        <f>IF('Client Info'!O1948&lt;Reference!$E$5,0,IF(AND('Client Info'!O1948&gt;=Reference!$E$5,'Client Info'!O1948&lt;Reference!$E$6),5,IF(AND('Client Info'!O1948&gt;=Reference!$E$6,'Client Info'!O1948&lt;Reference!$E$7),15,IF(Reference!$E$7&lt;='Client Info'!O1948,25))))</f>
        <v>0</v>
      </c>
      <c r="F1948" s="19">
        <f>IF(OR('Client Info'!R1948=Reference!$B$4,'Client Info'!R1948=Reference!$B$5,'Client Info'!R1948=Reference!$B$6),25,0)</f>
        <v>0</v>
      </c>
      <c r="G1948" s="19">
        <f t="shared" ref="G1948:G2011" si="32">SUM(C1948:F1948)</f>
        <v>0</v>
      </c>
      <c r="H1948" s="19" t="e">
        <v>#N/A</v>
      </c>
    </row>
    <row r="1949" spans="1:8" x14ac:dyDescent="0.35">
      <c r="A1949" s="7" t="e">
        <f>VLOOKUP(B1949,'Client Info'!$A:$B,2, FALSE)</f>
        <v>#N/A</v>
      </c>
      <c r="B1949" s="19">
        <f>'Client Info'!A1949</f>
        <v>0</v>
      </c>
      <c r="C1949" s="19" t="str">
        <f>(IF('Client Info'!M1949="","",(IF(YEARFRAC('Client Info'!M1949,Reference!$C$4)&lt;1,0,IF(AND(YEARFRAC('Client Info'!M1949,Reference!$C$4)&gt;=1,YEARFRAC('Client Info'!M1949,Reference!$C$4)&lt;=3),5,IF(AND(YEARFRAC('Client Info'!M1949,Reference!$C$4)&gt;=4,YEARFRAC('Client Info'!M1949,Reference!$C$4)&lt;=7),15,IF(YEARFRAC('Client Info'!M1949,Reference!$C$4)&gt;=8,25,IF(YEARFRAC('Client Info'!M1949,Reference!$C$4)=YEARFRAC('Client Info'!M1949,Reference!$C$4),0,0))))))))</f>
        <v/>
      </c>
      <c r="D1949" s="19">
        <f>IF(OR('Client Info'!J1949=Reference!$A$7),0,IF(OR(Reference!$A$5='Client Info'!J1949, 'Client Info'!J1949=Reference!$A$19,'Client Info'!J1949=Reference!$A$23,'Client Info'!J1949=Reference!$A$12),25, IF(OR('Client Info'!J1949=Reference!$A$6, 'Client Info'!J1949=Reference!$A$16),15, IF(OR('Client Info'!J1949=Reference!$A$4,'Client Info'!J1949=Reference!$A$13,'Client Info'!J1949=Reference!$A$17,),5,0))))</f>
        <v>0</v>
      </c>
      <c r="E1949" s="19">
        <f>IF('Client Info'!O1949&lt;Reference!$E$5,0,IF(AND('Client Info'!O1949&gt;=Reference!$E$5,'Client Info'!O1949&lt;Reference!$E$6),5,IF(AND('Client Info'!O1949&gt;=Reference!$E$6,'Client Info'!O1949&lt;Reference!$E$7),15,IF(Reference!$E$7&lt;='Client Info'!O1949,25))))</f>
        <v>0</v>
      </c>
      <c r="F1949" s="19">
        <f>IF(OR('Client Info'!R1949=Reference!$B$4,'Client Info'!R1949=Reference!$B$5,'Client Info'!R1949=Reference!$B$6),25,0)</f>
        <v>0</v>
      </c>
      <c r="G1949" s="19">
        <f t="shared" si="32"/>
        <v>0</v>
      </c>
      <c r="H1949" s="19" t="e">
        <v>#N/A</v>
      </c>
    </row>
    <row r="1950" spans="1:8" x14ac:dyDescent="0.35">
      <c r="A1950" s="7" t="e">
        <f>VLOOKUP(B1950,'Client Info'!$A:$B,2, FALSE)</f>
        <v>#N/A</v>
      </c>
      <c r="B1950" s="19">
        <f>'Client Info'!A1950</f>
        <v>0</v>
      </c>
      <c r="C1950" s="19" t="str">
        <f>(IF('Client Info'!M1950="","",(IF(YEARFRAC('Client Info'!M1950,Reference!$C$4)&lt;1,0,IF(AND(YEARFRAC('Client Info'!M1950,Reference!$C$4)&gt;=1,YEARFRAC('Client Info'!M1950,Reference!$C$4)&lt;=3),5,IF(AND(YEARFRAC('Client Info'!M1950,Reference!$C$4)&gt;=4,YEARFRAC('Client Info'!M1950,Reference!$C$4)&lt;=7),15,IF(YEARFRAC('Client Info'!M1950,Reference!$C$4)&gt;=8,25,IF(YEARFRAC('Client Info'!M1950,Reference!$C$4)=YEARFRAC('Client Info'!M1950,Reference!$C$4),0,0))))))))</f>
        <v/>
      </c>
      <c r="D1950" s="19">
        <f>IF(OR('Client Info'!J1950=Reference!$A$7),0,IF(OR(Reference!$A$5='Client Info'!J1950, 'Client Info'!J1950=Reference!$A$19,'Client Info'!J1950=Reference!$A$23,'Client Info'!J1950=Reference!$A$12),25, IF(OR('Client Info'!J1950=Reference!$A$6, 'Client Info'!J1950=Reference!$A$16),15, IF(OR('Client Info'!J1950=Reference!$A$4,'Client Info'!J1950=Reference!$A$13,'Client Info'!J1950=Reference!$A$17,),5,0))))</f>
        <v>0</v>
      </c>
      <c r="E1950" s="19">
        <f>IF('Client Info'!O1950&lt;Reference!$E$5,0,IF(AND('Client Info'!O1950&gt;=Reference!$E$5,'Client Info'!O1950&lt;Reference!$E$6),5,IF(AND('Client Info'!O1950&gt;=Reference!$E$6,'Client Info'!O1950&lt;Reference!$E$7),15,IF(Reference!$E$7&lt;='Client Info'!O1950,25))))</f>
        <v>0</v>
      </c>
      <c r="F1950" s="19">
        <f>IF(OR('Client Info'!R1950=Reference!$B$4,'Client Info'!R1950=Reference!$B$5,'Client Info'!R1950=Reference!$B$6),25,0)</f>
        <v>0</v>
      </c>
      <c r="G1950" s="19">
        <f t="shared" si="32"/>
        <v>0</v>
      </c>
      <c r="H1950" s="19" t="e">
        <v>#N/A</v>
      </c>
    </row>
    <row r="1951" spans="1:8" x14ac:dyDescent="0.35">
      <c r="A1951" s="7" t="e">
        <f>VLOOKUP(B1951,'Client Info'!$A:$B,2, FALSE)</f>
        <v>#N/A</v>
      </c>
      <c r="B1951" s="19">
        <f>'Client Info'!A1951</f>
        <v>0</v>
      </c>
      <c r="C1951" s="19" t="str">
        <f>(IF('Client Info'!M1951="","",(IF(YEARFRAC('Client Info'!M1951,Reference!$C$4)&lt;1,0,IF(AND(YEARFRAC('Client Info'!M1951,Reference!$C$4)&gt;=1,YEARFRAC('Client Info'!M1951,Reference!$C$4)&lt;=3),5,IF(AND(YEARFRAC('Client Info'!M1951,Reference!$C$4)&gt;=4,YEARFRAC('Client Info'!M1951,Reference!$C$4)&lt;=7),15,IF(YEARFRAC('Client Info'!M1951,Reference!$C$4)&gt;=8,25,IF(YEARFRAC('Client Info'!M1951,Reference!$C$4)=YEARFRAC('Client Info'!M1951,Reference!$C$4),0,0))))))))</f>
        <v/>
      </c>
      <c r="D1951" s="19">
        <f>IF(OR('Client Info'!J1951=Reference!$A$7),0,IF(OR(Reference!$A$5='Client Info'!J1951, 'Client Info'!J1951=Reference!$A$19,'Client Info'!J1951=Reference!$A$23,'Client Info'!J1951=Reference!$A$12),25, IF(OR('Client Info'!J1951=Reference!$A$6, 'Client Info'!J1951=Reference!$A$16),15, IF(OR('Client Info'!J1951=Reference!$A$4,'Client Info'!J1951=Reference!$A$13,'Client Info'!J1951=Reference!$A$17,),5,0))))</f>
        <v>0</v>
      </c>
      <c r="E1951" s="19">
        <f>IF('Client Info'!O1951&lt;Reference!$E$5,0,IF(AND('Client Info'!O1951&gt;=Reference!$E$5,'Client Info'!O1951&lt;Reference!$E$6),5,IF(AND('Client Info'!O1951&gt;=Reference!$E$6,'Client Info'!O1951&lt;Reference!$E$7),15,IF(Reference!$E$7&lt;='Client Info'!O1951,25))))</f>
        <v>0</v>
      </c>
      <c r="F1951" s="19">
        <f>IF(OR('Client Info'!R1951=Reference!$B$4,'Client Info'!R1951=Reference!$B$5,'Client Info'!R1951=Reference!$B$6),25,0)</f>
        <v>0</v>
      </c>
      <c r="G1951" s="19">
        <f t="shared" si="32"/>
        <v>0</v>
      </c>
      <c r="H1951" s="19" t="e">
        <v>#N/A</v>
      </c>
    </row>
    <row r="1952" spans="1:8" x14ac:dyDescent="0.35">
      <c r="A1952" s="7" t="e">
        <f>VLOOKUP(B1952,'Client Info'!$A:$B,2, FALSE)</f>
        <v>#N/A</v>
      </c>
      <c r="B1952" s="19">
        <f>'Client Info'!A1952</f>
        <v>0</v>
      </c>
      <c r="C1952" s="19" t="str">
        <f>(IF('Client Info'!M1952="","",(IF(YEARFRAC('Client Info'!M1952,Reference!$C$4)&lt;1,0,IF(AND(YEARFRAC('Client Info'!M1952,Reference!$C$4)&gt;=1,YEARFRAC('Client Info'!M1952,Reference!$C$4)&lt;=3),5,IF(AND(YEARFRAC('Client Info'!M1952,Reference!$C$4)&gt;=4,YEARFRAC('Client Info'!M1952,Reference!$C$4)&lt;=7),15,IF(YEARFRAC('Client Info'!M1952,Reference!$C$4)&gt;=8,25,IF(YEARFRAC('Client Info'!M1952,Reference!$C$4)=YEARFRAC('Client Info'!M1952,Reference!$C$4),0,0))))))))</f>
        <v/>
      </c>
      <c r="D1952" s="19">
        <f>IF(OR('Client Info'!J1952=Reference!$A$7),0,IF(OR(Reference!$A$5='Client Info'!J1952, 'Client Info'!J1952=Reference!$A$19,'Client Info'!J1952=Reference!$A$23,'Client Info'!J1952=Reference!$A$12),25, IF(OR('Client Info'!J1952=Reference!$A$6, 'Client Info'!J1952=Reference!$A$16),15, IF(OR('Client Info'!J1952=Reference!$A$4,'Client Info'!J1952=Reference!$A$13,'Client Info'!J1952=Reference!$A$17,),5,0))))</f>
        <v>0</v>
      </c>
      <c r="E1952" s="19">
        <f>IF('Client Info'!O1952&lt;Reference!$E$5,0,IF(AND('Client Info'!O1952&gt;=Reference!$E$5,'Client Info'!O1952&lt;Reference!$E$6),5,IF(AND('Client Info'!O1952&gt;=Reference!$E$6,'Client Info'!O1952&lt;Reference!$E$7),15,IF(Reference!$E$7&lt;='Client Info'!O1952,25))))</f>
        <v>0</v>
      </c>
      <c r="F1952" s="19">
        <f>IF(OR('Client Info'!R1952=Reference!$B$4,'Client Info'!R1952=Reference!$B$5,'Client Info'!R1952=Reference!$B$6),25,0)</f>
        <v>0</v>
      </c>
      <c r="G1952" s="19">
        <f t="shared" si="32"/>
        <v>0</v>
      </c>
      <c r="H1952" s="19" t="e">
        <v>#N/A</v>
      </c>
    </row>
    <row r="1953" spans="1:8" x14ac:dyDescent="0.35">
      <c r="A1953" s="7" t="e">
        <f>VLOOKUP(B1953,'Client Info'!$A:$B,2, FALSE)</f>
        <v>#N/A</v>
      </c>
      <c r="B1953" s="19">
        <f>'Client Info'!A1953</f>
        <v>0</v>
      </c>
      <c r="C1953" s="19" t="str">
        <f>(IF('Client Info'!M1953="","",(IF(YEARFRAC('Client Info'!M1953,Reference!$C$4)&lt;1,0,IF(AND(YEARFRAC('Client Info'!M1953,Reference!$C$4)&gt;=1,YEARFRAC('Client Info'!M1953,Reference!$C$4)&lt;=3),5,IF(AND(YEARFRAC('Client Info'!M1953,Reference!$C$4)&gt;=4,YEARFRAC('Client Info'!M1953,Reference!$C$4)&lt;=7),15,IF(YEARFRAC('Client Info'!M1953,Reference!$C$4)&gt;=8,25,IF(YEARFRAC('Client Info'!M1953,Reference!$C$4)=YEARFRAC('Client Info'!M1953,Reference!$C$4),0,0))))))))</f>
        <v/>
      </c>
      <c r="D1953" s="19">
        <f>IF(OR('Client Info'!J1953=Reference!$A$7),0,IF(OR(Reference!$A$5='Client Info'!J1953, 'Client Info'!J1953=Reference!$A$19,'Client Info'!J1953=Reference!$A$23,'Client Info'!J1953=Reference!$A$12),25, IF(OR('Client Info'!J1953=Reference!$A$6, 'Client Info'!J1953=Reference!$A$16),15, IF(OR('Client Info'!J1953=Reference!$A$4,'Client Info'!J1953=Reference!$A$13,'Client Info'!J1953=Reference!$A$17,),5,0))))</f>
        <v>0</v>
      </c>
      <c r="E1953" s="19">
        <f>IF('Client Info'!O1953&lt;Reference!$E$5,0,IF(AND('Client Info'!O1953&gt;=Reference!$E$5,'Client Info'!O1953&lt;Reference!$E$6),5,IF(AND('Client Info'!O1953&gt;=Reference!$E$6,'Client Info'!O1953&lt;Reference!$E$7),15,IF(Reference!$E$7&lt;='Client Info'!O1953,25))))</f>
        <v>0</v>
      </c>
      <c r="F1953" s="19">
        <f>IF(OR('Client Info'!R1953=Reference!$B$4,'Client Info'!R1953=Reference!$B$5,'Client Info'!R1953=Reference!$B$6),25,0)</f>
        <v>0</v>
      </c>
      <c r="G1953" s="19">
        <f t="shared" si="32"/>
        <v>0</v>
      </c>
      <c r="H1953" s="19" t="e">
        <v>#N/A</v>
      </c>
    </row>
    <row r="1954" spans="1:8" x14ac:dyDescent="0.35">
      <c r="A1954" s="7" t="e">
        <f>VLOOKUP(B1954,'Client Info'!$A:$B,2, FALSE)</f>
        <v>#N/A</v>
      </c>
      <c r="B1954" s="19">
        <f>'Client Info'!A1954</f>
        <v>0</v>
      </c>
      <c r="C1954" s="19" t="str">
        <f>(IF('Client Info'!M1954="","",(IF(YEARFRAC('Client Info'!M1954,Reference!$C$4)&lt;1,0,IF(AND(YEARFRAC('Client Info'!M1954,Reference!$C$4)&gt;=1,YEARFRAC('Client Info'!M1954,Reference!$C$4)&lt;=3),5,IF(AND(YEARFRAC('Client Info'!M1954,Reference!$C$4)&gt;=4,YEARFRAC('Client Info'!M1954,Reference!$C$4)&lt;=7),15,IF(YEARFRAC('Client Info'!M1954,Reference!$C$4)&gt;=8,25,IF(YEARFRAC('Client Info'!M1954,Reference!$C$4)=YEARFRAC('Client Info'!M1954,Reference!$C$4),0,0))))))))</f>
        <v/>
      </c>
      <c r="D1954" s="19">
        <f>IF(OR('Client Info'!J1954=Reference!$A$7),0,IF(OR(Reference!$A$5='Client Info'!J1954, 'Client Info'!J1954=Reference!$A$19,'Client Info'!J1954=Reference!$A$23,'Client Info'!J1954=Reference!$A$12),25, IF(OR('Client Info'!J1954=Reference!$A$6, 'Client Info'!J1954=Reference!$A$16),15, IF(OR('Client Info'!J1954=Reference!$A$4,'Client Info'!J1954=Reference!$A$13,'Client Info'!J1954=Reference!$A$17,),5,0))))</f>
        <v>0</v>
      </c>
      <c r="E1954" s="19">
        <f>IF('Client Info'!O1954&lt;Reference!$E$5,0,IF(AND('Client Info'!O1954&gt;=Reference!$E$5,'Client Info'!O1954&lt;Reference!$E$6),5,IF(AND('Client Info'!O1954&gt;=Reference!$E$6,'Client Info'!O1954&lt;Reference!$E$7),15,IF(Reference!$E$7&lt;='Client Info'!O1954,25))))</f>
        <v>0</v>
      </c>
      <c r="F1954" s="19">
        <f>IF(OR('Client Info'!R1954=Reference!$B$4,'Client Info'!R1954=Reference!$B$5,'Client Info'!R1954=Reference!$B$6),25,0)</f>
        <v>0</v>
      </c>
      <c r="G1954" s="19">
        <f t="shared" si="32"/>
        <v>0</v>
      </c>
      <c r="H1954" s="19" t="e">
        <v>#N/A</v>
      </c>
    </row>
    <row r="1955" spans="1:8" x14ac:dyDescent="0.35">
      <c r="A1955" s="7" t="e">
        <f>VLOOKUP(B1955,'Client Info'!$A:$B,2, FALSE)</f>
        <v>#N/A</v>
      </c>
      <c r="B1955" s="19">
        <f>'Client Info'!A1955</f>
        <v>0</v>
      </c>
      <c r="C1955" s="19" t="str">
        <f>(IF('Client Info'!M1955="","",(IF(YEARFRAC('Client Info'!M1955,Reference!$C$4)&lt;1,0,IF(AND(YEARFRAC('Client Info'!M1955,Reference!$C$4)&gt;=1,YEARFRAC('Client Info'!M1955,Reference!$C$4)&lt;=3),5,IF(AND(YEARFRAC('Client Info'!M1955,Reference!$C$4)&gt;=4,YEARFRAC('Client Info'!M1955,Reference!$C$4)&lt;=7),15,IF(YEARFRAC('Client Info'!M1955,Reference!$C$4)&gt;=8,25,IF(YEARFRAC('Client Info'!M1955,Reference!$C$4)=YEARFRAC('Client Info'!M1955,Reference!$C$4),0,0))))))))</f>
        <v/>
      </c>
      <c r="D1955" s="19">
        <f>IF(OR('Client Info'!J1955=Reference!$A$7),0,IF(OR(Reference!$A$5='Client Info'!J1955, 'Client Info'!J1955=Reference!$A$19,'Client Info'!J1955=Reference!$A$23,'Client Info'!J1955=Reference!$A$12),25, IF(OR('Client Info'!J1955=Reference!$A$6, 'Client Info'!J1955=Reference!$A$16),15, IF(OR('Client Info'!J1955=Reference!$A$4,'Client Info'!J1955=Reference!$A$13,'Client Info'!J1955=Reference!$A$17,),5,0))))</f>
        <v>0</v>
      </c>
      <c r="E1955" s="19">
        <f>IF('Client Info'!O1955&lt;Reference!$E$5,0,IF(AND('Client Info'!O1955&gt;=Reference!$E$5,'Client Info'!O1955&lt;Reference!$E$6),5,IF(AND('Client Info'!O1955&gt;=Reference!$E$6,'Client Info'!O1955&lt;Reference!$E$7),15,IF(Reference!$E$7&lt;='Client Info'!O1955,25))))</f>
        <v>0</v>
      </c>
      <c r="F1955" s="19">
        <f>IF(OR('Client Info'!R1955=Reference!$B$4,'Client Info'!R1955=Reference!$B$5,'Client Info'!R1955=Reference!$B$6),25,0)</f>
        <v>0</v>
      </c>
      <c r="G1955" s="19">
        <f t="shared" si="32"/>
        <v>0</v>
      </c>
      <c r="H1955" s="19" t="e">
        <v>#N/A</v>
      </c>
    </row>
    <row r="1956" spans="1:8" x14ac:dyDescent="0.35">
      <c r="A1956" s="7" t="e">
        <f>VLOOKUP(B1956,'Client Info'!$A:$B,2, FALSE)</f>
        <v>#N/A</v>
      </c>
      <c r="B1956" s="19">
        <f>'Client Info'!A1956</f>
        <v>0</v>
      </c>
      <c r="C1956" s="19" t="str">
        <f>(IF('Client Info'!M1956="","",(IF(YEARFRAC('Client Info'!M1956,Reference!$C$4)&lt;1,0,IF(AND(YEARFRAC('Client Info'!M1956,Reference!$C$4)&gt;=1,YEARFRAC('Client Info'!M1956,Reference!$C$4)&lt;=3),5,IF(AND(YEARFRAC('Client Info'!M1956,Reference!$C$4)&gt;=4,YEARFRAC('Client Info'!M1956,Reference!$C$4)&lt;=7),15,IF(YEARFRAC('Client Info'!M1956,Reference!$C$4)&gt;=8,25,IF(YEARFRAC('Client Info'!M1956,Reference!$C$4)=YEARFRAC('Client Info'!M1956,Reference!$C$4),0,0))))))))</f>
        <v/>
      </c>
      <c r="D1956" s="19">
        <f>IF(OR('Client Info'!J1956=Reference!$A$7),0,IF(OR(Reference!$A$5='Client Info'!J1956, 'Client Info'!J1956=Reference!$A$19,'Client Info'!J1956=Reference!$A$23,'Client Info'!J1956=Reference!$A$12),25, IF(OR('Client Info'!J1956=Reference!$A$6, 'Client Info'!J1956=Reference!$A$16),15, IF(OR('Client Info'!J1956=Reference!$A$4,'Client Info'!J1956=Reference!$A$13,'Client Info'!J1956=Reference!$A$17,),5,0))))</f>
        <v>0</v>
      </c>
      <c r="E1956" s="19">
        <f>IF('Client Info'!O1956&lt;Reference!$E$5,0,IF(AND('Client Info'!O1956&gt;=Reference!$E$5,'Client Info'!O1956&lt;Reference!$E$6),5,IF(AND('Client Info'!O1956&gt;=Reference!$E$6,'Client Info'!O1956&lt;Reference!$E$7),15,IF(Reference!$E$7&lt;='Client Info'!O1956,25))))</f>
        <v>0</v>
      </c>
      <c r="F1956" s="19">
        <f>IF(OR('Client Info'!R1956=Reference!$B$4,'Client Info'!R1956=Reference!$B$5,'Client Info'!R1956=Reference!$B$6),25,0)</f>
        <v>0</v>
      </c>
      <c r="G1956" s="19">
        <f t="shared" si="32"/>
        <v>0</v>
      </c>
      <c r="H1956" s="19" t="e">
        <v>#N/A</v>
      </c>
    </row>
    <row r="1957" spans="1:8" x14ac:dyDescent="0.35">
      <c r="A1957" s="7" t="e">
        <f>VLOOKUP(B1957,'Client Info'!$A:$B,2, FALSE)</f>
        <v>#N/A</v>
      </c>
      <c r="B1957" s="19">
        <f>'Client Info'!A1957</f>
        <v>0</v>
      </c>
      <c r="C1957" s="19" t="str">
        <f>(IF('Client Info'!M1957="","",(IF(YEARFRAC('Client Info'!M1957,Reference!$C$4)&lt;1,0,IF(AND(YEARFRAC('Client Info'!M1957,Reference!$C$4)&gt;=1,YEARFRAC('Client Info'!M1957,Reference!$C$4)&lt;=3),5,IF(AND(YEARFRAC('Client Info'!M1957,Reference!$C$4)&gt;=4,YEARFRAC('Client Info'!M1957,Reference!$C$4)&lt;=7),15,IF(YEARFRAC('Client Info'!M1957,Reference!$C$4)&gt;=8,25,IF(YEARFRAC('Client Info'!M1957,Reference!$C$4)=YEARFRAC('Client Info'!M1957,Reference!$C$4),0,0))))))))</f>
        <v/>
      </c>
      <c r="D1957" s="19">
        <f>IF(OR('Client Info'!J1957=Reference!$A$7),0,IF(OR(Reference!$A$5='Client Info'!J1957, 'Client Info'!J1957=Reference!$A$19,'Client Info'!J1957=Reference!$A$23,'Client Info'!J1957=Reference!$A$12),25, IF(OR('Client Info'!J1957=Reference!$A$6, 'Client Info'!J1957=Reference!$A$16),15, IF(OR('Client Info'!J1957=Reference!$A$4,'Client Info'!J1957=Reference!$A$13,'Client Info'!J1957=Reference!$A$17,),5,0))))</f>
        <v>0</v>
      </c>
      <c r="E1957" s="19">
        <f>IF('Client Info'!O1957&lt;Reference!$E$5,0,IF(AND('Client Info'!O1957&gt;=Reference!$E$5,'Client Info'!O1957&lt;Reference!$E$6),5,IF(AND('Client Info'!O1957&gt;=Reference!$E$6,'Client Info'!O1957&lt;Reference!$E$7),15,IF(Reference!$E$7&lt;='Client Info'!O1957,25))))</f>
        <v>0</v>
      </c>
      <c r="F1957" s="19">
        <f>IF(OR('Client Info'!R1957=Reference!$B$4,'Client Info'!R1957=Reference!$B$5,'Client Info'!R1957=Reference!$B$6),25,0)</f>
        <v>0</v>
      </c>
      <c r="G1957" s="19">
        <f t="shared" si="32"/>
        <v>0</v>
      </c>
      <c r="H1957" s="19" t="e">
        <v>#N/A</v>
      </c>
    </row>
    <row r="1958" spans="1:8" x14ac:dyDescent="0.35">
      <c r="A1958" s="7" t="e">
        <f>VLOOKUP(B1958,'Client Info'!$A:$B,2, FALSE)</f>
        <v>#N/A</v>
      </c>
      <c r="B1958" s="19">
        <f>'Client Info'!A1958</f>
        <v>0</v>
      </c>
      <c r="C1958" s="19" t="str">
        <f>(IF('Client Info'!M1958="","",(IF(YEARFRAC('Client Info'!M1958,Reference!$C$4)&lt;1,0,IF(AND(YEARFRAC('Client Info'!M1958,Reference!$C$4)&gt;=1,YEARFRAC('Client Info'!M1958,Reference!$C$4)&lt;=3),5,IF(AND(YEARFRAC('Client Info'!M1958,Reference!$C$4)&gt;=4,YEARFRAC('Client Info'!M1958,Reference!$C$4)&lt;=7),15,IF(YEARFRAC('Client Info'!M1958,Reference!$C$4)&gt;=8,25,IF(YEARFRAC('Client Info'!M1958,Reference!$C$4)=YEARFRAC('Client Info'!M1958,Reference!$C$4),0,0))))))))</f>
        <v/>
      </c>
      <c r="D1958" s="19">
        <f>IF(OR('Client Info'!J1958=Reference!$A$7),0,IF(OR(Reference!$A$5='Client Info'!J1958, 'Client Info'!J1958=Reference!$A$19,'Client Info'!J1958=Reference!$A$23,'Client Info'!J1958=Reference!$A$12),25, IF(OR('Client Info'!J1958=Reference!$A$6, 'Client Info'!J1958=Reference!$A$16),15, IF(OR('Client Info'!J1958=Reference!$A$4,'Client Info'!J1958=Reference!$A$13,'Client Info'!J1958=Reference!$A$17,),5,0))))</f>
        <v>0</v>
      </c>
      <c r="E1958" s="19">
        <f>IF('Client Info'!O1958&lt;Reference!$E$5,0,IF(AND('Client Info'!O1958&gt;=Reference!$E$5,'Client Info'!O1958&lt;Reference!$E$6),5,IF(AND('Client Info'!O1958&gt;=Reference!$E$6,'Client Info'!O1958&lt;Reference!$E$7),15,IF(Reference!$E$7&lt;='Client Info'!O1958,25))))</f>
        <v>0</v>
      </c>
      <c r="F1958" s="19">
        <f>IF(OR('Client Info'!R1958=Reference!$B$4,'Client Info'!R1958=Reference!$B$5,'Client Info'!R1958=Reference!$B$6),25,0)</f>
        <v>0</v>
      </c>
      <c r="G1958" s="19">
        <f t="shared" si="32"/>
        <v>0</v>
      </c>
      <c r="H1958" s="19" t="e">
        <v>#N/A</v>
      </c>
    </row>
    <row r="1959" spans="1:8" x14ac:dyDescent="0.35">
      <c r="A1959" s="7" t="e">
        <f>VLOOKUP(B1959,'Client Info'!$A:$B,2, FALSE)</f>
        <v>#N/A</v>
      </c>
      <c r="B1959" s="19">
        <f>'Client Info'!A1959</f>
        <v>0</v>
      </c>
      <c r="C1959" s="19" t="str">
        <f>(IF('Client Info'!M1959="","",(IF(YEARFRAC('Client Info'!M1959,Reference!$C$4)&lt;1,0,IF(AND(YEARFRAC('Client Info'!M1959,Reference!$C$4)&gt;=1,YEARFRAC('Client Info'!M1959,Reference!$C$4)&lt;=3),5,IF(AND(YEARFRAC('Client Info'!M1959,Reference!$C$4)&gt;=4,YEARFRAC('Client Info'!M1959,Reference!$C$4)&lt;=7),15,IF(YEARFRAC('Client Info'!M1959,Reference!$C$4)&gt;=8,25,IF(YEARFRAC('Client Info'!M1959,Reference!$C$4)=YEARFRAC('Client Info'!M1959,Reference!$C$4),0,0))))))))</f>
        <v/>
      </c>
      <c r="D1959" s="19">
        <f>IF(OR('Client Info'!J1959=Reference!$A$7),0,IF(OR(Reference!$A$5='Client Info'!J1959, 'Client Info'!J1959=Reference!$A$19,'Client Info'!J1959=Reference!$A$23,'Client Info'!J1959=Reference!$A$12),25, IF(OR('Client Info'!J1959=Reference!$A$6, 'Client Info'!J1959=Reference!$A$16),15, IF(OR('Client Info'!J1959=Reference!$A$4,'Client Info'!J1959=Reference!$A$13,'Client Info'!J1959=Reference!$A$17,),5,0))))</f>
        <v>0</v>
      </c>
      <c r="E1959" s="19">
        <f>IF('Client Info'!O1959&lt;Reference!$E$5,0,IF(AND('Client Info'!O1959&gt;=Reference!$E$5,'Client Info'!O1959&lt;Reference!$E$6),5,IF(AND('Client Info'!O1959&gt;=Reference!$E$6,'Client Info'!O1959&lt;Reference!$E$7),15,IF(Reference!$E$7&lt;='Client Info'!O1959,25))))</f>
        <v>0</v>
      </c>
      <c r="F1959" s="19">
        <f>IF(OR('Client Info'!R1959=Reference!$B$4,'Client Info'!R1959=Reference!$B$5,'Client Info'!R1959=Reference!$B$6),25,0)</f>
        <v>0</v>
      </c>
      <c r="G1959" s="19">
        <f t="shared" si="32"/>
        <v>0</v>
      </c>
      <c r="H1959" s="19" t="e">
        <v>#N/A</v>
      </c>
    </row>
    <row r="1960" spans="1:8" x14ac:dyDescent="0.35">
      <c r="A1960" s="7" t="e">
        <f>VLOOKUP(B1960,'Client Info'!$A:$B,2, FALSE)</f>
        <v>#N/A</v>
      </c>
      <c r="B1960" s="19">
        <f>'Client Info'!A1960</f>
        <v>0</v>
      </c>
      <c r="C1960" s="19" t="str">
        <f>(IF('Client Info'!M1960="","",(IF(YEARFRAC('Client Info'!M1960,Reference!$C$4)&lt;1,0,IF(AND(YEARFRAC('Client Info'!M1960,Reference!$C$4)&gt;=1,YEARFRAC('Client Info'!M1960,Reference!$C$4)&lt;=3),5,IF(AND(YEARFRAC('Client Info'!M1960,Reference!$C$4)&gt;=4,YEARFRAC('Client Info'!M1960,Reference!$C$4)&lt;=7),15,IF(YEARFRAC('Client Info'!M1960,Reference!$C$4)&gt;=8,25,IF(YEARFRAC('Client Info'!M1960,Reference!$C$4)=YEARFRAC('Client Info'!M1960,Reference!$C$4),0,0))))))))</f>
        <v/>
      </c>
      <c r="D1960" s="19">
        <f>IF(OR('Client Info'!J1960=Reference!$A$7),0,IF(OR(Reference!$A$5='Client Info'!J1960, 'Client Info'!J1960=Reference!$A$19,'Client Info'!J1960=Reference!$A$23,'Client Info'!J1960=Reference!$A$12),25, IF(OR('Client Info'!J1960=Reference!$A$6, 'Client Info'!J1960=Reference!$A$16),15, IF(OR('Client Info'!J1960=Reference!$A$4,'Client Info'!J1960=Reference!$A$13,'Client Info'!J1960=Reference!$A$17,),5,0))))</f>
        <v>0</v>
      </c>
      <c r="E1960" s="19">
        <f>IF('Client Info'!O1960&lt;Reference!$E$5,0,IF(AND('Client Info'!O1960&gt;=Reference!$E$5,'Client Info'!O1960&lt;Reference!$E$6),5,IF(AND('Client Info'!O1960&gt;=Reference!$E$6,'Client Info'!O1960&lt;Reference!$E$7),15,IF(Reference!$E$7&lt;='Client Info'!O1960,25))))</f>
        <v>0</v>
      </c>
      <c r="F1960" s="19">
        <f>IF(OR('Client Info'!R1960=Reference!$B$4,'Client Info'!R1960=Reference!$B$5,'Client Info'!R1960=Reference!$B$6),25,0)</f>
        <v>0</v>
      </c>
      <c r="G1960" s="19">
        <f t="shared" si="32"/>
        <v>0</v>
      </c>
      <c r="H1960" s="19" t="e">
        <v>#N/A</v>
      </c>
    </row>
    <row r="1961" spans="1:8" x14ac:dyDescent="0.35">
      <c r="A1961" s="7" t="e">
        <f>VLOOKUP(B1961,'Client Info'!$A:$B,2, FALSE)</f>
        <v>#N/A</v>
      </c>
      <c r="B1961" s="19">
        <f>'Client Info'!A1961</f>
        <v>0</v>
      </c>
      <c r="C1961" s="19" t="str">
        <f>(IF('Client Info'!M1961="","",(IF(YEARFRAC('Client Info'!M1961,Reference!$C$4)&lt;1,0,IF(AND(YEARFRAC('Client Info'!M1961,Reference!$C$4)&gt;=1,YEARFRAC('Client Info'!M1961,Reference!$C$4)&lt;=3),5,IF(AND(YEARFRAC('Client Info'!M1961,Reference!$C$4)&gt;=4,YEARFRAC('Client Info'!M1961,Reference!$C$4)&lt;=7),15,IF(YEARFRAC('Client Info'!M1961,Reference!$C$4)&gt;=8,25,IF(YEARFRAC('Client Info'!M1961,Reference!$C$4)=YEARFRAC('Client Info'!M1961,Reference!$C$4),0,0))))))))</f>
        <v/>
      </c>
      <c r="D1961" s="19">
        <f>IF(OR('Client Info'!J1961=Reference!$A$7),0,IF(OR(Reference!$A$5='Client Info'!J1961, 'Client Info'!J1961=Reference!$A$19,'Client Info'!J1961=Reference!$A$23,'Client Info'!J1961=Reference!$A$12),25, IF(OR('Client Info'!J1961=Reference!$A$6, 'Client Info'!J1961=Reference!$A$16),15, IF(OR('Client Info'!J1961=Reference!$A$4,'Client Info'!J1961=Reference!$A$13,'Client Info'!J1961=Reference!$A$17,),5,0))))</f>
        <v>0</v>
      </c>
      <c r="E1961" s="19">
        <f>IF('Client Info'!O1961&lt;Reference!$E$5,0,IF(AND('Client Info'!O1961&gt;=Reference!$E$5,'Client Info'!O1961&lt;Reference!$E$6),5,IF(AND('Client Info'!O1961&gt;=Reference!$E$6,'Client Info'!O1961&lt;Reference!$E$7),15,IF(Reference!$E$7&lt;='Client Info'!O1961,25))))</f>
        <v>0</v>
      </c>
      <c r="F1961" s="19">
        <f>IF(OR('Client Info'!R1961=Reference!$B$4,'Client Info'!R1961=Reference!$B$5,'Client Info'!R1961=Reference!$B$6),25,0)</f>
        <v>0</v>
      </c>
      <c r="G1961" s="19">
        <f t="shared" si="32"/>
        <v>0</v>
      </c>
      <c r="H1961" s="19" t="e">
        <v>#N/A</v>
      </c>
    </row>
    <row r="1962" spans="1:8" x14ac:dyDescent="0.35">
      <c r="A1962" s="7" t="e">
        <f>VLOOKUP(B1962,'Client Info'!$A:$B,2, FALSE)</f>
        <v>#N/A</v>
      </c>
      <c r="B1962" s="19">
        <f>'Client Info'!A1962</f>
        <v>0</v>
      </c>
      <c r="C1962" s="19" t="str">
        <f>(IF('Client Info'!M1962="","",(IF(YEARFRAC('Client Info'!M1962,Reference!$C$4)&lt;1,0,IF(AND(YEARFRAC('Client Info'!M1962,Reference!$C$4)&gt;=1,YEARFRAC('Client Info'!M1962,Reference!$C$4)&lt;=3),5,IF(AND(YEARFRAC('Client Info'!M1962,Reference!$C$4)&gt;=4,YEARFRAC('Client Info'!M1962,Reference!$C$4)&lt;=7),15,IF(YEARFRAC('Client Info'!M1962,Reference!$C$4)&gt;=8,25,IF(YEARFRAC('Client Info'!M1962,Reference!$C$4)=YEARFRAC('Client Info'!M1962,Reference!$C$4),0,0))))))))</f>
        <v/>
      </c>
      <c r="D1962" s="19">
        <f>IF(OR('Client Info'!J1962=Reference!$A$7),0,IF(OR(Reference!$A$5='Client Info'!J1962, 'Client Info'!J1962=Reference!$A$19,'Client Info'!J1962=Reference!$A$23,'Client Info'!J1962=Reference!$A$12),25, IF(OR('Client Info'!J1962=Reference!$A$6, 'Client Info'!J1962=Reference!$A$16),15, IF(OR('Client Info'!J1962=Reference!$A$4,'Client Info'!J1962=Reference!$A$13,'Client Info'!J1962=Reference!$A$17,),5,0))))</f>
        <v>0</v>
      </c>
      <c r="E1962" s="19">
        <f>IF('Client Info'!O1962&lt;Reference!$E$5,0,IF(AND('Client Info'!O1962&gt;=Reference!$E$5,'Client Info'!O1962&lt;Reference!$E$6),5,IF(AND('Client Info'!O1962&gt;=Reference!$E$6,'Client Info'!O1962&lt;Reference!$E$7),15,IF(Reference!$E$7&lt;='Client Info'!O1962,25))))</f>
        <v>0</v>
      </c>
      <c r="F1962" s="19">
        <f>IF(OR('Client Info'!R1962=Reference!$B$4,'Client Info'!R1962=Reference!$B$5,'Client Info'!R1962=Reference!$B$6),25,0)</f>
        <v>0</v>
      </c>
      <c r="G1962" s="19">
        <f t="shared" si="32"/>
        <v>0</v>
      </c>
      <c r="H1962" s="19" t="e">
        <v>#N/A</v>
      </c>
    </row>
    <row r="1963" spans="1:8" x14ac:dyDescent="0.35">
      <c r="A1963" s="7" t="e">
        <f>VLOOKUP(B1963,'Client Info'!$A:$B,2, FALSE)</f>
        <v>#N/A</v>
      </c>
      <c r="B1963" s="19">
        <f>'Client Info'!A1963</f>
        <v>0</v>
      </c>
      <c r="C1963" s="19" t="str">
        <f>(IF('Client Info'!M1963="","",(IF(YEARFRAC('Client Info'!M1963,Reference!$C$4)&lt;1,0,IF(AND(YEARFRAC('Client Info'!M1963,Reference!$C$4)&gt;=1,YEARFRAC('Client Info'!M1963,Reference!$C$4)&lt;=3),5,IF(AND(YEARFRAC('Client Info'!M1963,Reference!$C$4)&gt;=4,YEARFRAC('Client Info'!M1963,Reference!$C$4)&lt;=7),15,IF(YEARFRAC('Client Info'!M1963,Reference!$C$4)&gt;=8,25,IF(YEARFRAC('Client Info'!M1963,Reference!$C$4)=YEARFRAC('Client Info'!M1963,Reference!$C$4),0,0))))))))</f>
        <v/>
      </c>
      <c r="D1963" s="19">
        <f>IF(OR('Client Info'!J1963=Reference!$A$7),0,IF(OR(Reference!$A$5='Client Info'!J1963, 'Client Info'!J1963=Reference!$A$19,'Client Info'!J1963=Reference!$A$23,'Client Info'!J1963=Reference!$A$12),25, IF(OR('Client Info'!J1963=Reference!$A$6, 'Client Info'!J1963=Reference!$A$16),15, IF(OR('Client Info'!J1963=Reference!$A$4,'Client Info'!J1963=Reference!$A$13,'Client Info'!J1963=Reference!$A$17,),5,0))))</f>
        <v>0</v>
      </c>
      <c r="E1963" s="19">
        <f>IF('Client Info'!O1963&lt;Reference!$E$5,0,IF(AND('Client Info'!O1963&gt;=Reference!$E$5,'Client Info'!O1963&lt;Reference!$E$6),5,IF(AND('Client Info'!O1963&gt;=Reference!$E$6,'Client Info'!O1963&lt;Reference!$E$7),15,IF(Reference!$E$7&lt;='Client Info'!O1963,25))))</f>
        <v>0</v>
      </c>
      <c r="F1963" s="19">
        <f>IF(OR('Client Info'!R1963=Reference!$B$4,'Client Info'!R1963=Reference!$B$5,'Client Info'!R1963=Reference!$B$6),25,0)</f>
        <v>0</v>
      </c>
      <c r="G1963" s="19">
        <f t="shared" si="32"/>
        <v>0</v>
      </c>
      <c r="H1963" s="19" t="e">
        <v>#N/A</v>
      </c>
    </row>
    <row r="1964" spans="1:8" x14ac:dyDescent="0.35">
      <c r="A1964" s="7" t="e">
        <f>VLOOKUP(B1964,'Client Info'!$A:$B,2, FALSE)</f>
        <v>#N/A</v>
      </c>
      <c r="B1964" s="19">
        <f>'Client Info'!A1964</f>
        <v>0</v>
      </c>
      <c r="C1964" s="19" t="str">
        <f>(IF('Client Info'!M1964="","",(IF(YEARFRAC('Client Info'!M1964,Reference!$C$4)&lt;1,0,IF(AND(YEARFRAC('Client Info'!M1964,Reference!$C$4)&gt;=1,YEARFRAC('Client Info'!M1964,Reference!$C$4)&lt;=3),5,IF(AND(YEARFRAC('Client Info'!M1964,Reference!$C$4)&gt;=4,YEARFRAC('Client Info'!M1964,Reference!$C$4)&lt;=7),15,IF(YEARFRAC('Client Info'!M1964,Reference!$C$4)&gt;=8,25,IF(YEARFRAC('Client Info'!M1964,Reference!$C$4)=YEARFRAC('Client Info'!M1964,Reference!$C$4),0,0))))))))</f>
        <v/>
      </c>
      <c r="D1964" s="19">
        <f>IF(OR('Client Info'!J1964=Reference!$A$7),0,IF(OR(Reference!$A$5='Client Info'!J1964, 'Client Info'!J1964=Reference!$A$19,'Client Info'!J1964=Reference!$A$23,'Client Info'!J1964=Reference!$A$12),25, IF(OR('Client Info'!J1964=Reference!$A$6, 'Client Info'!J1964=Reference!$A$16),15, IF(OR('Client Info'!J1964=Reference!$A$4,'Client Info'!J1964=Reference!$A$13,'Client Info'!J1964=Reference!$A$17,),5,0))))</f>
        <v>0</v>
      </c>
      <c r="E1964" s="19">
        <f>IF('Client Info'!O1964&lt;Reference!$E$5,0,IF(AND('Client Info'!O1964&gt;=Reference!$E$5,'Client Info'!O1964&lt;Reference!$E$6),5,IF(AND('Client Info'!O1964&gt;=Reference!$E$6,'Client Info'!O1964&lt;Reference!$E$7),15,IF(Reference!$E$7&lt;='Client Info'!O1964,25))))</f>
        <v>0</v>
      </c>
      <c r="F1964" s="19">
        <f>IF(OR('Client Info'!R1964=Reference!$B$4,'Client Info'!R1964=Reference!$B$5,'Client Info'!R1964=Reference!$B$6),25,0)</f>
        <v>0</v>
      </c>
      <c r="G1964" s="19">
        <f t="shared" si="32"/>
        <v>0</v>
      </c>
      <c r="H1964" s="19" t="e">
        <v>#N/A</v>
      </c>
    </row>
    <row r="1965" spans="1:8" x14ac:dyDescent="0.35">
      <c r="A1965" s="7" t="e">
        <f>VLOOKUP(B1965,'Client Info'!$A:$B,2, FALSE)</f>
        <v>#N/A</v>
      </c>
      <c r="B1965" s="19">
        <f>'Client Info'!A1965</f>
        <v>0</v>
      </c>
      <c r="C1965" s="19" t="str">
        <f>(IF('Client Info'!M1965="","",(IF(YEARFRAC('Client Info'!M1965,Reference!$C$4)&lt;1,0,IF(AND(YEARFRAC('Client Info'!M1965,Reference!$C$4)&gt;=1,YEARFRAC('Client Info'!M1965,Reference!$C$4)&lt;=3),5,IF(AND(YEARFRAC('Client Info'!M1965,Reference!$C$4)&gt;=4,YEARFRAC('Client Info'!M1965,Reference!$C$4)&lt;=7),15,IF(YEARFRAC('Client Info'!M1965,Reference!$C$4)&gt;=8,25,IF(YEARFRAC('Client Info'!M1965,Reference!$C$4)=YEARFRAC('Client Info'!M1965,Reference!$C$4),0,0))))))))</f>
        <v/>
      </c>
      <c r="D1965" s="19">
        <f>IF(OR('Client Info'!J1965=Reference!$A$7),0,IF(OR(Reference!$A$5='Client Info'!J1965, 'Client Info'!J1965=Reference!$A$19,'Client Info'!J1965=Reference!$A$23,'Client Info'!J1965=Reference!$A$12),25, IF(OR('Client Info'!J1965=Reference!$A$6, 'Client Info'!J1965=Reference!$A$16),15, IF(OR('Client Info'!J1965=Reference!$A$4,'Client Info'!J1965=Reference!$A$13,'Client Info'!J1965=Reference!$A$17,),5,0))))</f>
        <v>0</v>
      </c>
      <c r="E1965" s="19">
        <f>IF('Client Info'!O1965&lt;Reference!$E$5,0,IF(AND('Client Info'!O1965&gt;=Reference!$E$5,'Client Info'!O1965&lt;Reference!$E$6),5,IF(AND('Client Info'!O1965&gt;=Reference!$E$6,'Client Info'!O1965&lt;Reference!$E$7),15,IF(Reference!$E$7&lt;='Client Info'!O1965,25))))</f>
        <v>0</v>
      </c>
      <c r="F1965" s="19">
        <f>IF(OR('Client Info'!R1965=Reference!$B$4,'Client Info'!R1965=Reference!$B$5,'Client Info'!R1965=Reference!$B$6),25,0)</f>
        <v>0</v>
      </c>
      <c r="G1965" s="19">
        <f t="shared" si="32"/>
        <v>0</v>
      </c>
      <c r="H1965" s="19" t="e">
        <v>#N/A</v>
      </c>
    </row>
    <row r="1966" spans="1:8" x14ac:dyDescent="0.35">
      <c r="A1966" s="7" t="e">
        <f>VLOOKUP(B1966,'Client Info'!$A:$B,2, FALSE)</f>
        <v>#N/A</v>
      </c>
      <c r="B1966" s="19">
        <f>'Client Info'!A1966</f>
        <v>0</v>
      </c>
      <c r="C1966" s="19" t="str">
        <f>(IF('Client Info'!M1966="","",(IF(YEARFRAC('Client Info'!M1966,Reference!$C$4)&lt;1,0,IF(AND(YEARFRAC('Client Info'!M1966,Reference!$C$4)&gt;=1,YEARFRAC('Client Info'!M1966,Reference!$C$4)&lt;=3),5,IF(AND(YEARFRAC('Client Info'!M1966,Reference!$C$4)&gt;=4,YEARFRAC('Client Info'!M1966,Reference!$C$4)&lt;=7),15,IF(YEARFRAC('Client Info'!M1966,Reference!$C$4)&gt;=8,25,IF(YEARFRAC('Client Info'!M1966,Reference!$C$4)=YEARFRAC('Client Info'!M1966,Reference!$C$4),0,0))))))))</f>
        <v/>
      </c>
      <c r="D1966" s="19">
        <f>IF(OR('Client Info'!J1966=Reference!$A$7),0,IF(OR(Reference!$A$5='Client Info'!J1966, 'Client Info'!J1966=Reference!$A$19,'Client Info'!J1966=Reference!$A$23,'Client Info'!J1966=Reference!$A$12),25, IF(OR('Client Info'!J1966=Reference!$A$6, 'Client Info'!J1966=Reference!$A$16),15, IF(OR('Client Info'!J1966=Reference!$A$4,'Client Info'!J1966=Reference!$A$13,'Client Info'!J1966=Reference!$A$17,),5,0))))</f>
        <v>0</v>
      </c>
      <c r="E1966" s="19">
        <f>IF('Client Info'!O1966&lt;Reference!$E$5,0,IF(AND('Client Info'!O1966&gt;=Reference!$E$5,'Client Info'!O1966&lt;Reference!$E$6),5,IF(AND('Client Info'!O1966&gt;=Reference!$E$6,'Client Info'!O1966&lt;Reference!$E$7),15,IF(Reference!$E$7&lt;='Client Info'!O1966,25))))</f>
        <v>0</v>
      </c>
      <c r="F1966" s="19">
        <f>IF(OR('Client Info'!R1966=Reference!$B$4,'Client Info'!R1966=Reference!$B$5,'Client Info'!R1966=Reference!$B$6),25,0)</f>
        <v>0</v>
      </c>
      <c r="G1966" s="19">
        <f t="shared" si="32"/>
        <v>0</v>
      </c>
      <c r="H1966" s="19" t="e">
        <v>#N/A</v>
      </c>
    </row>
    <row r="1967" spans="1:8" x14ac:dyDescent="0.35">
      <c r="A1967" s="7" t="e">
        <f>VLOOKUP(B1967,'Client Info'!$A:$B,2, FALSE)</f>
        <v>#N/A</v>
      </c>
      <c r="B1967" s="19">
        <f>'Client Info'!A1967</f>
        <v>0</v>
      </c>
      <c r="C1967" s="19" t="str">
        <f>(IF('Client Info'!M1967="","",(IF(YEARFRAC('Client Info'!M1967,Reference!$C$4)&lt;1,0,IF(AND(YEARFRAC('Client Info'!M1967,Reference!$C$4)&gt;=1,YEARFRAC('Client Info'!M1967,Reference!$C$4)&lt;=3),5,IF(AND(YEARFRAC('Client Info'!M1967,Reference!$C$4)&gt;=4,YEARFRAC('Client Info'!M1967,Reference!$C$4)&lt;=7),15,IF(YEARFRAC('Client Info'!M1967,Reference!$C$4)&gt;=8,25,IF(YEARFRAC('Client Info'!M1967,Reference!$C$4)=YEARFRAC('Client Info'!M1967,Reference!$C$4),0,0))))))))</f>
        <v/>
      </c>
      <c r="D1967" s="19">
        <f>IF(OR('Client Info'!J1967=Reference!$A$7),0,IF(OR(Reference!$A$5='Client Info'!J1967, 'Client Info'!J1967=Reference!$A$19,'Client Info'!J1967=Reference!$A$23,'Client Info'!J1967=Reference!$A$12),25, IF(OR('Client Info'!J1967=Reference!$A$6, 'Client Info'!J1967=Reference!$A$16),15, IF(OR('Client Info'!J1967=Reference!$A$4,'Client Info'!J1967=Reference!$A$13,'Client Info'!J1967=Reference!$A$17,),5,0))))</f>
        <v>0</v>
      </c>
      <c r="E1967" s="19">
        <f>IF('Client Info'!O1967&lt;Reference!$E$5,0,IF(AND('Client Info'!O1967&gt;=Reference!$E$5,'Client Info'!O1967&lt;Reference!$E$6),5,IF(AND('Client Info'!O1967&gt;=Reference!$E$6,'Client Info'!O1967&lt;Reference!$E$7),15,IF(Reference!$E$7&lt;='Client Info'!O1967,25))))</f>
        <v>0</v>
      </c>
      <c r="F1967" s="19">
        <f>IF(OR('Client Info'!R1967=Reference!$B$4,'Client Info'!R1967=Reference!$B$5,'Client Info'!R1967=Reference!$B$6),25,0)</f>
        <v>0</v>
      </c>
      <c r="G1967" s="19">
        <f t="shared" si="32"/>
        <v>0</v>
      </c>
      <c r="H1967" s="19" t="e">
        <v>#N/A</v>
      </c>
    </row>
    <row r="1968" spans="1:8" x14ac:dyDescent="0.35">
      <c r="A1968" s="7" t="e">
        <f>VLOOKUP(B1968,'Client Info'!$A:$B,2, FALSE)</f>
        <v>#N/A</v>
      </c>
      <c r="B1968" s="19">
        <f>'Client Info'!A1968</f>
        <v>0</v>
      </c>
      <c r="C1968" s="19" t="str">
        <f>(IF('Client Info'!M1968="","",(IF(YEARFRAC('Client Info'!M1968,Reference!$C$4)&lt;1,0,IF(AND(YEARFRAC('Client Info'!M1968,Reference!$C$4)&gt;=1,YEARFRAC('Client Info'!M1968,Reference!$C$4)&lt;=3),5,IF(AND(YEARFRAC('Client Info'!M1968,Reference!$C$4)&gt;=4,YEARFRAC('Client Info'!M1968,Reference!$C$4)&lt;=7),15,IF(YEARFRAC('Client Info'!M1968,Reference!$C$4)&gt;=8,25,IF(YEARFRAC('Client Info'!M1968,Reference!$C$4)=YEARFRAC('Client Info'!M1968,Reference!$C$4),0,0))))))))</f>
        <v/>
      </c>
      <c r="D1968" s="19">
        <f>IF(OR('Client Info'!J1968=Reference!$A$7),0,IF(OR(Reference!$A$5='Client Info'!J1968, 'Client Info'!J1968=Reference!$A$19,'Client Info'!J1968=Reference!$A$23,'Client Info'!J1968=Reference!$A$12),25, IF(OR('Client Info'!J1968=Reference!$A$6, 'Client Info'!J1968=Reference!$A$16),15, IF(OR('Client Info'!J1968=Reference!$A$4,'Client Info'!J1968=Reference!$A$13,'Client Info'!J1968=Reference!$A$17,),5,0))))</f>
        <v>0</v>
      </c>
      <c r="E1968" s="19">
        <f>IF('Client Info'!O1968&lt;Reference!$E$5,0,IF(AND('Client Info'!O1968&gt;=Reference!$E$5,'Client Info'!O1968&lt;Reference!$E$6),5,IF(AND('Client Info'!O1968&gt;=Reference!$E$6,'Client Info'!O1968&lt;Reference!$E$7),15,IF(Reference!$E$7&lt;='Client Info'!O1968,25))))</f>
        <v>0</v>
      </c>
      <c r="F1968" s="19">
        <f>IF(OR('Client Info'!R1968=Reference!$B$4,'Client Info'!R1968=Reference!$B$5,'Client Info'!R1968=Reference!$B$6),25,0)</f>
        <v>0</v>
      </c>
      <c r="G1968" s="19">
        <f t="shared" si="32"/>
        <v>0</v>
      </c>
      <c r="H1968" s="19" t="e">
        <v>#N/A</v>
      </c>
    </row>
    <row r="1969" spans="1:8" x14ac:dyDescent="0.35">
      <c r="A1969" s="7" t="e">
        <f>VLOOKUP(B1969,'Client Info'!$A:$B,2, FALSE)</f>
        <v>#N/A</v>
      </c>
      <c r="B1969" s="19">
        <f>'Client Info'!A1969</f>
        <v>0</v>
      </c>
      <c r="C1969" s="19" t="str">
        <f>(IF('Client Info'!M1969="","",(IF(YEARFRAC('Client Info'!M1969,Reference!$C$4)&lt;1,0,IF(AND(YEARFRAC('Client Info'!M1969,Reference!$C$4)&gt;=1,YEARFRAC('Client Info'!M1969,Reference!$C$4)&lt;=3),5,IF(AND(YEARFRAC('Client Info'!M1969,Reference!$C$4)&gt;=4,YEARFRAC('Client Info'!M1969,Reference!$C$4)&lt;=7),15,IF(YEARFRAC('Client Info'!M1969,Reference!$C$4)&gt;=8,25,IF(YEARFRAC('Client Info'!M1969,Reference!$C$4)=YEARFRAC('Client Info'!M1969,Reference!$C$4),0,0))))))))</f>
        <v/>
      </c>
      <c r="D1969" s="19">
        <f>IF(OR('Client Info'!J1969=Reference!$A$7),0,IF(OR(Reference!$A$5='Client Info'!J1969, 'Client Info'!J1969=Reference!$A$19,'Client Info'!J1969=Reference!$A$23,'Client Info'!J1969=Reference!$A$12),25, IF(OR('Client Info'!J1969=Reference!$A$6, 'Client Info'!J1969=Reference!$A$16),15, IF(OR('Client Info'!J1969=Reference!$A$4,'Client Info'!J1969=Reference!$A$13,'Client Info'!J1969=Reference!$A$17,),5,0))))</f>
        <v>0</v>
      </c>
      <c r="E1969" s="19">
        <f>IF('Client Info'!O1969&lt;Reference!$E$5,0,IF(AND('Client Info'!O1969&gt;=Reference!$E$5,'Client Info'!O1969&lt;Reference!$E$6),5,IF(AND('Client Info'!O1969&gt;=Reference!$E$6,'Client Info'!O1969&lt;Reference!$E$7),15,IF(Reference!$E$7&lt;='Client Info'!O1969,25))))</f>
        <v>0</v>
      </c>
      <c r="F1969" s="19">
        <f>IF(OR('Client Info'!R1969=Reference!$B$4,'Client Info'!R1969=Reference!$B$5,'Client Info'!R1969=Reference!$B$6),25,0)</f>
        <v>0</v>
      </c>
      <c r="G1969" s="19">
        <f t="shared" si="32"/>
        <v>0</v>
      </c>
      <c r="H1969" s="19" t="e">
        <v>#N/A</v>
      </c>
    </row>
    <row r="1970" spans="1:8" x14ac:dyDescent="0.35">
      <c r="A1970" s="7" t="e">
        <f>VLOOKUP(B1970,'Client Info'!$A:$B,2, FALSE)</f>
        <v>#N/A</v>
      </c>
      <c r="B1970" s="19">
        <f>'Client Info'!A1970</f>
        <v>0</v>
      </c>
      <c r="C1970" s="19" t="str">
        <f>(IF('Client Info'!M1970="","",(IF(YEARFRAC('Client Info'!M1970,Reference!$C$4)&lt;1,0,IF(AND(YEARFRAC('Client Info'!M1970,Reference!$C$4)&gt;=1,YEARFRAC('Client Info'!M1970,Reference!$C$4)&lt;=3),5,IF(AND(YEARFRAC('Client Info'!M1970,Reference!$C$4)&gt;=4,YEARFRAC('Client Info'!M1970,Reference!$C$4)&lt;=7),15,IF(YEARFRAC('Client Info'!M1970,Reference!$C$4)&gt;=8,25,IF(YEARFRAC('Client Info'!M1970,Reference!$C$4)=YEARFRAC('Client Info'!M1970,Reference!$C$4),0,0))))))))</f>
        <v/>
      </c>
      <c r="D1970" s="19">
        <f>IF(OR('Client Info'!J1970=Reference!$A$7),0,IF(OR(Reference!$A$5='Client Info'!J1970, 'Client Info'!J1970=Reference!$A$19,'Client Info'!J1970=Reference!$A$23,'Client Info'!J1970=Reference!$A$12),25, IF(OR('Client Info'!J1970=Reference!$A$6, 'Client Info'!J1970=Reference!$A$16),15, IF(OR('Client Info'!J1970=Reference!$A$4,'Client Info'!J1970=Reference!$A$13,'Client Info'!J1970=Reference!$A$17,),5,0))))</f>
        <v>0</v>
      </c>
      <c r="E1970" s="19">
        <f>IF('Client Info'!O1970&lt;Reference!$E$5,0,IF(AND('Client Info'!O1970&gt;=Reference!$E$5,'Client Info'!O1970&lt;Reference!$E$6),5,IF(AND('Client Info'!O1970&gt;=Reference!$E$6,'Client Info'!O1970&lt;Reference!$E$7),15,IF(Reference!$E$7&lt;='Client Info'!O1970,25))))</f>
        <v>0</v>
      </c>
      <c r="F1970" s="19">
        <f>IF(OR('Client Info'!R1970=Reference!$B$4,'Client Info'!R1970=Reference!$B$5,'Client Info'!R1970=Reference!$B$6),25,0)</f>
        <v>0</v>
      </c>
      <c r="G1970" s="19">
        <f t="shared" si="32"/>
        <v>0</v>
      </c>
      <c r="H1970" s="19" t="e">
        <v>#N/A</v>
      </c>
    </row>
    <row r="1971" spans="1:8" x14ac:dyDescent="0.35">
      <c r="A1971" s="7" t="e">
        <f>VLOOKUP(B1971,'Client Info'!$A:$B,2, FALSE)</f>
        <v>#N/A</v>
      </c>
      <c r="B1971" s="19">
        <f>'Client Info'!A1971</f>
        <v>0</v>
      </c>
      <c r="C1971" s="19" t="str">
        <f>(IF('Client Info'!M1971="","",(IF(YEARFRAC('Client Info'!M1971,Reference!$C$4)&lt;1,0,IF(AND(YEARFRAC('Client Info'!M1971,Reference!$C$4)&gt;=1,YEARFRAC('Client Info'!M1971,Reference!$C$4)&lt;=3),5,IF(AND(YEARFRAC('Client Info'!M1971,Reference!$C$4)&gt;=4,YEARFRAC('Client Info'!M1971,Reference!$C$4)&lt;=7),15,IF(YEARFRAC('Client Info'!M1971,Reference!$C$4)&gt;=8,25,IF(YEARFRAC('Client Info'!M1971,Reference!$C$4)=YEARFRAC('Client Info'!M1971,Reference!$C$4),0,0))))))))</f>
        <v/>
      </c>
      <c r="D1971" s="19">
        <f>IF(OR('Client Info'!J1971=Reference!$A$7),0,IF(OR(Reference!$A$5='Client Info'!J1971, 'Client Info'!J1971=Reference!$A$19,'Client Info'!J1971=Reference!$A$23,'Client Info'!J1971=Reference!$A$12),25, IF(OR('Client Info'!J1971=Reference!$A$6, 'Client Info'!J1971=Reference!$A$16),15, IF(OR('Client Info'!J1971=Reference!$A$4,'Client Info'!J1971=Reference!$A$13,'Client Info'!J1971=Reference!$A$17,),5,0))))</f>
        <v>0</v>
      </c>
      <c r="E1971" s="19">
        <f>IF('Client Info'!O1971&lt;Reference!$E$5,0,IF(AND('Client Info'!O1971&gt;=Reference!$E$5,'Client Info'!O1971&lt;Reference!$E$6),5,IF(AND('Client Info'!O1971&gt;=Reference!$E$6,'Client Info'!O1971&lt;Reference!$E$7),15,IF(Reference!$E$7&lt;='Client Info'!O1971,25))))</f>
        <v>0</v>
      </c>
      <c r="F1971" s="19">
        <f>IF(OR('Client Info'!R1971=Reference!$B$4,'Client Info'!R1971=Reference!$B$5,'Client Info'!R1971=Reference!$B$6),25,0)</f>
        <v>0</v>
      </c>
      <c r="G1971" s="19">
        <f t="shared" si="32"/>
        <v>0</v>
      </c>
      <c r="H1971" s="19" t="e">
        <v>#N/A</v>
      </c>
    </row>
    <row r="1972" spans="1:8" x14ac:dyDescent="0.35">
      <c r="A1972" s="7" t="e">
        <f>VLOOKUP(B1972,'Client Info'!$A:$B,2, FALSE)</f>
        <v>#N/A</v>
      </c>
      <c r="B1972" s="19">
        <f>'Client Info'!A1972</f>
        <v>0</v>
      </c>
      <c r="C1972" s="19" t="str">
        <f>(IF('Client Info'!M1972="","",(IF(YEARFRAC('Client Info'!M1972,Reference!$C$4)&lt;1,0,IF(AND(YEARFRAC('Client Info'!M1972,Reference!$C$4)&gt;=1,YEARFRAC('Client Info'!M1972,Reference!$C$4)&lt;=3),5,IF(AND(YEARFRAC('Client Info'!M1972,Reference!$C$4)&gt;=4,YEARFRAC('Client Info'!M1972,Reference!$C$4)&lt;=7),15,IF(YEARFRAC('Client Info'!M1972,Reference!$C$4)&gt;=8,25,IF(YEARFRAC('Client Info'!M1972,Reference!$C$4)=YEARFRAC('Client Info'!M1972,Reference!$C$4),0,0))))))))</f>
        <v/>
      </c>
      <c r="D1972" s="19">
        <f>IF(OR('Client Info'!J1972=Reference!$A$7),0,IF(OR(Reference!$A$5='Client Info'!J1972, 'Client Info'!J1972=Reference!$A$19,'Client Info'!J1972=Reference!$A$23,'Client Info'!J1972=Reference!$A$12),25, IF(OR('Client Info'!J1972=Reference!$A$6, 'Client Info'!J1972=Reference!$A$16),15, IF(OR('Client Info'!J1972=Reference!$A$4,'Client Info'!J1972=Reference!$A$13,'Client Info'!J1972=Reference!$A$17,),5,0))))</f>
        <v>0</v>
      </c>
      <c r="E1972" s="19">
        <f>IF('Client Info'!O1972&lt;Reference!$E$5,0,IF(AND('Client Info'!O1972&gt;=Reference!$E$5,'Client Info'!O1972&lt;Reference!$E$6),5,IF(AND('Client Info'!O1972&gt;=Reference!$E$6,'Client Info'!O1972&lt;Reference!$E$7),15,IF(Reference!$E$7&lt;='Client Info'!O1972,25))))</f>
        <v>0</v>
      </c>
      <c r="F1972" s="19">
        <f>IF(OR('Client Info'!R1972=Reference!$B$4,'Client Info'!R1972=Reference!$B$5,'Client Info'!R1972=Reference!$B$6),25,0)</f>
        <v>0</v>
      </c>
      <c r="G1972" s="19">
        <f t="shared" si="32"/>
        <v>0</v>
      </c>
      <c r="H1972" s="19" t="e">
        <v>#N/A</v>
      </c>
    </row>
    <row r="1973" spans="1:8" x14ac:dyDescent="0.35">
      <c r="A1973" s="7" t="e">
        <f>VLOOKUP(B1973,'Client Info'!$A:$B,2, FALSE)</f>
        <v>#N/A</v>
      </c>
      <c r="B1973" s="19">
        <f>'Client Info'!A1973</f>
        <v>0</v>
      </c>
      <c r="C1973" s="19" t="str">
        <f>(IF('Client Info'!M1973="","",(IF(YEARFRAC('Client Info'!M1973,Reference!$C$4)&lt;1,0,IF(AND(YEARFRAC('Client Info'!M1973,Reference!$C$4)&gt;=1,YEARFRAC('Client Info'!M1973,Reference!$C$4)&lt;=3),5,IF(AND(YEARFRAC('Client Info'!M1973,Reference!$C$4)&gt;=4,YEARFRAC('Client Info'!M1973,Reference!$C$4)&lt;=7),15,IF(YEARFRAC('Client Info'!M1973,Reference!$C$4)&gt;=8,25,IF(YEARFRAC('Client Info'!M1973,Reference!$C$4)=YEARFRAC('Client Info'!M1973,Reference!$C$4),0,0))))))))</f>
        <v/>
      </c>
      <c r="D1973" s="19">
        <f>IF(OR('Client Info'!J1973=Reference!$A$7),0,IF(OR(Reference!$A$5='Client Info'!J1973, 'Client Info'!J1973=Reference!$A$19,'Client Info'!J1973=Reference!$A$23,'Client Info'!J1973=Reference!$A$12),25, IF(OR('Client Info'!J1973=Reference!$A$6, 'Client Info'!J1973=Reference!$A$16),15, IF(OR('Client Info'!J1973=Reference!$A$4,'Client Info'!J1973=Reference!$A$13,'Client Info'!J1973=Reference!$A$17,),5,0))))</f>
        <v>0</v>
      </c>
      <c r="E1973" s="19">
        <f>IF('Client Info'!O1973&lt;Reference!$E$5,0,IF(AND('Client Info'!O1973&gt;=Reference!$E$5,'Client Info'!O1973&lt;Reference!$E$6),5,IF(AND('Client Info'!O1973&gt;=Reference!$E$6,'Client Info'!O1973&lt;Reference!$E$7),15,IF(Reference!$E$7&lt;='Client Info'!O1973,25))))</f>
        <v>0</v>
      </c>
      <c r="F1973" s="19">
        <f>IF(OR('Client Info'!R1973=Reference!$B$4,'Client Info'!R1973=Reference!$B$5,'Client Info'!R1973=Reference!$B$6),25,0)</f>
        <v>0</v>
      </c>
      <c r="G1973" s="19">
        <f t="shared" si="32"/>
        <v>0</v>
      </c>
      <c r="H1973" s="19" t="e">
        <v>#N/A</v>
      </c>
    </row>
    <row r="1974" spans="1:8" x14ac:dyDescent="0.35">
      <c r="A1974" s="7" t="e">
        <f>VLOOKUP(B1974,'Client Info'!$A:$B,2, FALSE)</f>
        <v>#N/A</v>
      </c>
      <c r="B1974" s="19">
        <f>'Client Info'!A1974</f>
        <v>0</v>
      </c>
      <c r="C1974" s="19" t="str">
        <f>(IF('Client Info'!M1974="","",(IF(YEARFRAC('Client Info'!M1974,Reference!$C$4)&lt;1,0,IF(AND(YEARFRAC('Client Info'!M1974,Reference!$C$4)&gt;=1,YEARFRAC('Client Info'!M1974,Reference!$C$4)&lt;=3),5,IF(AND(YEARFRAC('Client Info'!M1974,Reference!$C$4)&gt;=4,YEARFRAC('Client Info'!M1974,Reference!$C$4)&lt;=7),15,IF(YEARFRAC('Client Info'!M1974,Reference!$C$4)&gt;=8,25,IF(YEARFRAC('Client Info'!M1974,Reference!$C$4)=YEARFRAC('Client Info'!M1974,Reference!$C$4),0,0))))))))</f>
        <v/>
      </c>
      <c r="D1974" s="19">
        <f>IF(OR('Client Info'!J1974=Reference!$A$7),0,IF(OR(Reference!$A$5='Client Info'!J1974, 'Client Info'!J1974=Reference!$A$19,'Client Info'!J1974=Reference!$A$23,'Client Info'!J1974=Reference!$A$12),25, IF(OR('Client Info'!J1974=Reference!$A$6, 'Client Info'!J1974=Reference!$A$16),15, IF(OR('Client Info'!J1974=Reference!$A$4,'Client Info'!J1974=Reference!$A$13,'Client Info'!J1974=Reference!$A$17,),5,0))))</f>
        <v>0</v>
      </c>
      <c r="E1974" s="19">
        <f>IF('Client Info'!O1974&lt;Reference!$E$5,0,IF(AND('Client Info'!O1974&gt;=Reference!$E$5,'Client Info'!O1974&lt;Reference!$E$6),5,IF(AND('Client Info'!O1974&gt;=Reference!$E$6,'Client Info'!O1974&lt;Reference!$E$7),15,IF(Reference!$E$7&lt;='Client Info'!O1974,25))))</f>
        <v>0</v>
      </c>
      <c r="F1974" s="19">
        <f>IF(OR('Client Info'!R1974=Reference!$B$4,'Client Info'!R1974=Reference!$B$5,'Client Info'!R1974=Reference!$B$6),25,0)</f>
        <v>0</v>
      </c>
      <c r="G1974" s="19">
        <f t="shared" si="32"/>
        <v>0</v>
      </c>
      <c r="H1974" s="19" t="e">
        <v>#N/A</v>
      </c>
    </row>
    <row r="1975" spans="1:8" x14ac:dyDescent="0.35">
      <c r="A1975" s="7" t="e">
        <f>VLOOKUP(B1975,'Client Info'!$A:$B,2, FALSE)</f>
        <v>#N/A</v>
      </c>
      <c r="B1975" s="19">
        <f>'Client Info'!A1975</f>
        <v>0</v>
      </c>
      <c r="C1975" s="19" t="str">
        <f>(IF('Client Info'!M1975="","",(IF(YEARFRAC('Client Info'!M1975,Reference!$C$4)&lt;1,0,IF(AND(YEARFRAC('Client Info'!M1975,Reference!$C$4)&gt;=1,YEARFRAC('Client Info'!M1975,Reference!$C$4)&lt;=3),5,IF(AND(YEARFRAC('Client Info'!M1975,Reference!$C$4)&gt;=4,YEARFRAC('Client Info'!M1975,Reference!$C$4)&lt;=7),15,IF(YEARFRAC('Client Info'!M1975,Reference!$C$4)&gt;=8,25,IF(YEARFRAC('Client Info'!M1975,Reference!$C$4)=YEARFRAC('Client Info'!M1975,Reference!$C$4),0,0))))))))</f>
        <v/>
      </c>
      <c r="D1975" s="19">
        <f>IF(OR('Client Info'!J1975=Reference!$A$7),0,IF(OR(Reference!$A$5='Client Info'!J1975, 'Client Info'!J1975=Reference!$A$19,'Client Info'!J1975=Reference!$A$23,'Client Info'!J1975=Reference!$A$12),25, IF(OR('Client Info'!J1975=Reference!$A$6, 'Client Info'!J1975=Reference!$A$16),15, IF(OR('Client Info'!J1975=Reference!$A$4,'Client Info'!J1975=Reference!$A$13,'Client Info'!J1975=Reference!$A$17,),5,0))))</f>
        <v>0</v>
      </c>
      <c r="E1975" s="19">
        <f>IF('Client Info'!O1975&lt;Reference!$E$5,0,IF(AND('Client Info'!O1975&gt;=Reference!$E$5,'Client Info'!O1975&lt;Reference!$E$6),5,IF(AND('Client Info'!O1975&gt;=Reference!$E$6,'Client Info'!O1975&lt;Reference!$E$7),15,IF(Reference!$E$7&lt;='Client Info'!O1975,25))))</f>
        <v>0</v>
      </c>
      <c r="F1975" s="19">
        <f>IF(OR('Client Info'!R1975=Reference!$B$4,'Client Info'!R1975=Reference!$B$5,'Client Info'!R1975=Reference!$B$6),25,0)</f>
        <v>0</v>
      </c>
      <c r="G1975" s="19">
        <f t="shared" si="32"/>
        <v>0</v>
      </c>
      <c r="H1975" s="19" t="e">
        <v>#N/A</v>
      </c>
    </row>
    <row r="1976" spans="1:8" x14ac:dyDescent="0.35">
      <c r="A1976" s="7" t="e">
        <f>VLOOKUP(B1976,'Client Info'!$A:$B,2, FALSE)</f>
        <v>#N/A</v>
      </c>
      <c r="B1976" s="19">
        <f>'Client Info'!A1976</f>
        <v>0</v>
      </c>
      <c r="C1976" s="19" t="str">
        <f>(IF('Client Info'!M1976="","",(IF(YEARFRAC('Client Info'!M1976,Reference!$C$4)&lt;1,0,IF(AND(YEARFRAC('Client Info'!M1976,Reference!$C$4)&gt;=1,YEARFRAC('Client Info'!M1976,Reference!$C$4)&lt;=3),5,IF(AND(YEARFRAC('Client Info'!M1976,Reference!$C$4)&gt;=4,YEARFRAC('Client Info'!M1976,Reference!$C$4)&lt;=7),15,IF(YEARFRAC('Client Info'!M1976,Reference!$C$4)&gt;=8,25,IF(YEARFRAC('Client Info'!M1976,Reference!$C$4)=YEARFRAC('Client Info'!M1976,Reference!$C$4),0,0))))))))</f>
        <v/>
      </c>
      <c r="D1976" s="19">
        <f>IF(OR('Client Info'!J1976=Reference!$A$7),0,IF(OR(Reference!$A$5='Client Info'!J1976, 'Client Info'!J1976=Reference!$A$19,'Client Info'!J1976=Reference!$A$23,'Client Info'!J1976=Reference!$A$12),25, IF(OR('Client Info'!J1976=Reference!$A$6, 'Client Info'!J1976=Reference!$A$16),15, IF(OR('Client Info'!J1976=Reference!$A$4,'Client Info'!J1976=Reference!$A$13,'Client Info'!J1976=Reference!$A$17,),5,0))))</f>
        <v>0</v>
      </c>
      <c r="E1976" s="19">
        <f>IF('Client Info'!O1976&lt;Reference!$E$5,0,IF(AND('Client Info'!O1976&gt;=Reference!$E$5,'Client Info'!O1976&lt;Reference!$E$6),5,IF(AND('Client Info'!O1976&gt;=Reference!$E$6,'Client Info'!O1976&lt;Reference!$E$7),15,IF(Reference!$E$7&lt;='Client Info'!O1976,25))))</f>
        <v>0</v>
      </c>
      <c r="F1976" s="19">
        <f>IF(OR('Client Info'!R1976=Reference!$B$4,'Client Info'!R1976=Reference!$B$5,'Client Info'!R1976=Reference!$B$6),25,0)</f>
        <v>0</v>
      </c>
      <c r="G1976" s="19">
        <f t="shared" si="32"/>
        <v>0</v>
      </c>
      <c r="H1976" s="19" t="e">
        <v>#N/A</v>
      </c>
    </row>
    <row r="1977" spans="1:8" x14ac:dyDescent="0.35">
      <c r="A1977" s="7" t="e">
        <f>VLOOKUP(B1977,'Client Info'!$A:$B,2, FALSE)</f>
        <v>#N/A</v>
      </c>
      <c r="B1977" s="19">
        <f>'Client Info'!A1977</f>
        <v>0</v>
      </c>
      <c r="C1977" s="19" t="str">
        <f>(IF('Client Info'!M1977="","",(IF(YEARFRAC('Client Info'!M1977,Reference!$C$4)&lt;1,0,IF(AND(YEARFRAC('Client Info'!M1977,Reference!$C$4)&gt;=1,YEARFRAC('Client Info'!M1977,Reference!$C$4)&lt;=3),5,IF(AND(YEARFRAC('Client Info'!M1977,Reference!$C$4)&gt;=4,YEARFRAC('Client Info'!M1977,Reference!$C$4)&lt;=7),15,IF(YEARFRAC('Client Info'!M1977,Reference!$C$4)&gt;=8,25,IF(YEARFRAC('Client Info'!M1977,Reference!$C$4)=YEARFRAC('Client Info'!M1977,Reference!$C$4),0,0))))))))</f>
        <v/>
      </c>
      <c r="D1977" s="19">
        <f>IF(OR('Client Info'!J1977=Reference!$A$7),0,IF(OR(Reference!$A$5='Client Info'!J1977, 'Client Info'!J1977=Reference!$A$19,'Client Info'!J1977=Reference!$A$23,'Client Info'!J1977=Reference!$A$12),25, IF(OR('Client Info'!J1977=Reference!$A$6, 'Client Info'!J1977=Reference!$A$16),15, IF(OR('Client Info'!J1977=Reference!$A$4,'Client Info'!J1977=Reference!$A$13,'Client Info'!J1977=Reference!$A$17,),5,0))))</f>
        <v>0</v>
      </c>
      <c r="E1977" s="19">
        <f>IF('Client Info'!O1977&lt;Reference!$E$5,0,IF(AND('Client Info'!O1977&gt;=Reference!$E$5,'Client Info'!O1977&lt;Reference!$E$6),5,IF(AND('Client Info'!O1977&gt;=Reference!$E$6,'Client Info'!O1977&lt;Reference!$E$7),15,IF(Reference!$E$7&lt;='Client Info'!O1977,25))))</f>
        <v>0</v>
      </c>
      <c r="F1977" s="19">
        <f>IF(OR('Client Info'!R1977=Reference!$B$4,'Client Info'!R1977=Reference!$B$5,'Client Info'!R1977=Reference!$B$6),25,0)</f>
        <v>0</v>
      </c>
      <c r="G1977" s="19">
        <f t="shared" si="32"/>
        <v>0</v>
      </c>
      <c r="H1977" s="19" t="e">
        <v>#N/A</v>
      </c>
    </row>
    <row r="1978" spans="1:8" x14ac:dyDescent="0.35">
      <c r="A1978" s="7" t="e">
        <f>VLOOKUP(B1978,'Client Info'!$A:$B,2, FALSE)</f>
        <v>#N/A</v>
      </c>
      <c r="B1978" s="19">
        <f>'Client Info'!A1978</f>
        <v>0</v>
      </c>
      <c r="C1978" s="19" t="str">
        <f>(IF('Client Info'!M1978="","",(IF(YEARFRAC('Client Info'!M1978,Reference!$C$4)&lt;1,0,IF(AND(YEARFRAC('Client Info'!M1978,Reference!$C$4)&gt;=1,YEARFRAC('Client Info'!M1978,Reference!$C$4)&lt;=3),5,IF(AND(YEARFRAC('Client Info'!M1978,Reference!$C$4)&gt;=4,YEARFRAC('Client Info'!M1978,Reference!$C$4)&lt;=7),15,IF(YEARFRAC('Client Info'!M1978,Reference!$C$4)&gt;=8,25,IF(YEARFRAC('Client Info'!M1978,Reference!$C$4)=YEARFRAC('Client Info'!M1978,Reference!$C$4),0,0))))))))</f>
        <v/>
      </c>
      <c r="D1978" s="19">
        <f>IF(OR('Client Info'!J1978=Reference!$A$7),0,IF(OR(Reference!$A$5='Client Info'!J1978, 'Client Info'!J1978=Reference!$A$19,'Client Info'!J1978=Reference!$A$23,'Client Info'!J1978=Reference!$A$12),25, IF(OR('Client Info'!J1978=Reference!$A$6, 'Client Info'!J1978=Reference!$A$16),15, IF(OR('Client Info'!J1978=Reference!$A$4,'Client Info'!J1978=Reference!$A$13,'Client Info'!J1978=Reference!$A$17,),5,0))))</f>
        <v>0</v>
      </c>
      <c r="E1978" s="19">
        <f>IF('Client Info'!O1978&lt;Reference!$E$5,0,IF(AND('Client Info'!O1978&gt;=Reference!$E$5,'Client Info'!O1978&lt;Reference!$E$6),5,IF(AND('Client Info'!O1978&gt;=Reference!$E$6,'Client Info'!O1978&lt;Reference!$E$7),15,IF(Reference!$E$7&lt;='Client Info'!O1978,25))))</f>
        <v>0</v>
      </c>
      <c r="F1978" s="19">
        <f>IF(OR('Client Info'!R1978=Reference!$B$4,'Client Info'!R1978=Reference!$B$5,'Client Info'!R1978=Reference!$B$6),25,0)</f>
        <v>0</v>
      </c>
      <c r="G1978" s="19">
        <f t="shared" si="32"/>
        <v>0</v>
      </c>
      <c r="H1978" s="19" t="e">
        <v>#N/A</v>
      </c>
    </row>
    <row r="1979" spans="1:8" x14ac:dyDescent="0.35">
      <c r="A1979" s="7" t="e">
        <f>VLOOKUP(B1979,'Client Info'!$A:$B,2, FALSE)</f>
        <v>#N/A</v>
      </c>
      <c r="B1979" s="19">
        <f>'Client Info'!A1979</f>
        <v>0</v>
      </c>
      <c r="C1979" s="19" t="str">
        <f>(IF('Client Info'!M1979="","",(IF(YEARFRAC('Client Info'!M1979,Reference!$C$4)&lt;1,0,IF(AND(YEARFRAC('Client Info'!M1979,Reference!$C$4)&gt;=1,YEARFRAC('Client Info'!M1979,Reference!$C$4)&lt;=3),5,IF(AND(YEARFRAC('Client Info'!M1979,Reference!$C$4)&gt;=4,YEARFRAC('Client Info'!M1979,Reference!$C$4)&lt;=7),15,IF(YEARFRAC('Client Info'!M1979,Reference!$C$4)&gt;=8,25,IF(YEARFRAC('Client Info'!M1979,Reference!$C$4)=YEARFRAC('Client Info'!M1979,Reference!$C$4),0,0))))))))</f>
        <v/>
      </c>
      <c r="D1979" s="19">
        <f>IF(OR('Client Info'!J1979=Reference!$A$7),0,IF(OR(Reference!$A$5='Client Info'!J1979, 'Client Info'!J1979=Reference!$A$19,'Client Info'!J1979=Reference!$A$23,'Client Info'!J1979=Reference!$A$12),25, IF(OR('Client Info'!J1979=Reference!$A$6, 'Client Info'!J1979=Reference!$A$16),15, IF(OR('Client Info'!J1979=Reference!$A$4,'Client Info'!J1979=Reference!$A$13,'Client Info'!J1979=Reference!$A$17,),5,0))))</f>
        <v>0</v>
      </c>
      <c r="E1979" s="19">
        <f>IF('Client Info'!O1979&lt;Reference!$E$5,0,IF(AND('Client Info'!O1979&gt;=Reference!$E$5,'Client Info'!O1979&lt;Reference!$E$6),5,IF(AND('Client Info'!O1979&gt;=Reference!$E$6,'Client Info'!O1979&lt;Reference!$E$7),15,IF(Reference!$E$7&lt;='Client Info'!O1979,25))))</f>
        <v>0</v>
      </c>
      <c r="F1979" s="19">
        <f>IF(OR('Client Info'!R1979=Reference!$B$4,'Client Info'!R1979=Reference!$B$5,'Client Info'!R1979=Reference!$B$6),25,0)</f>
        <v>0</v>
      </c>
      <c r="G1979" s="19">
        <f t="shared" si="32"/>
        <v>0</v>
      </c>
      <c r="H1979" s="19" t="e">
        <v>#N/A</v>
      </c>
    </row>
    <row r="1980" spans="1:8" x14ac:dyDescent="0.35">
      <c r="A1980" s="7" t="e">
        <f>VLOOKUP(B1980,'Client Info'!$A:$B,2, FALSE)</f>
        <v>#N/A</v>
      </c>
      <c r="B1980" s="19">
        <f>'Client Info'!A1980</f>
        <v>0</v>
      </c>
      <c r="C1980" s="19" t="str">
        <f>(IF('Client Info'!M1980="","",(IF(YEARFRAC('Client Info'!M1980,Reference!$C$4)&lt;1,0,IF(AND(YEARFRAC('Client Info'!M1980,Reference!$C$4)&gt;=1,YEARFRAC('Client Info'!M1980,Reference!$C$4)&lt;=3),5,IF(AND(YEARFRAC('Client Info'!M1980,Reference!$C$4)&gt;=4,YEARFRAC('Client Info'!M1980,Reference!$C$4)&lt;=7),15,IF(YEARFRAC('Client Info'!M1980,Reference!$C$4)&gt;=8,25,IF(YEARFRAC('Client Info'!M1980,Reference!$C$4)=YEARFRAC('Client Info'!M1980,Reference!$C$4),0,0))))))))</f>
        <v/>
      </c>
      <c r="D1980" s="19">
        <f>IF(OR('Client Info'!J1980=Reference!$A$7),0,IF(OR(Reference!$A$5='Client Info'!J1980, 'Client Info'!J1980=Reference!$A$19,'Client Info'!J1980=Reference!$A$23,'Client Info'!J1980=Reference!$A$12),25, IF(OR('Client Info'!J1980=Reference!$A$6, 'Client Info'!J1980=Reference!$A$16),15, IF(OR('Client Info'!J1980=Reference!$A$4,'Client Info'!J1980=Reference!$A$13,'Client Info'!J1980=Reference!$A$17,),5,0))))</f>
        <v>0</v>
      </c>
      <c r="E1980" s="19">
        <f>IF('Client Info'!O1980&lt;Reference!$E$5,0,IF(AND('Client Info'!O1980&gt;=Reference!$E$5,'Client Info'!O1980&lt;Reference!$E$6),5,IF(AND('Client Info'!O1980&gt;=Reference!$E$6,'Client Info'!O1980&lt;Reference!$E$7),15,IF(Reference!$E$7&lt;='Client Info'!O1980,25))))</f>
        <v>0</v>
      </c>
      <c r="F1980" s="19">
        <f>IF(OR('Client Info'!R1980=Reference!$B$4,'Client Info'!R1980=Reference!$B$5,'Client Info'!R1980=Reference!$B$6),25,0)</f>
        <v>0</v>
      </c>
      <c r="G1980" s="19">
        <f t="shared" si="32"/>
        <v>0</v>
      </c>
      <c r="H1980" s="19" t="e">
        <v>#N/A</v>
      </c>
    </row>
    <row r="1981" spans="1:8" x14ac:dyDescent="0.35">
      <c r="A1981" s="7" t="e">
        <f>VLOOKUP(B1981,'Client Info'!$A:$B,2, FALSE)</f>
        <v>#N/A</v>
      </c>
      <c r="B1981" s="19">
        <f>'Client Info'!A1981</f>
        <v>0</v>
      </c>
      <c r="C1981" s="19" t="str">
        <f>(IF('Client Info'!M1981="","",(IF(YEARFRAC('Client Info'!M1981,Reference!$C$4)&lt;1,0,IF(AND(YEARFRAC('Client Info'!M1981,Reference!$C$4)&gt;=1,YEARFRAC('Client Info'!M1981,Reference!$C$4)&lt;=3),5,IF(AND(YEARFRAC('Client Info'!M1981,Reference!$C$4)&gt;=4,YEARFRAC('Client Info'!M1981,Reference!$C$4)&lt;=7),15,IF(YEARFRAC('Client Info'!M1981,Reference!$C$4)&gt;=8,25,IF(YEARFRAC('Client Info'!M1981,Reference!$C$4)=YEARFRAC('Client Info'!M1981,Reference!$C$4),0,0))))))))</f>
        <v/>
      </c>
      <c r="D1981" s="19">
        <f>IF(OR('Client Info'!J1981=Reference!$A$7),0,IF(OR(Reference!$A$5='Client Info'!J1981, 'Client Info'!J1981=Reference!$A$19,'Client Info'!J1981=Reference!$A$23,'Client Info'!J1981=Reference!$A$12),25, IF(OR('Client Info'!J1981=Reference!$A$6, 'Client Info'!J1981=Reference!$A$16),15, IF(OR('Client Info'!J1981=Reference!$A$4,'Client Info'!J1981=Reference!$A$13,'Client Info'!J1981=Reference!$A$17,),5,0))))</f>
        <v>0</v>
      </c>
      <c r="E1981" s="19">
        <f>IF('Client Info'!O1981&lt;Reference!$E$5,0,IF(AND('Client Info'!O1981&gt;=Reference!$E$5,'Client Info'!O1981&lt;Reference!$E$6),5,IF(AND('Client Info'!O1981&gt;=Reference!$E$6,'Client Info'!O1981&lt;Reference!$E$7),15,IF(Reference!$E$7&lt;='Client Info'!O1981,25))))</f>
        <v>0</v>
      </c>
      <c r="F1981" s="19">
        <f>IF(OR('Client Info'!R1981=Reference!$B$4,'Client Info'!R1981=Reference!$B$5,'Client Info'!R1981=Reference!$B$6),25,0)</f>
        <v>0</v>
      </c>
      <c r="G1981" s="19">
        <f t="shared" si="32"/>
        <v>0</v>
      </c>
      <c r="H1981" s="19" t="e">
        <v>#N/A</v>
      </c>
    </row>
    <row r="1982" spans="1:8" x14ac:dyDescent="0.35">
      <c r="A1982" s="7" t="e">
        <f>VLOOKUP(B1982,'Client Info'!$A:$B,2, FALSE)</f>
        <v>#N/A</v>
      </c>
      <c r="B1982" s="19">
        <f>'Client Info'!A1982</f>
        <v>0</v>
      </c>
      <c r="C1982" s="19" t="str">
        <f>(IF('Client Info'!M1982="","",(IF(YEARFRAC('Client Info'!M1982,Reference!$C$4)&lt;1,0,IF(AND(YEARFRAC('Client Info'!M1982,Reference!$C$4)&gt;=1,YEARFRAC('Client Info'!M1982,Reference!$C$4)&lt;=3),5,IF(AND(YEARFRAC('Client Info'!M1982,Reference!$C$4)&gt;=4,YEARFRAC('Client Info'!M1982,Reference!$C$4)&lt;=7),15,IF(YEARFRAC('Client Info'!M1982,Reference!$C$4)&gt;=8,25,IF(YEARFRAC('Client Info'!M1982,Reference!$C$4)=YEARFRAC('Client Info'!M1982,Reference!$C$4),0,0))))))))</f>
        <v/>
      </c>
      <c r="D1982" s="19">
        <f>IF(OR('Client Info'!J1982=Reference!$A$7),0,IF(OR(Reference!$A$5='Client Info'!J1982, 'Client Info'!J1982=Reference!$A$19,'Client Info'!J1982=Reference!$A$23,'Client Info'!J1982=Reference!$A$12),25, IF(OR('Client Info'!J1982=Reference!$A$6, 'Client Info'!J1982=Reference!$A$16),15, IF(OR('Client Info'!J1982=Reference!$A$4,'Client Info'!J1982=Reference!$A$13,'Client Info'!J1982=Reference!$A$17,),5,0))))</f>
        <v>0</v>
      </c>
      <c r="E1982" s="19">
        <f>IF('Client Info'!O1982&lt;Reference!$E$5,0,IF(AND('Client Info'!O1982&gt;=Reference!$E$5,'Client Info'!O1982&lt;Reference!$E$6),5,IF(AND('Client Info'!O1982&gt;=Reference!$E$6,'Client Info'!O1982&lt;Reference!$E$7),15,IF(Reference!$E$7&lt;='Client Info'!O1982,25))))</f>
        <v>0</v>
      </c>
      <c r="F1982" s="19">
        <f>IF(OR('Client Info'!R1982=Reference!$B$4,'Client Info'!R1982=Reference!$B$5,'Client Info'!R1982=Reference!$B$6),25,0)</f>
        <v>0</v>
      </c>
      <c r="G1982" s="19">
        <f t="shared" si="32"/>
        <v>0</v>
      </c>
      <c r="H1982" s="19" t="e">
        <v>#N/A</v>
      </c>
    </row>
    <row r="1983" spans="1:8" x14ac:dyDescent="0.35">
      <c r="A1983" s="7" t="e">
        <f>VLOOKUP(B1983,'Client Info'!$A:$B,2, FALSE)</f>
        <v>#N/A</v>
      </c>
      <c r="B1983" s="19">
        <f>'Client Info'!A1983</f>
        <v>0</v>
      </c>
      <c r="C1983" s="19" t="str">
        <f>(IF('Client Info'!M1983="","",(IF(YEARFRAC('Client Info'!M1983,Reference!$C$4)&lt;1,0,IF(AND(YEARFRAC('Client Info'!M1983,Reference!$C$4)&gt;=1,YEARFRAC('Client Info'!M1983,Reference!$C$4)&lt;=3),5,IF(AND(YEARFRAC('Client Info'!M1983,Reference!$C$4)&gt;=4,YEARFRAC('Client Info'!M1983,Reference!$C$4)&lt;=7),15,IF(YEARFRAC('Client Info'!M1983,Reference!$C$4)&gt;=8,25,IF(YEARFRAC('Client Info'!M1983,Reference!$C$4)=YEARFRAC('Client Info'!M1983,Reference!$C$4),0,0))))))))</f>
        <v/>
      </c>
      <c r="D1983" s="19">
        <f>IF(OR('Client Info'!J1983=Reference!$A$7),0,IF(OR(Reference!$A$5='Client Info'!J1983, 'Client Info'!J1983=Reference!$A$19,'Client Info'!J1983=Reference!$A$23,'Client Info'!J1983=Reference!$A$12),25, IF(OR('Client Info'!J1983=Reference!$A$6, 'Client Info'!J1983=Reference!$A$16),15, IF(OR('Client Info'!J1983=Reference!$A$4,'Client Info'!J1983=Reference!$A$13,'Client Info'!J1983=Reference!$A$17,),5,0))))</f>
        <v>0</v>
      </c>
      <c r="E1983" s="19">
        <f>IF('Client Info'!O1983&lt;Reference!$E$5,0,IF(AND('Client Info'!O1983&gt;=Reference!$E$5,'Client Info'!O1983&lt;Reference!$E$6),5,IF(AND('Client Info'!O1983&gt;=Reference!$E$6,'Client Info'!O1983&lt;Reference!$E$7),15,IF(Reference!$E$7&lt;='Client Info'!O1983,25))))</f>
        <v>0</v>
      </c>
      <c r="F1983" s="19">
        <f>IF(OR('Client Info'!R1983=Reference!$B$4,'Client Info'!R1983=Reference!$B$5,'Client Info'!R1983=Reference!$B$6),25,0)</f>
        <v>0</v>
      </c>
      <c r="G1983" s="19">
        <f t="shared" si="32"/>
        <v>0</v>
      </c>
      <c r="H1983" s="19" t="e">
        <v>#N/A</v>
      </c>
    </row>
    <row r="1984" spans="1:8" x14ac:dyDescent="0.35">
      <c r="A1984" s="7" t="e">
        <f>VLOOKUP(B1984,'Client Info'!$A:$B,2, FALSE)</f>
        <v>#N/A</v>
      </c>
      <c r="B1984" s="19">
        <f>'Client Info'!A1984</f>
        <v>0</v>
      </c>
      <c r="C1984" s="19" t="str">
        <f>(IF('Client Info'!M1984="","",(IF(YEARFRAC('Client Info'!M1984,Reference!$C$4)&lt;1,0,IF(AND(YEARFRAC('Client Info'!M1984,Reference!$C$4)&gt;=1,YEARFRAC('Client Info'!M1984,Reference!$C$4)&lt;=3),5,IF(AND(YEARFRAC('Client Info'!M1984,Reference!$C$4)&gt;=4,YEARFRAC('Client Info'!M1984,Reference!$C$4)&lt;=7),15,IF(YEARFRAC('Client Info'!M1984,Reference!$C$4)&gt;=8,25,IF(YEARFRAC('Client Info'!M1984,Reference!$C$4)=YEARFRAC('Client Info'!M1984,Reference!$C$4),0,0))))))))</f>
        <v/>
      </c>
      <c r="D1984" s="19">
        <f>IF(OR('Client Info'!J1984=Reference!$A$7),0,IF(OR(Reference!$A$5='Client Info'!J1984, 'Client Info'!J1984=Reference!$A$19,'Client Info'!J1984=Reference!$A$23,'Client Info'!J1984=Reference!$A$12),25, IF(OR('Client Info'!J1984=Reference!$A$6, 'Client Info'!J1984=Reference!$A$16),15, IF(OR('Client Info'!J1984=Reference!$A$4,'Client Info'!J1984=Reference!$A$13,'Client Info'!J1984=Reference!$A$17,),5,0))))</f>
        <v>0</v>
      </c>
      <c r="E1984" s="19">
        <f>IF('Client Info'!O1984&lt;Reference!$E$5,0,IF(AND('Client Info'!O1984&gt;=Reference!$E$5,'Client Info'!O1984&lt;Reference!$E$6),5,IF(AND('Client Info'!O1984&gt;=Reference!$E$6,'Client Info'!O1984&lt;Reference!$E$7),15,IF(Reference!$E$7&lt;='Client Info'!O1984,25))))</f>
        <v>0</v>
      </c>
      <c r="F1984" s="19">
        <f>IF(OR('Client Info'!R1984=Reference!$B$4,'Client Info'!R1984=Reference!$B$5,'Client Info'!R1984=Reference!$B$6),25,0)</f>
        <v>0</v>
      </c>
      <c r="G1984" s="19">
        <f t="shared" si="32"/>
        <v>0</v>
      </c>
      <c r="H1984" s="19" t="e">
        <v>#N/A</v>
      </c>
    </row>
    <row r="1985" spans="1:8" x14ac:dyDescent="0.35">
      <c r="A1985" s="7" t="e">
        <f>VLOOKUP(B1985,'Client Info'!$A:$B,2, FALSE)</f>
        <v>#N/A</v>
      </c>
      <c r="B1985" s="19">
        <f>'Client Info'!A1985</f>
        <v>0</v>
      </c>
      <c r="C1985" s="19" t="str">
        <f>(IF('Client Info'!M1985="","",(IF(YEARFRAC('Client Info'!M1985,Reference!$C$4)&lt;1,0,IF(AND(YEARFRAC('Client Info'!M1985,Reference!$C$4)&gt;=1,YEARFRAC('Client Info'!M1985,Reference!$C$4)&lt;=3),5,IF(AND(YEARFRAC('Client Info'!M1985,Reference!$C$4)&gt;=4,YEARFRAC('Client Info'!M1985,Reference!$C$4)&lt;=7),15,IF(YEARFRAC('Client Info'!M1985,Reference!$C$4)&gt;=8,25,IF(YEARFRAC('Client Info'!M1985,Reference!$C$4)=YEARFRAC('Client Info'!M1985,Reference!$C$4),0,0))))))))</f>
        <v/>
      </c>
      <c r="D1985" s="19">
        <f>IF(OR('Client Info'!J1985=Reference!$A$7),0,IF(OR(Reference!$A$5='Client Info'!J1985, 'Client Info'!J1985=Reference!$A$19,'Client Info'!J1985=Reference!$A$23,'Client Info'!J1985=Reference!$A$12),25, IF(OR('Client Info'!J1985=Reference!$A$6, 'Client Info'!J1985=Reference!$A$16),15, IF(OR('Client Info'!J1985=Reference!$A$4,'Client Info'!J1985=Reference!$A$13,'Client Info'!J1985=Reference!$A$17,),5,0))))</f>
        <v>0</v>
      </c>
      <c r="E1985" s="19">
        <f>IF('Client Info'!O1985&lt;Reference!$E$5,0,IF(AND('Client Info'!O1985&gt;=Reference!$E$5,'Client Info'!O1985&lt;Reference!$E$6),5,IF(AND('Client Info'!O1985&gt;=Reference!$E$6,'Client Info'!O1985&lt;Reference!$E$7),15,IF(Reference!$E$7&lt;='Client Info'!O1985,25))))</f>
        <v>0</v>
      </c>
      <c r="F1985" s="19">
        <f>IF(OR('Client Info'!R1985=Reference!$B$4,'Client Info'!R1985=Reference!$B$5,'Client Info'!R1985=Reference!$B$6),25,0)</f>
        <v>0</v>
      </c>
      <c r="G1985" s="19">
        <f t="shared" si="32"/>
        <v>0</v>
      </c>
      <c r="H1985" s="19" t="e">
        <v>#N/A</v>
      </c>
    </row>
    <row r="1986" spans="1:8" x14ac:dyDescent="0.35">
      <c r="A1986" s="7" t="e">
        <f>VLOOKUP(B1986,'Client Info'!$A:$B,2, FALSE)</f>
        <v>#N/A</v>
      </c>
      <c r="B1986" s="19">
        <f>'Client Info'!A1986</f>
        <v>0</v>
      </c>
      <c r="C1986" s="19" t="str">
        <f>(IF('Client Info'!M1986="","",(IF(YEARFRAC('Client Info'!M1986,Reference!$C$4)&lt;1,0,IF(AND(YEARFRAC('Client Info'!M1986,Reference!$C$4)&gt;=1,YEARFRAC('Client Info'!M1986,Reference!$C$4)&lt;=3),5,IF(AND(YEARFRAC('Client Info'!M1986,Reference!$C$4)&gt;=4,YEARFRAC('Client Info'!M1986,Reference!$C$4)&lt;=7),15,IF(YEARFRAC('Client Info'!M1986,Reference!$C$4)&gt;=8,25,IF(YEARFRAC('Client Info'!M1986,Reference!$C$4)=YEARFRAC('Client Info'!M1986,Reference!$C$4),0,0))))))))</f>
        <v/>
      </c>
      <c r="D1986" s="19">
        <f>IF(OR('Client Info'!J1986=Reference!$A$7),0,IF(OR(Reference!$A$5='Client Info'!J1986, 'Client Info'!J1986=Reference!$A$19,'Client Info'!J1986=Reference!$A$23,'Client Info'!J1986=Reference!$A$12),25, IF(OR('Client Info'!J1986=Reference!$A$6, 'Client Info'!J1986=Reference!$A$16),15, IF(OR('Client Info'!J1986=Reference!$A$4,'Client Info'!J1986=Reference!$A$13,'Client Info'!J1986=Reference!$A$17,),5,0))))</f>
        <v>0</v>
      </c>
      <c r="E1986" s="19">
        <f>IF('Client Info'!O1986&lt;Reference!$E$5,0,IF(AND('Client Info'!O1986&gt;=Reference!$E$5,'Client Info'!O1986&lt;Reference!$E$6),5,IF(AND('Client Info'!O1986&gt;=Reference!$E$6,'Client Info'!O1986&lt;Reference!$E$7),15,IF(Reference!$E$7&lt;='Client Info'!O1986,25))))</f>
        <v>0</v>
      </c>
      <c r="F1986" s="19">
        <f>IF(OR('Client Info'!R1986=Reference!$B$4,'Client Info'!R1986=Reference!$B$5,'Client Info'!R1986=Reference!$B$6),25,0)</f>
        <v>0</v>
      </c>
      <c r="G1986" s="19">
        <f t="shared" si="32"/>
        <v>0</v>
      </c>
      <c r="H1986" s="19" t="e">
        <v>#N/A</v>
      </c>
    </row>
    <row r="1987" spans="1:8" x14ac:dyDescent="0.35">
      <c r="A1987" s="7" t="e">
        <f>VLOOKUP(B1987,'Client Info'!$A:$B,2, FALSE)</f>
        <v>#N/A</v>
      </c>
      <c r="B1987" s="19">
        <f>'Client Info'!A1987</f>
        <v>0</v>
      </c>
      <c r="C1987" s="19" t="str">
        <f>(IF('Client Info'!M1987="","",(IF(YEARFRAC('Client Info'!M1987,Reference!$C$4)&lt;1,0,IF(AND(YEARFRAC('Client Info'!M1987,Reference!$C$4)&gt;=1,YEARFRAC('Client Info'!M1987,Reference!$C$4)&lt;=3),5,IF(AND(YEARFRAC('Client Info'!M1987,Reference!$C$4)&gt;=4,YEARFRAC('Client Info'!M1987,Reference!$C$4)&lt;=7),15,IF(YEARFRAC('Client Info'!M1987,Reference!$C$4)&gt;=8,25,IF(YEARFRAC('Client Info'!M1987,Reference!$C$4)=YEARFRAC('Client Info'!M1987,Reference!$C$4),0,0))))))))</f>
        <v/>
      </c>
      <c r="D1987" s="19">
        <f>IF(OR('Client Info'!J1987=Reference!$A$7),0,IF(OR(Reference!$A$5='Client Info'!J1987, 'Client Info'!J1987=Reference!$A$19,'Client Info'!J1987=Reference!$A$23,'Client Info'!J1987=Reference!$A$12),25, IF(OR('Client Info'!J1987=Reference!$A$6, 'Client Info'!J1987=Reference!$A$16),15, IF(OR('Client Info'!J1987=Reference!$A$4,'Client Info'!J1987=Reference!$A$13,'Client Info'!J1987=Reference!$A$17,),5,0))))</f>
        <v>0</v>
      </c>
      <c r="E1987" s="19">
        <f>IF('Client Info'!O1987&lt;Reference!$E$5,0,IF(AND('Client Info'!O1987&gt;=Reference!$E$5,'Client Info'!O1987&lt;Reference!$E$6),5,IF(AND('Client Info'!O1987&gt;=Reference!$E$6,'Client Info'!O1987&lt;Reference!$E$7),15,IF(Reference!$E$7&lt;='Client Info'!O1987,25))))</f>
        <v>0</v>
      </c>
      <c r="F1987" s="19">
        <f>IF(OR('Client Info'!R1987=Reference!$B$4,'Client Info'!R1987=Reference!$B$5,'Client Info'!R1987=Reference!$B$6),25,0)</f>
        <v>0</v>
      </c>
      <c r="G1987" s="19">
        <f t="shared" si="32"/>
        <v>0</v>
      </c>
      <c r="H1987" s="19" t="e">
        <v>#N/A</v>
      </c>
    </row>
    <row r="1988" spans="1:8" x14ac:dyDescent="0.35">
      <c r="A1988" s="7" t="e">
        <f>VLOOKUP(B1988,'Client Info'!$A:$B,2, FALSE)</f>
        <v>#N/A</v>
      </c>
      <c r="B1988" s="19">
        <f>'Client Info'!A1988</f>
        <v>0</v>
      </c>
      <c r="C1988" s="19" t="str">
        <f>(IF('Client Info'!M1988="","",(IF(YEARFRAC('Client Info'!M1988,Reference!$C$4)&lt;1,0,IF(AND(YEARFRAC('Client Info'!M1988,Reference!$C$4)&gt;=1,YEARFRAC('Client Info'!M1988,Reference!$C$4)&lt;=3),5,IF(AND(YEARFRAC('Client Info'!M1988,Reference!$C$4)&gt;=4,YEARFRAC('Client Info'!M1988,Reference!$C$4)&lt;=7),15,IF(YEARFRAC('Client Info'!M1988,Reference!$C$4)&gt;=8,25,IF(YEARFRAC('Client Info'!M1988,Reference!$C$4)=YEARFRAC('Client Info'!M1988,Reference!$C$4),0,0))))))))</f>
        <v/>
      </c>
      <c r="D1988" s="19">
        <f>IF(OR('Client Info'!J1988=Reference!$A$7),0,IF(OR(Reference!$A$5='Client Info'!J1988, 'Client Info'!J1988=Reference!$A$19,'Client Info'!J1988=Reference!$A$23,'Client Info'!J1988=Reference!$A$12),25, IF(OR('Client Info'!J1988=Reference!$A$6, 'Client Info'!J1988=Reference!$A$16),15, IF(OR('Client Info'!J1988=Reference!$A$4,'Client Info'!J1988=Reference!$A$13,'Client Info'!J1988=Reference!$A$17,),5,0))))</f>
        <v>0</v>
      </c>
      <c r="E1988" s="19">
        <f>IF('Client Info'!O1988&lt;Reference!$E$5,0,IF(AND('Client Info'!O1988&gt;=Reference!$E$5,'Client Info'!O1988&lt;Reference!$E$6),5,IF(AND('Client Info'!O1988&gt;=Reference!$E$6,'Client Info'!O1988&lt;Reference!$E$7),15,IF(Reference!$E$7&lt;='Client Info'!O1988,25))))</f>
        <v>0</v>
      </c>
      <c r="F1988" s="19">
        <f>IF(OR('Client Info'!R1988=Reference!$B$4,'Client Info'!R1988=Reference!$B$5,'Client Info'!R1988=Reference!$B$6),25,0)</f>
        <v>0</v>
      </c>
      <c r="G1988" s="19">
        <f t="shared" si="32"/>
        <v>0</v>
      </c>
      <c r="H1988" s="19" t="e">
        <v>#N/A</v>
      </c>
    </row>
    <row r="1989" spans="1:8" x14ac:dyDescent="0.35">
      <c r="A1989" s="7" t="e">
        <f>VLOOKUP(B1989,'Client Info'!$A:$B,2, FALSE)</f>
        <v>#N/A</v>
      </c>
      <c r="B1989" s="19">
        <f>'Client Info'!A1989</f>
        <v>0</v>
      </c>
      <c r="C1989" s="19" t="str">
        <f>(IF('Client Info'!M1989="","",(IF(YEARFRAC('Client Info'!M1989,Reference!$C$4)&lt;1,0,IF(AND(YEARFRAC('Client Info'!M1989,Reference!$C$4)&gt;=1,YEARFRAC('Client Info'!M1989,Reference!$C$4)&lt;=3),5,IF(AND(YEARFRAC('Client Info'!M1989,Reference!$C$4)&gt;=4,YEARFRAC('Client Info'!M1989,Reference!$C$4)&lt;=7),15,IF(YEARFRAC('Client Info'!M1989,Reference!$C$4)&gt;=8,25,IF(YEARFRAC('Client Info'!M1989,Reference!$C$4)=YEARFRAC('Client Info'!M1989,Reference!$C$4),0,0))))))))</f>
        <v/>
      </c>
      <c r="D1989" s="19">
        <f>IF(OR('Client Info'!J1989=Reference!$A$7),0,IF(OR(Reference!$A$5='Client Info'!J1989, 'Client Info'!J1989=Reference!$A$19,'Client Info'!J1989=Reference!$A$23,'Client Info'!J1989=Reference!$A$12),25, IF(OR('Client Info'!J1989=Reference!$A$6, 'Client Info'!J1989=Reference!$A$16),15, IF(OR('Client Info'!J1989=Reference!$A$4,'Client Info'!J1989=Reference!$A$13,'Client Info'!J1989=Reference!$A$17,),5,0))))</f>
        <v>0</v>
      </c>
      <c r="E1989" s="19">
        <f>IF('Client Info'!O1989&lt;Reference!$E$5,0,IF(AND('Client Info'!O1989&gt;=Reference!$E$5,'Client Info'!O1989&lt;Reference!$E$6),5,IF(AND('Client Info'!O1989&gt;=Reference!$E$6,'Client Info'!O1989&lt;Reference!$E$7),15,IF(Reference!$E$7&lt;='Client Info'!O1989,25))))</f>
        <v>0</v>
      </c>
      <c r="F1989" s="19">
        <f>IF(OR('Client Info'!R1989=Reference!$B$4,'Client Info'!R1989=Reference!$B$5,'Client Info'!R1989=Reference!$B$6),25,0)</f>
        <v>0</v>
      </c>
      <c r="G1989" s="19">
        <f t="shared" si="32"/>
        <v>0</v>
      </c>
      <c r="H1989" s="19" t="e">
        <v>#N/A</v>
      </c>
    </row>
    <row r="1990" spans="1:8" x14ac:dyDescent="0.35">
      <c r="A1990" s="7" t="e">
        <f>VLOOKUP(B1990,'Client Info'!$A:$B,2, FALSE)</f>
        <v>#N/A</v>
      </c>
      <c r="B1990" s="19">
        <f>'Client Info'!A1990</f>
        <v>0</v>
      </c>
      <c r="C1990" s="19" t="str">
        <f>(IF('Client Info'!M1990="","",(IF(YEARFRAC('Client Info'!M1990,Reference!$C$4)&lt;1,0,IF(AND(YEARFRAC('Client Info'!M1990,Reference!$C$4)&gt;=1,YEARFRAC('Client Info'!M1990,Reference!$C$4)&lt;=3),5,IF(AND(YEARFRAC('Client Info'!M1990,Reference!$C$4)&gt;=4,YEARFRAC('Client Info'!M1990,Reference!$C$4)&lt;=7),15,IF(YEARFRAC('Client Info'!M1990,Reference!$C$4)&gt;=8,25,IF(YEARFRAC('Client Info'!M1990,Reference!$C$4)=YEARFRAC('Client Info'!M1990,Reference!$C$4),0,0))))))))</f>
        <v/>
      </c>
      <c r="D1990" s="19">
        <f>IF(OR('Client Info'!J1990=Reference!$A$7),0,IF(OR(Reference!$A$5='Client Info'!J1990, 'Client Info'!J1990=Reference!$A$19,'Client Info'!J1990=Reference!$A$23,'Client Info'!J1990=Reference!$A$12),25, IF(OR('Client Info'!J1990=Reference!$A$6, 'Client Info'!J1990=Reference!$A$16),15, IF(OR('Client Info'!J1990=Reference!$A$4,'Client Info'!J1990=Reference!$A$13,'Client Info'!J1990=Reference!$A$17,),5,0))))</f>
        <v>0</v>
      </c>
      <c r="E1990" s="19">
        <f>IF('Client Info'!O1990&lt;Reference!$E$5,0,IF(AND('Client Info'!O1990&gt;=Reference!$E$5,'Client Info'!O1990&lt;Reference!$E$6),5,IF(AND('Client Info'!O1990&gt;=Reference!$E$6,'Client Info'!O1990&lt;Reference!$E$7),15,IF(Reference!$E$7&lt;='Client Info'!O1990,25))))</f>
        <v>0</v>
      </c>
      <c r="F1990" s="19">
        <f>IF(OR('Client Info'!R1990=Reference!$B$4,'Client Info'!R1990=Reference!$B$5,'Client Info'!R1990=Reference!$B$6),25,0)</f>
        <v>0</v>
      </c>
      <c r="G1990" s="19">
        <f t="shared" si="32"/>
        <v>0</v>
      </c>
      <c r="H1990" s="19" t="e">
        <v>#N/A</v>
      </c>
    </row>
    <row r="1991" spans="1:8" x14ac:dyDescent="0.35">
      <c r="A1991" s="7" t="e">
        <f>VLOOKUP(B1991,'Client Info'!$A:$B,2, FALSE)</f>
        <v>#N/A</v>
      </c>
      <c r="B1991" s="19">
        <f>'Client Info'!A1991</f>
        <v>0</v>
      </c>
      <c r="C1991" s="19" t="str">
        <f>(IF('Client Info'!M1991="","",(IF(YEARFRAC('Client Info'!M1991,Reference!$C$4)&lt;1,0,IF(AND(YEARFRAC('Client Info'!M1991,Reference!$C$4)&gt;=1,YEARFRAC('Client Info'!M1991,Reference!$C$4)&lt;=3),5,IF(AND(YEARFRAC('Client Info'!M1991,Reference!$C$4)&gt;=4,YEARFRAC('Client Info'!M1991,Reference!$C$4)&lt;=7),15,IF(YEARFRAC('Client Info'!M1991,Reference!$C$4)&gt;=8,25,IF(YEARFRAC('Client Info'!M1991,Reference!$C$4)=YEARFRAC('Client Info'!M1991,Reference!$C$4),0,0))))))))</f>
        <v/>
      </c>
      <c r="D1991" s="19">
        <f>IF(OR('Client Info'!J1991=Reference!$A$7),0,IF(OR(Reference!$A$5='Client Info'!J1991, 'Client Info'!J1991=Reference!$A$19,'Client Info'!J1991=Reference!$A$23,'Client Info'!J1991=Reference!$A$12),25, IF(OR('Client Info'!J1991=Reference!$A$6, 'Client Info'!J1991=Reference!$A$16),15, IF(OR('Client Info'!J1991=Reference!$A$4,'Client Info'!J1991=Reference!$A$13,'Client Info'!J1991=Reference!$A$17,),5,0))))</f>
        <v>0</v>
      </c>
      <c r="E1991" s="19">
        <f>IF('Client Info'!O1991&lt;Reference!$E$5,0,IF(AND('Client Info'!O1991&gt;=Reference!$E$5,'Client Info'!O1991&lt;Reference!$E$6),5,IF(AND('Client Info'!O1991&gt;=Reference!$E$6,'Client Info'!O1991&lt;Reference!$E$7),15,IF(Reference!$E$7&lt;='Client Info'!O1991,25))))</f>
        <v>0</v>
      </c>
      <c r="F1991" s="19">
        <f>IF(OR('Client Info'!R1991=Reference!$B$4,'Client Info'!R1991=Reference!$B$5,'Client Info'!R1991=Reference!$B$6),25,0)</f>
        <v>0</v>
      </c>
      <c r="G1991" s="19">
        <f t="shared" si="32"/>
        <v>0</v>
      </c>
      <c r="H1991" s="19" t="e">
        <v>#N/A</v>
      </c>
    </row>
    <row r="1992" spans="1:8" x14ac:dyDescent="0.35">
      <c r="A1992" s="7" t="e">
        <f>VLOOKUP(B1992,'Client Info'!$A:$B,2, FALSE)</f>
        <v>#N/A</v>
      </c>
      <c r="B1992" s="19">
        <f>'Client Info'!A1992</f>
        <v>0</v>
      </c>
      <c r="C1992" s="19" t="str">
        <f>(IF('Client Info'!M1992="","",(IF(YEARFRAC('Client Info'!M1992,Reference!$C$4)&lt;1,0,IF(AND(YEARFRAC('Client Info'!M1992,Reference!$C$4)&gt;=1,YEARFRAC('Client Info'!M1992,Reference!$C$4)&lt;=3),5,IF(AND(YEARFRAC('Client Info'!M1992,Reference!$C$4)&gt;=4,YEARFRAC('Client Info'!M1992,Reference!$C$4)&lt;=7),15,IF(YEARFRAC('Client Info'!M1992,Reference!$C$4)&gt;=8,25,IF(YEARFRAC('Client Info'!M1992,Reference!$C$4)=YEARFRAC('Client Info'!M1992,Reference!$C$4),0,0))))))))</f>
        <v/>
      </c>
      <c r="D1992" s="19">
        <f>IF(OR('Client Info'!J1992=Reference!$A$7),0,IF(OR(Reference!$A$5='Client Info'!J1992, 'Client Info'!J1992=Reference!$A$19,'Client Info'!J1992=Reference!$A$23,'Client Info'!J1992=Reference!$A$12),25, IF(OR('Client Info'!J1992=Reference!$A$6, 'Client Info'!J1992=Reference!$A$16),15, IF(OR('Client Info'!J1992=Reference!$A$4,'Client Info'!J1992=Reference!$A$13,'Client Info'!J1992=Reference!$A$17,),5,0))))</f>
        <v>0</v>
      </c>
      <c r="E1992" s="19">
        <f>IF('Client Info'!O1992&lt;Reference!$E$5,0,IF(AND('Client Info'!O1992&gt;=Reference!$E$5,'Client Info'!O1992&lt;Reference!$E$6),5,IF(AND('Client Info'!O1992&gt;=Reference!$E$6,'Client Info'!O1992&lt;Reference!$E$7),15,IF(Reference!$E$7&lt;='Client Info'!O1992,25))))</f>
        <v>0</v>
      </c>
      <c r="F1992" s="19">
        <f>IF(OR('Client Info'!R1992=Reference!$B$4,'Client Info'!R1992=Reference!$B$5,'Client Info'!R1992=Reference!$B$6),25,0)</f>
        <v>0</v>
      </c>
      <c r="G1992" s="19">
        <f t="shared" si="32"/>
        <v>0</v>
      </c>
      <c r="H1992" s="19" t="e">
        <v>#N/A</v>
      </c>
    </row>
    <row r="1993" spans="1:8" x14ac:dyDescent="0.35">
      <c r="A1993" s="7" t="e">
        <f>VLOOKUP(B1993,'Client Info'!$A:$B,2, FALSE)</f>
        <v>#N/A</v>
      </c>
      <c r="B1993" s="19">
        <f>'Client Info'!A1993</f>
        <v>0</v>
      </c>
      <c r="C1993" s="19" t="str">
        <f>(IF('Client Info'!M1993="","",(IF(YEARFRAC('Client Info'!M1993,Reference!$C$4)&lt;1,0,IF(AND(YEARFRAC('Client Info'!M1993,Reference!$C$4)&gt;=1,YEARFRAC('Client Info'!M1993,Reference!$C$4)&lt;=3),5,IF(AND(YEARFRAC('Client Info'!M1993,Reference!$C$4)&gt;=4,YEARFRAC('Client Info'!M1993,Reference!$C$4)&lt;=7),15,IF(YEARFRAC('Client Info'!M1993,Reference!$C$4)&gt;=8,25,IF(YEARFRAC('Client Info'!M1993,Reference!$C$4)=YEARFRAC('Client Info'!M1993,Reference!$C$4),0,0))))))))</f>
        <v/>
      </c>
      <c r="D1993" s="19">
        <f>IF(OR('Client Info'!J1993=Reference!$A$7),0,IF(OR(Reference!$A$5='Client Info'!J1993, 'Client Info'!J1993=Reference!$A$19,'Client Info'!J1993=Reference!$A$23,'Client Info'!J1993=Reference!$A$12),25, IF(OR('Client Info'!J1993=Reference!$A$6, 'Client Info'!J1993=Reference!$A$16),15, IF(OR('Client Info'!J1993=Reference!$A$4,'Client Info'!J1993=Reference!$A$13,'Client Info'!J1993=Reference!$A$17,),5,0))))</f>
        <v>0</v>
      </c>
      <c r="E1993" s="19">
        <f>IF('Client Info'!O1993&lt;Reference!$E$5,0,IF(AND('Client Info'!O1993&gt;=Reference!$E$5,'Client Info'!O1993&lt;Reference!$E$6),5,IF(AND('Client Info'!O1993&gt;=Reference!$E$6,'Client Info'!O1993&lt;Reference!$E$7),15,IF(Reference!$E$7&lt;='Client Info'!O1993,25))))</f>
        <v>0</v>
      </c>
      <c r="F1993" s="19">
        <f>IF(OR('Client Info'!R1993=Reference!$B$4,'Client Info'!R1993=Reference!$B$5,'Client Info'!R1993=Reference!$B$6),25,0)</f>
        <v>0</v>
      </c>
      <c r="G1993" s="19">
        <f t="shared" si="32"/>
        <v>0</v>
      </c>
      <c r="H1993" s="19" t="e">
        <v>#N/A</v>
      </c>
    </row>
    <row r="1994" spans="1:8" x14ac:dyDescent="0.35">
      <c r="A1994" s="7" t="e">
        <f>VLOOKUP(B1994,'Client Info'!$A:$B,2, FALSE)</f>
        <v>#N/A</v>
      </c>
      <c r="B1994" s="19">
        <f>'Client Info'!A1994</f>
        <v>0</v>
      </c>
      <c r="C1994" s="19" t="str">
        <f>(IF('Client Info'!M1994="","",(IF(YEARFRAC('Client Info'!M1994,Reference!$C$4)&lt;1,0,IF(AND(YEARFRAC('Client Info'!M1994,Reference!$C$4)&gt;=1,YEARFRAC('Client Info'!M1994,Reference!$C$4)&lt;=3),5,IF(AND(YEARFRAC('Client Info'!M1994,Reference!$C$4)&gt;=4,YEARFRAC('Client Info'!M1994,Reference!$C$4)&lt;=7),15,IF(YEARFRAC('Client Info'!M1994,Reference!$C$4)&gt;=8,25,IF(YEARFRAC('Client Info'!M1994,Reference!$C$4)=YEARFRAC('Client Info'!M1994,Reference!$C$4),0,0))))))))</f>
        <v/>
      </c>
      <c r="D1994" s="19">
        <f>IF(OR('Client Info'!J1994=Reference!$A$7),0,IF(OR(Reference!$A$5='Client Info'!J1994, 'Client Info'!J1994=Reference!$A$19,'Client Info'!J1994=Reference!$A$23,'Client Info'!J1994=Reference!$A$12),25, IF(OR('Client Info'!J1994=Reference!$A$6, 'Client Info'!J1994=Reference!$A$16),15, IF(OR('Client Info'!J1994=Reference!$A$4,'Client Info'!J1994=Reference!$A$13,'Client Info'!J1994=Reference!$A$17,),5,0))))</f>
        <v>0</v>
      </c>
      <c r="E1994" s="19">
        <f>IF('Client Info'!O1994&lt;Reference!$E$5,0,IF(AND('Client Info'!O1994&gt;=Reference!$E$5,'Client Info'!O1994&lt;Reference!$E$6),5,IF(AND('Client Info'!O1994&gt;=Reference!$E$6,'Client Info'!O1994&lt;Reference!$E$7),15,IF(Reference!$E$7&lt;='Client Info'!O1994,25))))</f>
        <v>0</v>
      </c>
      <c r="F1994" s="19">
        <f>IF(OR('Client Info'!R1994=Reference!$B$4,'Client Info'!R1994=Reference!$B$5,'Client Info'!R1994=Reference!$B$6),25,0)</f>
        <v>0</v>
      </c>
      <c r="G1994" s="19">
        <f t="shared" si="32"/>
        <v>0</v>
      </c>
      <c r="H1994" s="19" t="e">
        <v>#N/A</v>
      </c>
    </row>
    <row r="1995" spans="1:8" x14ac:dyDescent="0.35">
      <c r="A1995" s="7" t="e">
        <f>VLOOKUP(B1995,'Client Info'!$A:$B,2, FALSE)</f>
        <v>#N/A</v>
      </c>
      <c r="B1995" s="19">
        <f>'Client Info'!A1995</f>
        <v>0</v>
      </c>
      <c r="C1995" s="19" t="str">
        <f>(IF('Client Info'!M1995="","",(IF(YEARFRAC('Client Info'!M1995,Reference!$C$4)&lt;1,0,IF(AND(YEARFRAC('Client Info'!M1995,Reference!$C$4)&gt;=1,YEARFRAC('Client Info'!M1995,Reference!$C$4)&lt;=3),5,IF(AND(YEARFRAC('Client Info'!M1995,Reference!$C$4)&gt;=4,YEARFRAC('Client Info'!M1995,Reference!$C$4)&lt;=7),15,IF(YEARFRAC('Client Info'!M1995,Reference!$C$4)&gt;=8,25,IF(YEARFRAC('Client Info'!M1995,Reference!$C$4)=YEARFRAC('Client Info'!M1995,Reference!$C$4),0,0))))))))</f>
        <v/>
      </c>
      <c r="D1995" s="19">
        <f>IF(OR('Client Info'!J1995=Reference!$A$7),0,IF(OR(Reference!$A$5='Client Info'!J1995, 'Client Info'!J1995=Reference!$A$19,'Client Info'!J1995=Reference!$A$23,'Client Info'!J1995=Reference!$A$12),25, IF(OR('Client Info'!J1995=Reference!$A$6, 'Client Info'!J1995=Reference!$A$16),15, IF(OR('Client Info'!J1995=Reference!$A$4,'Client Info'!J1995=Reference!$A$13,'Client Info'!J1995=Reference!$A$17,),5,0))))</f>
        <v>0</v>
      </c>
      <c r="E1995" s="19">
        <f>IF('Client Info'!O1995&lt;Reference!$E$5,0,IF(AND('Client Info'!O1995&gt;=Reference!$E$5,'Client Info'!O1995&lt;Reference!$E$6),5,IF(AND('Client Info'!O1995&gt;=Reference!$E$6,'Client Info'!O1995&lt;Reference!$E$7),15,IF(Reference!$E$7&lt;='Client Info'!O1995,25))))</f>
        <v>0</v>
      </c>
      <c r="F1995" s="19">
        <f>IF(OR('Client Info'!R1995=Reference!$B$4,'Client Info'!R1995=Reference!$B$5,'Client Info'!R1995=Reference!$B$6),25,0)</f>
        <v>0</v>
      </c>
      <c r="G1995" s="19">
        <f t="shared" si="32"/>
        <v>0</v>
      </c>
      <c r="H1995" s="19" t="e">
        <v>#N/A</v>
      </c>
    </row>
    <row r="1996" spans="1:8" x14ac:dyDescent="0.35">
      <c r="A1996" s="7" t="e">
        <f>VLOOKUP(B1996,'Client Info'!$A:$B,2, FALSE)</f>
        <v>#N/A</v>
      </c>
      <c r="B1996" s="19">
        <f>'Client Info'!A1996</f>
        <v>0</v>
      </c>
      <c r="C1996" s="19" t="str">
        <f>(IF('Client Info'!M1996="","",(IF(YEARFRAC('Client Info'!M1996,Reference!$C$4)&lt;1,0,IF(AND(YEARFRAC('Client Info'!M1996,Reference!$C$4)&gt;=1,YEARFRAC('Client Info'!M1996,Reference!$C$4)&lt;=3),5,IF(AND(YEARFRAC('Client Info'!M1996,Reference!$C$4)&gt;=4,YEARFRAC('Client Info'!M1996,Reference!$C$4)&lt;=7),15,IF(YEARFRAC('Client Info'!M1996,Reference!$C$4)&gt;=8,25,IF(YEARFRAC('Client Info'!M1996,Reference!$C$4)=YEARFRAC('Client Info'!M1996,Reference!$C$4),0,0))))))))</f>
        <v/>
      </c>
      <c r="D1996" s="19">
        <f>IF(OR('Client Info'!J1996=Reference!$A$7),0,IF(OR(Reference!$A$5='Client Info'!J1996, 'Client Info'!J1996=Reference!$A$19,'Client Info'!J1996=Reference!$A$23,'Client Info'!J1996=Reference!$A$12),25, IF(OR('Client Info'!J1996=Reference!$A$6, 'Client Info'!J1996=Reference!$A$16),15, IF(OR('Client Info'!J1996=Reference!$A$4,'Client Info'!J1996=Reference!$A$13,'Client Info'!J1996=Reference!$A$17,),5,0))))</f>
        <v>0</v>
      </c>
      <c r="E1996" s="19">
        <f>IF('Client Info'!O1996&lt;Reference!$E$5,0,IF(AND('Client Info'!O1996&gt;=Reference!$E$5,'Client Info'!O1996&lt;Reference!$E$6),5,IF(AND('Client Info'!O1996&gt;=Reference!$E$6,'Client Info'!O1996&lt;Reference!$E$7),15,IF(Reference!$E$7&lt;='Client Info'!O1996,25))))</f>
        <v>0</v>
      </c>
      <c r="F1996" s="19">
        <f>IF(OR('Client Info'!R1996=Reference!$B$4,'Client Info'!R1996=Reference!$B$5,'Client Info'!R1996=Reference!$B$6),25,0)</f>
        <v>0</v>
      </c>
      <c r="G1996" s="19">
        <f t="shared" si="32"/>
        <v>0</v>
      </c>
      <c r="H1996" s="19" t="e">
        <v>#N/A</v>
      </c>
    </row>
    <row r="1997" spans="1:8" x14ac:dyDescent="0.35">
      <c r="A1997" s="7" t="e">
        <f>VLOOKUP(B1997,'Client Info'!$A:$B,2, FALSE)</f>
        <v>#N/A</v>
      </c>
      <c r="B1997" s="19">
        <f>'Client Info'!A1997</f>
        <v>0</v>
      </c>
      <c r="C1997" s="19" t="str">
        <f>(IF('Client Info'!M1997="","",(IF(YEARFRAC('Client Info'!M1997,Reference!$C$4)&lt;1,0,IF(AND(YEARFRAC('Client Info'!M1997,Reference!$C$4)&gt;=1,YEARFRAC('Client Info'!M1997,Reference!$C$4)&lt;=3),5,IF(AND(YEARFRAC('Client Info'!M1997,Reference!$C$4)&gt;=4,YEARFRAC('Client Info'!M1997,Reference!$C$4)&lt;=7),15,IF(YEARFRAC('Client Info'!M1997,Reference!$C$4)&gt;=8,25,IF(YEARFRAC('Client Info'!M1997,Reference!$C$4)=YEARFRAC('Client Info'!M1997,Reference!$C$4),0,0))))))))</f>
        <v/>
      </c>
      <c r="D1997" s="19">
        <f>IF(OR('Client Info'!J1997=Reference!$A$7),0,IF(OR(Reference!$A$5='Client Info'!J1997, 'Client Info'!J1997=Reference!$A$19,'Client Info'!J1997=Reference!$A$23,'Client Info'!J1997=Reference!$A$12),25, IF(OR('Client Info'!J1997=Reference!$A$6, 'Client Info'!J1997=Reference!$A$16),15, IF(OR('Client Info'!J1997=Reference!$A$4,'Client Info'!J1997=Reference!$A$13,'Client Info'!J1997=Reference!$A$17,),5,0))))</f>
        <v>0</v>
      </c>
      <c r="E1997" s="19">
        <f>IF('Client Info'!O1997&lt;Reference!$E$5,0,IF(AND('Client Info'!O1997&gt;=Reference!$E$5,'Client Info'!O1997&lt;Reference!$E$6),5,IF(AND('Client Info'!O1997&gt;=Reference!$E$6,'Client Info'!O1997&lt;Reference!$E$7),15,IF(Reference!$E$7&lt;='Client Info'!O1997,25))))</f>
        <v>0</v>
      </c>
      <c r="F1997" s="19">
        <f>IF(OR('Client Info'!R1997=Reference!$B$4,'Client Info'!R1997=Reference!$B$5,'Client Info'!R1997=Reference!$B$6),25,0)</f>
        <v>0</v>
      </c>
      <c r="G1997" s="19">
        <f t="shared" si="32"/>
        <v>0</v>
      </c>
      <c r="H1997" s="19" t="e">
        <v>#N/A</v>
      </c>
    </row>
    <row r="1998" spans="1:8" x14ac:dyDescent="0.35">
      <c r="A1998" s="7" t="e">
        <f>VLOOKUP(B1998,'Client Info'!$A:$B,2, FALSE)</f>
        <v>#N/A</v>
      </c>
      <c r="B1998" s="19">
        <f>'Client Info'!A1998</f>
        <v>0</v>
      </c>
      <c r="C1998" s="19" t="str">
        <f>(IF('Client Info'!M1998="","",(IF(YEARFRAC('Client Info'!M1998,Reference!$C$4)&lt;1,0,IF(AND(YEARFRAC('Client Info'!M1998,Reference!$C$4)&gt;=1,YEARFRAC('Client Info'!M1998,Reference!$C$4)&lt;=3),5,IF(AND(YEARFRAC('Client Info'!M1998,Reference!$C$4)&gt;=4,YEARFRAC('Client Info'!M1998,Reference!$C$4)&lt;=7),15,IF(YEARFRAC('Client Info'!M1998,Reference!$C$4)&gt;=8,25,IF(YEARFRAC('Client Info'!M1998,Reference!$C$4)=YEARFRAC('Client Info'!M1998,Reference!$C$4),0,0))))))))</f>
        <v/>
      </c>
      <c r="D1998" s="19">
        <f>IF(OR('Client Info'!J1998=Reference!$A$7),0,IF(OR(Reference!$A$5='Client Info'!J1998, 'Client Info'!J1998=Reference!$A$19,'Client Info'!J1998=Reference!$A$23,'Client Info'!J1998=Reference!$A$12),25, IF(OR('Client Info'!J1998=Reference!$A$6, 'Client Info'!J1998=Reference!$A$16),15, IF(OR('Client Info'!J1998=Reference!$A$4,'Client Info'!J1998=Reference!$A$13,'Client Info'!J1998=Reference!$A$17,),5,0))))</f>
        <v>0</v>
      </c>
      <c r="E1998" s="19">
        <f>IF('Client Info'!O1998&lt;Reference!$E$5,0,IF(AND('Client Info'!O1998&gt;=Reference!$E$5,'Client Info'!O1998&lt;Reference!$E$6),5,IF(AND('Client Info'!O1998&gt;=Reference!$E$6,'Client Info'!O1998&lt;Reference!$E$7),15,IF(Reference!$E$7&lt;='Client Info'!O1998,25))))</f>
        <v>0</v>
      </c>
      <c r="F1998" s="19">
        <f>IF(OR('Client Info'!R1998=Reference!$B$4,'Client Info'!R1998=Reference!$B$5,'Client Info'!R1998=Reference!$B$6),25,0)</f>
        <v>0</v>
      </c>
      <c r="G1998" s="19">
        <f t="shared" si="32"/>
        <v>0</v>
      </c>
      <c r="H1998" s="19" t="e">
        <v>#N/A</v>
      </c>
    </row>
    <row r="1999" spans="1:8" x14ac:dyDescent="0.35">
      <c r="A1999" s="7" t="e">
        <f>VLOOKUP(B1999,'Client Info'!$A:$B,2, FALSE)</f>
        <v>#N/A</v>
      </c>
      <c r="B1999" s="19">
        <f>'Client Info'!A1999</f>
        <v>0</v>
      </c>
      <c r="C1999" s="19" t="str">
        <f>(IF('Client Info'!M1999="","",(IF(YEARFRAC('Client Info'!M1999,Reference!$C$4)&lt;1,0,IF(AND(YEARFRAC('Client Info'!M1999,Reference!$C$4)&gt;=1,YEARFRAC('Client Info'!M1999,Reference!$C$4)&lt;=3),5,IF(AND(YEARFRAC('Client Info'!M1999,Reference!$C$4)&gt;=4,YEARFRAC('Client Info'!M1999,Reference!$C$4)&lt;=7),15,IF(YEARFRAC('Client Info'!M1999,Reference!$C$4)&gt;=8,25,IF(YEARFRAC('Client Info'!M1999,Reference!$C$4)=YEARFRAC('Client Info'!M1999,Reference!$C$4),0,0))))))))</f>
        <v/>
      </c>
      <c r="D1999" s="19">
        <f>IF(OR('Client Info'!J1999=Reference!$A$7),0,IF(OR(Reference!$A$5='Client Info'!J1999, 'Client Info'!J1999=Reference!$A$19,'Client Info'!J1999=Reference!$A$23,'Client Info'!J1999=Reference!$A$12),25, IF(OR('Client Info'!J1999=Reference!$A$6, 'Client Info'!J1999=Reference!$A$16),15, IF(OR('Client Info'!J1999=Reference!$A$4,'Client Info'!J1999=Reference!$A$13,'Client Info'!J1999=Reference!$A$17,),5,0))))</f>
        <v>0</v>
      </c>
      <c r="E1999" s="19">
        <f>IF('Client Info'!O1999&lt;Reference!$E$5,0,IF(AND('Client Info'!O1999&gt;=Reference!$E$5,'Client Info'!O1999&lt;Reference!$E$6),5,IF(AND('Client Info'!O1999&gt;=Reference!$E$6,'Client Info'!O1999&lt;Reference!$E$7),15,IF(Reference!$E$7&lt;='Client Info'!O1999,25))))</f>
        <v>0</v>
      </c>
      <c r="F1999" s="19">
        <f>IF(OR('Client Info'!R1999=Reference!$B$4,'Client Info'!R1999=Reference!$B$5,'Client Info'!R1999=Reference!$B$6),25,0)</f>
        <v>0</v>
      </c>
      <c r="G1999" s="19">
        <f t="shared" si="32"/>
        <v>0</v>
      </c>
      <c r="H1999" s="19" t="e">
        <v>#N/A</v>
      </c>
    </row>
    <row r="2000" spans="1:8" x14ac:dyDescent="0.35">
      <c r="A2000" s="7" t="e">
        <f>VLOOKUP(B2000,'Client Info'!$A:$B,2, FALSE)</f>
        <v>#N/A</v>
      </c>
      <c r="B2000" s="19">
        <f>'Client Info'!A2000</f>
        <v>0</v>
      </c>
      <c r="C2000" s="19" t="str">
        <f>(IF('Client Info'!M2000="","",(IF(YEARFRAC('Client Info'!M2000,Reference!$C$4)&lt;1,0,IF(AND(YEARFRAC('Client Info'!M2000,Reference!$C$4)&gt;=1,YEARFRAC('Client Info'!M2000,Reference!$C$4)&lt;=3),5,IF(AND(YEARFRAC('Client Info'!M2000,Reference!$C$4)&gt;=4,YEARFRAC('Client Info'!M2000,Reference!$C$4)&lt;=7),15,IF(YEARFRAC('Client Info'!M2000,Reference!$C$4)&gt;=8,25,IF(YEARFRAC('Client Info'!M2000,Reference!$C$4)=YEARFRAC('Client Info'!M2000,Reference!$C$4),0,0))))))))</f>
        <v/>
      </c>
      <c r="D2000" s="19">
        <f>IF(OR('Client Info'!J2000=Reference!$A$7),0,IF(OR(Reference!$A$5='Client Info'!J2000, 'Client Info'!J2000=Reference!$A$19,'Client Info'!J2000=Reference!$A$23,'Client Info'!J2000=Reference!$A$12),25, IF(OR('Client Info'!J2000=Reference!$A$6, 'Client Info'!J2000=Reference!$A$16),15, IF(OR('Client Info'!J2000=Reference!$A$4,'Client Info'!J2000=Reference!$A$13,'Client Info'!J2000=Reference!$A$17,),5,0))))</f>
        <v>0</v>
      </c>
      <c r="E2000" s="19">
        <f>IF('Client Info'!O2000&lt;Reference!$E$5,0,IF(AND('Client Info'!O2000&gt;=Reference!$E$5,'Client Info'!O2000&lt;Reference!$E$6),5,IF(AND('Client Info'!O2000&gt;=Reference!$E$6,'Client Info'!O2000&lt;Reference!$E$7),15,IF(Reference!$E$7&lt;='Client Info'!O2000,25))))</f>
        <v>0</v>
      </c>
      <c r="F2000" s="19">
        <f>IF(OR('Client Info'!R2000=Reference!$B$4,'Client Info'!R2000=Reference!$B$5,'Client Info'!R2000=Reference!$B$6),25,0)</f>
        <v>0</v>
      </c>
      <c r="G2000" s="19">
        <f t="shared" si="32"/>
        <v>0</v>
      </c>
      <c r="H2000" s="19" t="e">
        <v>#N/A</v>
      </c>
    </row>
    <row r="2001" spans="1:8" x14ac:dyDescent="0.35">
      <c r="A2001" s="7" t="e">
        <f>VLOOKUP(B2001,'Client Info'!$A:$B,2, FALSE)</f>
        <v>#N/A</v>
      </c>
      <c r="B2001" s="19">
        <f>'Client Info'!A2001</f>
        <v>0</v>
      </c>
      <c r="C2001" s="19" t="str">
        <f>(IF('Client Info'!M2001="","",(IF(YEARFRAC('Client Info'!M2001,Reference!$C$4)&lt;1,0,IF(AND(YEARFRAC('Client Info'!M2001,Reference!$C$4)&gt;=1,YEARFRAC('Client Info'!M2001,Reference!$C$4)&lt;=3),5,IF(AND(YEARFRAC('Client Info'!M2001,Reference!$C$4)&gt;=4,YEARFRAC('Client Info'!M2001,Reference!$C$4)&lt;=7),15,IF(YEARFRAC('Client Info'!M2001,Reference!$C$4)&gt;=8,25,IF(YEARFRAC('Client Info'!M2001,Reference!$C$4)=YEARFRAC('Client Info'!M2001,Reference!$C$4),0,0))))))))</f>
        <v/>
      </c>
      <c r="D2001" s="19">
        <f>IF(OR('Client Info'!J2001=Reference!$A$7),0,IF(OR(Reference!$A$5='Client Info'!J2001, 'Client Info'!J2001=Reference!$A$19,'Client Info'!J2001=Reference!$A$23,'Client Info'!J2001=Reference!$A$12),25, IF(OR('Client Info'!J2001=Reference!$A$6, 'Client Info'!J2001=Reference!$A$16),15, IF(OR('Client Info'!J2001=Reference!$A$4,'Client Info'!J2001=Reference!$A$13,'Client Info'!J2001=Reference!$A$17,),5,0))))</f>
        <v>0</v>
      </c>
      <c r="E2001" s="19">
        <f>IF('Client Info'!O2001&lt;Reference!$E$5,0,IF(AND('Client Info'!O2001&gt;=Reference!$E$5,'Client Info'!O2001&lt;Reference!$E$6),5,IF(AND('Client Info'!O2001&gt;=Reference!$E$6,'Client Info'!O2001&lt;Reference!$E$7),15,IF(Reference!$E$7&lt;='Client Info'!O2001,25))))</f>
        <v>0</v>
      </c>
      <c r="F2001" s="19">
        <f>IF(OR('Client Info'!R2001=Reference!$B$4,'Client Info'!R2001=Reference!$B$5,'Client Info'!R2001=Reference!$B$6),25,0)</f>
        <v>0</v>
      </c>
      <c r="G2001" s="19">
        <f t="shared" si="32"/>
        <v>0</v>
      </c>
      <c r="H2001" s="19" t="e">
        <v>#N/A</v>
      </c>
    </row>
    <row r="2002" spans="1:8" x14ac:dyDescent="0.35">
      <c r="A2002" s="7" t="e">
        <f>VLOOKUP(B2002,'Client Info'!$A:$B,2, FALSE)</f>
        <v>#N/A</v>
      </c>
      <c r="B2002" s="19">
        <f>'Client Info'!A2002</f>
        <v>0</v>
      </c>
      <c r="C2002" s="19" t="str">
        <f>(IF('Client Info'!M2002="","",(IF(YEARFRAC('Client Info'!M2002,Reference!$C$4)&lt;1,0,IF(AND(YEARFRAC('Client Info'!M2002,Reference!$C$4)&gt;=1,YEARFRAC('Client Info'!M2002,Reference!$C$4)&lt;=3),5,IF(AND(YEARFRAC('Client Info'!M2002,Reference!$C$4)&gt;=4,YEARFRAC('Client Info'!M2002,Reference!$C$4)&lt;=7),15,IF(YEARFRAC('Client Info'!M2002,Reference!$C$4)&gt;=8,25,IF(YEARFRAC('Client Info'!M2002,Reference!$C$4)=YEARFRAC('Client Info'!M2002,Reference!$C$4),0,0))))))))</f>
        <v/>
      </c>
      <c r="D2002" s="19">
        <f>IF(OR('Client Info'!J2002=Reference!$A$7),0,IF(OR(Reference!$A$5='Client Info'!J2002, 'Client Info'!J2002=Reference!$A$19,'Client Info'!J2002=Reference!$A$23,'Client Info'!J2002=Reference!$A$12),25, IF(OR('Client Info'!J2002=Reference!$A$6, 'Client Info'!J2002=Reference!$A$16),15, IF(OR('Client Info'!J2002=Reference!$A$4,'Client Info'!J2002=Reference!$A$13,'Client Info'!J2002=Reference!$A$17,),5,0))))</f>
        <v>0</v>
      </c>
      <c r="E2002" s="19">
        <f>IF('Client Info'!O2002&lt;Reference!$E$5,0,IF(AND('Client Info'!O2002&gt;=Reference!$E$5,'Client Info'!O2002&lt;Reference!$E$6),5,IF(AND('Client Info'!O2002&gt;=Reference!$E$6,'Client Info'!O2002&lt;Reference!$E$7),15,IF(Reference!$E$7&lt;='Client Info'!O2002,25))))</f>
        <v>0</v>
      </c>
      <c r="F2002" s="19">
        <f>IF(OR('Client Info'!R2002=Reference!$B$4,'Client Info'!R2002=Reference!$B$5,'Client Info'!R2002=Reference!$B$6),25,0)</f>
        <v>0</v>
      </c>
      <c r="G2002" s="19">
        <f t="shared" si="32"/>
        <v>0</v>
      </c>
      <c r="H2002" s="19" t="e">
        <v>#N/A</v>
      </c>
    </row>
    <row r="2003" spans="1:8" x14ac:dyDescent="0.35">
      <c r="A2003" s="7" t="e">
        <f>VLOOKUP(B2003,'Client Info'!$A:$B,2, FALSE)</f>
        <v>#N/A</v>
      </c>
      <c r="B2003" s="19">
        <f>'Client Info'!A2003</f>
        <v>0</v>
      </c>
      <c r="C2003" s="19" t="str">
        <f>(IF('Client Info'!M2003="","",(IF(YEARFRAC('Client Info'!M2003,Reference!$C$4)&lt;1,0,IF(AND(YEARFRAC('Client Info'!M2003,Reference!$C$4)&gt;=1,YEARFRAC('Client Info'!M2003,Reference!$C$4)&lt;=3),5,IF(AND(YEARFRAC('Client Info'!M2003,Reference!$C$4)&gt;=4,YEARFRAC('Client Info'!M2003,Reference!$C$4)&lt;=7),15,IF(YEARFRAC('Client Info'!M2003,Reference!$C$4)&gt;=8,25,IF(YEARFRAC('Client Info'!M2003,Reference!$C$4)=YEARFRAC('Client Info'!M2003,Reference!$C$4),0,0))))))))</f>
        <v/>
      </c>
      <c r="D2003" s="19">
        <f>IF(OR('Client Info'!J2003=Reference!$A$7),0,IF(OR(Reference!$A$5='Client Info'!J2003, 'Client Info'!J2003=Reference!$A$19,'Client Info'!J2003=Reference!$A$23,'Client Info'!J2003=Reference!$A$12),25, IF(OR('Client Info'!J2003=Reference!$A$6, 'Client Info'!J2003=Reference!$A$16),15, IF(OR('Client Info'!J2003=Reference!$A$4,'Client Info'!J2003=Reference!$A$13,'Client Info'!J2003=Reference!$A$17,),5,0))))</f>
        <v>0</v>
      </c>
      <c r="E2003" s="19">
        <f>IF('Client Info'!O2003&lt;Reference!$E$5,0,IF(AND('Client Info'!O2003&gt;=Reference!$E$5,'Client Info'!O2003&lt;Reference!$E$6),5,IF(AND('Client Info'!O2003&gt;=Reference!$E$6,'Client Info'!O2003&lt;Reference!$E$7),15,IF(Reference!$E$7&lt;='Client Info'!O2003,25))))</f>
        <v>0</v>
      </c>
      <c r="F2003" s="19">
        <f>IF(OR('Client Info'!R2003=Reference!$B$4,'Client Info'!R2003=Reference!$B$5,'Client Info'!R2003=Reference!$B$6),25,0)</f>
        <v>0</v>
      </c>
      <c r="G2003" s="19">
        <f t="shared" si="32"/>
        <v>0</v>
      </c>
      <c r="H2003" s="19" t="e">
        <v>#N/A</v>
      </c>
    </row>
    <row r="2004" spans="1:8" x14ac:dyDescent="0.35">
      <c r="A2004" s="7" t="e">
        <f>VLOOKUP(B2004,'Client Info'!$A:$B,2, FALSE)</f>
        <v>#N/A</v>
      </c>
      <c r="B2004" s="19">
        <f>'Client Info'!A2004</f>
        <v>0</v>
      </c>
      <c r="C2004" s="19" t="str">
        <f>(IF('Client Info'!M2004="","",(IF(YEARFRAC('Client Info'!M2004,Reference!$C$4)&lt;1,0,IF(AND(YEARFRAC('Client Info'!M2004,Reference!$C$4)&gt;=1,YEARFRAC('Client Info'!M2004,Reference!$C$4)&lt;=3),5,IF(AND(YEARFRAC('Client Info'!M2004,Reference!$C$4)&gt;=4,YEARFRAC('Client Info'!M2004,Reference!$C$4)&lt;=7),15,IF(YEARFRAC('Client Info'!M2004,Reference!$C$4)&gt;=8,25,IF(YEARFRAC('Client Info'!M2004,Reference!$C$4)=YEARFRAC('Client Info'!M2004,Reference!$C$4),0,0))))))))</f>
        <v/>
      </c>
      <c r="D2004" s="19">
        <f>IF(OR('Client Info'!J2004=Reference!$A$7),0,IF(OR(Reference!$A$5='Client Info'!J2004, 'Client Info'!J2004=Reference!$A$19,'Client Info'!J2004=Reference!$A$23,'Client Info'!J2004=Reference!$A$12),25, IF(OR('Client Info'!J2004=Reference!$A$6, 'Client Info'!J2004=Reference!$A$16),15, IF(OR('Client Info'!J2004=Reference!$A$4,'Client Info'!J2004=Reference!$A$13,'Client Info'!J2004=Reference!$A$17,),5,0))))</f>
        <v>0</v>
      </c>
      <c r="E2004" s="19">
        <f>IF('Client Info'!O2004&lt;Reference!$E$5,0,IF(AND('Client Info'!O2004&gt;=Reference!$E$5,'Client Info'!O2004&lt;Reference!$E$6),5,IF(AND('Client Info'!O2004&gt;=Reference!$E$6,'Client Info'!O2004&lt;Reference!$E$7),15,IF(Reference!$E$7&lt;='Client Info'!O2004,25))))</f>
        <v>0</v>
      </c>
      <c r="F2004" s="19">
        <f>IF(OR('Client Info'!R2004=Reference!$B$4,'Client Info'!R2004=Reference!$B$5,'Client Info'!R2004=Reference!$B$6),25,0)</f>
        <v>0</v>
      </c>
      <c r="G2004" s="19">
        <f t="shared" si="32"/>
        <v>0</v>
      </c>
      <c r="H2004" s="19" t="e">
        <v>#N/A</v>
      </c>
    </row>
    <row r="2005" spans="1:8" x14ac:dyDescent="0.35">
      <c r="A2005" s="7" t="e">
        <f>VLOOKUP(B2005,'Client Info'!$A:$B,2, FALSE)</f>
        <v>#N/A</v>
      </c>
      <c r="B2005" s="19">
        <f>'Client Info'!A2005</f>
        <v>0</v>
      </c>
      <c r="C2005" s="19" t="str">
        <f>(IF('Client Info'!M2005="","",(IF(YEARFRAC('Client Info'!M2005,Reference!$C$4)&lt;1,0,IF(AND(YEARFRAC('Client Info'!M2005,Reference!$C$4)&gt;=1,YEARFRAC('Client Info'!M2005,Reference!$C$4)&lt;=3),5,IF(AND(YEARFRAC('Client Info'!M2005,Reference!$C$4)&gt;=4,YEARFRAC('Client Info'!M2005,Reference!$C$4)&lt;=7),15,IF(YEARFRAC('Client Info'!M2005,Reference!$C$4)&gt;=8,25,IF(YEARFRAC('Client Info'!M2005,Reference!$C$4)=YEARFRAC('Client Info'!M2005,Reference!$C$4),0,0))))))))</f>
        <v/>
      </c>
      <c r="D2005" s="19">
        <f>IF(OR('Client Info'!J2005=Reference!$A$7),0,IF(OR(Reference!$A$5='Client Info'!J2005, 'Client Info'!J2005=Reference!$A$19,'Client Info'!J2005=Reference!$A$23,'Client Info'!J2005=Reference!$A$12),25, IF(OR('Client Info'!J2005=Reference!$A$6, 'Client Info'!J2005=Reference!$A$16),15, IF(OR('Client Info'!J2005=Reference!$A$4,'Client Info'!J2005=Reference!$A$13,'Client Info'!J2005=Reference!$A$17,),5,0))))</f>
        <v>0</v>
      </c>
      <c r="E2005" s="19">
        <f>IF('Client Info'!O2005&lt;Reference!$E$5,0,IF(AND('Client Info'!O2005&gt;=Reference!$E$5,'Client Info'!O2005&lt;Reference!$E$6),5,IF(AND('Client Info'!O2005&gt;=Reference!$E$6,'Client Info'!O2005&lt;Reference!$E$7),15,IF(Reference!$E$7&lt;='Client Info'!O2005,25))))</f>
        <v>0</v>
      </c>
      <c r="F2005" s="19">
        <f>IF(OR('Client Info'!R2005=Reference!$B$4,'Client Info'!R2005=Reference!$B$5,'Client Info'!R2005=Reference!$B$6),25,0)</f>
        <v>0</v>
      </c>
      <c r="G2005" s="19">
        <f t="shared" si="32"/>
        <v>0</v>
      </c>
      <c r="H2005" s="19" t="e">
        <v>#N/A</v>
      </c>
    </row>
    <row r="2006" spans="1:8" x14ac:dyDescent="0.35">
      <c r="A2006" s="7" t="e">
        <f>VLOOKUP(B2006,'Client Info'!$A:$B,2, FALSE)</f>
        <v>#N/A</v>
      </c>
      <c r="B2006" s="19">
        <f>'Client Info'!A2006</f>
        <v>0</v>
      </c>
      <c r="C2006" s="19" t="str">
        <f>(IF('Client Info'!M2006="","",(IF(YEARFRAC('Client Info'!M2006,Reference!$C$4)&lt;1,0,IF(AND(YEARFRAC('Client Info'!M2006,Reference!$C$4)&gt;=1,YEARFRAC('Client Info'!M2006,Reference!$C$4)&lt;=3),5,IF(AND(YEARFRAC('Client Info'!M2006,Reference!$C$4)&gt;=4,YEARFRAC('Client Info'!M2006,Reference!$C$4)&lt;=7),15,IF(YEARFRAC('Client Info'!M2006,Reference!$C$4)&gt;=8,25,IF(YEARFRAC('Client Info'!M2006,Reference!$C$4)=YEARFRAC('Client Info'!M2006,Reference!$C$4),0,0))))))))</f>
        <v/>
      </c>
      <c r="D2006" s="19">
        <f>IF(OR('Client Info'!J2006=Reference!$A$7),0,IF(OR(Reference!$A$5='Client Info'!J2006, 'Client Info'!J2006=Reference!$A$19,'Client Info'!J2006=Reference!$A$23,'Client Info'!J2006=Reference!$A$12),25, IF(OR('Client Info'!J2006=Reference!$A$6, 'Client Info'!J2006=Reference!$A$16),15, IF(OR('Client Info'!J2006=Reference!$A$4,'Client Info'!J2006=Reference!$A$13,'Client Info'!J2006=Reference!$A$17,),5,0))))</f>
        <v>0</v>
      </c>
      <c r="E2006" s="19">
        <f>IF('Client Info'!O2006&lt;Reference!$E$5,0,IF(AND('Client Info'!O2006&gt;=Reference!$E$5,'Client Info'!O2006&lt;Reference!$E$6),5,IF(AND('Client Info'!O2006&gt;=Reference!$E$6,'Client Info'!O2006&lt;Reference!$E$7),15,IF(Reference!$E$7&lt;='Client Info'!O2006,25))))</f>
        <v>0</v>
      </c>
      <c r="F2006" s="19">
        <f>IF(OR('Client Info'!R2006=Reference!$B$4,'Client Info'!R2006=Reference!$B$5,'Client Info'!R2006=Reference!$B$6),25,0)</f>
        <v>0</v>
      </c>
      <c r="G2006" s="19">
        <f t="shared" si="32"/>
        <v>0</v>
      </c>
      <c r="H2006" s="19" t="e">
        <v>#N/A</v>
      </c>
    </row>
    <row r="2007" spans="1:8" x14ac:dyDescent="0.35">
      <c r="A2007" s="7" t="e">
        <f>VLOOKUP(B2007,'Client Info'!$A:$B,2, FALSE)</f>
        <v>#N/A</v>
      </c>
      <c r="B2007" s="19">
        <f>'Client Info'!A2007</f>
        <v>0</v>
      </c>
      <c r="C2007" s="19" t="str">
        <f>(IF('Client Info'!M2007="","",(IF(YEARFRAC('Client Info'!M2007,Reference!$C$4)&lt;1,0,IF(AND(YEARFRAC('Client Info'!M2007,Reference!$C$4)&gt;=1,YEARFRAC('Client Info'!M2007,Reference!$C$4)&lt;=3),5,IF(AND(YEARFRAC('Client Info'!M2007,Reference!$C$4)&gt;=4,YEARFRAC('Client Info'!M2007,Reference!$C$4)&lt;=7),15,IF(YEARFRAC('Client Info'!M2007,Reference!$C$4)&gt;=8,25,IF(YEARFRAC('Client Info'!M2007,Reference!$C$4)=YEARFRAC('Client Info'!M2007,Reference!$C$4),0,0))))))))</f>
        <v/>
      </c>
      <c r="D2007" s="19">
        <f>IF(OR('Client Info'!J2007=Reference!$A$7),0,IF(OR(Reference!$A$5='Client Info'!J2007, 'Client Info'!J2007=Reference!$A$19,'Client Info'!J2007=Reference!$A$23,'Client Info'!J2007=Reference!$A$12),25, IF(OR('Client Info'!J2007=Reference!$A$6, 'Client Info'!J2007=Reference!$A$16),15, IF(OR('Client Info'!J2007=Reference!$A$4,'Client Info'!J2007=Reference!$A$13,'Client Info'!J2007=Reference!$A$17,),5,0))))</f>
        <v>0</v>
      </c>
      <c r="E2007" s="19">
        <f>IF('Client Info'!O2007&lt;Reference!$E$5,0,IF(AND('Client Info'!O2007&gt;=Reference!$E$5,'Client Info'!O2007&lt;Reference!$E$6),5,IF(AND('Client Info'!O2007&gt;=Reference!$E$6,'Client Info'!O2007&lt;Reference!$E$7),15,IF(Reference!$E$7&lt;='Client Info'!O2007,25))))</f>
        <v>0</v>
      </c>
      <c r="F2007" s="19">
        <f>IF(OR('Client Info'!R2007=Reference!$B$4,'Client Info'!R2007=Reference!$B$5,'Client Info'!R2007=Reference!$B$6),25,0)</f>
        <v>0</v>
      </c>
      <c r="G2007" s="19">
        <f t="shared" si="32"/>
        <v>0</v>
      </c>
      <c r="H2007" s="19" t="e">
        <v>#N/A</v>
      </c>
    </row>
    <row r="2008" spans="1:8" x14ac:dyDescent="0.35">
      <c r="A2008" s="7" t="e">
        <f>VLOOKUP(B2008,'Client Info'!$A:$B,2, FALSE)</f>
        <v>#N/A</v>
      </c>
      <c r="B2008" s="19">
        <f>'Client Info'!A2008</f>
        <v>0</v>
      </c>
      <c r="C2008" s="19" t="str">
        <f>(IF('Client Info'!M2008="","",(IF(YEARFRAC('Client Info'!M2008,Reference!$C$4)&lt;1,0,IF(AND(YEARFRAC('Client Info'!M2008,Reference!$C$4)&gt;=1,YEARFRAC('Client Info'!M2008,Reference!$C$4)&lt;=3),5,IF(AND(YEARFRAC('Client Info'!M2008,Reference!$C$4)&gt;=4,YEARFRAC('Client Info'!M2008,Reference!$C$4)&lt;=7),15,IF(YEARFRAC('Client Info'!M2008,Reference!$C$4)&gt;=8,25,IF(YEARFRAC('Client Info'!M2008,Reference!$C$4)=YEARFRAC('Client Info'!M2008,Reference!$C$4),0,0))))))))</f>
        <v/>
      </c>
      <c r="D2008" s="19">
        <f>IF(OR('Client Info'!J2008=Reference!$A$7),0,IF(OR(Reference!$A$5='Client Info'!J2008, 'Client Info'!J2008=Reference!$A$19,'Client Info'!J2008=Reference!$A$23,'Client Info'!J2008=Reference!$A$12),25, IF(OR('Client Info'!J2008=Reference!$A$6, 'Client Info'!J2008=Reference!$A$16),15, IF(OR('Client Info'!J2008=Reference!$A$4,'Client Info'!J2008=Reference!$A$13,'Client Info'!J2008=Reference!$A$17,),5,0))))</f>
        <v>0</v>
      </c>
      <c r="E2008" s="19">
        <f>IF('Client Info'!O2008&lt;Reference!$E$5,0,IF(AND('Client Info'!O2008&gt;=Reference!$E$5,'Client Info'!O2008&lt;Reference!$E$6),5,IF(AND('Client Info'!O2008&gt;=Reference!$E$6,'Client Info'!O2008&lt;Reference!$E$7),15,IF(Reference!$E$7&lt;='Client Info'!O2008,25))))</f>
        <v>0</v>
      </c>
      <c r="F2008" s="19">
        <f>IF(OR('Client Info'!R2008=Reference!$B$4,'Client Info'!R2008=Reference!$B$5,'Client Info'!R2008=Reference!$B$6),25,0)</f>
        <v>0</v>
      </c>
      <c r="G2008" s="19">
        <f t="shared" si="32"/>
        <v>0</v>
      </c>
      <c r="H2008" s="19" t="e">
        <v>#N/A</v>
      </c>
    </row>
    <row r="2009" spans="1:8" x14ac:dyDescent="0.35">
      <c r="A2009" s="7" t="e">
        <f>VLOOKUP(B2009,'Client Info'!$A:$B,2, FALSE)</f>
        <v>#N/A</v>
      </c>
      <c r="B2009" s="19">
        <f>'Client Info'!A2009</f>
        <v>0</v>
      </c>
      <c r="C2009" s="19" t="str">
        <f>(IF('Client Info'!M2009="","",(IF(YEARFRAC('Client Info'!M2009,Reference!$C$4)&lt;1,0,IF(AND(YEARFRAC('Client Info'!M2009,Reference!$C$4)&gt;=1,YEARFRAC('Client Info'!M2009,Reference!$C$4)&lt;=3),5,IF(AND(YEARFRAC('Client Info'!M2009,Reference!$C$4)&gt;=4,YEARFRAC('Client Info'!M2009,Reference!$C$4)&lt;=7),15,IF(YEARFRAC('Client Info'!M2009,Reference!$C$4)&gt;=8,25,IF(YEARFRAC('Client Info'!M2009,Reference!$C$4)=YEARFRAC('Client Info'!M2009,Reference!$C$4),0,0))))))))</f>
        <v/>
      </c>
      <c r="D2009" s="19">
        <f>IF(OR('Client Info'!J2009=Reference!$A$7),0,IF(OR(Reference!$A$5='Client Info'!J2009, 'Client Info'!J2009=Reference!$A$19,'Client Info'!J2009=Reference!$A$23,'Client Info'!J2009=Reference!$A$12),25, IF(OR('Client Info'!J2009=Reference!$A$6, 'Client Info'!J2009=Reference!$A$16),15, IF(OR('Client Info'!J2009=Reference!$A$4,'Client Info'!J2009=Reference!$A$13,'Client Info'!J2009=Reference!$A$17,),5,0))))</f>
        <v>0</v>
      </c>
      <c r="E2009" s="19">
        <f>IF('Client Info'!O2009&lt;Reference!$E$5,0,IF(AND('Client Info'!O2009&gt;=Reference!$E$5,'Client Info'!O2009&lt;Reference!$E$6),5,IF(AND('Client Info'!O2009&gt;=Reference!$E$6,'Client Info'!O2009&lt;Reference!$E$7),15,IF(Reference!$E$7&lt;='Client Info'!O2009,25))))</f>
        <v>0</v>
      </c>
      <c r="F2009" s="19">
        <f>IF(OR('Client Info'!R2009=Reference!$B$4,'Client Info'!R2009=Reference!$B$5,'Client Info'!R2009=Reference!$B$6),25,0)</f>
        <v>0</v>
      </c>
      <c r="G2009" s="19">
        <f t="shared" si="32"/>
        <v>0</v>
      </c>
      <c r="H2009" s="19" t="e">
        <v>#N/A</v>
      </c>
    </row>
    <row r="2010" spans="1:8" x14ac:dyDescent="0.35">
      <c r="A2010" s="7" t="e">
        <f>VLOOKUP(B2010,'Client Info'!$A:$B,2, FALSE)</f>
        <v>#N/A</v>
      </c>
      <c r="B2010" s="19">
        <f>'Client Info'!A2010</f>
        <v>0</v>
      </c>
      <c r="C2010" s="19" t="str">
        <f>(IF('Client Info'!M2010="","",(IF(YEARFRAC('Client Info'!M2010,Reference!$C$4)&lt;1,0,IF(AND(YEARFRAC('Client Info'!M2010,Reference!$C$4)&gt;=1,YEARFRAC('Client Info'!M2010,Reference!$C$4)&lt;=3),5,IF(AND(YEARFRAC('Client Info'!M2010,Reference!$C$4)&gt;=4,YEARFRAC('Client Info'!M2010,Reference!$C$4)&lt;=7),15,IF(YEARFRAC('Client Info'!M2010,Reference!$C$4)&gt;=8,25,IF(YEARFRAC('Client Info'!M2010,Reference!$C$4)=YEARFRAC('Client Info'!M2010,Reference!$C$4),0,0))))))))</f>
        <v/>
      </c>
      <c r="D2010" s="19">
        <f>IF(OR('Client Info'!J2010=Reference!$A$7),0,IF(OR(Reference!$A$5='Client Info'!J2010, 'Client Info'!J2010=Reference!$A$19,'Client Info'!J2010=Reference!$A$23,'Client Info'!J2010=Reference!$A$12),25, IF(OR('Client Info'!J2010=Reference!$A$6, 'Client Info'!J2010=Reference!$A$16),15, IF(OR('Client Info'!J2010=Reference!$A$4,'Client Info'!J2010=Reference!$A$13,'Client Info'!J2010=Reference!$A$17,),5,0))))</f>
        <v>0</v>
      </c>
      <c r="E2010" s="19">
        <f>IF('Client Info'!O2010&lt;Reference!$E$5,0,IF(AND('Client Info'!O2010&gt;=Reference!$E$5,'Client Info'!O2010&lt;Reference!$E$6),5,IF(AND('Client Info'!O2010&gt;=Reference!$E$6,'Client Info'!O2010&lt;Reference!$E$7),15,IF(Reference!$E$7&lt;='Client Info'!O2010,25))))</f>
        <v>0</v>
      </c>
      <c r="F2010" s="19">
        <f>IF(OR('Client Info'!R2010=Reference!$B$4,'Client Info'!R2010=Reference!$B$5,'Client Info'!R2010=Reference!$B$6),25,0)</f>
        <v>0</v>
      </c>
      <c r="G2010" s="19">
        <f t="shared" si="32"/>
        <v>0</v>
      </c>
      <c r="H2010" s="19" t="e">
        <v>#N/A</v>
      </c>
    </row>
    <row r="2011" spans="1:8" x14ac:dyDescent="0.35">
      <c r="A2011" s="7" t="e">
        <f>VLOOKUP(B2011,'Client Info'!$A:$B,2, FALSE)</f>
        <v>#N/A</v>
      </c>
      <c r="B2011" s="19">
        <f>'Client Info'!A2011</f>
        <v>0</v>
      </c>
      <c r="C2011" s="19" t="str">
        <f>(IF('Client Info'!M2011="","",(IF(YEARFRAC('Client Info'!M2011,Reference!$C$4)&lt;1,0,IF(AND(YEARFRAC('Client Info'!M2011,Reference!$C$4)&gt;=1,YEARFRAC('Client Info'!M2011,Reference!$C$4)&lt;=3),5,IF(AND(YEARFRAC('Client Info'!M2011,Reference!$C$4)&gt;=4,YEARFRAC('Client Info'!M2011,Reference!$C$4)&lt;=7),15,IF(YEARFRAC('Client Info'!M2011,Reference!$C$4)&gt;=8,25,IF(YEARFRAC('Client Info'!M2011,Reference!$C$4)=YEARFRAC('Client Info'!M2011,Reference!$C$4),0,0))))))))</f>
        <v/>
      </c>
      <c r="D2011" s="19">
        <f>IF(OR('Client Info'!J2011=Reference!$A$7),0,IF(OR(Reference!$A$5='Client Info'!J2011, 'Client Info'!J2011=Reference!$A$19,'Client Info'!J2011=Reference!$A$23,'Client Info'!J2011=Reference!$A$12),25, IF(OR('Client Info'!J2011=Reference!$A$6, 'Client Info'!J2011=Reference!$A$16),15, IF(OR('Client Info'!J2011=Reference!$A$4,'Client Info'!J2011=Reference!$A$13,'Client Info'!J2011=Reference!$A$17,),5,0))))</f>
        <v>0</v>
      </c>
      <c r="E2011" s="19">
        <f>IF('Client Info'!O2011&lt;Reference!$E$5,0,IF(AND('Client Info'!O2011&gt;=Reference!$E$5,'Client Info'!O2011&lt;Reference!$E$6),5,IF(AND('Client Info'!O2011&gt;=Reference!$E$6,'Client Info'!O2011&lt;Reference!$E$7),15,IF(Reference!$E$7&lt;='Client Info'!O2011,25))))</f>
        <v>0</v>
      </c>
      <c r="F2011" s="19">
        <f>IF(OR('Client Info'!R2011=Reference!$B$4,'Client Info'!R2011=Reference!$B$5,'Client Info'!R2011=Reference!$B$6),25,0)</f>
        <v>0</v>
      </c>
      <c r="G2011" s="19">
        <f t="shared" si="32"/>
        <v>0</v>
      </c>
      <c r="H2011" s="19" t="e">
        <v>#N/A</v>
      </c>
    </row>
    <row r="2012" spans="1:8" x14ac:dyDescent="0.35">
      <c r="A2012" s="7" t="e">
        <f>VLOOKUP(B2012,'Client Info'!$A:$B,2, FALSE)</f>
        <v>#N/A</v>
      </c>
      <c r="B2012" s="19">
        <f>'Client Info'!A2012</f>
        <v>0</v>
      </c>
      <c r="C2012" s="19" t="str">
        <f>(IF('Client Info'!M2012="","",(IF(YEARFRAC('Client Info'!M2012,Reference!$C$4)&lt;1,0,IF(AND(YEARFRAC('Client Info'!M2012,Reference!$C$4)&gt;=1,YEARFRAC('Client Info'!M2012,Reference!$C$4)&lt;=3),5,IF(AND(YEARFRAC('Client Info'!M2012,Reference!$C$4)&gt;=4,YEARFRAC('Client Info'!M2012,Reference!$C$4)&lt;=7),15,IF(YEARFRAC('Client Info'!M2012,Reference!$C$4)&gt;=8,25,IF(YEARFRAC('Client Info'!M2012,Reference!$C$4)=YEARFRAC('Client Info'!M2012,Reference!$C$4),0,0))))))))</f>
        <v/>
      </c>
      <c r="D2012" s="19">
        <f>IF(OR('Client Info'!J2012=Reference!$A$7),0,IF(OR(Reference!$A$5='Client Info'!J2012, 'Client Info'!J2012=Reference!$A$19,'Client Info'!J2012=Reference!$A$23,'Client Info'!J2012=Reference!$A$12),25, IF(OR('Client Info'!J2012=Reference!$A$6, 'Client Info'!J2012=Reference!$A$16),15, IF(OR('Client Info'!J2012=Reference!$A$4,'Client Info'!J2012=Reference!$A$13,'Client Info'!J2012=Reference!$A$17,),5,0))))</f>
        <v>0</v>
      </c>
      <c r="E2012" s="19">
        <f>IF('Client Info'!O2012&lt;Reference!$E$5,0,IF(AND('Client Info'!O2012&gt;=Reference!$E$5,'Client Info'!O2012&lt;Reference!$E$6),5,IF(AND('Client Info'!O2012&gt;=Reference!$E$6,'Client Info'!O2012&lt;Reference!$E$7),15,IF(Reference!$E$7&lt;='Client Info'!O2012,25))))</f>
        <v>0</v>
      </c>
      <c r="F2012" s="19">
        <f>IF(OR('Client Info'!R2012=Reference!$B$4,'Client Info'!R2012=Reference!$B$5,'Client Info'!R2012=Reference!$B$6),25,0)</f>
        <v>0</v>
      </c>
      <c r="G2012" s="19">
        <f t="shared" ref="G2012:G2075" si="33">SUM(C2012:F2012)</f>
        <v>0</v>
      </c>
      <c r="H2012" s="19" t="e">
        <v>#N/A</v>
      </c>
    </row>
    <row r="2013" spans="1:8" x14ac:dyDescent="0.35">
      <c r="A2013" s="7" t="e">
        <f>VLOOKUP(B2013,'Client Info'!$A:$B,2, FALSE)</f>
        <v>#N/A</v>
      </c>
      <c r="B2013" s="19">
        <f>'Client Info'!A2013</f>
        <v>0</v>
      </c>
      <c r="C2013" s="19" t="str">
        <f>(IF('Client Info'!M2013="","",(IF(YEARFRAC('Client Info'!M2013,Reference!$C$4)&lt;1,0,IF(AND(YEARFRAC('Client Info'!M2013,Reference!$C$4)&gt;=1,YEARFRAC('Client Info'!M2013,Reference!$C$4)&lt;=3),5,IF(AND(YEARFRAC('Client Info'!M2013,Reference!$C$4)&gt;=4,YEARFRAC('Client Info'!M2013,Reference!$C$4)&lt;=7),15,IF(YEARFRAC('Client Info'!M2013,Reference!$C$4)&gt;=8,25,IF(YEARFRAC('Client Info'!M2013,Reference!$C$4)=YEARFRAC('Client Info'!M2013,Reference!$C$4),0,0))))))))</f>
        <v/>
      </c>
      <c r="D2013" s="19">
        <f>IF(OR('Client Info'!J2013=Reference!$A$7),0,IF(OR(Reference!$A$5='Client Info'!J2013, 'Client Info'!J2013=Reference!$A$19,'Client Info'!J2013=Reference!$A$23,'Client Info'!J2013=Reference!$A$12),25, IF(OR('Client Info'!J2013=Reference!$A$6, 'Client Info'!J2013=Reference!$A$16),15, IF(OR('Client Info'!J2013=Reference!$A$4,'Client Info'!J2013=Reference!$A$13,'Client Info'!J2013=Reference!$A$17,),5,0))))</f>
        <v>0</v>
      </c>
      <c r="E2013" s="19">
        <f>IF('Client Info'!O2013&lt;Reference!$E$5,0,IF(AND('Client Info'!O2013&gt;=Reference!$E$5,'Client Info'!O2013&lt;Reference!$E$6),5,IF(AND('Client Info'!O2013&gt;=Reference!$E$6,'Client Info'!O2013&lt;Reference!$E$7),15,IF(Reference!$E$7&lt;='Client Info'!O2013,25))))</f>
        <v>0</v>
      </c>
      <c r="F2013" s="19">
        <f>IF(OR('Client Info'!R2013=Reference!$B$4,'Client Info'!R2013=Reference!$B$5,'Client Info'!R2013=Reference!$B$6),25,0)</f>
        <v>0</v>
      </c>
      <c r="G2013" s="19">
        <f t="shared" si="33"/>
        <v>0</v>
      </c>
      <c r="H2013" s="19" t="e">
        <v>#N/A</v>
      </c>
    </row>
    <row r="2014" spans="1:8" x14ac:dyDescent="0.35">
      <c r="A2014" s="7" t="e">
        <f>VLOOKUP(B2014,'Client Info'!$A:$B,2, FALSE)</f>
        <v>#N/A</v>
      </c>
      <c r="B2014" s="19">
        <f>'Client Info'!A2014</f>
        <v>0</v>
      </c>
      <c r="C2014" s="19" t="str">
        <f>(IF('Client Info'!M2014="","",(IF(YEARFRAC('Client Info'!M2014,Reference!$C$4)&lt;1,0,IF(AND(YEARFRAC('Client Info'!M2014,Reference!$C$4)&gt;=1,YEARFRAC('Client Info'!M2014,Reference!$C$4)&lt;=3),5,IF(AND(YEARFRAC('Client Info'!M2014,Reference!$C$4)&gt;=4,YEARFRAC('Client Info'!M2014,Reference!$C$4)&lt;=7),15,IF(YEARFRAC('Client Info'!M2014,Reference!$C$4)&gt;=8,25,IF(YEARFRAC('Client Info'!M2014,Reference!$C$4)=YEARFRAC('Client Info'!M2014,Reference!$C$4),0,0))))))))</f>
        <v/>
      </c>
      <c r="D2014" s="19">
        <f>IF(OR('Client Info'!J2014=Reference!$A$7),0,IF(OR(Reference!$A$5='Client Info'!J2014, 'Client Info'!J2014=Reference!$A$19,'Client Info'!J2014=Reference!$A$23,'Client Info'!J2014=Reference!$A$12),25, IF(OR('Client Info'!J2014=Reference!$A$6, 'Client Info'!J2014=Reference!$A$16),15, IF(OR('Client Info'!J2014=Reference!$A$4,'Client Info'!J2014=Reference!$A$13,'Client Info'!J2014=Reference!$A$17,),5,0))))</f>
        <v>0</v>
      </c>
      <c r="E2014" s="19">
        <f>IF('Client Info'!O2014&lt;Reference!$E$5,0,IF(AND('Client Info'!O2014&gt;=Reference!$E$5,'Client Info'!O2014&lt;Reference!$E$6),5,IF(AND('Client Info'!O2014&gt;=Reference!$E$6,'Client Info'!O2014&lt;Reference!$E$7),15,IF(Reference!$E$7&lt;='Client Info'!O2014,25))))</f>
        <v>0</v>
      </c>
      <c r="F2014" s="19">
        <f>IF(OR('Client Info'!R2014=Reference!$B$4,'Client Info'!R2014=Reference!$B$5,'Client Info'!R2014=Reference!$B$6),25,0)</f>
        <v>0</v>
      </c>
      <c r="G2014" s="19">
        <f t="shared" si="33"/>
        <v>0</v>
      </c>
      <c r="H2014" s="19" t="e">
        <v>#N/A</v>
      </c>
    </row>
    <row r="2015" spans="1:8" x14ac:dyDescent="0.35">
      <c r="A2015" s="7" t="e">
        <f>VLOOKUP(B2015,'Client Info'!$A:$B,2, FALSE)</f>
        <v>#N/A</v>
      </c>
      <c r="B2015" s="19">
        <f>'Client Info'!A2015</f>
        <v>0</v>
      </c>
      <c r="C2015" s="19" t="str">
        <f>(IF('Client Info'!M2015="","",(IF(YEARFRAC('Client Info'!M2015,Reference!$C$4)&lt;1,0,IF(AND(YEARFRAC('Client Info'!M2015,Reference!$C$4)&gt;=1,YEARFRAC('Client Info'!M2015,Reference!$C$4)&lt;=3),5,IF(AND(YEARFRAC('Client Info'!M2015,Reference!$C$4)&gt;=4,YEARFRAC('Client Info'!M2015,Reference!$C$4)&lt;=7),15,IF(YEARFRAC('Client Info'!M2015,Reference!$C$4)&gt;=8,25,IF(YEARFRAC('Client Info'!M2015,Reference!$C$4)=YEARFRAC('Client Info'!M2015,Reference!$C$4),0,0))))))))</f>
        <v/>
      </c>
      <c r="D2015" s="19">
        <f>IF(OR('Client Info'!J2015=Reference!$A$7),0,IF(OR(Reference!$A$5='Client Info'!J2015, 'Client Info'!J2015=Reference!$A$19,'Client Info'!J2015=Reference!$A$23,'Client Info'!J2015=Reference!$A$12),25, IF(OR('Client Info'!J2015=Reference!$A$6, 'Client Info'!J2015=Reference!$A$16),15, IF(OR('Client Info'!J2015=Reference!$A$4,'Client Info'!J2015=Reference!$A$13,'Client Info'!J2015=Reference!$A$17,),5,0))))</f>
        <v>0</v>
      </c>
      <c r="E2015" s="19">
        <f>IF('Client Info'!O2015&lt;Reference!$E$5,0,IF(AND('Client Info'!O2015&gt;=Reference!$E$5,'Client Info'!O2015&lt;Reference!$E$6),5,IF(AND('Client Info'!O2015&gt;=Reference!$E$6,'Client Info'!O2015&lt;Reference!$E$7),15,IF(Reference!$E$7&lt;='Client Info'!O2015,25))))</f>
        <v>0</v>
      </c>
      <c r="F2015" s="19">
        <f>IF(OR('Client Info'!R2015=Reference!$B$4,'Client Info'!R2015=Reference!$B$5,'Client Info'!R2015=Reference!$B$6),25,0)</f>
        <v>0</v>
      </c>
      <c r="G2015" s="19">
        <f t="shared" si="33"/>
        <v>0</v>
      </c>
      <c r="H2015" s="19" t="e">
        <v>#N/A</v>
      </c>
    </row>
    <row r="2016" spans="1:8" x14ac:dyDescent="0.35">
      <c r="A2016" s="7" t="e">
        <f>VLOOKUP(B2016,'Client Info'!$A:$B,2, FALSE)</f>
        <v>#N/A</v>
      </c>
      <c r="B2016" s="19">
        <f>'Client Info'!A2016</f>
        <v>0</v>
      </c>
      <c r="C2016" s="19" t="str">
        <f>(IF('Client Info'!M2016="","",(IF(YEARFRAC('Client Info'!M2016,Reference!$C$4)&lt;1,0,IF(AND(YEARFRAC('Client Info'!M2016,Reference!$C$4)&gt;=1,YEARFRAC('Client Info'!M2016,Reference!$C$4)&lt;=3),5,IF(AND(YEARFRAC('Client Info'!M2016,Reference!$C$4)&gt;=4,YEARFRAC('Client Info'!M2016,Reference!$C$4)&lt;=7),15,IF(YEARFRAC('Client Info'!M2016,Reference!$C$4)&gt;=8,25,IF(YEARFRAC('Client Info'!M2016,Reference!$C$4)=YEARFRAC('Client Info'!M2016,Reference!$C$4),0,0))))))))</f>
        <v/>
      </c>
      <c r="D2016" s="19">
        <f>IF(OR('Client Info'!J2016=Reference!$A$7),0,IF(OR(Reference!$A$5='Client Info'!J2016, 'Client Info'!J2016=Reference!$A$19,'Client Info'!J2016=Reference!$A$23,'Client Info'!J2016=Reference!$A$12),25, IF(OR('Client Info'!J2016=Reference!$A$6, 'Client Info'!J2016=Reference!$A$16),15, IF(OR('Client Info'!J2016=Reference!$A$4,'Client Info'!J2016=Reference!$A$13,'Client Info'!J2016=Reference!$A$17,),5,0))))</f>
        <v>0</v>
      </c>
      <c r="E2016" s="19">
        <f>IF('Client Info'!O2016&lt;Reference!$E$5,0,IF(AND('Client Info'!O2016&gt;=Reference!$E$5,'Client Info'!O2016&lt;Reference!$E$6),5,IF(AND('Client Info'!O2016&gt;=Reference!$E$6,'Client Info'!O2016&lt;Reference!$E$7),15,IF(Reference!$E$7&lt;='Client Info'!O2016,25))))</f>
        <v>0</v>
      </c>
      <c r="F2016" s="19">
        <f>IF(OR('Client Info'!R2016=Reference!$B$4,'Client Info'!R2016=Reference!$B$5,'Client Info'!R2016=Reference!$B$6),25,0)</f>
        <v>0</v>
      </c>
      <c r="G2016" s="19">
        <f t="shared" si="33"/>
        <v>0</v>
      </c>
      <c r="H2016" s="19" t="e">
        <v>#N/A</v>
      </c>
    </row>
    <row r="2017" spans="1:8" x14ac:dyDescent="0.35">
      <c r="A2017" s="7" t="e">
        <f>VLOOKUP(B2017,'Client Info'!$A:$B,2, FALSE)</f>
        <v>#N/A</v>
      </c>
      <c r="B2017" s="19">
        <f>'Client Info'!A2017</f>
        <v>0</v>
      </c>
      <c r="C2017" s="19" t="str">
        <f>(IF('Client Info'!M2017="","",(IF(YEARFRAC('Client Info'!M2017,Reference!$C$4)&lt;1,0,IF(AND(YEARFRAC('Client Info'!M2017,Reference!$C$4)&gt;=1,YEARFRAC('Client Info'!M2017,Reference!$C$4)&lt;=3),5,IF(AND(YEARFRAC('Client Info'!M2017,Reference!$C$4)&gt;=4,YEARFRAC('Client Info'!M2017,Reference!$C$4)&lt;=7),15,IF(YEARFRAC('Client Info'!M2017,Reference!$C$4)&gt;=8,25,IF(YEARFRAC('Client Info'!M2017,Reference!$C$4)=YEARFRAC('Client Info'!M2017,Reference!$C$4),0,0))))))))</f>
        <v/>
      </c>
      <c r="D2017" s="19">
        <f>IF(OR('Client Info'!J2017=Reference!$A$7),0,IF(OR(Reference!$A$5='Client Info'!J2017, 'Client Info'!J2017=Reference!$A$19,'Client Info'!J2017=Reference!$A$23,'Client Info'!J2017=Reference!$A$12),25, IF(OR('Client Info'!J2017=Reference!$A$6, 'Client Info'!J2017=Reference!$A$16),15, IF(OR('Client Info'!J2017=Reference!$A$4,'Client Info'!J2017=Reference!$A$13,'Client Info'!J2017=Reference!$A$17,),5,0))))</f>
        <v>0</v>
      </c>
      <c r="E2017" s="19">
        <f>IF('Client Info'!O2017&lt;Reference!$E$5,0,IF(AND('Client Info'!O2017&gt;=Reference!$E$5,'Client Info'!O2017&lt;Reference!$E$6),5,IF(AND('Client Info'!O2017&gt;=Reference!$E$6,'Client Info'!O2017&lt;Reference!$E$7),15,IF(Reference!$E$7&lt;='Client Info'!O2017,25))))</f>
        <v>0</v>
      </c>
      <c r="F2017" s="19">
        <f>IF(OR('Client Info'!R2017=Reference!$B$4,'Client Info'!R2017=Reference!$B$5,'Client Info'!R2017=Reference!$B$6),25,0)</f>
        <v>0</v>
      </c>
      <c r="G2017" s="19">
        <f t="shared" si="33"/>
        <v>0</v>
      </c>
      <c r="H2017" s="19" t="e">
        <v>#N/A</v>
      </c>
    </row>
    <row r="2018" spans="1:8" x14ac:dyDescent="0.35">
      <c r="A2018" s="7" t="e">
        <f>VLOOKUP(B2018,'Client Info'!$A:$B,2, FALSE)</f>
        <v>#N/A</v>
      </c>
      <c r="B2018" s="19">
        <f>'Client Info'!A2018</f>
        <v>0</v>
      </c>
      <c r="C2018" s="19" t="str">
        <f>(IF('Client Info'!M2018="","",(IF(YEARFRAC('Client Info'!M2018,Reference!$C$4)&lt;1,0,IF(AND(YEARFRAC('Client Info'!M2018,Reference!$C$4)&gt;=1,YEARFRAC('Client Info'!M2018,Reference!$C$4)&lt;=3),5,IF(AND(YEARFRAC('Client Info'!M2018,Reference!$C$4)&gt;=4,YEARFRAC('Client Info'!M2018,Reference!$C$4)&lt;=7),15,IF(YEARFRAC('Client Info'!M2018,Reference!$C$4)&gt;=8,25,IF(YEARFRAC('Client Info'!M2018,Reference!$C$4)=YEARFRAC('Client Info'!M2018,Reference!$C$4),0,0))))))))</f>
        <v/>
      </c>
      <c r="D2018" s="19">
        <f>IF(OR('Client Info'!J2018=Reference!$A$7),0,IF(OR(Reference!$A$5='Client Info'!J2018, 'Client Info'!J2018=Reference!$A$19,'Client Info'!J2018=Reference!$A$23,'Client Info'!J2018=Reference!$A$12),25, IF(OR('Client Info'!J2018=Reference!$A$6, 'Client Info'!J2018=Reference!$A$16),15, IF(OR('Client Info'!J2018=Reference!$A$4,'Client Info'!J2018=Reference!$A$13,'Client Info'!J2018=Reference!$A$17,),5,0))))</f>
        <v>0</v>
      </c>
      <c r="E2018" s="19">
        <f>IF('Client Info'!O2018&lt;Reference!$E$5,0,IF(AND('Client Info'!O2018&gt;=Reference!$E$5,'Client Info'!O2018&lt;Reference!$E$6),5,IF(AND('Client Info'!O2018&gt;=Reference!$E$6,'Client Info'!O2018&lt;Reference!$E$7),15,IF(Reference!$E$7&lt;='Client Info'!O2018,25))))</f>
        <v>0</v>
      </c>
      <c r="F2018" s="19">
        <f>IF(OR('Client Info'!R2018=Reference!$B$4,'Client Info'!R2018=Reference!$B$5,'Client Info'!R2018=Reference!$B$6),25,0)</f>
        <v>0</v>
      </c>
      <c r="G2018" s="19">
        <f t="shared" si="33"/>
        <v>0</v>
      </c>
      <c r="H2018" s="19" t="e">
        <v>#N/A</v>
      </c>
    </row>
    <row r="2019" spans="1:8" x14ac:dyDescent="0.35">
      <c r="A2019" s="7" t="e">
        <f>VLOOKUP(B2019,'Client Info'!$A:$B,2, FALSE)</f>
        <v>#N/A</v>
      </c>
      <c r="B2019" s="19">
        <f>'Client Info'!A2019</f>
        <v>0</v>
      </c>
      <c r="C2019" s="19" t="str">
        <f>(IF('Client Info'!M2019="","",(IF(YEARFRAC('Client Info'!M2019,Reference!$C$4)&lt;1,0,IF(AND(YEARFRAC('Client Info'!M2019,Reference!$C$4)&gt;=1,YEARFRAC('Client Info'!M2019,Reference!$C$4)&lt;=3),5,IF(AND(YEARFRAC('Client Info'!M2019,Reference!$C$4)&gt;=4,YEARFRAC('Client Info'!M2019,Reference!$C$4)&lt;=7),15,IF(YEARFRAC('Client Info'!M2019,Reference!$C$4)&gt;=8,25,IF(YEARFRAC('Client Info'!M2019,Reference!$C$4)=YEARFRAC('Client Info'!M2019,Reference!$C$4),0,0))))))))</f>
        <v/>
      </c>
      <c r="D2019" s="19">
        <f>IF(OR('Client Info'!J2019=Reference!$A$7),0,IF(OR(Reference!$A$5='Client Info'!J2019, 'Client Info'!J2019=Reference!$A$19,'Client Info'!J2019=Reference!$A$23,'Client Info'!J2019=Reference!$A$12),25, IF(OR('Client Info'!J2019=Reference!$A$6, 'Client Info'!J2019=Reference!$A$16),15, IF(OR('Client Info'!J2019=Reference!$A$4,'Client Info'!J2019=Reference!$A$13,'Client Info'!J2019=Reference!$A$17,),5,0))))</f>
        <v>0</v>
      </c>
      <c r="E2019" s="19">
        <f>IF('Client Info'!O2019&lt;Reference!$E$5,0,IF(AND('Client Info'!O2019&gt;=Reference!$E$5,'Client Info'!O2019&lt;Reference!$E$6),5,IF(AND('Client Info'!O2019&gt;=Reference!$E$6,'Client Info'!O2019&lt;Reference!$E$7),15,IF(Reference!$E$7&lt;='Client Info'!O2019,25))))</f>
        <v>0</v>
      </c>
      <c r="F2019" s="19">
        <f>IF(OR('Client Info'!R2019=Reference!$B$4,'Client Info'!R2019=Reference!$B$5,'Client Info'!R2019=Reference!$B$6),25,0)</f>
        <v>0</v>
      </c>
      <c r="G2019" s="19">
        <f t="shared" si="33"/>
        <v>0</v>
      </c>
      <c r="H2019" s="19" t="e">
        <v>#N/A</v>
      </c>
    </row>
    <row r="2020" spans="1:8" x14ac:dyDescent="0.35">
      <c r="A2020" s="7" t="e">
        <f>VLOOKUP(B2020,'Client Info'!$A:$B,2, FALSE)</f>
        <v>#N/A</v>
      </c>
      <c r="B2020" s="19">
        <f>'Client Info'!A2020</f>
        <v>0</v>
      </c>
      <c r="C2020" s="19" t="str">
        <f>(IF('Client Info'!M2020="","",(IF(YEARFRAC('Client Info'!M2020,Reference!$C$4)&lt;1,0,IF(AND(YEARFRAC('Client Info'!M2020,Reference!$C$4)&gt;=1,YEARFRAC('Client Info'!M2020,Reference!$C$4)&lt;=3),5,IF(AND(YEARFRAC('Client Info'!M2020,Reference!$C$4)&gt;=4,YEARFRAC('Client Info'!M2020,Reference!$C$4)&lt;=7),15,IF(YEARFRAC('Client Info'!M2020,Reference!$C$4)&gt;=8,25,IF(YEARFRAC('Client Info'!M2020,Reference!$C$4)=YEARFRAC('Client Info'!M2020,Reference!$C$4),0,0))))))))</f>
        <v/>
      </c>
      <c r="D2020" s="19">
        <f>IF(OR('Client Info'!J2020=Reference!$A$7),0,IF(OR(Reference!$A$5='Client Info'!J2020, 'Client Info'!J2020=Reference!$A$19,'Client Info'!J2020=Reference!$A$23,'Client Info'!J2020=Reference!$A$12),25, IF(OR('Client Info'!J2020=Reference!$A$6, 'Client Info'!J2020=Reference!$A$16),15, IF(OR('Client Info'!J2020=Reference!$A$4,'Client Info'!J2020=Reference!$A$13,'Client Info'!J2020=Reference!$A$17,),5,0))))</f>
        <v>0</v>
      </c>
      <c r="E2020" s="19">
        <f>IF('Client Info'!O2020&lt;Reference!$E$5,0,IF(AND('Client Info'!O2020&gt;=Reference!$E$5,'Client Info'!O2020&lt;Reference!$E$6),5,IF(AND('Client Info'!O2020&gt;=Reference!$E$6,'Client Info'!O2020&lt;Reference!$E$7),15,IF(Reference!$E$7&lt;='Client Info'!O2020,25))))</f>
        <v>0</v>
      </c>
      <c r="F2020" s="19">
        <f>IF(OR('Client Info'!R2020=Reference!$B$4,'Client Info'!R2020=Reference!$B$5,'Client Info'!R2020=Reference!$B$6),25,0)</f>
        <v>0</v>
      </c>
      <c r="G2020" s="19">
        <f t="shared" si="33"/>
        <v>0</v>
      </c>
      <c r="H2020" s="19" t="e">
        <v>#N/A</v>
      </c>
    </row>
    <row r="2021" spans="1:8" x14ac:dyDescent="0.35">
      <c r="A2021" s="7" t="e">
        <f>VLOOKUP(B2021,'Client Info'!$A:$B,2, FALSE)</f>
        <v>#N/A</v>
      </c>
      <c r="B2021" s="19">
        <f>'Client Info'!A2021</f>
        <v>0</v>
      </c>
      <c r="C2021" s="19" t="str">
        <f>(IF('Client Info'!M2021="","",(IF(YEARFRAC('Client Info'!M2021,Reference!$C$4)&lt;1,0,IF(AND(YEARFRAC('Client Info'!M2021,Reference!$C$4)&gt;=1,YEARFRAC('Client Info'!M2021,Reference!$C$4)&lt;=3),5,IF(AND(YEARFRAC('Client Info'!M2021,Reference!$C$4)&gt;=4,YEARFRAC('Client Info'!M2021,Reference!$C$4)&lt;=7),15,IF(YEARFRAC('Client Info'!M2021,Reference!$C$4)&gt;=8,25,IF(YEARFRAC('Client Info'!M2021,Reference!$C$4)=YEARFRAC('Client Info'!M2021,Reference!$C$4),0,0))))))))</f>
        <v/>
      </c>
      <c r="D2021" s="19">
        <f>IF(OR('Client Info'!J2021=Reference!$A$7),0,IF(OR(Reference!$A$5='Client Info'!J2021, 'Client Info'!J2021=Reference!$A$19,'Client Info'!J2021=Reference!$A$23,'Client Info'!J2021=Reference!$A$12),25, IF(OR('Client Info'!J2021=Reference!$A$6, 'Client Info'!J2021=Reference!$A$16),15, IF(OR('Client Info'!J2021=Reference!$A$4,'Client Info'!J2021=Reference!$A$13,'Client Info'!J2021=Reference!$A$17,),5,0))))</f>
        <v>0</v>
      </c>
      <c r="E2021" s="19">
        <f>IF('Client Info'!O2021&lt;Reference!$E$5,0,IF(AND('Client Info'!O2021&gt;=Reference!$E$5,'Client Info'!O2021&lt;Reference!$E$6),5,IF(AND('Client Info'!O2021&gt;=Reference!$E$6,'Client Info'!O2021&lt;Reference!$E$7),15,IF(Reference!$E$7&lt;='Client Info'!O2021,25))))</f>
        <v>0</v>
      </c>
      <c r="F2021" s="19">
        <f>IF(OR('Client Info'!R2021=Reference!$B$4,'Client Info'!R2021=Reference!$B$5,'Client Info'!R2021=Reference!$B$6),25,0)</f>
        <v>0</v>
      </c>
      <c r="G2021" s="19">
        <f t="shared" si="33"/>
        <v>0</v>
      </c>
      <c r="H2021" s="19" t="e">
        <v>#N/A</v>
      </c>
    </row>
    <row r="2022" spans="1:8" x14ac:dyDescent="0.35">
      <c r="A2022" s="7" t="e">
        <f>VLOOKUP(B2022,'Client Info'!$A:$B,2, FALSE)</f>
        <v>#N/A</v>
      </c>
      <c r="B2022" s="19">
        <f>'Client Info'!A2022</f>
        <v>0</v>
      </c>
      <c r="C2022" s="19" t="str">
        <f>(IF('Client Info'!M2022="","",(IF(YEARFRAC('Client Info'!M2022,Reference!$C$4)&lt;1,0,IF(AND(YEARFRAC('Client Info'!M2022,Reference!$C$4)&gt;=1,YEARFRAC('Client Info'!M2022,Reference!$C$4)&lt;=3),5,IF(AND(YEARFRAC('Client Info'!M2022,Reference!$C$4)&gt;=4,YEARFRAC('Client Info'!M2022,Reference!$C$4)&lt;=7),15,IF(YEARFRAC('Client Info'!M2022,Reference!$C$4)&gt;=8,25,IF(YEARFRAC('Client Info'!M2022,Reference!$C$4)=YEARFRAC('Client Info'!M2022,Reference!$C$4),0,0))))))))</f>
        <v/>
      </c>
      <c r="D2022" s="19">
        <f>IF(OR('Client Info'!J2022=Reference!$A$7),0,IF(OR(Reference!$A$5='Client Info'!J2022, 'Client Info'!J2022=Reference!$A$19,'Client Info'!J2022=Reference!$A$23,'Client Info'!J2022=Reference!$A$12),25, IF(OR('Client Info'!J2022=Reference!$A$6, 'Client Info'!J2022=Reference!$A$16),15, IF(OR('Client Info'!J2022=Reference!$A$4,'Client Info'!J2022=Reference!$A$13,'Client Info'!J2022=Reference!$A$17,),5,0))))</f>
        <v>0</v>
      </c>
      <c r="E2022" s="19">
        <f>IF('Client Info'!O2022&lt;Reference!$E$5,0,IF(AND('Client Info'!O2022&gt;=Reference!$E$5,'Client Info'!O2022&lt;Reference!$E$6),5,IF(AND('Client Info'!O2022&gt;=Reference!$E$6,'Client Info'!O2022&lt;Reference!$E$7),15,IF(Reference!$E$7&lt;='Client Info'!O2022,25))))</f>
        <v>0</v>
      </c>
      <c r="F2022" s="19">
        <f>IF(OR('Client Info'!R2022=Reference!$B$4,'Client Info'!R2022=Reference!$B$5,'Client Info'!R2022=Reference!$B$6),25,0)</f>
        <v>0</v>
      </c>
      <c r="G2022" s="19">
        <f t="shared" si="33"/>
        <v>0</v>
      </c>
      <c r="H2022" s="19" t="e">
        <v>#N/A</v>
      </c>
    </row>
    <row r="2023" spans="1:8" x14ac:dyDescent="0.35">
      <c r="A2023" s="7" t="e">
        <f>VLOOKUP(B2023,'Client Info'!$A:$B,2, FALSE)</f>
        <v>#N/A</v>
      </c>
      <c r="B2023" s="19">
        <f>'Client Info'!A2023</f>
        <v>0</v>
      </c>
      <c r="C2023" s="19" t="str">
        <f>(IF('Client Info'!M2023="","",(IF(YEARFRAC('Client Info'!M2023,Reference!$C$4)&lt;1,0,IF(AND(YEARFRAC('Client Info'!M2023,Reference!$C$4)&gt;=1,YEARFRAC('Client Info'!M2023,Reference!$C$4)&lt;=3),5,IF(AND(YEARFRAC('Client Info'!M2023,Reference!$C$4)&gt;=4,YEARFRAC('Client Info'!M2023,Reference!$C$4)&lt;=7),15,IF(YEARFRAC('Client Info'!M2023,Reference!$C$4)&gt;=8,25,IF(YEARFRAC('Client Info'!M2023,Reference!$C$4)=YEARFRAC('Client Info'!M2023,Reference!$C$4),0,0))))))))</f>
        <v/>
      </c>
      <c r="D2023" s="19">
        <f>IF(OR('Client Info'!J2023=Reference!$A$7),0,IF(OR(Reference!$A$5='Client Info'!J2023, 'Client Info'!J2023=Reference!$A$19,'Client Info'!J2023=Reference!$A$23,'Client Info'!J2023=Reference!$A$12),25, IF(OR('Client Info'!J2023=Reference!$A$6, 'Client Info'!J2023=Reference!$A$16),15, IF(OR('Client Info'!J2023=Reference!$A$4,'Client Info'!J2023=Reference!$A$13,'Client Info'!J2023=Reference!$A$17,),5,0))))</f>
        <v>0</v>
      </c>
      <c r="E2023" s="19">
        <f>IF('Client Info'!O2023&lt;Reference!$E$5,0,IF(AND('Client Info'!O2023&gt;=Reference!$E$5,'Client Info'!O2023&lt;Reference!$E$6),5,IF(AND('Client Info'!O2023&gt;=Reference!$E$6,'Client Info'!O2023&lt;Reference!$E$7),15,IF(Reference!$E$7&lt;='Client Info'!O2023,25))))</f>
        <v>0</v>
      </c>
      <c r="F2023" s="19">
        <f>IF(OR('Client Info'!R2023=Reference!$B$4,'Client Info'!R2023=Reference!$B$5,'Client Info'!R2023=Reference!$B$6),25,0)</f>
        <v>0</v>
      </c>
      <c r="G2023" s="19">
        <f t="shared" si="33"/>
        <v>0</v>
      </c>
      <c r="H2023" s="19" t="e">
        <v>#N/A</v>
      </c>
    </row>
    <row r="2024" spans="1:8" x14ac:dyDescent="0.35">
      <c r="A2024" s="7" t="e">
        <f>VLOOKUP(B2024,'Client Info'!$A:$B,2, FALSE)</f>
        <v>#N/A</v>
      </c>
      <c r="B2024" s="19">
        <f>'Client Info'!A2024</f>
        <v>0</v>
      </c>
      <c r="C2024" s="19" t="str">
        <f>(IF('Client Info'!M2024="","",(IF(YEARFRAC('Client Info'!M2024,Reference!$C$4)&lt;1,0,IF(AND(YEARFRAC('Client Info'!M2024,Reference!$C$4)&gt;=1,YEARFRAC('Client Info'!M2024,Reference!$C$4)&lt;=3),5,IF(AND(YEARFRAC('Client Info'!M2024,Reference!$C$4)&gt;=4,YEARFRAC('Client Info'!M2024,Reference!$C$4)&lt;=7),15,IF(YEARFRAC('Client Info'!M2024,Reference!$C$4)&gt;=8,25,IF(YEARFRAC('Client Info'!M2024,Reference!$C$4)=YEARFRAC('Client Info'!M2024,Reference!$C$4),0,0))))))))</f>
        <v/>
      </c>
      <c r="D2024" s="19">
        <f>IF(OR('Client Info'!J2024=Reference!$A$7),0,IF(OR(Reference!$A$5='Client Info'!J2024, 'Client Info'!J2024=Reference!$A$19,'Client Info'!J2024=Reference!$A$23,'Client Info'!J2024=Reference!$A$12),25, IF(OR('Client Info'!J2024=Reference!$A$6, 'Client Info'!J2024=Reference!$A$16),15, IF(OR('Client Info'!J2024=Reference!$A$4,'Client Info'!J2024=Reference!$A$13,'Client Info'!J2024=Reference!$A$17,),5,0))))</f>
        <v>0</v>
      </c>
      <c r="E2024" s="19">
        <f>IF('Client Info'!O2024&lt;Reference!$E$5,0,IF(AND('Client Info'!O2024&gt;=Reference!$E$5,'Client Info'!O2024&lt;Reference!$E$6),5,IF(AND('Client Info'!O2024&gt;=Reference!$E$6,'Client Info'!O2024&lt;Reference!$E$7),15,IF(Reference!$E$7&lt;='Client Info'!O2024,25))))</f>
        <v>0</v>
      </c>
      <c r="F2024" s="19">
        <f>IF(OR('Client Info'!R2024=Reference!$B$4,'Client Info'!R2024=Reference!$B$5,'Client Info'!R2024=Reference!$B$6),25,0)</f>
        <v>0</v>
      </c>
      <c r="G2024" s="19">
        <f t="shared" si="33"/>
        <v>0</v>
      </c>
      <c r="H2024" s="19" t="e">
        <v>#N/A</v>
      </c>
    </row>
    <row r="2025" spans="1:8" x14ac:dyDescent="0.35">
      <c r="A2025" s="7" t="e">
        <f>VLOOKUP(B2025,'Client Info'!$A:$B,2, FALSE)</f>
        <v>#N/A</v>
      </c>
      <c r="B2025" s="19">
        <f>'Client Info'!A2025</f>
        <v>0</v>
      </c>
      <c r="C2025" s="19" t="str">
        <f>(IF('Client Info'!M2025="","",(IF(YEARFRAC('Client Info'!M2025,Reference!$C$4)&lt;1,0,IF(AND(YEARFRAC('Client Info'!M2025,Reference!$C$4)&gt;=1,YEARFRAC('Client Info'!M2025,Reference!$C$4)&lt;=3),5,IF(AND(YEARFRAC('Client Info'!M2025,Reference!$C$4)&gt;=4,YEARFRAC('Client Info'!M2025,Reference!$C$4)&lt;=7),15,IF(YEARFRAC('Client Info'!M2025,Reference!$C$4)&gt;=8,25,IF(YEARFRAC('Client Info'!M2025,Reference!$C$4)=YEARFRAC('Client Info'!M2025,Reference!$C$4),0,0))))))))</f>
        <v/>
      </c>
      <c r="D2025" s="19">
        <f>IF(OR('Client Info'!J2025=Reference!$A$7),0,IF(OR(Reference!$A$5='Client Info'!J2025, 'Client Info'!J2025=Reference!$A$19,'Client Info'!J2025=Reference!$A$23,'Client Info'!J2025=Reference!$A$12),25, IF(OR('Client Info'!J2025=Reference!$A$6, 'Client Info'!J2025=Reference!$A$16),15, IF(OR('Client Info'!J2025=Reference!$A$4,'Client Info'!J2025=Reference!$A$13,'Client Info'!J2025=Reference!$A$17,),5,0))))</f>
        <v>0</v>
      </c>
      <c r="E2025" s="19">
        <f>IF('Client Info'!O2025&lt;Reference!$E$5,0,IF(AND('Client Info'!O2025&gt;=Reference!$E$5,'Client Info'!O2025&lt;Reference!$E$6),5,IF(AND('Client Info'!O2025&gt;=Reference!$E$6,'Client Info'!O2025&lt;Reference!$E$7),15,IF(Reference!$E$7&lt;='Client Info'!O2025,25))))</f>
        <v>0</v>
      </c>
      <c r="F2025" s="19">
        <f>IF(OR('Client Info'!R2025=Reference!$B$4,'Client Info'!R2025=Reference!$B$5,'Client Info'!R2025=Reference!$B$6),25,0)</f>
        <v>0</v>
      </c>
      <c r="G2025" s="19">
        <f t="shared" si="33"/>
        <v>0</v>
      </c>
      <c r="H2025" s="19" t="e">
        <v>#N/A</v>
      </c>
    </row>
    <row r="2026" spans="1:8" x14ac:dyDescent="0.35">
      <c r="A2026" s="7" t="e">
        <f>VLOOKUP(B2026,'Client Info'!$A:$B,2, FALSE)</f>
        <v>#N/A</v>
      </c>
      <c r="B2026" s="19">
        <f>'Client Info'!A2026</f>
        <v>0</v>
      </c>
      <c r="C2026" s="19" t="str">
        <f>(IF('Client Info'!M2026="","",(IF(YEARFRAC('Client Info'!M2026,Reference!$C$4)&lt;1,0,IF(AND(YEARFRAC('Client Info'!M2026,Reference!$C$4)&gt;=1,YEARFRAC('Client Info'!M2026,Reference!$C$4)&lt;=3),5,IF(AND(YEARFRAC('Client Info'!M2026,Reference!$C$4)&gt;=4,YEARFRAC('Client Info'!M2026,Reference!$C$4)&lt;=7),15,IF(YEARFRAC('Client Info'!M2026,Reference!$C$4)&gt;=8,25,IF(YEARFRAC('Client Info'!M2026,Reference!$C$4)=YEARFRAC('Client Info'!M2026,Reference!$C$4),0,0))))))))</f>
        <v/>
      </c>
      <c r="D2026" s="19">
        <f>IF(OR('Client Info'!J2026=Reference!$A$7),0,IF(OR(Reference!$A$5='Client Info'!J2026, 'Client Info'!J2026=Reference!$A$19,'Client Info'!J2026=Reference!$A$23,'Client Info'!J2026=Reference!$A$12),25, IF(OR('Client Info'!J2026=Reference!$A$6, 'Client Info'!J2026=Reference!$A$16),15, IF(OR('Client Info'!J2026=Reference!$A$4,'Client Info'!J2026=Reference!$A$13,'Client Info'!J2026=Reference!$A$17,),5,0))))</f>
        <v>0</v>
      </c>
      <c r="E2026" s="19">
        <f>IF('Client Info'!O2026&lt;Reference!$E$5,0,IF(AND('Client Info'!O2026&gt;=Reference!$E$5,'Client Info'!O2026&lt;Reference!$E$6),5,IF(AND('Client Info'!O2026&gt;=Reference!$E$6,'Client Info'!O2026&lt;Reference!$E$7),15,IF(Reference!$E$7&lt;='Client Info'!O2026,25))))</f>
        <v>0</v>
      </c>
      <c r="F2026" s="19">
        <f>IF(OR('Client Info'!R2026=Reference!$B$4,'Client Info'!R2026=Reference!$B$5,'Client Info'!R2026=Reference!$B$6),25,0)</f>
        <v>0</v>
      </c>
      <c r="G2026" s="19">
        <f t="shared" si="33"/>
        <v>0</v>
      </c>
      <c r="H2026" s="19" t="e">
        <v>#N/A</v>
      </c>
    </row>
    <row r="2027" spans="1:8" x14ac:dyDescent="0.35">
      <c r="A2027" s="7" t="e">
        <f>VLOOKUP(B2027,'Client Info'!$A:$B,2, FALSE)</f>
        <v>#N/A</v>
      </c>
      <c r="B2027" s="19">
        <f>'Client Info'!A2027</f>
        <v>0</v>
      </c>
      <c r="C2027" s="19" t="str">
        <f>(IF('Client Info'!M2027="","",(IF(YEARFRAC('Client Info'!M2027,Reference!$C$4)&lt;1,0,IF(AND(YEARFRAC('Client Info'!M2027,Reference!$C$4)&gt;=1,YEARFRAC('Client Info'!M2027,Reference!$C$4)&lt;=3),5,IF(AND(YEARFRAC('Client Info'!M2027,Reference!$C$4)&gt;=4,YEARFRAC('Client Info'!M2027,Reference!$C$4)&lt;=7),15,IF(YEARFRAC('Client Info'!M2027,Reference!$C$4)&gt;=8,25,IF(YEARFRAC('Client Info'!M2027,Reference!$C$4)=YEARFRAC('Client Info'!M2027,Reference!$C$4),0,0))))))))</f>
        <v/>
      </c>
      <c r="D2027" s="19">
        <f>IF(OR('Client Info'!J2027=Reference!$A$7),0,IF(OR(Reference!$A$5='Client Info'!J2027, 'Client Info'!J2027=Reference!$A$19,'Client Info'!J2027=Reference!$A$23,'Client Info'!J2027=Reference!$A$12),25, IF(OR('Client Info'!J2027=Reference!$A$6, 'Client Info'!J2027=Reference!$A$16),15, IF(OR('Client Info'!J2027=Reference!$A$4,'Client Info'!J2027=Reference!$A$13,'Client Info'!J2027=Reference!$A$17,),5,0))))</f>
        <v>0</v>
      </c>
      <c r="E2027" s="19">
        <f>IF('Client Info'!O2027&lt;Reference!$E$5,0,IF(AND('Client Info'!O2027&gt;=Reference!$E$5,'Client Info'!O2027&lt;Reference!$E$6),5,IF(AND('Client Info'!O2027&gt;=Reference!$E$6,'Client Info'!O2027&lt;Reference!$E$7),15,IF(Reference!$E$7&lt;='Client Info'!O2027,25))))</f>
        <v>0</v>
      </c>
      <c r="F2027" s="19">
        <f>IF(OR('Client Info'!R2027=Reference!$B$4,'Client Info'!R2027=Reference!$B$5,'Client Info'!R2027=Reference!$B$6),25,0)</f>
        <v>0</v>
      </c>
      <c r="G2027" s="19">
        <f t="shared" si="33"/>
        <v>0</v>
      </c>
      <c r="H2027" s="19" t="e">
        <v>#N/A</v>
      </c>
    </row>
    <row r="2028" spans="1:8" x14ac:dyDescent="0.35">
      <c r="A2028" s="7" t="e">
        <f>VLOOKUP(B2028,'Client Info'!$A:$B,2, FALSE)</f>
        <v>#N/A</v>
      </c>
      <c r="B2028" s="19">
        <f>'Client Info'!A2028</f>
        <v>0</v>
      </c>
      <c r="C2028" s="19" t="str">
        <f>(IF('Client Info'!M2028="","",(IF(YEARFRAC('Client Info'!M2028,Reference!$C$4)&lt;1,0,IF(AND(YEARFRAC('Client Info'!M2028,Reference!$C$4)&gt;=1,YEARFRAC('Client Info'!M2028,Reference!$C$4)&lt;=3),5,IF(AND(YEARFRAC('Client Info'!M2028,Reference!$C$4)&gt;=4,YEARFRAC('Client Info'!M2028,Reference!$C$4)&lt;=7),15,IF(YEARFRAC('Client Info'!M2028,Reference!$C$4)&gt;=8,25,IF(YEARFRAC('Client Info'!M2028,Reference!$C$4)=YEARFRAC('Client Info'!M2028,Reference!$C$4),0,0))))))))</f>
        <v/>
      </c>
      <c r="D2028" s="19">
        <f>IF(OR('Client Info'!J2028=Reference!$A$7),0,IF(OR(Reference!$A$5='Client Info'!J2028, 'Client Info'!J2028=Reference!$A$19,'Client Info'!J2028=Reference!$A$23,'Client Info'!J2028=Reference!$A$12),25, IF(OR('Client Info'!J2028=Reference!$A$6, 'Client Info'!J2028=Reference!$A$16),15, IF(OR('Client Info'!J2028=Reference!$A$4,'Client Info'!J2028=Reference!$A$13,'Client Info'!J2028=Reference!$A$17,),5,0))))</f>
        <v>0</v>
      </c>
      <c r="E2028" s="19">
        <f>IF('Client Info'!O2028&lt;Reference!$E$5,0,IF(AND('Client Info'!O2028&gt;=Reference!$E$5,'Client Info'!O2028&lt;Reference!$E$6),5,IF(AND('Client Info'!O2028&gt;=Reference!$E$6,'Client Info'!O2028&lt;Reference!$E$7),15,IF(Reference!$E$7&lt;='Client Info'!O2028,25))))</f>
        <v>0</v>
      </c>
      <c r="F2028" s="19">
        <f>IF(OR('Client Info'!R2028=Reference!$B$4,'Client Info'!R2028=Reference!$B$5,'Client Info'!R2028=Reference!$B$6),25,0)</f>
        <v>0</v>
      </c>
      <c r="G2028" s="19">
        <f t="shared" si="33"/>
        <v>0</v>
      </c>
      <c r="H2028" s="19" t="e">
        <v>#N/A</v>
      </c>
    </row>
    <row r="2029" spans="1:8" x14ac:dyDescent="0.35">
      <c r="A2029" s="7" t="e">
        <f>VLOOKUP(B2029,'Client Info'!$A:$B,2, FALSE)</f>
        <v>#N/A</v>
      </c>
      <c r="B2029" s="19">
        <f>'Client Info'!A2029</f>
        <v>0</v>
      </c>
      <c r="C2029" s="19" t="str">
        <f>(IF('Client Info'!M2029="","",(IF(YEARFRAC('Client Info'!M2029,Reference!$C$4)&lt;1,0,IF(AND(YEARFRAC('Client Info'!M2029,Reference!$C$4)&gt;=1,YEARFRAC('Client Info'!M2029,Reference!$C$4)&lt;=3),5,IF(AND(YEARFRAC('Client Info'!M2029,Reference!$C$4)&gt;=4,YEARFRAC('Client Info'!M2029,Reference!$C$4)&lt;=7),15,IF(YEARFRAC('Client Info'!M2029,Reference!$C$4)&gt;=8,25,IF(YEARFRAC('Client Info'!M2029,Reference!$C$4)=YEARFRAC('Client Info'!M2029,Reference!$C$4),0,0))))))))</f>
        <v/>
      </c>
      <c r="D2029" s="19">
        <f>IF(OR('Client Info'!J2029=Reference!$A$7),0,IF(OR(Reference!$A$5='Client Info'!J2029, 'Client Info'!J2029=Reference!$A$19,'Client Info'!J2029=Reference!$A$23,'Client Info'!J2029=Reference!$A$12),25, IF(OR('Client Info'!J2029=Reference!$A$6, 'Client Info'!J2029=Reference!$A$16),15, IF(OR('Client Info'!J2029=Reference!$A$4,'Client Info'!J2029=Reference!$A$13,'Client Info'!J2029=Reference!$A$17,),5,0))))</f>
        <v>0</v>
      </c>
      <c r="E2029" s="19">
        <f>IF('Client Info'!O2029&lt;Reference!$E$5,0,IF(AND('Client Info'!O2029&gt;=Reference!$E$5,'Client Info'!O2029&lt;Reference!$E$6),5,IF(AND('Client Info'!O2029&gt;=Reference!$E$6,'Client Info'!O2029&lt;Reference!$E$7),15,IF(Reference!$E$7&lt;='Client Info'!O2029,25))))</f>
        <v>0</v>
      </c>
      <c r="F2029" s="19">
        <f>IF(OR('Client Info'!R2029=Reference!$B$4,'Client Info'!R2029=Reference!$B$5,'Client Info'!R2029=Reference!$B$6),25,0)</f>
        <v>0</v>
      </c>
      <c r="G2029" s="19">
        <f t="shared" si="33"/>
        <v>0</v>
      </c>
      <c r="H2029" s="19" t="e">
        <v>#N/A</v>
      </c>
    </row>
    <row r="2030" spans="1:8" x14ac:dyDescent="0.35">
      <c r="A2030" s="7" t="e">
        <f>VLOOKUP(B2030,'Client Info'!$A:$B,2, FALSE)</f>
        <v>#N/A</v>
      </c>
      <c r="B2030" s="19">
        <f>'Client Info'!A2030</f>
        <v>0</v>
      </c>
      <c r="C2030" s="19" t="str">
        <f>(IF('Client Info'!M2030="","",(IF(YEARFRAC('Client Info'!M2030,Reference!$C$4)&lt;1,0,IF(AND(YEARFRAC('Client Info'!M2030,Reference!$C$4)&gt;=1,YEARFRAC('Client Info'!M2030,Reference!$C$4)&lt;=3),5,IF(AND(YEARFRAC('Client Info'!M2030,Reference!$C$4)&gt;=4,YEARFRAC('Client Info'!M2030,Reference!$C$4)&lt;=7),15,IF(YEARFRAC('Client Info'!M2030,Reference!$C$4)&gt;=8,25,IF(YEARFRAC('Client Info'!M2030,Reference!$C$4)=YEARFRAC('Client Info'!M2030,Reference!$C$4),0,0))))))))</f>
        <v/>
      </c>
      <c r="D2030" s="19">
        <f>IF(OR('Client Info'!J2030=Reference!$A$7),0,IF(OR(Reference!$A$5='Client Info'!J2030, 'Client Info'!J2030=Reference!$A$19,'Client Info'!J2030=Reference!$A$23,'Client Info'!J2030=Reference!$A$12),25, IF(OR('Client Info'!J2030=Reference!$A$6, 'Client Info'!J2030=Reference!$A$16),15, IF(OR('Client Info'!J2030=Reference!$A$4,'Client Info'!J2030=Reference!$A$13,'Client Info'!J2030=Reference!$A$17,),5,0))))</f>
        <v>0</v>
      </c>
      <c r="E2030" s="19">
        <f>IF('Client Info'!O2030&lt;Reference!$E$5,0,IF(AND('Client Info'!O2030&gt;=Reference!$E$5,'Client Info'!O2030&lt;Reference!$E$6),5,IF(AND('Client Info'!O2030&gt;=Reference!$E$6,'Client Info'!O2030&lt;Reference!$E$7),15,IF(Reference!$E$7&lt;='Client Info'!O2030,25))))</f>
        <v>0</v>
      </c>
      <c r="F2030" s="19">
        <f>IF(OR('Client Info'!R2030=Reference!$B$4,'Client Info'!R2030=Reference!$B$5,'Client Info'!R2030=Reference!$B$6),25,0)</f>
        <v>0</v>
      </c>
      <c r="G2030" s="19">
        <f t="shared" si="33"/>
        <v>0</v>
      </c>
      <c r="H2030" s="19" t="e">
        <v>#N/A</v>
      </c>
    </row>
    <row r="2031" spans="1:8" x14ac:dyDescent="0.35">
      <c r="A2031" s="7" t="e">
        <f>VLOOKUP(B2031,'Client Info'!$A:$B,2, FALSE)</f>
        <v>#N/A</v>
      </c>
      <c r="B2031" s="19">
        <f>'Client Info'!A2031</f>
        <v>0</v>
      </c>
      <c r="C2031" s="19" t="str">
        <f>(IF('Client Info'!M2031="","",(IF(YEARFRAC('Client Info'!M2031,Reference!$C$4)&lt;1,0,IF(AND(YEARFRAC('Client Info'!M2031,Reference!$C$4)&gt;=1,YEARFRAC('Client Info'!M2031,Reference!$C$4)&lt;=3),5,IF(AND(YEARFRAC('Client Info'!M2031,Reference!$C$4)&gt;=4,YEARFRAC('Client Info'!M2031,Reference!$C$4)&lt;=7),15,IF(YEARFRAC('Client Info'!M2031,Reference!$C$4)&gt;=8,25,IF(YEARFRAC('Client Info'!M2031,Reference!$C$4)=YEARFRAC('Client Info'!M2031,Reference!$C$4),0,0))))))))</f>
        <v/>
      </c>
      <c r="D2031" s="19">
        <f>IF(OR('Client Info'!J2031=Reference!$A$7),0,IF(OR(Reference!$A$5='Client Info'!J2031, 'Client Info'!J2031=Reference!$A$19,'Client Info'!J2031=Reference!$A$23,'Client Info'!J2031=Reference!$A$12),25, IF(OR('Client Info'!J2031=Reference!$A$6, 'Client Info'!J2031=Reference!$A$16),15, IF(OR('Client Info'!J2031=Reference!$A$4,'Client Info'!J2031=Reference!$A$13,'Client Info'!J2031=Reference!$A$17,),5,0))))</f>
        <v>0</v>
      </c>
      <c r="E2031" s="19">
        <f>IF('Client Info'!O2031&lt;Reference!$E$5,0,IF(AND('Client Info'!O2031&gt;=Reference!$E$5,'Client Info'!O2031&lt;Reference!$E$6),5,IF(AND('Client Info'!O2031&gt;=Reference!$E$6,'Client Info'!O2031&lt;Reference!$E$7),15,IF(Reference!$E$7&lt;='Client Info'!O2031,25))))</f>
        <v>0</v>
      </c>
      <c r="F2031" s="19">
        <f>IF(OR('Client Info'!R2031=Reference!$B$4,'Client Info'!R2031=Reference!$B$5,'Client Info'!R2031=Reference!$B$6),25,0)</f>
        <v>0</v>
      </c>
      <c r="G2031" s="19">
        <f t="shared" si="33"/>
        <v>0</v>
      </c>
      <c r="H2031" s="19" t="e">
        <v>#N/A</v>
      </c>
    </row>
    <row r="2032" spans="1:8" x14ac:dyDescent="0.35">
      <c r="A2032" s="7" t="e">
        <f>VLOOKUP(B2032,'Client Info'!$A:$B,2, FALSE)</f>
        <v>#N/A</v>
      </c>
      <c r="B2032" s="19">
        <f>'Client Info'!A2032</f>
        <v>0</v>
      </c>
      <c r="C2032" s="19" t="str">
        <f>(IF('Client Info'!M2032="","",(IF(YEARFRAC('Client Info'!M2032,Reference!$C$4)&lt;1,0,IF(AND(YEARFRAC('Client Info'!M2032,Reference!$C$4)&gt;=1,YEARFRAC('Client Info'!M2032,Reference!$C$4)&lt;=3),5,IF(AND(YEARFRAC('Client Info'!M2032,Reference!$C$4)&gt;=4,YEARFRAC('Client Info'!M2032,Reference!$C$4)&lt;=7),15,IF(YEARFRAC('Client Info'!M2032,Reference!$C$4)&gt;=8,25,IF(YEARFRAC('Client Info'!M2032,Reference!$C$4)=YEARFRAC('Client Info'!M2032,Reference!$C$4),0,0))))))))</f>
        <v/>
      </c>
      <c r="D2032" s="19">
        <f>IF(OR('Client Info'!J2032=Reference!$A$7),0,IF(OR(Reference!$A$5='Client Info'!J2032, 'Client Info'!J2032=Reference!$A$19,'Client Info'!J2032=Reference!$A$23,'Client Info'!J2032=Reference!$A$12),25, IF(OR('Client Info'!J2032=Reference!$A$6, 'Client Info'!J2032=Reference!$A$16),15, IF(OR('Client Info'!J2032=Reference!$A$4,'Client Info'!J2032=Reference!$A$13,'Client Info'!J2032=Reference!$A$17,),5,0))))</f>
        <v>0</v>
      </c>
      <c r="E2032" s="19">
        <f>IF('Client Info'!O2032&lt;Reference!$E$5,0,IF(AND('Client Info'!O2032&gt;=Reference!$E$5,'Client Info'!O2032&lt;Reference!$E$6),5,IF(AND('Client Info'!O2032&gt;=Reference!$E$6,'Client Info'!O2032&lt;Reference!$E$7),15,IF(Reference!$E$7&lt;='Client Info'!O2032,25))))</f>
        <v>0</v>
      </c>
      <c r="F2032" s="19">
        <f>IF(OR('Client Info'!R2032=Reference!$B$4,'Client Info'!R2032=Reference!$B$5,'Client Info'!R2032=Reference!$B$6),25,0)</f>
        <v>0</v>
      </c>
      <c r="G2032" s="19">
        <f t="shared" si="33"/>
        <v>0</v>
      </c>
      <c r="H2032" s="19" t="e">
        <v>#N/A</v>
      </c>
    </row>
    <row r="2033" spans="1:8" x14ac:dyDescent="0.35">
      <c r="A2033" s="7" t="e">
        <f>VLOOKUP(B2033,'Client Info'!$A:$B,2, FALSE)</f>
        <v>#N/A</v>
      </c>
      <c r="B2033" s="19">
        <f>'Client Info'!A2033</f>
        <v>0</v>
      </c>
      <c r="C2033" s="19" t="str">
        <f>(IF('Client Info'!M2033="","",(IF(YEARFRAC('Client Info'!M2033,Reference!$C$4)&lt;1,0,IF(AND(YEARFRAC('Client Info'!M2033,Reference!$C$4)&gt;=1,YEARFRAC('Client Info'!M2033,Reference!$C$4)&lt;=3),5,IF(AND(YEARFRAC('Client Info'!M2033,Reference!$C$4)&gt;=4,YEARFRAC('Client Info'!M2033,Reference!$C$4)&lt;=7),15,IF(YEARFRAC('Client Info'!M2033,Reference!$C$4)&gt;=8,25,IF(YEARFRAC('Client Info'!M2033,Reference!$C$4)=YEARFRAC('Client Info'!M2033,Reference!$C$4),0,0))))))))</f>
        <v/>
      </c>
      <c r="D2033" s="19">
        <f>IF(OR('Client Info'!J2033=Reference!$A$7),0,IF(OR(Reference!$A$5='Client Info'!J2033, 'Client Info'!J2033=Reference!$A$19,'Client Info'!J2033=Reference!$A$23,'Client Info'!J2033=Reference!$A$12),25, IF(OR('Client Info'!J2033=Reference!$A$6, 'Client Info'!J2033=Reference!$A$16),15, IF(OR('Client Info'!J2033=Reference!$A$4,'Client Info'!J2033=Reference!$A$13,'Client Info'!J2033=Reference!$A$17,),5,0))))</f>
        <v>0</v>
      </c>
      <c r="E2033" s="19">
        <f>IF('Client Info'!O2033&lt;Reference!$E$5,0,IF(AND('Client Info'!O2033&gt;=Reference!$E$5,'Client Info'!O2033&lt;Reference!$E$6),5,IF(AND('Client Info'!O2033&gt;=Reference!$E$6,'Client Info'!O2033&lt;Reference!$E$7),15,IF(Reference!$E$7&lt;='Client Info'!O2033,25))))</f>
        <v>0</v>
      </c>
      <c r="F2033" s="19">
        <f>IF(OR('Client Info'!R2033=Reference!$B$4,'Client Info'!R2033=Reference!$B$5,'Client Info'!R2033=Reference!$B$6),25,0)</f>
        <v>0</v>
      </c>
      <c r="G2033" s="19">
        <f t="shared" si="33"/>
        <v>0</v>
      </c>
      <c r="H2033" s="19" t="e">
        <v>#N/A</v>
      </c>
    </row>
    <row r="2034" spans="1:8" x14ac:dyDescent="0.35">
      <c r="A2034" s="7" t="e">
        <f>VLOOKUP(B2034,'Client Info'!$A:$B,2, FALSE)</f>
        <v>#N/A</v>
      </c>
      <c r="B2034" s="19">
        <f>'Client Info'!A2034</f>
        <v>0</v>
      </c>
      <c r="C2034" s="19" t="str">
        <f>(IF('Client Info'!M2034="","",(IF(YEARFRAC('Client Info'!M2034,Reference!$C$4)&lt;1,0,IF(AND(YEARFRAC('Client Info'!M2034,Reference!$C$4)&gt;=1,YEARFRAC('Client Info'!M2034,Reference!$C$4)&lt;=3),5,IF(AND(YEARFRAC('Client Info'!M2034,Reference!$C$4)&gt;=4,YEARFRAC('Client Info'!M2034,Reference!$C$4)&lt;=7),15,IF(YEARFRAC('Client Info'!M2034,Reference!$C$4)&gt;=8,25,IF(YEARFRAC('Client Info'!M2034,Reference!$C$4)=YEARFRAC('Client Info'!M2034,Reference!$C$4),0,0))))))))</f>
        <v/>
      </c>
      <c r="D2034" s="19">
        <f>IF(OR('Client Info'!J2034=Reference!$A$7),0,IF(OR(Reference!$A$5='Client Info'!J2034, 'Client Info'!J2034=Reference!$A$19,'Client Info'!J2034=Reference!$A$23,'Client Info'!J2034=Reference!$A$12),25, IF(OR('Client Info'!J2034=Reference!$A$6, 'Client Info'!J2034=Reference!$A$16),15, IF(OR('Client Info'!J2034=Reference!$A$4,'Client Info'!J2034=Reference!$A$13,'Client Info'!J2034=Reference!$A$17,),5,0))))</f>
        <v>0</v>
      </c>
      <c r="E2034" s="19">
        <f>IF('Client Info'!O2034&lt;Reference!$E$5,0,IF(AND('Client Info'!O2034&gt;=Reference!$E$5,'Client Info'!O2034&lt;Reference!$E$6),5,IF(AND('Client Info'!O2034&gt;=Reference!$E$6,'Client Info'!O2034&lt;Reference!$E$7),15,IF(Reference!$E$7&lt;='Client Info'!O2034,25))))</f>
        <v>0</v>
      </c>
      <c r="F2034" s="19">
        <f>IF(OR('Client Info'!R2034=Reference!$B$4,'Client Info'!R2034=Reference!$B$5,'Client Info'!R2034=Reference!$B$6),25,0)</f>
        <v>0</v>
      </c>
      <c r="G2034" s="19">
        <f t="shared" si="33"/>
        <v>0</v>
      </c>
      <c r="H2034" s="19" t="e">
        <v>#N/A</v>
      </c>
    </row>
    <row r="2035" spans="1:8" x14ac:dyDescent="0.35">
      <c r="A2035" s="7" t="e">
        <f>VLOOKUP(B2035,'Client Info'!$A:$B,2, FALSE)</f>
        <v>#N/A</v>
      </c>
      <c r="B2035" s="19">
        <f>'Client Info'!A2035</f>
        <v>0</v>
      </c>
      <c r="C2035" s="19" t="str">
        <f>(IF('Client Info'!M2035="","",(IF(YEARFRAC('Client Info'!M2035,Reference!$C$4)&lt;1,0,IF(AND(YEARFRAC('Client Info'!M2035,Reference!$C$4)&gt;=1,YEARFRAC('Client Info'!M2035,Reference!$C$4)&lt;=3),5,IF(AND(YEARFRAC('Client Info'!M2035,Reference!$C$4)&gt;=4,YEARFRAC('Client Info'!M2035,Reference!$C$4)&lt;=7),15,IF(YEARFRAC('Client Info'!M2035,Reference!$C$4)&gt;=8,25,IF(YEARFRAC('Client Info'!M2035,Reference!$C$4)=YEARFRAC('Client Info'!M2035,Reference!$C$4),0,0))))))))</f>
        <v/>
      </c>
      <c r="D2035" s="19">
        <f>IF(OR('Client Info'!J2035=Reference!$A$7),0,IF(OR(Reference!$A$5='Client Info'!J2035, 'Client Info'!J2035=Reference!$A$19,'Client Info'!J2035=Reference!$A$23,'Client Info'!J2035=Reference!$A$12),25, IF(OR('Client Info'!J2035=Reference!$A$6, 'Client Info'!J2035=Reference!$A$16),15, IF(OR('Client Info'!J2035=Reference!$A$4,'Client Info'!J2035=Reference!$A$13,'Client Info'!J2035=Reference!$A$17,),5,0))))</f>
        <v>0</v>
      </c>
      <c r="E2035" s="19">
        <f>IF('Client Info'!O2035&lt;Reference!$E$5,0,IF(AND('Client Info'!O2035&gt;=Reference!$E$5,'Client Info'!O2035&lt;Reference!$E$6),5,IF(AND('Client Info'!O2035&gt;=Reference!$E$6,'Client Info'!O2035&lt;Reference!$E$7),15,IF(Reference!$E$7&lt;='Client Info'!O2035,25))))</f>
        <v>0</v>
      </c>
      <c r="F2035" s="19">
        <f>IF(OR('Client Info'!R2035=Reference!$B$4,'Client Info'!R2035=Reference!$B$5,'Client Info'!R2035=Reference!$B$6),25,0)</f>
        <v>0</v>
      </c>
      <c r="G2035" s="19">
        <f t="shared" si="33"/>
        <v>0</v>
      </c>
      <c r="H2035" s="19" t="e">
        <v>#N/A</v>
      </c>
    </row>
    <row r="2036" spans="1:8" x14ac:dyDescent="0.35">
      <c r="A2036" s="7" t="e">
        <f>VLOOKUP(B2036,'Client Info'!$A:$B,2, FALSE)</f>
        <v>#N/A</v>
      </c>
      <c r="B2036" s="19">
        <f>'Client Info'!A2036</f>
        <v>0</v>
      </c>
      <c r="C2036" s="19" t="str">
        <f>(IF('Client Info'!M2036="","",(IF(YEARFRAC('Client Info'!M2036,Reference!$C$4)&lt;1,0,IF(AND(YEARFRAC('Client Info'!M2036,Reference!$C$4)&gt;=1,YEARFRAC('Client Info'!M2036,Reference!$C$4)&lt;=3),5,IF(AND(YEARFRAC('Client Info'!M2036,Reference!$C$4)&gt;=4,YEARFRAC('Client Info'!M2036,Reference!$C$4)&lt;=7),15,IF(YEARFRAC('Client Info'!M2036,Reference!$C$4)&gt;=8,25,IF(YEARFRAC('Client Info'!M2036,Reference!$C$4)=YEARFRAC('Client Info'!M2036,Reference!$C$4),0,0))))))))</f>
        <v/>
      </c>
      <c r="D2036" s="19">
        <f>IF(OR('Client Info'!J2036=Reference!$A$7),0,IF(OR(Reference!$A$5='Client Info'!J2036, 'Client Info'!J2036=Reference!$A$19,'Client Info'!J2036=Reference!$A$23,'Client Info'!J2036=Reference!$A$12),25, IF(OR('Client Info'!J2036=Reference!$A$6, 'Client Info'!J2036=Reference!$A$16),15, IF(OR('Client Info'!J2036=Reference!$A$4,'Client Info'!J2036=Reference!$A$13,'Client Info'!J2036=Reference!$A$17,),5,0))))</f>
        <v>0</v>
      </c>
      <c r="E2036" s="19">
        <f>IF('Client Info'!O2036&lt;Reference!$E$5,0,IF(AND('Client Info'!O2036&gt;=Reference!$E$5,'Client Info'!O2036&lt;Reference!$E$6),5,IF(AND('Client Info'!O2036&gt;=Reference!$E$6,'Client Info'!O2036&lt;Reference!$E$7),15,IF(Reference!$E$7&lt;='Client Info'!O2036,25))))</f>
        <v>0</v>
      </c>
      <c r="F2036" s="19">
        <f>IF(OR('Client Info'!R2036=Reference!$B$4,'Client Info'!R2036=Reference!$B$5,'Client Info'!R2036=Reference!$B$6),25,0)</f>
        <v>0</v>
      </c>
      <c r="G2036" s="19">
        <f t="shared" si="33"/>
        <v>0</v>
      </c>
      <c r="H2036" s="19" t="e">
        <v>#N/A</v>
      </c>
    </row>
    <row r="2037" spans="1:8" x14ac:dyDescent="0.35">
      <c r="A2037" s="7" t="e">
        <f>VLOOKUP(B2037,'Client Info'!$A:$B,2, FALSE)</f>
        <v>#N/A</v>
      </c>
      <c r="B2037" s="19">
        <f>'Client Info'!A2037</f>
        <v>0</v>
      </c>
      <c r="C2037" s="19" t="str">
        <f>(IF('Client Info'!M2037="","",(IF(YEARFRAC('Client Info'!M2037,Reference!$C$4)&lt;1,0,IF(AND(YEARFRAC('Client Info'!M2037,Reference!$C$4)&gt;=1,YEARFRAC('Client Info'!M2037,Reference!$C$4)&lt;=3),5,IF(AND(YEARFRAC('Client Info'!M2037,Reference!$C$4)&gt;=4,YEARFRAC('Client Info'!M2037,Reference!$C$4)&lt;=7),15,IF(YEARFRAC('Client Info'!M2037,Reference!$C$4)&gt;=8,25,IF(YEARFRAC('Client Info'!M2037,Reference!$C$4)=YEARFRAC('Client Info'!M2037,Reference!$C$4),0,0))))))))</f>
        <v/>
      </c>
      <c r="D2037" s="19">
        <f>IF(OR('Client Info'!J2037=Reference!$A$7),0,IF(OR(Reference!$A$5='Client Info'!J2037, 'Client Info'!J2037=Reference!$A$19,'Client Info'!J2037=Reference!$A$23,'Client Info'!J2037=Reference!$A$12),25, IF(OR('Client Info'!J2037=Reference!$A$6, 'Client Info'!J2037=Reference!$A$16),15, IF(OR('Client Info'!J2037=Reference!$A$4,'Client Info'!J2037=Reference!$A$13,'Client Info'!J2037=Reference!$A$17,),5,0))))</f>
        <v>0</v>
      </c>
      <c r="E2037" s="19">
        <f>IF('Client Info'!O2037&lt;Reference!$E$5,0,IF(AND('Client Info'!O2037&gt;=Reference!$E$5,'Client Info'!O2037&lt;Reference!$E$6),5,IF(AND('Client Info'!O2037&gt;=Reference!$E$6,'Client Info'!O2037&lt;Reference!$E$7),15,IF(Reference!$E$7&lt;='Client Info'!O2037,25))))</f>
        <v>0</v>
      </c>
      <c r="F2037" s="19">
        <f>IF(OR('Client Info'!R2037=Reference!$B$4,'Client Info'!R2037=Reference!$B$5,'Client Info'!R2037=Reference!$B$6),25,0)</f>
        <v>0</v>
      </c>
      <c r="G2037" s="19">
        <f t="shared" si="33"/>
        <v>0</v>
      </c>
      <c r="H2037" s="19" t="e">
        <v>#N/A</v>
      </c>
    </row>
    <row r="2038" spans="1:8" x14ac:dyDescent="0.35">
      <c r="A2038" s="7" t="e">
        <f>VLOOKUP(B2038,'Client Info'!$A:$B,2, FALSE)</f>
        <v>#N/A</v>
      </c>
      <c r="B2038" s="19">
        <f>'Client Info'!A2038</f>
        <v>0</v>
      </c>
      <c r="C2038" s="19" t="str">
        <f>(IF('Client Info'!M2038="","",(IF(YEARFRAC('Client Info'!M2038,Reference!$C$4)&lt;1,0,IF(AND(YEARFRAC('Client Info'!M2038,Reference!$C$4)&gt;=1,YEARFRAC('Client Info'!M2038,Reference!$C$4)&lt;=3),5,IF(AND(YEARFRAC('Client Info'!M2038,Reference!$C$4)&gt;=4,YEARFRAC('Client Info'!M2038,Reference!$C$4)&lt;=7),15,IF(YEARFRAC('Client Info'!M2038,Reference!$C$4)&gt;=8,25,IF(YEARFRAC('Client Info'!M2038,Reference!$C$4)=YEARFRAC('Client Info'!M2038,Reference!$C$4),0,0))))))))</f>
        <v/>
      </c>
      <c r="D2038" s="19">
        <f>IF(OR('Client Info'!J2038=Reference!$A$7),0,IF(OR(Reference!$A$5='Client Info'!J2038, 'Client Info'!J2038=Reference!$A$19,'Client Info'!J2038=Reference!$A$23,'Client Info'!J2038=Reference!$A$12),25, IF(OR('Client Info'!J2038=Reference!$A$6, 'Client Info'!J2038=Reference!$A$16),15, IF(OR('Client Info'!J2038=Reference!$A$4,'Client Info'!J2038=Reference!$A$13,'Client Info'!J2038=Reference!$A$17,),5,0))))</f>
        <v>0</v>
      </c>
      <c r="E2038" s="19">
        <f>IF('Client Info'!O2038&lt;Reference!$E$5,0,IF(AND('Client Info'!O2038&gt;=Reference!$E$5,'Client Info'!O2038&lt;Reference!$E$6),5,IF(AND('Client Info'!O2038&gt;=Reference!$E$6,'Client Info'!O2038&lt;Reference!$E$7),15,IF(Reference!$E$7&lt;='Client Info'!O2038,25))))</f>
        <v>0</v>
      </c>
      <c r="F2038" s="19">
        <f>IF(OR('Client Info'!R2038=Reference!$B$4,'Client Info'!R2038=Reference!$B$5,'Client Info'!R2038=Reference!$B$6),25,0)</f>
        <v>0</v>
      </c>
      <c r="G2038" s="19">
        <f t="shared" si="33"/>
        <v>0</v>
      </c>
      <c r="H2038" s="19" t="e">
        <v>#N/A</v>
      </c>
    </row>
    <row r="2039" spans="1:8" x14ac:dyDescent="0.35">
      <c r="A2039" s="7" t="e">
        <f>VLOOKUP(B2039,'Client Info'!$A:$B,2, FALSE)</f>
        <v>#N/A</v>
      </c>
      <c r="B2039" s="19">
        <f>'Client Info'!A2039</f>
        <v>0</v>
      </c>
      <c r="C2039" s="19" t="str">
        <f>(IF('Client Info'!M2039="","",(IF(YEARFRAC('Client Info'!M2039,Reference!$C$4)&lt;1,0,IF(AND(YEARFRAC('Client Info'!M2039,Reference!$C$4)&gt;=1,YEARFRAC('Client Info'!M2039,Reference!$C$4)&lt;=3),5,IF(AND(YEARFRAC('Client Info'!M2039,Reference!$C$4)&gt;=4,YEARFRAC('Client Info'!M2039,Reference!$C$4)&lt;=7),15,IF(YEARFRAC('Client Info'!M2039,Reference!$C$4)&gt;=8,25,IF(YEARFRAC('Client Info'!M2039,Reference!$C$4)=YEARFRAC('Client Info'!M2039,Reference!$C$4),0,0))))))))</f>
        <v/>
      </c>
      <c r="D2039" s="19">
        <f>IF(OR('Client Info'!J2039=Reference!$A$7),0,IF(OR(Reference!$A$5='Client Info'!J2039, 'Client Info'!J2039=Reference!$A$19,'Client Info'!J2039=Reference!$A$23,'Client Info'!J2039=Reference!$A$12),25, IF(OR('Client Info'!J2039=Reference!$A$6, 'Client Info'!J2039=Reference!$A$16),15, IF(OR('Client Info'!J2039=Reference!$A$4,'Client Info'!J2039=Reference!$A$13,'Client Info'!J2039=Reference!$A$17,),5,0))))</f>
        <v>0</v>
      </c>
      <c r="E2039" s="19">
        <f>IF('Client Info'!O2039&lt;Reference!$E$5,0,IF(AND('Client Info'!O2039&gt;=Reference!$E$5,'Client Info'!O2039&lt;Reference!$E$6),5,IF(AND('Client Info'!O2039&gt;=Reference!$E$6,'Client Info'!O2039&lt;Reference!$E$7),15,IF(Reference!$E$7&lt;='Client Info'!O2039,25))))</f>
        <v>0</v>
      </c>
      <c r="F2039" s="19">
        <f>IF(OR('Client Info'!R2039=Reference!$B$4,'Client Info'!R2039=Reference!$B$5,'Client Info'!R2039=Reference!$B$6),25,0)</f>
        <v>0</v>
      </c>
      <c r="G2039" s="19">
        <f t="shared" si="33"/>
        <v>0</v>
      </c>
      <c r="H2039" s="19" t="e">
        <v>#N/A</v>
      </c>
    </row>
    <row r="2040" spans="1:8" x14ac:dyDescent="0.35">
      <c r="A2040" s="7" t="e">
        <f>VLOOKUP(B2040,'Client Info'!$A:$B,2, FALSE)</f>
        <v>#N/A</v>
      </c>
      <c r="B2040" s="19">
        <f>'Client Info'!A2040</f>
        <v>0</v>
      </c>
      <c r="C2040" s="19" t="str">
        <f>(IF('Client Info'!M2040="","",(IF(YEARFRAC('Client Info'!M2040,Reference!$C$4)&lt;1,0,IF(AND(YEARFRAC('Client Info'!M2040,Reference!$C$4)&gt;=1,YEARFRAC('Client Info'!M2040,Reference!$C$4)&lt;=3),5,IF(AND(YEARFRAC('Client Info'!M2040,Reference!$C$4)&gt;=4,YEARFRAC('Client Info'!M2040,Reference!$C$4)&lt;=7),15,IF(YEARFRAC('Client Info'!M2040,Reference!$C$4)&gt;=8,25,IF(YEARFRAC('Client Info'!M2040,Reference!$C$4)=YEARFRAC('Client Info'!M2040,Reference!$C$4),0,0))))))))</f>
        <v/>
      </c>
      <c r="D2040" s="19">
        <f>IF(OR('Client Info'!J2040=Reference!$A$7),0,IF(OR(Reference!$A$5='Client Info'!J2040, 'Client Info'!J2040=Reference!$A$19,'Client Info'!J2040=Reference!$A$23,'Client Info'!J2040=Reference!$A$12),25, IF(OR('Client Info'!J2040=Reference!$A$6, 'Client Info'!J2040=Reference!$A$16),15, IF(OR('Client Info'!J2040=Reference!$A$4,'Client Info'!J2040=Reference!$A$13,'Client Info'!J2040=Reference!$A$17,),5,0))))</f>
        <v>0</v>
      </c>
      <c r="E2040" s="19">
        <f>IF('Client Info'!O2040&lt;Reference!$E$5,0,IF(AND('Client Info'!O2040&gt;=Reference!$E$5,'Client Info'!O2040&lt;Reference!$E$6),5,IF(AND('Client Info'!O2040&gt;=Reference!$E$6,'Client Info'!O2040&lt;Reference!$E$7),15,IF(Reference!$E$7&lt;='Client Info'!O2040,25))))</f>
        <v>0</v>
      </c>
      <c r="F2040" s="19">
        <f>IF(OR('Client Info'!R2040=Reference!$B$4,'Client Info'!R2040=Reference!$B$5,'Client Info'!R2040=Reference!$B$6),25,0)</f>
        <v>0</v>
      </c>
      <c r="G2040" s="19">
        <f t="shared" si="33"/>
        <v>0</v>
      </c>
      <c r="H2040" s="19" t="e">
        <v>#N/A</v>
      </c>
    </row>
    <row r="2041" spans="1:8" x14ac:dyDescent="0.35">
      <c r="A2041" s="7" t="e">
        <f>VLOOKUP(B2041,'Client Info'!$A:$B,2, FALSE)</f>
        <v>#N/A</v>
      </c>
      <c r="B2041" s="19">
        <f>'Client Info'!A2041</f>
        <v>0</v>
      </c>
      <c r="C2041" s="19" t="str">
        <f>(IF('Client Info'!M2041="","",(IF(YEARFRAC('Client Info'!M2041,Reference!$C$4)&lt;1,0,IF(AND(YEARFRAC('Client Info'!M2041,Reference!$C$4)&gt;=1,YEARFRAC('Client Info'!M2041,Reference!$C$4)&lt;=3),5,IF(AND(YEARFRAC('Client Info'!M2041,Reference!$C$4)&gt;=4,YEARFRAC('Client Info'!M2041,Reference!$C$4)&lt;=7),15,IF(YEARFRAC('Client Info'!M2041,Reference!$C$4)&gt;=8,25,IF(YEARFRAC('Client Info'!M2041,Reference!$C$4)=YEARFRAC('Client Info'!M2041,Reference!$C$4),0,0))))))))</f>
        <v/>
      </c>
      <c r="D2041" s="19">
        <f>IF(OR('Client Info'!J2041=Reference!$A$7),0,IF(OR(Reference!$A$5='Client Info'!J2041, 'Client Info'!J2041=Reference!$A$19,'Client Info'!J2041=Reference!$A$23,'Client Info'!J2041=Reference!$A$12),25, IF(OR('Client Info'!J2041=Reference!$A$6, 'Client Info'!J2041=Reference!$A$16),15, IF(OR('Client Info'!J2041=Reference!$A$4,'Client Info'!J2041=Reference!$A$13,'Client Info'!J2041=Reference!$A$17,),5,0))))</f>
        <v>0</v>
      </c>
      <c r="E2041" s="19">
        <f>IF('Client Info'!O2041&lt;Reference!$E$5,0,IF(AND('Client Info'!O2041&gt;=Reference!$E$5,'Client Info'!O2041&lt;Reference!$E$6),5,IF(AND('Client Info'!O2041&gt;=Reference!$E$6,'Client Info'!O2041&lt;Reference!$E$7),15,IF(Reference!$E$7&lt;='Client Info'!O2041,25))))</f>
        <v>0</v>
      </c>
      <c r="F2041" s="19">
        <f>IF(OR('Client Info'!R2041=Reference!$B$4,'Client Info'!R2041=Reference!$B$5,'Client Info'!R2041=Reference!$B$6),25,0)</f>
        <v>0</v>
      </c>
      <c r="G2041" s="19">
        <f t="shared" si="33"/>
        <v>0</v>
      </c>
      <c r="H2041" s="19" t="e">
        <v>#N/A</v>
      </c>
    </row>
    <row r="2042" spans="1:8" x14ac:dyDescent="0.35">
      <c r="A2042" s="7" t="e">
        <f>VLOOKUP(B2042,'Client Info'!$A:$B,2, FALSE)</f>
        <v>#N/A</v>
      </c>
      <c r="B2042" s="19">
        <f>'Client Info'!A2042</f>
        <v>0</v>
      </c>
      <c r="C2042" s="19" t="str">
        <f>(IF('Client Info'!M2042="","",(IF(YEARFRAC('Client Info'!M2042,Reference!$C$4)&lt;1,0,IF(AND(YEARFRAC('Client Info'!M2042,Reference!$C$4)&gt;=1,YEARFRAC('Client Info'!M2042,Reference!$C$4)&lt;=3),5,IF(AND(YEARFRAC('Client Info'!M2042,Reference!$C$4)&gt;=4,YEARFRAC('Client Info'!M2042,Reference!$C$4)&lt;=7),15,IF(YEARFRAC('Client Info'!M2042,Reference!$C$4)&gt;=8,25,IF(YEARFRAC('Client Info'!M2042,Reference!$C$4)=YEARFRAC('Client Info'!M2042,Reference!$C$4),0,0))))))))</f>
        <v/>
      </c>
      <c r="D2042" s="19">
        <f>IF(OR('Client Info'!J2042=Reference!$A$7),0,IF(OR(Reference!$A$5='Client Info'!J2042, 'Client Info'!J2042=Reference!$A$19,'Client Info'!J2042=Reference!$A$23,'Client Info'!J2042=Reference!$A$12),25, IF(OR('Client Info'!J2042=Reference!$A$6, 'Client Info'!J2042=Reference!$A$16),15, IF(OR('Client Info'!J2042=Reference!$A$4,'Client Info'!J2042=Reference!$A$13,'Client Info'!J2042=Reference!$A$17,),5,0))))</f>
        <v>0</v>
      </c>
      <c r="E2042" s="19">
        <f>IF('Client Info'!O2042&lt;Reference!$E$5,0,IF(AND('Client Info'!O2042&gt;=Reference!$E$5,'Client Info'!O2042&lt;Reference!$E$6),5,IF(AND('Client Info'!O2042&gt;=Reference!$E$6,'Client Info'!O2042&lt;Reference!$E$7),15,IF(Reference!$E$7&lt;='Client Info'!O2042,25))))</f>
        <v>0</v>
      </c>
      <c r="F2042" s="19">
        <f>IF(OR('Client Info'!R2042=Reference!$B$4,'Client Info'!R2042=Reference!$B$5,'Client Info'!R2042=Reference!$B$6),25,0)</f>
        <v>0</v>
      </c>
      <c r="G2042" s="19">
        <f t="shared" si="33"/>
        <v>0</v>
      </c>
      <c r="H2042" s="19" t="e">
        <v>#N/A</v>
      </c>
    </row>
    <row r="2043" spans="1:8" x14ac:dyDescent="0.35">
      <c r="A2043" s="7" t="e">
        <f>VLOOKUP(B2043,'Client Info'!$A:$B,2, FALSE)</f>
        <v>#N/A</v>
      </c>
      <c r="B2043" s="19">
        <f>'Client Info'!A2043</f>
        <v>0</v>
      </c>
      <c r="C2043" s="19" t="str">
        <f>(IF('Client Info'!M2043="","",(IF(YEARFRAC('Client Info'!M2043,Reference!$C$4)&lt;1,0,IF(AND(YEARFRAC('Client Info'!M2043,Reference!$C$4)&gt;=1,YEARFRAC('Client Info'!M2043,Reference!$C$4)&lt;=3),5,IF(AND(YEARFRAC('Client Info'!M2043,Reference!$C$4)&gt;=4,YEARFRAC('Client Info'!M2043,Reference!$C$4)&lt;=7),15,IF(YEARFRAC('Client Info'!M2043,Reference!$C$4)&gt;=8,25,IF(YEARFRAC('Client Info'!M2043,Reference!$C$4)=YEARFRAC('Client Info'!M2043,Reference!$C$4),0,0))))))))</f>
        <v/>
      </c>
      <c r="D2043" s="19">
        <f>IF(OR('Client Info'!J2043=Reference!$A$7),0,IF(OR(Reference!$A$5='Client Info'!J2043, 'Client Info'!J2043=Reference!$A$19,'Client Info'!J2043=Reference!$A$23,'Client Info'!J2043=Reference!$A$12),25, IF(OR('Client Info'!J2043=Reference!$A$6, 'Client Info'!J2043=Reference!$A$16),15, IF(OR('Client Info'!J2043=Reference!$A$4,'Client Info'!J2043=Reference!$A$13,'Client Info'!J2043=Reference!$A$17,),5,0))))</f>
        <v>0</v>
      </c>
      <c r="E2043" s="19">
        <f>IF('Client Info'!O2043&lt;Reference!$E$5,0,IF(AND('Client Info'!O2043&gt;=Reference!$E$5,'Client Info'!O2043&lt;Reference!$E$6),5,IF(AND('Client Info'!O2043&gt;=Reference!$E$6,'Client Info'!O2043&lt;Reference!$E$7),15,IF(Reference!$E$7&lt;='Client Info'!O2043,25))))</f>
        <v>0</v>
      </c>
      <c r="F2043" s="19">
        <f>IF(OR('Client Info'!R2043=Reference!$B$4,'Client Info'!R2043=Reference!$B$5,'Client Info'!R2043=Reference!$B$6),25,0)</f>
        <v>0</v>
      </c>
      <c r="G2043" s="19">
        <f t="shared" si="33"/>
        <v>0</v>
      </c>
      <c r="H2043" s="19" t="e">
        <v>#N/A</v>
      </c>
    </row>
    <row r="2044" spans="1:8" x14ac:dyDescent="0.35">
      <c r="A2044" s="7" t="e">
        <f>VLOOKUP(B2044,'Client Info'!$A:$B,2, FALSE)</f>
        <v>#N/A</v>
      </c>
      <c r="B2044" s="19">
        <f>'Client Info'!A2044</f>
        <v>0</v>
      </c>
      <c r="C2044" s="19" t="str">
        <f>(IF('Client Info'!M2044="","",(IF(YEARFRAC('Client Info'!M2044,Reference!$C$4)&lt;1,0,IF(AND(YEARFRAC('Client Info'!M2044,Reference!$C$4)&gt;=1,YEARFRAC('Client Info'!M2044,Reference!$C$4)&lt;=3),5,IF(AND(YEARFRAC('Client Info'!M2044,Reference!$C$4)&gt;=4,YEARFRAC('Client Info'!M2044,Reference!$C$4)&lt;=7),15,IF(YEARFRAC('Client Info'!M2044,Reference!$C$4)&gt;=8,25,IF(YEARFRAC('Client Info'!M2044,Reference!$C$4)=YEARFRAC('Client Info'!M2044,Reference!$C$4),0,0))))))))</f>
        <v/>
      </c>
      <c r="D2044" s="19">
        <f>IF(OR('Client Info'!J2044=Reference!$A$7),0,IF(OR(Reference!$A$5='Client Info'!J2044, 'Client Info'!J2044=Reference!$A$19,'Client Info'!J2044=Reference!$A$23,'Client Info'!J2044=Reference!$A$12),25, IF(OR('Client Info'!J2044=Reference!$A$6, 'Client Info'!J2044=Reference!$A$16),15, IF(OR('Client Info'!J2044=Reference!$A$4,'Client Info'!J2044=Reference!$A$13,'Client Info'!J2044=Reference!$A$17,),5,0))))</f>
        <v>0</v>
      </c>
      <c r="E2044" s="19">
        <f>IF('Client Info'!O2044&lt;Reference!$E$5,0,IF(AND('Client Info'!O2044&gt;=Reference!$E$5,'Client Info'!O2044&lt;Reference!$E$6),5,IF(AND('Client Info'!O2044&gt;=Reference!$E$6,'Client Info'!O2044&lt;Reference!$E$7),15,IF(Reference!$E$7&lt;='Client Info'!O2044,25))))</f>
        <v>0</v>
      </c>
      <c r="F2044" s="19">
        <f>IF(OR('Client Info'!R2044=Reference!$B$4,'Client Info'!R2044=Reference!$B$5,'Client Info'!R2044=Reference!$B$6),25,0)</f>
        <v>0</v>
      </c>
      <c r="G2044" s="19">
        <f t="shared" si="33"/>
        <v>0</v>
      </c>
      <c r="H2044" s="19" t="e">
        <v>#N/A</v>
      </c>
    </row>
    <row r="2045" spans="1:8" x14ac:dyDescent="0.35">
      <c r="A2045" s="7" t="e">
        <f>VLOOKUP(B2045,'Client Info'!$A:$B,2, FALSE)</f>
        <v>#N/A</v>
      </c>
      <c r="B2045" s="19">
        <f>'Client Info'!A2045</f>
        <v>0</v>
      </c>
      <c r="C2045" s="19" t="str">
        <f>(IF('Client Info'!M2045="","",(IF(YEARFRAC('Client Info'!M2045,Reference!$C$4)&lt;1,0,IF(AND(YEARFRAC('Client Info'!M2045,Reference!$C$4)&gt;=1,YEARFRAC('Client Info'!M2045,Reference!$C$4)&lt;=3),5,IF(AND(YEARFRAC('Client Info'!M2045,Reference!$C$4)&gt;=4,YEARFRAC('Client Info'!M2045,Reference!$C$4)&lt;=7),15,IF(YEARFRAC('Client Info'!M2045,Reference!$C$4)&gt;=8,25,IF(YEARFRAC('Client Info'!M2045,Reference!$C$4)=YEARFRAC('Client Info'!M2045,Reference!$C$4),0,0))))))))</f>
        <v/>
      </c>
      <c r="D2045" s="19">
        <f>IF(OR('Client Info'!J2045=Reference!$A$7),0,IF(OR(Reference!$A$5='Client Info'!J2045, 'Client Info'!J2045=Reference!$A$19,'Client Info'!J2045=Reference!$A$23,'Client Info'!J2045=Reference!$A$12),25, IF(OR('Client Info'!J2045=Reference!$A$6, 'Client Info'!J2045=Reference!$A$16),15, IF(OR('Client Info'!J2045=Reference!$A$4,'Client Info'!J2045=Reference!$A$13,'Client Info'!J2045=Reference!$A$17,),5,0))))</f>
        <v>0</v>
      </c>
      <c r="E2045" s="19">
        <f>IF('Client Info'!O2045&lt;Reference!$E$5,0,IF(AND('Client Info'!O2045&gt;=Reference!$E$5,'Client Info'!O2045&lt;Reference!$E$6),5,IF(AND('Client Info'!O2045&gt;=Reference!$E$6,'Client Info'!O2045&lt;Reference!$E$7),15,IF(Reference!$E$7&lt;='Client Info'!O2045,25))))</f>
        <v>0</v>
      </c>
      <c r="F2045" s="19">
        <f>IF(OR('Client Info'!R2045=Reference!$B$4,'Client Info'!R2045=Reference!$B$5,'Client Info'!R2045=Reference!$B$6),25,0)</f>
        <v>0</v>
      </c>
      <c r="G2045" s="19">
        <f t="shared" si="33"/>
        <v>0</v>
      </c>
      <c r="H2045" s="19" t="e">
        <v>#N/A</v>
      </c>
    </row>
    <row r="2046" spans="1:8" x14ac:dyDescent="0.35">
      <c r="A2046" s="7" t="e">
        <f>VLOOKUP(B2046,'Client Info'!$A:$B,2, FALSE)</f>
        <v>#N/A</v>
      </c>
      <c r="B2046" s="19">
        <f>'Client Info'!A2046</f>
        <v>0</v>
      </c>
      <c r="C2046" s="19" t="str">
        <f>(IF('Client Info'!M2046="","",(IF(YEARFRAC('Client Info'!M2046,Reference!$C$4)&lt;1,0,IF(AND(YEARFRAC('Client Info'!M2046,Reference!$C$4)&gt;=1,YEARFRAC('Client Info'!M2046,Reference!$C$4)&lt;=3),5,IF(AND(YEARFRAC('Client Info'!M2046,Reference!$C$4)&gt;=4,YEARFRAC('Client Info'!M2046,Reference!$C$4)&lt;=7),15,IF(YEARFRAC('Client Info'!M2046,Reference!$C$4)&gt;=8,25,IF(YEARFRAC('Client Info'!M2046,Reference!$C$4)=YEARFRAC('Client Info'!M2046,Reference!$C$4),0,0))))))))</f>
        <v/>
      </c>
      <c r="D2046" s="19">
        <f>IF(OR('Client Info'!J2046=Reference!$A$7),0,IF(OR(Reference!$A$5='Client Info'!J2046, 'Client Info'!J2046=Reference!$A$19,'Client Info'!J2046=Reference!$A$23,'Client Info'!J2046=Reference!$A$12),25, IF(OR('Client Info'!J2046=Reference!$A$6, 'Client Info'!J2046=Reference!$A$16),15, IF(OR('Client Info'!J2046=Reference!$A$4,'Client Info'!J2046=Reference!$A$13,'Client Info'!J2046=Reference!$A$17,),5,0))))</f>
        <v>0</v>
      </c>
      <c r="E2046" s="19">
        <f>IF('Client Info'!O2046&lt;Reference!$E$5,0,IF(AND('Client Info'!O2046&gt;=Reference!$E$5,'Client Info'!O2046&lt;Reference!$E$6),5,IF(AND('Client Info'!O2046&gt;=Reference!$E$6,'Client Info'!O2046&lt;Reference!$E$7),15,IF(Reference!$E$7&lt;='Client Info'!O2046,25))))</f>
        <v>0</v>
      </c>
      <c r="F2046" s="19">
        <f>IF(OR('Client Info'!R2046=Reference!$B$4,'Client Info'!R2046=Reference!$B$5,'Client Info'!R2046=Reference!$B$6),25,0)</f>
        <v>0</v>
      </c>
      <c r="G2046" s="19">
        <f t="shared" si="33"/>
        <v>0</v>
      </c>
      <c r="H2046" s="19" t="e">
        <v>#N/A</v>
      </c>
    </row>
    <row r="2047" spans="1:8" x14ac:dyDescent="0.35">
      <c r="A2047" s="7" t="e">
        <f>VLOOKUP(B2047,'Client Info'!$A:$B,2, FALSE)</f>
        <v>#N/A</v>
      </c>
      <c r="B2047" s="19">
        <f>'Client Info'!A2047</f>
        <v>0</v>
      </c>
      <c r="C2047" s="19" t="str">
        <f>(IF('Client Info'!M2047="","",(IF(YEARFRAC('Client Info'!M2047,Reference!$C$4)&lt;1,0,IF(AND(YEARFRAC('Client Info'!M2047,Reference!$C$4)&gt;=1,YEARFRAC('Client Info'!M2047,Reference!$C$4)&lt;=3),5,IF(AND(YEARFRAC('Client Info'!M2047,Reference!$C$4)&gt;=4,YEARFRAC('Client Info'!M2047,Reference!$C$4)&lt;=7),15,IF(YEARFRAC('Client Info'!M2047,Reference!$C$4)&gt;=8,25,IF(YEARFRAC('Client Info'!M2047,Reference!$C$4)=YEARFRAC('Client Info'!M2047,Reference!$C$4),0,0))))))))</f>
        <v/>
      </c>
      <c r="D2047" s="19">
        <f>IF(OR('Client Info'!J2047=Reference!$A$7),0,IF(OR(Reference!$A$5='Client Info'!J2047, 'Client Info'!J2047=Reference!$A$19,'Client Info'!J2047=Reference!$A$23,'Client Info'!J2047=Reference!$A$12),25, IF(OR('Client Info'!J2047=Reference!$A$6, 'Client Info'!J2047=Reference!$A$16),15, IF(OR('Client Info'!J2047=Reference!$A$4,'Client Info'!J2047=Reference!$A$13,'Client Info'!J2047=Reference!$A$17,),5,0))))</f>
        <v>0</v>
      </c>
      <c r="E2047" s="19">
        <f>IF('Client Info'!O2047&lt;Reference!$E$5,0,IF(AND('Client Info'!O2047&gt;=Reference!$E$5,'Client Info'!O2047&lt;Reference!$E$6),5,IF(AND('Client Info'!O2047&gt;=Reference!$E$6,'Client Info'!O2047&lt;Reference!$E$7),15,IF(Reference!$E$7&lt;='Client Info'!O2047,25))))</f>
        <v>0</v>
      </c>
      <c r="F2047" s="19">
        <f>IF(OR('Client Info'!R2047=Reference!$B$4,'Client Info'!R2047=Reference!$B$5,'Client Info'!R2047=Reference!$B$6),25,0)</f>
        <v>0</v>
      </c>
      <c r="G2047" s="19">
        <f t="shared" si="33"/>
        <v>0</v>
      </c>
      <c r="H2047" s="19" t="e">
        <v>#N/A</v>
      </c>
    </row>
    <row r="2048" spans="1:8" x14ac:dyDescent="0.35">
      <c r="A2048" s="7" t="e">
        <f>VLOOKUP(B2048,'Client Info'!$A:$B,2, FALSE)</f>
        <v>#N/A</v>
      </c>
      <c r="B2048" s="19">
        <f>'Client Info'!A2048</f>
        <v>0</v>
      </c>
      <c r="C2048" s="19" t="str">
        <f>(IF('Client Info'!M2048="","",(IF(YEARFRAC('Client Info'!M2048,Reference!$C$4)&lt;1,0,IF(AND(YEARFRAC('Client Info'!M2048,Reference!$C$4)&gt;=1,YEARFRAC('Client Info'!M2048,Reference!$C$4)&lt;=3),5,IF(AND(YEARFRAC('Client Info'!M2048,Reference!$C$4)&gt;=4,YEARFRAC('Client Info'!M2048,Reference!$C$4)&lt;=7),15,IF(YEARFRAC('Client Info'!M2048,Reference!$C$4)&gt;=8,25,IF(YEARFRAC('Client Info'!M2048,Reference!$C$4)=YEARFRAC('Client Info'!M2048,Reference!$C$4),0,0))))))))</f>
        <v/>
      </c>
      <c r="D2048" s="19">
        <f>IF(OR('Client Info'!J2048=Reference!$A$7),0,IF(OR(Reference!$A$5='Client Info'!J2048, 'Client Info'!J2048=Reference!$A$19,'Client Info'!J2048=Reference!$A$23,'Client Info'!J2048=Reference!$A$12),25, IF(OR('Client Info'!J2048=Reference!$A$6, 'Client Info'!J2048=Reference!$A$16),15, IF(OR('Client Info'!J2048=Reference!$A$4,'Client Info'!J2048=Reference!$A$13,'Client Info'!J2048=Reference!$A$17,),5,0))))</f>
        <v>0</v>
      </c>
      <c r="E2048" s="19">
        <f>IF('Client Info'!O2048&lt;Reference!$E$5,0,IF(AND('Client Info'!O2048&gt;=Reference!$E$5,'Client Info'!O2048&lt;Reference!$E$6),5,IF(AND('Client Info'!O2048&gt;=Reference!$E$6,'Client Info'!O2048&lt;Reference!$E$7),15,IF(Reference!$E$7&lt;='Client Info'!O2048,25))))</f>
        <v>0</v>
      </c>
      <c r="F2048" s="19">
        <f>IF(OR('Client Info'!R2048=Reference!$B$4,'Client Info'!R2048=Reference!$B$5,'Client Info'!R2048=Reference!$B$6),25,0)</f>
        <v>0</v>
      </c>
      <c r="G2048" s="19">
        <f t="shared" si="33"/>
        <v>0</v>
      </c>
      <c r="H2048" s="19" t="e">
        <v>#N/A</v>
      </c>
    </row>
    <row r="2049" spans="1:8" x14ac:dyDescent="0.35">
      <c r="A2049" s="7" t="e">
        <f>VLOOKUP(B2049,'Client Info'!$A:$B,2, FALSE)</f>
        <v>#N/A</v>
      </c>
      <c r="B2049" s="19">
        <f>'Client Info'!A2049</f>
        <v>0</v>
      </c>
      <c r="C2049" s="19" t="str">
        <f>(IF('Client Info'!M2049="","",(IF(YEARFRAC('Client Info'!M2049,Reference!$C$4)&lt;1,0,IF(AND(YEARFRAC('Client Info'!M2049,Reference!$C$4)&gt;=1,YEARFRAC('Client Info'!M2049,Reference!$C$4)&lt;=3),5,IF(AND(YEARFRAC('Client Info'!M2049,Reference!$C$4)&gt;=4,YEARFRAC('Client Info'!M2049,Reference!$C$4)&lt;=7),15,IF(YEARFRAC('Client Info'!M2049,Reference!$C$4)&gt;=8,25,IF(YEARFRAC('Client Info'!M2049,Reference!$C$4)=YEARFRAC('Client Info'!M2049,Reference!$C$4),0,0))))))))</f>
        <v/>
      </c>
      <c r="D2049" s="19">
        <f>IF(OR('Client Info'!J2049=Reference!$A$7),0,IF(OR(Reference!$A$5='Client Info'!J2049, 'Client Info'!J2049=Reference!$A$19,'Client Info'!J2049=Reference!$A$23,'Client Info'!J2049=Reference!$A$12),25, IF(OR('Client Info'!J2049=Reference!$A$6, 'Client Info'!J2049=Reference!$A$16),15, IF(OR('Client Info'!J2049=Reference!$A$4,'Client Info'!J2049=Reference!$A$13,'Client Info'!J2049=Reference!$A$17,),5,0))))</f>
        <v>0</v>
      </c>
      <c r="E2049" s="19">
        <f>IF('Client Info'!O2049&lt;Reference!$E$5,0,IF(AND('Client Info'!O2049&gt;=Reference!$E$5,'Client Info'!O2049&lt;Reference!$E$6),5,IF(AND('Client Info'!O2049&gt;=Reference!$E$6,'Client Info'!O2049&lt;Reference!$E$7),15,IF(Reference!$E$7&lt;='Client Info'!O2049,25))))</f>
        <v>0</v>
      </c>
      <c r="F2049" s="19">
        <f>IF(OR('Client Info'!R2049=Reference!$B$4,'Client Info'!R2049=Reference!$B$5,'Client Info'!R2049=Reference!$B$6),25,0)</f>
        <v>0</v>
      </c>
      <c r="G2049" s="19">
        <f t="shared" si="33"/>
        <v>0</v>
      </c>
      <c r="H2049" s="19" t="e">
        <v>#N/A</v>
      </c>
    </row>
    <row r="2050" spans="1:8" x14ac:dyDescent="0.35">
      <c r="A2050" s="7" t="e">
        <f>VLOOKUP(B2050,'Client Info'!$A:$B,2, FALSE)</f>
        <v>#N/A</v>
      </c>
      <c r="B2050" s="19">
        <f>'Client Info'!A2050</f>
        <v>0</v>
      </c>
      <c r="C2050" s="19" t="str">
        <f>(IF('Client Info'!M2050="","",(IF(YEARFRAC('Client Info'!M2050,Reference!$C$4)&lt;1,0,IF(AND(YEARFRAC('Client Info'!M2050,Reference!$C$4)&gt;=1,YEARFRAC('Client Info'!M2050,Reference!$C$4)&lt;=3),5,IF(AND(YEARFRAC('Client Info'!M2050,Reference!$C$4)&gt;=4,YEARFRAC('Client Info'!M2050,Reference!$C$4)&lt;=7),15,IF(YEARFRAC('Client Info'!M2050,Reference!$C$4)&gt;=8,25,IF(YEARFRAC('Client Info'!M2050,Reference!$C$4)=YEARFRAC('Client Info'!M2050,Reference!$C$4),0,0))))))))</f>
        <v/>
      </c>
      <c r="D2050" s="19">
        <f>IF(OR('Client Info'!J2050=Reference!$A$7),0,IF(OR(Reference!$A$5='Client Info'!J2050, 'Client Info'!J2050=Reference!$A$19,'Client Info'!J2050=Reference!$A$23,'Client Info'!J2050=Reference!$A$12),25, IF(OR('Client Info'!J2050=Reference!$A$6, 'Client Info'!J2050=Reference!$A$16),15, IF(OR('Client Info'!J2050=Reference!$A$4,'Client Info'!J2050=Reference!$A$13,'Client Info'!J2050=Reference!$A$17,),5,0))))</f>
        <v>0</v>
      </c>
      <c r="E2050" s="19">
        <f>IF('Client Info'!O2050&lt;Reference!$E$5,0,IF(AND('Client Info'!O2050&gt;=Reference!$E$5,'Client Info'!O2050&lt;Reference!$E$6),5,IF(AND('Client Info'!O2050&gt;=Reference!$E$6,'Client Info'!O2050&lt;Reference!$E$7),15,IF(Reference!$E$7&lt;='Client Info'!O2050,25))))</f>
        <v>0</v>
      </c>
      <c r="F2050" s="19">
        <f>IF(OR('Client Info'!R2050=Reference!$B$4,'Client Info'!R2050=Reference!$B$5,'Client Info'!R2050=Reference!$B$6),25,0)</f>
        <v>0</v>
      </c>
      <c r="G2050" s="19">
        <f t="shared" si="33"/>
        <v>0</v>
      </c>
      <c r="H2050" s="19" t="e">
        <v>#N/A</v>
      </c>
    </row>
    <row r="2051" spans="1:8" x14ac:dyDescent="0.35">
      <c r="A2051" s="7" t="e">
        <f>VLOOKUP(B2051,'Client Info'!$A:$B,2, FALSE)</f>
        <v>#N/A</v>
      </c>
      <c r="B2051" s="19">
        <f>'Client Info'!A2051</f>
        <v>0</v>
      </c>
      <c r="C2051" s="19" t="str">
        <f>(IF('Client Info'!M2051="","",(IF(YEARFRAC('Client Info'!M2051,Reference!$C$4)&lt;1,0,IF(AND(YEARFRAC('Client Info'!M2051,Reference!$C$4)&gt;=1,YEARFRAC('Client Info'!M2051,Reference!$C$4)&lt;=3),5,IF(AND(YEARFRAC('Client Info'!M2051,Reference!$C$4)&gt;=4,YEARFRAC('Client Info'!M2051,Reference!$C$4)&lt;=7),15,IF(YEARFRAC('Client Info'!M2051,Reference!$C$4)&gt;=8,25,IF(YEARFRAC('Client Info'!M2051,Reference!$C$4)=YEARFRAC('Client Info'!M2051,Reference!$C$4),0,0))))))))</f>
        <v/>
      </c>
      <c r="D2051" s="19">
        <f>IF(OR('Client Info'!J2051=Reference!$A$7),0,IF(OR(Reference!$A$5='Client Info'!J2051, 'Client Info'!J2051=Reference!$A$19,'Client Info'!J2051=Reference!$A$23,'Client Info'!J2051=Reference!$A$12),25, IF(OR('Client Info'!J2051=Reference!$A$6, 'Client Info'!J2051=Reference!$A$16),15, IF(OR('Client Info'!J2051=Reference!$A$4,'Client Info'!J2051=Reference!$A$13,'Client Info'!J2051=Reference!$A$17,),5,0))))</f>
        <v>0</v>
      </c>
      <c r="E2051" s="19">
        <f>IF('Client Info'!O2051&lt;Reference!$E$5,0,IF(AND('Client Info'!O2051&gt;=Reference!$E$5,'Client Info'!O2051&lt;Reference!$E$6),5,IF(AND('Client Info'!O2051&gt;=Reference!$E$6,'Client Info'!O2051&lt;Reference!$E$7),15,IF(Reference!$E$7&lt;='Client Info'!O2051,25))))</f>
        <v>0</v>
      </c>
      <c r="F2051" s="19">
        <f>IF(OR('Client Info'!R2051=Reference!$B$4,'Client Info'!R2051=Reference!$B$5,'Client Info'!R2051=Reference!$B$6),25,0)</f>
        <v>0</v>
      </c>
      <c r="G2051" s="19">
        <f t="shared" si="33"/>
        <v>0</v>
      </c>
      <c r="H2051" s="19" t="e">
        <v>#N/A</v>
      </c>
    </row>
    <row r="2052" spans="1:8" x14ac:dyDescent="0.35">
      <c r="A2052" s="7" t="e">
        <f>VLOOKUP(B2052,'Client Info'!$A:$B,2, FALSE)</f>
        <v>#N/A</v>
      </c>
      <c r="B2052" s="19">
        <f>'Client Info'!A2052</f>
        <v>0</v>
      </c>
      <c r="C2052" s="19" t="str">
        <f>(IF('Client Info'!M2052="","",(IF(YEARFRAC('Client Info'!M2052,Reference!$C$4)&lt;1,0,IF(AND(YEARFRAC('Client Info'!M2052,Reference!$C$4)&gt;=1,YEARFRAC('Client Info'!M2052,Reference!$C$4)&lt;=3),5,IF(AND(YEARFRAC('Client Info'!M2052,Reference!$C$4)&gt;=4,YEARFRAC('Client Info'!M2052,Reference!$C$4)&lt;=7),15,IF(YEARFRAC('Client Info'!M2052,Reference!$C$4)&gt;=8,25,IF(YEARFRAC('Client Info'!M2052,Reference!$C$4)=YEARFRAC('Client Info'!M2052,Reference!$C$4),0,0))))))))</f>
        <v/>
      </c>
      <c r="D2052" s="19">
        <f>IF(OR('Client Info'!J2052=Reference!$A$7),0,IF(OR(Reference!$A$5='Client Info'!J2052, 'Client Info'!J2052=Reference!$A$19,'Client Info'!J2052=Reference!$A$23,'Client Info'!J2052=Reference!$A$12),25, IF(OR('Client Info'!J2052=Reference!$A$6, 'Client Info'!J2052=Reference!$A$16),15, IF(OR('Client Info'!J2052=Reference!$A$4,'Client Info'!J2052=Reference!$A$13,'Client Info'!J2052=Reference!$A$17,),5,0))))</f>
        <v>0</v>
      </c>
      <c r="E2052" s="19">
        <f>IF('Client Info'!O2052&lt;Reference!$E$5,0,IF(AND('Client Info'!O2052&gt;=Reference!$E$5,'Client Info'!O2052&lt;Reference!$E$6),5,IF(AND('Client Info'!O2052&gt;=Reference!$E$6,'Client Info'!O2052&lt;Reference!$E$7),15,IF(Reference!$E$7&lt;='Client Info'!O2052,25))))</f>
        <v>0</v>
      </c>
      <c r="F2052" s="19">
        <f>IF(OR('Client Info'!R2052=Reference!$B$4,'Client Info'!R2052=Reference!$B$5,'Client Info'!R2052=Reference!$B$6),25,0)</f>
        <v>0</v>
      </c>
      <c r="G2052" s="19">
        <f t="shared" si="33"/>
        <v>0</v>
      </c>
      <c r="H2052" s="19" t="e">
        <v>#N/A</v>
      </c>
    </row>
    <row r="2053" spans="1:8" x14ac:dyDescent="0.35">
      <c r="A2053" s="7" t="e">
        <f>VLOOKUP(B2053,'Client Info'!$A:$B,2, FALSE)</f>
        <v>#N/A</v>
      </c>
      <c r="B2053" s="19">
        <f>'Client Info'!A2053</f>
        <v>0</v>
      </c>
      <c r="C2053" s="19" t="str">
        <f>(IF('Client Info'!M2053="","",(IF(YEARFRAC('Client Info'!M2053,Reference!$C$4)&lt;1,0,IF(AND(YEARFRAC('Client Info'!M2053,Reference!$C$4)&gt;=1,YEARFRAC('Client Info'!M2053,Reference!$C$4)&lt;=3),5,IF(AND(YEARFRAC('Client Info'!M2053,Reference!$C$4)&gt;=4,YEARFRAC('Client Info'!M2053,Reference!$C$4)&lt;=7),15,IF(YEARFRAC('Client Info'!M2053,Reference!$C$4)&gt;=8,25,IF(YEARFRAC('Client Info'!M2053,Reference!$C$4)=YEARFRAC('Client Info'!M2053,Reference!$C$4),0,0))))))))</f>
        <v/>
      </c>
      <c r="D2053" s="19">
        <f>IF(OR('Client Info'!J2053=Reference!$A$7),0,IF(OR(Reference!$A$5='Client Info'!J2053, 'Client Info'!J2053=Reference!$A$19,'Client Info'!J2053=Reference!$A$23,'Client Info'!J2053=Reference!$A$12),25, IF(OR('Client Info'!J2053=Reference!$A$6, 'Client Info'!J2053=Reference!$A$16),15, IF(OR('Client Info'!J2053=Reference!$A$4,'Client Info'!J2053=Reference!$A$13,'Client Info'!J2053=Reference!$A$17,),5,0))))</f>
        <v>0</v>
      </c>
      <c r="E2053" s="19">
        <f>IF('Client Info'!O2053&lt;Reference!$E$5,0,IF(AND('Client Info'!O2053&gt;=Reference!$E$5,'Client Info'!O2053&lt;Reference!$E$6),5,IF(AND('Client Info'!O2053&gt;=Reference!$E$6,'Client Info'!O2053&lt;Reference!$E$7),15,IF(Reference!$E$7&lt;='Client Info'!O2053,25))))</f>
        <v>0</v>
      </c>
      <c r="F2053" s="19">
        <f>IF(OR('Client Info'!R2053=Reference!$B$4,'Client Info'!R2053=Reference!$B$5,'Client Info'!R2053=Reference!$B$6),25,0)</f>
        <v>0</v>
      </c>
      <c r="G2053" s="19">
        <f t="shared" si="33"/>
        <v>0</v>
      </c>
      <c r="H2053" s="19" t="e">
        <v>#N/A</v>
      </c>
    </row>
    <row r="2054" spans="1:8" x14ac:dyDescent="0.35">
      <c r="A2054" s="7" t="e">
        <f>VLOOKUP(B2054,'Client Info'!$A:$B,2, FALSE)</f>
        <v>#N/A</v>
      </c>
      <c r="B2054" s="19">
        <f>'Client Info'!A2054</f>
        <v>0</v>
      </c>
      <c r="C2054" s="19" t="str">
        <f>(IF('Client Info'!M2054="","",(IF(YEARFRAC('Client Info'!M2054,Reference!$C$4)&lt;1,0,IF(AND(YEARFRAC('Client Info'!M2054,Reference!$C$4)&gt;=1,YEARFRAC('Client Info'!M2054,Reference!$C$4)&lt;=3),5,IF(AND(YEARFRAC('Client Info'!M2054,Reference!$C$4)&gt;=4,YEARFRAC('Client Info'!M2054,Reference!$C$4)&lt;=7),15,IF(YEARFRAC('Client Info'!M2054,Reference!$C$4)&gt;=8,25,IF(YEARFRAC('Client Info'!M2054,Reference!$C$4)=YEARFRAC('Client Info'!M2054,Reference!$C$4),0,0))))))))</f>
        <v/>
      </c>
      <c r="D2054" s="19">
        <f>IF(OR('Client Info'!J2054=Reference!$A$7),0,IF(OR(Reference!$A$5='Client Info'!J2054, 'Client Info'!J2054=Reference!$A$19,'Client Info'!J2054=Reference!$A$23,'Client Info'!J2054=Reference!$A$12),25, IF(OR('Client Info'!J2054=Reference!$A$6, 'Client Info'!J2054=Reference!$A$16),15, IF(OR('Client Info'!J2054=Reference!$A$4,'Client Info'!J2054=Reference!$A$13,'Client Info'!J2054=Reference!$A$17,),5,0))))</f>
        <v>0</v>
      </c>
      <c r="E2054" s="19">
        <f>IF('Client Info'!O2054&lt;Reference!$E$5,0,IF(AND('Client Info'!O2054&gt;=Reference!$E$5,'Client Info'!O2054&lt;Reference!$E$6),5,IF(AND('Client Info'!O2054&gt;=Reference!$E$6,'Client Info'!O2054&lt;Reference!$E$7),15,IF(Reference!$E$7&lt;='Client Info'!O2054,25))))</f>
        <v>0</v>
      </c>
      <c r="F2054" s="19">
        <f>IF(OR('Client Info'!R2054=Reference!$B$4,'Client Info'!R2054=Reference!$B$5,'Client Info'!R2054=Reference!$B$6),25,0)</f>
        <v>0</v>
      </c>
      <c r="G2054" s="19">
        <f t="shared" si="33"/>
        <v>0</v>
      </c>
      <c r="H2054" s="19" t="e">
        <v>#N/A</v>
      </c>
    </row>
    <row r="2055" spans="1:8" x14ac:dyDescent="0.35">
      <c r="A2055" s="7" t="e">
        <f>VLOOKUP(B2055,'Client Info'!$A:$B,2, FALSE)</f>
        <v>#N/A</v>
      </c>
      <c r="B2055" s="19">
        <f>'Client Info'!A2055</f>
        <v>0</v>
      </c>
      <c r="C2055" s="19" t="str">
        <f>(IF('Client Info'!M2055="","",(IF(YEARFRAC('Client Info'!M2055,Reference!$C$4)&lt;1,0,IF(AND(YEARFRAC('Client Info'!M2055,Reference!$C$4)&gt;=1,YEARFRAC('Client Info'!M2055,Reference!$C$4)&lt;=3),5,IF(AND(YEARFRAC('Client Info'!M2055,Reference!$C$4)&gt;=4,YEARFRAC('Client Info'!M2055,Reference!$C$4)&lt;=7),15,IF(YEARFRAC('Client Info'!M2055,Reference!$C$4)&gt;=8,25,IF(YEARFRAC('Client Info'!M2055,Reference!$C$4)=YEARFRAC('Client Info'!M2055,Reference!$C$4),0,0))))))))</f>
        <v/>
      </c>
      <c r="D2055" s="19">
        <f>IF(OR('Client Info'!J2055=Reference!$A$7),0,IF(OR(Reference!$A$5='Client Info'!J2055, 'Client Info'!J2055=Reference!$A$19,'Client Info'!J2055=Reference!$A$23,'Client Info'!J2055=Reference!$A$12),25, IF(OR('Client Info'!J2055=Reference!$A$6, 'Client Info'!J2055=Reference!$A$16),15, IF(OR('Client Info'!J2055=Reference!$A$4,'Client Info'!J2055=Reference!$A$13,'Client Info'!J2055=Reference!$A$17,),5,0))))</f>
        <v>0</v>
      </c>
      <c r="E2055" s="19">
        <f>IF('Client Info'!O2055&lt;Reference!$E$5,0,IF(AND('Client Info'!O2055&gt;=Reference!$E$5,'Client Info'!O2055&lt;Reference!$E$6),5,IF(AND('Client Info'!O2055&gt;=Reference!$E$6,'Client Info'!O2055&lt;Reference!$E$7),15,IF(Reference!$E$7&lt;='Client Info'!O2055,25))))</f>
        <v>0</v>
      </c>
      <c r="F2055" s="19">
        <f>IF(OR('Client Info'!R2055=Reference!$B$4,'Client Info'!R2055=Reference!$B$5,'Client Info'!R2055=Reference!$B$6),25,0)</f>
        <v>0</v>
      </c>
      <c r="G2055" s="19">
        <f t="shared" si="33"/>
        <v>0</v>
      </c>
      <c r="H2055" s="19" t="e">
        <v>#N/A</v>
      </c>
    </row>
    <row r="2056" spans="1:8" x14ac:dyDescent="0.35">
      <c r="A2056" s="7" t="e">
        <f>VLOOKUP(B2056,'Client Info'!$A:$B,2, FALSE)</f>
        <v>#N/A</v>
      </c>
      <c r="B2056" s="19">
        <f>'Client Info'!A2056</f>
        <v>0</v>
      </c>
      <c r="C2056" s="19" t="str">
        <f>(IF('Client Info'!M2056="","",(IF(YEARFRAC('Client Info'!M2056,Reference!$C$4)&lt;1,0,IF(AND(YEARFRAC('Client Info'!M2056,Reference!$C$4)&gt;=1,YEARFRAC('Client Info'!M2056,Reference!$C$4)&lt;=3),5,IF(AND(YEARFRAC('Client Info'!M2056,Reference!$C$4)&gt;=4,YEARFRAC('Client Info'!M2056,Reference!$C$4)&lt;=7),15,IF(YEARFRAC('Client Info'!M2056,Reference!$C$4)&gt;=8,25,IF(YEARFRAC('Client Info'!M2056,Reference!$C$4)=YEARFRAC('Client Info'!M2056,Reference!$C$4),0,0))))))))</f>
        <v/>
      </c>
      <c r="D2056" s="19">
        <f>IF(OR('Client Info'!J2056=Reference!$A$7),0,IF(OR(Reference!$A$5='Client Info'!J2056, 'Client Info'!J2056=Reference!$A$19,'Client Info'!J2056=Reference!$A$23,'Client Info'!J2056=Reference!$A$12),25, IF(OR('Client Info'!J2056=Reference!$A$6, 'Client Info'!J2056=Reference!$A$16),15, IF(OR('Client Info'!J2056=Reference!$A$4,'Client Info'!J2056=Reference!$A$13,'Client Info'!J2056=Reference!$A$17,),5,0))))</f>
        <v>0</v>
      </c>
      <c r="E2056" s="19">
        <f>IF('Client Info'!O2056&lt;Reference!$E$5,0,IF(AND('Client Info'!O2056&gt;=Reference!$E$5,'Client Info'!O2056&lt;Reference!$E$6),5,IF(AND('Client Info'!O2056&gt;=Reference!$E$6,'Client Info'!O2056&lt;Reference!$E$7),15,IF(Reference!$E$7&lt;='Client Info'!O2056,25))))</f>
        <v>0</v>
      </c>
      <c r="F2056" s="19">
        <f>IF(OR('Client Info'!R2056=Reference!$B$4,'Client Info'!R2056=Reference!$B$5,'Client Info'!R2056=Reference!$B$6),25,0)</f>
        <v>0</v>
      </c>
      <c r="G2056" s="19">
        <f t="shared" si="33"/>
        <v>0</v>
      </c>
      <c r="H2056" s="19" t="e">
        <v>#N/A</v>
      </c>
    </row>
    <row r="2057" spans="1:8" x14ac:dyDescent="0.35">
      <c r="A2057" s="7" t="e">
        <f>VLOOKUP(B2057,'Client Info'!$A:$B,2, FALSE)</f>
        <v>#N/A</v>
      </c>
      <c r="B2057" s="19">
        <f>'Client Info'!A2057</f>
        <v>0</v>
      </c>
      <c r="C2057" s="19" t="str">
        <f>(IF('Client Info'!M2057="","",(IF(YEARFRAC('Client Info'!M2057,Reference!$C$4)&lt;1,0,IF(AND(YEARFRAC('Client Info'!M2057,Reference!$C$4)&gt;=1,YEARFRAC('Client Info'!M2057,Reference!$C$4)&lt;=3),5,IF(AND(YEARFRAC('Client Info'!M2057,Reference!$C$4)&gt;=4,YEARFRAC('Client Info'!M2057,Reference!$C$4)&lt;=7),15,IF(YEARFRAC('Client Info'!M2057,Reference!$C$4)&gt;=8,25,IF(YEARFRAC('Client Info'!M2057,Reference!$C$4)=YEARFRAC('Client Info'!M2057,Reference!$C$4),0,0))))))))</f>
        <v/>
      </c>
      <c r="D2057" s="19">
        <f>IF(OR('Client Info'!J2057=Reference!$A$7),0,IF(OR(Reference!$A$5='Client Info'!J2057, 'Client Info'!J2057=Reference!$A$19,'Client Info'!J2057=Reference!$A$23,'Client Info'!J2057=Reference!$A$12),25, IF(OR('Client Info'!J2057=Reference!$A$6, 'Client Info'!J2057=Reference!$A$16),15, IF(OR('Client Info'!J2057=Reference!$A$4,'Client Info'!J2057=Reference!$A$13,'Client Info'!J2057=Reference!$A$17,),5,0))))</f>
        <v>0</v>
      </c>
      <c r="E2057" s="19">
        <f>IF('Client Info'!O2057&lt;Reference!$E$5,0,IF(AND('Client Info'!O2057&gt;=Reference!$E$5,'Client Info'!O2057&lt;Reference!$E$6),5,IF(AND('Client Info'!O2057&gt;=Reference!$E$6,'Client Info'!O2057&lt;Reference!$E$7),15,IF(Reference!$E$7&lt;='Client Info'!O2057,25))))</f>
        <v>0</v>
      </c>
      <c r="F2057" s="19">
        <f>IF(OR('Client Info'!R2057=Reference!$B$4,'Client Info'!R2057=Reference!$B$5,'Client Info'!R2057=Reference!$B$6),25,0)</f>
        <v>0</v>
      </c>
      <c r="G2057" s="19">
        <f t="shared" si="33"/>
        <v>0</v>
      </c>
      <c r="H2057" s="19" t="e">
        <v>#N/A</v>
      </c>
    </row>
    <row r="2058" spans="1:8" x14ac:dyDescent="0.35">
      <c r="A2058" s="7" t="e">
        <f>VLOOKUP(B2058,'Client Info'!$A:$B,2, FALSE)</f>
        <v>#N/A</v>
      </c>
      <c r="B2058" s="19">
        <f>'Client Info'!A2058</f>
        <v>0</v>
      </c>
      <c r="C2058" s="19" t="str">
        <f>(IF('Client Info'!M2058="","",(IF(YEARFRAC('Client Info'!M2058,Reference!$C$4)&lt;1,0,IF(AND(YEARFRAC('Client Info'!M2058,Reference!$C$4)&gt;=1,YEARFRAC('Client Info'!M2058,Reference!$C$4)&lt;=3),5,IF(AND(YEARFRAC('Client Info'!M2058,Reference!$C$4)&gt;=4,YEARFRAC('Client Info'!M2058,Reference!$C$4)&lt;=7),15,IF(YEARFRAC('Client Info'!M2058,Reference!$C$4)&gt;=8,25,IF(YEARFRAC('Client Info'!M2058,Reference!$C$4)=YEARFRAC('Client Info'!M2058,Reference!$C$4),0,0))))))))</f>
        <v/>
      </c>
      <c r="D2058" s="19">
        <f>IF(OR('Client Info'!J2058=Reference!$A$7),0,IF(OR(Reference!$A$5='Client Info'!J2058, 'Client Info'!J2058=Reference!$A$19,'Client Info'!J2058=Reference!$A$23,'Client Info'!J2058=Reference!$A$12),25, IF(OR('Client Info'!J2058=Reference!$A$6, 'Client Info'!J2058=Reference!$A$16),15, IF(OR('Client Info'!J2058=Reference!$A$4,'Client Info'!J2058=Reference!$A$13,'Client Info'!J2058=Reference!$A$17,),5,0))))</f>
        <v>0</v>
      </c>
      <c r="E2058" s="19">
        <f>IF('Client Info'!O2058&lt;Reference!$E$5,0,IF(AND('Client Info'!O2058&gt;=Reference!$E$5,'Client Info'!O2058&lt;Reference!$E$6),5,IF(AND('Client Info'!O2058&gt;=Reference!$E$6,'Client Info'!O2058&lt;Reference!$E$7),15,IF(Reference!$E$7&lt;='Client Info'!O2058,25))))</f>
        <v>0</v>
      </c>
      <c r="F2058" s="19">
        <f>IF(OR('Client Info'!R2058=Reference!$B$4,'Client Info'!R2058=Reference!$B$5,'Client Info'!R2058=Reference!$B$6),25,0)</f>
        <v>0</v>
      </c>
      <c r="G2058" s="19">
        <f t="shared" si="33"/>
        <v>0</v>
      </c>
      <c r="H2058" s="19" t="e">
        <v>#N/A</v>
      </c>
    </row>
    <row r="2059" spans="1:8" x14ac:dyDescent="0.35">
      <c r="A2059" s="7" t="e">
        <f>VLOOKUP(B2059,'Client Info'!$A:$B,2, FALSE)</f>
        <v>#N/A</v>
      </c>
      <c r="B2059" s="19">
        <f>'Client Info'!A2059</f>
        <v>0</v>
      </c>
      <c r="C2059" s="19" t="str">
        <f>(IF('Client Info'!M2059="","",(IF(YEARFRAC('Client Info'!M2059,Reference!$C$4)&lt;1,0,IF(AND(YEARFRAC('Client Info'!M2059,Reference!$C$4)&gt;=1,YEARFRAC('Client Info'!M2059,Reference!$C$4)&lt;=3),5,IF(AND(YEARFRAC('Client Info'!M2059,Reference!$C$4)&gt;=4,YEARFRAC('Client Info'!M2059,Reference!$C$4)&lt;=7),15,IF(YEARFRAC('Client Info'!M2059,Reference!$C$4)&gt;=8,25,IF(YEARFRAC('Client Info'!M2059,Reference!$C$4)=YEARFRAC('Client Info'!M2059,Reference!$C$4),0,0))))))))</f>
        <v/>
      </c>
      <c r="D2059" s="19">
        <f>IF(OR('Client Info'!J2059=Reference!$A$7),0,IF(OR(Reference!$A$5='Client Info'!J2059, 'Client Info'!J2059=Reference!$A$19,'Client Info'!J2059=Reference!$A$23,'Client Info'!J2059=Reference!$A$12),25, IF(OR('Client Info'!J2059=Reference!$A$6, 'Client Info'!J2059=Reference!$A$16),15, IF(OR('Client Info'!J2059=Reference!$A$4,'Client Info'!J2059=Reference!$A$13,'Client Info'!J2059=Reference!$A$17,),5,0))))</f>
        <v>0</v>
      </c>
      <c r="E2059" s="19">
        <f>IF('Client Info'!O2059&lt;Reference!$E$5,0,IF(AND('Client Info'!O2059&gt;=Reference!$E$5,'Client Info'!O2059&lt;Reference!$E$6),5,IF(AND('Client Info'!O2059&gt;=Reference!$E$6,'Client Info'!O2059&lt;Reference!$E$7),15,IF(Reference!$E$7&lt;='Client Info'!O2059,25))))</f>
        <v>0</v>
      </c>
      <c r="F2059" s="19">
        <f>IF(OR('Client Info'!R2059=Reference!$B$4,'Client Info'!R2059=Reference!$B$5,'Client Info'!R2059=Reference!$B$6),25,0)</f>
        <v>0</v>
      </c>
      <c r="G2059" s="19">
        <f t="shared" si="33"/>
        <v>0</v>
      </c>
      <c r="H2059" s="19" t="e">
        <v>#N/A</v>
      </c>
    </row>
    <row r="2060" spans="1:8" x14ac:dyDescent="0.35">
      <c r="A2060" s="7" t="e">
        <f>VLOOKUP(B2060,'Client Info'!$A:$B,2, FALSE)</f>
        <v>#N/A</v>
      </c>
      <c r="B2060" s="19">
        <f>'Client Info'!A2060</f>
        <v>0</v>
      </c>
      <c r="C2060" s="19" t="str">
        <f>(IF('Client Info'!M2060="","",(IF(YEARFRAC('Client Info'!M2060,Reference!$C$4)&lt;1,0,IF(AND(YEARFRAC('Client Info'!M2060,Reference!$C$4)&gt;=1,YEARFRAC('Client Info'!M2060,Reference!$C$4)&lt;=3),5,IF(AND(YEARFRAC('Client Info'!M2060,Reference!$C$4)&gt;=4,YEARFRAC('Client Info'!M2060,Reference!$C$4)&lt;=7),15,IF(YEARFRAC('Client Info'!M2060,Reference!$C$4)&gt;=8,25,IF(YEARFRAC('Client Info'!M2060,Reference!$C$4)=YEARFRAC('Client Info'!M2060,Reference!$C$4),0,0))))))))</f>
        <v/>
      </c>
      <c r="D2060" s="19">
        <f>IF(OR('Client Info'!J2060=Reference!$A$7),0,IF(OR(Reference!$A$5='Client Info'!J2060, 'Client Info'!J2060=Reference!$A$19,'Client Info'!J2060=Reference!$A$23,'Client Info'!J2060=Reference!$A$12),25, IF(OR('Client Info'!J2060=Reference!$A$6, 'Client Info'!J2060=Reference!$A$16),15, IF(OR('Client Info'!J2060=Reference!$A$4,'Client Info'!J2060=Reference!$A$13,'Client Info'!J2060=Reference!$A$17,),5,0))))</f>
        <v>0</v>
      </c>
      <c r="E2060" s="19">
        <f>IF('Client Info'!O2060&lt;Reference!$E$5,0,IF(AND('Client Info'!O2060&gt;=Reference!$E$5,'Client Info'!O2060&lt;Reference!$E$6),5,IF(AND('Client Info'!O2060&gt;=Reference!$E$6,'Client Info'!O2060&lt;Reference!$E$7),15,IF(Reference!$E$7&lt;='Client Info'!O2060,25))))</f>
        <v>0</v>
      </c>
      <c r="F2060" s="19">
        <f>IF(OR('Client Info'!R2060=Reference!$B$4,'Client Info'!R2060=Reference!$B$5,'Client Info'!R2060=Reference!$B$6),25,0)</f>
        <v>0</v>
      </c>
      <c r="G2060" s="19">
        <f t="shared" si="33"/>
        <v>0</v>
      </c>
      <c r="H2060" s="19" t="e">
        <v>#N/A</v>
      </c>
    </row>
    <row r="2061" spans="1:8" x14ac:dyDescent="0.35">
      <c r="A2061" s="7" t="e">
        <f>VLOOKUP(B2061,'Client Info'!$A:$B,2, FALSE)</f>
        <v>#N/A</v>
      </c>
      <c r="B2061" s="19">
        <f>'Client Info'!A2061</f>
        <v>0</v>
      </c>
      <c r="C2061" s="19" t="str">
        <f>(IF('Client Info'!M2061="","",(IF(YEARFRAC('Client Info'!M2061,Reference!$C$4)&lt;1,0,IF(AND(YEARFRAC('Client Info'!M2061,Reference!$C$4)&gt;=1,YEARFRAC('Client Info'!M2061,Reference!$C$4)&lt;=3),5,IF(AND(YEARFRAC('Client Info'!M2061,Reference!$C$4)&gt;=4,YEARFRAC('Client Info'!M2061,Reference!$C$4)&lt;=7),15,IF(YEARFRAC('Client Info'!M2061,Reference!$C$4)&gt;=8,25,IF(YEARFRAC('Client Info'!M2061,Reference!$C$4)=YEARFRAC('Client Info'!M2061,Reference!$C$4),0,0))))))))</f>
        <v/>
      </c>
      <c r="D2061" s="19">
        <f>IF(OR('Client Info'!J2061=Reference!$A$7),0,IF(OR(Reference!$A$5='Client Info'!J2061, 'Client Info'!J2061=Reference!$A$19,'Client Info'!J2061=Reference!$A$23,'Client Info'!J2061=Reference!$A$12),25, IF(OR('Client Info'!J2061=Reference!$A$6, 'Client Info'!J2061=Reference!$A$16),15, IF(OR('Client Info'!J2061=Reference!$A$4,'Client Info'!J2061=Reference!$A$13,'Client Info'!J2061=Reference!$A$17,),5,0))))</f>
        <v>0</v>
      </c>
      <c r="E2061" s="19">
        <f>IF('Client Info'!O2061&lt;Reference!$E$5,0,IF(AND('Client Info'!O2061&gt;=Reference!$E$5,'Client Info'!O2061&lt;Reference!$E$6),5,IF(AND('Client Info'!O2061&gt;=Reference!$E$6,'Client Info'!O2061&lt;Reference!$E$7),15,IF(Reference!$E$7&lt;='Client Info'!O2061,25))))</f>
        <v>0</v>
      </c>
      <c r="F2061" s="19">
        <f>IF(OR('Client Info'!R2061=Reference!$B$4,'Client Info'!R2061=Reference!$B$5,'Client Info'!R2061=Reference!$B$6),25,0)</f>
        <v>0</v>
      </c>
      <c r="G2061" s="19">
        <f t="shared" si="33"/>
        <v>0</v>
      </c>
      <c r="H2061" s="19" t="e">
        <v>#N/A</v>
      </c>
    </row>
    <row r="2062" spans="1:8" x14ac:dyDescent="0.35">
      <c r="A2062" s="7" t="e">
        <f>VLOOKUP(B2062,'Client Info'!$A:$B,2, FALSE)</f>
        <v>#N/A</v>
      </c>
      <c r="B2062" s="19">
        <f>'Client Info'!A2062</f>
        <v>0</v>
      </c>
      <c r="C2062" s="19" t="str">
        <f>(IF('Client Info'!M2062="","",(IF(YEARFRAC('Client Info'!M2062,Reference!$C$4)&lt;1,0,IF(AND(YEARFRAC('Client Info'!M2062,Reference!$C$4)&gt;=1,YEARFRAC('Client Info'!M2062,Reference!$C$4)&lt;=3),5,IF(AND(YEARFRAC('Client Info'!M2062,Reference!$C$4)&gt;=4,YEARFRAC('Client Info'!M2062,Reference!$C$4)&lt;=7),15,IF(YEARFRAC('Client Info'!M2062,Reference!$C$4)&gt;=8,25,IF(YEARFRAC('Client Info'!M2062,Reference!$C$4)=YEARFRAC('Client Info'!M2062,Reference!$C$4),0,0))))))))</f>
        <v/>
      </c>
      <c r="D2062" s="19">
        <f>IF(OR('Client Info'!J2062=Reference!$A$7),0,IF(OR(Reference!$A$5='Client Info'!J2062, 'Client Info'!J2062=Reference!$A$19,'Client Info'!J2062=Reference!$A$23,'Client Info'!J2062=Reference!$A$12),25, IF(OR('Client Info'!J2062=Reference!$A$6, 'Client Info'!J2062=Reference!$A$16),15, IF(OR('Client Info'!J2062=Reference!$A$4,'Client Info'!J2062=Reference!$A$13,'Client Info'!J2062=Reference!$A$17,),5,0))))</f>
        <v>0</v>
      </c>
      <c r="E2062" s="19">
        <f>IF('Client Info'!O2062&lt;Reference!$E$5,0,IF(AND('Client Info'!O2062&gt;=Reference!$E$5,'Client Info'!O2062&lt;Reference!$E$6),5,IF(AND('Client Info'!O2062&gt;=Reference!$E$6,'Client Info'!O2062&lt;Reference!$E$7),15,IF(Reference!$E$7&lt;='Client Info'!O2062,25))))</f>
        <v>0</v>
      </c>
      <c r="F2062" s="19">
        <f>IF(OR('Client Info'!R2062=Reference!$B$4,'Client Info'!R2062=Reference!$B$5,'Client Info'!R2062=Reference!$B$6),25,0)</f>
        <v>0</v>
      </c>
      <c r="G2062" s="19">
        <f t="shared" si="33"/>
        <v>0</v>
      </c>
      <c r="H2062" s="19" t="e">
        <v>#N/A</v>
      </c>
    </row>
    <row r="2063" spans="1:8" x14ac:dyDescent="0.35">
      <c r="A2063" s="7" t="e">
        <f>VLOOKUP(B2063,'Client Info'!$A:$B,2, FALSE)</f>
        <v>#N/A</v>
      </c>
      <c r="B2063" s="19">
        <f>'Client Info'!A2063</f>
        <v>0</v>
      </c>
      <c r="C2063" s="19" t="str">
        <f>(IF('Client Info'!M2063="","",(IF(YEARFRAC('Client Info'!M2063,Reference!$C$4)&lt;1,0,IF(AND(YEARFRAC('Client Info'!M2063,Reference!$C$4)&gt;=1,YEARFRAC('Client Info'!M2063,Reference!$C$4)&lt;=3),5,IF(AND(YEARFRAC('Client Info'!M2063,Reference!$C$4)&gt;=4,YEARFRAC('Client Info'!M2063,Reference!$C$4)&lt;=7),15,IF(YEARFRAC('Client Info'!M2063,Reference!$C$4)&gt;=8,25,IF(YEARFRAC('Client Info'!M2063,Reference!$C$4)=YEARFRAC('Client Info'!M2063,Reference!$C$4),0,0))))))))</f>
        <v/>
      </c>
      <c r="D2063" s="19">
        <f>IF(OR('Client Info'!J2063=Reference!$A$7),0,IF(OR(Reference!$A$5='Client Info'!J2063, 'Client Info'!J2063=Reference!$A$19,'Client Info'!J2063=Reference!$A$23,'Client Info'!J2063=Reference!$A$12),25, IF(OR('Client Info'!J2063=Reference!$A$6, 'Client Info'!J2063=Reference!$A$16),15, IF(OR('Client Info'!J2063=Reference!$A$4,'Client Info'!J2063=Reference!$A$13,'Client Info'!J2063=Reference!$A$17,),5,0))))</f>
        <v>0</v>
      </c>
      <c r="E2063" s="19">
        <f>IF('Client Info'!O2063&lt;Reference!$E$5,0,IF(AND('Client Info'!O2063&gt;=Reference!$E$5,'Client Info'!O2063&lt;Reference!$E$6),5,IF(AND('Client Info'!O2063&gt;=Reference!$E$6,'Client Info'!O2063&lt;Reference!$E$7),15,IF(Reference!$E$7&lt;='Client Info'!O2063,25))))</f>
        <v>0</v>
      </c>
      <c r="F2063" s="19">
        <f>IF(OR('Client Info'!R2063=Reference!$B$4,'Client Info'!R2063=Reference!$B$5,'Client Info'!R2063=Reference!$B$6),25,0)</f>
        <v>0</v>
      </c>
      <c r="G2063" s="19">
        <f t="shared" si="33"/>
        <v>0</v>
      </c>
      <c r="H2063" s="19" t="e">
        <v>#N/A</v>
      </c>
    </row>
    <row r="2064" spans="1:8" x14ac:dyDescent="0.35">
      <c r="A2064" s="7" t="e">
        <f>VLOOKUP(B2064,'Client Info'!$A:$B,2, FALSE)</f>
        <v>#N/A</v>
      </c>
      <c r="B2064" s="19">
        <f>'Client Info'!A2064</f>
        <v>0</v>
      </c>
      <c r="C2064" s="19" t="str">
        <f>(IF('Client Info'!M2064="","",(IF(YEARFRAC('Client Info'!M2064,Reference!$C$4)&lt;1,0,IF(AND(YEARFRAC('Client Info'!M2064,Reference!$C$4)&gt;=1,YEARFRAC('Client Info'!M2064,Reference!$C$4)&lt;=3),5,IF(AND(YEARFRAC('Client Info'!M2064,Reference!$C$4)&gt;=4,YEARFRAC('Client Info'!M2064,Reference!$C$4)&lt;=7),15,IF(YEARFRAC('Client Info'!M2064,Reference!$C$4)&gt;=8,25,IF(YEARFRAC('Client Info'!M2064,Reference!$C$4)=YEARFRAC('Client Info'!M2064,Reference!$C$4),0,0))))))))</f>
        <v/>
      </c>
      <c r="D2064" s="19">
        <f>IF(OR('Client Info'!J2064=Reference!$A$7),0,IF(OR(Reference!$A$5='Client Info'!J2064, 'Client Info'!J2064=Reference!$A$19,'Client Info'!J2064=Reference!$A$23,'Client Info'!J2064=Reference!$A$12),25, IF(OR('Client Info'!J2064=Reference!$A$6, 'Client Info'!J2064=Reference!$A$16),15, IF(OR('Client Info'!J2064=Reference!$A$4,'Client Info'!J2064=Reference!$A$13,'Client Info'!J2064=Reference!$A$17,),5,0))))</f>
        <v>0</v>
      </c>
      <c r="E2064" s="19">
        <f>IF('Client Info'!O2064&lt;Reference!$E$5,0,IF(AND('Client Info'!O2064&gt;=Reference!$E$5,'Client Info'!O2064&lt;Reference!$E$6),5,IF(AND('Client Info'!O2064&gt;=Reference!$E$6,'Client Info'!O2064&lt;Reference!$E$7),15,IF(Reference!$E$7&lt;='Client Info'!O2064,25))))</f>
        <v>0</v>
      </c>
      <c r="F2064" s="19">
        <f>IF(OR('Client Info'!R2064=Reference!$B$4,'Client Info'!R2064=Reference!$B$5,'Client Info'!R2064=Reference!$B$6),25,0)</f>
        <v>0</v>
      </c>
      <c r="G2064" s="19">
        <f t="shared" si="33"/>
        <v>0</v>
      </c>
      <c r="H2064" s="19" t="e">
        <v>#N/A</v>
      </c>
    </row>
    <row r="2065" spans="1:8" x14ac:dyDescent="0.35">
      <c r="A2065" s="7" t="e">
        <f>VLOOKUP(B2065,'Client Info'!$A:$B,2, FALSE)</f>
        <v>#N/A</v>
      </c>
      <c r="B2065" s="19">
        <f>'Client Info'!A2065</f>
        <v>0</v>
      </c>
      <c r="C2065" s="19" t="str">
        <f>(IF('Client Info'!M2065="","",(IF(YEARFRAC('Client Info'!M2065,Reference!$C$4)&lt;1,0,IF(AND(YEARFRAC('Client Info'!M2065,Reference!$C$4)&gt;=1,YEARFRAC('Client Info'!M2065,Reference!$C$4)&lt;=3),5,IF(AND(YEARFRAC('Client Info'!M2065,Reference!$C$4)&gt;=4,YEARFRAC('Client Info'!M2065,Reference!$C$4)&lt;=7),15,IF(YEARFRAC('Client Info'!M2065,Reference!$C$4)&gt;=8,25,IF(YEARFRAC('Client Info'!M2065,Reference!$C$4)=YEARFRAC('Client Info'!M2065,Reference!$C$4),0,0))))))))</f>
        <v/>
      </c>
      <c r="D2065" s="19">
        <f>IF(OR('Client Info'!J2065=Reference!$A$7),0,IF(OR(Reference!$A$5='Client Info'!J2065, 'Client Info'!J2065=Reference!$A$19,'Client Info'!J2065=Reference!$A$23,'Client Info'!J2065=Reference!$A$12),25, IF(OR('Client Info'!J2065=Reference!$A$6, 'Client Info'!J2065=Reference!$A$16),15, IF(OR('Client Info'!J2065=Reference!$A$4,'Client Info'!J2065=Reference!$A$13,'Client Info'!J2065=Reference!$A$17,),5,0))))</f>
        <v>0</v>
      </c>
      <c r="E2065" s="19">
        <f>IF('Client Info'!O2065&lt;Reference!$E$5,0,IF(AND('Client Info'!O2065&gt;=Reference!$E$5,'Client Info'!O2065&lt;Reference!$E$6),5,IF(AND('Client Info'!O2065&gt;=Reference!$E$6,'Client Info'!O2065&lt;Reference!$E$7),15,IF(Reference!$E$7&lt;='Client Info'!O2065,25))))</f>
        <v>0</v>
      </c>
      <c r="F2065" s="19">
        <f>IF(OR('Client Info'!R2065=Reference!$B$4,'Client Info'!R2065=Reference!$B$5,'Client Info'!R2065=Reference!$B$6),25,0)</f>
        <v>0</v>
      </c>
      <c r="G2065" s="19">
        <f t="shared" si="33"/>
        <v>0</v>
      </c>
      <c r="H2065" s="19" t="e">
        <v>#N/A</v>
      </c>
    </row>
    <row r="2066" spans="1:8" x14ac:dyDescent="0.35">
      <c r="A2066" s="7" t="e">
        <f>VLOOKUP(B2066,'Client Info'!$A:$B,2, FALSE)</f>
        <v>#N/A</v>
      </c>
      <c r="B2066" s="19">
        <f>'Client Info'!A2066</f>
        <v>0</v>
      </c>
      <c r="C2066" s="19" t="str">
        <f>(IF('Client Info'!M2066="","",(IF(YEARFRAC('Client Info'!M2066,Reference!$C$4)&lt;1,0,IF(AND(YEARFRAC('Client Info'!M2066,Reference!$C$4)&gt;=1,YEARFRAC('Client Info'!M2066,Reference!$C$4)&lt;=3),5,IF(AND(YEARFRAC('Client Info'!M2066,Reference!$C$4)&gt;=4,YEARFRAC('Client Info'!M2066,Reference!$C$4)&lt;=7),15,IF(YEARFRAC('Client Info'!M2066,Reference!$C$4)&gt;=8,25,IF(YEARFRAC('Client Info'!M2066,Reference!$C$4)=YEARFRAC('Client Info'!M2066,Reference!$C$4),0,0))))))))</f>
        <v/>
      </c>
      <c r="D2066" s="19">
        <f>IF(OR('Client Info'!J2066=Reference!$A$7),0,IF(OR(Reference!$A$5='Client Info'!J2066, 'Client Info'!J2066=Reference!$A$19,'Client Info'!J2066=Reference!$A$23,'Client Info'!J2066=Reference!$A$12),25, IF(OR('Client Info'!J2066=Reference!$A$6, 'Client Info'!J2066=Reference!$A$16),15, IF(OR('Client Info'!J2066=Reference!$A$4,'Client Info'!J2066=Reference!$A$13,'Client Info'!J2066=Reference!$A$17,),5,0))))</f>
        <v>0</v>
      </c>
      <c r="E2066" s="19">
        <f>IF('Client Info'!O2066&lt;Reference!$E$5,0,IF(AND('Client Info'!O2066&gt;=Reference!$E$5,'Client Info'!O2066&lt;Reference!$E$6),5,IF(AND('Client Info'!O2066&gt;=Reference!$E$6,'Client Info'!O2066&lt;Reference!$E$7),15,IF(Reference!$E$7&lt;='Client Info'!O2066,25))))</f>
        <v>0</v>
      </c>
      <c r="F2066" s="19">
        <f>IF(OR('Client Info'!R2066=Reference!$B$4,'Client Info'!R2066=Reference!$B$5,'Client Info'!R2066=Reference!$B$6),25,0)</f>
        <v>0</v>
      </c>
      <c r="G2066" s="19">
        <f t="shared" si="33"/>
        <v>0</v>
      </c>
      <c r="H2066" s="19" t="e">
        <v>#N/A</v>
      </c>
    </row>
    <row r="2067" spans="1:8" x14ac:dyDescent="0.35">
      <c r="A2067" s="7" t="e">
        <f>VLOOKUP(B2067,'Client Info'!$A:$B,2, FALSE)</f>
        <v>#N/A</v>
      </c>
      <c r="B2067" s="19">
        <f>'Client Info'!A2067</f>
        <v>0</v>
      </c>
      <c r="C2067" s="19" t="str">
        <f>(IF('Client Info'!M2067="","",(IF(YEARFRAC('Client Info'!M2067,Reference!$C$4)&lt;1,0,IF(AND(YEARFRAC('Client Info'!M2067,Reference!$C$4)&gt;=1,YEARFRAC('Client Info'!M2067,Reference!$C$4)&lt;=3),5,IF(AND(YEARFRAC('Client Info'!M2067,Reference!$C$4)&gt;=4,YEARFRAC('Client Info'!M2067,Reference!$C$4)&lt;=7),15,IF(YEARFRAC('Client Info'!M2067,Reference!$C$4)&gt;=8,25,IF(YEARFRAC('Client Info'!M2067,Reference!$C$4)=YEARFRAC('Client Info'!M2067,Reference!$C$4),0,0))))))))</f>
        <v/>
      </c>
      <c r="D2067" s="19">
        <f>IF(OR('Client Info'!J2067=Reference!$A$7),0,IF(OR(Reference!$A$5='Client Info'!J2067, 'Client Info'!J2067=Reference!$A$19,'Client Info'!J2067=Reference!$A$23,'Client Info'!J2067=Reference!$A$12),25, IF(OR('Client Info'!J2067=Reference!$A$6, 'Client Info'!J2067=Reference!$A$16),15, IF(OR('Client Info'!J2067=Reference!$A$4,'Client Info'!J2067=Reference!$A$13,'Client Info'!J2067=Reference!$A$17,),5,0))))</f>
        <v>0</v>
      </c>
      <c r="E2067" s="19">
        <f>IF('Client Info'!O2067&lt;Reference!$E$5,0,IF(AND('Client Info'!O2067&gt;=Reference!$E$5,'Client Info'!O2067&lt;Reference!$E$6),5,IF(AND('Client Info'!O2067&gt;=Reference!$E$6,'Client Info'!O2067&lt;Reference!$E$7),15,IF(Reference!$E$7&lt;='Client Info'!O2067,25))))</f>
        <v>0</v>
      </c>
      <c r="F2067" s="19">
        <f>IF(OR('Client Info'!R2067=Reference!$B$4,'Client Info'!R2067=Reference!$B$5,'Client Info'!R2067=Reference!$B$6),25,0)</f>
        <v>0</v>
      </c>
      <c r="G2067" s="19">
        <f t="shared" si="33"/>
        <v>0</v>
      </c>
      <c r="H2067" s="19" t="e">
        <v>#N/A</v>
      </c>
    </row>
    <row r="2068" spans="1:8" x14ac:dyDescent="0.35">
      <c r="A2068" s="7" t="e">
        <f>VLOOKUP(B2068,'Client Info'!$A:$B,2, FALSE)</f>
        <v>#N/A</v>
      </c>
      <c r="B2068" s="19">
        <f>'Client Info'!A2068</f>
        <v>0</v>
      </c>
      <c r="C2068" s="19" t="str">
        <f>(IF('Client Info'!M2068="","",(IF(YEARFRAC('Client Info'!M2068,Reference!$C$4)&lt;1,0,IF(AND(YEARFRAC('Client Info'!M2068,Reference!$C$4)&gt;=1,YEARFRAC('Client Info'!M2068,Reference!$C$4)&lt;=3),5,IF(AND(YEARFRAC('Client Info'!M2068,Reference!$C$4)&gt;=4,YEARFRAC('Client Info'!M2068,Reference!$C$4)&lt;=7),15,IF(YEARFRAC('Client Info'!M2068,Reference!$C$4)&gt;=8,25,IF(YEARFRAC('Client Info'!M2068,Reference!$C$4)=YEARFRAC('Client Info'!M2068,Reference!$C$4),0,0))))))))</f>
        <v/>
      </c>
      <c r="D2068" s="19">
        <f>IF(OR('Client Info'!J2068=Reference!$A$7),0,IF(OR(Reference!$A$5='Client Info'!J2068, 'Client Info'!J2068=Reference!$A$19,'Client Info'!J2068=Reference!$A$23,'Client Info'!J2068=Reference!$A$12),25, IF(OR('Client Info'!J2068=Reference!$A$6, 'Client Info'!J2068=Reference!$A$16),15, IF(OR('Client Info'!J2068=Reference!$A$4,'Client Info'!J2068=Reference!$A$13,'Client Info'!J2068=Reference!$A$17,),5,0))))</f>
        <v>0</v>
      </c>
      <c r="E2068" s="19">
        <f>IF('Client Info'!O2068&lt;Reference!$E$5,0,IF(AND('Client Info'!O2068&gt;=Reference!$E$5,'Client Info'!O2068&lt;Reference!$E$6),5,IF(AND('Client Info'!O2068&gt;=Reference!$E$6,'Client Info'!O2068&lt;Reference!$E$7),15,IF(Reference!$E$7&lt;='Client Info'!O2068,25))))</f>
        <v>0</v>
      </c>
      <c r="F2068" s="19">
        <f>IF(OR('Client Info'!R2068=Reference!$B$4,'Client Info'!R2068=Reference!$B$5,'Client Info'!R2068=Reference!$B$6),25,0)</f>
        <v>0</v>
      </c>
      <c r="G2068" s="19">
        <f t="shared" si="33"/>
        <v>0</v>
      </c>
      <c r="H2068" s="19" t="e">
        <v>#N/A</v>
      </c>
    </row>
    <row r="2069" spans="1:8" x14ac:dyDescent="0.35">
      <c r="A2069" s="7" t="e">
        <f>VLOOKUP(B2069,'Client Info'!$A:$B,2, FALSE)</f>
        <v>#N/A</v>
      </c>
      <c r="B2069" s="19">
        <f>'Client Info'!A2069</f>
        <v>0</v>
      </c>
      <c r="C2069" s="19" t="str">
        <f>(IF('Client Info'!M2069="","",(IF(YEARFRAC('Client Info'!M2069,Reference!$C$4)&lt;1,0,IF(AND(YEARFRAC('Client Info'!M2069,Reference!$C$4)&gt;=1,YEARFRAC('Client Info'!M2069,Reference!$C$4)&lt;=3),5,IF(AND(YEARFRAC('Client Info'!M2069,Reference!$C$4)&gt;=4,YEARFRAC('Client Info'!M2069,Reference!$C$4)&lt;=7),15,IF(YEARFRAC('Client Info'!M2069,Reference!$C$4)&gt;=8,25,IF(YEARFRAC('Client Info'!M2069,Reference!$C$4)=YEARFRAC('Client Info'!M2069,Reference!$C$4),0,0))))))))</f>
        <v/>
      </c>
      <c r="D2069" s="19">
        <f>IF(OR('Client Info'!J2069=Reference!$A$7),0,IF(OR(Reference!$A$5='Client Info'!J2069, 'Client Info'!J2069=Reference!$A$19,'Client Info'!J2069=Reference!$A$23,'Client Info'!J2069=Reference!$A$12),25, IF(OR('Client Info'!J2069=Reference!$A$6, 'Client Info'!J2069=Reference!$A$16),15, IF(OR('Client Info'!J2069=Reference!$A$4,'Client Info'!J2069=Reference!$A$13,'Client Info'!J2069=Reference!$A$17,),5,0))))</f>
        <v>0</v>
      </c>
      <c r="E2069" s="19">
        <f>IF('Client Info'!O2069&lt;Reference!$E$5,0,IF(AND('Client Info'!O2069&gt;=Reference!$E$5,'Client Info'!O2069&lt;Reference!$E$6),5,IF(AND('Client Info'!O2069&gt;=Reference!$E$6,'Client Info'!O2069&lt;Reference!$E$7),15,IF(Reference!$E$7&lt;='Client Info'!O2069,25))))</f>
        <v>0</v>
      </c>
      <c r="F2069" s="19">
        <f>IF(OR('Client Info'!R2069=Reference!$B$4,'Client Info'!R2069=Reference!$B$5,'Client Info'!R2069=Reference!$B$6),25,0)</f>
        <v>0</v>
      </c>
      <c r="G2069" s="19">
        <f t="shared" si="33"/>
        <v>0</v>
      </c>
      <c r="H2069" s="19" t="e">
        <v>#N/A</v>
      </c>
    </row>
    <row r="2070" spans="1:8" x14ac:dyDescent="0.35">
      <c r="A2070" s="7" t="e">
        <f>VLOOKUP(B2070,'Client Info'!$A:$B,2, FALSE)</f>
        <v>#N/A</v>
      </c>
      <c r="B2070" s="19">
        <f>'Client Info'!A2070</f>
        <v>0</v>
      </c>
      <c r="C2070" s="19" t="str">
        <f>(IF('Client Info'!M2070="","",(IF(YEARFRAC('Client Info'!M2070,Reference!$C$4)&lt;1,0,IF(AND(YEARFRAC('Client Info'!M2070,Reference!$C$4)&gt;=1,YEARFRAC('Client Info'!M2070,Reference!$C$4)&lt;=3),5,IF(AND(YEARFRAC('Client Info'!M2070,Reference!$C$4)&gt;=4,YEARFRAC('Client Info'!M2070,Reference!$C$4)&lt;=7),15,IF(YEARFRAC('Client Info'!M2070,Reference!$C$4)&gt;=8,25,IF(YEARFRAC('Client Info'!M2070,Reference!$C$4)=YEARFRAC('Client Info'!M2070,Reference!$C$4),0,0))))))))</f>
        <v/>
      </c>
      <c r="D2070" s="19">
        <f>IF(OR('Client Info'!J2070=Reference!$A$7),0,IF(OR(Reference!$A$5='Client Info'!J2070, 'Client Info'!J2070=Reference!$A$19,'Client Info'!J2070=Reference!$A$23,'Client Info'!J2070=Reference!$A$12),25, IF(OR('Client Info'!J2070=Reference!$A$6, 'Client Info'!J2070=Reference!$A$16),15, IF(OR('Client Info'!J2070=Reference!$A$4,'Client Info'!J2070=Reference!$A$13,'Client Info'!J2070=Reference!$A$17,),5,0))))</f>
        <v>0</v>
      </c>
      <c r="E2070" s="19">
        <f>IF('Client Info'!O2070&lt;Reference!$E$5,0,IF(AND('Client Info'!O2070&gt;=Reference!$E$5,'Client Info'!O2070&lt;Reference!$E$6),5,IF(AND('Client Info'!O2070&gt;=Reference!$E$6,'Client Info'!O2070&lt;Reference!$E$7),15,IF(Reference!$E$7&lt;='Client Info'!O2070,25))))</f>
        <v>0</v>
      </c>
      <c r="F2070" s="19">
        <f>IF(OR('Client Info'!R2070=Reference!$B$4,'Client Info'!R2070=Reference!$B$5,'Client Info'!R2070=Reference!$B$6),25,0)</f>
        <v>0</v>
      </c>
      <c r="G2070" s="19">
        <f t="shared" si="33"/>
        <v>0</v>
      </c>
      <c r="H2070" s="19" t="e">
        <v>#N/A</v>
      </c>
    </row>
    <row r="2071" spans="1:8" x14ac:dyDescent="0.35">
      <c r="A2071" s="7" t="e">
        <f>VLOOKUP(B2071,'Client Info'!$A:$B,2, FALSE)</f>
        <v>#N/A</v>
      </c>
      <c r="B2071" s="19">
        <f>'Client Info'!A2071</f>
        <v>0</v>
      </c>
      <c r="C2071" s="19" t="str">
        <f>(IF('Client Info'!M2071="","",(IF(YEARFRAC('Client Info'!M2071,Reference!$C$4)&lt;1,0,IF(AND(YEARFRAC('Client Info'!M2071,Reference!$C$4)&gt;=1,YEARFRAC('Client Info'!M2071,Reference!$C$4)&lt;=3),5,IF(AND(YEARFRAC('Client Info'!M2071,Reference!$C$4)&gt;=4,YEARFRAC('Client Info'!M2071,Reference!$C$4)&lt;=7),15,IF(YEARFRAC('Client Info'!M2071,Reference!$C$4)&gt;=8,25,IF(YEARFRAC('Client Info'!M2071,Reference!$C$4)=YEARFRAC('Client Info'!M2071,Reference!$C$4),0,0))))))))</f>
        <v/>
      </c>
      <c r="D2071" s="19">
        <f>IF(OR('Client Info'!J2071=Reference!$A$7),0,IF(OR(Reference!$A$5='Client Info'!J2071, 'Client Info'!J2071=Reference!$A$19,'Client Info'!J2071=Reference!$A$23,'Client Info'!J2071=Reference!$A$12),25, IF(OR('Client Info'!J2071=Reference!$A$6, 'Client Info'!J2071=Reference!$A$16),15, IF(OR('Client Info'!J2071=Reference!$A$4,'Client Info'!J2071=Reference!$A$13,'Client Info'!J2071=Reference!$A$17,),5,0))))</f>
        <v>0</v>
      </c>
      <c r="E2071" s="19">
        <f>IF('Client Info'!O2071&lt;Reference!$E$5,0,IF(AND('Client Info'!O2071&gt;=Reference!$E$5,'Client Info'!O2071&lt;Reference!$E$6),5,IF(AND('Client Info'!O2071&gt;=Reference!$E$6,'Client Info'!O2071&lt;Reference!$E$7),15,IF(Reference!$E$7&lt;='Client Info'!O2071,25))))</f>
        <v>0</v>
      </c>
      <c r="F2071" s="19">
        <f>IF(OR('Client Info'!R2071=Reference!$B$4,'Client Info'!R2071=Reference!$B$5,'Client Info'!R2071=Reference!$B$6),25,0)</f>
        <v>0</v>
      </c>
      <c r="G2071" s="19">
        <f t="shared" si="33"/>
        <v>0</v>
      </c>
      <c r="H2071" s="19" t="e">
        <v>#N/A</v>
      </c>
    </row>
    <row r="2072" spans="1:8" x14ac:dyDescent="0.35">
      <c r="A2072" s="7" t="e">
        <f>VLOOKUP(B2072,'Client Info'!$A:$B,2, FALSE)</f>
        <v>#N/A</v>
      </c>
      <c r="B2072" s="19">
        <f>'Client Info'!A2072</f>
        <v>0</v>
      </c>
      <c r="C2072" s="19" t="str">
        <f>(IF('Client Info'!M2072="","",(IF(YEARFRAC('Client Info'!M2072,Reference!$C$4)&lt;1,0,IF(AND(YEARFRAC('Client Info'!M2072,Reference!$C$4)&gt;=1,YEARFRAC('Client Info'!M2072,Reference!$C$4)&lt;=3),5,IF(AND(YEARFRAC('Client Info'!M2072,Reference!$C$4)&gt;=4,YEARFRAC('Client Info'!M2072,Reference!$C$4)&lt;=7),15,IF(YEARFRAC('Client Info'!M2072,Reference!$C$4)&gt;=8,25,IF(YEARFRAC('Client Info'!M2072,Reference!$C$4)=YEARFRAC('Client Info'!M2072,Reference!$C$4),0,0))))))))</f>
        <v/>
      </c>
      <c r="D2072" s="19">
        <f>IF(OR('Client Info'!J2072=Reference!$A$7),0,IF(OR(Reference!$A$5='Client Info'!J2072, 'Client Info'!J2072=Reference!$A$19,'Client Info'!J2072=Reference!$A$23,'Client Info'!J2072=Reference!$A$12),25, IF(OR('Client Info'!J2072=Reference!$A$6, 'Client Info'!J2072=Reference!$A$16),15, IF(OR('Client Info'!J2072=Reference!$A$4,'Client Info'!J2072=Reference!$A$13,'Client Info'!J2072=Reference!$A$17,),5,0))))</f>
        <v>0</v>
      </c>
      <c r="E2072" s="19">
        <f>IF('Client Info'!O2072&lt;Reference!$E$5,0,IF(AND('Client Info'!O2072&gt;=Reference!$E$5,'Client Info'!O2072&lt;Reference!$E$6),5,IF(AND('Client Info'!O2072&gt;=Reference!$E$6,'Client Info'!O2072&lt;Reference!$E$7),15,IF(Reference!$E$7&lt;='Client Info'!O2072,25))))</f>
        <v>0</v>
      </c>
      <c r="F2072" s="19">
        <f>IF(OR('Client Info'!R2072=Reference!$B$4,'Client Info'!R2072=Reference!$B$5,'Client Info'!R2072=Reference!$B$6),25,0)</f>
        <v>0</v>
      </c>
      <c r="G2072" s="19">
        <f t="shared" si="33"/>
        <v>0</v>
      </c>
      <c r="H2072" s="19" t="e">
        <v>#N/A</v>
      </c>
    </row>
    <row r="2073" spans="1:8" x14ac:dyDescent="0.35">
      <c r="A2073" s="7" t="e">
        <f>VLOOKUP(B2073,'Client Info'!$A:$B,2, FALSE)</f>
        <v>#N/A</v>
      </c>
      <c r="B2073" s="19">
        <f>'Client Info'!A2073</f>
        <v>0</v>
      </c>
      <c r="C2073" s="19" t="str">
        <f>(IF('Client Info'!M2073="","",(IF(YEARFRAC('Client Info'!M2073,Reference!$C$4)&lt;1,0,IF(AND(YEARFRAC('Client Info'!M2073,Reference!$C$4)&gt;=1,YEARFRAC('Client Info'!M2073,Reference!$C$4)&lt;=3),5,IF(AND(YEARFRAC('Client Info'!M2073,Reference!$C$4)&gt;=4,YEARFRAC('Client Info'!M2073,Reference!$C$4)&lt;=7),15,IF(YEARFRAC('Client Info'!M2073,Reference!$C$4)&gt;=8,25,IF(YEARFRAC('Client Info'!M2073,Reference!$C$4)=YEARFRAC('Client Info'!M2073,Reference!$C$4),0,0))))))))</f>
        <v/>
      </c>
      <c r="D2073" s="19">
        <f>IF(OR('Client Info'!J2073=Reference!$A$7),0,IF(OR(Reference!$A$5='Client Info'!J2073, 'Client Info'!J2073=Reference!$A$19,'Client Info'!J2073=Reference!$A$23,'Client Info'!J2073=Reference!$A$12),25, IF(OR('Client Info'!J2073=Reference!$A$6, 'Client Info'!J2073=Reference!$A$16),15, IF(OR('Client Info'!J2073=Reference!$A$4,'Client Info'!J2073=Reference!$A$13,'Client Info'!J2073=Reference!$A$17,),5,0))))</f>
        <v>0</v>
      </c>
      <c r="E2073" s="19">
        <f>IF('Client Info'!O2073&lt;Reference!$E$5,0,IF(AND('Client Info'!O2073&gt;=Reference!$E$5,'Client Info'!O2073&lt;Reference!$E$6),5,IF(AND('Client Info'!O2073&gt;=Reference!$E$6,'Client Info'!O2073&lt;Reference!$E$7),15,IF(Reference!$E$7&lt;='Client Info'!O2073,25))))</f>
        <v>0</v>
      </c>
      <c r="F2073" s="19">
        <f>IF(OR('Client Info'!R2073=Reference!$B$4,'Client Info'!R2073=Reference!$B$5,'Client Info'!R2073=Reference!$B$6),25,0)</f>
        <v>0</v>
      </c>
      <c r="G2073" s="19">
        <f t="shared" si="33"/>
        <v>0</v>
      </c>
      <c r="H2073" s="19" t="e">
        <v>#N/A</v>
      </c>
    </row>
    <row r="2074" spans="1:8" x14ac:dyDescent="0.35">
      <c r="A2074" s="7" t="e">
        <f>VLOOKUP(B2074,'Client Info'!$A:$B,2, FALSE)</f>
        <v>#N/A</v>
      </c>
      <c r="B2074" s="19">
        <f>'Client Info'!A2074</f>
        <v>0</v>
      </c>
      <c r="C2074" s="19" t="str">
        <f>(IF('Client Info'!M2074="","",(IF(YEARFRAC('Client Info'!M2074,Reference!$C$4)&lt;1,0,IF(AND(YEARFRAC('Client Info'!M2074,Reference!$C$4)&gt;=1,YEARFRAC('Client Info'!M2074,Reference!$C$4)&lt;=3),5,IF(AND(YEARFRAC('Client Info'!M2074,Reference!$C$4)&gt;=4,YEARFRAC('Client Info'!M2074,Reference!$C$4)&lt;=7),15,IF(YEARFRAC('Client Info'!M2074,Reference!$C$4)&gt;=8,25,IF(YEARFRAC('Client Info'!M2074,Reference!$C$4)=YEARFRAC('Client Info'!M2074,Reference!$C$4),0,0))))))))</f>
        <v/>
      </c>
      <c r="D2074" s="19">
        <f>IF(OR('Client Info'!J2074=Reference!$A$7),0,IF(OR(Reference!$A$5='Client Info'!J2074, 'Client Info'!J2074=Reference!$A$19,'Client Info'!J2074=Reference!$A$23,'Client Info'!J2074=Reference!$A$12),25, IF(OR('Client Info'!J2074=Reference!$A$6, 'Client Info'!J2074=Reference!$A$16),15, IF(OR('Client Info'!J2074=Reference!$A$4,'Client Info'!J2074=Reference!$A$13,'Client Info'!J2074=Reference!$A$17,),5,0))))</f>
        <v>0</v>
      </c>
      <c r="E2074" s="19">
        <f>IF('Client Info'!O2074&lt;Reference!$E$5,0,IF(AND('Client Info'!O2074&gt;=Reference!$E$5,'Client Info'!O2074&lt;Reference!$E$6),5,IF(AND('Client Info'!O2074&gt;=Reference!$E$6,'Client Info'!O2074&lt;Reference!$E$7),15,IF(Reference!$E$7&lt;='Client Info'!O2074,25))))</f>
        <v>0</v>
      </c>
      <c r="F2074" s="19">
        <f>IF(OR('Client Info'!R2074=Reference!$B$4,'Client Info'!R2074=Reference!$B$5,'Client Info'!R2074=Reference!$B$6),25,0)</f>
        <v>0</v>
      </c>
      <c r="G2074" s="19">
        <f t="shared" si="33"/>
        <v>0</v>
      </c>
      <c r="H2074" s="19" t="e">
        <v>#N/A</v>
      </c>
    </row>
    <row r="2075" spans="1:8" x14ac:dyDescent="0.35">
      <c r="A2075" s="7" t="e">
        <f>VLOOKUP(B2075,'Client Info'!$A:$B,2, FALSE)</f>
        <v>#N/A</v>
      </c>
      <c r="B2075" s="19">
        <f>'Client Info'!A2075</f>
        <v>0</v>
      </c>
      <c r="C2075" s="19" t="str">
        <f>(IF('Client Info'!M2075="","",(IF(YEARFRAC('Client Info'!M2075,Reference!$C$4)&lt;1,0,IF(AND(YEARFRAC('Client Info'!M2075,Reference!$C$4)&gt;=1,YEARFRAC('Client Info'!M2075,Reference!$C$4)&lt;=3),5,IF(AND(YEARFRAC('Client Info'!M2075,Reference!$C$4)&gt;=4,YEARFRAC('Client Info'!M2075,Reference!$C$4)&lt;=7),15,IF(YEARFRAC('Client Info'!M2075,Reference!$C$4)&gt;=8,25,IF(YEARFRAC('Client Info'!M2075,Reference!$C$4)=YEARFRAC('Client Info'!M2075,Reference!$C$4),0,0))))))))</f>
        <v/>
      </c>
      <c r="D2075" s="19">
        <f>IF(OR('Client Info'!J2075=Reference!$A$7),0,IF(OR(Reference!$A$5='Client Info'!J2075, 'Client Info'!J2075=Reference!$A$19,'Client Info'!J2075=Reference!$A$23,'Client Info'!J2075=Reference!$A$12),25, IF(OR('Client Info'!J2075=Reference!$A$6, 'Client Info'!J2075=Reference!$A$16),15, IF(OR('Client Info'!J2075=Reference!$A$4,'Client Info'!J2075=Reference!$A$13,'Client Info'!J2075=Reference!$A$17,),5,0))))</f>
        <v>0</v>
      </c>
      <c r="E2075" s="19">
        <f>IF('Client Info'!O2075&lt;Reference!$E$5,0,IF(AND('Client Info'!O2075&gt;=Reference!$E$5,'Client Info'!O2075&lt;Reference!$E$6),5,IF(AND('Client Info'!O2075&gt;=Reference!$E$6,'Client Info'!O2075&lt;Reference!$E$7),15,IF(Reference!$E$7&lt;='Client Info'!O2075,25))))</f>
        <v>0</v>
      </c>
      <c r="F2075" s="19">
        <f>IF(OR('Client Info'!R2075=Reference!$B$4,'Client Info'!R2075=Reference!$B$5,'Client Info'!R2075=Reference!$B$6),25,0)</f>
        <v>0</v>
      </c>
      <c r="G2075" s="19">
        <f t="shared" si="33"/>
        <v>0</v>
      </c>
      <c r="H2075" s="19" t="e">
        <v>#N/A</v>
      </c>
    </row>
    <row r="2076" spans="1:8" x14ac:dyDescent="0.35">
      <c r="A2076" s="7" t="e">
        <f>VLOOKUP(B2076,'Client Info'!$A:$B,2, FALSE)</f>
        <v>#N/A</v>
      </c>
      <c r="B2076" s="19">
        <f>'Client Info'!A2076</f>
        <v>0</v>
      </c>
      <c r="C2076" s="19" t="str">
        <f>(IF('Client Info'!M2076="","",(IF(YEARFRAC('Client Info'!M2076,Reference!$C$4)&lt;1,0,IF(AND(YEARFRAC('Client Info'!M2076,Reference!$C$4)&gt;=1,YEARFRAC('Client Info'!M2076,Reference!$C$4)&lt;=3),5,IF(AND(YEARFRAC('Client Info'!M2076,Reference!$C$4)&gt;=4,YEARFRAC('Client Info'!M2076,Reference!$C$4)&lt;=7),15,IF(YEARFRAC('Client Info'!M2076,Reference!$C$4)&gt;=8,25,IF(YEARFRAC('Client Info'!M2076,Reference!$C$4)=YEARFRAC('Client Info'!M2076,Reference!$C$4),0,0))))))))</f>
        <v/>
      </c>
      <c r="D2076" s="19">
        <f>IF(OR('Client Info'!J2076=Reference!$A$7),0,IF(OR(Reference!$A$5='Client Info'!J2076, 'Client Info'!J2076=Reference!$A$19,'Client Info'!J2076=Reference!$A$23,'Client Info'!J2076=Reference!$A$12),25, IF(OR('Client Info'!J2076=Reference!$A$6, 'Client Info'!J2076=Reference!$A$16),15, IF(OR('Client Info'!J2076=Reference!$A$4,'Client Info'!J2076=Reference!$A$13,'Client Info'!J2076=Reference!$A$17,),5,0))))</f>
        <v>0</v>
      </c>
      <c r="E2076" s="19">
        <f>IF('Client Info'!O2076&lt;Reference!$E$5,0,IF(AND('Client Info'!O2076&gt;=Reference!$E$5,'Client Info'!O2076&lt;Reference!$E$6),5,IF(AND('Client Info'!O2076&gt;=Reference!$E$6,'Client Info'!O2076&lt;Reference!$E$7),15,IF(Reference!$E$7&lt;='Client Info'!O2076,25))))</f>
        <v>0</v>
      </c>
      <c r="F2076" s="19">
        <f>IF(OR('Client Info'!R2076=Reference!$B$4,'Client Info'!R2076=Reference!$B$5,'Client Info'!R2076=Reference!$B$6),25,0)</f>
        <v>0</v>
      </c>
      <c r="G2076" s="19">
        <f t="shared" ref="G2076:G2139" si="34">SUM(C2076:F2076)</f>
        <v>0</v>
      </c>
      <c r="H2076" s="19" t="e">
        <v>#N/A</v>
      </c>
    </row>
    <row r="2077" spans="1:8" x14ac:dyDescent="0.35">
      <c r="A2077" s="7" t="e">
        <f>VLOOKUP(B2077,'Client Info'!$A:$B,2, FALSE)</f>
        <v>#N/A</v>
      </c>
      <c r="B2077" s="19">
        <f>'Client Info'!A2077</f>
        <v>0</v>
      </c>
      <c r="C2077" s="19" t="str">
        <f>(IF('Client Info'!M2077="","",(IF(YEARFRAC('Client Info'!M2077,Reference!$C$4)&lt;1,0,IF(AND(YEARFRAC('Client Info'!M2077,Reference!$C$4)&gt;=1,YEARFRAC('Client Info'!M2077,Reference!$C$4)&lt;=3),5,IF(AND(YEARFRAC('Client Info'!M2077,Reference!$C$4)&gt;=4,YEARFRAC('Client Info'!M2077,Reference!$C$4)&lt;=7),15,IF(YEARFRAC('Client Info'!M2077,Reference!$C$4)&gt;=8,25,IF(YEARFRAC('Client Info'!M2077,Reference!$C$4)=YEARFRAC('Client Info'!M2077,Reference!$C$4),0,0))))))))</f>
        <v/>
      </c>
      <c r="D2077" s="19">
        <f>IF(OR('Client Info'!J2077=Reference!$A$7),0,IF(OR(Reference!$A$5='Client Info'!J2077, 'Client Info'!J2077=Reference!$A$19,'Client Info'!J2077=Reference!$A$23,'Client Info'!J2077=Reference!$A$12),25, IF(OR('Client Info'!J2077=Reference!$A$6, 'Client Info'!J2077=Reference!$A$16),15, IF(OR('Client Info'!J2077=Reference!$A$4,'Client Info'!J2077=Reference!$A$13,'Client Info'!J2077=Reference!$A$17,),5,0))))</f>
        <v>0</v>
      </c>
      <c r="E2077" s="19">
        <f>IF('Client Info'!O2077&lt;Reference!$E$5,0,IF(AND('Client Info'!O2077&gt;=Reference!$E$5,'Client Info'!O2077&lt;Reference!$E$6),5,IF(AND('Client Info'!O2077&gt;=Reference!$E$6,'Client Info'!O2077&lt;Reference!$E$7),15,IF(Reference!$E$7&lt;='Client Info'!O2077,25))))</f>
        <v>0</v>
      </c>
      <c r="F2077" s="19">
        <f>IF(OR('Client Info'!R2077=Reference!$B$4,'Client Info'!R2077=Reference!$B$5,'Client Info'!R2077=Reference!$B$6),25,0)</f>
        <v>0</v>
      </c>
      <c r="G2077" s="19">
        <f t="shared" si="34"/>
        <v>0</v>
      </c>
      <c r="H2077" s="19" t="e">
        <v>#N/A</v>
      </c>
    </row>
    <row r="2078" spans="1:8" x14ac:dyDescent="0.35">
      <c r="A2078" s="7" t="e">
        <f>VLOOKUP(B2078,'Client Info'!$A:$B,2, FALSE)</f>
        <v>#N/A</v>
      </c>
      <c r="B2078" s="19">
        <f>'Client Info'!A2078</f>
        <v>0</v>
      </c>
      <c r="C2078" s="19" t="str">
        <f>(IF('Client Info'!M2078="","",(IF(YEARFRAC('Client Info'!M2078,Reference!$C$4)&lt;1,0,IF(AND(YEARFRAC('Client Info'!M2078,Reference!$C$4)&gt;=1,YEARFRAC('Client Info'!M2078,Reference!$C$4)&lt;=3),5,IF(AND(YEARFRAC('Client Info'!M2078,Reference!$C$4)&gt;=4,YEARFRAC('Client Info'!M2078,Reference!$C$4)&lt;=7),15,IF(YEARFRAC('Client Info'!M2078,Reference!$C$4)&gt;=8,25,IF(YEARFRAC('Client Info'!M2078,Reference!$C$4)=YEARFRAC('Client Info'!M2078,Reference!$C$4),0,0))))))))</f>
        <v/>
      </c>
      <c r="D2078" s="19">
        <f>IF(OR('Client Info'!J2078=Reference!$A$7),0,IF(OR(Reference!$A$5='Client Info'!J2078, 'Client Info'!J2078=Reference!$A$19,'Client Info'!J2078=Reference!$A$23,'Client Info'!J2078=Reference!$A$12),25, IF(OR('Client Info'!J2078=Reference!$A$6, 'Client Info'!J2078=Reference!$A$16),15, IF(OR('Client Info'!J2078=Reference!$A$4,'Client Info'!J2078=Reference!$A$13,'Client Info'!J2078=Reference!$A$17,),5,0))))</f>
        <v>0</v>
      </c>
      <c r="E2078" s="19">
        <f>IF('Client Info'!O2078&lt;Reference!$E$5,0,IF(AND('Client Info'!O2078&gt;=Reference!$E$5,'Client Info'!O2078&lt;Reference!$E$6),5,IF(AND('Client Info'!O2078&gt;=Reference!$E$6,'Client Info'!O2078&lt;Reference!$E$7),15,IF(Reference!$E$7&lt;='Client Info'!O2078,25))))</f>
        <v>0</v>
      </c>
      <c r="F2078" s="19">
        <f>IF(OR('Client Info'!R2078=Reference!$B$4,'Client Info'!R2078=Reference!$B$5,'Client Info'!R2078=Reference!$B$6),25,0)</f>
        <v>0</v>
      </c>
      <c r="G2078" s="19">
        <f t="shared" si="34"/>
        <v>0</v>
      </c>
      <c r="H2078" s="19" t="e">
        <v>#N/A</v>
      </c>
    </row>
    <row r="2079" spans="1:8" x14ac:dyDescent="0.35">
      <c r="A2079" s="7" t="e">
        <f>VLOOKUP(B2079,'Client Info'!$A:$B,2, FALSE)</f>
        <v>#N/A</v>
      </c>
      <c r="B2079" s="19">
        <f>'Client Info'!A2079</f>
        <v>0</v>
      </c>
      <c r="C2079" s="19" t="str">
        <f>(IF('Client Info'!M2079="","",(IF(YEARFRAC('Client Info'!M2079,Reference!$C$4)&lt;1,0,IF(AND(YEARFRAC('Client Info'!M2079,Reference!$C$4)&gt;=1,YEARFRAC('Client Info'!M2079,Reference!$C$4)&lt;=3),5,IF(AND(YEARFRAC('Client Info'!M2079,Reference!$C$4)&gt;=4,YEARFRAC('Client Info'!M2079,Reference!$C$4)&lt;=7),15,IF(YEARFRAC('Client Info'!M2079,Reference!$C$4)&gt;=8,25,IF(YEARFRAC('Client Info'!M2079,Reference!$C$4)=YEARFRAC('Client Info'!M2079,Reference!$C$4),0,0))))))))</f>
        <v/>
      </c>
      <c r="D2079" s="19">
        <f>IF(OR('Client Info'!J2079=Reference!$A$7),0,IF(OR(Reference!$A$5='Client Info'!J2079, 'Client Info'!J2079=Reference!$A$19,'Client Info'!J2079=Reference!$A$23,'Client Info'!J2079=Reference!$A$12),25, IF(OR('Client Info'!J2079=Reference!$A$6, 'Client Info'!J2079=Reference!$A$16),15, IF(OR('Client Info'!J2079=Reference!$A$4,'Client Info'!J2079=Reference!$A$13,'Client Info'!J2079=Reference!$A$17,),5,0))))</f>
        <v>0</v>
      </c>
      <c r="E2079" s="19">
        <f>IF('Client Info'!O2079&lt;Reference!$E$5,0,IF(AND('Client Info'!O2079&gt;=Reference!$E$5,'Client Info'!O2079&lt;Reference!$E$6),5,IF(AND('Client Info'!O2079&gt;=Reference!$E$6,'Client Info'!O2079&lt;Reference!$E$7),15,IF(Reference!$E$7&lt;='Client Info'!O2079,25))))</f>
        <v>0</v>
      </c>
      <c r="F2079" s="19">
        <f>IF(OR('Client Info'!R2079=Reference!$B$4,'Client Info'!R2079=Reference!$B$5,'Client Info'!R2079=Reference!$B$6),25,0)</f>
        <v>0</v>
      </c>
      <c r="G2079" s="19">
        <f t="shared" si="34"/>
        <v>0</v>
      </c>
      <c r="H2079" s="19" t="e">
        <v>#N/A</v>
      </c>
    </row>
    <row r="2080" spans="1:8" x14ac:dyDescent="0.35">
      <c r="A2080" s="7" t="e">
        <f>VLOOKUP(B2080,'Client Info'!$A:$B,2, FALSE)</f>
        <v>#N/A</v>
      </c>
      <c r="B2080" s="19">
        <f>'Client Info'!A2080</f>
        <v>0</v>
      </c>
      <c r="C2080" s="19" t="str">
        <f>(IF('Client Info'!M2080="","",(IF(YEARFRAC('Client Info'!M2080,Reference!$C$4)&lt;1,0,IF(AND(YEARFRAC('Client Info'!M2080,Reference!$C$4)&gt;=1,YEARFRAC('Client Info'!M2080,Reference!$C$4)&lt;=3),5,IF(AND(YEARFRAC('Client Info'!M2080,Reference!$C$4)&gt;=4,YEARFRAC('Client Info'!M2080,Reference!$C$4)&lt;=7),15,IF(YEARFRAC('Client Info'!M2080,Reference!$C$4)&gt;=8,25,IF(YEARFRAC('Client Info'!M2080,Reference!$C$4)=YEARFRAC('Client Info'!M2080,Reference!$C$4),0,0))))))))</f>
        <v/>
      </c>
      <c r="D2080" s="19">
        <f>IF(OR('Client Info'!J2080=Reference!$A$7),0,IF(OR(Reference!$A$5='Client Info'!J2080, 'Client Info'!J2080=Reference!$A$19,'Client Info'!J2080=Reference!$A$23,'Client Info'!J2080=Reference!$A$12),25, IF(OR('Client Info'!J2080=Reference!$A$6, 'Client Info'!J2080=Reference!$A$16),15, IF(OR('Client Info'!J2080=Reference!$A$4,'Client Info'!J2080=Reference!$A$13,'Client Info'!J2080=Reference!$A$17,),5,0))))</f>
        <v>0</v>
      </c>
      <c r="E2080" s="19">
        <f>IF('Client Info'!O2080&lt;Reference!$E$5,0,IF(AND('Client Info'!O2080&gt;=Reference!$E$5,'Client Info'!O2080&lt;Reference!$E$6),5,IF(AND('Client Info'!O2080&gt;=Reference!$E$6,'Client Info'!O2080&lt;Reference!$E$7),15,IF(Reference!$E$7&lt;='Client Info'!O2080,25))))</f>
        <v>0</v>
      </c>
      <c r="F2080" s="19">
        <f>IF(OR('Client Info'!R2080=Reference!$B$4,'Client Info'!R2080=Reference!$B$5,'Client Info'!R2080=Reference!$B$6),25,0)</f>
        <v>0</v>
      </c>
      <c r="G2080" s="19">
        <f t="shared" si="34"/>
        <v>0</v>
      </c>
      <c r="H2080" s="19" t="e">
        <v>#N/A</v>
      </c>
    </row>
    <row r="2081" spans="1:8" x14ac:dyDescent="0.35">
      <c r="A2081" s="7" t="e">
        <f>VLOOKUP(B2081,'Client Info'!$A:$B,2, FALSE)</f>
        <v>#N/A</v>
      </c>
      <c r="B2081" s="19">
        <f>'Client Info'!A2081</f>
        <v>0</v>
      </c>
      <c r="C2081" s="19" t="str">
        <f>(IF('Client Info'!M2081="","",(IF(YEARFRAC('Client Info'!M2081,Reference!$C$4)&lt;1,0,IF(AND(YEARFRAC('Client Info'!M2081,Reference!$C$4)&gt;=1,YEARFRAC('Client Info'!M2081,Reference!$C$4)&lt;=3),5,IF(AND(YEARFRAC('Client Info'!M2081,Reference!$C$4)&gt;=4,YEARFRAC('Client Info'!M2081,Reference!$C$4)&lt;=7),15,IF(YEARFRAC('Client Info'!M2081,Reference!$C$4)&gt;=8,25,IF(YEARFRAC('Client Info'!M2081,Reference!$C$4)=YEARFRAC('Client Info'!M2081,Reference!$C$4),0,0))))))))</f>
        <v/>
      </c>
      <c r="D2081" s="19">
        <f>IF(OR('Client Info'!J2081=Reference!$A$7),0,IF(OR(Reference!$A$5='Client Info'!J2081, 'Client Info'!J2081=Reference!$A$19,'Client Info'!J2081=Reference!$A$23,'Client Info'!J2081=Reference!$A$12),25, IF(OR('Client Info'!J2081=Reference!$A$6, 'Client Info'!J2081=Reference!$A$16),15, IF(OR('Client Info'!J2081=Reference!$A$4,'Client Info'!J2081=Reference!$A$13,'Client Info'!J2081=Reference!$A$17,),5,0))))</f>
        <v>0</v>
      </c>
      <c r="E2081" s="19">
        <f>IF('Client Info'!O2081&lt;Reference!$E$5,0,IF(AND('Client Info'!O2081&gt;=Reference!$E$5,'Client Info'!O2081&lt;Reference!$E$6),5,IF(AND('Client Info'!O2081&gt;=Reference!$E$6,'Client Info'!O2081&lt;Reference!$E$7),15,IF(Reference!$E$7&lt;='Client Info'!O2081,25))))</f>
        <v>0</v>
      </c>
      <c r="F2081" s="19">
        <f>IF(OR('Client Info'!R2081=Reference!$B$4,'Client Info'!R2081=Reference!$B$5,'Client Info'!R2081=Reference!$B$6),25,0)</f>
        <v>0</v>
      </c>
      <c r="G2081" s="19">
        <f t="shared" si="34"/>
        <v>0</v>
      </c>
      <c r="H2081" s="19" t="e">
        <v>#N/A</v>
      </c>
    </row>
    <row r="2082" spans="1:8" x14ac:dyDescent="0.35">
      <c r="A2082" s="7" t="e">
        <f>VLOOKUP(B2082,'Client Info'!$A:$B,2, FALSE)</f>
        <v>#N/A</v>
      </c>
      <c r="B2082" s="19">
        <f>'Client Info'!A2082</f>
        <v>0</v>
      </c>
      <c r="C2082" s="19" t="str">
        <f>(IF('Client Info'!M2082="","",(IF(YEARFRAC('Client Info'!M2082,Reference!$C$4)&lt;1,0,IF(AND(YEARFRAC('Client Info'!M2082,Reference!$C$4)&gt;=1,YEARFRAC('Client Info'!M2082,Reference!$C$4)&lt;=3),5,IF(AND(YEARFRAC('Client Info'!M2082,Reference!$C$4)&gt;=4,YEARFRAC('Client Info'!M2082,Reference!$C$4)&lt;=7),15,IF(YEARFRAC('Client Info'!M2082,Reference!$C$4)&gt;=8,25,IF(YEARFRAC('Client Info'!M2082,Reference!$C$4)=YEARFRAC('Client Info'!M2082,Reference!$C$4),0,0))))))))</f>
        <v/>
      </c>
      <c r="D2082" s="19">
        <f>IF(OR('Client Info'!J2082=Reference!$A$7),0,IF(OR(Reference!$A$5='Client Info'!J2082, 'Client Info'!J2082=Reference!$A$19,'Client Info'!J2082=Reference!$A$23,'Client Info'!J2082=Reference!$A$12),25, IF(OR('Client Info'!J2082=Reference!$A$6, 'Client Info'!J2082=Reference!$A$16),15, IF(OR('Client Info'!J2082=Reference!$A$4,'Client Info'!J2082=Reference!$A$13,'Client Info'!J2082=Reference!$A$17,),5,0))))</f>
        <v>0</v>
      </c>
      <c r="E2082" s="19">
        <f>IF('Client Info'!O2082&lt;Reference!$E$5,0,IF(AND('Client Info'!O2082&gt;=Reference!$E$5,'Client Info'!O2082&lt;Reference!$E$6),5,IF(AND('Client Info'!O2082&gt;=Reference!$E$6,'Client Info'!O2082&lt;Reference!$E$7),15,IF(Reference!$E$7&lt;='Client Info'!O2082,25))))</f>
        <v>0</v>
      </c>
      <c r="F2082" s="19">
        <f>IF(OR('Client Info'!R2082=Reference!$B$4,'Client Info'!R2082=Reference!$B$5,'Client Info'!R2082=Reference!$B$6),25,0)</f>
        <v>0</v>
      </c>
      <c r="G2082" s="19">
        <f t="shared" si="34"/>
        <v>0</v>
      </c>
      <c r="H2082" s="19" t="e">
        <v>#N/A</v>
      </c>
    </row>
    <row r="2083" spans="1:8" x14ac:dyDescent="0.35">
      <c r="A2083" s="7" t="e">
        <f>VLOOKUP(B2083,'Client Info'!$A:$B,2, FALSE)</f>
        <v>#N/A</v>
      </c>
      <c r="B2083" s="19">
        <f>'Client Info'!A2083</f>
        <v>0</v>
      </c>
      <c r="C2083" s="19" t="str">
        <f>(IF('Client Info'!M2083="","",(IF(YEARFRAC('Client Info'!M2083,Reference!$C$4)&lt;1,0,IF(AND(YEARFRAC('Client Info'!M2083,Reference!$C$4)&gt;=1,YEARFRAC('Client Info'!M2083,Reference!$C$4)&lt;=3),5,IF(AND(YEARFRAC('Client Info'!M2083,Reference!$C$4)&gt;=4,YEARFRAC('Client Info'!M2083,Reference!$C$4)&lt;=7),15,IF(YEARFRAC('Client Info'!M2083,Reference!$C$4)&gt;=8,25,IF(YEARFRAC('Client Info'!M2083,Reference!$C$4)=YEARFRAC('Client Info'!M2083,Reference!$C$4),0,0))))))))</f>
        <v/>
      </c>
      <c r="D2083" s="19">
        <f>IF(OR('Client Info'!J2083=Reference!$A$7),0,IF(OR(Reference!$A$5='Client Info'!J2083, 'Client Info'!J2083=Reference!$A$19,'Client Info'!J2083=Reference!$A$23,'Client Info'!J2083=Reference!$A$12),25, IF(OR('Client Info'!J2083=Reference!$A$6, 'Client Info'!J2083=Reference!$A$16),15, IF(OR('Client Info'!J2083=Reference!$A$4,'Client Info'!J2083=Reference!$A$13,'Client Info'!J2083=Reference!$A$17,),5,0))))</f>
        <v>0</v>
      </c>
      <c r="E2083" s="19">
        <f>IF('Client Info'!O2083&lt;Reference!$E$5,0,IF(AND('Client Info'!O2083&gt;=Reference!$E$5,'Client Info'!O2083&lt;Reference!$E$6),5,IF(AND('Client Info'!O2083&gt;=Reference!$E$6,'Client Info'!O2083&lt;Reference!$E$7),15,IF(Reference!$E$7&lt;='Client Info'!O2083,25))))</f>
        <v>0</v>
      </c>
      <c r="F2083" s="19">
        <f>IF(OR('Client Info'!R2083=Reference!$B$4,'Client Info'!R2083=Reference!$B$5,'Client Info'!R2083=Reference!$B$6),25,0)</f>
        <v>0</v>
      </c>
      <c r="G2083" s="19">
        <f t="shared" si="34"/>
        <v>0</v>
      </c>
      <c r="H2083" s="19" t="e">
        <v>#N/A</v>
      </c>
    </row>
    <row r="2084" spans="1:8" x14ac:dyDescent="0.35">
      <c r="A2084" s="7" t="e">
        <f>VLOOKUP(B2084,'Client Info'!$A:$B,2, FALSE)</f>
        <v>#N/A</v>
      </c>
      <c r="B2084" s="19">
        <f>'Client Info'!A2084</f>
        <v>0</v>
      </c>
      <c r="C2084" s="19" t="str">
        <f>(IF('Client Info'!M2084="","",(IF(YEARFRAC('Client Info'!M2084,Reference!$C$4)&lt;1,0,IF(AND(YEARFRAC('Client Info'!M2084,Reference!$C$4)&gt;=1,YEARFRAC('Client Info'!M2084,Reference!$C$4)&lt;=3),5,IF(AND(YEARFRAC('Client Info'!M2084,Reference!$C$4)&gt;=4,YEARFRAC('Client Info'!M2084,Reference!$C$4)&lt;=7),15,IF(YEARFRAC('Client Info'!M2084,Reference!$C$4)&gt;=8,25,IF(YEARFRAC('Client Info'!M2084,Reference!$C$4)=YEARFRAC('Client Info'!M2084,Reference!$C$4),0,0))))))))</f>
        <v/>
      </c>
      <c r="D2084" s="19">
        <f>IF(OR('Client Info'!J2084=Reference!$A$7),0,IF(OR(Reference!$A$5='Client Info'!J2084, 'Client Info'!J2084=Reference!$A$19,'Client Info'!J2084=Reference!$A$23,'Client Info'!J2084=Reference!$A$12),25, IF(OR('Client Info'!J2084=Reference!$A$6, 'Client Info'!J2084=Reference!$A$16),15, IF(OR('Client Info'!J2084=Reference!$A$4,'Client Info'!J2084=Reference!$A$13,'Client Info'!J2084=Reference!$A$17,),5,0))))</f>
        <v>0</v>
      </c>
      <c r="E2084" s="19">
        <f>IF('Client Info'!O2084&lt;Reference!$E$5,0,IF(AND('Client Info'!O2084&gt;=Reference!$E$5,'Client Info'!O2084&lt;Reference!$E$6),5,IF(AND('Client Info'!O2084&gt;=Reference!$E$6,'Client Info'!O2084&lt;Reference!$E$7),15,IF(Reference!$E$7&lt;='Client Info'!O2084,25))))</f>
        <v>0</v>
      </c>
      <c r="F2084" s="19">
        <f>IF(OR('Client Info'!R2084=Reference!$B$4,'Client Info'!R2084=Reference!$B$5,'Client Info'!R2084=Reference!$B$6),25,0)</f>
        <v>0</v>
      </c>
      <c r="G2084" s="19">
        <f t="shared" si="34"/>
        <v>0</v>
      </c>
      <c r="H2084" s="19" t="e">
        <v>#N/A</v>
      </c>
    </row>
    <row r="2085" spans="1:8" x14ac:dyDescent="0.35">
      <c r="A2085" s="7" t="e">
        <f>VLOOKUP(B2085,'Client Info'!$A:$B,2, FALSE)</f>
        <v>#N/A</v>
      </c>
      <c r="B2085" s="19">
        <f>'Client Info'!A2085</f>
        <v>0</v>
      </c>
      <c r="C2085" s="19" t="str">
        <f>(IF('Client Info'!M2085="","",(IF(YEARFRAC('Client Info'!M2085,Reference!$C$4)&lt;1,0,IF(AND(YEARFRAC('Client Info'!M2085,Reference!$C$4)&gt;=1,YEARFRAC('Client Info'!M2085,Reference!$C$4)&lt;=3),5,IF(AND(YEARFRAC('Client Info'!M2085,Reference!$C$4)&gt;=4,YEARFRAC('Client Info'!M2085,Reference!$C$4)&lt;=7),15,IF(YEARFRAC('Client Info'!M2085,Reference!$C$4)&gt;=8,25,IF(YEARFRAC('Client Info'!M2085,Reference!$C$4)=YEARFRAC('Client Info'!M2085,Reference!$C$4),0,0))))))))</f>
        <v/>
      </c>
      <c r="D2085" s="19">
        <f>IF(OR('Client Info'!J2085=Reference!$A$7),0,IF(OR(Reference!$A$5='Client Info'!J2085, 'Client Info'!J2085=Reference!$A$19,'Client Info'!J2085=Reference!$A$23,'Client Info'!J2085=Reference!$A$12),25, IF(OR('Client Info'!J2085=Reference!$A$6, 'Client Info'!J2085=Reference!$A$16),15, IF(OR('Client Info'!J2085=Reference!$A$4,'Client Info'!J2085=Reference!$A$13,'Client Info'!J2085=Reference!$A$17,),5,0))))</f>
        <v>0</v>
      </c>
      <c r="E2085" s="19">
        <f>IF('Client Info'!O2085&lt;Reference!$E$5,0,IF(AND('Client Info'!O2085&gt;=Reference!$E$5,'Client Info'!O2085&lt;Reference!$E$6),5,IF(AND('Client Info'!O2085&gt;=Reference!$E$6,'Client Info'!O2085&lt;Reference!$E$7),15,IF(Reference!$E$7&lt;='Client Info'!O2085,25))))</f>
        <v>0</v>
      </c>
      <c r="F2085" s="19">
        <f>IF(OR('Client Info'!R2085=Reference!$B$4,'Client Info'!R2085=Reference!$B$5,'Client Info'!R2085=Reference!$B$6),25,0)</f>
        <v>0</v>
      </c>
      <c r="G2085" s="19">
        <f t="shared" si="34"/>
        <v>0</v>
      </c>
      <c r="H2085" s="19" t="e">
        <v>#N/A</v>
      </c>
    </row>
    <row r="2086" spans="1:8" x14ac:dyDescent="0.35">
      <c r="A2086" s="7" t="e">
        <f>VLOOKUP(B2086,'Client Info'!$A:$B,2, FALSE)</f>
        <v>#N/A</v>
      </c>
      <c r="B2086" s="19">
        <f>'Client Info'!A2086</f>
        <v>0</v>
      </c>
      <c r="C2086" s="19" t="str">
        <f>(IF('Client Info'!M2086="","",(IF(YEARFRAC('Client Info'!M2086,Reference!$C$4)&lt;1,0,IF(AND(YEARFRAC('Client Info'!M2086,Reference!$C$4)&gt;=1,YEARFRAC('Client Info'!M2086,Reference!$C$4)&lt;=3),5,IF(AND(YEARFRAC('Client Info'!M2086,Reference!$C$4)&gt;=4,YEARFRAC('Client Info'!M2086,Reference!$C$4)&lt;=7),15,IF(YEARFRAC('Client Info'!M2086,Reference!$C$4)&gt;=8,25,IF(YEARFRAC('Client Info'!M2086,Reference!$C$4)=YEARFRAC('Client Info'!M2086,Reference!$C$4),0,0))))))))</f>
        <v/>
      </c>
      <c r="D2086" s="19">
        <f>IF(OR('Client Info'!J2086=Reference!$A$7),0,IF(OR(Reference!$A$5='Client Info'!J2086, 'Client Info'!J2086=Reference!$A$19,'Client Info'!J2086=Reference!$A$23,'Client Info'!J2086=Reference!$A$12),25, IF(OR('Client Info'!J2086=Reference!$A$6, 'Client Info'!J2086=Reference!$A$16),15, IF(OR('Client Info'!J2086=Reference!$A$4,'Client Info'!J2086=Reference!$A$13,'Client Info'!J2086=Reference!$A$17,),5,0))))</f>
        <v>0</v>
      </c>
      <c r="E2086" s="19">
        <f>IF('Client Info'!O2086&lt;Reference!$E$5,0,IF(AND('Client Info'!O2086&gt;=Reference!$E$5,'Client Info'!O2086&lt;Reference!$E$6),5,IF(AND('Client Info'!O2086&gt;=Reference!$E$6,'Client Info'!O2086&lt;Reference!$E$7),15,IF(Reference!$E$7&lt;='Client Info'!O2086,25))))</f>
        <v>0</v>
      </c>
      <c r="F2086" s="19">
        <f>IF(OR('Client Info'!R2086=Reference!$B$4,'Client Info'!R2086=Reference!$B$5,'Client Info'!R2086=Reference!$B$6),25,0)</f>
        <v>0</v>
      </c>
      <c r="G2086" s="19">
        <f t="shared" si="34"/>
        <v>0</v>
      </c>
      <c r="H2086" s="19" t="e">
        <v>#N/A</v>
      </c>
    </row>
    <row r="2087" spans="1:8" x14ac:dyDescent="0.35">
      <c r="A2087" s="7" t="e">
        <f>VLOOKUP(B2087,'Client Info'!$A:$B,2, FALSE)</f>
        <v>#N/A</v>
      </c>
      <c r="B2087" s="19">
        <f>'Client Info'!A2087</f>
        <v>0</v>
      </c>
      <c r="C2087" s="19" t="str">
        <f>(IF('Client Info'!M2087="","",(IF(YEARFRAC('Client Info'!M2087,Reference!$C$4)&lt;1,0,IF(AND(YEARFRAC('Client Info'!M2087,Reference!$C$4)&gt;=1,YEARFRAC('Client Info'!M2087,Reference!$C$4)&lt;=3),5,IF(AND(YEARFRAC('Client Info'!M2087,Reference!$C$4)&gt;=4,YEARFRAC('Client Info'!M2087,Reference!$C$4)&lt;=7),15,IF(YEARFRAC('Client Info'!M2087,Reference!$C$4)&gt;=8,25,IF(YEARFRAC('Client Info'!M2087,Reference!$C$4)=YEARFRAC('Client Info'!M2087,Reference!$C$4),0,0))))))))</f>
        <v/>
      </c>
      <c r="D2087" s="19">
        <f>IF(OR('Client Info'!J2087=Reference!$A$7),0,IF(OR(Reference!$A$5='Client Info'!J2087, 'Client Info'!J2087=Reference!$A$19,'Client Info'!J2087=Reference!$A$23,'Client Info'!J2087=Reference!$A$12),25, IF(OR('Client Info'!J2087=Reference!$A$6, 'Client Info'!J2087=Reference!$A$16),15, IF(OR('Client Info'!J2087=Reference!$A$4,'Client Info'!J2087=Reference!$A$13,'Client Info'!J2087=Reference!$A$17,),5,0))))</f>
        <v>0</v>
      </c>
      <c r="E2087" s="19">
        <f>IF('Client Info'!O2087&lt;Reference!$E$5,0,IF(AND('Client Info'!O2087&gt;=Reference!$E$5,'Client Info'!O2087&lt;Reference!$E$6),5,IF(AND('Client Info'!O2087&gt;=Reference!$E$6,'Client Info'!O2087&lt;Reference!$E$7),15,IF(Reference!$E$7&lt;='Client Info'!O2087,25))))</f>
        <v>0</v>
      </c>
      <c r="F2087" s="19">
        <f>IF(OR('Client Info'!R2087=Reference!$B$4,'Client Info'!R2087=Reference!$B$5,'Client Info'!R2087=Reference!$B$6),25,0)</f>
        <v>0</v>
      </c>
      <c r="G2087" s="19">
        <f t="shared" si="34"/>
        <v>0</v>
      </c>
      <c r="H2087" s="19" t="e">
        <v>#N/A</v>
      </c>
    </row>
    <row r="2088" spans="1:8" x14ac:dyDescent="0.35">
      <c r="A2088" s="7" t="e">
        <f>VLOOKUP(B2088,'Client Info'!$A:$B,2, FALSE)</f>
        <v>#N/A</v>
      </c>
      <c r="B2088" s="19">
        <f>'Client Info'!A2088</f>
        <v>0</v>
      </c>
      <c r="C2088" s="19" t="str">
        <f>(IF('Client Info'!M2088="","",(IF(YEARFRAC('Client Info'!M2088,Reference!$C$4)&lt;1,0,IF(AND(YEARFRAC('Client Info'!M2088,Reference!$C$4)&gt;=1,YEARFRAC('Client Info'!M2088,Reference!$C$4)&lt;=3),5,IF(AND(YEARFRAC('Client Info'!M2088,Reference!$C$4)&gt;=4,YEARFRAC('Client Info'!M2088,Reference!$C$4)&lt;=7),15,IF(YEARFRAC('Client Info'!M2088,Reference!$C$4)&gt;=8,25,IF(YEARFRAC('Client Info'!M2088,Reference!$C$4)=YEARFRAC('Client Info'!M2088,Reference!$C$4),0,0))))))))</f>
        <v/>
      </c>
      <c r="D2088" s="19">
        <f>IF(OR('Client Info'!J2088=Reference!$A$7),0,IF(OR(Reference!$A$5='Client Info'!J2088, 'Client Info'!J2088=Reference!$A$19,'Client Info'!J2088=Reference!$A$23,'Client Info'!J2088=Reference!$A$12),25, IF(OR('Client Info'!J2088=Reference!$A$6, 'Client Info'!J2088=Reference!$A$16),15, IF(OR('Client Info'!J2088=Reference!$A$4,'Client Info'!J2088=Reference!$A$13,'Client Info'!J2088=Reference!$A$17,),5,0))))</f>
        <v>0</v>
      </c>
      <c r="E2088" s="19">
        <f>IF('Client Info'!O2088&lt;Reference!$E$5,0,IF(AND('Client Info'!O2088&gt;=Reference!$E$5,'Client Info'!O2088&lt;Reference!$E$6),5,IF(AND('Client Info'!O2088&gt;=Reference!$E$6,'Client Info'!O2088&lt;Reference!$E$7),15,IF(Reference!$E$7&lt;='Client Info'!O2088,25))))</f>
        <v>0</v>
      </c>
      <c r="F2088" s="19">
        <f>IF(OR('Client Info'!R2088=Reference!$B$4,'Client Info'!R2088=Reference!$B$5,'Client Info'!R2088=Reference!$B$6),25,0)</f>
        <v>0</v>
      </c>
      <c r="G2088" s="19">
        <f t="shared" si="34"/>
        <v>0</v>
      </c>
      <c r="H2088" s="19" t="e">
        <v>#N/A</v>
      </c>
    </row>
    <row r="2089" spans="1:8" x14ac:dyDescent="0.35">
      <c r="A2089" s="7" t="e">
        <f>VLOOKUP(B2089,'Client Info'!$A:$B,2, FALSE)</f>
        <v>#N/A</v>
      </c>
      <c r="B2089" s="19">
        <f>'Client Info'!A2089</f>
        <v>0</v>
      </c>
      <c r="C2089" s="19" t="str">
        <f>(IF('Client Info'!M2089="","",(IF(YEARFRAC('Client Info'!M2089,Reference!$C$4)&lt;1,0,IF(AND(YEARFRAC('Client Info'!M2089,Reference!$C$4)&gt;=1,YEARFRAC('Client Info'!M2089,Reference!$C$4)&lt;=3),5,IF(AND(YEARFRAC('Client Info'!M2089,Reference!$C$4)&gt;=4,YEARFRAC('Client Info'!M2089,Reference!$C$4)&lt;=7),15,IF(YEARFRAC('Client Info'!M2089,Reference!$C$4)&gt;=8,25,IF(YEARFRAC('Client Info'!M2089,Reference!$C$4)=YEARFRAC('Client Info'!M2089,Reference!$C$4),0,0))))))))</f>
        <v/>
      </c>
      <c r="D2089" s="19">
        <f>IF(OR('Client Info'!J2089=Reference!$A$7),0,IF(OR(Reference!$A$5='Client Info'!J2089, 'Client Info'!J2089=Reference!$A$19,'Client Info'!J2089=Reference!$A$23,'Client Info'!J2089=Reference!$A$12),25, IF(OR('Client Info'!J2089=Reference!$A$6, 'Client Info'!J2089=Reference!$A$16),15, IF(OR('Client Info'!J2089=Reference!$A$4,'Client Info'!J2089=Reference!$A$13,'Client Info'!J2089=Reference!$A$17,),5,0))))</f>
        <v>0</v>
      </c>
      <c r="E2089" s="19">
        <f>IF('Client Info'!O2089&lt;Reference!$E$5,0,IF(AND('Client Info'!O2089&gt;=Reference!$E$5,'Client Info'!O2089&lt;Reference!$E$6),5,IF(AND('Client Info'!O2089&gt;=Reference!$E$6,'Client Info'!O2089&lt;Reference!$E$7),15,IF(Reference!$E$7&lt;='Client Info'!O2089,25))))</f>
        <v>0</v>
      </c>
      <c r="F2089" s="19">
        <f>IF(OR('Client Info'!R2089=Reference!$B$4,'Client Info'!R2089=Reference!$B$5,'Client Info'!R2089=Reference!$B$6),25,0)</f>
        <v>0</v>
      </c>
      <c r="G2089" s="19">
        <f t="shared" si="34"/>
        <v>0</v>
      </c>
      <c r="H2089" s="19" t="e">
        <v>#N/A</v>
      </c>
    </row>
    <row r="2090" spans="1:8" x14ac:dyDescent="0.35">
      <c r="A2090" s="7" t="e">
        <f>VLOOKUP(B2090,'Client Info'!$A:$B,2, FALSE)</f>
        <v>#N/A</v>
      </c>
      <c r="B2090" s="19">
        <f>'Client Info'!A2090</f>
        <v>0</v>
      </c>
      <c r="C2090" s="19" t="str">
        <f>(IF('Client Info'!M2090="","",(IF(YEARFRAC('Client Info'!M2090,Reference!$C$4)&lt;1,0,IF(AND(YEARFRAC('Client Info'!M2090,Reference!$C$4)&gt;=1,YEARFRAC('Client Info'!M2090,Reference!$C$4)&lt;=3),5,IF(AND(YEARFRAC('Client Info'!M2090,Reference!$C$4)&gt;=4,YEARFRAC('Client Info'!M2090,Reference!$C$4)&lt;=7),15,IF(YEARFRAC('Client Info'!M2090,Reference!$C$4)&gt;=8,25,IF(YEARFRAC('Client Info'!M2090,Reference!$C$4)=YEARFRAC('Client Info'!M2090,Reference!$C$4),0,0))))))))</f>
        <v/>
      </c>
      <c r="D2090" s="19">
        <f>IF(OR('Client Info'!J2090=Reference!$A$7),0,IF(OR(Reference!$A$5='Client Info'!J2090, 'Client Info'!J2090=Reference!$A$19,'Client Info'!J2090=Reference!$A$23,'Client Info'!J2090=Reference!$A$12),25, IF(OR('Client Info'!J2090=Reference!$A$6, 'Client Info'!J2090=Reference!$A$16),15, IF(OR('Client Info'!J2090=Reference!$A$4,'Client Info'!J2090=Reference!$A$13,'Client Info'!J2090=Reference!$A$17,),5,0))))</f>
        <v>0</v>
      </c>
      <c r="E2090" s="19">
        <f>IF('Client Info'!O2090&lt;Reference!$E$5,0,IF(AND('Client Info'!O2090&gt;=Reference!$E$5,'Client Info'!O2090&lt;Reference!$E$6),5,IF(AND('Client Info'!O2090&gt;=Reference!$E$6,'Client Info'!O2090&lt;Reference!$E$7),15,IF(Reference!$E$7&lt;='Client Info'!O2090,25))))</f>
        <v>0</v>
      </c>
      <c r="F2090" s="19">
        <f>IF(OR('Client Info'!R2090=Reference!$B$4,'Client Info'!R2090=Reference!$B$5,'Client Info'!R2090=Reference!$B$6),25,0)</f>
        <v>0</v>
      </c>
      <c r="G2090" s="19">
        <f t="shared" si="34"/>
        <v>0</v>
      </c>
      <c r="H2090" s="19" t="e">
        <v>#N/A</v>
      </c>
    </row>
    <row r="2091" spans="1:8" x14ac:dyDescent="0.35">
      <c r="A2091" s="7" t="e">
        <f>VLOOKUP(B2091,'Client Info'!$A:$B,2, FALSE)</f>
        <v>#N/A</v>
      </c>
      <c r="B2091" s="19">
        <f>'Client Info'!A2091</f>
        <v>0</v>
      </c>
      <c r="C2091" s="19" t="str">
        <f>(IF('Client Info'!M2091="","",(IF(YEARFRAC('Client Info'!M2091,Reference!$C$4)&lt;1,0,IF(AND(YEARFRAC('Client Info'!M2091,Reference!$C$4)&gt;=1,YEARFRAC('Client Info'!M2091,Reference!$C$4)&lt;=3),5,IF(AND(YEARFRAC('Client Info'!M2091,Reference!$C$4)&gt;=4,YEARFRAC('Client Info'!M2091,Reference!$C$4)&lt;=7),15,IF(YEARFRAC('Client Info'!M2091,Reference!$C$4)&gt;=8,25,IF(YEARFRAC('Client Info'!M2091,Reference!$C$4)=YEARFRAC('Client Info'!M2091,Reference!$C$4),0,0))))))))</f>
        <v/>
      </c>
      <c r="D2091" s="19">
        <f>IF(OR('Client Info'!J2091=Reference!$A$7),0,IF(OR(Reference!$A$5='Client Info'!J2091, 'Client Info'!J2091=Reference!$A$19,'Client Info'!J2091=Reference!$A$23,'Client Info'!J2091=Reference!$A$12),25, IF(OR('Client Info'!J2091=Reference!$A$6, 'Client Info'!J2091=Reference!$A$16),15, IF(OR('Client Info'!J2091=Reference!$A$4,'Client Info'!J2091=Reference!$A$13,'Client Info'!J2091=Reference!$A$17,),5,0))))</f>
        <v>0</v>
      </c>
      <c r="E2091" s="19">
        <f>IF('Client Info'!O2091&lt;Reference!$E$5,0,IF(AND('Client Info'!O2091&gt;=Reference!$E$5,'Client Info'!O2091&lt;Reference!$E$6),5,IF(AND('Client Info'!O2091&gt;=Reference!$E$6,'Client Info'!O2091&lt;Reference!$E$7),15,IF(Reference!$E$7&lt;='Client Info'!O2091,25))))</f>
        <v>0</v>
      </c>
      <c r="F2091" s="19">
        <f>IF(OR('Client Info'!R2091=Reference!$B$4,'Client Info'!R2091=Reference!$B$5,'Client Info'!R2091=Reference!$B$6),25,0)</f>
        <v>0</v>
      </c>
      <c r="G2091" s="19">
        <f t="shared" si="34"/>
        <v>0</v>
      </c>
      <c r="H2091" s="19" t="e">
        <v>#N/A</v>
      </c>
    </row>
    <row r="2092" spans="1:8" x14ac:dyDescent="0.35">
      <c r="A2092" s="7" t="e">
        <f>VLOOKUP(B2092,'Client Info'!$A:$B,2, FALSE)</f>
        <v>#N/A</v>
      </c>
      <c r="B2092" s="19">
        <f>'Client Info'!A2092</f>
        <v>0</v>
      </c>
      <c r="C2092" s="19" t="str">
        <f>(IF('Client Info'!M2092="","",(IF(YEARFRAC('Client Info'!M2092,Reference!$C$4)&lt;1,0,IF(AND(YEARFRAC('Client Info'!M2092,Reference!$C$4)&gt;=1,YEARFRAC('Client Info'!M2092,Reference!$C$4)&lt;=3),5,IF(AND(YEARFRAC('Client Info'!M2092,Reference!$C$4)&gt;=4,YEARFRAC('Client Info'!M2092,Reference!$C$4)&lt;=7),15,IF(YEARFRAC('Client Info'!M2092,Reference!$C$4)&gt;=8,25,IF(YEARFRAC('Client Info'!M2092,Reference!$C$4)=YEARFRAC('Client Info'!M2092,Reference!$C$4),0,0))))))))</f>
        <v/>
      </c>
      <c r="D2092" s="19">
        <f>IF(OR('Client Info'!J2092=Reference!$A$7),0,IF(OR(Reference!$A$5='Client Info'!J2092, 'Client Info'!J2092=Reference!$A$19,'Client Info'!J2092=Reference!$A$23,'Client Info'!J2092=Reference!$A$12),25, IF(OR('Client Info'!J2092=Reference!$A$6, 'Client Info'!J2092=Reference!$A$16),15, IF(OR('Client Info'!J2092=Reference!$A$4,'Client Info'!J2092=Reference!$A$13,'Client Info'!J2092=Reference!$A$17,),5,0))))</f>
        <v>0</v>
      </c>
      <c r="E2092" s="19">
        <f>IF('Client Info'!O2092&lt;Reference!$E$5,0,IF(AND('Client Info'!O2092&gt;=Reference!$E$5,'Client Info'!O2092&lt;Reference!$E$6),5,IF(AND('Client Info'!O2092&gt;=Reference!$E$6,'Client Info'!O2092&lt;Reference!$E$7),15,IF(Reference!$E$7&lt;='Client Info'!O2092,25))))</f>
        <v>0</v>
      </c>
      <c r="F2092" s="19">
        <f>IF(OR('Client Info'!R2092=Reference!$B$4,'Client Info'!R2092=Reference!$B$5,'Client Info'!R2092=Reference!$B$6),25,0)</f>
        <v>0</v>
      </c>
      <c r="G2092" s="19">
        <f t="shared" si="34"/>
        <v>0</v>
      </c>
      <c r="H2092" s="19" t="e">
        <v>#N/A</v>
      </c>
    </row>
    <row r="2093" spans="1:8" x14ac:dyDescent="0.35">
      <c r="A2093" s="7" t="e">
        <f>VLOOKUP(B2093,'Client Info'!$A:$B,2, FALSE)</f>
        <v>#N/A</v>
      </c>
      <c r="B2093" s="19">
        <f>'Client Info'!A2093</f>
        <v>0</v>
      </c>
      <c r="C2093" s="19" t="str">
        <f>(IF('Client Info'!M2093="","",(IF(YEARFRAC('Client Info'!M2093,Reference!$C$4)&lt;1,0,IF(AND(YEARFRAC('Client Info'!M2093,Reference!$C$4)&gt;=1,YEARFRAC('Client Info'!M2093,Reference!$C$4)&lt;=3),5,IF(AND(YEARFRAC('Client Info'!M2093,Reference!$C$4)&gt;=4,YEARFRAC('Client Info'!M2093,Reference!$C$4)&lt;=7),15,IF(YEARFRAC('Client Info'!M2093,Reference!$C$4)&gt;=8,25,IF(YEARFRAC('Client Info'!M2093,Reference!$C$4)=YEARFRAC('Client Info'!M2093,Reference!$C$4),0,0))))))))</f>
        <v/>
      </c>
      <c r="D2093" s="19">
        <f>IF(OR('Client Info'!J2093=Reference!$A$7),0,IF(OR(Reference!$A$5='Client Info'!J2093, 'Client Info'!J2093=Reference!$A$19,'Client Info'!J2093=Reference!$A$23,'Client Info'!J2093=Reference!$A$12),25, IF(OR('Client Info'!J2093=Reference!$A$6, 'Client Info'!J2093=Reference!$A$16),15, IF(OR('Client Info'!J2093=Reference!$A$4,'Client Info'!J2093=Reference!$A$13,'Client Info'!J2093=Reference!$A$17,),5,0))))</f>
        <v>0</v>
      </c>
      <c r="E2093" s="19">
        <f>IF('Client Info'!O2093&lt;Reference!$E$5,0,IF(AND('Client Info'!O2093&gt;=Reference!$E$5,'Client Info'!O2093&lt;Reference!$E$6),5,IF(AND('Client Info'!O2093&gt;=Reference!$E$6,'Client Info'!O2093&lt;Reference!$E$7),15,IF(Reference!$E$7&lt;='Client Info'!O2093,25))))</f>
        <v>0</v>
      </c>
      <c r="F2093" s="19">
        <f>IF(OR('Client Info'!R2093=Reference!$B$4,'Client Info'!R2093=Reference!$B$5,'Client Info'!R2093=Reference!$B$6),25,0)</f>
        <v>0</v>
      </c>
      <c r="G2093" s="19">
        <f t="shared" si="34"/>
        <v>0</v>
      </c>
      <c r="H2093" s="19" t="e">
        <v>#N/A</v>
      </c>
    </row>
    <row r="2094" spans="1:8" x14ac:dyDescent="0.35">
      <c r="A2094" s="7" t="e">
        <f>VLOOKUP(B2094,'Client Info'!$A:$B,2, FALSE)</f>
        <v>#N/A</v>
      </c>
      <c r="B2094" s="19">
        <f>'Client Info'!A2094</f>
        <v>0</v>
      </c>
      <c r="C2094" s="19" t="str">
        <f>(IF('Client Info'!M2094="","",(IF(YEARFRAC('Client Info'!M2094,Reference!$C$4)&lt;1,0,IF(AND(YEARFRAC('Client Info'!M2094,Reference!$C$4)&gt;=1,YEARFRAC('Client Info'!M2094,Reference!$C$4)&lt;=3),5,IF(AND(YEARFRAC('Client Info'!M2094,Reference!$C$4)&gt;=4,YEARFRAC('Client Info'!M2094,Reference!$C$4)&lt;=7),15,IF(YEARFRAC('Client Info'!M2094,Reference!$C$4)&gt;=8,25,IF(YEARFRAC('Client Info'!M2094,Reference!$C$4)=YEARFRAC('Client Info'!M2094,Reference!$C$4),0,0))))))))</f>
        <v/>
      </c>
      <c r="D2094" s="19">
        <f>IF(OR('Client Info'!J2094=Reference!$A$7),0,IF(OR(Reference!$A$5='Client Info'!J2094, 'Client Info'!J2094=Reference!$A$19,'Client Info'!J2094=Reference!$A$23,'Client Info'!J2094=Reference!$A$12),25, IF(OR('Client Info'!J2094=Reference!$A$6, 'Client Info'!J2094=Reference!$A$16),15, IF(OR('Client Info'!J2094=Reference!$A$4,'Client Info'!J2094=Reference!$A$13,'Client Info'!J2094=Reference!$A$17,),5,0))))</f>
        <v>0</v>
      </c>
      <c r="E2094" s="19">
        <f>IF('Client Info'!O2094&lt;Reference!$E$5,0,IF(AND('Client Info'!O2094&gt;=Reference!$E$5,'Client Info'!O2094&lt;Reference!$E$6),5,IF(AND('Client Info'!O2094&gt;=Reference!$E$6,'Client Info'!O2094&lt;Reference!$E$7),15,IF(Reference!$E$7&lt;='Client Info'!O2094,25))))</f>
        <v>0</v>
      </c>
      <c r="F2094" s="19">
        <f>IF(OR('Client Info'!R2094=Reference!$B$4,'Client Info'!R2094=Reference!$B$5,'Client Info'!R2094=Reference!$B$6),25,0)</f>
        <v>0</v>
      </c>
      <c r="G2094" s="19">
        <f t="shared" si="34"/>
        <v>0</v>
      </c>
      <c r="H2094" s="19" t="e">
        <v>#N/A</v>
      </c>
    </row>
    <row r="2095" spans="1:8" x14ac:dyDescent="0.35">
      <c r="A2095" s="7" t="e">
        <f>VLOOKUP(B2095,'Client Info'!$A:$B,2, FALSE)</f>
        <v>#N/A</v>
      </c>
      <c r="B2095" s="19">
        <f>'Client Info'!A2095</f>
        <v>0</v>
      </c>
      <c r="C2095" s="19" t="str">
        <f>(IF('Client Info'!M2095="","",(IF(YEARFRAC('Client Info'!M2095,Reference!$C$4)&lt;1,0,IF(AND(YEARFRAC('Client Info'!M2095,Reference!$C$4)&gt;=1,YEARFRAC('Client Info'!M2095,Reference!$C$4)&lt;=3),5,IF(AND(YEARFRAC('Client Info'!M2095,Reference!$C$4)&gt;=4,YEARFRAC('Client Info'!M2095,Reference!$C$4)&lt;=7),15,IF(YEARFRAC('Client Info'!M2095,Reference!$C$4)&gt;=8,25,IF(YEARFRAC('Client Info'!M2095,Reference!$C$4)=YEARFRAC('Client Info'!M2095,Reference!$C$4),0,0))))))))</f>
        <v/>
      </c>
      <c r="D2095" s="19">
        <f>IF(OR('Client Info'!J2095=Reference!$A$7),0,IF(OR(Reference!$A$5='Client Info'!J2095, 'Client Info'!J2095=Reference!$A$19,'Client Info'!J2095=Reference!$A$23,'Client Info'!J2095=Reference!$A$12),25, IF(OR('Client Info'!J2095=Reference!$A$6, 'Client Info'!J2095=Reference!$A$16),15, IF(OR('Client Info'!J2095=Reference!$A$4,'Client Info'!J2095=Reference!$A$13,'Client Info'!J2095=Reference!$A$17,),5,0))))</f>
        <v>0</v>
      </c>
      <c r="E2095" s="19">
        <f>IF('Client Info'!O2095&lt;Reference!$E$5,0,IF(AND('Client Info'!O2095&gt;=Reference!$E$5,'Client Info'!O2095&lt;Reference!$E$6),5,IF(AND('Client Info'!O2095&gt;=Reference!$E$6,'Client Info'!O2095&lt;Reference!$E$7),15,IF(Reference!$E$7&lt;='Client Info'!O2095,25))))</f>
        <v>0</v>
      </c>
      <c r="F2095" s="19">
        <f>IF(OR('Client Info'!R2095=Reference!$B$4,'Client Info'!R2095=Reference!$B$5,'Client Info'!R2095=Reference!$B$6),25,0)</f>
        <v>0</v>
      </c>
      <c r="G2095" s="19">
        <f t="shared" si="34"/>
        <v>0</v>
      </c>
      <c r="H2095" s="19" t="e">
        <v>#N/A</v>
      </c>
    </row>
    <row r="2096" spans="1:8" x14ac:dyDescent="0.35">
      <c r="A2096" s="7" t="e">
        <f>VLOOKUP(B2096,'Client Info'!$A:$B,2, FALSE)</f>
        <v>#N/A</v>
      </c>
      <c r="B2096" s="19">
        <f>'Client Info'!A2096</f>
        <v>0</v>
      </c>
      <c r="C2096" s="19" t="str">
        <f>(IF('Client Info'!M2096="","",(IF(YEARFRAC('Client Info'!M2096,Reference!$C$4)&lt;1,0,IF(AND(YEARFRAC('Client Info'!M2096,Reference!$C$4)&gt;=1,YEARFRAC('Client Info'!M2096,Reference!$C$4)&lt;=3),5,IF(AND(YEARFRAC('Client Info'!M2096,Reference!$C$4)&gt;=4,YEARFRAC('Client Info'!M2096,Reference!$C$4)&lt;=7),15,IF(YEARFRAC('Client Info'!M2096,Reference!$C$4)&gt;=8,25,IF(YEARFRAC('Client Info'!M2096,Reference!$C$4)=YEARFRAC('Client Info'!M2096,Reference!$C$4),0,0))))))))</f>
        <v/>
      </c>
      <c r="D2096" s="19">
        <f>IF(OR('Client Info'!J2096=Reference!$A$7),0,IF(OR(Reference!$A$5='Client Info'!J2096, 'Client Info'!J2096=Reference!$A$19,'Client Info'!J2096=Reference!$A$23,'Client Info'!J2096=Reference!$A$12),25, IF(OR('Client Info'!J2096=Reference!$A$6, 'Client Info'!J2096=Reference!$A$16),15, IF(OR('Client Info'!J2096=Reference!$A$4,'Client Info'!J2096=Reference!$A$13,'Client Info'!J2096=Reference!$A$17,),5,0))))</f>
        <v>0</v>
      </c>
      <c r="E2096" s="19">
        <f>IF('Client Info'!O2096&lt;Reference!$E$5,0,IF(AND('Client Info'!O2096&gt;=Reference!$E$5,'Client Info'!O2096&lt;Reference!$E$6),5,IF(AND('Client Info'!O2096&gt;=Reference!$E$6,'Client Info'!O2096&lt;Reference!$E$7),15,IF(Reference!$E$7&lt;='Client Info'!O2096,25))))</f>
        <v>0</v>
      </c>
      <c r="F2096" s="19">
        <f>IF(OR('Client Info'!R2096=Reference!$B$4,'Client Info'!R2096=Reference!$B$5,'Client Info'!R2096=Reference!$B$6),25,0)</f>
        <v>0</v>
      </c>
      <c r="G2096" s="19">
        <f t="shared" si="34"/>
        <v>0</v>
      </c>
      <c r="H2096" s="19" t="e">
        <v>#N/A</v>
      </c>
    </row>
    <row r="2097" spans="1:8" x14ac:dyDescent="0.35">
      <c r="A2097" s="7" t="e">
        <f>VLOOKUP(B2097,'Client Info'!$A:$B,2, FALSE)</f>
        <v>#N/A</v>
      </c>
      <c r="B2097" s="19">
        <f>'Client Info'!A2097</f>
        <v>0</v>
      </c>
      <c r="C2097" s="19" t="str">
        <f>(IF('Client Info'!M2097="","",(IF(YEARFRAC('Client Info'!M2097,Reference!$C$4)&lt;1,0,IF(AND(YEARFRAC('Client Info'!M2097,Reference!$C$4)&gt;=1,YEARFRAC('Client Info'!M2097,Reference!$C$4)&lt;=3),5,IF(AND(YEARFRAC('Client Info'!M2097,Reference!$C$4)&gt;=4,YEARFRAC('Client Info'!M2097,Reference!$C$4)&lt;=7),15,IF(YEARFRAC('Client Info'!M2097,Reference!$C$4)&gt;=8,25,IF(YEARFRAC('Client Info'!M2097,Reference!$C$4)=YEARFRAC('Client Info'!M2097,Reference!$C$4),0,0))))))))</f>
        <v/>
      </c>
      <c r="D2097" s="19">
        <f>IF(OR('Client Info'!J2097=Reference!$A$7),0,IF(OR(Reference!$A$5='Client Info'!J2097, 'Client Info'!J2097=Reference!$A$19,'Client Info'!J2097=Reference!$A$23,'Client Info'!J2097=Reference!$A$12),25, IF(OR('Client Info'!J2097=Reference!$A$6, 'Client Info'!J2097=Reference!$A$16),15, IF(OR('Client Info'!J2097=Reference!$A$4,'Client Info'!J2097=Reference!$A$13,'Client Info'!J2097=Reference!$A$17,),5,0))))</f>
        <v>0</v>
      </c>
      <c r="E2097" s="19">
        <f>IF('Client Info'!O2097&lt;Reference!$E$5,0,IF(AND('Client Info'!O2097&gt;=Reference!$E$5,'Client Info'!O2097&lt;Reference!$E$6),5,IF(AND('Client Info'!O2097&gt;=Reference!$E$6,'Client Info'!O2097&lt;Reference!$E$7),15,IF(Reference!$E$7&lt;='Client Info'!O2097,25))))</f>
        <v>0</v>
      </c>
      <c r="F2097" s="19">
        <f>IF(OR('Client Info'!R2097=Reference!$B$4,'Client Info'!R2097=Reference!$B$5,'Client Info'!R2097=Reference!$B$6),25,0)</f>
        <v>0</v>
      </c>
      <c r="G2097" s="19">
        <f t="shared" si="34"/>
        <v>0</v>
      </c>
      <c r="H2097" s="19" t="e">
        <v>#N/A</v>
      </c>
    </row>
    <row r="2098" spans="1:8" x14ac:dyDescent="0.35">
      <c r="A2098" s="7" t="e">
        <f>VLOOKUP(B2098,'Client Info'!$A:$B,2, FALSE)</f>
        <v>#N/A</v>
      </c>
      <c r="B2098" s="19">
        <f>'Client Info'!A2098</f>
        <v>0</v>
      </c>
      <c r="C2098" s="19" t="str">
        <f>(IF('Client Info'!M2098="","",(IF(YEARFRAC('Client Info'!M2098,Reference!$C$4)&lt;1,0,IF(AND(YEARFRAC('Client Info'!M2098,Reference!$C$4)&gt;=1,YEARFRAC('Client Info'!M2098,Reference!$C$4)&lt;=3),5,IF(AND(YEARFRAC('Client Info'!M2098,Reference!$C$4)&gt;=4,YEARFRAC('Client Info'!M2098,Reference!$C$4)&lt;=7),15,IF(YEARFRAC('Client Info'!M2098,Reference!$C$4)&gt;=8,25,IF(YEARFRAC('Client Info'!M2098,Reference!$C$4)=YEARFRAC('Client Info'!M2098,Reference!$C$4),0,0))))))))</f>
        <v/>
      </c>
      <c r="D2098" s="19">
        <f>IF(OR('Client Info'!J2098=Reference!$A$7),0,IF(OR(Reference!$A$5='Client Info'!J2098, 'Client Info'!J2098=Reference!$A$19,'Client Info'!J2098=Reference!$A$23,'Client Info'!J2098=Reference!$A$12),25, IF(OR('Client Info'!J2098=Reference!$A$6, 'Client Info'!J2098=Reference!$A$16),15, IF(OR('Client Info'!J2098=Reference!$A$4,'Client Info'!J2098=Reference!$A$13,'Client Info'!J2098=Reference!$A$17,),5,0))))</f>
        <v>0</v>
      </c>
      <c r="E2098" s="19">
        <f>IF('Client Info'!O2098&lt;Reference!$E$5,0,IF(AND('Client Info'!O2098&gt;=Reference!$E$5,'Client Info'!O2098&lt;Reference!$E$6),5,IF(AND('Client Info'!O2098&gt;=Reference!$E$6,'Client Info'!O2098&lt;Reference!$E$7),15,IF(Reference!$E$7&lt;='Client Info'!O2098,25))))</f>
        <v>0</v>
      </c>
      <c r="F2098" s="19">
        <f>IF(OR('Client Info'!R2098=Reference!$B$4,'Client Info'!R2098=Reference!$B$5,'Client Info'!R2098=Reference!$B$6),25,0)</f>
        <v>0</v>
      </c>
      <c r="G2098" s="19">
        <f t="shared" si="34"/>
        <v>0</v>
      </c>
      <c r="H2098" s="19" t="e">
        <v>#N/A</v>
      </c>
    </row>
    <row r="2099" spans="1:8" x14ac:dyDescent="0.35">
      <c r="A2099" s="7" t="e">
        <f>VLOOKUP(B2099,'Client Info'!$A:$B,2, FALSE)</f>
        <v>#N/A</v>
      </c>
      <c r="B2099" s="19">
        <f>'Client Info'!A2099</f>
        <v>0</v>
      </c>
      <c r="C2099" s="19" t="str">
        <f>(IF('Client Info'!M2099="","",(IF(YEARFRAC('Client Info'!M2099,Reference!$C$4)&lt;1,0,IF(AND(YEARFRAC('Client Info'!M2099,Reference!$C$4)&gt;=1,YEARFRAC('Client Info'!M2099,Reference!$C$4)&lt;=3),5,IF(AND(YEARFRAC('Client Info'!M2099,Reference!$C$4)&gt;=4,YEARFRAC('Client Info'!M2099,Reference!$C$4)&lt;=7),15,IF(YEARFRAC('Client Info'!M2099,Reference!$C$4)&gt;=8,25,IF(YEARFRAC('Client Info'!M2099,Reference!$C$4)=YEARFRAC('Client Info'!M2099,Reference!$C$4),0,0))))))))</f>
        <v/>
      </c>
      <c r="D2099" s="19">
        <f>IF(OR('Client Info'!J2099=Reference!$A$7),0,IF(OR(Reference!$A$5='Client Info'!J2099, 'Client Info'!J2099=Reference!$A$19,'Client Info'!J2099=Reference!$A$23,'Client Info'!J2099=Reference!$A$12),25, IF(OR('Client Info'!J2099=Reference!$A$6, 'Client Info'!J2099=Reference!$A$16),15, IF(OR('Client Info'!J2099=Reference!$A$4,'Client Info'!J2099=Reference!$A$13,'Client Info'!J2099=Reference!$A$17,),5,0))))</f>
        <v>0</v>
      </c>
      <c r="E2099" s="19">
        <f>IF('Client Info'!O2099&lt;Reference!$E$5,0,IF(AND('Client Info'!O2099&gt;=Reference!$E$5,'Client Info'!O2099&lt;Reference!$E$6),5,IF(AND('Client Info'!O2099&gt;=Reference!$E$6,'Client Info'!O2099&lt;Reference!$E$7),15,IF(Reference!$E$7&lt;='Client Info'!O2099,25))))</f>
        <v>0</v>
      </c>
      <c r="F2099" s="19">
        <f>IF(OR('Client Info'!R2099=Reference!$B$4,'Client Info'!R2099=Reference!$B$5,'Client Info'!R2099=Reference!$B$6),25,0)</f>
        <v>0</v>
      </c>
      <c r="G2099" s="19">
        <f t="shared" si="34"/>
        <v>0</v>
      </c>
      <c r="H2099" s="19" t="e">
        <v>#N/A</v>
      </c>
    </row>
    <row r="2100" spans="1:8" x14ac:dyDescent="0.35">
      <c r="A2100" s="7" t="e">
        <f>VLOOKUP(B2100,'Client Info'!$A:$B,2, FALSE)</f>
        <v>#N/A</v>
      </c>
      <c r="B2100" s="19">
        <f>'Client Info'!A2100</f>
        <v>0</v>
      </c>
      <c r="C2100" s="19" t="str">
        <f>(IF('Client Info'!M2100="","",(IF(YEARFRAC('Client Info'!M2100,Reference!$C$4)&lt;1,0,IF(AND(YEARFRAC('Client Info'!M2100,Reference!$C$4)&gt;=1,YEARFRAC('Client Info'!M2100,Reference!$C$4)&lt;=3),5,IF(AND(YEARFRAC('Client Info'!M2100,Reference!$C$4)&gt;=4,YEARFRAC('Client Info'!M2100,Reference!$C$4)&lt;=7),15,IF(YEARFRAC('Client Info'!M2100,Reference!$C$4)&gt;=8,25,IF(YEARFRAC('Client Info'!M2100,Reference!$C$4)=YEARFRAC('Client Info'!M2100,Reference!$C$4),0,0))))))))</f>
        <v/>
      </c>
      <c r="D2100" s="19">
        <f>IF(OR('Client Info'!J2100=Reference!$A$7),0,IF(OR(Reference!$A$5='Client Info'!J2100, 'Client Info'!J2100=Reference!$A$19,'Client Info'!J2100=Reference!$A$23,'Client Info'!J2100=Reference!$A$12),25, IF(OR('Client Info'!J2100=Reference!$A$6, 'Client Info'!J2100=Reference!$A$16),15, IF(OR('Client Info'!J2100=Reference!$A$4,'Client Info'!J2100=Reference!$A$13,'Client Info'!J2100=Reference!$A$17,),5,0))))</f>
        <v>0</v>
      </c>
      <c r="E2100" s="19">
        <f>IF('Client Info'!O2100&lt;Reference!$E$5,0,IF(AND('Client Info'!O2100&gt;=Reference!$E$5,'Client Info'!O2100&lt;Reference!$E$6),5,IF(AND('Client Info'!O2100&gt;=Reference!$E$6,'Client Info'!O2100&lt;Reference!$E$7),15,IF(Reference!$E$7&lt;='Client Info'!O2100,25))))</f>
        <v>0</v>
      </c>
      <c r="F2100" s="19">
        <f>IF(OR('Client Info'!R2100=Reference!$B$4,'Client Info'!R2100=Reference!$B$5,'Client Info'!R2100=Reference!$B$6),25,0)</f>
        <v>0</v>
      </c>
      <c r="G2100" s="19">
        <f t="shared" si="34"/>
        <v>0</v>
      </c>
      <c r="H2100" s="19" t="e">
        <v>#N/A</v>
      </c>
    </row>
    <row r="2101" spans="1:8" x14ac:dyDescent="0.35">
      <c r="A2101" s="7" t="e">
        <f>VLOOKUP(B2101,'Client Info'!$A:$B,2, FALSE)</f>
        <v>#N/A</v>
      </c>
      <c r="B2101" s="19">
        <f>'Client Info'!A2101</f>
        <v>0</v>
      </c>
      <c r="C2101" s="19" t="str">
        <f>(IF('Client Info'!M2101="","",(IF(YEARFRAC('Client Info'!M2101,Reference!$C$4)&lt;1,0,IF(AND(YEARFRAC('Client Info'!M2101,Reference!$C$4)&gt;=1,YEARFRAC('Client Info'!M2101,Reference!$C$4)&lt;=3),5,IF(AND(YEARFRAC('Client Info'!M2101,Reference!$C$4)&gt;=4,YEARFRAC('Client Info'!M2101,Reference!$C$4)&lt;=7),15,IF(YEARFRAC('Client Info'!M2101,Reference!$C$4)&gt;=8,25,IF(YEARFRAC('Client Info'!M2101,Reference!$C$4)=YEARFRAC('Client Info'!M2101,Reference!$C$4),0,0))))))))</f>
        <v/>
      </c>
      <c r="D2101" s="19">
        <f>IF(OR('Client Info'!J2101=Reference!$A$7),0,IF(OR(Reference!$A$5='Client Info'!J2101, 'Client Info'!J2101=Reference!$A$19,'Client Info'!J2101=Reference!$A$23,'Client Info'!J2101=Reference!$A$12),25, IF(OR('Client Info'!J2101=Reference!$A$6, 'Client Info'!J2101=Reference!$A$16),15, IF(OR('Client Info'!J2101=Reference!$A$4,'Client Info'!J2101=Reference!$A$13,'Client Info'!J2101=Reference!$A$17,),5,0))))</f>
        <v>0</v>
      </c>
      <c r="E2101" s="19">
        <f>IF('Client Info'!O2101&lt;Reference!$E$5,0,IF(AND('Client Info'!O2101&gt;=Reference!$E$5,'Client Info'!O2101&lt;Reference!$E$6),5,IF(AND('Client Info'!O2101&gt;=Reference!$E$6,'Client Info'!O2101&lt;Reference!$E$7),15,IF(Reference!$E$7&lt;='Client Info'!O2101,25))))</f>
        <v>0</v>
      </c>
      <c r="F2101" s="19">
        <f>IF(OR('Client Info'!R2101=Reference!$B$4,'Client Info'!R2101=Reference!$B$5,'Client Info'!R2101=Reference!$B$6),25,0)</f>
        <v>0</v>
      </c>
      <c r="G2101" s="19">
        <f t="shared" si="34"/>
        <v>0</v>
      </c>
      <c r="H2101" s="19" t="e">
        <v>#N/A</v>
      </c>
    </row>
    <row r="2102" spans="1:8" x14ac:dyDescent="0.35">
      <c r="A2102" s="7" t="e">
        <f>VLOOKUP(B2102,'Client Info'!$A:$B,2, FALSE)</f>
        <v>#N/A</v>
      </c>
      <c r="B2102" s="19">
        <f>'Client Info'!A2102</f>
        <v>0</v>
      </c>
      <c r="C2102" s="19" t="str">
        <f>(IF('Client Info'!M2102="","",(IF(YEARFRAC('Client Info'!M2102,Reference!$C$4)&lt;1,0,IF(AND(YEARFRAC('Client Info'!M2102,Reference!$C$4)&gt;=1,YEARFRAC('Client Info'!M2102,Reference!$C$4)&lt;=3),5,IF(AND(YEARFRAC('Client Info'!M2102,Reference!$C$4)&gt;=4,YEARFRAC('Client Info'!M2102,Reference!$C$4)&lt;=7),15,IF(YEARFRAC('Client Info'!M2102,Reference!$C$4)&gt;=8,25,IF(YEARFRAC('Client Info'!M2102,Reference!$C$4)=YEARFRAC('Client Info'!M2102,Reference!$C$4),0,0))))))))</f>
        <v/>
      </c>
      <c r="D2102" s="19">
        <f>IF(OR('Client Info'!J2102=Reference!$A$7),0,IF(OR(Reference!$A$5='Client Info'!J2102, 'Client Info'!J2102=Reference!$A$19,'Client Info'!J2102=Reference!$A$23,'Client Info'!J2102=Reference!$A$12),25, IF(OR('Client Info'!J2102=Reference!$A$6, 'Client Info'!J2102=Reference!$A$16),15, IF(OR('Client Info'!J2102=Reference!$A$4,'Client Info'!J2102=Reference!$A$13,'Client Info'!J2102=Reference!$A$17,),5,0))))</f>
        <v>0</v>
      </c>
      <c r="E2102" s="19">
        <f>IF('Client Info'!O2102&lt;Reference!$E$5,0,IF(AND('Client Info'!O2102&gt;=Reference!$E$5,'Client Info'!O2102&lt;Reference!$E$6),5,IF(AND('Client Info'!O2102&gt;=Reference!$E$6,'Client Info'!O2102&lt;Reference!$E$7),15,IF(Reference!$E$7&lt;='Client Info'!O2102,25))))</f>
        <v>0</v>
      </c>
      <c r="F2102" s="19">
        <f>IF(OR('Client Info'!R2102=Reference!$B$4,'Client Info'!R2102=Reference!$B$5,'Client Info'!R2102=Reference!$B$6),25,0)</f>
        <v>0</v>
      </c>
      <c r="G2102" s="19">
        <f t="shared" si="34"/>
        <v>0</v>
      </c>
      <c r="H2102" s="19" t="e">
        <v>#N/A</v>
      </c>
    </row>
    <row r="2103" spans="1:8" x14ac:dyDescent="0.35">
      <c r="A2103" s="7" t="e">
        <f>VLOOKUP(B2103,'Client Info'!$A:$B,2, FALSE)</f>
        <v>#N/A</v>
      </c>
      <c r="B2103" s="19">
        <f>'Client Info'!A2103</f>
        <v>0</v>
      </c>
      <c r="C2103" s="19" t="str">
        <f>(IF('Client Info'!M2103="","",(IF(YEARFRAC('Client Info'!M2103,Reference!$C$4)&lt;1,0,IF(AND(YEARFRAC('Client Info'!M2103,Reference!$C$4)&gt;=1,YEARFRAC('Client Info'!M2103,Reference!$C$4)&lt;=3),5,IF(AND(YEARFRAC('Client Info'!M2103,Reference!$C$4)&gt;=4,YEARFRAC('Client Info'!M2103,Reference!$C$4)&lt;=7),15,IF(YEARFRAC('Client Info'!M2103,Reference!$C$4)&gt;=8,25,IF(YEARFRAC('Client Info'!M2103,Reference!$C$4)=YEARFRAC('Client Info'!M2103,Reference!$C$4),0,0))))))))</f>
        <v/>
      </c>
      <c r="D2103" s="19">
        <f>IF(OR('Client Info'!J2103=Reference!$A$7),0,IF(OR(Reference!$A$5='Client Info'!J2103, 'Client Info'!J2103=Reference!$A$19,'Client Info'!J2103=Reference!$A$23,'Client Info'!J2103=Reference!$A$12),25, IF(OR('Client Info'!J2103=Reference!$A$6, 'Client Info'!J2103=Reference!$A$16),15, IF(OR('Client Info'!J2103=Reference!$A$4,'Client Info'!J2103=Reference!$A$13,'Client Info'!J2103=Reference!$A$17,),5,0))))</f>
        <v>0</v>
      </c>
      <c r="E2103" s="19">
        <f>IF('Client Info'!O2103&lt;Reference!$E$5,0,IF(AND('Client Info'!O2103&gt;=Reference!$E$5,'Client Info'!O2103&lt;Reference!$E$6),5,IF(AND('Client Info'!O2103&gt;=Reference!$E$6,'Client Info'!O2103&lt;Reference!$E$7),15,IF(Reference!$E$7&lt;='Client Info'!O2103,25))))</f>
        <v>0</v>
      </c>
      <c r="F2103" s="19">
        <f>IF(OR('Client Info'!R2103=Reference!$B$4,'Client Info'!R2103=Reference!$B$5,'Client Info'!R2103=Reference!$B$6),25,0)</f>
        <v>0</v>
      </c>
      <c r="G2103" s="19">
        <f t="shared" si="34"/>
        <v>0</v>
      </c>
      <c r="H2103" s="19" t="e">
        <v>#N/A</v>
      </c>
    </row>
    <row r="2104" spans="1:8" x14ac:dyDescent="0.35">
      <c r="A2104" s="7" t="e">
        <f>VLOOKUP(B2104,'Client Info'!$A:$B,2, FALSE)</f>
        <v>#N/A</v>
      </c>
      <c r="B2104" s="19">
        <f>'Client Info'!A2104</f>
        <v>0</v>
      </c>
      <c r="C2104" s="19" t="str">
        <f>(IF('Client Info'!M2104="","",(IF(YEARFRAC('Client Info'!M2104,Reference!$C$4)&lt;1,0,IF(AND(YEARFRAC('Client Info'!M2104,Reference!$C$4)&gt;=1,YEARFRAC('Client Info'!M2104,Reference!$C$4)&lt;=3),5,IF(AND(YEARFRAC('Client Info'!M2104,Reference!$C$4)&gt;=4,YEARFRAC('Client Info'!M2104,Reference!$C$4)&lt;=7),15,IF(YEARFRAC('Client Info'!M2104,Reference!$C$4)&gt;=8,25,IF(YEARFRAC('Client Info'!M2104,Reference!$C$4)=YEARFRAC('Client Info'!M2104,Reference!$C$4),0,0))))))))</f>
        <v/>
      </c>
      <c r="D2104" s="19">
        <f>IF(OR('Client Info'!J2104=Reference!$A$7),0,IF(OR(Reference!$A$5='Client Info'!J2104, 'Client Info'!J2104=Reference!$A$19,'Client Info'!J2104=Reference!$A$23,'Client Info'!J2104=Reference!$A$12),25, IF(OR('Client Info'!J2104=Reference!$A$6, 'Client Info'!J2104=Reference!$A$16),15, IF(OR('Client Info'!J2104=Reference!$A$4,'Client Info'!J2104=Reference!$A$13,'Client Info'!J2104=Reference!$A$17,),5,0))))</f>
        <v>0</v>
      </c>
      <c r="E2104" s="19">
        <f>IF('Client Info'!O2104&lt;Reference!$E$5,0,IF(AND('Client Info'!O2104&gt;=Reference!$E$5,'Client Info'!O2104&lt;Reference!$E$6),5,IF(AND('Client Info'!O2104&gt;=Reference!$E$6,'Client Info'!O2104&lt;Reference!$E$7),15,IF(Reference!$E$7&lt;='Client Info'!O2104,25))))</f>
        <v>0</v>
      </c>
      <c r="F2104" s="19">
        <f>IF(OR('Client Info'!R2104=Reference!$B$4,'Client Info'!R2104=Reference!$B$5,'Client Info'!R2104=Reference!$B$6),25,0)</f>
        <v>0</v>
      </c>
      <c r="G2104" s="19">
        <f t="shared" si="34"/>
        <v>0</v>
      </c>
      <c r="H2104" s="19" t="e">
        <v>#N/A</v>
      </c>
    </row>
    <row r="2105" spans="1:8" x14ac:dyDescent="0.35">
      <c r="A2105" s="7" t="e">
        <f>VLOOKUP(B2105,'Client Info'!$A:$B,2, FALSE)</f>
        <v>#N/A</v>
      </c>
      <c r="B2105" s="19">
        <f>'Client Info'!A2105</f>
        <v>0</v>
      </c>
      <c r="C2105" s="19" t="str">
        <f>(IF('Client Info'!M2105="","",(IF(YEARFRAC('Client Info'!M2105,Reference!$C$4)&lt;1,0,IF(AND(YEARFRAC('Client Info'!M2105,Reference!$C$4)&gt;=1,YEARFRAC('Client Info'!M2105,Reference!$C$4)&lt;=3),5,IF(AND(YEARFRAC('Client Info'!M2105,Reference!$C$4)&gt;=4,YEARFRAC('Client Info'!M2105,Reference!$C$4)&lt;=7),15,IF(YEARFRAC('Client Info'!M2105,Reference!$C$4)&gt;=8,25,IF(YEARFRAC('Client Info'!M2105,Reference!$C$4)=YEARFRAC('Client Info'!M2105,Reference!$C$4),0,0))))))))</f>
        <v/>
      </c>
      <c r="D2105" s="19">
        <f>IF(OR('Client Info'!J2105=Reference!$A$7),0,IF(OR(Reference!$A$5='Client Info'!J2105, 'Client Info'!J2105=Reference!$A$19,'Client Info'!J2105=Reference!$A$23,'Client Info'!J2105=Reference!$A$12),25, IF(OR('Client Info'!J2105=Reference!$A$6, 'Client Info'!J2105=Reference!$A$16),15, IF(OR('Client Info'!J2105=Reference!$A$4,'Client Info'!J2105=Reference!$A$13,'Client Info'!J2105=Reference!$A$17,),5,0))))</f>
        <v>0</v>
      </c>
      <c r="E2105" s="19">
        <f>IF('Client Info'!O2105&lt;Reference!$E$5,0,IF(AND('Client Info'!O2105&gt;=Reference!$E$5,'Client Info'!O2105&lt;Reference!$E$6),5,IF(AND('Client Info'!O2105&gt;=Reference!$E$6,'Client Info'!O2105&lt;Reference!$E$7),15,IF(Reference!$E$7&lt;='Client Info'!O2105,25))))</f>
        <v>0</v>
      </c>
      <c r="F2105" s="19">
        <f>IF(OR('Client Info'!R2105=Reference!$B$4,'Client Info'!R2105=Reference!$B$5,'Client Info'!R2105=Reference!$B$6),25,0)</f>
        <v>0</v>
      </c>
      <c r="G2105" s="19">
        <f t="shared" si="34"/>
        <v>0</v>
      </c>
      <c r="H2105" s="19" t="e">
        <v>#N/A</v>
      </c>
    </row>
    <row r="2106" spans="1:8" x14ac:dyDescent="0.35">
      <c r="A2106" s="7" t="e">
        <f>VLOOKUP(B2106,'Client Info'!$A:$B,2, FALSE)</f>
        <v>#N/A</v>
      </c>
      <c r="B2106" s="19">
        <f>'Client Info'!A2106</f>
        <v>0</v>
      </c>
      <c r="C2106" s="19" t="str">
        <f>(IF('Client Info'!M2106="","",(IF(YEARFRAC('Client Info'!M2106,Reference!$C$4)&lt;1,0,IF(AND(YEARFRAC('Client Info'!M2106,Reference!$C$4)&gt;=1,YEARFRAC('Client Info'!M2106,Reference!$C$4)&lt;=3),5,IF(AND(YEARFRAC('Client Info'!M2106,Reference!$C$4)&gt;=4,YEARFRAC('Client Info'!M2106,Reference!$C$4)&lt;=7),15,IF(YEARFRAC('Client Info'!M2106,Reference!$C$4)&gt;=8,25,IF(YEARFRAC('Client Info'!M2106,Reference!$C$4)=YEARFRAC('Client Info'!M2106,Reference!$C$4),0,0))))))))</f>
        <v/>
      </c>
      <c r="D2106" s="19">
        <f>IF(OR('Client Info'!J2106=Reference!$A$7),0,IF(OR(Reference!$A$5='Client Info'!J2106, 'Client Info'!J2106=Reference!$A$19,'Client Info'!J2106=Reference!$A$23,'Client Info'!J2106=Reference!$A$12),25, IF(OR('Client Info'!J2106=Reference!$A$6, 'Client Info'!J2106=Reference!$A$16),15, IF(OR('Client Info'!J2106=Reference!$A$4,'Client Info'!J2106=Reference!$A$13,'Client Info'!J2106=Reference!$A$17,),5,0))))</f>
        <v>0</v>
      </c>
      <c r="E2106" s="19">
        <f>IF('Client Info'!O2106&lt;Reference!$E$5,0,IF(AND('Client Info'!O2106&gt;=Reference!$E$5,'Client Info'!O2106&lt;Reference!$E$6),5,IF(AND('Client Info'!O2106&gt;=Reference!$E$6,'Client Info'!O2106&lt;Reference!$E$7),15,IF(Reference!$E$7&lt;='Client Info'!O2106,25))))</f>
        <v>0</v>
      </c>
      <c r="F2106" s="19">
        <f>IF(OR('Client Info'!R2106=Reference!$B$4,'Client Info'!R2106=Reference!$B$5,'Client Info'!R2106=Reference!$B$6),25,0)</f>
        <v>0</v>
      </c>
      <c r="G2106" s="19">
        <f t="shared" si="34"/>
        <v>0</v>
      </c>
      <c r="H2106" s="19" t="e">
        <v>#N/A</v>
      </c>
    </row>
    <row r="2107" spans="1:8" x14ac:dyDescent="0.35">
      <c r="A2107" s="7" t="e">
        <f>VLOOKUP(B2107,'Client Info'!$A:$B,2, FALSE)</f>
        <v>#N/A</v>
      </c>
      <c r="B2107" s="19">
        <f>'Client Info'!A2107</f>
        <v>0</v>
      </c>
      <c r="C2107" s="19" t="str">
        <f>(IF('Client Info'!M2107="","",(IF(YEARFRAC('Client Info'!M2107,Reference!$C$4)&lt;1,0,IF(AND(YEARFRAC('Client Info'!M2107,Reference!$C$4)&gt;=1,YEARFRAC('Client Info'!M2107,Reference!$C$4)&lt;=3),5,IF(AND(YEARFRAC('Client Info'!M2107,Reference!$C$4)&gt;=4,YEARFRAC('Client Info'!M2107,Reference!$C$4)&lt;=7),15,IF(YEARFRAC('Client Info'!M2107,Reference!$C$4)&gt;=8,25,IF(YEARFRAC('Client Info'!M2107,Reference!$C$4)=YEARFRAC('Client Info'!M2107,Reference!$C$4),0,0))))))))</f>
        <v/>
      </c>
      <c r="D2107" s="19">
        <f>IF(OR('Client Info'!J2107=Reference!$A$7),0,IF(OR(Reference!$A$5='Client Info'!J2107, 'Client Info'!J2107=Reference!$A$19,'Client Info'!J2107=Reference!$A$23,'Client Info'!J2107=Reference!$A$12),25, IF(OR('Client Info'!J2107=Reference!$A$6, 'Client Info'!J2107=Reference!$A$16),15, IF(OR('Client Info'!J2107=Reference!$A$4,'Client Info'!J2107=Reference!$A$13,'Client Info'!J2107=Reference!$A$17,),5,0))))</f>
        <v>0</v>
      </c>
      <c r="E2107" s="19">
        <f>IF('Client Info'!O2107&lt;Reference!$E$5,0,IF(AND('Client Info'!O2107&gt;=Reference!$E$5,'Client Info'!O2107&lt;Reference!$E$6),5,IF(AND('Client Info'!O2107&gt;=Reference!$E$6,'Client Info'!O2107&lt;Reference!$E$7),15,IF(Reference!$E$7&lt;='Client Info'!O2107,25))))</f>
        <v>0</v>
      </c>
      <c r="F2107" s="19">
        <f>IF(OR('Client Info'!R2107=Reference!$B$4,'Client Info'!R2107=Reference!$B$5,'Client Info'!R2107=Reference!$B$6),25,0)</f>
        <v>0</v>
      </c>
      <c r="G2107" s="19">
        <f t="shared" si="34"/>
        <v>0</v>
      </c>
      <c r="H2107" s="19" t="e">
        <v>#N/A</v>
      </c>
    </row>
    <row r="2108" spans="1:8" x14ac:dyDescent="0.35">
      <c r="A2108" s="7" t="e">
        <f>VLOOKUP(B2108,'Client Info'!$A:$B,2, FALSE)</f>
        <v>#N/A</v>
      </c>
      <c r="B2108" s="19">
        <f>'Client Info'!A2108</f>
        <v>0</v>
      </c>
      <c r="C2108" s="19" t="str">
        <f>(IF('Client Info'!M2108="","",(IF(YEARFRAC('Client Info'!M2108,Reference!$C$4)&lt;1,0,IF(AND(YEARFRAC('Client Info'!M2108,Reference!$C$4)&gt;=1,YEARFRAC('Client Info'!M2108,Reference!$C$4)&lt;=3),5,IF(AND(YEARFRAC('Client Info'!M2108,Reference!$C$4)&gt;=4,YEARFRAC('Client Info'!M2108,Reference!$C$4)&lt;=7),15,IF(YEARFRAC('Client Info'!M2108,Reference!$C$4)&gt;=8,25,IF(YEARFRAC('Client Info'!M2108,Reference!$C$4)=YEARFRAC('Client Info'!M2108,Reference!$C$4),0,0))))))))</f>
        <v/>
      </c>
      <c r="D2108" s="19">
        <f>IF(OR('Client Info'!J2108=Reference!$A$7),0,IF(OR(Reference!$A$5='Client Info'!J2108, 'Client Info'!J2108=Reference!$A$19,'Client Info'!J2108=Reference!$A$23,'Client Info'!J2108=Reference!$A$12),25, IF(OR('Client Info'!J2108=Reference!$A$6, 'Client Info'!J2108=Reference!$A$16),15, IF(OR('Client Info'!J2108=Reference!$A$4,'Client Info'!J2108=Reference!$A$13,'Client Info'!J2108=Reference!$A$17,),5,0))))</f>
        <v>0</v>
      </c>
      <c r="E2108" s="19">
        <f>IF('Client Info'!O2108&lt;Reference!$E$5,0,IF(AND('Client Info'!O2108&gt;=Reference!$E$5,'Client Info'!O2108&lt;Reference!$E$6),5,IF(AND('Client Info'!O2108&gt;=Reference!$E$6,'Client Info'!O2108&lt;Reference!$E$7),15,IF(Reference!$E$7&lt;='Client Info'!O2108,25))))</f>
        <v>0</v>
      </c>
      <c r="F2108" s="19">
        <f>IF(OR('Client Info'!R2108=Reference!$B$4,'Client Info'!R2108=Reference!$B$5,'Client Info'!R2108=Reference!$B$6),25,0)</f>
        <v>0</v>
      </c>
      <c r="G2108" s="19">
        <f t="shared" si="34"/>
        <v>0</v>
      </c>
      <c r="H2108" s="19" t="e">
        <v>#N/A</v>
      </c>
    </row>
    <row r="2109" spans="1:8" x14ac:dyDescent="0.35">
      <c r="A2109" s="7" t="e">
        <f>VLOOKUP(B2109,'Client Info'!$A:$B,2, FALSE)</f>
        <v>#N/A</v>
      </c>
      <c r="B2109" s="19">
        <f>'Client Info'!A2109</f>
        <v>0</v>
      </c>
      <c r="C2109" s="19" t="str">
        <f>(IF('Client Info'!M2109="","",(IF(YEARFRAC('Client Info'!M2109,Reference!$C$4)&lt;1,0,IF(AND(YEARFRAC('Client Info'!M2109,Reference!$C$4)&gt;=1,YEARFRAC('Client Info'!M2109,Reference!$C$4)&lt;=3),5,IF(AND(YEARFRAC('Client Info'!M2109,Reference!$C$4)&gt;=4,YEARFRAC('Client Info'!M2109,Reference!$C$4)&lt;=7),15,IF(YEARFRAC('Client Info'!M2109,Reference!$C$4)&gt;=8,25,IF(YEARFRAC('Client Info'!M2109,Reference!$C$4)=YEARFRAC('Client Info'!M2109,Reference!$C$4),0,0))))))))</f>
        <v/>
      </c>
      <c r="D2109" s="19">
        <f>IF(OR('Client Info'!J2109=Reference!$A$7),0,IF(OR(Reference!$A$5='Client Info'!J2109, 'Client Info'!J2109=Reference!$A$19,'Client Info'!J2109=Reference!$A$23,'Client Info'!J2109=Reference!$A$12),25, IF(OR('Client Info'!J2109=Reference!$A$6, 'Client Info'!J2109=Reference!$A$16),15, IF(OR('Client Info'!J2109=Reference!$A$4,'Client Info'!J2109=Reference!$A$13,'Client Info'!J2109=Reference!$A$17,),5,0))))</f>
        <v>0</v>
      </c>
      <c r="E2109" s="19">
        <f>IF('Client Info'!O2109&lt;Reference!$E$5,0,IF(AND('Client Info'!O2109&gt;=Reference!$E$5,'Client Info'!O2109&lt;Reference!$E$6),5,IF(AND('Client Info'!O2109&gt;=Reference!$E$6,'Client Info'!O2109&lt;Reference!$E$7),15,IF(Reference!$E$7&lt;='Client Info'!O2109,25))))</f>
        <v>0</v>
      </c>
      <c r="F2109" s="19">
        <f>IF(OR('Client Info'!R2109=Reference!$B$4,'Client Info'!R2109=Reference!$B$5,'Client Info'!R2109=Reference!$B$6),25,0)</f>
        <v>0</v>
      </c>
      <c r="G2109" s="19">
        <f t="shared" si="34"/>
        <v>0</v>
      </c>
      <c r="H2109" s="19" t="e">
        <v>#N/A</v>
      </c>
    </row>
    <row r="2110" spans="1:8" x14ac:dyDescent="0.35">
      <c r="A2110" s="7" t="e">
        <f>VLOOKUP(B2110,'Client Info'!$A:$B,2, FALSE)</f>
        <v>#N/A</v>
      </c>
      <c r="B2110" s="19">
        <f>'Client Info'!A2110</f>
        <v>0</v>
      </c>
      <c r="C2110" s="19" t="str">
        <f>(IF('Client Info'!M2110="","",(IF(YEARFRAC('Client Info'!M2110,Reference!$C$4)&lt;1,0,IF(AND(YEARFRAC('Client Info'!M2110,Reference!$C$4)&gt;=1,YEARFRAC('Client Info'!M2110,Reference!$C$4)&lt;=3),5,IF(AND(YEARFRAC('Client Info'!M2110,Reference!$C$4)&gt;=4,YEARFRAC('Client Info'!M2110,Reference!$C$4)&lt;=7),15,IF(YEARFRAC('Client Info'!M2110,Reference!$C$4)&gt;=8,25,IF(YEARFRAC('Client Info'!M2110,Reference!$C$4)=YEARFRAC('Client Info'!M2110,Reference!$C$4),0,0))))))))</f>
        <v/>
      </c>
      <c r="D2110" s="19">
        <f>IF(OR('Client Info'!J2110=Reference!$A$7),0,IF(OR(Reference!$A$5='Client Info'!J2110, 'Client Info'!J2110=Reference!$A$19,'Client Info'!J2110=Reference!$A$23,'Client Info'!J2110=Reference!$A$12),25, IF(OR('Client Info'!J2110=Reference!$A$6, 'Client Info'!J2110=Reference!$A$16),15, IF(OR('Client Info'!J2110=Reference!$A$4,'Client Info'!J2110=Reference!$A$13,'Client Info'!J2110=Reference!$A$17,),5,0))))</f>
        <v>0</v>
      </c>
      <c r="E2110" s="19">
        <f>IF('Client Info'!O2110&lt;Reference!$E$5,0,IF(AND('Client Info'!O2110&gt;=Reference!$E$5,'Client Info'!O2110&lt;Reference!$E$6),5,IF(AND('Client Info'!O2110&gt;=Reference!$E$6,'Client Info'!O2110&lt;Reference!$E$7),15,IF(Reference!$E$7&lt;='Client Info'!O2110,25))))</f>
        <v>0</v>
      </c>
      <c r="F2110" s="19">
        <f>IF(OR('Client Info'!R2110=Reference!$B$4,'Client Info'!R2110=Reference!$B$5,'Client Info'!R2110=Reference!$B$6),25,0)</f>
        <v>0</v>
      </c>
      <c r="G2110" s="19">
        <f t="shared" si="34"/>
        <v>0</v>
      </c>
      <c r="H2110" s="19" t="e">
        <v>#N/A</v>
      </c>
    </row>
    <row r="2111" spans="1:8" x14ac:dyDescent="0.35">
      <c r="A2111" s="7" t="e">
        <f>VLOOKUP(B2111,'Client Info'!$A:$B,2, FALSE)</f>
        <v>#N/A</v>
      </c>
      <c r="B2111" s="19">
        <f>'Client Info'!A2111</f>
        <v>0</v>
      </c>
      <c r="C2111" s="19" t="str">
        <f>(IF('Client Info'!M2111="","",(IF(YEARFRAC('Client Info'!M2111,Reference!$C$4)&lt;1,0,IF(AND(YEARFRAC('Client Info'!M2111,Reference!$C$4)&gt;=1,YEARFRAC('Client Info'!M2111,Reference!$C$4)&lt;=3),5,IF(AND(YEARFRAC('Client Info'!M2111,Reference!$C$4)&gt;=4,YEARFRAC('Client Info'!M2111,Reference!$C$4)&lt;=7),15,IF(YEARFRAC('Client Info'!M2111,Reference!$C$4)&gt;=8,25,IF(YEARFRAC('Client Info'!M2111,Reference!$C$4)=YEARFRAC('Client Info'!M2111,Reference!$C$4),0,0))))))))</f>
        <v/>
      </c>
      <c r="D2111" s="19">
        <f>IF(OR('Client Info'!J2111=Reference!$A$7),0,IF(OR(Reference!$A$5='Client Info'!J2111, 'Client Info'!J2111=Reference!$A$19,'Client Info'!J2111=Reference!$A$23,'Client Info'!J2111=Reference!$A$12),25, IF(OR('Client Info'!J2111=Reference!$A$6, 'Client Info'!J2111=Reference!$A$16),15, IF(OR('Client Info'!J2111=Reference!$A$4,'Client Info'!J2111=Reference!$A$13,'Client Info'!J2111=Reference!$A$17,),5,0))))</f>
        <v>0</v>
      </c>
      <c r="E2111" s="19">
        <f>IF('Client Info'!O2111&lt;Reference!$E$5,0,IF(AND('Client Info'!O2111&gt;=Reference!$E$5,'Client Info'!O2111&lt;Reference!$E$6),5,IF(AND('Client Info'!O2111&gt;=Reference!$E$6,'Client Info'!O2111&lt;Reference!$E$7),15,IF(Reference!$E$7&lt;='Client Info'!O2111,25))))</f>
        <v>0</v>
      </c>
      <c r="F2111" s="19">
        <f>IF(OR('Client Info'!R2111=Reference!$B$4,'Client Info'!R2111=Reference!$B$5,'Client Info'!R2111=Reference!$B$6),25,0)</f>
        <v>0</v>
      </c>
      <c r="G2111" s="19">
        <f t="shared" si="34"/>
        <v>0</v>
      </c>
      <c r="H2111" s="19" t="e">
        <v>#N/A</v>
      </c>
    </row>
    <row r="2112" spans="1:8" x14ac:dyDescent="0.35">
      <c r="A2112" s="7" t="e">
        <f>VLOOKUP(B2112,'Client Info'!$A:$B,2, FALSE)</f>
        <v>#N/A</v>
      </c>
      <c r="B2112" s="19">
        <f>'Client Info'!A2112</f>
        <v>0</v>
      </c>
      <c r="C2112" s="19" t="str">
        <f>(IF('Client Info'!M2112="","",(IF(YEARFRAC('Client Info'!M2112,Reference!$C$4)&lt;1,0,IF(AND(YEARFRAC('Client Info'!M2112,Reference!$C$4)&gt;=1,YEARFRAC('Client Info'!M2112,Reference!$C$4)&lt;=3),5,IF(AND(YEARFRAC('Client Info'!M2112,Reference!$C$4)&gt;=4,YEARFRAC('Client Info'!M2112,Reference!$C$4)&lt;=7),15,IF(YEARFRAC('Client Info'!M2112,Reference!$C$4)&gt;=8,25,IF(YEARFRAC('Client Info'!M2112,Reference!$C$4)=YEARFRAC('Client Info'!M2112,Reference!$C$4),0,0))))))))</f>
        <v/>
      </c>
      <c r="D2112" s="19">
        <f>IF(OR('Client Info'!J2112=Reference!$A$7),0,IF(OR(Reference!$A$5='Client Info'!J2112, 'Client Info'!J2112=Reference!$A$19,'Client Info'!J2112=Reference!$A$23,'Client Info'!J2112=Reference!$A$12),25, IF(OR('Client Info'!J2112=Reference!$A$6, 'Client Info'!J2112=Reference!$A$16),15, IF(OR('Client Info'!J2112=Reference!$A$4,'Client Info'!J2112=Reference!$A$13,'Client Info'!J2112=Reference!$A$17,),5,0))))</f>
        <v>0</v>
      </c>
      <c r="E2112" s="19">
        <f>IF('Client Info'!O2112&lt;Reference!$E$5,0,IF(AND('Client Info'!O2112&gt;=Reference!$E$5,'Client Info'!O2112&lt;Reference!$E$6),5,IF(AND('Client Info'!O2112&gt;=Reference!$E$6,'Client Info'!O2112&lt;Reference!$E$7),15,IF(Reference!$E$7&lt;='Client Info'!O2112,25))))</f>
        <v>0</v>
      </c>
      <c r="F2112" s="19">
        <f>IF(OR('Client Info'!R2112=Reference!$B$4,'Client Info'!R2112=Reference!$B$5,'Client Info'!R2112=Reference!$B$6),25,0)</f>
        <v>0</v>
      </c>
      <c r="G2112" s="19">
        <f t="shared" si="34"/>
        <v>0</v>
      </c>
      <c r="H2112" s="19" t="e">
        <v>#N/A</v>
      </c>
    </row>
    <row r="2113" spans="1:8" x14ac:dyDescent="0.35">
      <c r="A2113" s="7" t="e">
        <f>VLOOKUP(B2113,'Client Info'!$A:$B,2, FALSE)</f>
        <v>#N/A</v>
      </c>
      <c r="B2113" s="19">
        <f>'Client Info'!A2113</f>
        <v>0</v>
      </c>
      <c r="C2113" s="19" t="str">
        <f>(IF('Client Info'!M2113="","",(IF(YEARFRAC('Client Info'!M2113,Reference!$C$4)&lt;1,0,IF(AND(YEARFRAC('Client Info'!M2113,Reference!$C$4)&gt;=1,YEARFRAC('Client Info'!M2113,Reference!$C$4)&lt;=3),5,IF(AND(YEARFRAC('Client Info'!M2113,Reference!$C$4)&gt;=4,YEARFRAC('Client Info'!M2113,Reference!$C$4)&lt;=7),15,IF(YEARFRAC('Client Info'!M2113,Reference!$C$4)&gt;=8,25,IF(YEARFRAC('Client Info'!M2113,Reference!$C$4)=YEARFRAC('Client Info'!M2113,Reference!$C$4),0,0))))))))</f>
        <v/>
      </c>
      <c r="D2113" s="19">
        <f>IF(OR('Client Info'!J2113=Reference!$A$7),0,IF(OR(Reference!$A$5='Client Info'!J2113, 'Client Info'!J2113=Reference!$A$19,'Client Info'!J2113=Reference!$A$23,'Client Info'!J2113=Reference!$A$12),25, IF(OR('Client Info'!J2113=Reference!$A$6, 'Client Info'!J2113=Reference!$A$16),15, IF(OR('Client Info'!J2113=Reference!$A$4,'Client Info'!J2113=Reference!$A$13,'Client Info'!J2113=Reference!$A$17,),5,0))))</f>
        <v>0</v>
      </c>
      <c r="E2113" s="19">
        <f>IF('Client Info'!O2113&lt;Reference!$E$5,0,IF(AND('Client Info'!O2113&gt;=Reference!$E$5,'Client Info'!O2113&lt;Reference!$E$6),5,IF(AND('Client Info'!O2113&gt;=Reference!$E$6,'Client Info'!O2113&lt;Reference!$E$7),15,IF(Reference!$E$7&lt;='Client Info'!O2113,25))))</f>
        <v>0</v>
      </c>
      <c r="F2113" s="19">
        <f>IF(OR('Client Info'!R2113=Reference!$B$4,'Client Info'!R2113=Reference!$B$5,'Client Info'!R2113=Reference!$B$6),25,0)</f>
        <v>0</v>
      </c>
      <c r="G2113" s="19">
        <f t="shared" si="34"/>
        <v>0</v>
      </c>
      <c r="H2113" s="19" t="e">
        <v>#N/A</v>
      </c>
    </row>
    <row r="2114" spans="1:8" x14ac:dyDescent="0.35">
      <c r="A2114" s="7" t="e">
        <f>VLOOKUP(B2114,'Client Info'!$A:$B,2, FALSE)</f>
        <v>#N/A</v>
      </c>
      <c r="B2114" s="19">
        <f>'Client Info'!A2114</f>
        <v>0</v>
      </c>
      <c r="C2114" s="19" t="str">
        <f>(IF('Client Info'!M2114="","",(IF(YEARFRAC('Client Info'!M2114,Reference!$C$4)&lt;1,0,IF(AND(YEARFRAC('Client Info'!M2114,Reference!$C$4)&gt;=1,YEARFRAC('Client Info'!M2114,Reference!$C$4)&lt;=3),5,IF(AND(YEARFRAC('Client Info'!M2114,Reference!$C$4)&gt;=4,YEARFRAC('Client Info'!M2114,Reference!$C$4)&lt;=7),15,IF(YEARFRAC('Client Info'!M2114,Reference!$C$4)&gt;=8,25,IF(YEARFRAC('Client Info'!M2114,Reference!$C$4)=YEARFRAC('Client Info'!M2114,Reference!$C$4),0,0))))))))</f>
        <v/>
      </c>
      <c r="D2114" s="19">
        <f>IF(OR('Client Info'!J2114=Reference!$A$7),0,IF(OR(Reference!$A$5='Client Info'!J2114, 'Client Info'!J2114=Reference!$A$19,'Client Info'!J2114=Reference!$A$23,'Client Info'!J2114=Reference!$A$12),25, IF(OR('Client Info'!J2114=Reference!$A$6, 'Client Info'!J2114=Reference!$A$16),15, IF(OR('Client Info'!J2114=Reference!$A$4,'Client Info'!J2114=Reference!$A$13,'Client Info'!J2114=Reference!$A$17,),5,0))))</f>
        <v>0</v>
      </c>
      <c r="E2114" s="19">
        <f>IF('Client Info'!O2114&lt;Reference!$E$5,0,IF(AND('Client Info'!O2114&gt;=Reference!$E$5,'Client Info'!O2114&lt;Reference!$E$6),5,IF(AND('Client Info'!O2114&gt;=Reference!$E$6,'Client Info'!O2114&lt;Reference!$E$7),15,IF(Reference!$E$7&lt;='Client Info'!O2114,25))))</f>
        <v>0</v>
      </c>
      <c r="F2114" s="19">
        <f>IF(OR('Client Info'!R2114=Reference!$B$4,'Client Info'!R2114=Reference!$B$5,'Client Info'!R2114=Reference!$B$6),25,0)</f>
        <v>0</v>
      </c>
      <c r="G2114" s="19">
        <f t="shared" si="34"/>
        <v>0</v>
      </c>
      <c r="H2114" s="19" t="e">
        <v>#N/A</v>
      </c>
    </row>
    <row r="2115" spans="1:8" x14ac:dyDescent="0.35">
      <c r="A2115" s="7" t="e">
        <f>VLOOKUP(B2115,'Client Info'!$A:$B,2, FALSE)</f>
        <v>#N/A</v>
      </c>
      <c r="B2115" s="19">
        <f>'Client Info'!A2115</f>
        <v>0</v>
      </c>
      <c r="C2115" s="19" t="str">
        <f>(IF('Client Info'!M2115="","",(IF(YEARFRAC('Client Info'!M2115,Reference!$C$4)&lt;1,0,IF(AND(YEARFRAC('Client Info'!M2115,Reference!$C$4)&gt;=1,YEARFRAC('Client Info'!M2115,Reference!$C$4)&lt;=3),5,IF(AND(YEARFRAC('Client Info'!M2115,Reference!$C$4)&gt;=4,YEARFRAC('Client Info'!M2115,Reference!$C$4)&lt;=7),15,IF(YEARFRAC('Client Info'!M2115,Reference!$C$4)&gt;=8,25,IF(YEARFRAC('Client Info'!M2115,Reference!$C$4)=YEARFRAC('Client Info'!M2115,Reference!$C$4),0,0))))))))</f>
        <v/>
      </c>
      <c r="D2115" s="19">
        <f>IF(OR('Client Info'!J2115=Reference!$A$7),0,IF(OR(Reference!$A$5='Client Info'!J2115, 'Client Info'!J2115=Reference!$A$19,'Client Info'!J2115=Reference!$A$23,'Client Info'!J2115=Reference!$A$12),25, IF(OR('Client Info'!J2115=Reference!$A$6, 'Client Info'!J2115=Reference!$A$16),15, IF(OR('Client Info'!J2115=Reference!$A$4,'Client Info'!J2115=Reference!$A$13,'Client Info'!J2115=Reference!$A$17,),5,0))))</f>
        <v>0</v>
      </c>
      <c r="E2115" s="19">
        <f>IF('Client Info'!O2115&lt;Reference!$E$5,0,IF(AND('Client Info'!O2115&gt;=Reference!$E$5,'Client Info'!O2115&lt;Reference!$E$6),5,IF(AND('Client Info'!O2115&gt;=Reference!$E$6,'Client Info'!O2115&lt;Reference!$E$7),15,IF(Reference!$E$7&lt;='Client Info'!O2115,25))))</f>
        <v>0</v>
      </c>
      <c r="F2115" s="19">
        <f>IF(OR('Client Info'!R2115=Reference!$B$4,'Client Info'!R2115=Reference!$B$5,'Client Info'!R2115=Reference!$B$6),25,0)</f>
        <v>0</v>
      </c>
      <c r="G2115" s="19">
        <f t="shared" si="34"/>
        <v>0</v>
      </c>
      <c r="H2115" s="19" t="e">
        <v>#N/A</v>
      </c>
    </row>
    <row r="2116" spans="1:8" x14ac:dyDescent="0.35">
      <c r="A2116" s="7" t="e">
        <f>VLOOKUP(B2116,'Client Info'!$A:$B,2, FALSE)</f>
        <v>#N/A</v>
      </c>
      <c r="B2116" s="19">
        <f>'Client Info'!A2116</f>
        <v>0</v>
      </c>
      <c r="C2116" s="19" t="str">
        <f>(IF('Client Info'!M2116="","",(IF(YEARFRAC('Client Info'!M2116,Reference!$C$4)&lt;1,0,IF(AND(YEARFRAC('Client Info'!M2116,Reference!$C$4)&gt;=1,YEARFRAC('Client Info'!M2116,Reference!$C$4)&lt;=3),5,IF(AND(YEARFRAC('Client Info'!M2116,Reference!$C$4)&gt;=4,YEARFRAC('Client Info'!M2116,Reference!$C$4)&lt;=7),15,IF(YEARFRAC('Client Info'!M2116,Reference!$C$4)&gt;=8,25,IF(YEARFRAC('Client Info'!M2116,Reference!$C$4)=YEARFRAC('Client Info'!M2116,Reference!$C$4),0,0))))))))</f>
        <v/>
      </c>
      <c r="D2116" s="19">
        <f>IF(OR('Client Info'!J2116=Reference!$A$7),0,IF(OR(Reference!$A$5='Client Info'!J2116, 'Client Info'!J2116=Reference!$A$19,'Client Info'!J2116=Reference!$A$23,'Client Info'!J2116=Reference!$A$12),25, IF(OR('Client Info'!J2116=Reference!$A$6, 'Client Info'!J2116=Reference!$A$16),15, IF(OR('Client Info'!J2116=Reference!$A$4,'Client Info'!J2116=Reference!$A$13,'Client Info'!J2116=Reference!$A$17,),5,0))))</f>
        <v>0</v>
      </c>
      <c r="E2116" s="19">
        <f>IF('Client Info'!O2116&lt;Reference!$E$5,0,IF(AND('Client Info'!O2116&gt;=Reference!$E$5,'Client Info'!O2116&lt;Reference!$E$6),5,IF(AND('Client Info'!O2116&gt;=Reference!$E$6,'Client Info'!O2116&lt;Reference!$E$7),15,IF(Reference!$E$7&lt;='Client Info'!O2116,25))))</f>
        <v>0</v>
      </c>
      <c r="F2116" s="19">
        <f>IF(OR('Client Info'!R2116=Reference!$B$4,'Client Info'!R2116=Reference!$B$5,'Client Info'!R2116=Reference!$B$6),25,0)</f>
        <v>0</v>
      </c>
      <c r="G2116" s="19">
        <f t="shared" si="34"/>
        <v>0</v>
      </c>
      <c r="H2116" s="19" t="e">
        <v>#N/A</v>
      </c>
    </row>
    <row r="2117" spans="1:8" x14ac:dyDescent="0.35">
      <c r="A2117" s="7" t="e">
        <f>VLOOKUP(B2117,'Client Info'!$A:$B,2, FALSE)</f>
        <v>#N/A</v>
      </c>
      <c r="B2117" s="19">
        <f>'Client Info'!A2117</f>
        <v>0</v>
      </c>
      <c r="C2117" s="19" t="str">
        <f>(IF('Client Info'!M2117="","",(IF(YEARFRAC('Client Info'!M2117,Reference!$C$4)&lt;1,0,IF(AND(YEARFRAC('Client Info'!M2117,Reference!$C$4)&gt;=1,YEARFRAC('Client Info'!M2117,Reference!$C$4)&lt;=3),5,IF(AND(YEARFRAC('Client Info'!M2117,Reference!$C$4)&gt;=4,YEARFRAC('Client Info'!M2117,Reference!$C$4)&lt;=7),15,IF(YEARFRAC('Client Info'!M2117,Reference!$C$4)&gt;=8,25,IF(YEARFRAC('Client Info'!M2117,Reference!$C$4)=YEARFRAC('Client Info'!M2117,Reference!$C$4),0,0))))))))</f>
        <v/>
      </c>
      <c r="D2117" s="19">
        <f>IF(OR('Client Info'!J2117=Reference!$A$7),0,IF(OR(Reference!$A$5='Client Info'!J2117, 'Client Info'!J2117=Reference!$A$19,'Client Info'!J2117=Reference!$A$23,'Client Info'!J2117=Reference!$A$12),25, IF(OR('Client Info'!J2117=Reference!$A$6, 'Client Info'!J2117=Reference!$A$16),15, IF(OR('Client Info'!J2117=Reference!$A$4,'Client Info'!J2117=Reference!$A$13,'Client Info'!J2117=Reference!$A$17,),5,0))))</f>
        <v>0</v>
      </c>
      <c r="E2117" s="19">
        <f>IF('Client Info'!O2117&lt;Reference!$E$5,0,IF(AND('Client Info'!O2117&gt;=Reference!$E$5,'Client Info'!O2117&lt;Reference!$E$6),5,IF(AND('Client Info'!O2117&gt;=Reference!$E$6,'Client Info'!O2117&lt;Reference!$E$7),15,IF(Reference!$E$7&lt;='Client Info'!O2117,25))))</f>
        <v>0</v>
      </c>
      <c r="F2117" s="19">
        <f>IF(OR('Client Info'!R2117=Reference!$B$4,'Client Info'!R2117=Reference!$B$5,'Client Info'!R2117=Reference!$B$6),25,0)</f>
        <v>0</v>
      </c>
      <c r="G2117" s="19">
        <f t="shared" si="34"/>
        <v>0</v>
      </c>
      <c r="H2117" s="19" t="e">
        <v>#N/A</v>
      </c>
    </row>
    <row r="2118" spans="1:8" x14ac:dyDescent="0.35">
      <c r="A2118" s="7" t="e">
        <f>VLOOKUP(B2118,'Client Info'!$A:$B,2, FALSE)</f>
        <v>#N/A</v>
      </c>
      <c r="B2118" s="19">
        <f>'Client Info'!A2118</f>
        <v>0</v>
      </c>
      <c r="C2118" s="19" t="str">
        <f>(IF('Client Info'!M2118="","",(IF(YEARFRAC('Client Info'!M2118,Reference!$C$4)&lt;1,0,IF(AND(YEARFRAC('Client Info'!M2118,Reference!$C$4)&gt;=1,YEARFRAC('Client Info'!M2118,Reference!$C$4)&lt;=3),5,IF(AND(YEARFRAC('Client Info'!M2118,Reference!$C$4)&gt;=4,YEARFRAC('Client Info'!M2118,Reference!$C$4)&lt;=7),15,IF(YEARFRAC('Client Info'!M2118,Reference!$C$4)&gt;=8,25,IF(YEARFRAC('Client Info'!M2118,Reference!$C$4)=YEARFRAC('Client Info'!M2118,Reference!$C$4),0,0))))))))</f>
        <v/>
      </c>
      <c r="D2118" s="19">
        <f>IF(OR('Client Info'!J2118=Reference!$A$7),0,IF(OR(Reference!$A$5='Client Info'!J2118, 'Client Info'!J2118=Reference!$A$19,'Client Info'!J2118=Reference!$A$23,'Client Info'!J2118=Reference!$A$12),25, IF(OR('Client Info'!J2118=Reference!$A$6, 'Client Info'!J2118=Reference!$A$16),15, IF(OR('Client Info'!J2118=Reference!$A$4,'Client Info'!J2118=Reference!$A$13,'Client Info'!J2118=Reference!$A$17,),5,0))))</f>
        <v>0</v>
      </c>
      <c r="E2118" s="19">
        <f>IF('Client Info'!O2118&lt;Reference!$E$5,0,IF(AND('Client Info'!O2118&gt;=Reference!$E$5,'Client Info'!O2118&lt;Reference!$E$6),5,IF(AND('Client Info'!O2118&gt;=Reference!$E$6,'Client Info'!O2118&lt;Reference!$E$7),15,IF(Reference!$E$7&lt;='Client Info'!O2118,25))))</f>
        <v>0</v>
      </c>
      <c r="F2118" s="19">
        <f>IF(OR('Client Info'!R2118=Reference!$B$4,'Client Info'!R2118=Reference!$B$5,'Client Info'!R2118=Reference!$B$6),25,0)</f>
        <v>0</v>
      </c>
      <c r="G2118" s="19">
        <f t="shared" si="34"/>
        <v>0</v>
      </c>
      <c r="H2118" s="19" t="e">
        <v>#N/A</v>
      </c>
    </row>
    <row r="2119" spans="1:8" x14ac:dyDescent="0.35">
      <c r="A2119" s="7" t="e">
        <f>VLOOKUP(B2119,'Client Info'!$A:$B,2, FALSE)</f>
        <v>#N/A</v>
      </c>
      <c r="B2119" s="19">
        <f>'Client Info'!A2119</f>
        <v>0</v>
      </c>
      <c r="C2119" s="19" t="str">
        <f>(IF('Client Info'!M2119="","",(IF(YEARFRAC('Client Info'!M2119,Reference!$C$4)&lt;1,0,IF(AND(YEARFRAC('Client Info'!M2119,Reference!$C$4)&gt;=1,YEARFRAC('Client Info'!M2119,Reference!$C$4)&lt;=3),5,IF(AND(YEARFRAC('Client Info'!M2119,Reference!$C$4)&gt;=4,YEARFRAC('Client Info'!M2119,Reference!$C$4)&lt;=7),15,IF(YEARFRAC('Client Info'!M2119,Reference!$C$4)&gt;=8,25,IF(YEARFRAC('Client Info'!M2119,Reference!$C$4)=YEARFRAC('Client Info'!M2119,Reference!$C$4),0,0))))))))</f>
        <v/>
      </c>
      <c r="D2119" s="19">
        <f>IF(OR('Client Info'!J2119=Reference!$A$7),0,IF(OR(Reference!$A$5='Client Info'!J2119, 'Client Info'!J2119=Reference!$A$19,'Client Info'!J2119=Reference!$A$23,'Client Info'!J2119=Reference!$A$12),25, IF(OR('Client Info'!J2119=Reference!$A$6, 'Client Info'!J2119=Reference!$A$16),15, IF(OR('Client Info'!J2119=Reference!$A$4,'Client Info'!J2119=Reference!$A$13,'Client Info'!J2119=Reference!$A$17,),5,0))))</f>
        <v>0</v>
      </c>
      <c r="E2119" s="19">
        <f>IF('Client Info'!O2119&lt;Reference!$E$5,0,IF(AND('Client Info'!O2119&gt;=Reference!$E$5,'Client Info'!O2119&lt;Reference!$E$6),5,IF(AND('Client Info'!O2119&gt;=Reference!$E$6,'Client Info'!O2119&lt;Reference!$E$7),15,IF(Reference!$E$7&lt;='Client Info'!O2119,25))))</f>
        <v>0</v>
      </c>
      <c r="F2119" s="19">
        <f>IF(OR('Client Info'!R2119=Reference!$B$4,'Client Info'!R2119=Reference!$B$5,'Client Info'!R2119=Reference!$B$6),25,0)</f>
        <v>0</v>
      </c>
      <c r="G2119" s="19">
        <f t="shared" si="34"/>
        <v>0</v>
      </c>
      <c r="H2119" s="19" t="e">
        <v>#N/A</v>
      </c>
    </row>
    <row r="2120" spans="1:8" x14ac:dyDescent="0.35">
      <c r="A2120" s="7" t="e">
        <f>VLOOKUP(B2120,'Client Info'!$A:$B,2, FALSE)</f>
        <v>#N/A</v>
      </c>
      <c r="B2120" s="19">
        <f>'Client Info'!A2120</f>
        <v>0</v>
      </c>
      <c r="C2120" s="19" t="str">
        <f>(IF('Client Info'!M2120="","",(IF(YEARFRAC('Client Info'!M2120,Reference!$C$4)&lt;1,0,IF(AND(YEARFRAC('Client Info'!M2120,Reference!$C$4)&gt;=1,YEARFRAC('Client Info'!M2120,Reference!$C$4)&lt;=3),5,IF(AND(YEARFRAC('Client Info'!M2120,Reference!$C$4)&gt;=4,YEARFRAC('Client Info'!M2120,Reference!$C$4)&lt;=7),15,IF(YEARFRAC('Client Info'!M2120,Reference!$C$4)&gt;=8,25,IF(YEARFRAC('Client Info'!M2120,Reference!$C$4)=YEARFRAC('Client Info'!M2120,Reference!$C$4),0,0))))))))</f>
        <v/>
      </c>
      <c r="D2120" s="19">
        <f>IF(OR('Client Info'!J2120=Reference!$A$7),0,IF(OR(Reference!$A$5='Client Info'!J2120, 'Client Info'!J2120=Reference!$A$19,'Client Info'!J2120=Reference!$A$23,'Client Info'!J2120=Reference!$A$12),25, IF(OR('Client Info'!J2120=Reference!$A$6, 'Client Info'!J2120=Reference!$A$16),15, IF(OR('Client Info'!J2120=Reference!$A$4,'Client Info'!J2120=Reference!$A$13,'Client Info'!J2120=Reference!$A$17,),5,0))))</f>
        <v>0</v>
      </c>
      <c r="E2120" s="19">
        <f>IF('Client Info'!O2120&lt;Reference!$E$5,0,IF(AND('Client Info'!O2120&gt;=Reference!$E$5,'Client Info'!O2120&lt;Reference!$E$6),5,IF(AND('Client Info'!O2120&gt;=Reference!$E$6,'Client Info'!O2120&lt;Reference!$E$7),15,IF(Reference!$E$7&lt;='Client Info'!O2120,25))))</f>
        <v>0</v>
      </c>
      <c r="F2120" s="19">
        <f>IF(OR('Client Info'!R2120=Reference!$B$4,'Client Info'!R2120=Reference!$B$5,'Client Info'!R2120=Reference!$B$6),25,0)</f>
        <v>0</v>
      </c>
      <c r="G2120" s="19">
        <f t="shared" si="34"/>
        <v>0</v>
      </c>
      <c r="H2120" s="19" t="e">
        <v>#N/A</v>
      </c>
    </row>
    <row r="2121" spans="1:8" x14ac:dyDescent="0.35">
      <c r="A2121" s="7" t="e">
        <f>VLOOKUP(B2121,'Client Info'!$A:$B,2, FALSE)</f>
        <v>#N/A</v>
      </c>
      <c r="B2121" s="19">
        <f>'Client Info'!A2121</f>
        <v>0</v>
      </c>
      <c r="C2121" s="19" t="str">
        <f>(IF('Client Info'!M2121="","",(IF(YEARFRAC('Client Info'!M2121,Reference!$C$4)&lt;1,0,IF(AND(YEARFRAC('Client Info'!M2121,Reference!$C$4)&gt;=1,YEARFRAC('Client Info'!M2121,Reference!$C$4)&lt;=3),5,IF(AND(YEARFRAC('Client Info'!M2121,Reference!$C$4)&gt;=4,YEARFRAC('Client Info'!M2121,Reference!$C$4)&lt;=7),15,IF(YEARFRAC('Client Info'!M2121,Reference!$C$4)&gt;=8,25,IF(YEARFRAC('Client Info'!M2121,Reference!$C$4)=YEARFRAC('Client Info'!M2121,Reference!$C$4),0,0))))))))</f>
        <v/>
      </c>
      <c r="D2121" s="19">
        <f>IF(OR('Client Info'!J2121=Reference!$A$7),0,IF(OR(Reference!$A$5='Client Info'!J2121, 'Client Info'!J2121=Reference!$A$19,'Client Info'!J2121=Reference!$A$23,'Client Info'!J2121=Reference!$A$12),25, IF(OR('Client Info'!J2121=Reference!$A$6, 'Client Info'!J2121=Reference!$A$16),15, IF(OR('Client Info'!J2121=Reference!$A$4,'Client Info'!J2121=Reference!$A$13,'Client Info'!J2121=Reference!$A$17,),5,0))))</f>
        <v>0</v>
      </c>
      <c r="E2121" s="19">
        <f>IF('Client Info'!O2121&lt;Reference!$E$5,0,IF(AND('Client Info'!O2121&gt;=Reference!$E$5,'Client Info'!O2121&lt;Reference!$E$6),5,IF(AND('Client Info'!O2121&gt;=Reference!$E$6,'Client Info'!O2121&lt;Reference!$E$7),15,IF(Reference!$E$7&lt;='Client Info'!O2121,25))))</f>
        <v>0</v>
      </c>
      <c r="F2121" s="19">
        <f>IF(OR('Client Info'!R2121=Reference!$B$4,'Client Info'!R2121=Reference!$B$5,'Client Info'!R2121=Reference!$B$6),25,0)</f>
        <v>0</v>
      </c>
      <c r="G2121" s="19">
        <f t="shared" si="34"/>
        <v>0</v>
      </c>
      <c r="H2121" s="19" t="e">
        <v>#N/A</v>
      </c>
    </row>
    <row r="2122" spans="1:8" x14ac:dyDescent="0.35">
      <c r="A2122" s="7" t="e">
        <f>VLOOKUP(B2122,'Client Info'!$A:$B,2, FALSE)</f>
        <v>#N/A</v>
      </c>
      <c r="B2122" s="19">
        <f>'Client Info'!A2122</f>
        <v>0</v>
      </c>
      <c r="C2122" s="19" t="str">
        <f>(IF('Client Info'!M2122="","",(IF(YEARFRAC('Client Info'!M2122,Reference!$C$4)&lt;1,0,IF(AND(YEARFRAC('Client Info'!M2122,Reference!$C$4)&gt;=1,YEARFRAC('Client Info'!M2122,Reference!$C$4)&lt;=3),5,IF(AND(YEARFRAC('Client Info'!M2122,Reference!$C$4)&gt;=4,YEARFRAC('Client Info'!M2122,Reference!$C$4)&lt;=7),15,IF(YEARFRAC('Client Info'!M2122,Reference!$C$4)&gt;=8,25,IF(YEARFRAC('Client Info'!M2122,Reference!$C$4)=YEARFRAC('Client Info'!M2122,Reference!$C$4),0,0))))))))</f>
        <v/>
      </c>
      <c r="D2122" s="19">
        <f>IF(OR('Client Info'!J2122=Reference!$A$7),0,IF(OR(Reference!$A$5='Client Info'!J2122, 'Client Info'!J2122=Reference!$A$19,'Client Info'!J2122=Reference!$A$23,'Client Info'!J2122=Reference!$A$12),25, IF(OR('Client Info'!J2122=Reference!$A$6, 'Client Info'!J2122=Reference!$A$16),15, IF(OR('Client Info'!J2122=Reference!$A$4,'Client Info'!J2122=Reference!$A$13,'Client Info'!J2122=Reference!$A$17,),5,0))))</f>
        <v>0</v>
      </c>
      <c r="E2122" s="19">
        <f>IF('Client Info'!O2122&lt;Reference!$E$5,0,IF(AND('Client Info'!O2122&gt;=Reference!$E$5,'Client Info'!O2122&lt;Reference!$E$6),5,IF(AND('Client Info'!O2122&gt;=Reference!$E$6,'Client Info'!O2122&lt;Reference!$E$7),15,IF(Reference!$E$7&lt;='Client Info'!O2122,25))))</f>
        <v>0</v>
      </c>
      <c r="F2122" s="19">
        <f>IF(OR('Client Info'!R2122=Reference!$B$4,'Client Info'!R2122=Reference!$B$5,'Client Info'!R2122=Reference!$B$6),25,0)</f>
        <v>0</v>
      </c>
      <c r="G2122" s="19">
        <f t="shared" si="34"/>
        <v>0</v>
      </c>
      <c r="H2122" s="19" t="e">
        <v>#N/A</v>
      </c>
    </row>
    <row r="2123" spans="1:8" x14ac:dyDescent="0.35">
      <c r="A2123" s="7" t="e">
        <f>VLOOKUP(B2123,'Client Info'!$A:$B,2, FALSE)</f>
        <v>#N/A</v>
      </c>
      <c r="B2123" s="19">
        <f>'Client Info'!A2123</f>
        <v>0</v>
      </c>
      <c r="C2123" s="19" t="str">
        <f>(IF('Client Info'!M2123="","",(IF(YEARFRAC('Client Info'!M2123,Reference!$C$4)&lt;1,0,IF(AND(YEARFRAC('Client Info'!M2123,Reference!$C$4)&gt;=1,YEARFRAC('Client Info'!M2123,Reference!$C$4)&lt;=3),5,IF(AND(YEARFRAC('Client Info'!M2123,Reference!$C$4)&gt;=4,YEARFRAC('Client Info'!M2123,Reference!$C$4)&lt;=7),15,IF(YEARFRAC('Client Info'!M2123,Reference!$C$4)&gt;=8,25,IF(YEARFRAC('Client Info'!M2123,Reference!$C$4)=YEARFRAC('Client Info'!M2123,Reference!$C$4),0,0))))))))</f>
        <v/>
      </c>
      <c r="D2123" s="19">
        <f>IF(OR('Client Info'!J2123=Reference!$A$7),0,IF(OR(Reference!$A$5='Client Info'!J2123, 'Client Info'!J2123=Reference!$A$19,'Client Info'!J2123=Reference!$A$23,'Client Info'!J2123=Reference!$A$12),25, IF(OR('Client Info'!J2123=Reference!$A$6, 'Client Info'!J2123=Reference!$A$16),15, IF(OR('Client Info'!J2123=Reference!$A$4,'Client Info'!J2123=Reference!$A$13,'Client Info'!J2123=Reference!$A$17,),5,0))))</f>
        <v>0</v>
      </c>
      <c r="E2123" s="19">
        <f>IF('Client Info'!O2123&lt;Reference!$E$5,0,IF(AND('Client Info'!O2123&gt;=Reference!$E$5,'Client Info'!O2123&lt;Reference!$E$6),5,IF(AND('Client Info'!O2123&gt;=Reference!$E$6,'Client Info'!O2123&lt;Reference!$E$7),15,IF(Reference!$E$7&lt;='Client Info'!O2123,25))))</f>
        <v>0</v>
      </c>
      <c r="F2123" s="19">
        <f>IF(OR('Client Info'!R2123=Reference!$B$4,'Client Info'!R2123=Reference!$B$5,'Client Info'!R2123=Reference!$B$6),25,0)</f>
        <v>0</v>
      </c>
      <c r="G2123" s="19">
        <f t="shared" si="34"/>
        <v>0</v>
      </c>
      <c r="H2123" s="19" t="e">
        <v>#N/A</v>
      </c>
    </row>
    <row r="2124" spans="1:8" x14ac:dyDescent="0.35">
      <c r="A2124" s="7" t="e">
        <f>VLOOKUP(B2124,'Client Info'!$A:$B,2, FALSE)</f>
        <v>#N/A</v>
      </c>
      <c r="B2124" s="19">
        <f>'Client Info'!A2124</f>
        <v>0</v>
      </c>
      <c r="C2124" s="19" t="str">
        <f>(IF('Client Info'!M2124="","",(IF(YEARFRAC('Client Info'!M2124,Reference!$C$4)&lt;1,0,IF(AND(YEARFRAC('Client Info'!M2124,Reference!$C$4)&gt;=1,YEARFRAC('Client Info'!M2124,Reference!$C$4)&lt;=3),5,IF(AND(YEARFRAC('Client Info'!M2124,Reference!$C$4)&gt;=4,YEARFRAC('Client Info'!M2124,Reference!$C$4)&lt;=7),15,IF(YEARFRAC('Client Info'!M2124,Reference!$C$4)&gt;=8,25,IF(YEARFRAC('Client Info'!M2124,Reference!$C$4)=YEARFRAC('Client Info'!M2124,Reference!$C$4),0,0))))))))</f>
        <v/>
      </c>
      <c r="D2124" s="19">
        <f>IF(OR('Client Info'!J2124=Reference!$A$7),0,IF(OR(Reference!$A$5='Client Info'!J2124, 'Client Info'!J2124=Reference!$A$19,'Client Info'!J2124=Reference!$A$23,'Client Info'!J2124=Reference!$A$12),25, IF(OR('Client Info'!J2124=Reference!$A$6, 'Client Info'!J2124=Reference!$A$16),15, IF(OR('Client Info'!J2124=Reference!$A$4,'Client Info'!J2124=Reference!$A$13,'Client Info'!J2124=Reference!$A$17,),5,0))))</f>
        <v>0</v>
      </c>
      <c r="E2124" s="19">
        <f>IF('Client Info'!O2124&lt;Reference!$E$5,0,IF(AND('Client Info'!O2124&gt;=Reference!$E$5,'Client Info'!O2124&lt;Reference!$E$6),5,IF(AND('Client Info'!O2124&gt;=Reference!$E$6,'Client Info'!O2124&lt;Reference!$E$7),15,IF(Reference!$E$7&lt;='Client Info'!O2124,25))))</f>
        <v>0</v>
      </c>
      <c r="F2124" s="19">
        <f>IF(OR('Client Info'!R2124=Reference!$B$4,'Client Info'!R2124=Reference!$B$5,'Client Info'!R2124=Reference!$B$6),25,0)</f>
        <v>0</v>
      </c>
      <c r="G2124" s="19">
        <f t="shared" si="34"/>
        <v>0</v>
      </c>
      <c r="H2124" s="19" t="e">
        <v>#N/A</v>
      </c>
    </row>
    <row r="2125" spans="1:8" x14ac:dyDescent="0.35">
      <c r="A2125" s="7" t="e">
        <f>VLOOKUP(B2125,'Client Info'!$A:$B,2, FALSE)</f>
        <v>#N/A</v>
      </c>
      <c r="B2125" s="19">
        <f>'Client Info'!A2125</f>
        <v>0</v>
      </c>
      <c r="C2125" s="19" t="str">
        <f>(IF('Client Info'!M2125="","",(IF(YEARFRAC('Client Info'!M2125,Reference!$C$4)&lt;1,0,IF(AND(YEARFRAC('Client Info'!M2125,Reference!$C$4)&gt;=1,YEARFRAC('Client Info'!M2125,Reference!$C$4)&lt;=3),5,IF(AND(YEARFRAC('Client Info'!M2125,Reference!$C$4)&gt;=4,YEARFRAC('Client Info'!M2125,Reference!$C$4)&lt;=7),15,IF(YEARFRAC('Client Info'!M2125,Reference!$C$4)&gt;=8,25,IF(YEARFRAC('Client Info'!M2125,Reference!$C$4)=YEARFRAC('Client Info'!M2125,Reference!$C$4),0,0))))))))</f>
        <v/>
      </c>
      <c r="D2125" s="19">
        <f>IF(OR('Client Info'!J2125=Reference!$A$7),0,IF(OR(Reference!$A$5='Client Info'!J2125, 'Client Info'!J2125=Reference!$A$19,'Client Info'!J2125=Reference!$A$23,'Client Info'!J2125=Reference!$A$12),25, IF(OR('Client Info'!J2125=Reference!$A$6, 'Client Info'!J2125=Reference!$A$16),15, IF(OR('Client Info'!J2125=Reference!$A$4,'Client Info'!J2125=Reference!$A$13,'Client Info'!J2125=Reference!$A$17,),5,0))))</f>
        <v>0</v>
      </c>
      <c r="E2125" s="19">
        <f>IF('Client Info'!O2125&lt;Reference!$E$5,0,IF(AND('Client Info'!O2125&gt;=Reference!$E$5,'Client Info'!O2125&lt;Reference!$E$6),5,IF(AND('Client Info'!O2125&gt;=Reference!$E$6,'Client Info'!O2125&lt;Reference!$E$7),15,IF(Reference!$E$7&lt;='Client Info'!O2125,25))))</f>
        <v>0</v>
      </c>
      <c r="F2125" s="19">
        <f>IF(OR('Client Info'!R2125=Reference!$B$4,'Client Info'!R2125=Reference!$B$5,'Client Info'!R2125=Reference!$B$6),25,0)</f>
        <v>0</v>
      </c>
      <c r="G2125" s="19">
        <f t="shared" si="34"/>
        <v>0</v>
      </c>
      <c r="H2125" s="19" t="e">
        <v>#N/A</v>
      </c>
    </row>
    <row r="2126" spans="1:8" x14ac:dyDescent="0.35">
      <c r="A2126" s="7" t="e">
        <f>VLOOKUP(B2126,'Client Info'!$A:$B,2, FALSE)</f>
        <v>#N/A</v>
      </c>
      <c r="B2126" s="19">
        <f>'Client Info'!A2126</f>
        <v>0</v>
      </c>
      <c r="C2126" s="19" t="str">
        <f>(IF('Client Info'!M2126="","",(IF(YEARFRAC('Client Info'!M2126,Reference!$C$4)&lt;1,0,IF(AND(YEARFRAC('Client Info'!M2126,Reference!$C$4)&gt;=1,YEARFRAC('Client Info'!M2126,Reference!$C$4)&lt;=3),5,IF(AND(YEARFRAC('Client Info'!M2126,Reference!$C$4)&gt;=4,YEARFRAC('Client Info'!M2126,Reference!$C$4)&lt;=7),15,IF(YEARFRAC('Client Info'!M2126,Reference!$C$4)&gt;=8,25,IF(YEARFRAC('Client Info'!M2126,Reference!$C$4)=YEARFRAC('Client Info'!M2126,Reference!$C$4),0,0))))))))</f>
        <v/>
      </c>
      <c r="D2126" s="19">
        <f>IF(OR('Client Info'!J2126=Reference!$A$7),0,IF(OR(Reference!$A$5='Client Info'!J2126, 'Client Info'!J2126=Reference!$A$19,'Client Info'!J2126=Reference!$A$23,'Client Info'!J2126=Reference!$A$12),25, IF(OR('Client Info'!J2126=Reference!$A$6, 'Client Info'!J2126=Reference!$A$16),15, IF(OR('Client Info'!J2126=Reference!$A$4,'Client Info'!J2126=Reference!$A$13,'Client Info'!J2126=Reference!$A$17,),5,0))))</f>
        <v>0</v>
      </c>
      <c r="E2126" s="19">
        <f>IF('Client Info'!O2126&lt;Reference!$E$5,0,IF(AND('Client Info'!O2126&gt;=Reference!$E$5,'Client Info'!O2126&lt;Reference!$E$6),5,IF(AND('Client Info'!O2126&gt;=Reference!$E$6,'Client Info'!O2126&lt;Reference!$E$7),15,IF(Reference!$E$7&lt;='Client Info'!O2126,25))))</f>
        <v>0</v>
      </c>
      <c r="F2126" s="19">
        <f>IF(OR('Client Info'!R2126=Reference!$B$4,'Client Info'!R2126=Reference!$B$5,'Client Info'!R2126=Reference!$B$6),25,0)</f>
        <v>0</v>
      </c>
      <c r="G2126" s="19">
        <f t="shared" si="34"/>
        <v>0</v>
      </c>
      <c r="H2126" s="19" t="e">
        <v>#N/A</v>
      </c>
    </row>
    <row r="2127" spans="1:8" x14ac:dyDescent="0.35">
      <c r="A2127" s="7" t="e">
        <f>VLOOKUP(B2127,'Client Info'!$A:$B,2, FALSE)</f>
        <v>#N/A</v>
      </c>
      <c r="B2127" s="19">
        <f>'Client Info'!A2127</f>
        <v>0</v>
      </c>
      <c r="C2127" s="19" t="str">
        <f>(IF('Client Info'!M2127="","",(IF(YEARFRAC('Client Info'!M2127,Reference!$C$4)&lt;1,0,IF(AND(YEARFRAC('Client Info'!M2127,Reference!$C$4)&gt;=1,YEARFRAC('Client Info'!M2127,Reference!$C$4)&lt;=3),5,IF(AND(YEARFRAC('Client Info'!M2127,Reference!$C$4)&gt;=4,YEARFRAC('Client Info'!M2127,Reference!$C$4)&lt;=7),15,IF(YEARFRAC('Client Info'!M2127,Reference!$C$4)&gt;=8,25,IF(YEARFRAC('Client Info'!M2127,Reference!$C$4)=YEARFRAC('Client Info'!M2127,Reference!$C$4),0,0))))))))</f>
        <v/>
      </c>
      <c r="D2127" s="19">
        <f>IF(OR('Client Info'!J2127=Reference!$A$7),0,IF(OR(Reference!$A$5='Client Info'!J2127, 'Client Info'!J2127=Reference!$A$19,'Client Info'!J2127=Reference!$A$23,'Client Info'!J2127=Reference!$A$12),25, IF(OR('Client Info'!J2127=Reference!$A$6, 'Client Info'!J2127=Reference!$A$16),15, IF(OR('Client Info'!J2127=Reference!$A$4,'Client Info'!J2127=Reference!$A$13,'Client Info'!J2127=Reference!$A$17,),5,0))))</f>
        <v>0</v>
      </c>
      <c r="E2127" s="19">
        <f>IF('Client Info'!O2127&lt;Reference!$E$5,0,IF(AND('Client Info'!O2127&gt;=Reference!$E$5,'Client Info'!O2127&lt;Reference!$E$6),5,IF(AND('Client Info'!O2127&gt;=Reference!$E$6,'Client Info'!O2127&lt;Reference!$E$7),15,IF(Reference!$E$7&lt;='Client Info'!O2127,25))))</f>
        <v>0</v>
      </c>
      <c r="F2127" s="19">
        <f>IF(OR('Client Info'!R2127=Reference!$B$4,'Client Info'!R2127=Reference!$B$5,'Client Info'!R2127=Reference!$B$6),25,0)</f>
        <v>0</v>
      </c>
      <c r="G2127" s="19">
        <f t="shared" si="34"/>
        <v>0</v>
      </c>
      <c r="H2127" s="19" t="e">
        <v>#N/A</v>
      </c>
    </row>
    <row r="2128" spans="1:8" x14ac:dyDescent="0.35">
      <c r="A2128" s="7" t="e">
        <f>VLOOKUP(B2128,'Client Info'!$A:$B,2, FALSE)</f>
        <v>#N/A</v>
      </c>
      <c r="B2128" s="19">
        <f>'Client Info'!A2128</f>
        <v>0</v>
      </c>
      <c r="C2128" s="19" t="str">
        <f>(IF('Client Info'!M2128="","",(IF(YEARFRAC('Client Info'!M2128,Reference!$C$4)&lt;1,0,IF(AND(YEARFRAC('Client Info'!M2128,Reference!$C$4)&gt;=1,YEARFRAC('Client Info'!M2128,Reference!$C$4)&lt;=3),5,IF(AND(YEARFRAC('Client Info'!M2128,Reference!$C$4)&gt;=4,YEARFRAC('Client Info'!M2128,Reference!$C$4)&lt;=7),15,IF(YEARFRAC('Client Info'!M2128,Reference!$C$4)&gt;=8,25,IF(YEARFRAC('Client Info'!M2128,Reference!$C$4)=YEARFRAC('Client Info'!M2128,Reference!$C$4),0,0))))))))</f>
        <v/>
      </c>
      <c r="D2128" s="19">
        <f>IF(OR('Client Info'!J2128=Reference!$A$7),0,IF(OR(Reference!$A$5='Client Info'!J2128, 'Client Info'!J2128=Reference!$A$19,'Client Info'!J2128=Reference!$A$23,'Client Info'!J2128=Reference!$A$12),25, IF(OR('Client Info'!J2128=Reference!$A$6, 'Client Info'!J2128=Reference!$A$16),15, IF(OR('Client Info'!J2128=Reference!$A$4,'Client Info'!J2128=Reference!$A$13,'Client Info'!J2128=Reference!$A$17,),5,0))))</f>
        <v>0</v>
      </c>
      <c r="E2128" s="19">
        <f>IF('Client Info'!O2128&lt;Reference!$E$5,0,IF(AND('Client Info'!O2128&gt;=Reference!$E$5,'Client Info'!O2128&lt;Reference!$E$6),5,IF(AND('Client Info'!O2128&gt;=Reference!$E$6,'Client Info'!O2128&lt;Reference!$E$7),15,IF(Reference!$E$7&lt;='Client Info'!O2128,25))))</f>
        <v>0</v>
      </c>
      <c r="F2128" s="19">
        <f>IF(OR('Client Info'!R2128=Reference!$B$4,'Client Info'!R2128=Reference!$B$5,'Client Info'!R2128=Reference!$B$6),25,0)</f>
        <v>0</v>
      </c>
      <c r="G2128" s="19">
        <f t="shared" si="34"/>
        <v>0</v>
      </c>
      <c r="H2128" s="19" t="e">
        <v>#N/A</v>
      </c>
    </row>
    <row r="2129" spans="1:8" x14ac:dyDescent="0.35">
      <c r="A2129" s="7" t="e">
        <f>VLOOKUP(B2129,'Client Info'!$A:$B,2, FALSE)</f>
        <v>#N/A</v>
      </c>
      <c r="B2129" s="19">
        <f>'Client Info'!A2129</f>
        <v>0</v>
      </c>
      <c r="C2129" s="19" t="str">
        <f>(IF('Client Info'!M2129="","",(IF(YEARFRAC('Client Info'!M2129,Reference!$C$4)&lt;1,0,IF(AND(YEARFRAC('Client Info'!M2129,Reference!$C$4)&gt;=1,YEARFRAC('Client Info'!M2129,Reference!$C$4)&lt;=3),5,IF(AND(YEARFRAC('Client Info'!M2129,Reference!$C$4)&gt;=4,YEARFRAC('Client Info'!M2129,Reference!$C$4)&lt;=7),15,IF(YEARFRAC('Client Info'!M2129,Reference!$C$4)&gt;=8,25,IF(YEARFRAC('Client Info'!M2129,Reference!$C$4)=YEARFRAC('Client Info'!M2129,Reference!$C$4),0,0))))))))</f>
        <v/>
      </c>
      <c r="D2129" s="19">
        <f>IF(OR('Client Info'!J2129=Reference!$A$7),0,IF(OR(Reference!$A$5='Client Info'!J2129, 'Client Info'!J2129=Reference!$A$19,'Client Info'!J2129=Reference!$A$23,'Client Info'!J2129=Reference!$A$12),25, IF(OR('Client Info'!J2129=Reference!$A$6, 'Client Info'!J2129=Reference!$A$16),15, IF(OR('Client Info'!J2129=Reference!$A$4,'Client Info'!J2129=Reference!$A$13,'Client Info'!J2129=Reference!$A$17,),5,0))))</f>
        <v>0</v>
      </c>
      <c r="E2129" s="19">
        <f>IF('Client Info'!O2129&lt;Reference!$E$5,0,IF(AND('Client Info'!O2129&gt;=Reference!$E$5,'Client Info'!O2129&lt;Reference!$E$6),5,IF(AND('Client Info'!O2129&gt;=Reference!$E$6,'Client Info'!O2129&lt;Reference!$E$7),15,IF(Reference!$E$7&lt;='Client Info'!O2129,25))))</f>
        <v>0</v>
      </c>
      <c r="F2129" s="19">
        <f>IF(OR('Client Info'!R2129=Reference!$B$4,'Client Info'!R2129=Reference!$B$5,'Client Info'!R2129=Reference!$B$6),25,0)</f>
        <v>0</v>
      </c>
      <c r="G2129" s="19">
        <f t="shared" si="34"/>
        <v>0</v>
      </c>
      <c r="H2129" s="19" t="e">
        <v>#N/A</v>
      </c>
    </row>
    <row r="2130" spans="1:8" x14ac:dyDescent="0.35">
      <c r="A2130" s="7" t="e">
        <f>VLOOKUP(B2130,'Client Info'!$A:$B,2, FALSE)</f>
        <v>#N/A</v>
      </c>
      <c r="B2130" s="19">
        <f>'Client Info'!A2130</f>
        <v>0</v>
      </c>
      <c r="C2130" s="19" t="str">
        <f>(IF('Client Info'!M2130="","",(IF(YEARFRAC('Client Info'!M2130,Reference!$C$4)&lt;1,0,IF(AND(YEARFRAC('Client Info'!M2130,Reference!$C$4)&gt;=1,YEARFRAC('Client Info'!M2130,Reference!$C$4)&lt;=3),5,IF(AND(YEARFRAC('Client Info'!M2130,Reference!$C$4)&gt;=4,YEARFRAC('Client Info'!M2130,Reference!$C$4)&lt;=7),15,IF(YEARFRAC('Client Info'!M2130,Reference!$C$4)&gt;=8,25,IF(YEARFRAC('Client Info'!M2130,Reference!$C$4)=YEARFRAC('Client Info'!M2130,Reference!$C$4),0,0))))))))</f>
        <v/>
      </c>
      <c r="D2130" s="19">
        <f>IF(OR('Client Info'!J2130=Reference!$A$7),0,IF(OR(Reference!$A$5='Client Info'!J2130, 'Client Info'!J2130=Reference!$A$19,'Client Info'!J2130=Reference!$A$23,'Client Info'!J2130=Reference!$A$12),25, IF(OR('Client Info'!J2130=Reference!$A$6, 'Client Info'!J2130=Reference!$A$16),15, IF(OR('Client Info'!J2130=Reference!$A$4,'Client Info'!J2130=Reference!$A$13,'Client Info'!J2130=Reference!$A$17,),5,0))))</f>
        <v>0</v>
      </c>
      <c r="E2130" s="19">
        <f>IF('Client Info'!O2130&lt;Reference!$E$5,0,IF(AND('Client Info'!O2130&gt;=Reference!$E$5,'Client Info'!O2130&lt;Reference!$E$6),5,IF(AND('Client Info'!O2130&gt;=Reference!$E$6,'Client Info'!O2130&lt;Reference!$E$7),15,IF(Reference!$E$7&lt;='Client Info'!O2130,25))))</f>
        <v>0</v>
      </c>
      <c r="F2130" s="19">
        <f>IF(OR('Client Info'!R2130=Reference!$B$4,'Client Info'!R2130=Reference!$B$5,'Client Info'!R2130=Reference!$B$6),25,0)</f>
        <v>0</v>
      </c>
      <c r="G2130" s="19">
        <f t="shared" si="34"/>
        <v>0</v>
      </c>
      <c r="H2130" s="19" t="e">
        <v>#N/A</v>
      </c>
    </row>
    <row r="2131" spans="1:8" x14ac:dyDescent="0.35">
      <c r="A2131" s="7" t="e">
        <f>VLOOKUP(B2131,'Client Info'!$A:$B,2, FALSE)</f>
        <v>#N/A</v>
      </c>
      <c r="B2131" s="19">
        <f>'Client Info'!A2131</f>
        <v>0</v>
      </c>
      <c r="C2131" s="19" t="str">
        <f>(IF('Client Info'!M2131="","",(IF(YEARFRAC('Client Info'!M2131,Reference!$C$4)&lt;1,0,IF(AND(YEARFRAC('Client Info'!M2131,Reference!$C$4)&gt;=1,YEARFRAC('Client Info'!M2131,Reference!$C$4)&lt;=3),5,IF(AND(YEARFRAC('Client Info'!M2131,Reference!$C$4)&gt;=4,YEARFRAC('Client Info'!M2131,Reference!$C$4)&lt;=7),15,IF(YEARFRAC('Client Info'!M2131,Reference!$C$4)&gt;=8,25,IF(YEARFRAC('Client Info'!M2131,Reference!$C$4)=YEARFRAC('Client Info'!M2131,Reference!$C$4),0,0))))))))</f>
        <v/>
      </c>
      <c r="D2131" s="19">
        <f>IF(OR('Client Info'!J2131=Reference!$A$7),0,IF(OR(Reference!$A$5='Client Info'!J2131, 'Client Info'!J2131=Reference!$A$19,'Client Info'!J2131=Reference!$A$23,'Client Info'!J2131=Reference!$A$12),25, IF(OR('Client Info'!J2131=Reference!$A$6, 'Client Info'!J2131=Reference!$A$16),15, IF(OR('Client Info'!J2131=Reference!$A$4,'Client Info'!J2131=Reference!$A$13,'Client Info'!J2131=Reference!$A$17,),5,0))))</f>
        <v>0</v>
      </c>
      <c r="E2131" s="19">
        <f>IF('Client Info'!O2131&lt;Reference!$E$5,0,IF(AND('Client Info'!O2131&gt;=Reference!$E$5,'Client Info'!O2131&lt;Reference!$E$6),5,IF(AND('Client Info'!O2131&gt;=Reference!$E$6,'Client Info'!O2131&lt;Reference!$E$7),15,IF(Reference!$E$7&lt;='Client Info'!O2131,25))))</f>
        <v>0</v>
      </c>
      <c r="F2131" s="19">
        <f>IF(OR('Client Info'!R2131=Reference!$B$4,'Client Info'!R2131=Reference!$B$5,'Client Info'!R2131=Reference!$B$6),25,0)</f>
        <v>0</v>
      </c>
      <c r="G2131" s="19">
        <f t="shared" si="34"/>
        <v>0</v>
      </c>
      <c r="H2131" s="19" t="e">
        <v>#N/A</v>
      </c>
    </row>
    <row r="2132" spans="1:8" x14ac:dyDescent="0.35">
      <c r="A2132" s="7" t="e">
        <f>VLOOKUP(B2132,'Client Info'!$A:$B,2, FALSE)</f>
        <v>#N/A</v>
      </c>
      <c r="B2132" s="19">
        <f>'Client Info'!A2132</f>
        <v>0</v>
      </c>
      <c r="C2132" s="19" t="str">
        <f>(IF('Client Info'!M2132="","",(IF(YEARFRAC('Client Info'!M2132,Reference!$C$4)&lt;1,0,IF(AND(YEARFRAC('Client Info'!M2132,Reference!$C$4)&gt;=1,YEARFRAC('Client Info'!M2132,Reference!$C$4)&lt;=3),5,IF(AND(YEARFRAC('Client Info'!M2132,Reference!$C$4)&gt;=4,YEARFRAC('Client Info'!M2132,Reference!$C$4)&lt;=7),15,IF(YEARFRAC('Client Info'!M2132,Reference!$C$4)&gt;=8,25,IF(YEARFRAC('Client Info'!M2132,Reference!$C$4)=YEARFRAC('Client Info'!M2132,Reference!$C$4),0,0))))))))</f>
        <v/>
      </c>
      <c r="D2132" s="19">
        <f>IF(OR('Client Info'!J2132=Reference!$A$7),0,IF(OR(Reference!$A$5='Client Info'!J2132, 'Client Info'!J2132=Reference!$A$19,'Client Info'!J2132=Reference!$A$23,'Client Info'!J2132=Reference!$A$12),25, IF(OR('Client Info'!J2132=Reference!$A$6, 'Client Info'!J2132=Reference!$A$16),15, IF(OR('Client Info'!J2132=Reference!$A$4,'Client Info'!J2132=Reference!$A$13,'Client Info'!J2132=Reference!$A$17,),5,0))))</f>
        <v>0</v>
      </c>
      <c r="E2132" s="19">
        <f>IF('Client Info'!O2132&lt;Reference!$E$5,0,IF(AND('Client Info'!O2132&gt;=Reference!$E$5,'Client Info'!O2132&lt;Reference!$E$6),5,IF(AND('Client Info'!O2132&gt;=Reference!$E$6,'Client Info'!O2132&lt;Reference!$E$7),15,IF(Reference!$E$7&lt;='Client Info'!O2132,25))))</f>
        <v>0</v>
      </c>
      <c r="F2132" s="19">
        <f>IF(OR('Client Info'!R2132=Reference!$B$4,'Client Info'!R2132=Reference!$B$5,'Client Info'!R2132=Reference!$B$6),25,0)</f>
        <v>0</v>
      </c>
      <c r="G2132" s="19">
        <f t="shared" si="34"/>
        <v>0</v>
      </c>
      <c r="H2132" s="19" t="e">
        <v>#N/A</v>
      </c>
    </row>
    <row r="2133" spans="1:8" x14ac:dyDescent="0.35">
      <c r="A2133" s="7" t="e">
        <f>VLOOKUP(B2133,'Client Info'!$A:$B,2, FALSE)</f>
        <v>#N/A</v>
      </c>
      <c r="B2133" s="19">
        <f>'Client Info'!A2133</f>
        <v>0</v>
      </c>
      <c r="C2133" s="19" t="str">
        <f>(IF('Client Info'!M2133="","",(IF(YEARFRAC('Client Info'!M2133,Reference!$C$4)&lt;1,0,IF(AND(YEARFRAC('Client Info'!M2133,Reference!$C$4)&gt;=1,YEARFRAC('Client Info'!M2133,Reference!$C$4)&lt;=3),5,IF(AND(YEARFRAC('Client Info'!M2133,Reference!$C$4)&gt;=4,YEARFRAC('Client Info'!M2133,Reference!$C$4)&lt;=7),15,IF(YEARFRAC('Client Info'!M2133,Reference!$C$4)&gt;=8,25,IF(YEARFRAC('Client Info'!M2133,Reference!$C$4)=YEARFRAC('Client Info'!M2133,Reference!$C$4),0,0))))))))</f>
        <v/>
      </c>
      <c r="D2133" s="19">
        <f>IF(OR('Client Info'!J2133=Reference!$A$7),0,IF(OR(Reference!$A$5='Client Info'!J2133, 'Client Info'!J2133=Reference!$A$19,'Client Info'!J2133=Reference!$A$23,'Client Info'!J2133=Reference!$A$12),25, IF(OR('Client Info'!J2133=Reference!$A$6, 'Client Info'!J2133=Reference!$A$16),15, IF(OR('Client Info'!J2133=Reference!$A$4,'Client Info'!J2133=Reference!$A$13,'Client Info'!J2133=Reference!$A$17,),5,0))))</f>
        <v>0</v>
      </c>
      <c r="E2133" s="19">
        <f>IF('Client Info'!O2133&lt;Reference!$E$5,0,IF(AND('Client Info'!O2133&gt;=Reference!$E$5,'Client Info'!O2133&lt;Reference!$E$6),5,IF(AND('Client Info'!O2133&gt;=Reference!$E$6,'Client Info'!O2133&lt;Reference!$E$7),15,IF(Reference!$E$7&lt;='Client Info'!O2133,25))))</f>
        <v>0</v>
      </c>
      <c r="F2133" s="19">
        <f>IF(OR('Client Info'!R2133=Reference!$B$4,'Client Info'!R2133=Reference!$B$5,'Client Info'!R2133=Reference!$B$6),25,0)</f>
        <v>0</v>
      </c>
      <c r="G2133" s="19">
        <f t="shared" si="34"/>
        <v>0</v>
      </c>
      <c r="H2133" s="19" t="e">
        <v>#N/A</v>
      </c>
    </row>
    <row r="2134" spans="1:8" x14ac:dyDescent="0.35">
      <c r="A2134" s="7" t="e">
        <f>VLOOKUP(B2134,'Client Info'!$A:$B,2, FALSE)</f>
        <v>#N/A</v>
      </c>
      <c r="B2134" s="19">
        <f>'Client Info'!A2134</f>
        <v>0</v>
      </c>
      <c r="C2134" s="19" t="str">
        <f>(IF('Client Info'!M2134="","",(IF(YEARFRAC('Client Info'!M2134,Reference!$C$4)&lt;1,0,IF(AND(YEARFRAC('Client Info'!M2134,Reference!$C$4)&gt;=1,YEARFRAC('Client Info'!M2134,Reference!$C$4)&lt;=3),5,IF(AND(YEARFRAC('Client Info'!M2134,Reference!$C$4)&gt;=4,YEARFRAC('Client Info'!M2134,Reference!$C$4)&lt;=7),15,IF(YEARFRAC('Client Info'!M2134,Reference!$C$4)&gt;=8,25,IF(YEARFRAC('Client Info'!M2134,Reference!$C$4)=YEARFRAC('Client Info'!M2134,Reference!$C$4),0,0))))))))</f>
        <v/>
      </c>
      <c r="D2134" s="19">
        <f>IF(OR('Client Info'!J2134=Reference!$A$7),0,IF(OR(Reference!$A$5='Client Info'!J2134, 'Client Info'!J2134=Reference!$A$19,'Client Info'!J2134=Reference!$A$23,'Client Info'!J2134=Reference!$A$12),25, IF(OR('Client Info'!J2134=Reference!$A$6, 'Client Info'!J2134=Reference!$A$16),15, IF(OR('Client Info'!J2134=Reference!$A$4,'Client Info'!J2134=Reference!$A$13,'Client Info'!J2134=Reference!$A$17,),5,0))))</f>
        <v>0</v>
      </c>
      <c r="E2134" s="19">
        <f>IF('Client Info'!O2134&lt;Reference!$E$5,0,IF(AND('Client Info'!O2134&gt;=Reference!$E$5,'Client Info'!O2134&lt;Reference!$E$6),5,IF(AND('Client Info'!O2134&gt;=Reference!$E$6,'Client Info'!O2134&lt;Reference!$E$7),15,IF(Reference!$E$7&lt;='Client Info'!O2134,25))))</f>
        <v>0</v>
      </c>
      <c r="F2134" s="19">
        <f>IF(OR('Client Info'!R2134=Reference!$B$4,'Client Info'!R2134=Reference!$B$5,'Client Info'!R2134=Reference!$B$6),25,0)</f>
        <v>0</v>
      </c>
      <c r="G2134" s="19">
        <f t="shared" si="34"/>
        <v>0</v>
      </c>
      <c r="H2134" s="19" t="e">
        <v>#N/A</v>
      </c>
    </row>
    <row r="2135" spans="1:8" x14ac:dyDescent="0.35">
      <c r="A2135" s="7" t="e">
        <f>VLOOKUP(B2135,'Client Info'!$A:$B,2, FALSE)</f>
        <v>#N/A</v>
      </c>
      <c r="B2135" s="19">
        <f>'Client Info'!A2135</f>
        <v>0</v>
      </c>
      <c r="C2135" s="19" t="str">
        <f>(IF('Client Info'!M2135="","",(IF(YEARFRAC('Client Info'!M2135,Reference!$C$4)&lt;1,0,IF(AND(YEARFRAC('Client Info'!M2135,Reference!$C$4)&gt;=1,YEARFRAC('Client Info'!M2135,Reference!$C$4)&lt;=3),5,IF(AND(YEARFRAC('Client Info'!M2135,Reference!$C$4)&gt;=4,YEARFRAC('Client Info'!M2135,Reference!$C$4)&lt;=7),15,IF(YEARFRAC('Client Info'!M2135,Reference!$C$4)&gt;=8,25,IF(YEARFRAC('Client Info'!M2135,Reference!$C$4)=YEARFRAC('Client Info'!M2135,Reference!$C$4),0,0))))))))</f>
        <v/>
      </c>
      <c r="D2135" s="19">
        <f>IF(OR('Client Info'!J2135=Reference!$A$7),0,IF(OR(Reference!$A$5='Client Info'!J2135, 'Client Info'!J2135=Reference!$A$19,'Client Info'!J2135=Reference!$A$23,'Client Info'!J2135=Reference!$A$12),25, IF(OR('Client Info'!J2135=Reference!$A$6, 'Client Info'!J2135=Reference!$A$16),15, IF(OR('Client Info'!J2135=Reference!$A$4,'Client Info'!J2135=Reference!$A$13,'Client Info'!J2135=Reference!$A$17,),5,0))))</f>
        <v>0</v>
      </c>
      <c r="E2135" s="19">
        <f>IF('Client Info'!O2135&lt;Reference!$E$5,0,IF(AND('Client Info'!O2135&gt;=Reference!$E$5,'Client Info'!O2135&lt;Reference!$E$6),5,IF(AND('Client Info'!O2135&gt;=Reference!$E$6,'Client Info'!O2135&lt;Reference!$E$7),15,IF(Reference!$E$7&lt;='Client Info'!O2135,25))))</f>
        <v>0</v>
      </c>
      <c r="F2135" s="19">
        <f>IF(OR('Client Info'!R2135=Reference!$B$4,'Client Info'!R2135=Reference!$B$5,'Client Info'!R2135=Reference!$B$6),25,0)</f>
        <v>0</v>
      </c>
      <c r="G2135" s="19">
        <f t="shared" si="34"/>
        <v>0</v>
      </c>
      <c r="H2135" s="19" t="e">
        <v>#N/A</v>
      </c>
    </row>
    <row r="2136" spans="1:8" x14ac:dyDescent="0.35">
      <c r="A2136" s="7" t="e">
        <f>VLOOKUP(B2136,'Client Info'!$A:$B,2, FALSE)</f>
        <v>#N/A</v>
      </c>
      <c r="B2136" s="19">
        <f>'Client Info'!A2136</f>
        <v>0</v>
      </c>
      <c r="C2136" s="19" t="str">
        <f>(IF('Client Info'!M2136="","",(IF(YEARFRAC('Client Info'!M2136,Reference!$C$4)&lt;1,0,IF(AND(YEARFRAC('Client Info'!M2136,Reference!$C$4)&gt;=1,YEARFRAC('Client Info'!M2136,Reference!$C$4)&lt;=3),5,IF(AND(YEARFRAC('Client Info'!M2136,Reference!$C$4)&gt;=4,YEARFRAC('Client Info'!M2136,Reference!$C$4)&lt;=7),15,IF(YEARFRAC('Client Info'!M2136,Reference!$C$4)&gt;=8,25,IF(YEARFRAC('Client Info'!M2136,Reference!$C$4)=YEARFRAC('Client Info'!M2136,Reference!$C$4),0,0))))))))</f>
        <v/>
      </c>
      <c r="D2136" s="19">
        <f>IF(OR('Client Info'!J2136=Reference!$A$7),0,IF(OR(Reference!$A$5='Client Info'!J2136, 'Client Info'!J2136=Reference!$A$19,'Client Info'!J2136=Reference!$A$23,'Client Info'!J2136=Reference!$A$12),25, IF(OR('Client Info'!J2136=Reference!$A$6, 'Client Info'!J2136=Reference!$A$16),15, IF(OR('Client Info'!J2136=Reference!$A$4,'Client Info'!J2136=Reference!$A$13,'Client Info'!J2136=Reference!$A$17,),5,0))))</f>
        <v>0</v>
      </c>
      <c r="E2136" s="19">
        <f>IF('Client Info'!O2136&lt;Reference!$E$5,0,IF(AND('Client Info'!O2136&gt;=Reference!$E$5,'Client Info'!O2136&lt;Reference!$E$6),5,IF(AND('Client Info'!O2136&gt;=Reference!$E$6,'Client Info'!O2136&lt;Reference!$E$7),15,IF(Reference!$E$7&lt;='Client Info'!O2136,25))))</f>
        <v>0</v>
      </c>
      <c r="F2136" s="19">
        <f>IF(OR('Client Info'!R2136=Reference!$B$4,'Client Info'!R2136=Reference!$B$5,'Client Info'!R2136=Reference!$B$6),25,0)</f>
        <v>0</v>
      </c>
      <c r="G2136" s="19">
        <f t="shared" si="34"/>
        <v>0</v>
      </c>
      <c r="H2136" s="19" t="e">
        <v>#N/A</v>
      </c>
    </row>
    <row r="2137" spans="1:8" x14ac:dyDescent="0.35">
      <c r="A2137" s="7" t="e">
        <f>VLOOKUP(B2137,'Client Info'!$A:$B,2, FALSE)</f>
        <v>#N/A</v>
      </c>
      <c r="B2137" s="19">
        <f>'Client Info'!A2137</f>
        <v>0</v>
      </c>
      <c r="C2137" s="19" t="str">
        <f>(IF('Client Info'!M2137="","",(IF(YEARFRAC('Client Info'!M2137,Reference!$C$4)&lt;1,0,IF(AND(YEARFRAC('Client Info'!M2137,Reference!$C$4)&gt;=1,YEARFRAC('Client Info'!M2137,Reference!$C$4)&lt;=3),5,IF(AND(YEARFRAC('Client Info'!M2137,Reference!$C$4)&gt;=4,YEARFRAC('Client Info'!M2137,Reference!$C$4)&lt;=7),15,IF(YEARFRAC('Client Info'!M2137,Reference!$C$4)&gt;=8,25,IF(YEARFRAC('Client Info'!M2137,Reference!$C$4)=YEARFRAC('Client Info'!M2137,Reference!$C$4),0,0))))))))</f>
        <v/>
      </c>
      <c r="D2137" s="19">
        <f>IF(OR('Client Info'!J2137=Reference!$A$7),0,IF(OR(Reference!$A$5='Client Info'!J2137, 'Client Info'!J2137=Reference!$A$19,'Client Info'!J2137=Reference!$A$23,'Client Info'!J2137=Reference!$A$12),25, IF(OR('Client Info'!J2137=Reference!$A$6, 'Client Info'!J2137=Reference!$A$16),15, IF(OR('Client Info'!J2137=Reference!$A$4,'Client Info'!J2137=Reference!$A$13,'Client Info'!J2137=Reference!$A$17,),5,0))))</f>
        <v>0</v>
      </c>
      <c r="E2137" s="19">
        <f>IF('Client Info'!O2137&lt;Reference!$E$5,0,IF(AND('Client Info'!O2137&gt;=Reference!$E$5,'Client Info'!O2137&lt;Reference!$E$6),5,IF(AND('Client Info'!O2137&gt;=Reference!$E$6,'Client Info'!O2137&lt;Reference!$E$7),15,IF(Reference!$E$7&lt;='Client Info'!O2137,25))))</f>
        <v>0</v>
      </c>
      <c r="F2137" s="19">
        <f>IF(OR('Client Info'!R2137=Reference!$B$4,'Client Info'!R2137=Reference!$B$5,'Client Info'!R2137=Reference!$B$6),25,0)</f>
        <v>0</v>
      </c>
      <c r="G2137" s="19">
        <f t="shared" si="34"/>
        <v>0</v>
      </c>
      <c r="H2137" s="19" t="e">
        <v>#N/A</v>
      </c>
    </row>
    <row r="2138" spans="1:8" x14ac:dyDescent="0.35">
      <c r="A2138" s="7" t="e">
        <f>VLOOKUP(B2138,'Client Info'!$A:$B,2, FALSE)</f>
        <v>#N/A</v>
      </c>
      <c r="B2138" s="19">
        <f>'Client Info'!A2138</f>
        <v>0</v>
      </c>
      <c r="C2138" s="19" t="str">
        <f>(IF('Client Info'!M2138="","",(IF(YEARFRAC('Client Info'!M2138,Reference!$C$4)&lt;1,0,IF(AND(YEARFRAC('Client Info'!M2138,Reference!$C$4)&gt;=1,YEARFRAC('Client Info'!M2138,Reference!$C$4)&lt;=3),5,IF(AND(YEARFRAC('Client Info'!M2138,Reference!$C$4)&gt;=4,YEARFRAC('Client Info'!M2138,Reference!$C$4)&lt;=7),15,IF(YEARFRAC('Client Info'!M2138,Reference!$C$4)&gt;=8,25,IF(YEARFRAC('Client Info'!M2138,Reference!$C$4)=YEARFRAC('Client Info'!M2138,Reference!$C$4),0,0))))))))</f>
        <v/>
      </c>
      <c r="D2138" s="19">
        <f>IF(OR('Client Info'!J2138=Reference!$A$7),0,IF(OR(Reference!$A$5='Client Info'!J2138, 'Client Info'!J2138=Reference!$A$19,'Client Info'!J2138=Reference!$A$23,'Client Info'!J2138=Reference!$A$12),25, IF(OR('Client Info'!J2138=Reference!$A$6, 'Client Info'!J2138=Reference!$A$16),15, IF(OR('Client Info'!J2138=Reference!$A$4,'Client Info'!J2138=Reference!$A$13,'Client Info'!J2138=Reference!$A$17,),5,0))))</f>
        <v>0</v>
      </c>
      <c r="E2138" s="19">
        <f>IF('Client Info'!O2138&lt;Reference!$E$5,0,IF(AND('Client Info'!O2138&gt;=Reference!$E$5,'Client Info'!O2138&lt;Reference!$E$6),5,IF(AND('Client Info'!O2138&gt;=Reference!$E$6,'Client Info'!O2138&lt;Reference!$E$7),15,IF(Reference!$E$7&lt;='Client Info'!O2138,25))))</f>
        <v>0</v>
      </c>
      <c r="F2138" s="19">
        <f>IF(OR('Client Info'!R2138=Reference!$B$4,'Client Info'!R2138=Reference!$B$5,'Client Info'!R2138=Reference!$B$6),25,0)</f>
        <v>0</v>
      </c>
      <c r="G2138" s="19">
        <f t="shared" si="34"/>
        <v>0</v>
      </c>
      <c r="H2138" s="19" t="e">
        <v>#N/A</v>
      </c>
    </row>
    <row r="2139" spans="1:8" x14ac:dyDescent="0.35">
      <c r="A2139" s="7" t="e">
        <f>VLOOKUP(B2139,'Client Info'!$A:$B,2, FALSE)</f>
        <v>#N/A</v>
      </c>
      <c r="B2139" s="19">
        <f>'Client Info'!A2139</f>
        <v>0</v>
      </c>
      <c r="C2139" s="19" t="str">
        <f>(IF('Client Info'!M2139="","",(IF(YEARFRAC('Client Info'!M2139,Reference!$C$4)&lt;1,0,IF(AND(YEARFRAC('Client Info'!M2139,Reference!$C$4)&gt;=1,YEARFRAC('Client Info'!M2139,Reference!$C$4)&lt;=3),5,IF(AND(YEARFRAC('Client Info'!M2139,Reference!$C$4)&gt;=4,YEARFRAC('Client Info'!M2139,Reference!$C$4)&lt;=7),15,IF(YEARFRAC('Client Info'!M2139,Reference!$C$4)&gt;=8,25,IF(YEARFRAC('Client Info'!M2139,Reference!$C$4)=YEARFRAC('Client Info'!M2139,Reference!$C$4),0,0))))))))</f>
        <v/>
      </c>
      <c r="D2139" s="19">
        <f>IF(OR('Client Info'!J2139=Reference!$A$7),0,IF(OR(Reference!$A$5='Client Info'!J2139, 'Client Info'!J2139=Reference!$A$19,'Client Info'!J2139=Reference!$A$23,'Client Info'!J2139=Reference!$A$12),25, IF(OR('Client Info'!J2139=Reference!$A$6, 'Client Info'!J2139=Reference!$A$16),15, IF(OR('Client Info'!J2139=Reference!$A$4,'Client Info'!J2139=Reference!$A$13,'Client Info'!J2139=Reference!$A$17,),5,0))))</f>
        <v>0</v>
      </c>
      <c r="E2139" s="19">
        <f>IF('Client Info'!O2139&lt;Reference!$E$5,0,IF(AND('Client Info'!O2139&gt;=Reference!$E$5,'Client Info'!O2139&lt;Reference!$E$6),5,IF(AND('Client Info'!O2139&gt;=Reference!$E$6,'Client Info'!O2139&lt;Reference!$E$7),15,IF(Reference!$E$7&lt;='Client Info'!O2139,25))))</f>
        <v>0</v>
      </c>
      <c r="F2139" s="19">
        <f>IF(OR('Client Info'!R2139=Reference!$B$4,'Client Info'!R2139=Reference!$B$5,'Client Info'!R2139=Reference!$B$6),25,0)</f>
        <v>0</v>
      </c>
      <c r="G2139" s="19">
        <f t="shared" si="34"/>
        <v>0</v>
      </c>
      <c r="H2139" s="19" t="e">
        <v>#N/A</v>
      </c>
    </row>
    <row r="2140" spans="1:8" x14ac:dyDescent="0.35">
      <c r="A2140" s="7" t="e">
        <f>VLOOKUP(B2140,'Client Info'!$A:$B,2, FALSE)</f>
        <v>#N/A</v>
      </c>
      <c r="B2140" s="19">
        <f>'Client Info'!A2140</f>
        <v>0</v>
      </c>
      <c r="C2140" s="19" t="str">
        <f>(IF('Client Info'!M2140="","",(IF(YEARFRAC('Client Info'!M2140,Reference!$C$4)&lt;1,0,IF(AND(YEARFRAC('Client Info'!M2140,Reference!$C$4)&gt;=1,YEARFRAC('Client Info'!M2140,Reference!$C$4)&lt;=3),5,IF(AND(YEARFRAC('Client Info'!M2140,Reference!$C$4)&gt;=4,YEARFRAC('Client Info'!M2140,Reference!$C$4)&lt;=7),15,IF(YEARFRAC('Client Info'!M2140,Reference!$C$4)&gt;=8,25,IF(YEARFRAC('Client Info'!M2140,Reference!$C$4)=YEARFRAC('Client Info'!M2140,Reference!$C$4),0,0))))))))</f>
        <v/>
      </c>
      <c r="D2140" s="19">
        <f>IF(OR('Client Info'!J2140=Reference!$A$7),0,IF(OR(Reference!$A$5='Client Info'!J2140, 'Client Info'!J2140=Reference!$A$19,'Client Info'!J2140=Reference!$A$23,'Client Info'!J2140=Reference!$A$12),25, IF(OR('Client Info'!J2140=Reference!$A$6, 'Client Info'!J2140=Reference!$A$16),15, IF(OR('Client Info'!J2140=Reference!$A$4,'Client Info'!J2140=Reference!$A$13,'Client Info'!J2140=Reference!$A$17,),5,0))))</f>
        <v>0</v>
      </c>
      <c r="E2140" s="19">
        <f>IF('Client Info'!O2140&lt;Reference!$E$5,0,IF(AND('Client Info'!O2140&gt;=Reference!$E$5,'Client Info'!O2140&lt;Reference!$E$6),5,IF(AND('Client Info'!O2140&gt;=Reference!$E$6,'Client Info'!O2140&lt;Reference!$E$7),15,IF(Reference!$E$7&lt;='Client Info'!O2140,25))))</f>
        <v>0</v>
      </c>
      <c r="F2140" s="19">
        <f>IF(OR('Client Info'!R2140=Reference!$B$4,'Client Info'!R2140=Reference!$B$5,'Client Info'!R2140=Reference!$B$6),25,0)</f>
        <v>0</v>
      </c>
      <c r="G2140" s="19">
        <f t="shared" ref="G2140:G2203" si="35">SUM(C2140:F2140)</f>
        <v>0</v>
      </c>
      <c r="H2140" s="19" t="e">
        <v>#N/A</v>
      </c>
    </row>
    <row r="2141" spans="1:8" x14ac:dyDescent="0.35">
      <c r="A2141" s="7" t="e">
        <f>VLOOKUP(B2141,'Client Info'!$A:$B,2, FALSE)</f>
        <v>#N/A</v>
      </c>
      <c r="B2141" s="19">
        <f>'Client Info'!A2141</f>
        <v>0</v>
      </c>
      <c r="C2141" s="19" t="str">
        <f>(IF('Client Info'!M2141="","",(IF(YEARFRAC('Client Info'!M2141,Reference!$C$4)&lt;1,0,IF(AND(YEARFRAC('Client Info'!M2141,Reference!$C$4)&gt;=1,YEARFRAC('Client Info'!M2141,Reference!$C$4)&lt;=3),5,IF(AND(YEARFRAC('Client Info'!M2141,Reference!$C$4)&gt;=4,YEARFRAC('Client Info'!M2141,Reference!$C$4)&lt;=7),15,IF(YEARFRAC('Client Info'!M2141,Reference!$C$4)&gt;=8,25,IF(YEARFRAC('Client Info'!M2141,Reference!$C$4)=YEARFRAC('Client Info'!M2141,Reference!$C$4),0,0))))))))</f>
        <v/>
      </c>
      <c r="D2141" s="19">
        <f>IF(OR('Client Info'!J2141=Reference!$A$7),0,IF(OR(Reference!$A$5='Client Info'!J2141, 'Client Info'!J2141=Reference!$A$19,'Client Info'!J2141=Reference!$A$23,'Client Info'!J2141=Reference!$A$12),25, IF(OR('Client Info'!J2141=Reference!$A$6, 'Client Info'!J2141=Reference!$A$16),15, IF(OR('Client Info'!J2141=Reference!$A$4,'Client Info'!J2141=Reference!$A$13,'Client Info'!J2141=Reference!$A$17,),5,0))))</f>
        <v>0</v>
      </c>
      <c r="E2141" s="19">
        <f>IF('Client Info'!O2141&lt;Reference!$E$5,0,IF(AND('Client Info'!O2141&gt;=Reference!$E$5,'Client Info'!O2141&lt;Reference!$E$6),5,IF(AND('Client Info'!O2141&gt;=Reference!$E$6,'Client Info'!O2141&lt;Reference!$E$7),15,IF(Reference!$E$7&lt;='Client Info'!O2141,25))))</f>
        <v>0</v>
      </c>
      <c r="F2141" s="19">
        <f>IF(OR('Client Info'!R2141=Reference!$B$4,'Client Info'!R2141=Reference!$B$5,'Client Info'!R2141=Reference!$B$6),25,0)</f>
        <v>0</v>
      </c>
      <c r="G2141" s="19">
        <f t="shared" si="35"/>
        <v>0</v>
      </c>
      <c r="H2141" s="19" t="e">
        <v>#N/A</v>
      </c>
    </row>
    <row r="2142" spans="1:8" x14ac:dyDescent="0.35">
      <c r="A2142" s="7" t="e">
        <f>VLOOKUP(B2142,'Client Info'!$A:$B,2, FALSE)</f>
        <v>#N/A</v>
      </c>
      <c r="B2142" s="19">
        <f>'Client Info'!A2142</f>
        <v>0</v>
      </c>
      <c r="C2142" s="19" t="str">
        <f>(IF('Client Info'!M2142="","",(IF(YEARFRAC('Client Info'!M2142,Reference!$C$4)&lt;1,0,IF(AND(YEARFRAC('Client Info'!M2142,Reference!$C$4)&gt;=1,YEARFRAC('Client Info'!M2142,Reference!$C$4)&lt;=3),5,IF(AND(YEARFRAC('Client Info'!M2142,Reference!$C$4)&gt;=4,YEARFRAC('Client Info'!M2142,Reference!$C$4)&lt;=7),15,IF(YEARFRAC('Client Info'!M2142,Reference!$C$4)&gt;=8,25,IF(YEARFRAC('Client Info'!M2142,Reference!$C$4)=YEARFRAC('Client Info'!M2142,Reference!$C$4),0,0))))))))</f>
        <v/>
      </c>
      <c r="D2142" s="19">
        <f>IF(OR('Client Info'!J2142=Reference!$A$7),0,IF(OR(Reference!$A$5='Client Info'!J2142, 'Client Info'!J2142=Reference!$A$19,'Client Info'!J2142=Reference!$A$23,'Client Info'!J2142=Reference!$A$12),25, IF(OR('Client Info'!J2142=Reference!$A$6, 'Client Info'!J2142=Reference!$A$16),15, IF(OR('Client Info'!J2142=Reference!$A$4,'Client Info'!J2142=Reference!$A$13,'Client Info'!J2142=Reference!$A$17,),5,0))))</f>
        <v>0</v>
      </c>
      <c r="E2142" s="19">
        <f>IF('Client Info'!O2142&lt;Reference!$E$5,0,IF(AND('Client Info'!O2142&gt;=Reference!$E$5,'Client Info'!O2142&lt;Reference!$E$6),5,IF(AND('Client Info'!O2142&gt;=Reference!$E$6,'Client Info'!O2142&lt;Reference!$E$7),15,IF(Reference!$E$7&lt;='Client Info'!O2142,25))))</f>
        <v>0</v>
      </c>
      <c r="F2142" s="19">
        <f>IF(OR('Client Info'!R2142=Reference!$B$4,'Client Info'!R2142=Reference!$B$5,'Client Info'!R2142=Reference!$B$6),25,0)</f>
        <v>0</v>
      </c>
      <c r="G2142" s="19">
        <f t="shared" si="35"/>
        <v>0</v>
      </c>
      <c r="H2142" s="19" t="e">
        <v>#N/A</v>
      </c>
    </row>
    <row r="2143" spans="1:8" x14ac:dyDescent="0.35">
      <c r="A2143" s="7" t="e">
        <f>VLOOKUP(B2143,'Client Info'!$A:$B,2, FALSE)</f>
        <v>#N/A</v>
      </c>
      <c r="B2143" s="19">
        <f>'Client Info'!A2143</f>
        <v>0</v>
      </c>
      <c r="C2143" s="19" t="str">
        <f>(IF('Client Info'!M2143="","",(IF(YEARFRAC('Client Info'!M2143,Reference!$C$4)&lt;1,0,IF(AND(YEARFRAC('Client Info'!M2143,Reference!$C$4)&gt;=1,YEARFRAC('Client Info'!M2143,Reference!$C$4)&lt;=3),5,IF(AND(YEARFRAC('Client Info'!M2143,Reference!$C$4)&gt;=4,YEARFRAC('Client Info'!M2143,Reference!$C$4)&lt;=7),15,IF(YEARFRAC('Client Info'!M2143,Reference!$C$4)&gt;=8,25,IF(YEARFRAC('Client Info'!M2143,Reference!$C$4)=YEARFRAC('Client Info'!M2143,Reference!$C$4),0,0))))))))</f>
        <v/>
      </c>
      <c r="D2143" s="19">
        <f>IF(OR('Client Info'!J2143=Reference!$A$7),0,IF(OR(Reference!$A$5='Client Info'!J2143, 'Client Info'!J2143=Reference!$A$19,'Client Info'!J2143=Reference!$A$23,'Client Info'!J2143=Reference!$A$12),25, IF(OR('Client Info'!J2143=Reference!$A$6, 'Client Info'!J2143=Reference!$A$16),15, IF(OR('Client Info'!J2143=Reference!$A$4,'Client Info'!J2143=Reference!$A$13,'Client Info'!J2143=Reference!$A$17,),5,0))))</f>
        <v>0</v>
      </c>
      <c r="E2143" s="19">
        <f>IF('Client Info'!O2143&lt;Reference!$E$5,0,IF(AND('Client Info'!O2143&gt;=Reference!$E$5,'Client Info'!O2143&lt;Reference!$E$6),5,IF(AND('Client Info'!O2143&gt;=Reference!$E$6,'Client Info'!O2143&lt;Reference!$E$7),15,IF(Reference!$E$7&lt;='Client Info'!O2143,25))))</f>
        <v>0</v>
      </c>
      <c r="F2143" s="19">
        <f>IF(OR('Client Info'!R2143=Reference!$B$4,'Client Info'!R2143=Reference!$B$5,'Client Info'!R2143=Reference!$B$6),25,0)</f>
        <v>0</v>
      </c>
      <c r="G2143" s="19">
        <f t="shared" si="35"/>
        <v>0</v>
      </c>
      <c r="H2143" s="19" t="e">
        <v>#N/A</v>
      </c>
    </row>
    <row r="2144" spans="1:8" x14ac:dyDescent="0.35">
      <c r="A2144" s="7" t="e">
        <f>VLOOKUP(B2144,'Client Info'!$A:$B,2, FALSE)</f>
        <v>#N/A</v>
      </c>
      <c r="B2144" s="19">
        <f>'Client Info'!A2144</f>
        <v>0</v>
      </c>
      <c r="C2144" s="19" t="str">
        <f>(IF('Client Info'!M2144="","",(IF(YEARFRAC('Client Info'!M2144,Reference!$C$4)&lt;1,0,IF(AND(YEARFRAC('Client Info'!M2144,Reference!$C$4)&gt;=1,YEARFRAC('Client Info'!M2144,Reference!$C$4)&lt;=3),5,IF(AND(YEARFRAC('Client Info'!M2144,Reference!$C$4)&gt;=4,YEARFRAC('Client Info'!M2144,Reference!$C$4)&lt;=7),15,IF(YEARFRAC('Client Info'!M2144,Reference!$C$4)&gt;=8,25,IF(YEARFRAC('Client Info'!M2144,Reference!$C$4)=YEARFRAC('Client Info'!M2144,Reference!$C$4),0,0))))))))</f>
        <v/>
      </c>
      <c r="D2144" s="19">
        <f>IF(OR('Client Info'!J2144=Reference!$A$7),0,IF(OR(Reference!$A$5='Client Info'!J2144, 'Client Info'!J2144=Reference!$A$19,'Client Info'!J2144=Reference!$A$23,'Client Info'!J2144=Reference!$A$12),25, IF(OR('Client Info'!J2144=Reference!$A$6, 'Client Info'!J2144=Reference!$A$16),15, IF(OR('Client Info'!J2144=Reference!$A$4,'Client Info'!J2144=Reference!$A$13,'Client Info'!J2144=Reference!$A$17,),5,0))))</f>
        <v>0</v>
      </c>
      <c r="E2144" s="19">
        <f>IF('Client Info'!O2144&lt;Reference!$E$5,0,IF(AND('Client Info'!O2144&gt;=Reference!$E$5,'Client Info'!O2144&lt;Reference!$E$6),5,IF(AND('Client Info'!O2144&gt;=Reference!$E$6,'Client Info'!O2144&lt;Reference!$E$7),15,IF(Reference!$E$7&lt;='Client Info'!O2144,25))))</f>
        <v>0</v>
      </c>
      <c r="F2144" s="19">
        <f>IF(OR('Client Info'!R2144=Reference!$B$4,'Client Info'!R2144=Reference!$B$5,'Client Info'!R2144=Reference!$B$6),25,0)</f>
        <v>0</v>
      </c>
      <c r="G2144" s="19">
        <f t="shared" si="35"/>
        <v>0</v>
      </c>
      <c r="H2144" s="19" t="e">
        <v>#N/A</v>
      </c>
    </row>
    <row r="2145" spans="1:8" x14ac:dyDescent="0.35">
      <c r="A2145" s="7" t="e">
        <f>VLOOKUP(B2145,'Client Info'!$A:$B,2, FALSE)</f>
        <v>#N/A</v>
      </c>
      <c r="B2145" s="19">
        <f>'Client Info'!A2145</f>
        <v>0</v>
      </c>
      <c r="C2145" s="19" t="str">
        <f>(IF('Client Info'!M2145="","",(IF(YEARFRAC('Client Info'!M2145,Reference!$C$4)&lt;1,0,IF(AND(YEARFRAC('Client Info'!M2145,Reference!$C$4)&gt;=1,YEARFRAC('Client Info'!M2145,Reference!$C$4)&lt;=3),5,IF(AND(YEARFRAC('Client Info'!M2145,Reference!$C$4)&gt;=4,YEARFRAC('Client Info'!M2145,Reference!$C$4)&lt;=7),15,IF(YEARFRAC('Client Info'!M2145,Reference!$C$4)&gt;=8,25,IF(YEARFRAC('Client Info'!M2145,Reference!$C$4)=YEARFRAC('Client Info'!M2145,Reference!$C$4),0,0))))))))</f>
        <v/>
      </c>
      <c r="D2145" s="19">
        <f>IF(OR('Client Info'!J2145=Reference!$A$7),0,IF(OR(Reference!$A$5='Client Info'!J2145, 'Client Info'!J2145=Reference!$A$19,'Client Info'!J2145=Reference!$A$23,'Client Info'!J2145=Reference!$A$12),25, IF(OR('Client Info'!J2145=Reference!$A$6, 'Client Info'!J2145=Reference!$A$16),15, IF(OR('Client Info'!J2145=Reference!$A$4,'Client Info'!J2145=Reference!$A$13,'Client Info'!J2145=Reference!$A$17,),5,0))))</f>
        <v>0</v>
      </c>
      <c r="E2145" s="19">
        <f>IF('Client Info'!O2145&lt;Reference!$E$5,0,IF(AND('Client Info'!O2145&gt;=Reference!$E$5,'Client Info'!O2145&lt;Reference!$E$6),5,IF(AND('Client Info'!O2145&gt;=Reference!$E$6,'Client Info'!O2145&lt;Reference!$E$7),15,IF(Reference!$E$7&lt;='Client Info'!O2145,25))))</f>
        <v>0</v>
      </c>
      <c r="F2145" s="19">
        <f>IF(OR('Client Info'!R2145=Reference!$B$4,'Client Info'!R2145=Reference!$B$5,'Client Info'!R2145=Reference!$B$6),25,0)</f>
        <v>0</v>
      </c>
      <c r="G2145" s="19">
        <f t="shared" si="35"/>
        <v>0</v>
      </c>
      <c r="H2145" s="19" t="e">
        <v>#N/A</v>
      </c>
    </row>
    <row r="2146" spans="1:8" x14ac:dyDescent="0.35">
      <c r="A2146" s="7" t="e">
        <f>VLOOKUP(B2146,'Client Info'!$A:$B,2, FALSE)</f>
        <v>#N/A</v>
      </c>
      <c r="B2146" s="19">
        <f>'Client Info'!A2146</f>
        <v>0</v>
      </c>
      <c r="C2146" s="19" t="str">
        <f>(IF('Client Info'!M2146="","",(IF(YEARFRAC('Client Info'!M2146,Reference!$C$4)&lt;1,0,IF(AND(YEARFRAC('Client Info'!M2146,Reference!$C$4)&gt;=1,YEARFRAC('Client Info'!M2146,Reference!$C$4)&lt;=3),5,IF(AND(YEARFRAC('Client Info'!M2146,Reference!$C$4)&gt;=4,YEARFRAC('Client Info'!M2146,Reference!$C$4)&lt;=7),15,IF(YEARFRAC('Client Info'!M2146,Reference!$C$4)&gt;=8,25,IF(YEARFRAC('Client Info'!M2146,Reference!$C$4)=YEARFRAC('Client Info'!M2146,Reference!$C$4),0,0))))))))</f>
        <v/>
      </c>
      <c r="D2146" s="19">
        <f>IF(OR('Client Info'!J2146=Reference!$A$7),0,IF(OR(Reference!$A$5='Client Info'!J2146, 'Client Info'!J2146=Reference!$A$19,'Client Info'!J2146=Reference!$A$23,'Client Info'!J2146=Reference!$A$12),25, IF(OR('Client Info'!J2146=Reference!$A$6, 'Client Info'!J2146=Reference!$A$16),15, IF(OR('Client Info'!J2146=Reference!$A$4,'Client Info'!J2146=Reference!$A$13,'Client Info'!J2146=Reference!$A$17,),5,0))))</f>
        <v>0</v>
      </c>
      <c r="E2146" s="19">
        <f>IF('Client Info'!O2146&lt;Reference!$E$5,0,IF(AND('Client Info'!O2146&gt;=Reference!$E$5,'Client Info'!O2146&lt;Reference!$E$6),5,IF(AND('Client Info'!O2146&gt;=Reference!$E$6,'Client Info'!O2146&lt;Reference!$E$7),15,IF(Reference!$E$7&lt;='Client Info'!O2146,25))))</f>
        <v>0</v>
      </c>
      <c r="F2146" s="19">
        <f>IF(OR('Client Info'!R2146=Reference!$B$4,'Client Info'!R2146=Reference!$B$5,'Client Info'!R2146=Reference!$B$6),25,0)</f>
        <v>0</v>
      </c>
      <c r="G2146" s="19">
        <f t="shared" si="35"/>
        <v>0</v>
      </c>
      <c r="H2146" s="19" t="e">
        <v>#N/A</v>
      </c>
    </row>
    <row r="2147" spans="1:8" x14ac:dyDescent="0.35">
      <c r="A2147" s="7" t="e">
        <f>VLOOKUP(B2147,'Client Info'!$A:$B,2, FALSE)</f>
        <v>#N/A</v>
      </c>
      <c r="B2147" s="19">
        <f>'Client Info'!A2147</f>
        <v>0</v>
      </c>
      <c r="C2147" s="19" t="str">
        <f>(IF('Client Info'!M2147="","",(IF(YEARFRAC('Client Info'!M2147,Reference!$C$4)&lt;1,0,IF(AND(YEARFRAC('Client Info'!M2147,Reference!$C$4)&gt;=1,YEARFRAC('Client Info'!M2147,Reference!$C$4)&lt;=3),5,IF(AND(YEARFRAC('Client Info'!M2147,Reference!$C$4)&gt;=4,YEARFRAC('Client Info'!M2147,Reference!$C$4)&lt;=7),15,IF(YEARFRAC('Client Info'!M2147,Reference!$C$4)&gt;=8,25,IF(YEARFRAC('Client Info'!M2147,Reference!$C$4)=YEARFRAC('Client Info'!M2147,Reference!$C$4),0,0))))))))</f>
        <v/>
      </c>
      <c r="D2147" s="19">
        <f>IF(OR('Client Info'!J2147=Reference!$A$7),0,IF(OR(Reference!$A$5='Client Info'!J2147, 'Client Info'!J2147=Reference!$A$19,'Client Info'!J2147=Reference!$A$23,'Client Info'!J2147=Reference!$A$12),25, IF(OR('Client Info'!J2147=Reference!$A$6, 'Client Info'!J2147=Reference!$A$16),15, IF(OR('Client Info'!J2147=Reference!$A$4,'Client Info'!J2147=Reference!$A$13,'Client Info'!J2147=Reference!$A$17,),5,0))))</f>
        <v>0</v>
      </c>
      <c r="E2147" s="19">
        <f>IF('Client Info'!O2147&lt;Reference!$E$5,0,IF(AND('Client Info'!O2147&gt;=Reference!$E$5,'Client Info'!O2147&lt;Reference!$E$6),5,IF(AND('Client Info'!O2147&gt;=Reference!$E$6,'Client Info'!O2147&lt;Reference!$E$7),15,IF(Reference!$E$7&lt;='Client Info'!O2147,25))))</f>
        <v>0</v>
      </c>
      <c r="F2147" s="19">
        <f>IF(OR('Client Info'!R2147=Reference!$B$4,'Client Info'!R2147=Reference!$B$5,'Client Info'!R2147=Reference!$B$6),25,0)</f>
        <v>0</v>
      </c>
      <c r="G2147" s="19">
        <f t="shared" si="35"/>
        <v>0</v>
      </c>
      <c r="H2147" s="19" t="e">
        <v>#N/A</v>
      </c>
    </row>
    <row r="2148" spans="1:8" x14ac:dyDescent="0.35">
      <c r="A2148" s="7" t="e">
        <f>VLOOKUP(B2148,'Client Info'!$A:$B,2, FALSE)</f>
        <v>#N/A</v>
      </c>
      <c r="B2148" s="19">
        <f>'Client Info'!A2148</f>
        <v>0</v>
      </c>
      <c r="C2148" s="19" t="str">
        <f>(IF('Client Info'!M2148="","",(IF(YEARFRAC('Client Info'!M2148,Reference!$C$4)&lt;1,0,IF(AND(YEARFRAC('Client Info'!M2148,Reference!$C$4)&gt;=1,YEARFRAC('Client Info'!M2148,Reference!$C$4)&lt;=3),5,IF(AND(YEARFRAC('Client Info'!M2148,Reference!$C$4)&gt;=4,YEARFRAC('Client Info'!M2148,Reference!$C$4)&lt;=7),15,IF(YEARFRAC('Client Info'!M2148,Reference!$C$4)&gt;=8,25,IF(YEARFRAC('Client Info'!M2148,Reference!$C$4)=YEARFRAC('Client Info'!M2148,Reference!$C$4),0,0))))))))</f>
        <v/>
      </c>
      <c r="D2148" s="19">
        <f>IF(OR('Client Info'!J2148=Reference!$A$7),0,IF(OR(Reference!$A$5='Client Info'!J2148, 'Client Info'!J2148=Reference!$A$19,'Client Info'!J2148=Reference!$A$23,'Client Info'!J2148=Reference!$A$12),25, IF(OR('Client Info'!J2148=Reference!$A$6, 'Client Info'!J2148=Reference!$A$16),15, IF(OR('Client Info'!J2148=Reference!$A$4,'Client Info'!J2148=Reference!$A$13,'Client Info'!J2148=Reference!$A$17,),5,0))))</f>
        <v>0</v>
      </c>
      <c r="E2148" s="19">
        <f>IF('Client Info'!O2148&lt;Reference!$E$5,0,IF(AND('Client Info'!O2148&gt;=Reference!$E$5,'Client Info'!O2148&lt;Reference!$E$6),5,IF(AND('Client Info'!O2148&gt;=Reference!$E$6,'Client Info'!O2148&lt;Reference!$E$7),15,IF(Reference!$E$7&lt;='Client Info'!O2148,25))))</f>
        <v>0</v>
      </c>
      <c r="F2148" s="19">
        <f>IF(OR('Client Info'!R2148=Reference!$B$4,'Client Info'!R2148=Reference!$B$5,'Client Info'!R2148=Reference!$B$6),25,0)</f>
        <v>0</v>
      </c>
      <c r="G2148" s="19">
        <f t="shared" si="35"/>
        <v>0</v>
      </c>
      <c r="H2148" s="19" t="e">
        <v>#N/A</v>
      </c>
    </row>
    <row r="2149" spans="1:8" x14ac:dyDescent="0.35">
      <c r="A2149" s="7" t="e">
        <f>VLOOKUP(B2149,'Client Info'!$A:$B,2, FALSE)</f>
        <v>#N/A</v>
      </c>
      <c r="B2149" s="19">
        <f>'Client Info'!A2149</f>
        <v>0</v>
      </c>
      <c r="C2149" s="19" t="str">
        <f>(IF('Client Info'!M2149="","",(IF(YEARFRAC('Client Info'!M2149,Reference!$C$4)&lt;1,0,IF(AND(YEARFRAC('Client Info'!M2149,Reference!$C$4)&gt;=1,YEARFRAC('Client Info'!M2149,Reference!$C$4)&lt;=3),5,IF(AND(YEARFRAC('Client Info'!M2149,Reference!$C$4)&gt;=4,YEARFRAC('Client Info'!M2149,Reference!$C$4)&lt;=7),15,IF(YEARFRAC('Client Info'!M2149,Reference!$C$4)&gt;=8,25,IF(YEARFRAC('Client Info'!M2149,Reference!$C$4)=YEARFRAC('Client Info'!M2149,Reference!$C$4),0,0))))))))</f>
        <v/>
      </c>
      <c r="D2149" s="19">
        <f>IF(OR('Client Info'!J2149=Reference!$A$7),0,IF(OR(Reference!$A$5='Client Info'!J2149, 'Client Info'!J2149=Reference!$A$19,'Client Info'!J2149=Reference!$A$23,'Client Info'!J2149=Reference!$A$12),25, IF(OR('Client Info'!J2149=Reference!$A$6, 'Client Info'!J2149=Reference!$A$16),15, IF(OR('Client Info'!J2149=Reference!$A$4,'Client Info'!J2149=Reference!$A$13,'Client Info'!J2149=Reference!$A$17,),5,0))))</f>
        <v>0</v>
      </c>
      <c r="E2149" s="19">
        <f>IF('Client Info'!O2149&lt;Reference!$E$5,0,IF(AND('Client Info'!O2149&gt;=Reference!$E$5,'Client Info'!O2149&lt;Reference!$E$6),5,IF(AND('Client Info'!O2149&gt;=Reference!$E$6,'Client Info'!O2149&lt;Reference!$E$7),15,IF(Reference!$E$7&lt;='Client Info'!O2149,25))))</f>
        <v>0</v>
      </c>
      <c r="F2149" s="19">
        <f>IF(OR('Client Info'!R2149=Reference!$B$4,'Client Info'!R2149=Reference!$B$5,'Client Info'!R2149=Reference!$B$6),25,0)</f>
        <v>0</v>
      </c>
      <c r="G2149" s="19">
        <f t="shared" si="35"/>
        <v>0</v>
      </c>
      <c r="H2149" s="19" t="e">
        <v>#N/A</v>
      </c>
    </row>
    <row r="2150" spans="1:8" x14ac:dyDescent="0.35">
      <c r="A2150" s="7" t="e">
        <f>VLOOKUP(B2150,'Client Info'!$A:$B,2, FALSE)</f>
        <v>#N/A</v>
      </c>
      <c r="B2150" s="19">
        <f>'Client Info'!A2150</f>
        <v>0</v>
      </c>
      <c r="C2150" s="19" t="str">
        <f>(IF('Client Info'!M2150="","",(IF(YEARFRAC('Client Info'!M2150,Reference!$C$4)&lt;1,0,IF(AND(YEARFRAC('Client Info'!M2150,Reference!$C$4)&gt;=1,YEARFRAC('Client Info'!M2150,Reference!$C$4)&lt;=3),5,IF(AND(YEARFRAC('Client Info'!M2150,Reference!$C$4)&gt;=4,YEARFRAC('Client Info'!M2150,Reference!$C$4)&lt;=7),15,IF(YEARFRAC('Client Info'!M2150,Reference!$C$4)&gt;=8,25,IF(YEARFRAC('Client Info'!M2150,Reference!$C$4)=YEARFRAC('Client Info'!M2150,Reference!$C$4),0,0))))))))</f>
        <v/>
      </c>
      <c r="D2150" s="19">
        <f>IF(OR('Client Info'!J2150=Reference!$A$7),0,IF(OR(Reference!$A$5='Client Info'!J2150, 'Client Info'!J2150=Reference!$A$19,'Client Info'!J2150=Reference!$A$23,'Client Info'!J2150=Reference!$A$12),25, IF(OR('Client Info'!J2150=Reference!$A$6, 'Client Info'!J2150=Reference!$A$16),15, IF(OR('Client Info'!J2150=Reference!$A$4,'Client Info'!J2150=Reference!$A$13,'Client Info'!J2150=Reference!$A$17,),5,0))))</f>
        <v>0</v>
      </c>
      <c r="E2150" s="19">
        <f>IF('Client Info'!O2150&lt;Reference!$E$5,0,IF(AND('Client Info'!O2150&gt;=Reference!$E$5,'Client Info'!O2150&lt;Reference!$E$6),5,IF(AND('Client Info'!O2150&gt;=Reference!$E$6,'Client Info'!O2150&lt;Reference!$E$7),15,IF(Reference!$E$7&lt;='Client Info'!O2150,25))))</f>
        <v>0</v>
      </c>
      <c r="F2150" s="19">
        <f>IF(OR('Client Info'!R2150=Reference!$B$4,'Client Info'!R2150=Reference!$B$5,'Client Info'!R2150=Reference!$B$6),25,0)</f>
        <v>0</v>
      </c>
      <c r="G2150" s="19">
        <f t="shared" si="35"/>
        <v>0</v>
      </c>
      <c r="H2150" s="19" t="e">
        <v>#N/A</v>
      </c>
    </row>
    <row r="2151" spans="1:8" x14ac:dyDescent="0.35">
      <c r="A2151" s="7" t="e">
        <f>VLOOKUP(B2151,'Client Info'!$A:$B,2, FALSE)</f>
        <v>#N/A</v>
      </c>
      <c r="B2151" s="19">
        <f>'Client Info'!A2151</f>
        <v>0</v>
      </c>
      <c r="C2151" s="19" t="str">
        <f>(IF('Client Info'!M2151="","",(IF(YEARFRAC('Client Info'!M2151,Reference!$C$4)&lt;1,0,IF(AND(YEARFRAC('Client Info'!M2151,Reference!$C$4)&gt;=1,YEARFRAC('Client Info'!M2151,Reference!$C$4)&lt;=3),5,IF(AND(YEARFRAC('Client Info'!M2151,Reference!$C$4)&gt;=4,YEARFRAC('Client Info'!M2151,Reference!$C$4)&lt;=7),15,IF(YEARFRAC('Client Info'!M2151,Reference!$C$4)&gt;=8,25,IF(YEARFRAC('Client Info'!M2151,Reference!$C$4)=YEARFRAC('Client Info'!M2151,Reference!$C$4),0,0))))))))</f>
        <v/>
      </c>
      <c r="D2151" s="19">
        <f>IF(OR('Client Info'!J2151=Reference!$A$7),0,IF(OR(Reference!$A$5='Client Info'!J2151, 'Client Info'!J2151=Reference!$A$19,'Client Info'!J2151=Reference!$A$23,'Client Info'!J2151=Reference!$A$12),25, IF(OR('Client Info'!J2151=Reference!$A$6, 'Client Info'!J2151=Reference!$A$16),15, IF(OR('Client Info'!J2151=Reference!$A$4,'Client Info'!J2151=Reference!$A$13,'Client Info'!J2151=Reference!$A$17,),5,0))))</f>
        <v>0</v>
      </c>
      <c r="E2151" s="19">
        <f>IF('Client Info'!O2151&lt;Reference!$E$5,0,IF(AND('Client Info'!O2151&gt;=Reference!$E$5,'Client Info'!O2151&lt;Reference!$E$6),5,IF(AND('Client Info'!O2151&gt;=Reference!$E$6,'Client Info'!O2151&lt;Reference!$E$7),15,IF(Reference!$E$7&lt;='Client Info'!O2151,25))))</f>
        <v>0</v>
      </c>
      <c r="F2151" s="19">
        <f>IF(OR('Client Info'!R2151=Reference!$B$4,'Client Info'!R2151=Reference!$B$5,'Client Info'!R2151=Reference!$B$6),25,0)</f>
        <v>0</v>
      </c>
      <c r="G2151" s="19">
        <f t="shared" si="35"/>
        <v>0</v>
      </c>
      <c r="H2151" s="19" t="e">
        <v>#N/A</v>
      </c>
    </row>
    <row r="2152" spans="1:8" x14ac:dyDescent="0.35">
      <c r="A2152" s="7" t="e">
        <f>VLOOKUP(B2152,'Client Info'!$A:$B,2, FALSE)</f>
        <v>#N/A</v>
      </c>
      <c r="B2152" s="19">
        <f>'Client Info'!A2152</f>
        <v>0</v>
      </c>
      <c r="C2152" s="19" t="str">
        <f>(IF('Client Info'!M2152="","",(IF(YEARFRAC('Client Info'!M2152,Reference!$C$4)&lt;1,0,IF(AND(YEARFRAC('Client Info'!M2152,Reference!$C$4)&gt;=1,YEARFRAC('Client Info'!M2152,Reference!$C$4)&lt;=3),5,IF(AND(YEARFRAC('Client Info'!M2152,Reference!$C$4)&gt;=4,YEARFRAC('Client Info'!M2152,Reference!$C$4)&lt;=7),15,IF(YEARFRAC('Client Info'!M2152,Reference!$C$4)&gt;=8,25,IF(YEARFRAC('Client Info'!M2152,Reference!$C$4)=YEARFRAC('Client Info'!M2152,Reference!$C$4),0,0))))))))</f>
        <v/>
      </c>
      <c r="D2152" s="19">
        <f>IF(OR('Client Info'!J2152=Reference!$A$7),0,IF(OR(Reference!$A$5='Client Info'!J2152, 'Client Info'!J2152=Reference!$A$19,'Client Info'!J2152=Reference!$A$23,'Client Info'!J2152=Reference!$A$12),25, IF(OR('Client Info'!J2152=Reference!$A$6, 'Client Info'!J2152=Reference!$A$16),15, IF(OR('Client Info'!J2152=Reference!$A$4,'Client Info'!J2152=Reference!$A$13,'Client Info'!J2152=Reference!$A$17,),5,0))))</f>
        <v>0</v>
      </c>
      <c r="E2152" s="19">
        <f>IF('Client Info'!O2152&lt;Reference!$E$5,0,IF(AND('Client Info'!O2152&gt;=Reference!$E$5,'Client Info'!O2152&lt;Reference!$E$6),5,IF(AND('Client Info'!O2152&gt;=Reference!$E$6,'Client Info'!O2152&lt;Reference!$E$7),15,IF(Reference!$E$7&lt;='Client Info'!O2152,25))))</f>
        <v>0</v>
      </c>
      <c r="F2152" s="19">
        <f>IF(OR('Client Info'!R2152=Reference!$B$4,'Client Info'!R2152=Reference!$B$5,'Client Info'!R2152=Reference!$B$6),25,0)</f>
        <v>0</v>
      </c>
      <c r="G2152" s="19">
        <f t="shared" si="35"/>
        <v>0</v>
      </c>
      <c r="H2152" s="19" t="e">
        <v>#N/A</v>
      </c>
    </row>
    <row r="2153" spans="1:8" x14ac:dyDescent="0.35">
      <c r="A2153" s="7" t="e">
        <f>VLOOKUP(B2153,'Client Info'!$A:$B,2, FALSE)</f>
        <v>#N/A</v>
      </c>
      <c r="B2153" s="19">
        <f>'Client Info'!A2153</f>
        <v>0</v>
      </c>
      <c r="C2153" s="19" t="str">
        <f>(IF('Client Info'!M2153="","",(IF(YEARFRAC('Client Info'!M2153,Reference!$C$4)&lt;1,0,IF(AND(YEARFRAC('Client Info'!M2153,Reference!$C$4)&gt;=1,YEARFRAC('Client Info'!M2153,Reference!$C$4)&lt;=3),5,IF(AND(YEARFRAC('Client Info'!M2153,Reference!$C$4)&gt;=4,YEARFRAC('Client Info'!M2153,Reference!$C$4)&lt;=7),15,IF(YEARFRAC('Client Info'!M2153,Reference!$C$4)&gt;=8,25,IF(YEARFRAC('Client Info'!M2153,Reference!$C$4)=YEARFRAC('Client Info'!M2153,Reference!$C$4),0,0))))))))</f>
        <v/>
      </c>
      <c r="D2153" s="19">
        <f>IF(OR('Client Info'!J2153=Reference!$A$7),0,IF(OR(Reference!$A$5='Client Info'!J2153, 'Client Info'!J2153=Reference!$A$19,'Client Info'!J2153=Reference!$A$23,'Client Info'!J2153=Reference!$A$12),25, IF(OR('Client Info'!J2153=Reference!$A$6, 'Client Info'!J2153=Reference!$A$16),15, IF(OR('Client Info'!J2153=Reference!$A$4,'Client Info'!J2153=Reference!$A$13,'Client Info'!J2153=Reference!$A$17,),5,0))))</f>
        <v>0</v>
      </c>
      <c r="E2153" s="19">
        <f>IF('Client Info'!O2153&lt;Reference!$E$5,0,IF(AND('Client Info'!O2153&gt;=Reference!$E$5,'Client Info'!O2153&lt;Reference!$E$6),5,IF(AND('Client Info'!O2153&gt;=Reference!$E$6,'Client Info'!O2153&lt;Reference!$E$7),15,IF(Reference!$E$7&lt;='Client Info'!O2153,25))))</f>
        <v>0</v>
      </c>
      <c r="F2153" s="19">
        <f>IF(OR('Client Info'!R2153=Reference!$B$4,'Client Info'!R2153=Reference!$B$5,'Client Info'!R2153=Reference!$B$6),25,0)</f>
        <v>0</v>
      </c>
      <c r="G2153" s="19">
        <f t="shared" si="35"/>
        <v>0</v>
      </c>
      <c r="H2153" s="19" t="e">
        <v>#N/A</v>
      </c>
    </row>
    <row r="2154" spans="1:8" x14ac:dyDescent="0.35">
      <c r="A2154" s="7" t="e">
        <f>VLOOKUP(B2154,'Client Info'!$A:$B,2, FALSE)</f>
        <v>#N/A</v>
      </c>
      <c r="B2154" s="19">
        <f>'Client Info'!A2154</f>
        <v>0</v>
      </c>
      <c r="C2154" s="19" t="str">
        <f>(IF('Client Info'!M2154="","",(IF(YEARFRAC('Client Info'!M2154,Reference!$C$4)&lt;1,0,IF(AND(YEARFRAC('Client Info'!M2154,Reference!$C$4)&gt;=1,YEARFRAC('Client Info'!M2154,Reference!$C$4)&lt;=3),5,IF(AND(YEARFRAC('Client Info'!M2154,Reference!$C$4)&gt;=4,YEARFRAC('Client Info'!M2154,Reference!$C$4)&lt;=7),15,IF(YEARFRAC('Client Info'!M2154,Reference!$C$4)&gt;=8,25,IF(YEARFRAC('Client Info'!M2154,Reference!$C$4)=YEARFRAC('Client Info'!M2154,Reference!$C$4),0,0))))))))</f>
        <v/>
      </c>
      <c r="D2154" s="19">
        <f>IF(OR('Client Info'!J2154=Reference!$A$7),0,IF(OR(Reference!$A$5='Client Info'!J2154, 'Client Info'!J2154=Reference!$A$19,'Client Info'!J2154=Reference!$A$23,'Client Info'!J2154=Reference!$A$12),25, IF(OR('Client Info'!J2154=Reference!$A$6, 'Client Info'!J2154=Reference!$A$16),15, IF(OR('Client Info'!J2154=Reference!$A$4,'Client Info'!J2154=Reference!$A$13,'Client Info'!J2154=Reference!$A$17,),5,0))))</f>
        <v>0</v>
      </c>
      <c r="E2154" s="19">
        <f>IF('Client Info'!O2154&lt;Reference!$E$5,0,IF(AND('Client Info'!O2154&gt;=Reference!$E$5,'Client Info'!O2154&lt;Reference!$E$6),5,IF(AND('Client Info'!O2154&gt;=Reference!$E$6,'Client Info'!O2154&lt;Reference!$E$7),15,IF(Reference!$E$7&lt;='Client Info'!O2154,25))))</f>
        <v>0</v>
      </c>
      <c r="F2154" s="19">
        <f>IF(OR('Client Info'!R2154=Reference!$B$4,'Client Info'!R2154=Reference!$B$5,'Client Info'!R2154=Reference!$B$6),25,0)</f>
        <v>0</v>
      </c>
      <c r="G2154" s="19">
        <f t="shared" si="35"/>
        <v>0</v>
      </c>
      <c r="H2154" s="19" t="e">
        <v>#N/A</v>
      </c>
    </row>
    <row r="2155" spans="1:8" x14ac:dyDescent="0.35">
      <c r="A2155" s="7" t="e">
        <f>VLOOKUP(B2155,'Client Info'!$A:$B,2, FALSE)</f>
        <v>#N/A</v>
      </c>
      <c r="B2155" s="19">
        <f>'Client Info'!A2155</f>
        <v>0</v>
      </c>
      <c r="C2155" s="19" t="str">
        <f>(IF('Client Info'!M2155="","",(IF(YEARFRAC('Client Info'!M2155,Reference!$C$4)&lt;1,0,IF(AND(YEARFRAC('Client Info'!M2155,Reference!$C$4)&gt;=1,YEARFRAC('Client Info'!M2155,Reference!$C$4)&lt;=3),5,IF(AND(YEARFRAC('Client Info'!M2155,Reference!$C$4)&gt;=4,YEARFRAC('Client Info'!M2155,Reference!$C$4)&lt;=7),15,IF(YEARFRAC('Client Info'!M2155,Reference!$C$4)&gt;=8,25,IF(YEARFRAC('Client Info'!M2155,Reference!$C$4)=YEARFRAC('Client Info'!M2155,Reference!$C$4),0,0))))))))</f>
        <v/>
      </c>
      <c r="D2155" s="19">
        <f>IF(OR('Client Info'!J2155=Reference!$A$7),0,IF(OR(Reference!$A$5='Client Info'!J2155, 'Client Info'!J2155=Reference!$A$19,'Client Info'!J2155=Reference!$A$23,'Client Info'!J2155=Reference!$A$12),25, IF(OR('Client Info'!J2155=Reference!$A$6, 'Client Info'!J2155=Reference!$A$16),15, IF(OR('Client Info'!J2155=Reference!$A$4,'Client Info'!J2155=Reference!$A$13,'Client Info'!J2155=Reference!$A$17,),5,0))))</f>
        <v>0</v>
      </c>
      <c r="E2155" s="19">
        <f>IF('Client Info'!O2155&lt;Reference!$E$5,0,IF(AND('Client Info'!O2155&gt;=Reference!$E$5,'Client Info'!O2155&lt;Reference!$E$6),5,IF(AND('Client Info'!O2155&gt;=Reference!$E$6,'Client Info'!O2155&lt;Reference!$E$7),15,IF(Reference!$E$7&lt;='Client Info'!O2155,25))))</f>
        <v>0</v>
      </c>
      <c r="F2155" s="19">
        <f>IF(OR('Client Info'!R2155=Reference!$B$4,'Client Info'!R2155=Reference!$B$5,'Client Info'!R2155=Reference!$B$6),25,0)</f>
        <v>0</v>
      </c>
      <c r="G2155" s="19">
        <f t="shared" si="35"/>
        <v>0</v>
      </c>
      <c r="H2155" s="19" t="e">
        <v>#N/A</v>
      </c>
    </row>
    <row r="2156" spans="1:8" x14ac:dyDescent="0.35">
      <c r="A2156" s="7" t="e">
        <f>VLOOKUP(B2156,'Client Info'!$A:$B,2, FALSE)</f>
        <v>#N/A</v>
      </c>
      <c r="B2156" s="19">
        <f>'Client Info'!A2156</f>
        <v>0</v>
      </c>
      <c r="C2156" s="19" t="str">
        <f>(IF('Client Info'!M2156="","",(IF(YEARFRAC('Client Info'!M2156,Reference!$C$4)&lt;1,0,IF(AND(YEARFRAC('Client Info'!M2156,Reference!$C$4)&gt;=1,YEARFRAC('Client Info'!M2156,Reference!$C$4)&lt;=3),5,IF(AND(YEARFRAC('Client Info'!M2156,Reference!$C$4)&gt;=4,YEARFRAC('Client Info'!M2156,Reference!$C$4)&lt;=7),15,IF(YEARFRAC('Client Info'!M2156,Reference!$C$4)&gt;=8,25,IF(YEARFRAC('Client Info'!M2156,Reference!$C$4)=YEARFRAC('Client Info'!M2156,Reference!$C$4),0,0))))))))</f>
        <v/>
      </c>
      <c r="D2156" s="19">
        <f>IF(OR('Client Info'!J2156=Reference!$A$7),0,IF(OR(Reference!$A$5='Client Info'!J2156, 'Client Info'!J2156=Reference!$A$19,'Client Info'!J2156=Reference!$A$23,'Client Info'!J2156=Reference!$A$12),25, IF(OR('Client Info'!J2156=Reference!$A$6, 'Client Info'!J2156=Reference!$A$16),15, IF(OR('Client Info'!J2156=Reference!$A$4,'Client Info'!J2156=Reference!$A$13,'Client Info'!J2156=Reference!$A$17,),5,0))))</f>
        <v>0</v>
      </c>
      <c r="E2156" s="19">
        <f>IF('Client Info'!O2156&lt;Reference!$E$5,0,IF(AND('Client Info'!O2156&gt;=Reference!$E$5,'Client Info'!O2156&lt;Reference!$E$6),5,IF(AND('Client Info'!O2156&gt;=Reference!$E$6,'Client Info'!O2156&lt;Reference!$E$7),15,IF(Reference!$E$7&lt;='Client Info'!O2156,25))))</f>
        <v>0</v>
      </c>
      <c r="F2156" s="19">
        <f>IF(OR('Client Info'!R2156=Reference!$B$4,'Client Info'!R2156=Reference!$B$5,'Client Info'!R2156=Reference!$B$6),25,0)</f>
        <v>0</v>
      </c>
      <c r="G2156" s="19">
        <f t="shared" si="35"/>
        <v>0</v>
      </c>
      <c r="H2156" s="19" t="e">
        <v>#N/A</v>
      </c>
    </row>
    <row r="2157" spans="1:8" x14ac:dyDescent="0.35">
      <c r="A2157" s="7" t="e">
        <f>VLOOKUP(B2157,'Client Info'!$A:$B,2, FALSE)</f>
        <v>#N/A</v>
      </c>
      <c r="B2157" s="19">
        <f>'Client Info'!A2157</f>
        <v>0</v>
      </c>
      <c r="C2157" s="19" t="str">
        <f>(IF('Client Info'!M2157="","",(IF(YEARFRAC('Client Info'!M2157,Reference!$C$4)&lt;1,0,IF(AND(YEARFRAC('Client Info'!M2157,Reference!$C$4)&gt;=1,YEARFRAC('Client Info'!M2157,Reference!$C$4)&lt;=3),5,IF(AND(YEARFRAC('Client Info'!M2157,Reference!$C$4)&gt;=4,YEARFRAC('Client Info'!M2157,Reference!$C$4)&lt;=7),15,IF(YEARFRAC('Client Info'!M2157,Reference!$C$4)&gt;=8,25,IF(YEARFRAC('Client Info'!M2157,Reference!$C$4)=YEARFRAC('Client Info'!M2157,Reference!$C$4),0,0))))))))</f>
        <v/>
      </c>
      <c r="D2157" s="19">
        <f>IF(OR('Client Info'!J2157=Reference!$A$7),0,IF(OR(Reference!$A$5='Client Info'!J2157, 'Client Info'!J2157=Reference!$A$19,'Client Info'!J2157=Reference!$A$23,'Client Info'!J2157=Reference!$A$12),25, IF(OR('Client Info'!J2157=Reference!$A$6, 'Client Info'!J2157=Reference!$A$16),15, IF(OR('Client Info'!J2157=Reference!$A$4,'Client Info'!J2157=Reference!$A$13,'Client Info'!J2157=Reference!$A$17,),5,0))))</f>
        <v>0</v>
      </c>
      <c r="E2157" s="19">
        <f>IF('Client Info'!O2157&lt;Reference!$E$5,0,IF(AND('Client Info'!O2157&gt;=Reference!$E$5,'Client Info'!O2157&lt;Reference!$E$6),5,IF(AND('Client Info'!O2157&gt;=Reference!$E$6,'Client Info'!O2157&lt;Reference!$E$7),15,IF(Reference!$E$7&lt;='Client Info'!O2157,25))))</f>
        <v>0</v>
      </c>
      <c r="F2157" s="19">
        <f>IF(OR('Client Info'!R2157=Reference!$B$4,'Client Info'!R2157=Reference!$B$5,'Client Info'!R2157=Reference!$B$6),25,0)</f>
        <v>0</v>
      </c>
      <c r="G2157" s="19">
        <f t="shared" si="35"/>
        <v>0</v>
      </c>
      <c r="H2157" s="19" t="e">
        <v>#N/A</v>
      </c>
    </row>
    <row r="2158" spans="1:8" x14ac:dyDescent="0.35">
      <c r="A2158" s="7" t="e">
        <f>VLOOKUP(B2158,'Client Info'!$A:$B,2, FALSE)</f>
        <v>#N/A</v>
      </c>
      <c r="B2158" s="19">
        <f>'Client Info'!A2158</f>
        <v>0</v>
      </c>
      <c r="C2158" s="19" t="str">
        <f>(IF('Client Info'!M2158="","",(IF(YEARFRAC('Client Info'!M2158,Reference!$C$4)&lt;1,0,IF(AND(YEARFRAC('Client Info'!M2158,Reference!$C$4)&gt;=1,YEARFRAC('Client Info'!M2158,Reference!$C$4)&lt;=3),5,IF(AND(YEARFRAC('Client Info'!M2158,Reference!$C$4)&gt;=4,YEARFRAC('Client Info'!M2158,Reference!$C$4)&lt;=7),15,IF(YEARFRAC('Client Info'!M2158,Reference!$C$4)&gt;=8,25,IF(YEARFRAC('Client Info'!M2158,Reference!$C$4)=YEARFRAC('Client Info'!M2158,Reference!$C$4),0,0))))))))</f>
        <v/>
      </c>
      <c r="D2158" s="19">
        <f>IF(OR('Client Info'!J2158=Reference!$A$7),0,IF(OR(Reference!$A$5='Client Info'!J2158, 'Client Info'!J2158=Reference!$A$19,'Client Info'!J2158=Reference!$A$23,'Client Info'!J2158=Reference!$A$12),25, IF(OR('Client Info'!J2158=Reference!$A$6, 'Client Info'!J2158=Reference!$A$16),15, IF(OR('Client Info'!J2158=Reference!$A$4,'Client Info'!J2158=Reference!$A$13,'Client Info'!J2158=Reference!$A$17,),5,0))))</f>
        <v>0</v>
      </c>
      <c r="E2158" s="19">
        <f>IF('Client Info'!O2158&lt;Reference!$E$5,0,IF(AND('Client Info'!O2158&gt;=Reference!$E$5,'Client Info'!O2158&lt;Reference!$E$6),5,IF(AND('Client Info'!O2158&gt;=Reference!$E$6,'Client Info'!O2158&lt;Reference!$E$7),15,IF(Reference!$E$7&lt;='Client Info'!O2158,25))))</f>
        <v>0</v>
      </c>
      <c r="F2158" s="19">
        <f>IF(OR('Client Info'!R2158=Reference!$B$4,'Client Info'!R2158=Reference!$B$5,'Client Info'!R2158=Reference!$B$6),25,0)</f>
        <v>0</v>
      </c>
      <c r="G2158" s="19">
        <f t="shared" si="35"/>
        <v>0</v>
      </c>
      <c r="H2158" s="19" t="e">
        <v>#N/A</v>
      </c>
    </row>
    <row r="2159" spans="1:8" x14ac:dyDescent="0.35">
      <c r="A2159" s="7" t="e">
        <f>VLOOKUP(B2159,'Client Info'!$A:$B,2, FALSE)</f>
        <v>#N/A</v>
      </c>
      <c r="B2159" s="19">
        <f>'Client Info'!A2159</f>
        <v>0</v>
      </c>
      <c r="C2159" s="19" t="str">
        <f>(IF('Client Info'!M2159="","",(IF(YEARFRAC('Client Info'!M2159,Reference!$C$4)&lt;1,0,IF(AND(YEARFRAC('Client Info'!M2159,Reference!$C$4)&gt;=1,YEARFRAC('Client Info'!M2159,Reference!$C$4)&lt;=3),5,IF(AND(YEARFRAC('Client Info'!M2159,Reference!$C$4)&gt;=4,YEARFRAC('Client Info'!M2159,Reference!$C$4)&lt;=7),15,IF(YEARFRAC('Client Info'!M2159,Reference!$C$4)&gt;=8,25,IF(YEARFRAC('Client Info'!M2159,Reference!$C$4)=YEARFRAC('Client Info'!M2159,Reference!$C$4),0,0))))))))</f>
        <v/>
      </c>
      <c r="D2159" s="19">
        <f>IF(OR('Client Info'!J2159=Reference!$A$7),0,IF(OR(Reference!$A$5='Client Info'!J2159, 'Client Info'!J2159=Reference!$A$19,'Client Info'!J2159=Reference!$A$23,'Client Info'!J2159=Reference!$A$12),25, IF(OR('Client Info'!J2159=Reference!$A$6, 'Client Info'!J2159=Reference!$A$16),15, IF(OR('Client Info'!J2159=Reference!$A$4,'Client Info'!J2159=Reference!$A$13,'Client Info'!J2159=Reference!$A$17,),5,0))))</f>
        <v>0</v>
      </c>
      <c r="E2159" s="19">
        <f>IF('Client Info'!O2159&lt;Reference!$E$5,0,IF(AND('Client Info'!O2159&gt;=Reference!$E$5,'Client Info'!O2159&lt;Reference!$E$6),5,IF(AND('Client Info'!O2159&gt;=Reference!$E$6,'Client Info'!O2159&lt;Reference!$E$7),15,IF(Reference!$E$7&lt;='Client Info'!O2159,25))))</f>
        <v>0</v>
      </c>
      <c r="F2159" s="19">
        <f>IF(OR('Client Info'!R2159=Reference!$B$4,'Client Info'!R2159=Reference!$B$5,'Client Info'!R2159=Reference!$B$6),25,0)</f>
        <v>0</v>
      </c>
      <c r="G2159" s="19">
        <f t="shared" si="35"/>
        <v>0</v>
      </c>
      <c r="H2159" s="19" t="e">
        <v>#N/A</v>
      </c>
    </row>
    <row r="2160" spans="1:8" x14ac:dyDescent="0.35">
      <c r="A2160" s="7" t="e">
        <f>VLOOKUP(B2160,'Client Info'!$A:$B,2, FALSE)</f>
        <v>#N/A</v>
      </c>
      <c r="B2160" s="19">
        <f>'Client Info'!A2160</f>
        <v>0</v>
      </c>
      <c r="C2160" s="19" t="str">
        <f>(IF('Client Info'!M2160="","",(IF(YEARFRAC('Client Info'!M2160,Reference!$C$4)&lt;1,0,IF(AND(YEARFRAC('Client Info'!M2160,Reference!$C$4)&gt;=1,YEARFRAC('Client Info'!M2160,Reference!$C$4)&lt;=3),5,IF(AND(YEARFRAC('Client Info'!M2160,Reference!$C$4)&gt;=4,YEARFRAC('Client Info'!M2160,Reference!$C$4)&lt;=7),15,IF(YEARFRAC('Client Info'!M2160,Reference!$C$4)&gt;=8,25,IF(YEARFRAC('Client Info'!M2160,Reference!$C$4)=YEARFRAC('Client Info'!M2160,Reference!$C$4),0,0))))))))</f>
        <v/>
      </c>
      <c r="D2160" s="19">
        <f>IF(OR('Client Info'!J2160=Reference!$A$7),0,IF(OR(Reference!$A$5='Client Info'!J2160, 'Client Info'!J2160=Reference!$A$19,'Client Info'!J2160=Reference!$A$23,'Client Info'!J2160=Reference!$A$12),25, IF(OR('Client Info'!J2160=Reference!$A$6, 'Client Info'!J2160=Reference!$A$16),15, IF(OR('Client Info'!J2160=Reference!$A$4,'Client Info'!J2160=Reference!$A$13,'Client Info'!J2160=Reference!$A$17,),5,0))))</f>
        <v>0</v>
      </c>
      <c r="E2160" s="19">
        <f>IF('Client Info'!O2160&lt;Reference!$E$5,0,IF(AND('Client Info'!O2160&gt;=Reference!$E$5,'Client Info'!O2160&lt;Reference!$E$6),5,IF(AND('Client Info'!O2160&gt;=Reference!$E$6,'Client Info'!O2160&lt;Reference!$E$7),15,IF(Reference!$E$7&lt;='Client Info'!O2160,25))))</f>
        <v>0</v>
      </c>
      <c r="F2160" s="19">
        <f>IF(OR('Client Info'!R2160=Reference!$B$4,'Client Info'!R2160=Reference!$B$5,'Client Info'!R2160=Reference!$B$6),25,0)</f>
        <v>0</v>
      </c>
      <c r="G2160" s="19">
        <f t="shared" si="35"/>
        <v>0</v>
      </c>
      <c r="H2160" s="19" t="e">
        <v>#N/A</v>
      </c>
    </row>
    <row r="2161" spans="1:8" x14ac:dyDescent="0.35">
      <c r="A2161" s="7" t="e">
        <f>VLOOKUP(B2161,'Client Info'!$A:$B,2, FALSE)</f>
        <v>#N/A</v>
      </c>
      <c r="B2161" s="19">
        <f>'Client Info'!A2161</f>
        <v>0</v>
      </c>
      <c r="C2161" s="19" t="str">
        <f>(IF('Client Info'!M2161="","",(IF(YEARFRAC('Client Info'!M2161,Reference!$C$4)&lt;1,0,IF(AND(YEARFRAC('Client Info'!M2161,Reference!$C$4)&gt;=1,YEARFRAC('Client Info'!M2161,Reference!$C$4)&lt;=3),5,IF(AND(YEARFRAC('Client Info'!M2161,Reference!$C$4)&gt;=4,YEARFRAC('Client Info'!M2161,Reference!$C$4)&lt;=7),15,IF(YEARFRAC('Client Info'!M2161,Reference!$C$4)&gt;=8,25,IF(YEARFRAC('Client Info'!M2161,Reference!$C$4)=YEARFRAC('Client Info'!M2161,Reference!$C$4),0,0))))))))</f>
        <v/>
      </c>
      <c r="D2161" s="19">
        <f>IF(OR('Client Info'!J2161=Reference!$A$7),0,IF(OR(Reference!$A$5='Client Info'!J2161, 'Client Info'!J2161=Reference!$A$19,'Client Info'!J2161=Reference!$A$23,'Client Info'!J2161=Reference!$A$12),25, IF(OR('Client Info'!J2161=Reference!$A$6, 'Client Info'!J2161=Reference!$A$16),15, IF(OR('Client Info'!J2161=Reference!$A$4,'Client Info'!J2161=Reference!$A$13,'Client Info'!J2161=Reference!$A$17,),5,0))))</f>
        <v>0</v>
      </c>
      <c r="E2161" s="19">
        <f>IF('Client Info'!O2161&lt;Reference!$E$5,0,IF(AND('Client Info'!O2161&gt;=Reference!$E$5,'Client Info'!O2161&lt;Reference!$E$6),5,IF(AND('Client Info'!O2161&gt;=Reference!$E$6,'Client Info'!O2161&lt;Reference!$E$7),15,IF(Reference!$E$7&lt;='Client Info'!O2161,25))))</f>
        <v>0</v>
      </c>
      <c r="F2161" s="19">
        <f>IF(OR('Client Info'!R2161=Reference!$B$4,'Client Info'!R2161=Reference!$B$5,'Client Info'!R2161=Reference!$B$6),25,0)</f>
        <v>0</v>
      </c>
      <c r="G2161" s="19">
        <f t="shared" si="35"/>
        <v>0</v>
      </c>
      <c r="H2161" s="19" t="e">
        <v>#N/A</v>
      </c>
    </row>
    <row r="2162" spans="1:8" x14ac:dyDescent="0.35">
      <c r="A2162" s="7" t="e">
        <f>VLOOKUP(B2162,'Client Info'!$A:$B,2, FALSE)</f>
        <v>#N/A</v>
      </c>
      <c r="B2162" s="19">
        <f>'Client Info'!A2162</f>
        <v>0</v>
      </c>
      <c r="C2162" s="19" t="str">
        <f>(IF('Client Info'!M2162="","",(IF(YEARFRAC('Client Info'!M2162,Reference!$C$4)&lt;1,0,IF(AND(YEARFRAC('Client Info'!M2162,Reference!$C$4)&gt;=1,YEARFRAC('Client Info'!M2162,Reference!$C$4)&lt;=3),5,IF(AND(YEARFRAC('Client Info'!M2162,Reference!$C$4)&gt;=4,YEARFRAC('Client Info'!M2162,Reference!$C$4)&lt;=7),15,IF(YEARFRAC('Client Info'!M2162,Reference!$C$4)&gt;=8,25,IF(YEARFRAC('Client Info'!M2162,Reference!$C$4)=YEARFRAC('Client Info'!M2162,Reference!$C$4),0,0))))))))</f>
        <v/>
      </c>
      <c r="D2162" s="19">
        <f>IF(OR('Client Info'!J2162=Reference!$A$7),0,IF(OR(Reference!$A$5='Client Info'!J2162, 'Client Info'!J2162=Reference!$A$19,'Client Info'!J2162=Reference!$A$23,'Client Info'!J2162=Reference!$A$12),25, IF(OR('Client Info'!J2162=Reference!$A$6, 'Client Info'!J2162=Reference!$A$16),15, IF(OR('Client Info'!J2162=Reference!$A$4,'Client Info'!J2162=Reference!$A$13,'Client Info'!J2162=Reference!$A$17,),5,0))))</f>
        <v>0</v>
      </c>
      <c r="E2162" s="19">
        <f>IF('Client Info'!O2162&lt;Reference!$E$5,0,IF(AND('Client Info'!O2162&gt;=Reference!$E$5,'Client Info'!O2162&lt;Reference!$E$6),5,IF(AND('Client Info'!O2162&gt;=Reference!$E$6,'Client Info'!O2162&lt;Reference!$E$7),15,IF(Reference!$E$7&lt;='Client Info'!O2162,25))))</f>
        <v>0</v>
      </c>
      <c r="F2162" s="19">
        <f>IF(OR('Client Info'!R2162=Reference!$B$4,'Client Info'!R2162=Reference!$B$5,'Client Info'!R2162=Reference!$B$6),25,0)</f>
        <v>0</v>
      </c>
      <c r="G2162" s="19">
        <f t="shared" si="35"/>
        <v>0</v>
      </c>
      <c r="H2162" s="19" t="e">
        <v>#N/A</v>
      </c>
    </row>
    <row r="2163" spans="1:8" x14ac:dyDescent="0.35">
      <c r="A2163" s="7" t="e">
        <f>VLOOKUP(B2163,'Client Info'!$A:$B,2, FALSE)</f>
        <v>#N/A</v>
      </c>
      <c r="B2163" s="19">
        <f>'Client Info'!A2163</f>
        <v>0</v>
      </c>
      <c r="C2163" s="19" t="str">
        <f>(IF('Client Info'!M2163="","",(IF(YEARFRAC('Client Info'!M2163,Reference!$C$4)&lt;1,0,IF(AND(YEARFRAC('Client Info'!M2163,Reference!$C$4)&gt;=1,YEARFRAC('Client Info'!M2163,Reference!$C$4)&lt;=3),5,IF(AND(YEARFRAC('Client Info'!M2163,Reference!$C$4)&gt;=4,YEARFRAC('Client Info'!M2163,Reference!$C$4)&lt;=7),15,IF(YEARFRAC('Client Info'!M2163,Reference!$C$4)&gt;=8,25,IF(YEARFRAC('Client Info'!M2163,Reference!$C$4)=YEARFRAC('Client Info'!M2163,Reference!$C$4),0,0))))))))</f>
        <v/>
      </c>
      <c r="D2163" s="19">
        <f>IF(OR('Client Info'!J2163=Reference!$A$7),0,IF(OR(Reference!$A$5='Client Info'!J2163, 'Client Info'!J2163=Reference!$A$19,'Client Info'!J2163=Reference!$A$23,'Client Info'!J2163=Reference!$A$12),25, IF(OR('Client Info'!J2163=Reference!$A$6, 'Client Info'!J2163=Reference!$A$16),15, IF(OR('Client Info'!J2163=Reference!$A$4,'Client Info'!J2163=Reference!$A$13,'Client Info'!J2163=Reference!$A$17,),5,0))))</f>
        <v>0</v>
      </c>
      <c r="E2163" s="19">
        <f>IF('Client Info'!O2163&lt;Reference!$E$5,0,IF(AND('Client Info'!O2163&gt;=Reference!$E$5,'Client Info'!O2163&lt;Reference!$E$6),5,IF(AND('Client Info'!O2163&gt;=Reference!$E$6,'Client Info'!O2163&lt;Reference!$E$7),15,IF(Reference!$E$7&lt;='Client Info'!O2163,25))))</f>
        <v>0</v>
      </c>
      <c r="F2163" s="19">
        <f>IF(OR('Client Info'!R2163=Reference!$B$4,'Client Info'!R2163=Reference!$B$5,'Client Info'!R2163=Reference!$B$6),25,0)</f>
        <v>0</v>
      </c>
      <c r="G2163" s="19">
        <f t="shared" si="35"/>
        <v>0</v>
      </c>
      <c r="H2163" s="19" t="e">
        <v>#N/A</v>
      </c>
    </row>
    <row r="2164" spans="1:8" x14ac:dyDescent="0.35">
      <c r="A2164" s="7" t="e">
        <f>VLOOKUP(B2164,'Client Info'!$A:$B,2, FALSE)</f>
        <v>#N/A</v>
      </c>
      <c r="B2164" s="19">
        <f>'Client Info'!A2164</f>
        <v>0</v>
      </c>
      <c r="C2164" s="19" t="str">
        <f>(IF('Client Info'!M2164="","",(IF(YEARFRAC('Client Info'!M2164,Reference!$C$4)&lt;1,0,IF(AND(YEARFRAC('Client Info'!M2164,Reference!$C$4)&gt;=1,YEARFRAC('Client Info'!M2164,Reference!$C$4)&lt;=3),5,IF(AND(YEARFRAC('Client Info'!M2164,Reference!$C$4)&gt;=4,YEARFRAC('Client Info'!M2164,Reference!$C$4)&lt;=7),15,IF(YEARFRAC('Client Info'!M2164,Reference!$C$4)&gt;=8,25,IF(YEARFRAC('Client Info'!M2164,Reference!$C$4)=YEARFRAC('Client Info'!M2164,Reference!$C$4),0,0))))))))</f>
        <v/>
      </c>
      <c r="D2164" s="19">
        <f>IF(OR('Client Info'!J2164=Reference!$A$7),0,IF(OR(Reference!$A$5='Client Info'!J2164, 'Client Info'!J2164=Reference!$A$19,'Client Info'!J2164=Reference!$A$23,'Client Info'!J2164=Reference!$A$12),25, IF(OR('Client Info'!J2164=Reference!$A$6, 'Client Info'!J2164=Reference!$A$16),15, IF(OR('Client Info'!J2164=Reference!$A$4,'Client Info'!J2164=Reference!$A$13,'Client Info'!J2164=Reference!$A$17,),5,0))))</f>
        <v>0</v>
      </c>
      <c r="E2164" s="19">
        <f>IF('Client Info'!O2164&lt;Reference!$E$5,0,IF(AND('Client Info'!O2164&gt;=Reference!$E$5,'Client Info'!O2164&lt;Reference!$E$6),5,IF(AND('Client Info'!O2164&gt;=Reference!$E$6,'Client Info'!O2164&lt;Reference!$E$7),15,IF(Reference!$E$7&lt;='Client Info'!O2164,25))))</f>
        <v>0</v>
      </c>
      <c r="F2164" s="19">
        <f>IF(OR('Client Info'!R2164=Reference!$B$4,'Client Info'!R2164=Reference!$B$5,'Client Info'!R2164=Reference!$B$6),25,0)</f>
        <v>0</v>
      </c>
      <c r="G2164" s="19">
        <f t="shared" si="35"/>
        <v>0</v>
      </c>
      <c r="H2164" s="19" t="e">
        <v>#N/A</v>
      </c>
    </row>
    <row r="2165" spans="1:8" x14ac:dyDescent="0.35">
      <c r="A2165" s="7" t="e">
        <f>VLOOKUP(B2165,'Client Info'!$A:$B,2, FALSE)</f>
        <v>#N/A</v>
      </c>
      <c r="B2165" s="19">
        <f>'Client Info'!A2165</f>
        <v>0</v>
      </c>
      <c r="C2165" s="19" t="str">
        <f>(IF('Client Info'!M2165="","",(IF(YEARFRAC('Client Info'!M2165,Reference!$C$4)&lt;1,0,IF(AND(YEARFRAC('Client Info'!M2165,Reference!$C$4)&gt;=1,YEARFRAC('Client Info'!M2165,Reference!$C$4)&lt;=3),5,IF(AND(YEARFRAC('Client Info'!M2165,Reference!$C$4)&gt;=4,YEARFRAC('Client Info'!M2165,Reference!$C$4)&lt;=7),15,IF(YEARFRAC('Client Info'!M2165,Reference!$C$4)&gt;=8,25,IF(YEARFRAC('Client Info'!M2165,Reference!$C$4)=YEARFRAC('Client Info'!M2165,Reference!$C$4),0,0))))))))</f>
        <v/>
      </c>
      <c r="D2165" s="19">
        <f>IF(OR('Client Info'!J2165=Reference!$A$7),0,IF(OR(Reference!$A$5='Client Info'!J2165, 'Client Info'!J2165=Reference!$A$19,'Client Info'!J2165=Reference!$A$23,'Client Info'!J2165=Reference!$A$12),25, IF(OR('Client Info'!J2165=Reference!$A$6, 'Client Info'!J2165=Reference!$A$16),15, IF(OR('Client Info'!J2165=Reference!$A$4,'Client Info'!J2165=Reference!$A$13,'Client Info'!J2165=Reference!$A$17,),5,0))))</f>
        <v>0</v>
      </c>
      <c r="E2165" s="19">
        <f>IF('Client Info'!O2165&lt;Reference!$E$5,0,IF(AND('Client Info'!O2165&gt;=Reference!$E$5,'Client Info'!O2165&lt;Reference!$E$6),5,IF(AND('Client Info'!O2165&gt;=Reference!$E$6,'Client Info'!O2165&lt;Reference!$E$7),15,IF(Reference!$E$7&lt;='Client Info'!O2165,25))))</f>
        <v>0</v>
      </c>
      <c r="F2165" s="19">
        <f>IF(OR('Client Info'!R2165=Reference!$B$4,'Client Info'!R2165=Reference!$B$5,'Client Info'!R2165=Reference!$B$6),25,0)</f>
        <v>0</v>
      </c>
      <c r="G2165" s="19">
        <f t="shared" si="35"/>
        <v>0</v>
      </c>
      <c r="H2165" s="19" t="e">
        <v>#N/A</v>
      </c>
    </row>
    <row r="2166" spans="1:8" x14ac:dyDescent="0.35">
      <c r="A2166" s="7" t="e">
        <f>VLOOKUP(B2166,'Client Info'!$A:$B,2, FALSE)</f>
        <v>#N/A</v>
      </c>
      <c r="B2166" s="19">
        <f>'Client Info'!A2166</f>
        <v>0</v>
      </c>
      <c r="C2166" s="19" t="str">
        <f>(IF('Client Info'!M2166="","",(IF(YEARFRAC('Client Info'!M2166,Reference!$C$4)&lt;1,0,IF(AND(YEARFRAC('Client Info'!M2166,Reference!$C$4)&gt;=1,YEARFRAC('Client Info'!M2166,Reference!$C$4)&lt;=3),5,IF(AND(YEARFRAC('Client Info'!M2166,Reference!$C$4)&gt;=4,YEARFRAC('Client Info'!M2166,Reference!$C$4)&lt;=7),15,IF(YEARFRAC('Client Info'!M2166,Reference!$C$4)&gt;=8,25,IF(YEARFRAC('Client Info'!M2166,Reference!$C$4)=YEARFRAC('Client Info'!M2166,Reference!$C$4),0,0))))))))</f>
        <v/>
      </c>
      <c r="D2166" s="19">
        <f>IF(OR('Client Info'!J2166=Reference!$A$7),0,IF(OR(Reference!$A$5='Client Info'!J2166, 'Client Info'!J2166=Reference!$A$19,'Client Info'!J2166=Reference!$A$23,'Client Info'!J2166=Reference!$A$12),25, IF(OR('Client Info'!J2166=Reference!$A$6, 'Client Info'!J2166=Reference!$A$16),15, IF(OR('Client Info'!J2166=Reference!$A$4,'Client Info'!J2166=Reference!$A$13,'Client Info'!J2166=Reference!$A$17,),5,0))))</f>
        <v>0</v>
      </c>
      <c r="E2166" s="19">
        <f>IF('Client Info'!O2166&lt;Reference!$E$5,0,IF(AND('Client Info'!O2166&gt;=Reference!$E$5,'Client Info'!O2166&lt;Reference!$E$6),5,IF(AND('Client Info'!O2166&gt;=Reference!$E$6,'Client Info'!O2166&lt;Reference!$E$7),15,IF(Reference!$E$7&lt;='Client Info'!O2166,25))))</f>
        <v>0</v>
      </c>
      <c r="F2166" s="19">
        <f>IF(OR('Client Info'!R2166=Reference!$B$4,'Client Info'!R2166=Reference!$B$5,'Client Info'!R2166=Reference!$B$6),25,0)</f>
        <v>0</v>
      </c>
      <c r="G2166" s="19">
        <f t="shared" si="35"/>
        <v>0</v>
      </c>
      <c r="H2166" s="19" t="e">
        <v>#N/A</v>
      </c>
    </row>
    <row r="2167" spans="1:8" x14ac:dyDescent="0.35">
      <c r="A2167" s="7" t="e">
        <f>VLOOKUP(B2167,'Client Info'!$A:$B,2, FALSE)</f>
        <v>#N/A</v>
      </c>
      <c r="B2167" s="19">
        <f>'Client Info'!A2167</f>
        <v>0</v>
      </c>
      <c r="C2167" s="19" t="str">
        <f>(IF('Client Info'!M2167="","",(IF(YEARFRAC('Client Info'!M2167,Reference!$C$4)&lt;1,0,IF(AND(YEARFRAC('Client Info'!M2167,Reference!$C$4)&gt;=1,YEARFRAC('Client Info'!M2167,Reference!$C$4)&lt;=3),5,IF(AND(YEARFRAC('Client Info'!M2167,Reference!$C$4)&gt;=4,YEARFRAC('Client Info'!M2167,Reference!$C$4)&lt;=7),15,IF(YEARFRAC('Client Info'!M2167,Reference!$C$4)&gt;=8,25,IF(YEARFRAC('Client Info'!M2167,Reference!$C$4)=YEARFRAC('Client Info'!M2167,Reference!$C$4),0,0))))))))</f>
        <v/>
      </c>
      <c r="D2167" s="19">
        <f>IF(OR('Client Info'!J2167=Reference!$A$7),0,IF(OR(Reference!$A$5='Client Info'!J2167, 'Client Info'!J2167=Reference!$A$19,'Client Info'!J2167=Reference!$A$23,'Client Info'!J2167=Reference!$A$12),25, IF(OR('Client Info'!J2167=Reference!$A$6, 'Client Info'!J2167=Reference!$A$16),15, IF(OR('Client Info'!J2167=Reference!$A$4,'Client Info'!J2167=Reference!$A$13,'Client Info'!J2167=Reference!$A$17,),5,0))))</f>
        <v>0</v>
      </c>
      <c r="E2167" s="19">
        <f>IF('Client Info'!O2167&lt;Reference!$E$5,0,IF(AND('Client Info'!O2167&gt;=Reference!$E$5,'Client Info'!O2167&lt;Reference!$E$6),5,IF(AND('Client Info'!O2167&gt;=Reference!$E$6,'Client Info'!O2167&lt;Reference!$E$7),15,IF(Reference!$E$7&lt;='Client Info'!O2167,25))))</f>
        <v>0</v>
      </c>
      <c r="F2167" s="19">
        <f>IF(OR('Client Info'!R2167=Reference!$B$4,'Client Info'!R2167=Reference!$B$5,'Client Info'!R2167=Reference!$B$6),25,0)</f>
        <v>0</v>
      </c>
      <c r="G2167" s="19">
        <f t="shared" si="35"/>
        <v>0</v>
      </c>
      <c r="H2167" s="19" t="e">
        <v>#N/A</v>
      </c>
    </row>
    <row r="2168" spans="1:8" x14ac:dyDescent="0.35">
      <c r="A2168" s="7" t="e">
        <f>VLOOKUP(B2168,'Client Info'!$A:$B,2, FALSE)</f>
        <v>#N/A</v>
      </c>
      <c r="B2168" s="19">
        <f>'Client Info'!A2168</f>
        <v>0</v>
      </c>
      <c r="C2168" s="19" t="str">
        <f>(IF('Client Info'!M2168="","",(IF(YEARFRAC('Client Info'!M2168,Reference!$C$4)&lt;1,0,IF(AND(YEARFRAC('Client Info'!M2168,Reference!$C$4)&gt;=1,YEARFRAC('Client Info'!M2168,Reference!$C$4)&lt;=3),5,IF(AND(YEARFRAC('Client Info'!M2168,Reference!$C$4)&gt;=4,YEARFRAC('Client Info'!M2168,Reference!$C$4)&lt;=7),15,IF(YEARFRAC('Client Info'!M2168,Reference!$C$4)&gt;=8,25,IF(YEARFRAC('Client Info'!M2168,Reference!$C$4)=YEARFRAC('Client Info'!M2168,Reference!$C$4),0,0))))))))</f>
        <v/>
      </c>
      <c r="D2168" s="19">
        <f>IF(OR('Client Info'!J2168=Reference!$A$7),0,IF(OR(Reference!$A$5='Client Info'!J2168, 'Client Info'!J2168=Reference!$A$19,'Client Info'!J2168=Reference!$A$23,'Client Info'!J2168=Reference!$A$12),25, IF(OR('Client Info'!J2168=Reference!$A$6, 'Client Info'!J2168=Reference!$A$16),15, IF(OR('Client Info'!J2168=Reference!$A$4,'Client Info'!J2168=Reference!$A$13,'Client Info'!J2168=Reference!$A$17,),5,0))))</f>
        <v>0</v>
      </c>
      <c r="E2168" s="19">
        <f>IF('Client Info'!O2168&lt;Reference!$E$5,0,IF(AND('Client Info'!O2168&gt;=Reference!$E$5,'Client Info'!O2168&lt;Reference!$E$6),5,IF(AND('Client Info'!O2168&gt;=Reference!$E$6,'Client Info'!O2168&lt;Reference!$E$7),15,IF(Reference!$E$7&lt;='Client Info'!O2168,25))))</f>
        <v>0</v>
      </c>
      <c r="F2168" s="19">
        <f>IF(OR('Client Info'!R2168=Reference!$B$4,'Client Info'!R2168=Reference!$B$5,'Client Info'!R2168=Reference!$B$6),25,0)</f>
        <v>0</v>
      </c>
      <c r="G2168" s="19">
        <f t="shared" si="35"/>
        <v>0</v>
      </c>
      <c r="H2168" s="19" t="e">
        <v>#N/A</v>
      </c>
    </row>
    <row r="2169" spans="1:8" x14ac:dyDescent="0.35">
      <c r="A2169" s="7" t="e">
        <f>VLOOKUP(B2169,'Client Info'!$A:$B,2, FALSE)</f>
        <v>#N/A</v>
      </c>
      <c r="B2169" s="19">
        <f>'Client Info'!A2169</f>
        <v>0</v>
      </c>
      <c r="C2169" s="19" t="str">
        <f>(IF('Client Info'!M2169="","",(IF(YEARFRAC('Client Info'!M2169,Reference!$C$4)&lt;1,0,IF(AND(YEARFRAC('Client Info'!M2169,Reference!$C$4)&gt;=1,YEARFRAC('Client Info'!M2169,Reference!$C$4)&lt;=3),5,IF(AND(YEARFRAC('Client Info'!M2169,Reference!$C$4)&gt;=4,YEARFRAC('Client Info'!M2169,Reference!$C$4)&lt;=7),15,IF(YEARFRAC('Client Info'!M2169,Reference!$C$4)&gt;=8,25,IF(YEARFRAC('Client Info'!M2169,Reference!$C$4)=YEARFRAC('Client Info'!M2169,Reference!$C$4),0,0))))))))</f>
        <v/>
      </c>
      <c r="D2169" s="19">
        <f>IF(OR('Client Info'!J2169=Reference!$A$7),0,IF(OR(Reference!$A$5='Client Info'!J2169, 'Client Info'!J2169=Reference!$A$19,'Client Info'!J2169=Reference!$A$23,'Client Info'!J2169=Reference!$A$12),25, IF(OR('Client Info'!J2169=Reference!$A$6, 'Client Info'!J2169=Reference!$A$16),15, IF(OR('Client Info'!J2169=Reference!$A$4,'Client Info'!J2169=Reference!$A$13,'Client Info'!J2169=Reference!$A$17,),5,0))))</f>
        <v>0</v>
      </c>
      <c r="E2169" s="19">
        <f>IF('Client Info'!O2169&lt;Reference!$E$5,0,IF(AND('Client Info'!O2169&gt;=Reference!$E$5,'Client Info'!O2169&lt;Reference!$E$6),5,IF(AND('Client Info'!O2169&gt;=Reference!$E$6,'Client Info'!O2169&lt;Reference!$E$7),15,IF(Reference!$E$7&lt;='Client Info'!O2169,25))))</f>
        <v>0</v>
      </c>
      <c r="F2169" s="19">
        <f>IF(OR('Client Info'!R2169=Reference!$B$4,'Client Info'!R2169=Reference!$B$5,'Client Info'!R2169=Reference!$B$6),25,0)</f>
        <v>0</v>
      </c>
      <c r="G2169" s="19">
        <f t="shared" si="35"/>
        <v>0</v>
      </c>
      <c r="H2169" s="19" t="e">
        <v>#N/A</v>
      </c>
    </row>
    <row r="2170" spans="1:8" x14ac:dyDescent="0.35">
      <c r="A2170" s="7" t="e">
        <f>VLOOKUP(B2170,'Client Info'!$A:$B,2, FALSE)</f>
        <v>#N/A</v>
      </c>
      <c r="B2170" s="19">
        <f>'Client Info'!A2170</f>
        <v>0</v>
      </c>
      <c r="C2170" s="19" t="str">
        <f>(IF('Client Info'!M2170="","",(IF(YEARFRAC('Client Info'!M2170,Reference!$C$4)&lt;1,0,IF(AND(YEARFRAC('Client Info'!M2170,Reference!$C$4)&gt;=1,YEARFRAC('Client Info'!M2170,Reference!$C$4)&lt;=3),5,IF(AND(YEARFRAC('Client Info'!M2170,Reference!$C$4)&gt;=4,YEARFRAC('Client Info'!M2170,Reference!$C$4)&lt;=7),15,IF(YEARFRAC('Client Info'!M2170,Reference!$C$4)&gt;=8,25,IF(YEARFRAC('Client Info'!M2170,Reference!$C$4)=YEARFRAC('Client Info'!M2170,Reference!$C$4),0,0))))))))</f>
        <v/>
      </c>
      <c r="D2170" s="19">
        <f>IF(OR('Client Info'!J2170=Reference!$A$7),0,IF(OR(Reference!$A$5='Client Info'!J2170, 'Client Info'!J2170=Reference!$A$19,'Client Info'!J2170=Reference!$A$23,'Client Info'!J2170=Reference!$A$12),25, IF(OR('Client Info'!J2170=Reference!$A$6, 'Client Info'!J2170=Reference!$A$16),15, IF(OR('Client Info'!J2170=Reference!$A$4,'Client Info'!J2170=Reference!$A$13,'Client Info'!J2170=Reference!$A$17,),5,0))))</f>
        <v>0</v>
      </c>
      <c r="E2170" s="19">
        <f>IF('Client Info'!O2170&lt;Reference!$E$5,0,IF(AND('Client Info'!O2170&gt;=Reference!$E$5,'Client Info'!O2170&lt;Reference!$E$6),5,IF(AND('Client Info'!O2170&gt;=Reference!$E$6,'Client Info'!O2170&lt;Reference!$E$7),15,IF(Reference!$E$7&lt;='Client Info'!O2170,25))))</f>
        <v>0</v>
      </c>
      <c r="F2170" s="19">
        <f>IF(OR('Client Info'!R2170=Reference!$B$4,'Client Info'!R2170=Reference!$B$5,'Client Info'!R2170=Reference!$B$6),25,0)</f>
        <v>0</v>
      </c>
      <c r="G2170" s="19">
        <f t="shared" si="35"/>
        <v>0</v>
      </c>
      <c r="H2170" s="19" t="e">
        <v>#N/A</v>
      </c>
    </row>
    <row r="2171" spans="1:8" x14ac:dyDescent="0.35">
      <c r="A2171" s="7" t="e">
        <f>VLOOKUP(B2171,'Client Info'!$A:$B,2, FALSE)</f>
        <v>#N/A</v>
      </c>
      <c r="B2171" s="19">
        <f>'Client Info'!A2171</f>
        <v>0</v>
      </c>
      <c r="C2171" s="19" t="str">
        <f>(IF('Client Info'!M2171="","",(IF(YEARFRAC('Client Info'!M2171,Reference!$C$4)&lt;1,0,IF(AND(YEARFRAC('Client Info'!M2171,Reference!$C$4)&gt;=1,YEARFRAC('Client Info'!M2171,Reference!$C$4)&lt;=3),5,IF(AND(YEARFRAC('Client Info'!M2171,Reference!$C$4)&gt;=4,YEARFRAC('Client Info'!M2171,Reference!$C$4)&lt;=7),15,IF(YEARFRAC('Client Info'!M2171,Reference!$C$4)&gt;=8,25,IF(YEARFRAC('Client Info'!M2171,Reference!$C$4)=YEARFRAC('Client Info'!M2171,Reference!$C$4),0,0))))))))</f>
        <v/>
      </c>
      <c r="D2171" s="19">
        <f>IF(OR('Client Info'!J2171=Reference!$A$7),0,IF(OR(Reference!$A$5='Client Info'!J2171, 'Client Info'!J2171=Reference!$A$19,'Client Info'!J2171=Reference!$A$23,'Client Info'!J2171=Reference!$A$12),25, IF(OR('Client Info'!J2171=Reference!$A$6, 'Client Info'!J2171=Reference!$A$16),15, IF(OR('Client Info'!J2171=Reference!$A$4,'Client Info'!J2171=Reference!$A$13,'Client Info'!J2171=Reference!$A$17,),5,0))))</f>
        <v>0</v>
      </c>
      <c r="E2171" s="19">
        <f>IF('Client Info'!O2171&lt;Reference!$E$5,0,IF(AND('Client Info'!O2171&gt;=Reference!$E$5,'Client Info'!O2171&lt;Reference!$E$6),5,IF(AND('Client Info'!O2171&gt;=Reference!$E$6,'Client Info'!O2171&lt;Reference!$E$7),15,IF(Reference!$E$7&lt;='Client Info'!O2171,25))))</f>
        <v>0</v>
      </c>
      <c r="F2171" s="19">
        <f>IF(OR('Client Info'!R2171=Reference!$B$4,'Client Info'!R2171=Reference!$B$5,'Client Info'!R2171=Reference!$B$6),25,0)</f>
        <v>0</v>
      </c>
      <c r="G2171" s="19">
        <f t="shared" si="35"/>
        <v>0</v>
      </c>
      <c r="H2171" s="19" t="e">
        <v>#N/A</v>
      </c>
    </row>
    <row r="2172" spans="1:8" x14ac:dyDescent="0.35">
      <c r="A2172" s="7" t="e">
        <f>VLOOKUP(B2172,'Client Info'!$A:$B,2, FALSE)</f>
        <v>#N/A</v>
      </c>
      <c r="B2172" s="19">
        <f>'Client Info'!A2172</f>
        <v>0</v>
      </c>
      <c r="C2172" s="19" t="str">
        <f>(IF('Client Info'!M2172="","",(IF(YEARFRAC('Client Info'!M2172,Reference!$C$4)&lt;1,0,IF(AND(YEARFRAC('Client Info'!M2172,Reference!$C$4)&gt;=1,YEARFRAC('Client Info'!M2172,Reference!$C$4)&lt;=3),5,IF(AND(YEARFRAC('Client Info'!M2172,Reference!$C$4)&gt;=4,YEARFRAC('Client Info'!M2172,Reference!$C$4)&lt;=7),15,IF(YEARFRAC('Client Info'!M2172,Reference!$C$4)&gt;=8,25,IF(YEARFRAC('Client Info'!M2172,Reference!$C$4)=YEARFRAC('Client Info'!M2172,Reference!$C$4),0,0))))))))</f>
        <v/>
      </c>
      <c r="D2172" s="19">
        <f>IF(OR('Client Info'!J2172=Reference!$A$7),0,IF(OR(Reference!$A$5='Client Info'!J2172, 'Client Info'!J2172=Reference!$A$19,'Client Info'!J2172=Reference!$A$23,'Client Info'!J2172=Reference!$A$12),25, IF(OR('Client Info'!J2172=Reference!$A$6, 'Client Info'!J2172=Reference!$A$16),15, IF(OR('Client Info'!J2172=Reference!$A$4,'Client Info'!J2172=Reference!$A$13,'Client Info'!J2172=Reference!$A$17,),5,0))))</f>
        <v>0</v>
      </c>
      <c r="E2172" s="19">
        <f>IF('Client Info'!O2172&lt;Reference!$E$5,0,IF(AND('Client Info'!O2172&gt;=Reference!$E$5,'Client Info'!O2172&lt;Reference!$E$6),5,IF(AND('Client Info'!O2172&gt;=Reference!$E$6,'Client Info'!O2172&lt;Reference!$E$7),15,IF(Reference!$E$7&lt;='Client Info'!O2172,25))))</f>
        <v>0</v>
      </c>
      <c r="F2172" s="19">
        <f>IF(OR('Client Info'!R2172=Reference!$B$4,'Client Info'!R2172=Reference!$B$5,'Client Info'!R2172=Reference!$B$6),25,0)</f>
        <v>0</v>
      </c>
      <c r="G2172" s="19">
        <f t="shared" si="35"/>
        <v>0</v>
      </c>
      <c r="H2172" s="19" t="e">
        <v>#N/A</v>
      </c>
    </row>
    <row r="2173" spans="1:8" x14ac:dyDescent="0.35">
      <c r="A2173" s="7" t="e">
        <f>VLOOKUP(B2173,'Client Info'!$A:$B,2, FALSE)</f>
        <v>#N/A</v>
      </c>
      <c r="B2173" s="19">
        <f>'Client Info'!A2173</f>
        <v>0</v>
      </c>
      <c r="C2173" s="19" t="str">
        <f>(IF('Client Info'!M2173="","",(IF(YEARFRAC('Client Info'!M2173,Reference!$C$4)&lt;1,0,IF(AND(YEARFRAC('Client Info'!M2173,Reference!$C$4)&gt;=1,YEARFRAC('Client Info'!M2173,Reference!$C$4)&lt;=3),5,IF(AND(YEARFRAC('Client Info'!M2173,Reference!$C$4)&gt;=4,YEARFRAC('Client Info'!M2173,Reference!$C$4)&lt;=7),15,IF(YEARFRAC('Client Info'!M2173,Reference!$C$4)&gt;=8,25,IF(YEARFRAC('Client Info'!M2173,Reference!$C$4)=YEARFRAC('Client Info'!M2173,Reference!$C$4),0,0))))))))</f>
        <v/>
      </c>
      <c r="D2173" s="19">
        <f>IF(OR('Client Info'!J2173=Reference!$A$7),0,IF(OR(Reference!$A$5='Client Info'!J2173, 'Client Info'!J2173=Reference!$A$19,'Client Info'!J2173=Reference!$A$23,'Client Info'!J2173=Reference!$A$12),25, IF(OR('Client Info'!J2173=Reference!$A$6, 'Client Info'!J2173=Reference!$A$16),15, IF(OR('Client Info'!J2173=Reference!$A$4,'Client Info'!J2173=Reference!$A$13,'Client Info'!J2173=Reference!$A$17,),5,0))))</f>
        <v>0</v>
      </c>
      <c r="E2173" s="19">
        <f>IF('Client Info'!O2173&lt;Reference!$E$5,0,IF(AND('Client Info'!O2173&gt;=Reference!$E$5,'Client Info'!O2173&lt;Reference!$E$6),5,IF(AND('Client Info'!O2173&gt;=Reference!$E$6,'Client Info'!O2173&lt;Reference!$E$7),15,IF(Reference!$E$7&lt;='Client Info'!O2173,25))))</f>
        <v>0</v>
      </c>
      <c r="F2173" s="19">
        <f>IF(OR('Client Info'!R2173=Reference!$B$4,'Client Info'!R2173=Reference!$B$5,'Client Info'!R2173=Reference!$B$6),25,0)</f>
        <v>0</v>
      </c>
      <c r="G2173" s="19">
        <f t="shared" si="35"/>
        <v>0</v>
      </c>
      <c r="H2173" s="19" t="e">
        <v>#N/A</v>
      </c>
    </row>
    <row r="2174" spans="1:8" x14ac:dyDescent="0.35">
      <c r="A2174" s="7" t="e">
        <f>VLOOKUP(B2174,'Client Info'!$A:$B,2, FALSE)</f>
        <v>#N/A</v>
      </c>
      <c r="B2174" s="19">
        <f>'Client Info'!A2174</f>
        <v>0</v>
      </c>
      <c r="C2174" s="19" t="str">
        <f>(IF('Client Info'!M2174="","",(IF(YEARFRAC('Client Info'!M2174,Reference!$C$4)&lt;1,0,IF(AND(YEARFRAC('Client Info'!M2174,Reference!$C$4)&gt;=1,YEARFRAC('Client Info'!M2174,Reference!$C$4)&lt;=3),5,IF(AND(YEARFRAC('Client Info'!M2174,Reference!$C$4)&gt;=4,YEARFRAC('Client Info'!M2174,Reference!$C$4)&lt;=7),15,IF(YEARFRAC('Client Info'!M2174,Reference!$C$4)&gt;=8,25,IF(YEARFRAC('Client Info'!M2174,Reference!$C$4)=YEARFRAC('Client Info'!M2174,Reference!$C$4),0,0))))))))</f>
        <v/>
      </c>
      <c r="D2174" s="19">
        <f>IF(OR('Client Info'!J2174=Reference!$A$7),0,IF(OR(Reference!$A$5='Client Info'!J2174, 'Client Info'!J2174=Reference!$A$19,'Client Info'!J2174=Reference!$A$23,'Client Info'!J2174=Reference!$A$12),25, IF(OR('Client Info'!J2174=Reference!$A$6, 'Client Info'!J2174=Reference!$A$16),15, IF(OR('Client Info'!J2174=Reference!$A$4,'Client Info'!J2174=Reference!$A$13,'Client Info'!J2174=Reference!$A$17,),5,0))))</f>
        <v>0</v>
      </c>
      <c r="E2174" s="19">
        <f>IF('Client Info'!O2174&lt;Reference!$E$5,0,IF(AND('Client Info'!O2174&gt;=Reference!$E$5,'Client Info'!O2174&lt;Reference!$E$6),5,IF(AND('Client Info'!O2174&gt;=Reference!$E$6,'Client Info'!O2174&lt;Reference!$E$7),15,IF(Reference!$E$7&lt;='Client Info'!O2174,25))))</f>
        <v>0</v>
      </c>
      <c r="F2174" s="19">
        <f>IF(OR('Client Info'!R2174=Reference!$B$4,'Client Info'!R2174=Reference!$B$5,'Client Info'!R2174=Reference!$B$6),25,0)</f>
        <v>0</v>
      </c>
      <c r="G2174" s="19">
        <f t="shared" si="35"/>
        <v>0</v>
      </c>
      <c r="H2174" s="19" t="e">
        <v>#N/A</v>
      </c>
    </row>
    <row r="2175" spans="1:8" x14ac:dyDescent="0.35">
      <c r="A2175" s="7" t="e">
        <f>VLOOKUP(B2175,'Client Info'!$A:$B,2, FALSE)</f>
        <v>#N/A</v>
      </c>
      <c r="B2175" s="19">
        <f>'Client Info'!A2175</f>
        <v>0</v>
      </c>
      <c r="C2175" s="19" t="str">
        <f>(IF('Client Info'!M2175="","",(IF(YEARFRAC('Client Info'!M2175,Reference!$C$4)&lt;1,0,IF(AND(YEARFRAC('Client Info'!M2175,Reference!$C$4)&gt;=1,YEARFRAC('Client Info'!M2175,Reference!$C$4)&lt;=3),5,IF(AND(YEARFRAC('Client Info'!M2175,Reference!$C$4)&gt;=4,YEARFRAC('Client Info'!M2175,Reference!$C$4)&lt;=7),15,IF(YEARFRAC('Client Info'!M2175,Reference!$C$4)&gt;=8,25,IF(YEARFRAC('Client Info'!M2175,Reference!$C$4)=YEARFRAC('Client Info'!M2175,Reference!$C$4),0,0))))))))</f>
        <v/>
      </c>
      <c r="D2175" s="19">
        <f>IF(OR('Client Info'!J2175=Reference!$A$7),0,IF(OR(Reference!$A$5='Client Info'!J2175, 'Client Info'!J2175=Reference!$A$19,'Client Info'!J2175=Reference!$A$23,'Client Info'!J2175=Reference!$A$12),25, IF(OR('Client Info'!J2175=Reference!$A$6, 'Client Info'!J2175=Reference!$A$16),15, IF(OR('Client Info'!J2175=Reference!$A$4,'Client Info'!J2175=Reference!$A$13,'Client Info'!J2175=Reference!$A$17,),5,0))))</f>
        <v>0</v>
      </c>
      <c r="E2175" s="19">
        <f>IF('Client Info'!O2175&lt;Reference!$E$5,0,IF(AND('Client Info'!O2175&gt;=Reference!$E$5,'Client Info'!O2175&lt;Reference!$E$6),5,IF(AND('Client Info'!O2175&gt;=Reference!$E$6,'Client Info'!O2175&lt;Reference!$E$7),15,IF(Reference!$E$7&lt;='Client Info'!O2175,25))))</f>
        <v>0</v>
      </c>
      <c r="F2175" s="19">
        <f>IF(OR('Client Info'!R2175=Reference!$B$4,'Client Info'!R2175=Reference!$B$5,'Client Info'!R2175=Reference!$B$6),25,0)</f>
        <v>0</v>
      </c>
      <c r="G2175" s="19">
        <f t="shared" si="35"/>
        <v>0</v>
      </c>
      <c r="H2175" s="19" t="e">
        <v>#N/A</v>
      </c>
    </row>
    <row r="2176" spans="1:8" x14ac:dyDescent="0.35">
      <c r="A2176" s="7" t="e">
        <f>VLOOKUP(B2176,'Client Info'!$A:$B,2, FALSE)</f>
        <v>#N/A</v>
      </c>
      <c r="B2176" s="19">
        <f>'Client Info'!A2176</f>
        <v>0</v>
      </c>
      <c r="C2176" s="19" t="str">
        <f>(IF('Client Info'!M2176="","",(IF(YEARFRAC('Client Info'!M2176,Reference!$C$4)&lt;1,0,IF(AND(YEARFRAC('Client Info'!M2176,Reference!$C$4)&gt;=1,YEARFRAC('Client Info'!M2176,Reference!$C$4)&lt;=3),5,IF(AND(YEARFRAC('Client Info'!M2176,Reference!$C$4)&gt;=4,YEARFRAC('Client Info'!M2176,Reference!$C$4)&lt;=7),15,IF(YEARFRAC('Client Info'!M2176,Reference!$C$4)&gt;=8,25,IF(YEARFRAC('Client Info'!M2176,Reference!$C$4)=YEARFRAC('Client Info'!M2176,Reference!$C$4),0,0))))))))</f>
        <v/>
      </c>
      <c r="D2176" s="19">
        <f>IF(OR('Client Info'!J2176=Reference!$A$7),0,IF(OR(Reference!$A$5='Client Info'!J2176, 'Client Info'!J2176=Reference!$A$19,'Client Info'!J2176=Reference!$A$23,'Client Info'!J2176=Reference!$A$12),25, IF(OR('Client Info'!J2176=Reference!$A$6, 'Client Info'!J2176=Reference!$A$16),15, IF(OR('Client Info'!J2176=Reference!$A$4,'Client Info'!J2176=Reference!$A$13,'Client Info'!J2176=Reference!$A$17,),5,0))))</f>
        <v>0</v>
      </c>
      <c r="E2176" s="19">
        <f>IF('Client Info'!O2176&lt;Reference!$E$5,0,IF(AND('Client Info'!O2176&gt;=Reference!$E$5,'Client Info'!O2176&lt;Reference!$E$6),5,IF(AND('Client Info'!O2176&gt;=Reference!$E$6,'Client Info'!O2176&lt;Reference!$E$7),15,IF(Reference!$E$7&lt;='Client Info'!O2176,25))))</f>
        <v>0</v>
      </c>
      <c r="F2176" s="19">
        <f>IF(OR('Client Info'!R2176=Reference!$B$4,'Client Info'!R2176=Reference!$B$5,'Client Info'!R2176=Reference!$B$6),25,0)</f>
        <v>0</v>
      </c>
      <c r="G2176" s="19">
        <f t="shared" si="35"/>
        <v>0</v>
      </c>
      <c r="H2176" s="19" t="e">
        <v>#N/A</v>
      </c>
    </row>
    <row r="2177" spans="1:8" x14ac:dyDescent="0.35">
      <c r="A2177" s="7" t="e">
        <f>VLOOKUP(B2177,'Client Info'!$A:$B,2, FALSE)</f>
        <v>#N/A</v>
      </c>
      <c r="B2177" s="19">
        <f>'Client Info'!A2177</f>
        <v>0</v>
      </c>
      <c r="C2177" s="19" t="str">
        <f>(IF('Client Info'!M2177="","",(IF(YEARFRAC('Client Info'!M2177,Reference!$C$4)&lt;1,0,IF(AND(YEARFRAC('Client Info'!M2177,Reference!$C$4)&gt;=1,YEARFRAC('Client Info'!M2177,Reference!$C$4)&lt;=3),5,IF(AND(YEARFRAC('Client Info'!M2177,Reference!$C$4)&gt;=4,YEARFRAC('Client Info'!M2177,Reference!$C$4)&lt;=7),15,IF(YEARFRAC('Client Info'!M2177,Reference!$C$4)&gt;=8,25,IF(YEARFRAC('Client Info'!M2177,Reference!$C$4)=YEARFRAC('Client Info'!M2177,Reference!$C$4),0,0))))))))</f>
        <v/>
      </c>
      <c r="D2177" s="19">
        <f>IF(OR('Client Info'!J2177=Reference!$A$7),0,IF(OR(Reference!$A$5='Client Info'!J2177, 'Client Info'!J2177=Reference!$A$19,'Client Info'!J2177=Reference!$A$23,'Client Info'!J2177=Reference!$A$12),25, IF(OR('Client Info'!J2177=Reference!$A$6, 'Client Info'!J2177=Reference!$A$16),15, IF(OR('Client Info'!J2177=Reference!$A$4,'Client Info'!J2177=Reference!$A$13,'Client Info'!J2177=Reference!$A$17,),5,0))))</f>
        <v>0</v>
      </c>
      <c r="E2177" s="19">
        <f>IF('Client Info'!O2177&lt;Reference!$E$5,0,IF(AND('Client Info'!O2177&gt;=Reference!$E$5,'Client Info'!O2177&lt;Reference!$E$6),5,IF(AND('Client Info'!O2177&gt;=Reference!$E$6,'Client Info'!O2177&lt;Reference!$E$7),15,IF(Reference!$E$7&lt;='Client Info'!O2177,25))))</f>
        <v>0</v>
      </c>
      <c r="F2177" s="19">
        <f>IF(OR('Client Info'!R2177=Reference!$B$4,'Client Info'!R2177=Reference!$B$5,'Client Info'!R2177=Reference!$B$6),25,0)</f>
        <v>0</v>
      </c>
      <c r="G2177" s="19">
        <f t="shared" si="35"/>
        <v>0</v>
      </c>
      <c r="H2177" s="19" t="e">
        <v>#N/A</v>
      </c>
    </row>
    <row r="2178" spans="1:8" x14ac:dyDescent="0.35">
      <c r="A2178" s="7" t="e">
        <f>VLOOKUP(B2178,'Client Info'!$A:$B,2, FALSE)</f>
        <v>#N/A</v>
      </c>
      <c r="B2178" s="19">
        <f>'Client Info'!A2178</f>
        <v>0</v>
      </c>
      <c r="C2178" s="19" t="str">
        <f>(IF('Client Info'!M2178="","",(IF(YEARFRAC('Client Info'!M2178,Reference!$C$4)&lt;1,0,IF(AND(YEARFRAC('Client Info'!M2178,Reference!$C$4)&gt;=1,YEARFRAC('Client Info'!M2178,Reference!$C$4)&lt;=3),5,IF(AND(YEARFRAC('Client Info'!M2178,Reference!$C$4)&gt;=4,YEARFRAC('Client Info'!M2178,Reference!$C$4)&lt;=7),15,IF(YEARFRAC('Client Info'!M2178,Reference!$C$4)&gt;=8,25,IF(YEARFRAC('Client Info'!M2178,Reference!$C$4)=YEARFRAC('Client Info'!M2178,Reference!$C$4),0,0))))))))</f>
        <v/>
      </c>
      <c r="D2178" s="19">
        <f>IF(OR('Client Info'!J2178=Reference!$A$7),0,IF(OR(Reference!$A$5='Client Info'!J2178, 'Client Info'!J2178=Reference!$A$19,'Client Info'!J2178=Reference!$A$23,'Client Info'!J2178=Reference!$A$12),25, IF(OR('Client Info'!J2178=Reference!$A$6, 'Client Info'!J2178=Reference!$A$16),15, IF(OR('Client Info'!J2178=Reference!$A$4,'Client Info'!J2178=Reference!$A$13,'Client Info'!J2178=Reference!$A$17,),5,0))))</f>
        <v>0</v>
      </c>
      <c r="E2178" s="19">
        <f>IF('Client Info'!O2178&lt;Reference!$E$5,0,IF(AND('Client Info'!O2178&gt;=Reference!$E$5,'Client Info'!O2178&lt;Reference!$E$6),5,IF(AND('Client Info'!O2178&gt;=Reference!$E$6,'Client Info'!O2178&lt;Reference!$E$7),15,IF(Reference!$E$7&lt;='Client Info'!O2178,25))))</f>
        <v>0</v>
      </c>
      <c r="F2178" s="19">
        <f>IF(OR('Client Info'!R2178=Reference!$B$4,'Client Info'!R2178=Reference!$B$5,'Client Info'!R2178=Reference!$B$6),25,0)</f>
        <v>0</v>
      </c>
      <c r="G2178" s="19">
        <f t="shared" si="35"/>
        <v>0</v>
      </c>
      <c r="H2178" s="19" t="e">
        <v>#N/A</v>
      </c>
    </row>
    <row r="2179" spans="1:8" x14ac:dyDescent="0.35">
      <c r="A2179" s="7" t="e">
        <f>VLOOKUP(B2179,'Client Info'!$A:$B,2, FALSE)</f>
        <v>#N/A</v>
      </c>
      <c r="B2179" s="19">
        <f>'Client Info'!A2179</f>
        <v>0</v>
      </c>
      <c r="C2179" s="19" t="str">
        <f>(IF('Client Info'!M2179="","",(IF(YEARFRAC('Client Info'!M2179,Reference!$C$4)&lt;1,0,IF(AND(YEARFRAC('Client Info'!M2179,Reference!$C$4)&gt;=1,YEARFRAC('Client Info'!M2179,Reference!$C$4)&lt;=3),5,IF(AND(YEARFRAC('Client Info'!M2179,Reference!$C$4)&gt;=4,YEARFRAC('Client Info'!M2179,Reference!$C$4)&lt;=7),15,IF(YEARFRAC('Client Info'!M2179,Reference!$C$4)&gt;=8,25,IF(YEARFRAC('Client Info'!M2179,Reference!$C$4)=YEARFRAC('Client Info'!M2179,Reference!$C$4),0,0))))))))</f>
        <v/>
      </c>
      <c r="D2179" s="19">
        <f>IF(OR('Client Info'!J2179=Reference!$A$7),0,IF(OR(Reference!$A$5='Client Info'!J2179, 'Client Info'!J2179=Reference!$A$19,'Client Info'!J2179=Reference!$A$23,'Client Info'!J2179=Reference!$A$12),25, IF(OR('Client Info'!J2179=Reference!$A$6, 'Client Info'!J2179=Reference!$A$16),15, IF(OR('Client Info'!J2179=Reference!$A$4,'Client Info'!J2179=Reference!$A$13,'Client Info'!J2179=Reference!$A$17,),5,0))))</f>
        <v>0</v>
      </c>
      <c r="E2179" s="19">
        <f>IF('Client Info'!O2179&lt;Reference!$E$5,0,IF(AND('Client Info'!O2179&gt;=Reference!$E$5,'Client Info'!O2179&lt;Reference!$E$6),5,IF(AND('Client Info'!O2179&gt;=Reference!$E$6,'Client Info'!O2179&lt;Reference!$E$7),15,IF(Reference!$E$7&lt;='Client Info'!O2179,25))))</f>
        <v>0</v>
      </c>
      <c r="F2179" s="19">
        <f>IF(OR('Client Info'!R2179=Reference!$B$4,'Client Info'!R2179=Reference!$B$5,'Client Info'!R2179=Reference!$B$6),25,0)</f>
        <v>0</v>
      </c>
      <c r="G2179" s="19">
        <f t="shared" si="35"/>
        <v>0</v>
      </c>
      <c r="H2179" s="19" t="e">
        <v>#N/A</v>
      </c>
    </row>
    <row r="2180" spans="1:8" x14ac:dyDescent="0.35">
      <c r="A2180" s="7" t="e">
        <f>VLOOKUP(B2180,'Client Info'!$A:$B,2, FALSE)</f>
        <v>#N/A</v>
      </c>
      <c r="B2180" s="19">
        <f>'Client Info'!A2180</f>
        <v>0</v>
      </c>
      <c r="C2180" s="19" t="str">
        <f>(IF('Client Info'!M2180="","",(IF(YEARFRAC('Client Info'!M2180,Reference!$C$4)&lt;1,0,IF(AND(YEARFRAC('Client Info'!M2180,Reference!$C$4)&gt;=1,YEARFRAC('Client Info'!M2180,Reference!$C$4)&lt;=3),5,IF(AND(YEARFRAC('Client Info'!M2180,Reference!$C$4)&gt;=4,YEARFRAC('Client Info'!M2180,Reference!$C$4)&lt;=7),15,IF(YEARFRAC('Client Info'!M2180,Reference!$C$4)&gt;=8,25,IF(YEARFRAC('Client Info'!M2180,Reference!$C$4)=YEARFRAC('Client Info'!M2180,Reference!$C$4),0,0))))))))</f>
        <v/>
      </c>
      <c r="D2180" s="19">
        <f>IF(OR('Client Info'!J2180=Reference!$A$7),0,IF(OR(Reference!$A$5='Client Info'!J2180, 'Client Info'!J2180=Reference!$A$19,'Client Info'!J2180=Reference!$A$23,'Client Info'!J2180=Reference!$A$12),25, IF(OR('Client Info'!J2180=Reference!$A$6, 'Client Info'!J2180=Reference!$A$16),15, IF(OR('Client Info'!J2180=Reference!$A$4,'Client Info'!J2180=Reference!$A$13,'Client Info'!J2180=Reference!$A$17,),5,0))))</f>
        <v>0</v>
      </c>
      <c r="E2180" s="19">
        <f>IF('Client Info'!O2180&lt;Reference!$E$5,0,IF(AND('Client Info'!O2180&gt;=Reference!$E$5,'Client Info'!O2180&lt;Reference!$E$6),5,IF(AND('Client Info'!O2180&gt;=Reference!$E$6,'Client Info'!O2180&lt;Reference!$E$7),15,IF(Reference!$E$7&lt;='Client Info'!O2180,25))))</f>
        <v>0</v>
      </c>
      <c r="F2180" s="19">
        <f>IF(OR('Client Info'!R2180=Reference!$B$4,'Client Info'!R2180=Reference!$B$5,'Client Info'!R2180=Reference!$B$6),25,0)</f>
        <v>0</v>
      </c>
      <c r="G2180" s="19">
        <f t="shared" si="35"/>
        <v>0</v>
      </c>
      <c r="H2180" s="19" t="e">
        <v>#N/A</v>
      </c>
    </row>
    <row r="2181" spans="1:8" x14ac:dyDescent="0.35">
      <c r="A2181" s="7" t="e">
        <f>VLOOKUP(B2181,'Client Info'!$A:$B,2, FALSE)</f>
        <v>#N/A</v>
      </c>
      <c r="B2181" s="19">
        <f>'Client Info'!A2181</f>
        <v>0</v>
      </c>
      <c r="C2181" s="19" t="str">
        <f>(IF('Client Info'!M2181="","",(IF(YEARFRAC('Client Info'!M2181,Reference!$C$4)&lt;1,0,IF(AND(YEARFRAC('Client Info'!M2181,Reference!$C$4)&gt;=1,YEARFRAC('Client Info'!M2181,Reference!$C$4)&lt;=3),5,IF(AND(YEARFRAC('Client Info'!M2181,Reference!$C$4)&gt;=4,YEARFRAC('Client Info'!M2181,Reference!$C$4)&lt;=7),15,IF(YEARFRAC('Client Info'!M2181,Reference!$C$4)&gt;=8,25,IF(YEARFRAC('Client Info'!M2181,Reference!$C$4)=YEARFRAC('Client Info'!M2181,Reference!$C$4),0,0))))))))</f>
        <v/>
      </c>
      <c r="D2181" s="19">
        <f>IF(OR('Client Info'!J2181=Reference!$A$7),0,IF(OR(Reference!$A$5='Client Info'!J2181, 'Client Info'!J2181=Reference!$A$19,'Client Info'!J2181=Reference!$A$23,'Client Info'!J2181=Reference!$A$12),25, IF(OR('Client Info'!J2181=Reference!$A$6, 'Client Info'!J2181=Reference!$A$16),15, IF(OR('Client Info'!J2181=Reference!$A$4,'Client Info'!J2181=Reference!$A$13,'Client Info'!J2181=Reference!$A$17,),5,0))))</f>
        <v>0</v>
      </c>
      <c r="E2181" s="19">
        <f>IF('Client Info'!O2181&lt;Reference!$E$5,0,IF(AND('Client Info'!O2181&gt;=Reference!$E$5,'Client Info'!O2181&lt;Reference!$E$6),5,IF(AND('Client Info'!O2181&gt;=Reference!$E$6,'Client Info'!O2181&lt;Reference!$E$7),15,IF(Reference!$E$7&lt;='Client Info'!O2181,25))))</f>
        <v>0</v>
      </c>
      <c r="F2181" s="19">
        <f>IF(OR('Client Info'!R2181=Reference!$B$4,'Client Info'!R2181=Reference!$B$5,'Client Info'!R2181=Reference!$B$6),25,0)</f>
        <v>0</v>
      </c>
      <c r="G2181" s="19">
        <f t="shared" si="35"/>
        <v>0</v>
      </c>
      <c r="H2181" s="19" t="e">
        <v>#N/A</v>
      </c>
    </row>
    <row r="2182" spans="1:8" x14ac:dyDescent="0.35">
      <c r="A2182" s="7" t="e">
        <f>VLOOKUP(B2182,'Client Info'!$A:$B,2, FALSE)</f>
        <v>#N/A</v>
      </c>
      <c r="B2182" s="19">
        <f>'Client Info'!A2182</f>
        <v>0</v>
      </c>
      <c r="C2182" s="19" t="str">
        <f>(IF('Client Info'!M2182="","",(IF(YEARFRAC('Client Info'!M2182,Reference!$C$4)&lt;1,0,IF(AND(YEARFRAC('Client Info'!M2182,Reference!$C$4)&gt;=1,YEARFRAC('Client Info'!M2182,Reference!$C$4)&lt;=3),5,IF(AND(YEARFRAC('Client Info'!M2182,Reference!$C$4)&gt;=4,YEARFRAC('Client Info'!M2182,Reference!$C$4)&lt;=7),15,IF(YEARFRAC('Client Info'!M2182,Reference!$C$4)&gt;=8,25,IF(YEARFRAC('Client Info'!M2182,Reference!$C$4)=YEARFRAC('Client Info'!M2182,Reference!$C$4),0,0))))))))</f>
        <v/>
      </c>
      <c r="D2182" s="19">
        <f>IF(OR('Client Info'!J2182=Reference!$A$7),0,IF(OR(Reference!$A$5='Client Info'!J2182, 'Client Info'!J2182=Reference!$A$19,'Client Info'!J2182=Reference!$A$23,'Client Info'!J2182=Reference!$A$12),25, IF(OR('Client Info'!J2182=Reference!$A$6, 'Client Info'!J2182=Reference!$A$16),15, IF(OR('Client Info'!J2182=Reference!$A$4,'Client Info'!J2182=Reference!$A$13,'Client Info'!J2182=Reference!$A$17,),5,0))))</f>
        <v>0</v>
      </c>
      <c r="E2182" s="19">
        <f>IF('Client Info'!O2182&lt;Reference!$E$5,0,IF(AND('Client Info'!O2182&gt;=Reference!$E$5,'Client Info'!O2182&lt;Reference!$E$6),5,IF(AND('Client Info'!O2182&gt;=Reference!$E$6,'Client Info'!O2182&lt;Reference!$E$7),15,IF(Reference!$E$7&lt;='Client Info'!O2182,25))))</f>
        <v>0</v>
      </c>
      <c r="F2182" s="19">
        <f>IF(OR('Client Info'!R2182=Reference!$B$4,'Client Info'!R2182=Reference!$B$5,'Client Info'!R2182=Reference!$B$6),25,0)</f>
        <v>0</v>
      </c>
      <c r="G2182" s="19">
        <f t="shared" si="35"/>
        <v>0</v>
      </c>
      <c r="H2182" s="19" t="e">
        <v>#N/A</v>
      </c>
    </row>
    <row r="2183" spans="1:8" x14ac:dyDescent="0.35">
      <c r="A2183" s="7" t="e">
        <f>VLOOKUP(B2183,'Client Info'!$A:$B,2, FALSE)</f>
        <v>#N/A</v>
      </c>
      <c r="B2183" s="19">
        <f>'Client Info'!A2183</f>
        <v>0</v>
      </c>
      <c r="C2183" s="19" t="str">
        <f>(IF('Client Info'!M2183="","",(IF(YEARFRAC('Client Info'!M2183,Reference!$C$4)&lt;1,0,IF(AND(YEARFRAC('Client Info'!M2183,Reference!$C$4)&gt;=1,YEARFRAC('Client Info'!M2183,Reference!$C$4)&lt;=3),5,IF(AND(YEARFRAC('Client Info'!M2183,Reference!$C$4)&gt;=4,YEARFRAC('Client Info'!M2183,Reference!$C$4)&lt;=7),15,IF(YEARFRAC('Client Info'!M2183,Reference!$C$4)&gt;=8,25,IF(YEARFRAC('Client Info'!M2183,Reference!$C$4)=YEARFRAC('Client Info'!M2183,Reference!$C$4),0,0))))))))</f>
        <v/>
      </c>
      <c r="D2183" s="19">
        <f>IF(OR('Client Info'!J2183=Reference!$A$7),0,IF(OR(Reference!$A$5='Client Info'!J2183, 'Client Info'!J2183=Reference!$A$19,'Client Info'!J2183=Reference!$A$23,'Client Info'!J2183=Reference!$A$12),25, IF(OR('Client Info'!J2183=Reference!$A$6, 'Client Info'!J2183=Reference!$A$16),15, IF(OR('Client Info'!J2183=Reference!$A$4,'Client Info'!J2183=Reference!$A$13,'Client Info'!J2183=Reference!$A$17,),5,0))))</f>
        <v>0</v>
      </c>
      <c r="E2183" s="19">
        <f>IF('Client Info'!O2183&lt;Reference!$E$5,0,IF(AND('Client Info'!O2183&gt;=Reference!$E$5,'Client Info'!O2183&lt;Reference!$E$6),5,IF(AND('Client Info'!O2183&gt;=Reference!$E$6,'Client Info'!O2183&lt;Reference!$E$7),15,IF(Reference!$E$7&lt;='Client Info'!O2183,25))))</f>
        <v>0</v>
      </c>
      <c r="F2183" s="19">
        <f>IF(OR('Client Info'!R2183=Reference!$B$4,'Client Info'!R2183=Reference!$B$5,'Client Info'!R2183=Reference!$B$6),25,0)</f>
        <v>0</v>
      </c>
      <c r="G2183" s="19">
        <f t="shared" si="35"/>
        <v>0</v>
      </c>
      <c r="H2183" s="19" t="e">
        <v>#N/A</v>
      </c>
    </row>
    <row r="2184" spans="1:8" x14ac:dyDescent="0.35">
      <c r="A2184" s="7" t="e">
        <f>VLOOKUP(B2184,'Client Info'!$A:$B,2, FALSE)</f>
        <v>#N/A</v>
      </c>
      <c r="B2184" s="19">
        <f>'Client Info'!A2184</f>
        <v>0</v>
      </c>
      <c r="C2184" s="19" t="str">
        <f>(IF('Client Info'!M2184="","",(IF(YEARFRAC('Client Info'!M2184,Reference!$C$4)&lt;1,0,IF(AND(YEARFRAC('Client Info'!M2184,Reference!$C$4)&gt;=1,YEARFRAC('Client Info'!M2184,Reference!$C$4)&lt;=3),5,IF(AND(YEARFRAC('Client Info'!M2184,Reference!$C$4)&gt;=4,YEARFRAC('Client Info'!M2184,Reference!$C$4)&lt;=7),15,IF(YEARFRAC('Client Info'!M2184,Reference!$C$4)&gt;=8,25,IF(YEARFRAC('Client Info'!M2184,Reference!$C$4)=YEARFRAC('Client Info'!M2184,Reference!$C$4),0,0))))))))</f>
        <v/>
      </c>
      <c r="D2184" s="19">
        <f>IF(OR('Client Info'!J2184=Reference!$A$7),0,IF(OR(Reference!$A$5='Client Info'!J2184, 'Client Info'!J2184=Reference!$A$19,'Client Info'!J2184=Reference!$A$23,'Client Info'!J2184=Reference!$A$12),25, IF(OR('Client Info'!J2184=Reference!$A$6, 'Client Info'!J2184=Reference!$A$16),15, IF(OR('Client Info'!J2184=Reference!$A$4,'Client Info'!J2184=Reference!$A$13,'Client Info'!J2184=Reference!$A$17,),5,0))))</f>
        <v>0</v>
      </c>
      <c r="E2184" s="19">
        <f>IF('Client Info'!O2184&lt;Reference!$E$5,0,IF(AND('Client Info'!O2184&gt;=Reference!$E$5,'Client Info'!O2184&lt;Reference!$E$6),5,IF(AND('Client Info'!O2184&gt;=Reference!$E$6,'Client Info'!O2184&lt;Reference!$E$7),15,IF(Reference!$E$7&lt;='Client Info'!O2184,25))))</f>
        <v>0</v>
      </c>
      <c r="F2184" s="19">
        <f>IF(OR('Client Info'!R2184=Reference!$B$4,'Client Info'!R2184=Reference!$B$5,'Client Info'!R2184=Reference!$B$6),25,0)</f>
        <v>0</v>
      </c>
      <c r="G2184" s="19">
        <f t="shared" si="35"/>
        <v>0</v>
      </c>
      <c r="H2184" s="19" t="e">
        <v>#N/A</v>
      </c>
    </row>
    <row r="2185" spans="1:8" x14ac:dyDescent="0.35">
      <c r="A2185" s="7" t="e">
        <f>VLOOKUP(B2185,'Client Info'!$A:$B,2, FALSE)</f>
        <v>#N/A</v>
      </c>
      <c r="B2185" s="19">
        <f>'Client Info'!A2185</f>
        <v>0</v>
      </c>
      <c r="C2185" s="19" t="str">
        <f>(IF('Client Info'!M2185="","",(IF(YEARFRAC('Client Info'!M2185,Reference!$C$4)&lt;1,0,IF(AND(YEARFRAC('Client Info'!M2185,Reference!$C$4)&gt;=1,YEARFRAC('Client Info'!M2185,Reference!$C$4)&lt;=3),5,IF(AND(YEARFRAC('Client Info'!M2185,Reference!$C$4)&gt;=4,YEARFRAC('Client Info'!M2185,Reference!$C$4)&lt;=7),15,IF(YEARFRAC('Client Info'!M2185,Reference!$C$4)&gt;=8,25,IF(YEARFRAC('Client Info'!M2185,Reference!$C$4)=YEARFRAC('Client Info'!M2185,Reference!$C$4),0,0))))))))</f>
        <v/>
      </c>
      <c r="D2185" s="19">
        <f>IF(OR('Client Info'!J2185=Reference!$A$7),0,IF(OR(Reference!$A$5='Client Info'!J2185, 'Client Info'!J2185=Reference!$A$19,'Client Info'!J2185=Reference!$A$23,'Client Info'!J2185=Reference!$A$12),25, IF(OR('Client Info'!J2185=Reference!$A$6, 'Client Info'!J2185=Reference!$A$16),15, IF(OR('Client Info'!J2185=Reference!$A$4,'Client Info'!J2185=Reference!$A$13,'Client Info'!J2185=Reference!$A$17,),5,0))))</f>
        <v>0</v>
      </c>
      <c r="E2185" s="19">
        <f>IF('Client Info'!O2185&lt;Reference!$E$5,0,IF(AND('Client Info'!O2185&gt;=Reference!$E$5,'Client Info'!O2185&lt;Reference!$E$6),5,IF(AND('Client Info'!O2185&gt;=Reference!$E$6,'Client Info'!O2185&lt;Reference!$E$7),15,IF(Reference!$E$7&lt;='Client Info'!O2185,25))))</f>
        <v>0</v>
      </c>
      <c r="F2185" s="19">
        <f>IF(OR('Client Info'!R2185=Reference!$B$4,'Client Info'!R2185=Reference!$B$5,'Client Info'!R2185=Reference!$B$6),25,0)</f>
        <v>0</v>
      </c>
      <c r="G2185" s="19">
        <f t="shared" si="35"/>
        <v>0</v>
      </c>
      <c r="H2185" s="19" t="e">
        <v>#N/A</v>
      </c>
    </row>
    <row r="2186" spans="1:8" x14ac:dyDescent="0.35">
      <c r="A2186" s="7" t="e">
        <f>VLOOKUP(B2186,'Client Info'!$A:$B,2, FALSE)</f>
        <v>#N/A</v>
      </c>
      <c r="B2186" s="19">
        <f>'Client Info'!A2186</f>
        <v>0</v>
      </c>
      <c r="C2186" s="19" t="str">
        <f>(IF('Client Info'!M2186="","",(IF(YEARFRAC('Client Info'!M2186,Reference!$C$4)&lt;1,0,IF(AND(YEARFRAC('Client Info'!M2186,Reference!$C$4)&gt;=1,YEARFRAC('Client Info'!M2186,Reference!$C$4)&lt;=3),5,IF(AND(YEARFRAC('Client Info'!M2186,Reference!$C$4)&gt;=4,YEARFRAC('Client Info'!M2186,Reference!$C$4)&lt;=7),15,IF(YEARFRAC('Client Info'!M2186,Reference!$C$4)&gt;=8,25,IF(YEARFRAC('Client Info'!M2186,Reference!$C$4)=YEARFRAC('Client Info'!M2186,Reference!$C$4),0,0))))))))</f>
        <v/>
      </c>
      <c r="D2186" s="19">
        <f>IF(OR('Client Info'!J2186=Reference!$A$7),0,IF(OR(Reference!$A$5='Client Info'!J2186, 'Client Info'!J2186=Reference!$A$19,'Client Info'!J2186=Reference!$A$23,'Client Info'!J2186=Reference!$A$12),25, IF(OR('Client Info'!J2186=Reference!$A$6, 'Client Info'!J2186=Reference!$A$16),15, IF(OR('Client Info'!J2186=Reference!$A$4,'Client Info'!J2186=Reference!$A$13,'Client Info'!J2186=Reference!$A$17,),5,0))))</f>
        <v>0</v>
      </c>
      <c r="E2186" s="19">
        <f>IF('Client Info'!O2186&lt;Reference!$E$5,0,IF(AND('Client Info'!O2186&gt;=Reference!$E$5,'Client Info'!O2186&lt;Reference!$E$6),5,IF(AND('Client Info'!O2186&gt;=Reference!$E$6,'Client Info'!O2186&lt;Reference!$E$7),15,IF(Reference!$E$7&lt;='Client Info'!O2186,25))))</f>
        <v>0</v>
      </c>
      <c r="F2186" s="19">
        <f>IF(OR('Client Info'!R2186=Reference!$B$4,'Client Info'!R2186=Reference!$B$5,'Client Info'!R2186=Reference!$B$6),25,0)</f>
        <v>0</v>
      </c>
      <c r="G2186" s="19">
        <f t="shared" si="35"/>
        <v>0</v>
      </c>
      <c r="H2186" s="19" t="e">
        <v>#N/A</v>
      </c>
    </row>
    <row r="2187" spans="1:8" x14ac:dyDescent="0.35">
      <c r="A2187" s="7" t="e">
        <f>VLOOKUP(B2187,'Client Info'!$A:$B,2, FALSE)</f>
        <v>#N/A</v>
      </c>
      <c r="B2187" s="19">
        <f>'Client Info'!A2187</f>
        <v>0</v>
      </c>
      <c r="C2187" s="19" t="str">
        <f>(IF('Client Info'!M2187="","",(IF(YEARFRAC('Client Info'!M2187,Reference!$C$4)&lt;1,0,IF(AND(YEARFRAC('Client Info'!M2187,Reference!$C$4)&gt;=1,YEARFRAC('Client Info'!M2187,Reference!$C$4)&lt;=3),5,IF(AND(YEARFRAC('Client Info'!M2187,Reference!$C$4)&gt;=4,YEARFRAC('Client Info'!M2187,Reference!$C$4)&lt;=7),15,IF(YEARFRAC('Client Info'!M2187,Reference!$C$4)&gt;=8,25,IF(YEARFRAC('Client Info'!M2187,Reference!$C$4)=YEARFRAC('Client Info'!M2187,Reference!$C$4),0,0))))))))</f>
        <v/>
      </c>
      <c r="D2187" s="19">
        <f>IF(OR('Client Info'!J2187=Reference!$A$7),0,IF(OR(Reference!$A$5='Client Info'!J2187, 'Client Info'!J2187=Reference!$A$19,'Client Info'!J2187=Reference!$A$23,'Client Info'!J2187=Reference!$A$12),25, IF(OR('Client Info'!J2187=Reference!$A$6, 'Client Info'!J2187=Reference!$A$16),15, IF(OR('Client Info'!J2187=Reference!$A$4,'Client Info'!J2187=Reference!$A$13,'Client Info'!J2187=Reference!$A$17,),5,0))))</f>
        <v>0</v>
      </c>
      <c r="E2187" s="19">
        <f>IF('Client Info'!O2187&lt;Reference!$E$5,0,IF(AND('Client Info'!O2187&gt;=Reference!$E$5,'Client Info'!O2187&lt;Reference!$E$6),5,IF(AND('Client Info'!O2187&gt;=Reference!$E$6,'Client Info'!O2187&lt;Reference!$E$7),15,IF(Reference!$E$7&lt;='Client Info'!O2187,25))))</f>
        <v>0</v>
      </c>
      <c r="F2187" s="19">
        <f>IF(OR('Client Info'!R2187=Reference!$B$4,'Client Info'!R2187=Reference!$B$5,'Client Info'!R2187=Reference!$B$6),25,0)</f>
        <v>0</v>
      </c>
      <c r="G2187" s="19">
        <f t="shared" si="35"/>
        <v>0</v>
      </c>
      <c r="H2187" s="19" t="e">
        <v>#N/A</v>
      </c>
    </row>
    <row r="2188" spans="1:8" x14ac:dyDescent="0.35">
      <c r="A2188" s="7" t="e">
        <f>VLOOKUP(B2188,'Client Info'!$A:$B,2, FALSE)</f>
        <v>#N/A</v>
      </c>
      <c r="B2188" s="19">
        <f>'Client Info'!A2188</f>
        <v>0</v>
      </c>
      <c r="C2188" s="19" t="str">
        <f>(IF('Client Info'!M2188="","",(IF(YEARFRAC('Client Info'!M2188,Reference!$C$4)&lt;1,0,IF(AND(YEARFRAC('Client Info'!M2188,Reference!$C$4)&gt;=1,YEARFRAC('Client Info'!M2188,Reference!$C$4)&lt;=3),5,IF(AND(YEARFRAC('Client Info'!M2188,Reference!$C$4)&gt;=4,YEARFRAC('Client Info'!M2188,Reference!$C$4)&lt;=7),15,IF(YEARFRAC('Client Info'!M2188,Reference!$C$4)&gt;=8,25,IF(YEARFRAC('Client Info'!M2188,Reference!$C$4)=YEARFRAC('Client Info'!M2188,Reference!$C$4),0,0))))))))</f>
        <v/>
      </c>
      <c r="D2188" s="19">
        <f>IF(OR('Client Info'!J2188=Reference!$A$7),0,IF(OR(Reference!$A$5='Client Info'!J2188, 'Client Info'!J2188=Reference!$A$19,'Client Info'!J2188=Reference!$A$23,'Client Info'!J2188=Reference!$A$12),25, IF(OR('Client Info'!J2188=Reference!$A$6, 'Client Info'!J2188=Reference!$A$16),15, IF(OR('Client Info'!J2188=Reference!$A$4,'Client Info'!J2188=Reference!$A$13,'Client Info'!J2188=Reference!$A$17,),5,0))))</f>
        <v>0</v>
      </c>
      <c r="E2188" s="19">
        <f>IF('Client Info'!O2188&lt;Reference!$E$5,0,IF(AND('Client Info'!O2188&gt;=Reference!$E$5,'Client Info'!O2188&lt;Reference!$E$6),5,IF(AND('Client Info'!O2188&gt;=Reference!$E$6,'Client Info'!O2188&lt;Reference!$E$7),15,IF(Reference!$E$7&lt;='Client Info'!O2188,25))))</f>
        <v>0</v>
      </c>
      <c r="F2188" s="19">
        <f>IF(OR('Client Info'!R2188=Reference!$B$4,'Client Info'!R2188=Reference!$B$5,'Client Info'!R2188=Reference!$B$6),25,0)</f>
        <v>0</v>
      </c>
      <c r="G2188" s="19">
        <f t="shared" si="35"/>
        <v>0</v>
      </c>
      <c r="H2188" s="19" t="e">
        <v>#N/A</v>
      </c>
    </row>
    <row r="2189" spans="1:8" x14ac:dyDescent="0.35">
      <c r="A2189" s="7" t="e">
        <f>VLOOKUP(B2189,'Client Info'!$A:$B,2, FALSE)</f>
        <v>#N/A</v>
      </c>
      <c r="B2189" s="19">
        <f>'Client Info'!A2189</f>
        <v>0</v>
      </c>
      <c r="C2189" s="19" t="str">
        <f>(IF('Client Info'!M2189="","",(IF(YEARFRAC('Client Info'!M2189,Reference!$C$4)&lt;1,0,IF(AND(YEARFRAC('Client Info'!M2189,Reference!$C$4)&gt;=1,YEARFRAC('Client Info'!M2189,Reference!$C$4)&lt;=3),5,IF(AND(YEARFRAC('Client Info'!M2189,Reference!$C$4)&gt;=4,YEARFRAC('Client Info'!M2189,Reference!$C$4)&lt;=7),15,IF(YEARFRAC('Client Info'!M2189,Reference!$C$4)&gt;=8,25,IF(YEARFRAC('Client Info'!M2189,Reference!$C$4)=YEARFRAC('Client Info'!M2189,Reference!$C$4),0,0))))))))</f>
        <v/>
      </c>
      <c r="D2189" s="19">
        <f>IF(OR('Client Info'!J2189=Reference!$A$7),0,IF(OR(Reference!$A$5='Client Info'!J2189, 'Client Info'!J2189=Reference!$A$19,'Client Info'!J2189=Reference!$A$23,'Client Info'!J2189=Reference!$A$12),25, IF(OR('Client Info'!J2189=Reference!$A$6, 'Client Info'!J2189=Reference!$A$16),15, IF(OR('Client Info'!J2189=Reference!$A$4,'Client Info'!J2189=Reference!$A$13,'Client Info'!J2189=Reference!$A$17,),5,0))))</f>
        <v>0</v>
      </c>
      <c r="E2189" s="19">
        <f>IF('Client Info'!O2189&lt;Reference!$E$5,0,IF(AND('Client Info'!O2189&gt;=Reference!$E$5,'Client Info'!O2189&lt;Reference!$E$6),5,IF(AND('Client Info'!O2189&gt;=Reference!$E$6,'Client Info'!O2189&lt;Reference!$E$7),15,IF(Reference!$E$7&lt;='Client Info'!O2189,25))))</f>
        <v>0</v>
      </c>
      <c r="F2189" s="19">
        <f>IF(OR('Client Info'!R2189=Reference!$B$4,'Client Info'!R2189=Reference!$B$5,'Client Info'!R2189=Reference!$B$6),25,0)</f>
        <v>0</v>
      </c>
      <c r="G2189" s="19">
        <f t="shared" si="35"/>
        <v>0</v>
      </c>
      <c r="H2189" s="19" t="e">
        <v>#N/A</v>
      </c>
    </row>
    <row r="2190" spans="1:8" x14ac:dyDescent="0.35">
      <c r="A2190" s="7" t="e">
        <f>VLOOKUP(B2190,'Client Info'!$A:$B,2, FALSE)</f>
        <v>#N/A</v>
      </c>
      <c r="B2190" s="19">
        <f>'Client Info'!A2190</f>
        <v>0</v>
      </c>
      <c r="C2190" s="19" t="str">
        <f>(IF('Client Info'!M2190="","",(IF(YEARFRAC('Client Info'!M2190,Reference!$C$4)&lt;1,0,IF(AND(YEARFRAC('Client Info'!M2190,Reference!$C$4)&gt;=1,YEARFRAC('Client Info'!M2190,Reference!$C$4)&lt;=3),5,IF(AND(YEARFRAC('Client Info'!M2190,Reference!$C$4)&gt;=4,YEARFRAC('Client Info'!M2190,Reference!$C$4)&lt;=7),15,IF(YEARFRAC('Client Info'!M2190,Reference!$C$4)&gt;=8,25,IF(YEARFRAC('Client Info'!M2190,Reference!$C$4)=YEARFRAC('Client Info'!M2190,Reference!$C$4),0,0))))))))</f>
        <v/>
      </c>
      <c r="D2190" s="19">
        <f>IF(OR('Client Info'!J2190=Reference!$A$7),0,IF(OR(Reference!$A$5='Client Info'!J2190, 'Client Info'!J2190=Reference!$A$19,'Client Info'!J2190=Reference!$A$23,'Client Info'!J2190=Reference!$A$12),25, IF(OR('Client Info'!J2190=Reference!$A$6, 'Client Info'!J2190=Reference!$A$16),15, IF(OR('Client Info'!J2190=Reference!$A$4,'Client Info'!J2190=Reference!$A$13,'Client Info'!J2190=Reference!$A$17,),5,0))))</f>
        <v>0</v>
      </c>
      <c r="E2190" s="19">
        <f>IF('Client Info'!O2190&lt;Reference!$E$5,0,IF(AND('Client Info'!O2190&gt;=Reference!$E$5,'Client Info'!O2190&lt;Reference!$E$6),5,IF(AND('Client Info'!O2190&gt;=Reference!$E$6,'Client Info'!O2190&lt;Reference!$E$7),15,IF(Reference!$E$7&lt;='Client Info'!O2190,25))))</f>
        <v>0</v>
      </c>
      <c r="F2190" s="19">
        <f>IF(OR('Client Info'!R2190=Reference!$B$4,'Client Info'!R2190=Reference!$B$5,'Client Info'!R2190=Reference!$B$6),25,0)</f>
        <v>0</v>
      </c>
      <c r="G2190" s="19">
        <f t="shared" si="35"/>
        <v>0</v>
      </c>
      <c r="H2190" s="19" t="e">
        <v>#N/A</v>
      </c>
    </row>
    <row r="2191" spans="1:8" x14ac:dyDescent="0.35">
      <c r="A2191" s="7" t="e">
        <f>VLOOKUP(B2191,'Client Info'!$A:$B,2, FALSE)</f>
        <v>#N/A</v>
      </c>
      <c r="B2191" s="19">
        <f>'Client Info'!A2191</f>
        <v>0</v>
      </c>
      <c r="C2191" s="19" t="str">
        <f>(IF('Client Info'!M2191="","",(IF(YEARFRAC('Client Info'!M2191,Reference!$C$4)&lt;1,0,IF(AND(YEARFRAC('Client Info'!M2191,Reference!$C$4)&gt;=1,YEARFRAC('Client Info'!M2191,Reference!$C$4)&lt;=3),5,IF(AND(YEARFRAC('Client Info'!M2191,Reference!$C$4)&gt;=4,YEARFRAC('Client Info'!M2191,Reference!$C$4)&lt;=7),15,IF(YEARFRAC('Client Info'!M2191,Reference!$C$4)&gt;=8,25,IF(YEARFRAC('Client Info'!M2191,Reference!$C$4)=YEARFRAC('Client Info'!M2191,Reference!$C$4),0,0))))))))</f>
        <v/>
      </c>
      <c r="D2191" s="19">
        <f>IF(OR('Client Info'!J2191=Reference!$A$7),0,IF(OR(Reference!$A$5='Client Info'!J2191, 'Client Info'!J2191=Reference!$A$19,'Client Info'!J2191=Reference!$A$23,'Client Info'!J2191=Reference!$A$12),25, IF(OR('Client Info'!J2191=Reference!$A$6, 'Client Info'!J2191=Reference!$A$16),15, IF(OR('Client Info'!J2191=Reference!$A$4,'Client Info'!J2191=Reference!$A$13,'Client Info'!J2191=Reference!$A$17,),5,0))))</f>
        <v>0</v>
      </c>
      <c r="E2191" s="19">
        <f>IF('Client Info'!O2191&lt;Reference!$E$5,0,IF(AND('Client Info'!O2191&gt;=Reference!$E$5,'Client Info'!O2191&lt;Reference!$E$6),5,IF(AND('Client Info'!O2191&gt;=Reference!$E$6,'Client Info'!O2191&lt;Reference!$E$7),15,IF(Reference!$E$7&lt;='Client Info'!O2191,25))))</f>
        <v>0</v>
      </c>
      <c r="F2191" s="19">
        <f>IF(OR('Client Info'!R2191=Reference!$B$4,'Client Info'!R2191=Reference!$B$5,'Client Info'!R2191=Reference!$B$6),25,0)</f>
        <v>0</v>
      </c>
      <c r="G2191" s="19">
        <f t="shared" si="35"/>
        <v>0</v>
      </c>
      <c r="H2191" s="19" t="e">
        <v>#N/A</v>
      </c>
    </row>
    <row r="2192" spans="1:8" x14ac:dyDescent="0.35">
      <c r="A2192" s="7" t="e">
        <f>VLOOKUP(B2192,'Client Info'!$A:$B,2, FALSE)</f>
        <v>#N/A</v>
      </c>
      <c r="B2192" s="19">
        <f>'Client Info'!A2192</f>
        <v>0</v>
      </c>
      <c r="C2192" s="19" t="str">
        <f>(IF('Client Info'!M2192="","",(IF(YEARFRAC('Client Info'!M2192,Reference!$C$4)&lt;1,0,IF(AND(YEARFRAC('Client Info'!M2192,Reference!$C$4)&gt;=1,YEARFRAC('Client Info'!M2192,Reference!$C$4)&lt;=3),5,IF(AND(YEARFRAC('Client Info'!M2192,Reference!$C$4)&gt;=4,YEARFRAC('Client Info'!M2192,Reference!$C$4)&lt;=7),15,IF(YEARFRAC('Client Info'!M2192,Reference!$C$4)&gt;=8,25,IF(YEARFRAC('Client Info'!M2192,Reference!$C$4)=YEARFRAC('Client Info'!M2192,Reference!$C$4),0,0))))))))</f>
        <v/>
      </c>
      <c r="D2192" s="19">
        <f>IF(OR('Client Info'!J2192=Reference!$A$7),0,IF(OR(Reference!$A$5='Client Info'!J2192, 'Client Info'!J2192=Reference!$A$19,'Client Info'!J2192=Reference!$A$23,'Client Info'!J2192=Reference!$A$12),25, IF(OR('Client Info'!J2192=Reference!$A$6, 'Client Info'!J2192=Reference!$A$16),15, IF(OR('Client Info'!J2192=Reference!$A$4,'Client Info'!J2192=Reference!$A$13,'Client Info'!J2192=Reference!$A$17,),5,0))))</f>
        <v>0</v>
      </c>
      <c r="E2192" s="19">
        <f>IF('Client Info'!O2192&lt;Reference!$E$5,0,IF(AND('Client Info'!O2192&gt;=Reference!$E$5,'Client Info'!O2192&lt;Reference!$E$6),5,IF(AND('Client Info'!O2192&gt;=Reference!$E$6,'Client Info'!O2192&lt;Reference!$E$7),15,IF(Reference!$E$7&lt;='Client Info'!O2192,25))))</f>
        <v>0</v>
      </c>
      <c r="F2192" s="19">
        <f>IF(OR('Client Info'!R2192=Reference!$B$4,'Client Info'!R2192=Reference!$B$5,'Client Info'!R2192=Reference!$B$6),25,0)</f>
        <v>0</v>
      </c>
      <c r="G2192" s="19">
        <f t="shared" si="35"/>
        <v>0</v>
      </c>
      <c r="H2192" s="19" t="e">
        <v>#N/A</v>
      </c>
    </row>
    <row r="2193" spans="1:8" x14ac:dyDescent="0.35">
      <c r="A2193" s="7" t="e">
        <f>VLOOKUP(B2193,'Client Info'!$A:$B,2, FALSE)</f>
        <v>#N/A</v>
      </c>
      <c r="B2193" s="19">
        <f>'Client Info'!A2193</f>
        <v>0</v>
      </c>
      <c r="C2193" s="19" t="str">
        <f>(IF('Client Info'!M2193="","",(IF(YEARFRAC('Client Info'!M2193,Reference!$C$4)&lt;1,0,IF(AND(YEARFRAC('Client Info'!M2193,Reference!$C$4)&gt;=1,YEARFRAC('Client Info'!M2193,Reference!$C$4)&lt;=3),5,IF(AND(YEARFRAC('Client Info'!M2193,Reference!$C$4)&gt;=4,YEARFRAC('Client Info'!M2193,Reference!$C$4)&lt;=7),15,IF(YEARFRAC('Client Info'!M2193,Reference!$C$4)&gt;=8,25,IF(YEARFRAC('Client Info'!M2193,Reference!$C$4)=YEARFRAC('Client Info'!M2193,Reference!$C$4),0,0))))))))</f>
        <v/>
      </c>
      <c r="D2193" s="19">
        <f>IF(OR('Client Info'!J2193=Reference!$A$7),0,IF(OR(Reference!$A$5='Client Info'!J2193, 'Client Info'!J2193=Reference!$A$19,'Client Info'!J2193=Reference!$A$23,'Client Info'!J2193=Reference!$A$12),25, IF(OR('Client Info'!J2193=Reference!$A$6, 'Client Info'!J2193=Reference!$A$16),15, IF(OR('Client Info'!J2193=Reference!$A$4,'Client Info'!J2193=Reference!$A$13,'Client Info'!J2193=Reference!$A$17,),5,0))))</f>
        <v>0</v>
      </c>
      <c r="E2193" s="19">
        <f>IF('Client Info'!O2193&lt;Reference!$E$5,0,IF(AND('Client Info'!O2193&gt;=Reference!$E$5,'Client Info'!O2193&lt;Reference!$E$6),5,IF(AND('Client Info'!O2193&gt;=Reference!$E$6,'Client Info'!O2193&lt;Reference!$E$7),15,IF(Reference!$E$7&lt;='Client Info'!O2193,25))))</f>
        <v>0</v>
      </c>
      <c r="F2193" s="19">
        <f>IF(OR('Client Info'!R2193=Reference!$B$4,'Client Info'!R2193=Reference!$B$5,'Client Info'!R2193=Reference!$B$6),25,0)</f>
        <v>0</v>
      </c>
      <c r="G2193" s="19">
        <f t="shared" si="35"/>
        <v>0</v>
      </c>
      <c r="H2193" s="19" t="e">
        <v>#N/A</v>
      </c>
    </row>
    <row r="2194" spans="1:8" x14ac:dyDescent="0.35">
      <c r="A2194" s="7" t="e">
        <f>VLOOKUP(B2194,'Client Info'!$A:$B,2, FALSE)</f>
        <v>#N/A</v>
      </c>
      <c r="B2194" s="19">
        <f>'Client Info'!A2194</f>
        <v>0</v>
      </c>
      <c r="C2194" s="19" t="str">
        <f>(IF('Client Info'!M2194="","",(IF(YEARFRAC('Client Info'!M2194,Reference!$C$4)&lt;1,0,IF(AND(YEARFRAC('Client Info'!M2194,Reference!$C$4)&gt;=1,YEARFRAC('Client Info'!M2194,Reference!$C$4)&lt;=3),5,IF(AND(YEARFRAC('Client Info'!M2194,Reference!$C$4)&gt;=4,YEARFRAC('Client Info'!M2194,Reference!$C$4)&lt;=7),15,IF(YEARFRAC('Client Info'!M2194,Reference!$C$4)&gt;=8,25,IF(YEARFRAC('Client Info'!M2194,Reference!$C$4)=YEARFRAC('Client Info'!M2194,Reference!$C$4),0,0))))))))</f>
        <v/>
      </c>
      <c r="D2194" s="19">
        <f>IF(OR('Client Info'!J2194=Reference!$A$7),0,IF(OR(Reference!$A$5='Client Info'!J2194, 'Client Info'!J2194=Reference!$A$19,'Client Info'!J2194=Reference!$A$23,'Client Info'!J2194=Reference!$A$12),25, IF(OR('Client Info'!J2194=Reference!$A$6, 'Client Info'!J2194=Reference!$A$16),15, IF(OR('Client Info'!J2194=Reference!$A$4,'Client Info'!J2194=Reference!$A$13,'Client Info'!J2194=Reference!$A$17,),5,0))))</f>
        <v>0</v>
      </c>
      <c r="E2194" s="19">
        <f>IF('Client Info'!O2194&lt;Reference!$E$5,0,IF(AND('Client Info'!O2194&gt;=Reference!$E$5,'Client Info'!O2194&lt;Reference!$E$6),5,IF(AND('Client Info'!O2194&gt;=Reference!$E$6,'Client Info'!O2194&lt;Reference!$E$7),15,IF(Reference!$E$7&lt;='Client Info'!O2194,25))))</f>
        <v>0</v>
      </c>
      <c r="F2194" s="19">
        <f>IF(OR('Client Info'!R2194=Reference!$B$4,'Client Info'!R2194=Reference!$B$5,'Client Info'!R2194=Reference!$B$6),25,0)</f>
        <v>0</v>
      </c>
      <c r="G2194" s="19">
        <f t="shared" si="35"/>
        <v>0</v>
      </c>
      <c r="H2194" s="19" t="e">
        <v>#N/A</v>
      </c>
    </row>
    <row r="2195" spans="1:8" x14ac:dyDescent="0.35">
      <c r="A2195" s="7" t="e">
        <f>VLOOKUP(B2195,'Client Info'!$A:$B,2, FALSE)</f>
        <v>#N/A</v>
      </c>
      <c r="B2195" s="19">
        <f>'Client Info'!A2195</f>
        <v>0</v>
      </c>
      <c r="C2195" s="19" t="str">
        <f>(IF('Client Info'!M2195="","",(IF(YEARFRAC('Client Info'!M2195,Reference!$C$4)&lt;1,0,IF(AND(YEARFRAC('Client Info'!M2195,Reference!$C$4)&gt;=1,YEARFRAC('Client Info'!M2195,Reference!$C$4)&lt;=3),5,IF(AND(YEARFRAC('Client Info'!M2195,Reference!$C$4)&gt;=4,YEARFRAC('Client Info'!M2195,Reference!$C$4)&lt;=7),15,IF(YEARFRAC('Client Info'!M2195,Reference!$C$4)&gt;=8,25,IF(YEARFRAC('Client Info'!M2195,Reference!$C$4)=YEARFRAC('Client Info'!M2195,Reference!$C$4),0,0))))))))</f>
        <v/>
      </c>
      <c r="D2195" s="19">
        <f>IF(OR('Client Info'!J2195=Reference!$A$7),0,IF(OR(Reference!$A$5='Client Info'!J2195, 'Client Info'!J2195=Reference!$A$19,'Client Info'!J2195=Reference!$A$23,'Client Info'!J2195=Reference!$A$12),25, IF(OR('Client Info'!J2195=Reference!$A$6, 'Client Info'!J2195=Reference!$A$16),15, IF(OR('Client Info'!J2195=Reference!$A$4,'Client Info'!J2195=Reference!$A$13,'Client Info'!J2195=Reference!$A$17,),5,0))))</f>
        <v>0</v>
      </c>
      <c r="E2195" s="19">
        <f>IF('Client Info'!O2195&lt;Reference!$E$5,0,IF(AND('Client Info'!O2195&gt;=Reference!$E$5,'Client Info'!O2195&lt;Reference!$E$6),5,IF(AND('Client Info'!O2195&gt;=Reference!$E$6,'Client Info'!O2195&lt;Reference!$E$7),15,IF(Reference!$E$7&lt;='Client Info'!O2195,25))))</f>
        <v>0</v>
      </c>
      <c r="F2195" s="19">
        <f>IF(OR('Client Info'!R2195=Reference!$B$4,'Client Info'!R2195=Reference!$B$5,'Client Info'!R2195=Reference!$B$6),25,0)</f>
        <v>0</v>
      </c>
      <c r="G2195" s="19">
        <f t="shared" si="35"/>
        <v>0</v>
      </c>
      <c r="H2195" s="19" t="e">
        <v>#N/A</v>
      </c>
    </row>
    <row r="2196" spans="1:8" x14ac:dyDescent="0.35">
      <c r="A2196" s="7" t="e">
        <f>VLOOKUP(B2196,'Client Info'!$A:$B,2, FALSE)</f>
        <v>#N/A</v>
      </c>
      <c r="B2196" s="19">
        <f>'Client Info'!A2196</f>
        <v>0</v>
      </c>
      <c r="C2196" s="19" t="str">
        <f>(IF('Client Info'!M2196="","",(IF(YEARFRAC('Client Info'!M2196,Reference!$C$4)&lt;1,0,IF(AND(YEARFRAC('Client Info'!M2196,Reference!$C$4)&gt;=1,YEARFRAC('Client Info'!M2196,Reference!$C$4)&lt;=3),5,IF(AND(YEARFRAC('Client Info'!M2196,Reference!$C$4)&gt;=4,YEARFRAC('Client Info'!M2196,Reference!$C$4)&lt;=7),15,IF(YEARFRAC('Client Info'!M2196,Reference!$C$4)&gt;=8,25,IF(YEARFRAC('Client Info'!M2196,Reference!$C$4)=YEARFRAC('Client Info'!M2196,Reference!$C$4),0,0))))))))</f>
        <v/>
      </c>
      <c r="D2196" s="19">
        <f>IF(OR('Client Info'!J2196=Reference!$A$7),0,IF(OR(Reference!$A$5='Client Info'!J2196, 'Client Info'!J2196=Reference!$A$19,'Client Info'!J2196=Reference!$A$23,'Client Info'!J2196=Reference!$A$12),25, IF(OR('Client Info'!J2196=Reference!$A$6, 'Client Info'!J2196=Reference!$A$16),15, IF(OR('Client Info'!J2196=Reference!$A$4,'Client Info'!J2196=Reference!$A$13,'Client Info'!J2196=Reference!$A$17,),5,0))))</f>
        <v>0</v>
      </c>
      <c r="E2196" s="19">
        <f>IF('Client Info'!O2196&lt;Reference!$E$5,0,IF(AND('Client Info'!O2196&gt;=Reference!$E$5,'Client Info'!O2196&lt;Reference!$E$6),5,IF(AND('Client Info'!O2196&gt;=Reference!$E$6,'Client Info'!O2196&lt;Reference!$E$7),15,IF(Reference!$E$7&lt;='Client Info'!O2196,25))))</f>
        <v>0</v>
      </c>
      <c r="F2196" s="19">
        <f>IF(OR('Client Info'!R2196=Reference!$B$4,'Client Info'!R2196=Reference!$B$5,'Client Info'!R2196=Reference!$B$6),25,0)</f>
        <v>0</v>
      </c>
      <c r="G2196" s="19">
        <f t="shared" si="35"/>
        <v>0</v>
      </c>
      <c r="H2196" s="19" t="e">
        <v>#N/A</v>
      </c>
    </row>
    <row r="2197" spans="1:8" x14ac:dyDescent="0.35">
      <c r="A2197" s="7" t="e">
        <f>VLOOKUP(B2197,'Client Info'!$A:$B,2, FALSE)</f>
        <v>#N/A</v>
      </c>
      <c r="B2197" s="19">
        <f>'Client Info'!A2197</f>
        <v>0</v>
      </c>
      <c r="C2197" s="19" t="str">
        <f>(IF('Client Info'!M2197="","",(IF(YEARFRAC('Client Info'!M2197,Reference!$C$4)&lt;1,0,IF(AND(YEARFRAC('Client Info'!M2197,Reference!$C$4)&gt;=1,YEARFRAC('Client Info'!M2197,Reference!$C$4)&lt;=3),5,IF(AND(YEARFRAC('Client Info'!M2197,Reference!$C$4)&gt;=4,YEARFRAC('Client Info'!M2197,Reference!$C$4)&lt;=7),15,IF(YEARFRAC('Client Info'!M2197,Reference!$C$4)&gt;=8,25,IF(YEARFRAC('Client Info'!M2197,Reference!$C$4)=YEARFRAC('Client Info'!M2197,Reference!$C$4),0,0))))))))</f>
        <v/>
      </c>
      <c r="D2197" s="19">
        <f>IF(OR('Client Info'!J2197=Reference!$A$7),0,IF(OR(Reference!$A$5='Client Info'!J2197, 'Client Info'!J2197=Reference!$A$19,'Client Info'!J2197=Reference!$A$23,'Client Info'!J2197=Reference!$A$12),25, IF(OR('Client Info'!J2197=Reference!$A$6, 'Client Info'!J2197=Reference!$A$16),15, IF(OR('Client Info'!J2197=Reference!$A$4,'Client Info'!J2197=Reference!$A$13,'Client Info'!J2197=Reference!$A$17,),5,0))))</f>
        <v>0</v>
      </c>
      <c r="E2197" s="19">
        <f>IF('Client Info'!O2197&lt;Reference!$E$5,0,IF(AND('Client Info'!O2197&gt;=Reference!$E$5,'Client Info'!O2197&lt;Reference!$E$6),5,IF(AND('Client Info'!O2197&gt;=Reference!$E$6,'Client Info'!O2197&lt;Reference!$E$7),15,IF(Reference!$E$7&lt;='Client Info'!O2197,25))))</f>
        <v>0</v>
      </c>
      <c r="F2197" s="19">
        <f>IF(OR('Client Info'!R2197=Reference!$B$4,'Client Info'!R2197=Reference!$B$5,'Client Info'!R2197=Reference!$B$6),25,0)</f>
        <v>0</v>
      </c>
      <c r="G2197" s="19">
        <f t="shared" si="35"/>
        <v>0</v>
      </c>
      <c r="H2197" s="19" t="e">
        <v>#N/A</v>
      </c>
    </row>
    <row r="2198" spans="1:8" x14ac:dyDescent="0.35">
      <c r="A2198" s="7" t="e">
        <f>VLOOKUP(B2198,'Client Info'!$A:$B,2, FALSE)</f>
        <v>#N/A</v>
      </c>
      <c r="B2198" s="19">
        <f>'Client Info'!A2198</f>
        <v>0</v>
      </c>
      <c r="C2198" s="19" t="str">
        <f>(IF('Client Info'!M2198="","",(IF(YEARFRAC('Client Info'!M2198,Reference!$C$4)&lt;1,0,IF(AND(YEARFRAC('Client Info'!M2198,Reference!$C$4)&gt;=1,YEARFRAC('Client Info'!M2198,Reference!$C$4)&lt;=3),5,IF(AND(YEARFRAC('Client Info'!M2198,Reference!$C$4)&gt;=4,YEARFRAC('Client Info'!M2198,Reference!$C$4)&lt;=7),15,IF(YEARFRAC('Client Info'!M2198,Reference!$C$4)&gt;=8,25,IF(YEARFRAC('Client Info'!M2198,Reference!$C$4)=YEARFRAC('Client Info'!M2198,Reference!$C$4),0,0))))))))</f>
        <v/>
      </c>
      <c r="D2198" s="19">
        <f>IF(OR('Client Info'!J2198=Reference!$A$7),0,IF(OR(Reference!$A$5='Client Info'!J2198, 'Client Info'!J2198=Reference!$A$19,'Client Info'!J2198=Reference!$A$23,'Client Info'!J2198=Reference!$A$12),25, IF(OR('Client Info'!J2198=Reference!$A$6, 'Client Info'!J2198=Reference!$A$16),15, IF(OR('Client Info'!J2198=Reference!$A$4,'Client Info'!J2198=Reference!$A$13,'Client Info'!J2198=Reference!$A$17,),5,0))))</f>
        <v>0</v>
      </c>
      <c r="E2198" s="19">
        <f>IF('Client Info'!O2198&lt;Reference!$E$5,0,IF(AND('Client Info'!O2198&gt;=Reference!$E$5,'Client Info'!O2198&lt;Reference!$E$6),5,IF(AND('Client Info'!O2198&gt;=Reference!$E$6,'Client Info'!O2198&lt;Reference!$E$7),15,IF(Reference!$E$7&lt;='Client Info'!O2198,25))))</f>
        <v>0</v>
      </c>
      <c r="F2198" s="19">
        <f>IF(OR('Client Info'!R2198=Reference!$B$4,'Client Info'!R2198=Reference!$B$5,'Client Info'!R2198=Reference!$B$6),25,0)</f>
        <v>0</v>
      </c>
      <c r="G2198" s="19">
        <f t="shared" si="35"/>
        <v>0</v>
      </c>
      <c r="H2198" s="19" t="e">
        <v>#N/A</v>
      </c>
    </row>
    <row r="2199" spans="1:8" x14ac:dyDescent="0.35">
      <c r="A2199" s="7" t="e">
        <f>VLOOKUP(B2199,'Client Info'!$A:$B,2, FALSE)</f>
        <v>#N/A</v>
      </c>
      <c r="B2199" s="19">
        <f>'Client Info'!A2199</f>
        <v>0</v>
      </c>
      <c r="C2199" s="19" t="str">
        <f>(IF('Client Info'!M2199="","",(IF(YEARFRAC('Client Info'!M2199,Reference!$C$4)&lt;1,0,IF(AND(YEARFRAC('Client Info'!M2199,Reference!$C$4)&gt;=1,YEARFRAC('Client Info'!M2199,Reference!$C$4)&lt;=3),5,IF(AND(YEARFRAC('Client Info'!M2199,Reference!$C$4)&gt;=4,YEARFRAC('Client Info'!M2199,Reference!$C$4)&lt;=7),15,IF(YEARFRAC('Client Info'!M2199,Reference!$C$4)&gt;=8,25,IF(YEARFRAC('Client Info'!M2199,Reference!$C$4)=YEARFRAC('Client Info'!M2199,Reference!$C$4),0,0))))))))</f>
        <v/>
      </c>
      <c r="D2199" s="19">
        <f>IF(OR('Client Info'!J2199=Reference!$A$7),0,IF(OR(Reference!$A$5='Client Info'!J2199, 'Client Info'!J2199=Reference!$A$19,'Client Info'!J2199=Reference!$A$23,'Client Info'!J2199=Reference!$A$12),25, IF(OR('Client Info'!J2199=Reference!$A$6, 'Client Info'!J2199=Reference!$A$16),15, IF(OR('Client Info'!J2199=Reference!$A$4,'Client Info'!J2199=Reference!$A$13,'Client Info'!J2199=Reference!$A$17,),5,0))))</f>
        <v>0</v>
      </c>
      <c r="E2199" s="19">
        <f>IF('Client Info'!O2199&lt;Reference!$E$5,0,IF(AND('Client Info'!O2199&gt;=Reference!$E$5,'Client Info'!O2199&lt;Reference!$E$6),5,IF(AND('Client Info'!O2199&gt;=Reference!$E$6,'Client Info'!O2199&lt;Reference!$E$7),15,IF(Reference!$E$7&lt;='Client Info'!O2199,25))))</f>
        <v>0</v>
      </c>
      <c r="F2199" s="19">
        <f>IF(OR('Client Info'!R2199=Reference!$B$4,'Client Info'!R2199=Reference!$B$5,'Client Info'!R2199=Reference!$B$6),25,0)</f>
        <v>0</v>
      </c>
      <c r="G2199" s="19">
        <f t="shared" si="35"/>
        <v>0</v>
      </c>
      <c r="H2199" s="19" t="e">
        <v>#N/A</v>
      </c>
    </row>
    <row r="2200" spans="1:8" x14ac:dyDescent="0.35">
      <c r="A2200" s="7" t="e">
        <f>VLOOKUP(B2200,'Client Info'!$A:$B,2, FALSE)</f>
        <v>#N/A</v>
      </c>
      <c r="B2200" s="19">
        <f>'Client Info'!A2200</f>
        <v>0</v>
      </c>
      <c r="C2200" s="19" t="str">
        <f>(IF('Client Info'!M2200="","",(IF(YEARFRAC('Client Info'!M2200,Reference!$C$4)&lt;1,0,IF(AND(YEARFRAC('Client Info'!M2200,Reference!$C$4)&gt;=1,YEARFRAC('Client Info'!M2200,Reference!$C$4)&lt;=3),5,IF(AND(YEARFRAC('Client Info'!M2200,Reference!$C$4)&gt;=4,YEARFRAC('Client Info'!M2200,Reference!$C$4)&lt;=7),15,IF(YEARFRAC('Client Info'!M2200,Reference!$C$4)&gt;=8,25,IF(YEARFRAC('Client Info'!M2200,Reference!$C$4)=YEARFRAC('Client Info'!M2200,Reference!$C$4),0,0))))))))</f>
        <v/>
      </c>
      <c r="D2200" s="19">
        <f>IF(OR('Client Info'!J2200=Reference!$A$7),0,IF(OR(Reference!$A$5='Client Info'!J2200, 'Client Info'!J2200=Reference!$A$19,'Client Info'!J2200=Reference!$A$23,'Client Info'!J2200=Reference!$A$12),25, IF(OR('Client Info'!J2200=Reference!$A$6, 'Client Info'!J2200=Reference!$A$16),15, IF(OR('Client Info'!J2200=Reference!$A$4,'Client Info'!J2200=Reference!$A$13,'Client Info'!J2200=Reference!$A$17,),5,0))))</f>
        <v>0</v>
      </c>
      <c r="E2200" s="19">
        <f>IF('Client Info'!O2200&lt;Reference!$E$5,0,IF(AND('Client Info'!O2200&gt;=Reference!$E$5,'Client Info'!O2200&lt;Reference!$E$6),5,IF(AND('Client Info'!O2200&gt;=Reference!$E$6,'Client Info'!O2200&lt;Reference!$E$7),15,IF(Reference!$E$7&lt;='Client Info'!O2200,25))))</f>
        <v>0</v>
      </c>
      <c r="F2200" s="19">
        <f>IF(OR('Client Info'!R2200=Reference!$B$4,'Client Info'!R2200=Reference!$B$5,'Client Info'!R2200=Reference!$B$6),25,0)</f>
        <v>0</v>
      </c>
      <c r="G2200" s="19">
        <f t="shared" si="35"/>
        <v>0</v>
      </c>
      <c r="H2200" s="19" t="e">
        <v>#N/A</v>
      </c>
    </row>
    <row r="2201" spans="1:8" x14ac:dyDescent="0.35">
      <c r="A2201" s="7" t="e">
        <f>VLOOKUP(B2201,'Client Info'!$A:$B,2, FALSE)</f>
        <v>#N/A</v>
      </c>
      <c r="B2201" s="19">
        <f>'Client Info'!A2201</f>
        <v>0</v>
      </c>
      <c r="C2201" s="19" t="str">
        <f>(IF('Client Info'!M2201="","",(IF(YEARFRAC('Client Info'!M2201,Reference!$C$4)&lt;1,0,IF(AND(YEARFRAC('Client Info'!M2201,Reference!$C$4)&gt;=1,YEARFRAC('Client Info'!M2201,Reference!$C$4)&lt;=3),5,IF(AND(YEARFRAC('Client Info'!M2201,Reference!$C$4)&gt;=4,YEARFRAC('Client Info'!M2201,Reference!$C$4)&lt;=7),15,IF(YEARFRAC('Client Info'!M2201,Reference!$C$4)&gt;=8,25,IF(YEARFRAC('Client Info'!M2201,Reference!$C$4)=YEARFRAC('Client Info'!M2201,Reference!$C$4),0,0))))))))</f>
        <v/>
      </c>
      <c r="D2201" s="19">
        <f>IF(OR('Client Info'!J2201=Reference!$A$7),0,IF(OR(Reference!$A$5='Client Info'!J2201, 'Client Info'!J2201=Reference!$A$19,'Client Info'!J2201=Reference!$A$23,'Client Info'!J2201=Reference!$A$12),25, IF(OR('Client Info'!J2201=Reference!$A$6, 'Client Info'!J2201=Reference!$A$16),15, IF(OR('Client Info'!J2201=Reference!$A$4,'Client Info'!J2201=Reference!$A$13,'Client Info'!J2201=Reference!$A$17,),5,0))))</f>
        <v>0</v>
      </c>
      <c r="E2201" s="19">
        <f>IF('Client Info'!O2201&lt;Reference!$E$5,0,IF(AND('Client Info'!O2201&gt;=Reference!$E$5,'Client Info'!O2201&lt;Reference!$E$6),5,IF(AND('Client Info'!O2201&gt;=Reference!$E$6,'Client Info'!O2201&lt;Reference!$E$7),15,IF(Reference!$E$7&lt;='Client Info'!O2201,25))))</f>
        <v>0</v>
      </c>
      <c r="F2201" s="19">
        <f>IF(OR('Client Info'!R2201=Reference!$B$4,'Client Info'!R2201=Reference!$B$5,'Client Info'!R2201=Reference!$B$6),25,0)</f>
        <v>0</v>
      </c>
      <c r="G2201" s="19">
        <f t="shared" si="35"/>
        <v>0</v>
      </c>
      <c r="H2201" s="19" t="e">
        <v>#N/A</v>
      </c>
    </row>
    <row r="2202" spans="1:8" x14ac:dyDescent="0.35">
      <c r="A2202" s="7" t="e">
        <f>VLOOKUP(B2202,'Client Info'!$A:$B,2, FALSE)</f>
        <v>#N/A</v>
      </c>
      <c r="B2202" s="19">
        <f>'Client Info'!A2202</f>
        <v>0</v>
      </c>
      <c r="C2202" s="19" t="str">
        <f>(IF('Client Info'!M2202="","",(IF(YEARFRAC('Client Info'!M2202,Reference!$C$4)&lt;1,0,IF(AND(YEARFRAC('Client Info'!M2202,Reference!$C$4)&gt;=1,YEARFRAC('Client Info'!M2202,Reference!$C$4)&lt;=3),5,IF(AND(YEARFRAC('Client Info'!M2202,Reference!$C$4)&gt;=4,YEARFRAC('Client Info'!M2202,Reference!$C$4)&lt;=7),15,IF(YEARFRAC('Client Info'!M2202,Reference!$C$4)&gt;=8,25,IF(YEARFRAC('Client Info'!M2202,Reference!$C$4)=YEARFRAC('Client Info'!M2202,Reference!$C$4),0,0))))))))</f>
        <v/>
      </c>
      <c r="D2202" s="19">
        <f>IF(OR('Client Info'!J2202=Reference!$A$7),0,IF(OR(Reference!$A$5='Client Info'!J2202, 'Client Info'!J2202=Reference!$A$19,'Client Info'!J2202=Reference!$A$23,'Client Info'!J2202=Reference!$A$12),25, IF(OR('Client Info'!J2202=Reference!$A$6, 'Client Info'!J2202=Reference!$A$16),15, IF(OR('Client Info'!J2202=Reference!$A$4,'Client Info'!J2202=Reference!$A$13,'Client Info'!J2202=Reference!$A$17,),5,0))))</f>
        <v>0</v>
      </c>
      <c r="E2202" s="19">
        <f>IF('Client Info'!O2202&lt;Reference!$E$5,0,IF(AND('Client Info'!O2202&gt;=Reference!$E$5,'Client Info'!O2202&lt;Reference!$E$6),5,IF(AND('Client Info'!O2202&gt;=Reference!$E$6,'Client Info'!O2202&lt;Reference!$E$7),15,IF(Reference!$E$7&lt;='Client Info'!O2202,25))))</f>
        <v>0</v>
      </c>
      <c r="F2202" s="19">
        <f>IF(OR('Client Info'!R2202=Reference!$B$4,'Client Info'!R2202=Reference!$B$5,'Client Info'!R2202=Reference!$B$6),25,0)</f>
        <v>0</v>
      </c>
      <c r="G2202" s="19">
        <f t="shared" si="35"/>
        <v>0</v>
      </c>
      <c r="H2202" s="19" t="e">
        <v>#N/A</v>
      </c>
    </row>
    <row r="2203" spans="1:8" x14ac:dyDescent="0.35">
      <c r="A2203" s="7" t="e">
        <f>VLOOKUP(B2203,'Client Info'!$A:$B,2, FALSE)</f>
        <v>#N/A</v>
      </c>
      <c r="B2203" s="19">
        <f>'Client Info'!A2203</f>
        <v>0</v>
      </c>
      <c r="C2203" s="19" t="str">
        <f>(IF('Client Info'!M2203="","",(IF(YEARFRAC('Client Info'!M2203,Reference!$C$4)&lt;1,0,IF(AND(YEARFRAC('Client Info'!M2203,Reference!$C$4)&gt;=1,YEARFRAC('Client Info'!M2203,Reference!$C$4)&lt;=3),5,IF(AND(YEARFRAC('Client Info'!M2203,Reference!$C$4)&gt;=4,YEARFRAC('Client Info'!M2203,Reference!$C$4)&lt;=7),15,IF(YEARFRAC('Client Info'!M2203,Reference!$C$4)&gt;=8,25,IF(YEARFRAC('Client Info'!M2203,Reference!$C$4)=YEARFRAC('Client Info'!M2203,Reference!$C$4),0,0))))))))</f>
        <v/>
      </c>
      <c r="D2203" s="19">
        <f>IF(OR('Client Info'!J2203=Reference!$A$7),0,IF(OR(Reference!$A$5='Client Info'!J2203, 'Client Info'!J2203=Reference!$A$19,'Client Info'!J2203=Reference!$A$23,'Client Info'!J2203=Reference!$A$12),25, IF(OR('Client Info'!J2203=Reference!$A$6, 'Client Info'!J2203=Reference!$A$16),15, IF(OR('Client Info'!J2203=Reference!$A$4,'Client Info'!J2203=Reference!$A$13,'Client Info'!J2203=Reference!$A$17,),5,0))))</f>
        <v>0</v>
      </c>
      <c r="E2203" s="19">
        <f>IF('Client Info'!O2203&lt;Reference!$E$5,0,IF(AND('Client Info'!O2203&gt;=Reference!$E$5,'Client Info'!O2203&lt;Reference!$E$6),5,IF(AND('Client Info'!O2203&gt;=Reference!$E$6,'Client Info'!O2203&lt;Reference!$E$7),15,IF(Reference!$E$7&lt;='Client Info'!O2203,25))))</f>
        <v>0</v>
      </c>
      <c r="F2203" s="19">
        <f>IF(OR('Client Info'!R2203=Reference!$B$4,'Client Info'!R2203=Reference!$B$5,'Client Info'!R2203=Reference!$B$6),25,0)</f>
        <v>0</v>
      </c>
      <c r="G2203" s="19">
        <f t="shared" si="35"/>
        <v>0</v>
      </c>
      <c r="H2203" s="19" t="e">
        <v>#N/A</v>
      </c>
    </row>
    <row r="2204" spans="1:8" x14ac:dyDescent="0.35">
      <c r="A2204" s="7" t="e">
        <f>VLOOKUP(B2204,'Client Info'!$A:$B,2, FALSE)</f>
        <v>#N/A</v>
      </c>
      <c r="B2204" s="19">
        <f>'Client Info'!A2204</f>
        <v>0</v>
      </c>
      <c r="C2204" s="19" t="str">
        <f>(IF('Client Info'!M2204="","",(IF(YEARFRAC('Client Info'!M2204,Reference!$C$4)&lt;1,0,IF(AND(YEARFRAC('Client Info'!M2204,Reference!$C$4)&gt;=1,YEARFRAC('Client Info'!M2204,Reference!$C$4)&lt;=3),5,IF(AND(YEARFRAC('Client Info'!M2204,Reference!$C$4)&gt;=4,YEARFRAC('Client Info'!M2204,Reference!$C$4)&lt;=7),15,IF(YEARFRAC('Client Info'!M2204,Reference!$C$4)&gt;=8,25,IF(YEARFRAC('Client Info'!M2204,Reference!$C$4)=YEARFRAC('Client Info'!M2204,Reference!$C$4),0,0))))))))</f>
        <v/>
      </c>
      <c r="D2204" s="19">
        <f>IF(OR('Client Info'!J2204=Reference!$A$7),0,IF(OR(Reference!$A$5='Client Info'!J2204, 'Client Info'!J2204=Reference!$A$19,'Client Info'!J2204=Reference!$A$23,'Client Info'!J2204=Reference!$A$12),25, IF(OR('Client Info'!J2204=Reference!$A$6, 'Client Info'!J2204=Reference!$A$16),15, IF(OR('Client Info'!J2204=Reference!$A$4,'Client Info'!J2204=Reference!$A$13,'Client Info'!J2204=Reference!$A$17,),5,0))))</f>
        <v>0</v>
      </c>
      <c r="E2204" s="19">
        <f>IF('Client Info'!O2204&lt;Reference!$E$5,0,IF(AND('Client Info'!O2204&gt;=Reference!$E$5,'Client Info'!O2204&lt;Reference!$E$6),5,IF(AND('Client Info'!O2204&gt;=Reference!$E$6,'Client Info'!O2204&lt;Reference!$E$7),15,IF(Reference!$E$7&lt;='Client Info'!O2204,25))))</f>
        <v>0</v>
      </c>
      <c r="F2204" s="19">
        <f>IF(OR('Client Info'!R2204=Reference!$B$4,'Client Info'!R2204=Reference!$B$5,'Client Info'!R2204=Reference!$B$6),25,0)</f>
        <v>0</v>
      </c>
      <c r="G2204" s="19">
        <f t="shared" ref="G2204:G2267" si="36">SUM(C2204:F2204)</f>
        <v>0</v>
      </c>
      <c r="H2204" s="19" t="e">
        <v>#N/A</v>
      </c>
    </row>
    <row r="2205" spans="1:8" x14ac:dyDescent="0.35">
      <c r="A2205" s="7" t="e">
        <f>VLOOKUP(B2205,'Client Info'!$A:$B,2, FALSE)</f>
        <v>#N/A</v>
      </c>
      <c r="B2205" s="19">
        <f>'Client Info'!A2205</f>
        <v>0</v>
      </c>
      <c r="C2205" s="19" t="str">
        <f>(IF('Client Info'!M2205="","",(IF(YEARFRAC('Client Info'!M2205,Reference!$C$4)&lt;1,0,IF(AND(YEARFRAC('Client Info'!M2205,Reference!$C$4)&gt;=1,YEARFRAC('Client Info'!M2205,Reference!$C$4)&lt;=3),5,IF(AND(YEARFRAC('Client Info'!M2205,Reference!$C$4)&gt;=4,YEARFRAC('Client Info'!M2205,Reference!$C$4)&lt;=7),15,IF(YEARFRAC('Client Info'!M2205,Reference!$C$4)&gt;=8,25,IF(YEARFRAC('Client Info'!M2205,Reference!$C$4)=YEARFRAC('Client Info'!M2205,Reference!$C$4),0,0))))))))</f>
        <v/>
      </c>
      <c r="D2205" s="19">
        <f>IF(OR('Client Info'!J2205=Reference!$A$7),0,IF(OR(Reference!$A$5='Client Info'!J2205, 'Client Info'!J2205=Reference!$A$19,'Client Info'!J2205=Reference!$A$23,'Client Info'!J2205=Reference!$A$12),25, IF(OR('Client Info'!J2205=Reference!$A$6, 'Client Info'!J2205=Reference!$A$16),15, IF(OR('Client Info'!J2205=Reference!$A$4,'Client Info'!J2205=Reference!$A$13,'Client Info'!J2205=Reference!$A$17,),5,0))))</f>
        <v>0</v>
      </c>
      <c r="E2205" s="19">
        <f>IF('Client Info'!O2205&lt;Reference!$E$5,0,IF(AND('Client Info'!O2205&gt;=Reference!$E$5,'Client Info'!O2205&lt;Reference!$E$6),5,IF(AND('Client Info'!O2205&gt;=Reference!$E$6,'Client Info'!O2205&lt;Reference!$E$7),15,IF(Reference!$E$7&lt;='Client Info'!O2205,25))))</f>
        <v>0</v>
      </c>
      <c r="F2205" s="19">
        <f>IF(OR('Client Info'!R2205=Reference!$B$4,'Client Info'!R2205=Reference!$B$5,'Client Info'!R2205=Reference!$B$6),25,0)</f>
        <v>0</v>
      </c>
      <c r="G2205" s="19">
        <f t="shared" si="36"/>
        <v>0</v>
      </c>
      <c r="H2205" s="19" t="e">
        <v>#N/A</v>
      </c>
    </row>
    <row r="2206" spans="1:8" x14ac:dyDescent="0.35">
      <c r="A2206" s="7" t="e">
        <f>VLOOKUP(B2206,'Client Info'!$A:$B,2, FALSE)</f>
        <v>#N/A</v>
      </c>
      <c r="B2206" s="19">
        <f>'Client Info'!A2206</f>
        <v>0</v>
      </c>
      <c r="C2206" s="19" t="str">
        <f>(IF('Client Info'!M2206="","",(IF(YEARFRAC('Client Info'!M2206,Reference!$C$4)&lt;1,0,IF(AND(YEARFRAC('Client Info'!M2206,Reference!$C$4)&gt;=1,YEARFRAC('Client Info'!M2206,Reference!$C$4)&lt;=3),5,IF(AND(YEARFRAC('Client Info'!M2206,Reference!$C$4)&gt;=4,YEARFRAC('Client Info'!M2206,Reference!$C$4)&lt;=7),15,IF(YEARFRAC('Client Info'!M2206,Reference!$C$4)&gt;=8,25,IF(YEARFRAC('Client Info'!M2206,Reference!$C$4)=YEARFRAC('Client Info'!M2206,Reference!$C$4),0,0))))))))</f>
        <v/>
      </c>
      <c r="D2206" s="19">
        <f>IF(OR('Client Info'!J2206=Reference!$A$7),0,IF(OR(Reference!$A$5='Client Info'!J2206, 'Client Info'!J2206=Reference!$A$19,'Client Info'!J2206=Reference!$A$23,'Client Info'!J2206=Reference!$A$12),25, IF(OR('Client Info'!J2206=Reference!$A$6, 'Client Info'!J2206=Reference!$A$16),15, IF(OR('Client Info'!J2206=Reference!$A$4,'Client Info'!J2206=Reference!$A$13,'Client Info'!J2206=Reference!$A$17,),5,0))))</f>
        <v>0</v>
      </c>
      <c r="E2206" s="19">
        <f>IF('Client Info'!O2206&lt;Reference!$E$5,0,IF(AND('Client Info'!O2206&gt;=Reference!$E$5,'Client Info'!O2206&lt;Reference!$E$6),5,IF(AND('Client Info'!O2206&gt;=Reference!$E$6,'Client Info'!O2206&lt;Reference!$E$7),15,IF(Reference!$E$7&lt;='Client Info'!O2206,25))))</f>
        <v>0</v>
      </c>
      <c r="F2206" s="19">
        <f>IF(OR('Client Info'!R2206=Reference!$B$4,'Client Info'!R2206=Reference!$B$5,'Client Info'!R2206=Reference!$B$6),25,0)</f>
        <v>0</v>
      </c>
      <c r="G2206" s="19">
        <f t="shared" si="36"/>
        <v>0</v>
      </c>
      <c r="H2206" s="19" t="e">
        <v>#N/A</v>
      </c>
    </row>
    <row r="2207" spans="1:8" x14ac:dyDescent="0.35">
      <c r="A2207" s="7" t="e">
        <f>VLOOKUP(B2207,'Client Info'!$A:$B,2, FALSE)</f>
        <v>#N/A</v>
      </c>
      <c r="B2207" s="19">
        <f>'Client Info'!A2207</f>
        <v>0</v>
      </c>
      <c r="C2207" s="19" t="str">
        <f>(IF('Client Info'!M2207="","",(IF(YEARFRAC('Client Info'!M2207,Reference!$C$4)&lt;1,0,IF(AND(YEARFRAC('Client Info'!M2207,Reference!$C$4)&gt;=1,YEARFRAC('Client Info'!M2207,Reference!$C$4)&lt;=3),5,IF(AND(YEARFRAC('Client Info'!M2207,Reference!$C$4)&gt;=4,YEARFRAC('Client Info'!M2207,Reference!$C$4)&lt;=7),15,IF(YEARFRAC('Client Info'!M2207,Reference!$C$4)&gt;=8,25,IF(YEARFRAC('Client Info'!M2207,Reference!$C$4)=YEARFRAC('Client Info'!M2207,Reference!$C$4),0,0))))))))</f>
        <v/>
      </c>
      <c r="D2207" s="19">
        <f>IF(OR('Client Info'!J2207=Reference!$A$7),0,IF(OR(Reference!$A$5='Client Info'!J2207, 'Client Info'!J2207=Reference!$A$19,'Client Info'!J2207=Reference!$A$23,'Client Info'!J2207=Reference!$A$12),25, IF(OR('Client Info'!J2207=Reference!$A$6, 'Client Info'!J2207=Reference!$A$16),15, IF(OR('Client Info'!J2207=Reference!$A$4,'Client Info'!J2207=Reference!$A$13,'Client Info'!J2207=Reference!$A$17,),5,0))))</f>
        <v>0</v>
      </c>
      <c r="E2207" s="19">
        <f>IF('Client Info'!O2207&lt;Reference!$E$5,0,IF(AND('Client Info'!O2207&gt;=Reference!$E$5,'Client Info'!O2207&lt;Reference!$E$6),5,IF(AND('Client Info'!O2207&gt;=Reference!$E$6,'Client Info'!O2207&lt;Reference!$E$7),15,IF(Reference!$E$7&lt;='Client Info'!O2207,25))))</f>
        <v>0</v>
      </c>
      <c r="F2207" s="19">
        <f>IF(OR('Client Info'!R2207=Reference!$B$4,'Client Info'!R2207=Reference!$B$5,'Client Info'!R2207=Reference!$B$6),25,0)</f>
        <v>0</v>
      </c>
      <c r="G2207" s="19">
        <f t="shared" si="36"/>
        <v>0</v>
      </c>
      <c r="H2207" s="19" t="e">
        <v>#N/A</v>
      </c>
    </row>
    <row r="2208" spans="1:8" x14ac:dyDescent="0.35">
      <c r="A2208" s="7" t="e">
        <f>VLOOKUP(B2208,'Client Info'!$A:$B,2, FALSE)</f>
        <v>#N/A</v>
      </c>
      <c r="B2208" s="19">
        <f>'Client Info'!A2208</f>
        <v>0</v>
      </c>
      <c r="C2208" s="19" t="str">
        <f>(IF('Client Info'!M2208="","",(IF(YEARFRAC('Client Info'!M2208,Reference!$C$4)&lt;1,0,IF(AND(YEARFRAC('Client Info'!M2208,Reference!$C$4)&gt;=1,YEARFRAC('Client Info'!M2208,Reference!$C$4)&lt;=3),5,IF(AND(YEARFRAC('Client Info'!M2208,Reference!$C$4)&gt;=4,YEARFRAC('Client Info'!M2208,Reference!$C$4)&lt;=7),15,IF(YEARFRAC('Client Info'!M2208,Reference!$C$4)&gt;=8,25,IF(YEARFRAC('Client Info'!M2208,Reference!$C$4)=YEARFRAC('Client Info'!M2208,Reference!$C$4),0,0))))))))</f>
        <v/>
      </c>
      <c r="D2208" s="19">
        <f>IF(OR('Client Info'!J2208=Reference!$A$7),0,IF(OR(Reference!$A$5='Client Info'!J2208, 'Client Info'!J2208=Reference!$A$19,'Client Info'!J2208=Reference!$A$23,'Client Info'!J2208=Reference!$A$12),25, IF(OR('Client Info'!J2208=Reference!$A$6, 'Client Info'!J2208=Reference!$A$16),15, IF(OR('Client Info'!J2208=Reference!$A$4,'Client Info'!J2208=Reference!$A$13,'Client Info'!J2208=Reference!$A$17,),5,0))))</f>
        <v>0</v>
      </c>
      <c r="E2208" s="19">
        <f>IF('Client Info'!O2208&lt;Reference!$E$5,0,IF(AND('Client Info'!O2208&gt;=Reference!$E$5,'Client Info'!O2208&lt;Reference!$E$6),5,IF(AND('Client Info'!O2208&gt;=Reference!$E$6,'Client Info'!O2208&lt;Reference!$E$7),15,IF(Reference!$E$7&lt;='Client Info'!O2208,25))))</f>
        <v>0</v>
      </c>
      <c r="F2208" s="19">
        <f>IF(OR('Client Info'!R2208=Reference!$B$4,'Client Info'!R2208=Reference!$B$5,'Client Info'!R2208=Reference!$B$6),25,0)</f>
        <v>0</v>
      </c>
      <c r="G2208" s="19">
        <f t="shared" si="36"/>
        <v>0</v>
      </c>
      <c r="H2208" s="19" t="e">
        <v>#N/A</v>
      </c>
    </row>
    <row r="2209" spans="1:8" x14ac:dyDescent="0.35">
      <c r="A2209" s="7" t="e">
        <f>VLOOKUP(B2209,'Client Info'!$A:$B,2, FALSE)</f>
        <v>#N/A</v>
      </c>
      <c r="B2209" s="19">
        <f>'Client Info'!A2209</f>
        <v>0</v>
      </c>
      <c r="C2209" s="19" t="str">
        <f>(IF('Client Info'!M2209="","",(IF(YEARFRAC('Client Info'!M2209,Reference!$C$4)&lt;1,0,IF(AND(YEARFRAC('Client Info'!M2209,Reference!$C$4)&gt;=1,YEARFRAC('Client Info'!M2209,Reference!$C$4)&lt;=3),5,IF(AND(YEARFRAC('Client Info'!M2209,Reference!$C$4)&gt;=4,YEARFRAC('Client Info'!M2209,Reference!$C$4)&lt;=7),15,IF(YEARFRAC('Client Info'!M2209,Reference!$C$4)&gt;=8,25,IF(YEARFRAC('Client Info'!M2209,Reference!$C$4)=YEARFRAC('Client Info'!M2209,Reference!$C$4),0,0))))))))</f>
        <v/>
      </c>
      <c r="D2209" s="19">
        <f>IF(OR('Client Info'!J2209=Reference!$A$7),0,IF(OR(Reference!$A$5='Client Info'!J2209, 'Client Info'!J2209=Reference!$A$19,'Client Info'!J2209=Reference!$A$23,'Client Info'!J2209=Reference!$A$12),25, IF(OR('Client Info'!J2209=Reference!$A$6, 'Client Info'!J2209=Reference!$A$16),15, IF(OR('Client Info'!J2209=Reference!$A$4,'Client Info'!J2209=Reference!$A$13,'Client Info'!J2209=Reference!$A$17,),5,0))))</f>
        <v>0</v>
      </c>
      <c r="E2209" s="19">
        <f>IF('Client Info'!O2209&lt;Reference!$E$5,0,IF(AND('Client Info'!O2209&gt;=Reference!$E$5,'Client Info'!O2209&lt;Reference!$E$6),5,IF(AND('Client Info'!O2209&gt;=Reference!$E$6,'Client Info'!O2209&lt;Reference!$E$7),15,IF(Reference!$E$7&lt;='Client Info'!O2209,25))))</f>
        <v>0</v>
      </c>
      <c r="F2209" s="19">
        <f>IF(OR('Client Info'!R2209=Reference!$B$4,'Client Info'!R2209=Reference!$B$5,'Client Info'!R2209=Reference!$B$6),25,0)</f>
        <v>0</v>
      </c>
      <c r="G2209" s="19">
        <f t="shared" si="36"/>
        <v>0</v>
      </c>
      <c r="H2209" s="19" t="e">
        <v>#N/A</v>
      </c>
    </row>
    <row r="2210" spans="1:8" x14ac:dyDescent="0.35">
      <c r="A2210" s="7" t="e">
        <f>VLOOKUP(B2210,'Client Info'!$A:$B,2, FALSE)</f>
        <v>#N/A</v>
      </c>
      <c r="B2210" s="19">
        <f>'Client Info'!A2210</f>
        <v>0</v>
      </c>
      <c r="C2210" s="19" t="str">
        <f>(IF('Client Info'!M2210="","",(IF(YEARFRAC('Client Info'!M2210,Reference!$C$4)&lt;1,0,IF(AND(YEARFRAC('Client Info'!M2210,Reference!$C$4)&gt;=1,YEARFRAC('Client Info'!M2210,Reference!$C$4)&lt;=3),5,IF(AND(YEARFRAC('Client Info'!M2210,Reference!$C$4)&gt;=4,YEARFRAC('Client Info'!M2210,Reference!$C$4)&lt;=7),15,IF(YEARFRAC('Client Info'!M2210,Reference!$C$4)&gt;=8,25,IF(YEARFRAC('Client Info'!M2210,Reference!$C$4)=YEARFRAC('Client Info'!M2210,Reference!$C$4),0,0))))))))</f>
        <v/>
      </c>
      <c r="D2210" s="19">
        <f>IF(OR('Client Info'!J2210=Reference!$A$7),0,IF(OR(Reference!$A$5='Client Info'!J2210, 'Client Info'!J2210=Reference!$A$19,'Client Info'!J2210=Reference!$A$23,'Client Info'!J2210=Reference!$A$12),25, IF(OR('Client Info'!J2210=Reference!$A$6, 'Client Info'!J2210=Reference!$A$16),15, IF(OR('Client Info'!J2210=Reference!$A$4,'Client Info'!J2210=Reference!$A$13,'Client Info'!J2210=Reference!$A$17,),5,0))))</f>
        <v>0</v>
      </c>
      <c r="E2210" s="19">
        <f>IF('Client Info'!O2210&lt;Reference!$E$5,0,IF(AND('Client Info'!O2210&gt;=Reference!$E$5,'Client Info'!O2210&lt;Reference!$E$6),5,IF(AND('Client Info'!O2210&gt;=Reference!$E$6,'Client Info'!O2210&lt;Reference!$E$7),15,IF(Reference!$E$7&lt;='Client Info'!O2210,25))))</f>
        <v>0</v>
      </c>
      <c r="F2210" s="19">
        <f>IF(OR('Client Info'!R2210=Reference!$B$4,'Client Info'!R2210=Reference!$B$5,'Client Info'!R2210=Reference!$B$6),25,0)</f>
        <v>0</v>
      </c>
      <c r="G2210" s="19">
        <f t="shared" si="36"/>
        <v>0</v>
      </c>
      <c r="H2210" s="19" t="e">
        <v>#N/A</v>
      </c>
    </row>
    <row r="2211" spans="1:8" x14ac:dyDescent="0.35">
      <c r="A2211" s="7" t="e">
        <f>VLOOKUP(B2211,'Client Info'!$A:$B,2, FALSE)</f>
        <v>#N/A</v>
      </c>
      <c r="B2211" s="19">
        <f>'Client Info'!A2211</f>
        <v>0</v>
      </c>
      <c r="C2211" s="19" t="str">
        <f>(IF('Client Info'!M2211="","",(IF(YEARFRAC('Client Info'!M2211,Reference!$C$4)&lt;1,0,IF(AND(YEARFRAC('Client Info'!M2211,Reference!$C$4)&gt;=1,YEARFRAC('Client Info'!M2211,Reference!$C$4)&lt;=3),5,IF(AND(YEARFRAC('Client Info'!M2211,Reference!$C$4)&gt;=4,YEARFRAC('Client Info'!M2211,Reference!$C$4)&lt;=7),15,IF(YEARFRAC('Client Info'!M2211,Reference!$C$4)&gt;=8,25,IF(YEARFRAC('Client Info'!M2211,Reference!$C$4)=YEARFRAC('Client Info'!M2211,Reference!$C$4),0,0))))))))</f>
        <v/>
      </c>
      <c r="D2211" s="19">
        <f>IF(OR('Client Info'!J2211=Reference!$A$7),0,IF(OR(Reference!$A$5='Client Info'!J2211, 'Client Info'!J2211=Reference!$A$19,'Client Info'!J2211=Reference!$A$23,'Client Info'!J2211=Reference!$A$12),25, IF(OR('Client Info'!J2211=Reference!$A$6, 'Client Info'!J2211=Reference!$A$16),15, IF(OR('Client Info'!J2211=Reference!$A$4,'Client Info'!J2211=Reference!$A$13,'Client Info'!J2211=Reference!$A$17,),5,0))))</f>
        <v>0</v>
      </c>
      <c r="E2211" s="19">
        <f>IF('Client Info'!O2211&lt;Reference!$E$5,0,IF(AND('Client Info'!O2211&gt;=Reference!$E$5,'Client Info'!O2211&lt;Reference!$E$6),5,IF(AND('Client Info'!O2211&gt;=Reference!$E$6,'Client Info'!O2211&lt;Reference!$E$7),15,IF(Reference!$E$7&lt;='Client Info'!O2211,25))))</f>
        <v>0</v>
      </c>
      <c r="F2211" s="19">
        <f>IF(OR('Client Info'!R2211=Reference!$B$4,'Client Info'!R2211=Reference!$B$5,'Client Info'!R2211=Reference!$B$6),25,0)</f>
        <v>0</v>
      </c>
      <c r="G2211" s="19">
        <f t="shared" si="36"/>
        <v>0</v>
      </c>
      <c r="H2211" s="19" t="e">
        <v>#N/A</v>
      </c>
    </row>
    <row r="2212" spans="1:8" x14ac:dyDescent="0.35">
      <c r="A2212" s="7" t="e">
        <f>VLOOKUP(B2212,'Client Info'!$A:$B,2, FALSE)</f>
        <v>#N/A</v>
      </c>
      <c r="B2212" s="19">
        <f>'Client Info'!A2212</f>
        <v>0</v>
      </c>
      <c r="C2212" s="19" t="str">
        <f>(IF('Client Info'!M2212="","",(IF(YEARFRAC('Client Info'!M2212,Reference!$C$4)&lt;1,0,IF(AND(YEARFRAC('Client Info'!M2212,Reference!$C$4)&gt;=1,YEARFRAC('Client Info'!M2212,Reference!$C$4)&lt;=3),5,IF(AND(YEARFRAC('Client Info'!M2212,Reference!$C$4)&gt;=4,YEARFRAC('Client Info'!M2212,Reference!$C$4)&lt;=7),15,IF(YEARFRAC('Client Info'!M2212,Reference!$C$4)&gt;=8,25,IF(YEARFRAC('Client Info'!M2212,Reference!$C$4)=YEARFRAC('Client Info'!M2212,Reference!$C$4),0,0))))))))</f>
        <v/>
      </c>
      <c r="D2212" s="19">
        <f>IF(OR('Client Info'!J2212=Reference!$A$7),0,IF(OR(Reference!$A$5='Client Info'!J2212, 'Client Info'!J2212=Reference!$A$19,'Client Info'!J2212=Reference!$A$23,'Client Info'!J2212=Reference!$A$12),25, IF(OR('Client Info'!J2212=Reference!$A$6, 'Client Info'!J2212=Reference!$A$16),15, IF(OR('Client Info'!J2212=Reference!$A$4,'Client Info'!J2212=Reference!$A$13,'Client Info'!J2212=Reference!$A$17,),5,0))))</f>
        <v>0</v>
      </c>
      <c r="E2212" s="19">
        <f>IF('Client Info'!O2212&lt;Reference!$E$5,0,IF(AND('Client Info'!O2212&gt;=Reference!$E$5,'Client Info'!O2212&lt;Reference!$E$6),5,IF(AND('Client Info'!O2212&gt;=Reference!$E$6,'Client Info'!O2212&lt;Reference!$E$7),15,IF(Reference!$E$7&lt;='Client Info'!O2212,25))))</f>
        <v>0</v>
      </c>
      <c r="F2212" s="19">
        <f>IF(OR('Client Info'!R2212=Reference!$B$4,'Client Info'!R2212=Reference!$B$5,'Client Info'!R2212=Reference!$B$6),25,0)</f>
        <v>0</v>
      </c>
      <c r="G2212" s="19">
        <f t="shared" si="36"/>
        <v>0</v>
      </c>
      <c r="H2212" s="19" t="e">
        <v>#N/A</v>
      </c>
    </row>
    <row r="2213" spans="1:8" x14ac:dyDescent="0.35">
      <c r="A2213" s="7" t="e">
        <f>VLOOKUP(B2213,'Client Info'!$A:$B,2, FALSE)</f>
        <v>#N/A</v>
      </c>
      <c r="B2213" s="19">
        <f>'Client Info'!A2213</f>
        <v>0</v>
      </c>
      <c r="C2213" s="19" t="str">
        <f>(IF('Client Info'!M2213="","",(IF(YEARFRAC('Client Info'!M2213,Reference!$C$4)&lt;1,0,IF(AND(YEARFRAC('Client Info'!M2213,Reference!$C$4)&gt;=1,YEARFRAC('Client Info'!M2213,Reference!$C$4)&lt;=3),5,IF(AND(YEARFRAC('Client Info'!M2213,Reference!$C$4)&gt;=4,YEARFRAC('Client Info'!M2213,Reference!$C$4)&lt;=7),15,IF(YEARFRAC('Client Info'!M2213,Reference!$C$4)&gt;=8,25,IF(YEARFRAC('Client Info'!M2213,Reference!$C$4)=YEARFRAC('Client Info'!M2213,Reference!$C$4),0,0))))))))</f>
        <v/>
      </c>
      <c r="D2213" s="19">
        <f>IF(OR('Client Info'!J2213=Reference!$A$7),0,IF(OR(Reference!$A$5='Client Info'!J2213, 'Client Info'!J2213=Reference!$A$19,'Client Info'!J2213=Reference!$A$23,'Client Info'!J2213=Reference!$A$12),25, IF(OR('Client Info'!J2213=Reference!$A$6, 'Client Info'!J2213=Reference!$A$16),15, IF(OR('Client Info'!J2213=Reference!$A$4,'Client Info'!J2213=Reference!$A$13,'Client Info'!J2213=Reference!$A$17,),5,0))))</f>
        <v>0</v>
      </c>
      <c r="E2213" s="19">
        <f>IF('Client Info'!O2213&lt;Reference!$E$5,0,IF(AND('Client Info'!O2213&gt;=Reference!$E$5,'Client Info'!O2213&lt;Reference!$E$6),5,IF(AND('Client Info'!O2213&gt;=Reference!$E$6,'Client Info'!O2213&lt;Reference!$E$7),15,IF(Reference!$E$7&lt;='Client Info'!O2213,25))))</f>
        <v>0</v>
      </c>
      <c r="F2213" s="19">
        <f>IF(OR('Client Info'!R2213=Reference!$B$4,'Client Info'!R2213=Reference!$B$5,'Client Info'!R2213=Reference!$B$6),25,0)</f>
        <v>0</v>
      </c>
      <c r="G2213" s="19">
        <f t="shared" si="36"/>
        <v>0</v>
      </c>
      <c r="H2213" s="19" t="e">
        <v>#N/A</v>
      </c>
    </row>
    <row r="2214" spans="1:8" x14ac:dyDescent="0.35">
      <c r="A2214" s="7" t="e">
        <f>VLOOKUP(B2214,'Client Info'!$A:$B,2, FALSE)</f>
        <v>#N/A</v>
      </c>
      <c r="B2214" s="19">
        <f>'Client Info'!A2214</f>
        <v>0</v>
      </c>
      <c r="C2214" s="19" t="str">
        <f>(IF('Client Info'!M2214="","",(IF(YEARFRAC('Client Info'!M2214,Reference!$C$4)&lt;1,0,IF(AND(YEARFRAC('Client Info'!M2214,Reference!$C$4)&gt;=1,YEARFRAC('Client Info'!M2214,Reference!$C$4)&lt;=3),5,IF(AND(YEARFRAC('Client Info'!M2214,Reference!$C$4)&gt;=4,YEARFRAC('Client Info'!M2214,Reference!$C$4)&lt;=7),15,IF(YEARFRAC('Client Info'!M2214,Reference!$C$4)&gt;=8,25,IF(YEARFRAC('Client Info'!M2214,Reference!$C$4)=YEARFRAC('Client Info'!M2214,Reference!$C$4),0,0))))))))</f>
        <v/>
      </c>
      <c r="D2214" s="19">
        <f>IF(OR('Client Info'!J2214=Reference!$A$7),0,IF(OR(Reference!$A$5='Client Info'!J2214, 'Client Info'!J2214=Reference!$A$19,'Client Info'!J2214=Reference!$A$23,'Client Info'!J2214=Reference!$A$12),25, IF(OR('Client Info'!J2214=Reference!$A$6, 'Client Info'!J2214=Reference!$A$16),15, IF(OR('Client Info'!J2214=Reference!$A$4,'Client Info'!J2214=Reference!$A$13,'Client Info'!J2214=Reference!$A$17,),5,0))))</f>
        <v>0</v>
      </c>
      <c r="E2214" s="19">
        <f>IF('Client Info'!O2214&lt;Reference!$E$5,0,IF(AND('Client Info'!O2214&gt;=Reference!$E$5,'Client Info'!O2214&lt;Reference!$E$6),5,IF(AND('Client Info'!O2214&gt;=Reference!$E$6,'Client Info'!O2214&lt;Reference!$E$7),15,IF(Reference!$E$7&lt;='Client Info'!O2214,25))))</f>
        <v>0</v>
      </c>
      <c r="F2214" s="19">
        <f>IF(OR('Client Info'!R2214=Reference!$B$4,'Client Info'!R2214=Reference!$B$5,'Client Info'!R2214=Reference!$B$6),25,0)</f>
        <v>0</v>
      </c>
      <c r="G2214" s="19">
        <f t="shared" si="36"/>
        <v>0</v>
      </c>
      <c r="H2214" s="19" t="e">
        <v>#N/A</v>
      </c>
    </row>
    <row r="2215" spans="1:8" x14ac:dyDescent="0.35">
      <c r="A2215" s="7" t="e">
        <f>VLOOKUP(B2215,'Client Info'!$A:$B,2, FALSE)</f>
        <v>#N/A</v>
      </c>
      <c r="B2215" s="19">
        <f>'Client Info'!A2215</f>
        <v>0</v>
      </c>
      <c r="C2215" s="19" t="str">
        <f>(IF('Client Info'!M2215="","",(IF(YEARFRAC('Client Info'!M2215,Reference!$C$4)&lt;1,0,IF(AND(YEARFRAC('Client Info'!M2215,Reference!$C$4)&gt;=1,YEARFRAC('Client Info'!M2215,Reference!$C$4)&lt;=3),5,IF(AND(YEARFRAC('Client Info'!M2215,Reference!$C$4)&gt;=4,YEARFRAC('Client Info'!M2215,Reference!$C$4)&lt;=7),15,IF(YEARFRAC('Client Info'!M2215,Reference!$C$4)&gt;=8,25,IF(YEARFRAC('Client Info'!M2215,Reference!$C$4)=YEARFRAC('Client Info'!M2215,Reference!$C$4),0,0))))))))</f>
        <v/>
      </c>
      <c r="D2215" s="19">
        <f>IF(OR('Client Info'!J2215=Reference!$A$7),0,IF(OR(Reference!$A$5='Client Info'!J2215, 'Client Info'!J2215=Reference!$A$19,'Client Info'!J2215=Reference!$A$23,'Client Info'!J2215=Reference!$A$12),25, IF(OR('Client Info'!J2215=Reference!$A$6, 'Client Info'!J2215=Reference!$A$16),15, IF(OR('Client Info'!J2215=Reference!$A$4,'Client Info'!J2215=Reference!$A$13,'Client Info'!J2215=Reference!$A$17,),5,0))))</f>
        <v>0</v>
      </c>
      <c r="E2215" s="19">
        <f>IF('Client Info'!O2215&lt;Reference!$E$5,0,IF(AND('Client Info'!O2215&gt;=Reference!$E$5,'Client Info'!O2215&lt;Reference!$E$6),5,IF(AND('Client Info'!O2215&gt;=Reference!$E$6,'Client Info'!O2215&lt;Reference!$E$7),15,IF(Reference!$E$7&lt;='Client Info'!O2215,25))))</f>
        <v>0</v>
      </c>
      <c r="F2215" s="19">
        <f>IF(OR('Client Info'!R2215=Reference!$B$4,'Client Info'!R2215=Reference!$B$5,'Client Info'!R2215=Reference!$B$6),25,0)</f>
        <v>0</v>
      </c>
      <c r="G2215" s="19">
        <f t="shared" si="36"/>
        <v>0</v>
      </c>
      <c r="H2215" s="19" t="e">
        <v>#N/A</v>
      </c>
    </row>
    <row r="2216" spans="1:8" x14ac:dyDescent="0.35">
      <c r="A2216" s="7" t="e">
        <f>VLOOKUP(B2216,'Client Info'!$A:$B,2, FALSE)</f>
        <v>#N/A</v>
      </c>
      <c r="B2216" s="19">
        <f>'Client Info'!A2216</f>
        <v>0</v>
      </c>
      <c r="C2216" s="19" t="str">
        <f>(IF('Client Info'!M2216="","",(IF(YEARFRAC('Client Info'!M2216,Reference!$C$4)&lt;1,0,IF(AND(YEARFRAC('Client Info'!M2216,Reference!$C$4)&gt;=1,YEARFRAC('Client Info'!M2216,Reference!$C$4)&lt;=3),5,IF(AND(YEARFRAC('Client Info'!M2216,Reference!$C$4)&gt;=4,YEARFRAC('Client Info'!M2216,Reference!$C$4)&lt;=7),15,IF(YEARFRAC('Client Info'!M2216,Reference!$C$4)&gt;=8,25,IF(YEARFRAC('Client Info'!M2216,Reference!$C$4)=YEARFRAC('Client Info'!M2216,Reference!$C$4),0,0))))))))</f>
        <v/>
      </c>
      <c r="D2216" s="19">
        <f>IF(OR('Client Info'!J2216=Reference!$A$7),0,IF(OR(Reference!$A$5='Client Info'!J2216, 'Client Info'!J2216=Reference!$A$19,'Client Info'!J2216=Reference!$A$23,'Client Info'!J2216=Reference!$A$12),25, IF(OR('Client Info'!J2216=Reference!$A$6, 'Client Info'!J2216=Reference!$A$16),15, IF(OR('Client Info'!J2216=Reference!$A$4,'Client Info'!J2216=Reference!$A$13,'Client Info'!J2216=Reference!$A$17,),5,0))))</f>
        <v>0</v>
      </c>
      <c r="E2216" s="19">
        <f>IF('Client Info'!O2216&lt;Reference!$E$5,0,IF(AND('Client Info'!O2216&gt;=Reference!$E$5,'Client Info'!O2216&lt;Reference!$E$6),5,IF(AND('Client Info'!O2216&gt;=Reference!$E$6,'Client Info'!O2216&lt;Reference!$E$7),15,IF(Reference!$E$7&lt;='Client Info'!O2216,25))))</f>
        <v>0</v>
      </c>
      <c r="F2216" s="19">
        <f>IF(OR('Client Info'!R2216=Reference!$B$4,'Client Info'!R2216=Reference!$B$5,'Client Info'!R2216=Reference!$B$6),25,0)</f>
        <v>0</v>
      </c>
      <c r="G2216" s="19">
        <f t="shared" si="36"/>
        <v>0</v>
      </c>
      <c r="H2216" s="19" t="e">
        <v>#N/A</v>
      </c>
    </row>
    <row r="2217" spans="1:8" x14ac:dyDescent="0.35">
      <c r="A2217" s="7" t="e">
        <f>VLOOKUP(B2217,'Client Info'!$A:$B,2, FALSE)</f>
        <v>#N/A</v>
      </c>
      <c r="B2217" s="19">
        <f>'Client Info'!A2217</f>
        <v>0</v>
      </c>
      <c r="C2217" s="19" t="str">
        <f>(IF('Client Info'!M2217="","",(IF(YEARFRAC('Client Info'!M2217,Reference!$C$4)&lt;1,0,IF(AND(YEARFRAC('Client Info'!M2217,Reference!$C$4)&gt;=1,YEARFRAC('Client Info'!M2217,Reference!$C$4)&lt;=3),5,IF(AND(YEARFRAC('Client Info'!M2217,Reference!$C$4)&gt;=4,YEARFRAC('Client Info'!M2217,Reference!$C$4)&lt;=7),15,IF(YEARFRAC('Client Info'!M2217,Reference!$C$4)&gt;=8,25,IF(YEARFRAC('Client Info'!M2217,Reference!$C$4)=YEARFRAC('Client Info'!M2217,Reference!$C$4),0,0))))))))</f>
        <v/>
      </c>
      <c r="D2217" s="19">
        <f>IF(OR('Client Info'!J2217=Reference!$A$7),0,IF(OR(Reference!$A$5='Client Info'!J2217, 'Client Info'!J2217=Reference!$A$19,'Client Info'!J2217=Reference!$A$23,'Client Info'!J2217=Reference!$A$12),25, IF(OR('Client Info'!J2217=Reference!$A$6, 'Client Info'!J2217=Reference!$A$16),15, IF(OR('Client Info'!J2217=Reference!$A$4,'Client Info'!J2217=Reference!$A$13,'Client Info'!J2217=Reference!$A$17,),5,0))))</f>
        <v>0</v>
      </c>
      <c r="E2217" s="19">
        <f>IF('Client Info'!O2217&lt;Reference!$E$5,0,IF(AND('Client Info'!O2217&gt;=Reference!$E$5,'Client Info'!O2217&lt;Reference!$E$6),5,IF(AND('Client Info'!O2217&gt;=Reference!$E$6,'Client Info'!O2217&lt;Reference!$E$7),15,IF(Reference!$E$7&lt;='Client Info'!O2217,25))))</f>
        <v>0</v>
      </c>
      <c r="F2217" s="19">
        <f>IF(OR('Client Info'!R2217=Reference!$B$4,'Client Info'!R2217=Reference!$B$5,'Client Info'!R2217=Reference!$B$6),25,0)</f>
        <v>0</v>
      </c>
      <c r="G2217" s="19">
        <f t="shared" si="36"/>
        <v>0</v>
      </c>
      <c r="H2217" s="19" t="e">
        <v>#N/A</v>
      </c>
    </row>
    <row r="2218" spans="1:8" x14ac:dyDescent="0.35">
      <c r="A2218" s="7" t="e">
        <f>VLOOKUP(B2218,'Client Info'!$A:$B,2, FALSE)</f>
        <v>#N/A</v>
      </c>
      <c r="B2218" s="19">
        <f>'Client Info'!A2218</f>
        <v>0</v>
      </c>
      <c r="C2218" s="19" t="str">
        <f>(IF('Client Info'!M2218="","",(IF(YEARFRAC('Client Info'!M2218,Reference!$C$4)&lt;1,0,IF(AND(YEARFRAC('Client Info'!M2218,Reference!$C$4)&gt;=1,YEARFRAC('Client Info'!M2218,Reference!$C$4)&lt;=3),5,IF(AND(YEARFRAC('Client Info'!M2218,Reference!$C$4)&gt;=4,YEARFRAC('Client Info'!M2218,Reference!$C$4)&lt;=7),15,IF(YEARFRAC('Client Info'!M2218,Reference!$C$4)&gt;=8,25,IF(YEARFRAC('Client Info'!M2218,Reference!$C$4)=YEARFRAC('Client Info'!M2218,Reference!$C$4),0,0))))))))</f>
        <v/>
      </c>
      <c r="D2218" s="19">
        <f>IF(OR('Client Info'!J2218=Reference!$A$7),0,IF(OR(Reference!$A$5='Client Info'!J2218, 'Client Info'!J2218=Reference!$A$19,'Client Info'!J2218=Reference!$A$23,'Client Info'!J2218=Reference!$A$12),25, IF(OR('Client Info'!J2218=Reference!$A$6, 'Client Info'!J2218=Reference!$A$16),15, IF(OR('Client Info'!J2218=Reference!$A$4,'Client Info'!J2218=Reference!$A$13,'Client Info'!J2218=Reference!$A$17,),5,0))))</f>
        <v>0</v>
      </c>
      <c r="E2218" s="19">
        <f>IF('Client Info'!O2218&lt;Reference!$E$5,0,IF(AND('Client Info'!O2218&gt;=Reference!$E$5,'Client Info'!O2218&lt;Reference!$E$6),5,IF(AND('Client Info'!O2218&gt;=Reference!$E$6,'Client Info'!O2218&lt;Reference!$E$7),15,IF(Reference!$E$7&lt;='Client Info'!O2218,25))))</f>
        <v>0</v>
      </c>
      <c r="F2218" s="19">
        <f>IF(OR('Client Info'!R2218=Reference!$B$4,'Client Info'!R2218=Reference!$B$5,'Client Info'!R2218=Reference!$B$6),25,0)</f>
        <v>0</v>
      </c>
      <c r="G2218" s="19">
        <f t="shared" si="36"/>
        <v>0</v>
      </c>
      <c r="H2218" s="19" t="e">
        <v>#N/A</v>
      </c>
    </row>
    <row r="2219" spans="1:8" x14ac:dyDescent="0.35">
      <c r="A2219" s="7" t="e">
        <f>VLOOKUP(B2219,'Client Info'!$A:$B,2, FALSE)</f>
        <v>#N/A</v>
      </c>
      <c r="B2219" s="19">
        <f>'Client Info'!A2219</f>
        <v>0</v>
      </c>
      <c r="C2219" s="19" t="str">
        <f>(IF('Client Info'!M2219="","",(IF(YEARFRAC('Client Info'!M2219,Reference!$C$4)&lt;1,0,IF(AND(YEARFRAC('Client Info'!M2219,Reference!$C$4)&gt;=1,YEARFRAC('Client Info'!M2219,Reference!$C$4)&lt;=3),5,IF(AND(YEARFRAC('Client Info'!M2219,Reference!$C$4)&gt;=4,YEARFRAC('Client Info'!M2219,Reference!$C$4)&lt;=7),15,IF(YEARFRAC('Client Info'!M2219,Reference!$C$4)&gt;=8,25,IF(YEARFRAC('Client Info'!M2219,Reference!$C$4)=YEARFRAC('Client Info'!M2219,Reference!$C$4),0,0))))))))</f>
        <v/>
      </c>
      <c r="D2219" s="19">
        <f>IF(OR('Client Info'!J2219=Reference!$A$7),0,IF(OR(Reference!$A$5='Client Info'!J2219, 'Client Info'!J2219=Reference!$A$19,'Client Info'!J2219=Reference!$A$23,'Client Info'!J2219=Reference!$A$12),25, IF(OR('Client Info'!J2219=Reference!$A$6, 'Client Info'!J2219=Reference!$A$16),15, IF(OR('Client Info'!J2219=Reference!$A$4,'Client Info'!J2219=Reference!$A$13,'Client Info'!J2219=Reference!$A$17,),5,0))))</f>
        <v>0</v>
      </c>
      <c r="E2219" s="19">
        <f>IF('Client Info'!O2219&lt;Reference!$E$5,0,IF(AND('Client Info'!O2219&gt;=Reference!$E$5,'Client Info'!O2219&lt;Reference!$E$6),5,IF(AND('Client Info'!O2219&gt;=Reference!$E$6,'Client Info'!O2219&lt;Reference!$E$7),15,IF(Reference!$E$7&lt;='Client Info'!O2219,25))))</f>
        <v>0</v>
      </c>
      <c r="F2219" s="19">
        <f>IF(OR('Client Info'!R2219=Reference!$B$4,'Client Info'!R2219=Reference!$B$5,'Client Info'!R2219=Reference!$B$6),25,0)</f>
        <v>0</v>
      </c>
      <c r="G2219" s="19">
        <f t="shared" si="36"/>
        <v>0</v>
      </c>
      <c r="H2219" s="19" t="e">
        <v>#N/A</v>
      </c>
    </row>
    <row r="2220" spans="1:8" x14ac:dyDescent="0.35">
      <c r="A2220" s="7" t="e">
        <f>VLOOKUP(B2220,'Client Info'!$A:$B,2, FALSE)</f>
        <v>#N/A</v>
      </c>
      <c r="B2220" s="19">
        <f>'Client Info'!A2220</f>
        <v>0</v>
      </c>
      <c r="C2220" s="19" t="str">
        <f>(IF('Client Info'!M2220="","",(IF(YEARFRAC('Client Info'!M2220,Reference!$C$4)&lt;1,0,IF(AND(YEARFRAC('Client Info'!M2220,Reference!$C$4)&gt;=1,YEARFRAC('Client Info'!M2220,Reference!$C$4)&lt;=3),5,IF(AND(YEARFRAC('Client Info'!M2220,Reference!$C$4)&gt;=4,YEARFRAC('Client Info'!M2220,Reference!$C$4)&lt;=7),15,IF(YEARFRAC('Client Info'!M2220,Reference!$C$4)&gt;=8,25,IF(YEARFRAC('Client Info'!M2220,Reference!$C$4)=YEARFRAC('Client Info'!M2220,Reference!$C$4),0,0))))))))</f>
        <v/>
      </c>
      <c r="D2220" s="19">
        <f>IF(OR('Client Info'!J2220=Reference!$A$7),0,IF(OR(Reference!$A$5='Client Info'!J2220, 'Client Info'!J2220=Reference!$A$19,'Client Info'!J2220=Reference!$A$23,'Client Info'!J2220=Reference!$A$12),25, IF(OR('Client Info'!J2220=Reference!$A$6, 'Client Info'!J2220=Reference!$A$16),15, IF(OR('Client Info'!J2220=Reference!$A$4,'Client Info'!J2220=Reference!$A$13,'Client Info'!J2220=Reference!$A$17,),5,0))))</f>
        <v>0</v>
      </c>
      <c r="E2220" s="19">
        <f>IF('Client Info'!O2220&lt;Reference!$E$5,0,IF(AND('Client Info'!O2220&gt;=Reference!$E$5,'Client Info'!O2220&lt;Reference!$E$6),5,IF(AND('Client Info'!O2220&gt;=Reference!$E$6,'Client Info'!O2220&lt;Reference!$E$7),15,IF(Reference!$E$7&lt;='Client Info'!O2220,25))))</f>
        <v>0</v>
      </c>
      <c r="F2220" s="19">
        <f>IF(OR('Client Info'!R2220=Reference!$B$4,'Client Info'!R2220=Reference!$B$5,'Client Info'!R2220=Reference!$B$6),25,0)</f>
        <v>0</v>
      </c>
      <c r="G2220" s="19">
        <f t="shared" si="36"/>
        <v>0</v>
      </c>
      <c r="H2220" s="19" t="e">
        <v>#N/A</v>
      </c>
    </row>
    <row r="2221" spans="1:8" x14ac:dyDescent="0.35">
      <c r="A2221" s="7" t="e">
        <f>VLOOKUP(B2221,'Client Info'!$A:$B,2, FALSE)</f>
        <v>#N/A</v>
      </c>
      <c r="B2221" s="19">
        <f>'Client Info'!A2221</f>
        <v>0</v>
      </c>
      <c r="C2221" s="19" t="str">
        <f>(IF('Client Info'!M2221="","",(IF(YEARFRAC('Client Info'!M2221,Reference!$C$4)&lt;1,0,IF(AND(YEARFRAC('Client Info'!M2221,Reference!$C$4)&gt;=1,YEARFRAC('Client Info'!M2221,Reference!$C$4)&lt;=3),5,IF(AND(YEARFRAC('Client Info'!M2221,Reference!$C$4)&gt;=4,YEARFRAC('Client Info'!M2221,Reference!$C$4)&lt;=7),15,IF(YEARFRAC('Client Info'!M2221,Reference!$C$4)&gt;=8,25,IF(YEARFRAC('Client Info'!M2221,Reference!$C$4)=YEARFRAC('Client Info'!M2221,Reference!$C$4),0,0))))))))</f>
        <v/>
      </c>
      <c r="D2221" s="19">
        <f>IF(OR('Client Info'!J2221=Reference!$A$7),0,IF(OR(Reference!$A$5='Client Info'!J2221, 'Client Info'!J2221=Reference!$A$19,'Client Info'!J2221=Reference!$A$23,'Client Info'!J2221=Reference!$A$12),25, IF(OR('Client Info'!J2221=Reference!$A$6, 'Client Info'!J2221=Reference!$A$16),15, IF(OR('Client Info'!J2221=Reference!$A$4,'Client Info'!J2221=Reference!$A$13,'Client Info'!J2221=Reference!$A$17,),5,0))))</f>
        <v>0</v>
      </c>
      <c r="E2221" s="19">
        <f>IF('Client Info'!O2221&lt;Reference!$E$5,0,IF(AND('Client Info'!O2221&gt;=Reference!$E$5,'Client Info'!O2221&lt;Reference!$E$6),5,IF(AND('Client Info'!O2221&gt;=Reference!$E$6,'Client Info'!O2221&lt;Reference!$E$7),15,IF(Reference!$E$7&lt;='Client Info'!O2221,25))))</f>
        <v>0</v>
      </c>
      <c r="F2221" s="19">
        <f>IF(OR('Client Info'!R2221=Reference!$B$4,'Client Info'!R2221=Reference!$B$5,'Client Info'!R2221=Reference!$B$6),25,0)</f>
        <v>0</v>
      </c>
      <c r="G2221" s="19">
        <f t="shared" si="36"/>
        <v>0</v>
      </c>
      <c r="H2221" s="19" t="e">
        <v>#N/A</v>
      </c>
    </row>
    <row r="2222" spans="1:8" x14ac:dyDescent="0.35">
      <c r="A2222" s="7" t="e">
        <f>VLOOKUP(B2222,'Client Info'!$A:$B,2, FALSE)</f>
        <v>#N/A</v>
      </c>
      <c r="B2222" s="19">
        <f>'Client Info'!A2222</f>
        <v>0</v>
      </c>
      <c r="C2222" s="19" t="str">
        <f>(IF('Client Info'!M2222="","",(IF(YEARFRAC('Client Info'!M2222,Reference!$C$4)&lt;1,0,IF(AND(YEARFRAC('Client Info'!M2222,Reference!$C$4)&gt;=1,YEARFRAC('Client Info'!M2222,Reference!$C$4)&lt;=3),5,IF(AND(YEARFRAC('Client Info'!M2222,Reference!$C$4)&gt;=4,YEARFRAC('Client Info'!M2222,Reference!$C$4)&lt;=7),15,IF(YEARFRAC('Client Info'!M2222,Reference!$C$4)&gt;=8,25,IF(YEARFRAC('Client Info'!M2222,Reference!$C$4)=YEARFRAC('Client Info'!M2222,Reference!$C$4),0,0))))))))</f>
        <v/>
      </c>
      <c r="D2222" s="19">
        <f>IF(OR('Client Info'!J2222=Reference!$A$7),0,IF(OR(Reference!$A$5='Client Info'!J2222, 'Client Info'!J2222=Reference!$A$19,'Client Info'!J2222=Reference!$A$23,'Client Info'!J2222=Reference!$A$12),25, IF(OR('Client Info'!J2222=Reference!$A$6, 'Client Info'!J2222=Reference!$A$16),15, IF(OR('Client Info'!J2222=Reference!$A$4,'Client Info'!J2222=Reference!$A$13,'Client Info'!J2222=Reference!$A$17,),5,0))))</f>
        <v>0</v>
      </c>
      <c r="E2222" s="19">
        <f>IF('Client Info'!O2222&lt;Reference!$E$5,0,IF(AND('Client Info'!O2222&gt;=Reference!$E$5,'Client Info'!O2222&lt;Reference!$E$6),5,IF(AND('Client Info'!O2222&gt;=Reference!$E$6,'Client Info'!O2222&lt;Reference!$E$7),15,IF(Reference!$E$7&lt;='Client Info'!O2222,25))))</f>
        <v>0</v>
      </c>
      <c r="F2222" s="19">
        <f>IF(OR('Client Info'!R2222=Reference!$B$4,'Client Info'!R2222=Reference!$B$5,'Client Info'!R2222=Reference!$B$6),25,0)</f>
        <v>0</v>
      </c>
      <c r="G2222" s="19">
        <f t="shared" si="36"/>
        <v>0</v>
      </c>
      <c r="H2222" s="19" t="e">
        <v>#N/A</v>
      </c>
    </row>
    <row r="2223" spans="1:8" x14ac:dyDescent="0.35">
      <c r="A2223" s="7" t="e">
        <f>VLOOKUP(B2223,'Client Info'!$A:$B,2, FALSE)</f>
        <v>#N/A</v>
      </c>
      <c r="B2223" s="19">
        <f>'Client Info'!A2223</f>
        <v>0</v>
      </c>
      <c r="C2223" s="19" t="str">
        <f>(IF('Client Info'!M2223="","",(IF(YEARFRAC('Client Info'!M2223,Reference!$C$4)&lt;1,0,IF(AND(YEARFRAC('Client Info'!M2223,Reference!$C$4)&gt;=1,YEARFRAC('Client Info'!M2223,Reference!$C$4)&lt;=3),5,IF(AND(YEARFRAC('Client Info'!M2223,Reference!$C$4)&gt;=4,YEARFRAC('Client Info'!M2223,Reference!$C$4)&lt;=7),15,IF(YEARFRAC('Client Info'!M2223,Reference!$C$4)&gt;=8,25,IF(YEARFRAC('Client Info'!M2223,Reference!$C$4)=YEARFRAC('Client Info'!M2223,Reference!$C$4),0,0))))))))</f>
        <v/>
      </c>
      <c r="D2223" s="19">
        <f>IF(OR('Client Info'!J2223=Reference!$A$7),0,IF(OR(Reference!$A$5='Client Info'!J2223, 'Client Info'!J2223=Reference!$A$19,'Client Info'!J2223=Reference!$A$23,'Client Info'!J2223=Reference!$A$12),25, IF(OR('Client Info'!J2223=Reference!$A$6, 'Client Info'!J2223=Reference!$A$16),15, IF(OR('Client Info'!J2223=Reference!$A$4,'Client Info'!J2223=Reference!$A$13,'Client Info'!J2223=Reference!$A$17,),5,0))))</f>
        <v>0</v>
      </c>
      <c r="E2223" s="19">
        <f>IF('Client Info'!O2223&lt;Reference!$E$5,0,IF(AND('Client Info'!O2223&gt;=Reference!$E$5,'Client Info'!O2223&lt;Reference!$E$6),5,IF(AND('Client Info'!O2223&gt;=Reference!$E$6,'Client Info'!O2223&lt;Reference!$E$7),15,IF(Reference!$E$7&lt;='Client Info'!O2223,25))))</f>
        <v>0</v>
      </c>
      <c r="F2223" s="19">
        <f>IF(OR('Client Info'!R2223=Reference!$B$4,'Client Info'!R2223=Reference!$B$5,'Client Info'!R2223=Reference!$B$6),25,0)</f>
        <v>0</v>
      </c>
      <c r="G2223" s="19">
        <f t="shared" si="36"/>
        <v>0</v>
      </c>
      <c r="H2223" s="19" t="e">
        <v>#N/A</v>
      </c>
    </row>
    <row r="2224" spans="1:8" x14ac:dyDescent="0.35">
      <c r="A2224" s="7" t="e">
        <f>VLOOKUP(B2224,'Client Info'!$A:$B,2, FALSE)</f>
        <v>#N/A</v>
      </c>
      <c r="B2224" s="19">
        <f>'Client Info'!A2224</f>
        <v>0</v>
      </c>
      <c r="C2224" s="19" t="str">
        <f>(IF('Client Info'!M2224="","",(IF(YEARFRAC('Client Info'!M2224,Reference!$C$4)&lt;1,0,IF(AND(YEARFRAC('Client Info'!M2224,Reference!$C$4)&gt;=1,YEARFRAC('Client Info'!M2224,Reference!$C$4)&lt;=3),5,IF(AND(YEARFRAC('Client Info'!M2224,Reference!$C$4)&gt;=4,YEARFRAC('Client Info'!M2224,Reference!$C$4)&lt;=7),15,IF(YEARFRAC('Client Info'!M2224,Reference!$C$4)&gt;=8,25,IF(YEARFRAC('Client Info'!M2224,Reference!$C$4)=YEARFRAC('Client Info'!M2224,Reference!$C$4),0,0))))))))</f>
        <v/>
      </c>
      <c r="D2224" s="19">
        <f>IF(OR('Client Info'!J2224=Reference!$A$7),0,IF(OR(Reference!$A$5='Client Info'!J2224, 'Client Info'!J2224=Reference!$A$19,'Client Info'!J2224=Reference!$A$23,'Client Info'!J2224=Reference!$A$12),25, IF(OR('Client Info'!J2224=Reference!$A$6, 'Client Info'!J2224=Reference!$A$16),15, IF(OR('Client Info'!J2224=Reference!$A$4,'Client Info'!J2224=Reference!$A$13,'Client Info'!J2224=Reference!$A$17,),5,0))))</f>
        <v>0</v>
      </c>
      <c r="E2224" s="19">
        <f>IF('Client Info'!O2224&lt;Reference!$E$5,0,IF(AND('Client Info'!O2224&gt;=Reference!$E$5,'Client Info'!O2224&lt;Reference!$E$6),5,IF(AND('Client Info'!O2224&gt;=Reference!$E$6,'Client Info'!O2224&lt;Reference!$E$7),15,IF(Reference!$E$7&lt;='Client Info'!O2224,25))))</f>
        <v>0</v>
      </c>
      <c r="F2224" s="19">
        <f>IF(OR('Client Info'!R2224=Reference!$B$4,'Client Info'!R2224=Reference!$B$5,'Client Info'!R2224=Reference!$B$6),25,0)</f>
        <v>0</v>
      </c>
      <c r="G2224" s="19">
        <f t="shared" si="36"/>
        <v>0</v>
      </c>
      <c r="H2224" s="19" t="e">
        <v>#N/A</v>
      </c>
    </row>
    <row r="2225" spans="1:8" x14ac:dyDescent="0.35">
      <c r="A2225" s="7" t="e">
        <f>VLOOKUP(B2225,'Client Info'!$A:$B,2, FALSE)</f>
        <v>#N/A</v>
      </c>
      <c r="B2225" s="19">
        <f>'Client Info'!A2225</f>
        <v>0</v>
      </c>
      <c r="C2225" s="19" t="str">
        <f>(IF('Client Info'!M2225="","",(IF(YEARFRAC('Client Info'!M2225,Reference!$C$4)&lt;1,0,IF(AND(YEARFRAC('Client Info'!M2225,Reference!$C$4)&gt;=1,YEARFRAC('Client Info'!M2225,Reference!$C$4)&lt;=3),5,IF(AND(YEARFRAC('Client Info'!M2225,Reference!$C$4)&gt;=4,YEARFRAC('Client Info'!M2225,Reference!$C$4)&lt;=7),15,IF(YEARFRAC('Client Info'!M2225,Reference!$C$4)&gt;=8,25,IF(YEARFRAC('Client Info'!M2225,Reference!$C$4)=YEARFRAC('Client Info'!M2225,Reference!$C$4),0,0))))))))</f>
        <v/>
      </c>
      <c r="D2225" s="19">
        <f>IF(OR('Client Info'!J2225=Reference!$A$7),0,IF(OR(Reference!$A$5='Client Info'!J2225, 'Client Info'!J2225=Reference!$A$19,'Client Info'!J2225=Reference!$A$23,'Client Info'!J2225=Reference!$A$12),25, IF(OR('Client Info'!J2225=Reference!$A$6, 'Client Info'!J2225=Reference!$A$16),15, IF(OR('Client Info'!J2225=Reference!$A$4,'Client Info'!J2225=Reference!$A$13,'Client Info'!J2225=Reference!$A$17,),5,0))))</f>
        <v>0</v>
      </c>
      <c r="E2225" s="19">
        <f>IF('Client Info'!O2225&lt;Reference!$E$5,0,IF(AND('Client Info'!O2225&gt;=Reference!$E$5,'Client Info'!O2225&lt;Reference!$E$6),5,IF(AND('Client Info'!O2225&gt;=Reference!$E$6,'Client Info'!O2225&lt;Reference!$E$7),15,IF(Reference!$E$7&lt;='Client Info'!O2225,25))))</f>
        <v>0</v>
      </c>
      <c r="F2225" s="19">
        <f>IF(OR('Client Info'!R2225=Reference!$B$4,'Client Info'!R2225=Reference!$B$5,'Client Info'!R2225=Reference!$B$6),25,0)</f>
        <v>0</v>
      </c>
      <c r="G2225" s="19">
        <f t="shared" si="36"/>
        <v>0</v>
      </c>
      <c r="H2225" s="19" t="e">
        <v>#N/A</v>
      </c>
    </row>
    <row r="2226" spans="1:8" x14ac:dyDescent="0.35">
      <c r="A2226" s="7" t="e">
        <f>VLOOKUP(B2226,'Client Info'!$A:$B,2, FALSE)</f>
        <v>#N/A</v>
      </c>
      <c r="B2226" s="19">
        <f>'Client Info'!A2226</f>
        <v>0</v>
      </c>
      <c r="C2226" s="19" t="str">
        <f>(IF('Client Info'!M2226="","",(IF(YEARFRAC('Client Info'!M2226,Reference!$C$4)&lt;1,0,IF(AND(YEARFRAC('Client Info'!M2226,Reference!$C$4)&gt;=1,YEARFRAC('Client Info'!M2226,Reference!$C$4)&lt;=3),5,IF(AND(YEARFRAC('Client Info'!M2226,Reference!$C$4)&gt;=4,YEARFRAC('Client Info'!M2226,Reference!$C$4)&lt;=7),15,IF(YEARFRAC('Client Info'!M2226,Reference!$C$4)&gt;=8,25,IF(YEARFRAC('Client Info'!M2226,Reference!$C$4)=YEARFRAC('Client Info'!M2226,Reference!$C$4),0,0))))))))</f>
        <v/>
      </c>
      <c r="D2226" s="19">
        <f>IF(OR('Client Info'!J2226=Reference!$A$7),0,IF(OR(Reference!$A$5='Client Info'!J2226, 'Client Info'!J2226=Reference!$A$19,'Client Info'!J2226=Reference!$A$23,'Client Info'!J2226=Reference!$A$12),25, IF(OR('Client Info'!J2226=Reference!$A$6, 'Client Info'!J2226=Reference!$A$16),15, IF(OR('Client Info'!J2226=Reference!$A$4,'Client Info'!J2226=Reference!$A$13,'Client Info'!J2226=Reference!$A$17,),5,0))))</f>
        <v>0</v>
      </c>
      <c r="E2226" s="19">
        <f>IF('Client Info'!O2226&lt;Reference!$E$5,0,IF(AND('Client Info'!O2226&gt;=Reference!$E$5,'Client Info'!O2226&lt;Reference!$E$6),5,IF(AND('Client Info'!O2226&gt;=Reference!$E$6,'Client Info'!O2226&lt;Reference!$E$7),15,IF(Reference!$E$7&lt;='Client Info'!O2226,25))))</f>
        <v>0</v>
      </c>
      <c r="F2226" s="19">
        <f>IF(OR('Client Info'!R2226=Reference!$B$4,'Client Info'!R2226=Reference!$B$5,'Client Info'!R2226=Reference!$B$6),25,0)</f>
        <v>0</v>
      </c>
      <c r="G2226" s="19">
        <f t="shared" si="36"/>
        <v>0</v>
      </c>
      <c r="H2226" s="19" t="e">
        <v>#N/A</v>
      </c>
    </row>
    <row r="2227" spans="1:8" x14ac:dyDescent="0.35">
      <c r="A2227" s="7" t="e">
        <f>VLOOKUP(B2227,'Client Info'!$A:$B,2, FALSE)</f>
        <v>#N/A</v>
      </c>
      <c r="B2227" s="19">
        <f>'Client Info'!A2227</f>
        <v>0</v>
      </c>
      <c r="C2227" s="19" t="str">
        <f>(IF('Client Info'!M2227="","",(IF(YEARFRAC('Client Info'!M2227,Reference!$C$4)&lt;1,0,IF(AND(YEARFRAC('Client Info'!M2227,Reference!$C$4)&gt;=1,YEARFRAC('Client Info'!M2227,Reference!$C$4)&lt;=3),5,IF(AND(YEARFRAC('Client Info'!M2227,Reference!$C$4)&gt;=4,YEARFRAC('Client Info'!M2227,Reference!$C$4)&lt;=7),15,IF(YEARFRAC('Client Info'!M2227,Reference!$C$4)&gt;=8,25,IF(YEARFRAC('Client Info'!M2227,Reference!$C$4)=YEARFRAC('Client Info'!M2227,Reference!$C$4),0,0))))))))</f>
        <v/>
      </c>
      <c r="D2227" s="19">
        <f>IF(OR('Client Info'!J2227=Reference!$A$7),0,IF(OR(Reference!$A$5='Client Info'!J2227, 'Client Info'!J2227=Reference!$A$19,'Client Info'!J2227=Reference!$A$23,'Client Info'!J2227=Reference!$A$12),25, IF(OR('Client Info'!J2227=Reference!$A$6, 'Client Info'!J2227=Reference!$A$16),15, IF(OR('Client Info'!J2227=Reference!$A$4,'Client Info'!J2227=Reference!$A$13,'Client Info'!J2227=Reference!$A$17,),5,0))))</f>
        <v>0</v>
      </c>
      <c r="E2227" s="19">
        <f>IF('Client Info'!O2227&lt;Reference!$E$5,0,IF(AND('Client Info'!O2227&gt;=Reference!$E$5,'Client Info'!O2227&lt;Reference!$E$6),5,IF(AND('Client Info'!O2227&gt;=Reference!$E$6,'Client Info'!O2227&lt;Reference!$E$7),15,IF(Reference!$E$7&lt;='Client Info'!O2227,25))))</f>
        <v>0</v>
      </c>
      <c r="F2227" s="19">
        <f>IF(OR('Client Info'!R2227=Reference!$B$4,'Client Info'!R2227=Reference!$B$5,'Client Info'!R2227=Reference!$B$6),25,0)</f>
        <v>0</v>
      </c>
      <c r="G2227" s="19">
        <f t="shared" si="36"/>
        <v>0</v>
      </c>
      <c r="H2227" s="19" t="e">
        <v>#N/A</v>
      </c>
    </row>
    <row r="2228" spans="1:8" x14ac:dyDescent="0.35">
      <c r="A2228" s="7" t="e">
        <f>VLOOKUP(B2228,'Client Info'!$A:$B,2, FALSE)</f>
        <v>#N/A</v>
      </c>
      <c r="B2228" s="19">
        <f>'Client Info'!A2228</f>
        <v>0</v>
      </c>
      <c r="C2228" s="19" t="str">
        <f>(IF('Client Info'!M2228="","",(IF(YEARFRAC('Client Info'!M2228,Reference!$C$4)&lt;1,0,IF(AND(YEARFRAC('Client Info'!M2228,Reference!$C$4)&gt;=1,YEARFRAC('Client Info'!M2228,Reference!$C$4)&lt;=3),5,IF(AND(YEARFRAC('Client Info'!M2228,Reference!$C$4)&gt;=4,YEARFRAC('Client Info'!M2228,Reference!$C$4)&lt;=7),15,IF(YEARFRAC('Client Info'!M2228,Reference!$C$4)&gt;=8,25,IF(YEARFRAC('Client Info'!M2228,Reference!$C$4)=YEARFRAC('Client Info'!M2228,Reference!$C$4),0,0))))))))</f>
        <v/>
      </c>
      <c r="D2228" s="19">
        <f>IF(OR('Client Info'!J2228=Reference!$A$7),0,IF(OR(Reference!$A$5='Client Info'!J2228, 'Client Info'!J2228=Reference!$A$19,'Client Info'!J2228=Reference!$A$23,'Client Info'!J2228=Reference!$A$12),25, IF(OR('Client Info'!J2228=Reference!$A$6, 'Client Info'!J2228=Reference!$A$16),15, IF(OR('Client Info'!J2228=Reference!$A$4,'Client Info'!J2228=Reference!$A$13,'Client Info'!J2228=Reference!$A$17,),5,0))))</f>
        <v>0</v>
      </c>
      <c r="E2228" s="19">
        <f>IF('Client Info'!O2228&lt;Reference!$E$5,0,IF(AND('Client Info'!O2228&gt;=Reference!$E$5,'Client Info'!O2228&lt;Reference!$E$6),5,IF(AND('Client Info'!O2228&gt;=Reference!$E$6,'Client Info'!O2228&lt;Reference!$E$7),15,IF(Reference!$E$7&lt;='Client Info'!O2228,25))))</f>
        <v>0</v>
      </c>
      <c r="F2228" s="19">
        <f>IF(OR('Client Info'!R2228=Reference!$B$4,'Client Info'!R2228=Reference!$B$5,'Client Info'!R2228=Reference!$B$6),25,0)</f>
        <v>0</v>
      </c>
      <c r="G2228" s="19">
        <f t="shared" si="36"/>
        <v>0</v>
      </c>
      <c r="H2228" s="19" t="e">
        <v>#N/A</v>
      </c>
    </row>
    <row r="2229" spans="1:8" x14ac:dyDescent="0.35">
      <c r="A2229" s="7" t="e">
        <f>VLOOKUP(B2229,'Client Info'!$A:$B,2, FALSE)</f>
        <v>#N/A</v>
      </c>
      <c r="B2229" s="19">
        <f>'Client Info'!A2229</f>
        <v>0</v>
      </c>
      <c r="C2229" s="19" t="str">
        <f>(IF('Client Info'!M2229="","",(IF(YEARFRAC('Client Info'!M2229,Reference!$C$4)&lt;1,0,IF(AND(YEARFRAC('Client Info'!M2229,Reference!$C$4)&gt;=1,YEARFRAC('Client Info'!M2229,Reference!$C$4)&lt;=3),5,IF(AND(YEARFRAC('Client Info'!M2229,Reference!$C$4)&gt;=4,YEARFRAC('Client Info'!M2229,Reference!$C$4)&lt;=7),15,IF(YEARFRAC('Client Info'!M2229,Reference!$C$4)&gt;=8,25,IF(YEARFRAC('Client Info'!M2229,Reference!$C$4)=YEARFRAC('Client Info'!M2229,Reference!$C$4),0,0))))))))</f>
        <v/>
      </c>
      <c r="D2229" s="19">
        <f>IF(OR('Client Info'!J2229=Reference!$A$7),0,IF(OR(Reference!$A$5='Client Info'!J2229, 'Client Info'!J2229=Reference!$A$19,'Client Info'!J2229=Reference!$A$23,'Client Info'!J2229=Reference!$A$12),25, IF(OR('Client Info'!J2229=Reference!$A$6, 'Client Info'!J2229=Reference!$A$16),15, IF(OR('Client Info'!J2229=Reference!$A$4,'Client Info'!J2229=Reference!$A$13,'Client Info'!J2229=Reference!$A$17,),5,0))))</f>
        <v>0</v>
      </c>
      <c r="E2229" s="19">
        <f>IF('Client Info'!O2229&lt;Reference!$E$5,0,IF(AND('Client Info'!O2229&gt;=Reference!$E$5,'Client Info'!O2229&lt;Reference!$E$6),5,IF(AND('Client Info'!O2229&gt;=Reference!$E$6,'Client Info'!O2229&lt;Reference!$E$7),15,IF(Reference!$E$7&lt;='Client Info'!O2229,25))))</f>
        <v>0</v>
      </c>
      <c r="F2229" s="19">
        <f>IF(OR('Client Info'!R2229=Reference!$B$4,'Client Info'!R2229=Reference!$B$5,'Client Info'!R2229=Reference!$B$6),25,0)</f>
        <v>0</v>
      </c>
      <c r="G2229" s="19">
        <f t="shared" si="36"/>
        <v>0</v>
      </c>
      <c r="H2229" s="19" t="e">
        <v>#N/A</v>
      </c>
    </row>
    <row r="2230" spans="1:8" x14ac:dyDescent="0.35">
      <c r="A2230" s="7" t="e">
        <f>VLOOKUP(B2230,'Client Info'!$A:$B,2, FALSE)</f>
        <v>#N/A</v>
      </c>
      <c r="B2230" s="19">
        <f>'Client Info'!A2230</f>
        <v>0</v>
      </c>
      <c r="C2230" s="19" t="str">
        <f>(IF('Client Info'!M2230="","",(IF(YEARFRAC('Client Info'!M2230,Reference!$C$4)&lt;1,0,IF(AND(YEARFRAC('Client Info'!M2230,Reference!$C$4)&gt;=1,YEARFRAC('Client Info'!M2230,Reference!$C$4)&lt;=3),5,IF(AND(YEARFRAC('Client Info'!M2230,Reference!$C$4)&gt;=4,YEARFRAC('Client Info'!M2230,Reference!$C$4)&lt;=7),15,IF(YEARFRAC('Client Info'!M2230,Reference!$C$4)&gt;=8,25,IF(YEARFRAC('Client Info'!M2230,Reference!$C$4)=YEARFRAC('Client Info'!M2230,Reference!$C$4),0,0))))))))</f>
        <v/>
      </c>
      <c r="D2230" s="19">
        <f>IF(OR('Client Info'!J2230=Reference!$A$7),0,IF(OR(Reference!$A$5='Client Info'!J2230, 'Client Info'!J2230=Reference!$A$19,'Client Info'!J2230=Reference!$A$23,'Client Info'!J2230=Reference!$A$12),25, IF(OR('Client Info'!J2230=Reference!$A$6, 'Client Info'!J2230=Reference!$A$16),15, IF(OR('Client Info'!J2230=Reference!$A$4,'Client Info'!J2230=Reference!$A$13,'Client Info'!J2230=Reference!$A$17,),5,0))))</f>
        <v>0</v>
      </c>
      <c r="E2230" s="19">
        <f>IF('Client Info'!O2230&lt;Reference!$E$5,0,IF(AND('Client Info'!O2230&gt;=Reference!$E$5,'Client Info'!O2230&lt;Reference!$E$6),5,IF(AND('Client Info'!O2230&gt;=Reference!$E$6,'Client Info'!O2230&lt;Reference!$E$7),15,IF(Reference!$E$7&lt;='Client Info'!O2230,25))))</f>
        <v>0</v>
      </c>
      <c r="F2230" s="19">
        <f>IF(OR('Client Info'!R2230=Reference!$B$4,'Client Info'!R2230=Reference!$B$5,'Client Info'!R2230=Reference!$B$6),25,0)</f>
        <v>0</v>
      </c>
      <c r="G2230" s="19">
        <f t="shared" si="36"/>
        <v>0</v>
      </c>
      <c r="H2230" s="19" t="e">
        <v>#N/A</v>
      </c>
    </row>
    <row r="2231" spans="1:8" x14ac:dyDescent="0.35">
      <c r="A2231" s="7" t="e">
        <f>VLOOKUP(B2231,'Client Info'!$A:$B,2, FALSE)</f>
        <v>#N/A</v>
      </c>
      <c r="B2231" s="19">
        <f>'Client Info'!A2231</f>
        <v>0</v>
      </c>
      <c r="C2231" s="19" t="str">
        <f>(IF('Client Info'!M2231="","",(IF(YEARFRAC('Client Info'!M2231,Reference!$C$4)&lt;1,0,IF(AND(YEARFRAC('Client Info'!M2231,Reference!$C$4)&gt;=1,YEARFRAC('Client Info'!M2231,Reference!$C$4)&lt;=3),5,IF(AND(YEARFRAC('Client Info'!M2231,Reference!$C$4)&gt;=4,YEARFRAC('Client Info'!M2231,Reference!$C$4)&lt;=7),15,IF(YEARFRAC('Client Info'!M2231,Reference!$C$4)&gt;=8,25,IF(YEARFRAC('Client Info'!M2231,Reference!$C$4)=YEARFRAC('Client Info'!M2231,Reference!$C$4),0,0))))))))</f>
        <v/>
      </c>
      <c r="D2231" s="19">
        <f>IF(OR('Client Info'!J2231=Reference!$A$7),0,IF(OR(Reference!$A$5='Client Info'!J2231, 'Client Info'!J2231=Reference!$A$19,'Client Info'!J2231=Reference!$A$23,'Client Info'!J2231=Reference!$A$12),25, IF(OR('Client Info'!J2231=Reference!$A$6, 'Client Info'!J2231=Reference!$A$16),15, IF(OR('Client Info'!J2231=Reference!$A$4,'Client Info'!J2231=Reference!$A$13,'Client Info'!J2231=Reference!$A$17,),5,0))))</f>
        <v>0</v>
      </c>
      <c r="E2231" s="19">
        <f>IF('Client Info'!O2231&lt;Reference!$E$5,0,IF(AND('Client Info'!O2231&gt;=Reference!$E$5,'Client Info'!O2231&lt;Reference!$E$6),5,IF(AND('Client Info'!O2231&gt;=Reference!$E$6,'Client Info'!O2231&lt;Reference!$E$7),15,IF(Reference!$E$7&lt;='Client Info'!O2231,25))))</f>
        <v>0</v>
      </c>
      <c r="F2231" s="19">
        <f>IF(OR('Client Info'!R2231=Reference!$B$4,'Client Info'!R2231=Reference!$B$5,'Client Info'!R2231=Reference!$B$6),25,0)</f>
        <v>0</v>
      </c>
      <c r="G2231" s="19">
        <f t="shared" si="36"/>
        <v>0</v>
      </c>
      <c r="H2231" s="19" t="e">
        <v>#N/A</v>
      </c>
    </row>
    <row r="2232" spans="1:8" x14ac:dyDescent="0.35">
      <c r="A2232" s="7" t="e">
        <f>VLOOKUP(B2232,'Client Info'!$A:$B,2, FALSE)</f>
        <v>#N/A</v>
      </c>
      <c r="B2232" s="19">
        <f>'Client Info'!A2232</f>
        <v>0</v>
      </c>
      <c r="C2232" s="19" t="str">
        <f>(IF('Client Info'!M2232="","",(IF(YEARFRAC('Client Info'!M2232,Reference!$C$4)&lt;1,0,IF(AND(YEARFRAC('Client Info'!M2232,Reference!$C$4)&gt;=1,YEARFRAC('Client Info'!M2232,Reference!$C$4)&lt;=3),5,IF(AND(YEARFRAC('Client Info'!M2232,Reference!$C$4)&gt;=4,YEARFRAC('Client Info'!M2232,Reference!$C$4)&lt;=7),15,IF(YEARFRAC('Client Info'!M2232,Reference!$C$4)&gt;=8,25,IF(YEARFRAC('Client Info'!M2232,Reference!$C$4)=YEARFRAC('Client Info'!M2232,Reference!$C$4),0,0))))))))</f>
        <v/>
      </c>
      <c r="D2232" s="19">
        <f>IF(OR('Client Info'!J2232=Reference!$A$7),0,IF(OR(Reference!$A$5='Client Info'!J2232, 'Client Info'!J2232=Reference!$A$19,'Client Info'!J2232=Reference!$A$23,'Client Info'!J2232=Reference!$A$12),25, IF(OR('Client Info'!J2232=Reference!$A$6, 'Client Info'!J2232=Reference!$A$16),15, IF(OR('Client Info'!J2232=Reference!$A$4,'Client Info'!J2232=Reference!$A$13,'Client Info'!J2232=Reference!$A$17,),5,0))))</f>
        <v>0</v>
      </c>
      <c r="E2232" s="19">
        <f>IF('Client Info'!O2232&lt;Reference!$E$5,0,IF(AND('Client Info'!O2232&gt;=Reference!$E$5,'Client Info'!O2232&lt;Reference!$E$6),5,IF(AND('Client Info'!O2232&gt;=Reference!$E$6,'Client Info'!O2232&lt;Reference!$E$7),15,IF(Reference!$E$7&lt;='Client Info'!O2232,25))))</f>
        <v>0</v>
      </c>
      <c r="F2232" s="19">
        <f>IF(OR('Client Info'!R2232=Reference!$B$4,'Client Info'!R2232=Reference!$B$5,'Client Info'!R2232=Reference!$B$6),25,0)</f>
        <v>0</v>
      </c>
      <c r="G2232" s="19">
        <f t="shared" si="36"/>
        <v>0</v>
      </c>
      <c r="H2232" s="19" t="e">
        <v>#N/A</v>
      </c>
    </row>
    <row r="2233" spans="1:8" x14ac:dyDescent="0.35">
      <c r="A2233" s="7" t="e">
        <f>VLOOKUP(B2233,'Client Info'!$A:$B,2, FALSE)</f>
        <v>#N/A</v>
      </c>
      <c r="B2233" s="19">
        <f>'Client Info'!A2233</f>
        <v>0</v>
      </c>
      <c r="C2233" s="19" t="str">
        <f>(IF('Client Info'!M2233="","",(IF(YEARFRAC('Client Info'!M2233,Reference!$C$4)&lt;1,0,IF(AND(YEARFRAC('Client Info'!M2233,Reference!$C$4)&gt;=1,YEARFRAC('Client Info'!M2233,Reference!$C$4)&lt;=3),5,IF(AND(YEARFRAC('Client Info'!M2233,Reference!$C$4)&gt;=4,YEARFRAC('Client Info'!M2233,Reference!$C$4)&lt;=7),15,IF(YEARFRAC('Client Info'!M2233,Reference!$C$4)&gt;=8,25,IF(YEARFRAC('Client Info'!M2233,Reference!$C$4)=YEARFRAC('Client Info'!M2233,Reference!$C$4),0,0))))))))</f>
        <v/>
      </c>
      <c r="D2233" s="19">
        <f>IF(OR('Client Info'!J2233=Reference!$A$7),0,IF(OR(Reference!$A$5='Client Info'!J2233, 'Client Info'!J2233=Reference!$A$19,'Client Info'!J2233=Reference!$A$23,'Client Info'!J2233=Reference!$A$12),25, IF(OR('Client Info'!J2233=Reference!$A$6, 'Client Info'!J2233=Reference!$A$16),15, IF(OR('Client Info'!J2233=Reference!$A$4,'Client Info'!J2233=Reference!$A$13,'Client Info'!J2233=Reference!$A$17,),5,0))))</f>
        <v>0</v>
      </c>
      <c r="E2233" s="19">
        <f>IF('Client Info'!O2233&lt;Reference!$E$5,0,IF(AND('Client Info'!O2233&gt;=Reference!$E$5,'Client Info'!O2233&lt;Reference!$E$6),5,IF(AND('Client Info'!O2233&gt;=Reference!$E$6,'Client Info'!O2233&lt;Reference!$E$7),15,IF(Reference!$E$7&lt;='Client Info'!O2233,25))))</f>
        <v>0</v>
      </c>
      <c r="F2233" s="19">
        <f>IF(OR('Client Info'!R2233=Reference!$B$4,'Client Info'!R2233=Reference!$B$5,'Client Info'!R2233=Reference!$B$6),25,0)</f>
        <v>0</v>
      </c>
      <c r="G2233" s="19">
        <f t="shared" si="36"/>
        <v>0</v>
      </c>
      <c r="H2233" s="19" t="e">
        <v>#N/A</v>
      </c>
    </row>
    <row r="2234" spans="1:8" x14ac:dyDescent="0.35">
      <c r="A2234" s="7" t="e">
        <f>VLOOKUP(B2234,'Client Info'!$A:$B,2, FALSE)</f>
        <v>#N/A</v>
      </c>
      <c r="B2234" s="19">
        <f>'Client Info'!A2234</f>
        <v>0</v>
      </c>
      <c r="C2234" s="19" t="str">
        <f>(IF('Client Info'!M2234="","",(IF(YEARFRAC('Client Info'!M2234,Reference!$C$4)&lt;1,0,IF(AND(YEARFRAC('Client Info'!M2234,Reference!$C$4)&gt;=1,YEARFRAC('Client Info'!M2234,Reference!$C$4)&lt;=3),5,IF(AND(YEARFRAC('Client Info'!M2234,Reference!$C$4)&gt;=4,YEARFRAC('Client Info'!M2234,Reference!$C$4)&lt;=7),15,IF(YEARFRAC('Client Info'!M2234,Reference!$C$4)&gt;=8,25,IF(YEARFRAC('Client Info'!M2234,Reference!$C$4)=YEARFRAC('Client Info'!M2234,Reference!$C$4),0,0))))))))</f>
        <v/>
      </c>
      <c r="D2234" s="19">
        <f>IF(OR('Client Info'!J2234=Reference!$A$7),0,IF(OR(Reference!$A$5='Client Info'!J2234, 'Client Info'!J2234=Reference!$A$19,'Client Info'!J2234=Reference!$A$23,'Client Info'!J2234=Reference!$A$12),25, IF(OR('Client Info'!J2234=Reference!$A$6, 'Client Info'!J2234=Reference!$A$16),15, IF(OR('Client Info'!J2234=Reference!$A$4,'Client Info'!J2234=Reference!$A$13,'Client Info'!J2234=Reference!$A$17,),5,0))))</f>
        <v>0</v>
      </c>
      <c r="E2234" s="19">
        <f>IF('Client Info'!O2234&lt;Reference!$E$5,0,IF(AND('Client Info'!O2234&gt;=Reference!$E$5,'Client Info'!O2234&lt;Reference!$E$6),5,IF(AND('Client Info'!O2234&gt;=Reference!$E$6,'Client Info'!O2234&lt;Reference!$E$7),15,IF(Reference!$E$7&lt;='Client Info'!O2234,25))))</f>
        <v>0</v>
      </c>
      <c r="F2234" s="19">
        <f>IF(OR('Client Info'!R2234=Reference!$B$4,'Client Info'!R2234=Reference!$B$5,'Client Info'!R2234=Reference!$B$6),25,0)</f>
        <v>0</v>
      </c>
      <c r="G2234" s="19">
        <f t="shared" si="36"/>
        <v>0</v>
      </c>
      <c r="H2234" s="19" t="e">
        <v>#N/A</v>
      </c>
    </row>
    <row r="2235" spans="1:8" x14ac:dyDescent="0.35">
      <c r="A2235" s="7" t="e">
        <f>VLOOKUP(B2235,'Client Info'!$A:$B,2, FALSE)</f>
        <v>#N/A</v>
      </c>
      <c r="B2235" s="19">
        <f>'Client Info'!A2235</f>
        <v>0</v>
      </c>
      <c r="C2235" s="19" t="str">
        <f>(IF('Client Info'!M2235="","",(IF(YEARFRAC('Client Info'!M2235,Reference!$C$4)&lt;1,0,IF(AND(YEARFRAC('Client Info'!M2235,Reference!$C$4)&gt;=1,YEARFRAC('Client Info'!M2235,Reference!$C$4)&lt;=3),5,IF(AND(YEARFRAC('Client Info'!M2235,Reference!$C$4)&gt;=4,YEARFRAC('Client Info'!M2235,Reference!$C$4)&lt;=7),15,IF(YEARFRAC('Client Info'!M2235,Reference!$C$4)&gt;=8,25,IF(YEARFRAC('Client Info'!M2235,Reference!$C$4)=YEARFRAC('Client Info'!M2235,Reference!$C$4),0,0))))))))</f>
        <v/>
      </c>
      <c r="D2235" s="19">
        <f>IF(OR('Client Info'!J2235=Reference!$A$7),0,IF(OR(Reference!$A$5='Client Info'!J2235, 'Client Info'!J2235=Reference!$A$19,'Client Info'!J2235=Reference!$A$23,'Client Info'!J2235=Reference!$A$12),25, IF(OR('Client Info'!J2235=Reference!$A$6, 'Client Info'!J2235=Reference!$A$16),15, IF(OR('Client Info'!J2235=Reference!$A$4,'Client Info'!J2235=Reference!$A$13,'Client Info'!J2235=Reference!$A$17,),5,0))))</f>
        <v>0</v>
      </c>
      <c r="E2235" s="19">
        <f>IF('Client Info'!O2235&lt;Reference!$E$5,0,IF(AND('Client Info'!O2235&gt;=Reference!$E$5,'Client Info'!O2235&lt;Reference!$E$6),5,IF(AND('Client Info'!O2235&gt;=Reference!$E$6,'Client Info'!O2235&lt;Reference!$E$7),15,IF(Reference!$E$7&lt;='Client Info'!O2235,25))))</f>
        <v>0</v>
      </c>
      <c r="F2235" s="19">
        <f>IF(OR('Client Info'!R2235=Reference!$B$4,'Client Info'!R2235=Reference!$B$5,'Client Info'!R2235=Reference!$B$6),25,0)</f>
        <v>0</v>
      </c>
      <c r="G2235" s="19">
        <f t="shared" si="36"/>
        <v>0</v>
      </c>
      <c r="H2235" s="19" t="e">
        <v>#N/A</v>
      </c>
    </row>
    <row r="2236" spans="1:8" x14ac:dyDescent="0.35">
      <c r="A2236" s="7" t="e">
        <f>VLOOKUP(B2236,'Client Info'!$A:$B,2, FALSE)</f>
        <v>#N/A</v>
      </c>
      <c r="B2236" s="19">
        <f>'Client Info'!A2236</f>
        <v>0</v>
      </c>
      <c r="C2236" s="19" t="str">
        <f>(IF('Client Info'!M2236="","",(IF(YEARFRAC('Client Info'!M2236,Reference!$C$4)&lt;1,0,IF(AND(YEARFRAC('Client Info'!M2236,Reference!$C$4)&gt;=1,YEARFRAC('Client Info'!M2236,Reference!$C$4)&lt;=3),5,IF(AND(YEARFRAC('Client Info'!M2236,Reference!$C$4)&gt;=4,YEARFRAC('Client Info'!M2236,Reference!$C$4)&lt;=7),15,IF(YEARFRAC('Client Info'!M2236,Reference!$C$4)&gt;=8,25,IF(YEARFRAC('Client Info'!M2236,Reference!$C$4)=YEARFRAC('Client Info'!M2236,Reference!$C$4),0,0))))))))</f>
        <v/>
      </c>
      <c r="D2236" s="19">
        <f>IF(OR('Client Info'!J2236=Reference!$A$7),0,IF(OR(Reference!$A$5='Client Info'!J2236, 'Client Info'!J2236=Reference!$A$19,'Client Info'!J2236=Reference!$A$23,'Client Info'!J2236=Reference!$A$12),25, IF(OR('Client Info'!J2236=Reference!$A$6, 'Client Info'!J2236=Reference!$A$16),15, IF(OR('Client Info'!J2236=Reference!$A$4,'Client Info'!J2236=Reference!$A$13,'Client Info'!J2236=Reference!$A$17,),5,0))))</f>
        <v>0</v>
      </c>
      <c r="E2236" s="19">
        <f>IF('Client Info'!O2236&lt;Reference!$E$5,0,IF(AND('Client Info'!O2236&gt;=Reference!$E$5,'Client Info'!O2236&lt;Reference!$E$6),5,IF(AND('Client Info'!O2236&gt;=Reference!$E$6,'Client Info'!O2236&lt;Reference!$E$7),15,IF(Reference!$E$7&lt;='Client Info'!O2236,25))))</f>
        <v>0</v>
      </c>
      <c r="F2236" s="19">
        <f>IF(OR('Client Info'!R2236=Reference!$B$4,'Client Info'!R2236=Reference!$B$5,'Client Info'!R2236=Reference!$B$6),25,0)</f>
        <v>0</v>
      </c>
      <c r="G2236" s="19">
        <f t="shared" si="36"/>
        <v>0</v>
      </c>
      <c r="H2236" s="19" t="e">
        <v>#N/A</v>
      </c>
    </row>
    <row r="2237" spans="1:8" x14ac:dyDescent="0.35">
      <c r="A2237" s="7" t="e">
        <f>VLOOKUP(B2237,'Client Info'!$A:$B,2, FALSE)</f>
        <v>#N/A</v>
      </c>
      <c r="B2237" s="19">
        <f>'Client Info'!A2237</f>
        <v>0</v>
      </c>
      <c r="C2237" s="19" t="str">
        <f>(IF('Client Info'!M2237="","",(IF(YEARFRAC('Client Info'!M2237,Reference!$C$4)&lt;1,0,IF(AND(YEARFRAC('Client Info'!M2237,Reference!$C$4)&gt;=1,YEARFRAC('Client Info'!M2237,Reference!$C$4)&lt;=3),5,IF(AND(YEARFRAC('Client Info'!M2237,Reference!$C$4)&gt;=4,YEARFRAC('Client Info'!M2237,Reference!$C$4)&lt;=7),15,IF(YEARFRAC('Client Info'!M2237,Reference!$C$4)&gt;=8,25,IF(YEARFRAC('Client Info'!M2237,Reference!$C$4)=YEARFRAC('Client Info'!M2237,Reference!$C$4),0,0))))))))</f>
        <v/>
      </c>
      <c r="D2237" s="19">
        <f>IF(OR('Client Info'!J2237=Reference!$A$7),0,IF(OR(Reference!$A$5='Client Info'!J2237, 'Client Info'!J2237=Reference!$A$19,'Client Info'!J2237=Reference!$A$23,'Client Info'!J2237=Reference!$A$12),25, IF(OR('Client Info'!J2237=Reference!$A$6, 'Client Info'!J2237=Reference!$A$16),15, IF(OR('Client Info'!J2237=Reference!$A$4,'Client Info'!J2237=Reference!$A$13,'Client Info'!J2237=Reference!$A$17,),5,0))))</f>
        <v>0</v>
      </c>
      <c r="E2237" s="19">
        <f>IF('Client Info'!O2237&lt;Reference!$E$5,0,IF(AND('Client Info'!O2237&gt;=Reference!$E$5,'Client Info'!O2237&lt;Reference!$E$6),5,IF(AND('Client Info'!O2237&gt;=Reference!$E$6,'Client Info'!O2237&lt;Reference!$E$7),15,IF(Reference!$E$7&lt;='Client Info'!O2237,25))))</f>
        <v>0</v>
      </c>
      <c r="F2237" s="19">
        <f>IF(OR('Client Info'!R2237=Reference!$B$4,'Client Info'!R2237=Reference!$B$5,'Client Info'!R2237=Reference!$B$6),25,0)</f>
        <v>0</v>
      </c>
      <c r="G2237" s="19">
        <f t="shared" si="36"/>
        <v>0</v>
      </c>
      <c r="H2237" s="19" t="e">
        <v>#N/A</v>
      </c>
    </row>
    <row r="2238" spans="1:8" x14ac:dyDescent="0.35">
      <c r="A2238" s="7" t="e">
        <f>VLOOKUP(B2238,'Client Info'!$A:$B,2, FALSE)</f>
        <v>#N/A</v>
      </c>
      <c r="B2238" s="19">
        <f>'Client Info'!A2238</f>
        <v>0</v>
      </c>
      <c r="C2238" s="19" t="str">
        <f>(IF('Client Info'!M2238="","",(IF(YEARFRAC('Client Info'!M2238,Reference!$C$4)&lt;1,0,IF(AND(YEARFRAC('Client Info'!M2238,Reference!$C$4)&gt;=1,YEARFRAC('Client Info'!M2238,Reference!$C$4)&lt;=3),5,IF(AND(YEARFRAC('Client Info'!M2238,Reference!$C$4)&gt;=4,YEARFRAC('Client Info'!M2238,Reference!$C$4)&lt;=7),15,IF(YEARFRAC('Client Info'!M2238,Reference!$C$4)&gt;=8,25,IF(YEARFRAC('Client Info'!M2238,Reference!$C$4)=YEARFRAC('Client Info'!M2238,Reference!$C$4),0,0))))))))</f>
        <v/>
      </c>
      <c r="D2238" s="19">
        <f>IF(OR('Client Info'!J2238=Reference!$A$7),0,IF(OR(Reference!$A$5='Client Info'!J2238, 'Client Info'!J2238=Reference!$A$19,'Client Info'!J2238=Reference!$A$23,'Client Info'!J2238=Reference!$A$12),25, IF(OR('Client Info'!J2238=Reference!$A$6, 'Client Info'!J2238=Reference!$A$16),15, IF(OR('Client Info'!J2238=Reference!$A$4,'Client Info'!J2238=Reference!$A$13,'Client Info'!J2238=Reference!$A$17,),5,0))))</f>
        <v>0</v>
      </c>
      <c r="E2238" s="19">
        <f>IF('Client Info'!O2238&lt;Reference!$E$5,0,IF(AND('Client Info'!O2238&gt;=Reference!$E$5,'Client Info'!O2238&lt;Reference!$E$6),5,IF(AND('Client Info'!O2238&gt;=Reference!$E$6,'Client Info'!O2238&lt;Reference!$E$7),15,IF(Reference!$E$7&lt;='Client Info'!O2238,25))))</f>
        <v>0</v>
      </c>
      <c r="F2238" s="19">
        <f>IF(OR('Client Info'!R2238=Reference!$B$4,'Client Info'!R2238=Reference!$B$5,'Client Info'!R2238=Reference!$B$6),25,0)</f>
        <v>0</v>
      </c>
      <c r="G2238" s="19">
        <f t="shared" si="36"/>
        <v>0</v>
      </c>
      <c r="H2238" s="19" t="e">
        <v>#N/A</v>
      </c>
    </row>
    <row r="2239" spans="1:8" x14ac:dyDescent="0.35">
      <c r="A2239" s="7" t="e">
        <f>VLOOKUP(B2239,'Client Info'!$A:$B,2, FALSE)</f>
        <v>#N/A</v>
      </c>
      <c r="B2239" s="19">
        <f>'Client Info'!A2239</f>
        <v>0</v>
      </c>
      <c r="C2239" s="19" t="str">
        <f>(IF('Client Info'!M2239="","",(IF(YEARFRAC('Client Info'!M2239,Reference!$C$4)&lt;1,0,IF(AND(YEARFRAC('Client Info'!M2239,Reference!$C$4)&gt;=1,YEARFRAC('Client Info'!M2239,Reference!$C$4)&lt;=3),5,IF(AND(YEARFRAC('Client Info'!M2239,Reference!$C$4)&gt;=4,YEARFRAC('Client Info'!M2239,Reference!$C$4)&lt;=7),15,IF(YEARFRAC('Client Info'!M2239,Reference!$C$4)&gt;=8,25,IF(YEARFRAC('Client Info'!M2239,Reference!$C$4)=YEARFRAC('Client Info'!M2239,Reference!$C$4),0,0))))))))</f>
        <v/>
      </c>
      <c r="D2239" s="19">
        <f>IF(OR('Client Info'!J2239=Reference!$A$7),0,IF(OR(Reference!$A$5='Client Info'!J2239, 'Client Info'!J2239=Reference!$A$19,'Client Info'!J2239=Reference!$A$23,'Client Info'!J2239=Reference!$A$12),25, IF(OR('Client Info'!J2239=Reference!$A$6, 'Client Info'!J2239=Reference!$A$16),15, IF(OR('Client Info'!J2239=Reference!$A$4,'Client Info'!J2239=Reference!$A$13,'Client Info'!J2239=Reference!$A$17,),5,0))))</f>
        <v>0</v>
      </c>
      <c r="E2239" s="19">
        <f>IF('Client Info'!O2239&lt;Reference!$E$5,0,IF(AND('Client Info'!O2239&gt;=Reference!$E$5,'Client Info'!O2239&lt;Reference!$E$6),5,IF(AND('Client Info'!O2239&gt;=Reference!$E$6,'Client Info'!O2239&lt;Reference!$E$7),15,IF(Reference!$E$7&lt;='Client Info'!O2239,25))))</f>
        <v>0</v>
      </c>
      <c r="F2239" s="19">
        <f>IF(OR('Client Info'!R2239=Reference!$B$4,'Client Info'!R2239=Reference!$B$5,'Client Info'!R2239=Reference!$B$6),25,0)</f>
        <v>0</v>
      </c>
      <c r="G2239" s="19">
        <f t="shared" si="36"/>
        <v>0</v>
      </c>
      <c r="H2239" s="19" t="e">
        <v>#N/A</v>
      </c>
    </row>
    <row r="2240" spans="1:8" x14ac:dyDescent="0.35">
      <c r="A2240" s="7" t="e">
        <f>VLOOKUP(B2240,'Client Info'!$A:$B,2, FALSE)</f>
        <v>#N/A</v>
      </c>
      <c r="B2240" s="19">
        <f>'Client Info'!A2240</f>
        <v>0</v>
      </c>
      <c r="C2240" s="19" t="str">
        <f>(IF('Client Info'!M2240="","",(IF(YEARFRAC('Client Info'!M2240,Reference!$C$4)&lt;1,0,IF(AND(YEARFRAC('Client Info'!M2240,Reference!$C$4)&gt;=1,YEARFRAC('Client Info'!M2240,Reference!$C$4)&lt;=3),5,IF(AND(YEARFRAC('Client Info'!M2240,Reference!$C$4)&gt;=4,YEARFRAC('Client Info'!M2240,Reference!$C$4)&lt;=7),15,IF(YEARFRAC('Client Info'!M2240,Reference!$C$4)&gt;=8,25,IF(YEARFRAC('Client Info'!M2240,Reference!$C$4)=YEARFRAC('Client Info'!M2240,Reference!$C$4),0,0))))))))</f>
        <v/>
      </c>
      <c r="D2240" s="19">
        <f>IF(OR('Client Info'!J2240=Reference!$A$7),0,IF(OR(Reference!$A$5='Client Info'!J2240, 'Client Info'!J2240=Reference!$A$19,'Client Info'!J2240=Reference!$A$23,'Client Info'!J2240=Reference!$A$12),25, IF(OR('Client Info'!J2240=Reference!$A$6, 'Client Info'!J2240=Reference!$A$16),15, IF(OR('Client Info'!J2240=Reference!$A$4,'Client Info'!J2240=Reference!$A$13,'Client Info'!J2240=Reference!$A$17,),5,0))))</f>
        <v>0</v>
      </c>
      <c r="E2240" s="19">
        <f>IF('Client Info'!O2240&lt;Reference!$E$5,0,IF(AND('Client Info'!O2240&gt;=Reference!$E$5,'Client Info'!O2240&lt;Reference!$E$6),5,IF(AND('Client Info'!O2240&gt;=Reference!$E$6,'Client Info'!O2240&lt;Reference!$E$7),15,IF(Reference!$E$7&lt;='Client Info'!O2240,25))))</f>
        <v>0</v>
      </c>
      <c r="F2240" s="19">
        <f>IF(OR('Client Info'!R2240=Reference!$B$4,'Client Info'!R2240=Reference!$B$5,'Client Info'!R2240=Reference!$B$6),25,0)</f>
        <v>0</v>
      </c>
      <c r="G2240" s="19">
        <f t="shared" si="36"/>
        <v>0</v>
      </c>
      <c r="H2240" s="19" t="e">
        <v>#N/A</v>
      </c>
    </row>
    <row r="2241" spans="1:8" x14ac:dyDescent="0.35">
      <c r="A2241" s="7" t="e">
        <f>VLOOKUP(B2241,'Client Info'!$A:$B,2, FALSE)</f>
        <v>#N/A</v>
      </c>
      <c r="B2241" s="19">
        <f>'Client Info'!A2241</f>
        <v>0</v>
      </c>
      <c r="C2241" s="19" t="str">
        <f>(IF('Client Info'!M2241="","",(IF(YEARFRAC('Client Info'!M2241,Reference!$C$4)&lt;1,0,IF(AND(YEARFRAC('Client Info'!M2241,Reference!$C$4)&gt;=1,YEARFRAC('Client Info'!M2241,Reference!$C$4)&lt;=3),5,IF(AND(YEARFRAC('Client Info'!M2241,Reference!$C$4)&gt;=4,YEARFRAC('Client Info'!M2241,Reference!$C$4)&lt;=7),15,IF(YEARFRAC('Client Info'!M2241,Reference!$C$4)&gt;=8,25,IF(YEARFRAC('Client Info'!M2241,Reference!$C$4)=YEARFRAC('Client Info'!M2241,Reference!$C$4),0,0))))))))</f>
        <v/>
      </c>
      <c r="D2241" s="19">
        <f>IF(OR('Client Info'!J2241=Reference!$A$7),0,IF(OR(Reference!$A$5='Client Info'!J2241, 'Client Info'!J2241=Reference!$A$19,'Client Info'!J2241=Reference!$A$23,'Client Info'!J2241=Reference!$A$12),25, IF(OR('Client Info'!J2241=Reference!$A$6, 'Client Info'!J2241=Reference!$A$16),15, IF(OR('Client Info'!J2241=Reference!$A$4,'Client Info'!J2241=Reference!$A$13,'Client Info'!J2241=Reference!$A$17,),5,0))))</f>
        <v>0</v>
      </c>
      <c r="E2241" s="19">
        <f>IF('Client Info'!O2241&lt;Reference!$E$5,0,IF(AND('Client Info'!O2241&gt;=Reference!$E$5,'Client Info'!O2241&lt;Reference!$E$6),5,IF(AND('Client Info'!O2241&gt;=Reference!$E$6,'Client Info'!O2241&lt;Reference!$E$7),15,IF(Reference!$E$7&lt;='Client Info'!O2241,25))))</f>
        <v>0</v>
      </c>
      <c r="F2241" s="19">
        <f>IF(OR('Client Info'!R2241=Reference!$B$4,'Client Info'!R2241=Reference!$B$5,'Client Info'!R2241=Reference!$B$6),25,0)</f>
        <v>0</v>
      </c>
      <c r="G2241" s="19">
        <f t="shared" si="36"/>
        <v>0</v>
      </c>
      <c r="H2241" s="19" t="e">
        <v>#N/A</v>
      </c>
    </row>
    <row r="2242" spans="1:8" x14ac:dyDescent="0.35">
      <c r="A2242" s="7" t="e">
        <f>VLOOKUP(B2242,'Client Info'!$A:$B,2, FALSE)</f>
        <v>#N/A</v>
      </c>
      <c r="B2242" s="19">
        <f>'Client Info'!A2242</f>
        <v>0</v>
      </c>
      <c r="C2242" s="19" t="str">
        <f>(IF('Client Info'!M2242="","",(IF(YEARFRAC('Client Info'!M2242,Reference!$C$4)&lt;1,0,IF(AND(YEARFRAC('Client Info'!M2242,Reference!$C$4)&gt;=1,YEARFRAC('Client Info'!M2242,Reference!$C$4)&lt;=3),5,IF(AND(YEARFRAC('Client Info'!M2242,Reference!$C$4)&gt;=4,YEARFRAC('Client Info'!M2242,Reference!$C$4)&lt;=7),15,IF(YEARFRAC('Client Info'!M2242,Reference!$C$4)&gt;=8,25,IF(YEARFRAC('Client Info'!M2242,Reference!$C$4)=YEARFRAC('Client Info'!M2242,Reference!$C$4),0,0))))))))</f>
        <v/>
      </c>
      <c r="D2242" s="19">
        <f>IF(OR('Client Info'!J2242=Reference!$A$7),0,IF(OR(Reference!$A$5='Client Info'!J2242, 'Client Info'!J2242=Reference!$A$19,'Client Info'!J2242=Reference!$A$23,'Client Info'!J2242=Reference!$A$12),25, IF(OR('Client Info'!J2242=Reference!$A$6, 'Client Info'!J2242=Reference!$A$16),15, IF(OR('Client Info'!J2242=Reference!$A$4,'Client Info'!J2242=Reference!$A$13,'Client Info'!J2242=Reference!$A$17,),5,0))))</f>
        <v>0</v>
      </c>
      <c r="E2242" s="19">
        <f>IF('Client Info'!O2242&lt;Reference!$E$5,0,IF(AND('Client Info'!O2242&gt;=Reference!$E$5,'Client Info'!O2242&lt;Reference!$E$6),5,IF(AND('Client Info'!O2242&gt;=Reference!$E$6,'Client Info'!O2242&lt;Reference!$E$7),15,IF(Reference!$E$7&lt;='Client Info'!O2242,25))))</f>
        <v>0</v>
      </c>
      <c r="F2242" s="19">
        <f>IF(OR('Client Info'!R2242=Reference!$B$4,'Client Info'!R2242=Reference!$B$5,'Client Info'!R2242=Reference!$B$6),25,0)</f>
        <v>0</v>
      </c>
      <c r="G2242" s="19">
        <f t="shared" si="36"/>
        <v>0</v>
      </c>
      <c r="H2242" s="19" t="e">
        <v>#N/A</v>
      </c>
    </row>
    <row r="2243" spans="1:8" x14ac:dyDescent="0.35">
      <c r="A2243" s="7" t="e">
        <f>VLOOKUP(B2243,'Client Info'!$A:$B,2, FALSE)</f>
        <v>#N/A</v>
      </c>
      <c r="B2243" s="19">
        <f>'Client Info'!A2243</f>
        <v>0</v>
      </c>
      <c r="C2243" s="19" t="str">
        <f>(IF('Client Info'!M2243="","",(IF(YEARFRAC('Client Info'!M2243,Reference!$C$4)&lt;1,0,IF(AND(YEARFRAC('Client Info'!M2243,Reference!$C$4)&gt;=1,YEARFRAC('Client Info'!M2243,Reference!$C$4)&lt;=3),5,IF(AND(YEARFRAC('Client Info'!M2243,Reference!$C$4)&gt;=4,YEARFRAC('Client Info'!M2243,Reference!$C$4)&lt;=7),15,IF(YEARFRAC('Client Info'!M2243,Reference!$C$4)&gt;=8,25,IF(YEARFRAC('Client Info'!M2243,Reference!$C$4)=YEARFRAC('Client Info'!M2243,Reference!$C$4),0,0))))))))</f>
        <v/>
      </c>
      <c r="D2243" s="19">
        <f>IF(OR('Client Info'!J2243=Reference!$A$7),0,IF(OR(Reference!$A$5='Client Info'!J2243, 'Client Info'!J2243=Reference!$A$19,'Client Info'!J2243=Reference!$A$23,'Client Info'!J2243=Reference!$A$12),25, IF(OR('Client Info'!J2243=Reference!$A$6, 'Client Info'!J2243=Reference!$A$16),15, IF(OR('Client Info'!J2243=Reference!$A$4,'Client Info'!J2243=Reference!$A$13,'Client Info'!J2243=Reference!$A$17,),5,0))))</f>
        <v>0</v>
      </c>
      <c r="E2243" s="19">
        <f>IF('Client Info'!O2243&lt;Reference!$E$5,0,IF(AND('Client Info'!O2243&gt;=Reference!$E$5,'Client Info'!O2243&lt;Reference!$E$6),5,IF(AND('Client Info'!O2243&gt;=Reference!$E$6,'Client Info'!O2243&lt;Reference!$E$7),15,IF(Reference!$E$7&lt;='Client Info'!O2243,25))))</f>
        <v>0</v>
      </c>
      <c r="F2243" s="19">
        <f>IF(OR('Client Info'!R2243=Reference!$B$4,'Client Info'!R2243=Reference!$B$5,'Client Info'!R2243=Reference!$B$6),25,0)</f>
        <v>0</v>
      </c>
      <c r="G2243" s="19">
        <f t="shared" si="36"/>
        <v>0</v>
      </c>
      <c r="H2243" s="19" t="e">
        <v>#N/A</v>
      </c>
    </row>
    <row r="2244" spans="1:8" x14ac:dyDescent="0.35">
      <c r="A2244" s="7" t="e">
        <f>VLOOKUP(B2244,'Client Info'!$A:$B,2, FALSE)</f>
        <v>#N/A</v>
      </c>
      <c r="B2244" s="19">
        <f>'Client Info'!A2244</f>
        <v>0</v>
      </c>
      <c r="C2244" s="19" t="str">
        <f>(IF('Client Info'!M2244="","",(IF(YEARFRAC('Client Info'!M2244,Reference!$C$4)&lt;1,0,IF(AND(YEARFRAC('Client Info'!M2244,Reference!$C$4)&gt;=1,YEARFRAC('Client Info'!M2244,Reference!$C$4)&lt;=3),5,IF(AND(YEARFRAC('Client Info'!M2244,Reference!$C$4)&gt;=4,YEARFRAC('Client Info'!M2244,Reference!$C$4)&lt;=7),15,IF(YEARFRAC('Client Info'!M2244,Reference!$C$4)&gt;=8,25,IF(YEARFRAC('Client Info'!M2244,Reference!$C$4)=YEARFRAC('Client Info'!M2244,Reference!$C$4),0,0))))))))</f>
        <v/>
      </c>
      <c r="D2244" s="19">
        <f>IF(OR('Client Info'!J2244=Reference!$A$7),0,IF(OR(Reference!$A$5='Client Info'!J2244, 'Client Info'!J2244=Reference!$A$19,'Client Info'!J2244=Reference!$A$23,'Client Info'!J2244=Reference!$A$12),25, IF(OR('Client Info'!J2244=Reference!$A$6, 'Client Info'!J2244=Reference!$A$16),15, IF(OR('Client Info'!J2244=Reference!$A$4,'Client Info'!J2244=Reference!$A$13,'Client Info'!J2244=Reference!$A$17,),5,0))))</f>
        <v>0</v>
      </c>
      <c r="E2244" s="19">
        <f>IF('Client Info'!O2244&lt;Reference!$E$5,0,IF(AND('Client Info'!O2244&gt;=Reference!$E$5,'Client Info'!O2244&lt;Reference!$E$6),5,IF(AND('Client Info'!O2244&gt;=Reference!$E$6,'Client Info'!O2244&lt;Reference!$E$7),15,IF(Reference!$E$7&lt;='Client Info'!O2244,25))))</f>
        <v>0</v>
      </c>
      <c r="F2244" s="19">
        <f>IF(OR('Client Info'!R2244=Reference!$B$4,'Client Info'!R2244=Reference!$B$5,'Client Info'!R2244=Reference!$B$6),25,0)</f>
        <v>0</v>
      </c>
      <c r="G2244" s="19">
        <f t="shared" si="36"/>
        <v>0</v>
      </c>
      <c r="H2244" s="19" t="e">
        <v>#N/A</v>
      </c>
    </row>
    <row r="2245" spans="1:8" x14ac:dyDescent="0.35">
      <c r="A2245" s="7" t="e">
        <f>VLOOKUP(B2245,'Client Info'!$A:$B,2, FALSE)</f>
        <v>#N/A</v>
      </c>
      <c r="B2245" s="19">
        <f>'Client Info'!A2245</f>
        <v>0</v>
      </c>
      <c r="C2245" s="19" t="str">
        <f>(IF('Client Info'!M2245="","",(IF(YEARFRAC('Client Info'!M2245,Reference!$C$4)&lt;1,0,IF(AND(YEARFRAC('Client Info'!M2245,Reference!$C$4)&gt;=1,YEARFRAC('Client Info'!M2245,Reference!$C$4)&lt;=3),5,IF(AND(YEARFRAC('Client Info'!M2245,Reference!$C$4)&gt;=4,YEARFRAC('Client Info'!M2245,Reference!$C$4)&lt;=7),15,IF(YEARFRAC('Client Info'!M2245,Reference!$C$4)&gt;=8,25,IF(YEARFRAC('Client Info'!M2245,Reference!$C$4)=YEARFRAC('Client Info'!M2245,Reference!$C$4),0,0))))))))</f>
        <v/>
      </c>
      <c r="D2245" s="19">
        <f>IF(OR('Client Info'!J2245=Reference!$A$7),0,IF(OR(Reference!$A$5='Client Info'!J2245, 'Client Info'!J2245=Reference!$A$19,'Client Info'!J2245=Reference!$A$23,'Client Info'!J2245=Reference!$A$12),25, IF(OR('Client Info'!J2245=Reference!$A$6, 'Client Info'!J2245=Reference!$A$16),15, IF(OR('Client Info'!J2245=Reference!$A$4,'Client Info'!J2245=Reference!$A$13,'Client Info'!J2245=Reference!$A$17,),5,0))))</f>
        <v>0</v>
      </c>
      <c r="E2245" s="19">
        <f>IF('Client Info'!O2245&lt;Reference!$E$5,0,IF(AND('Client Info'!O2245&gt;=Reference!$E$5,'Client Info'!O2245&lt;Reference!$E$6),5,IF(AND('Client Info'!O2245&gt;=Reference!$E$6,'Client Info'!O2245&lt;Reference!$E$7),15,IF(Reference!$E$7&lt;='Client Info'!O2245,25))))</f>
        <v>0</v>
      </c>
      <c r="F2245" s="19">
        <f>IF(OR('Client Info'!R2245=Reference!$B$4,'Client Info'!R2245=Reference!$B$5,'Client Info'!R2245=Reference!$B$6),25,0)</f>
        <v>0</v>
      </c>
      <c r="G2245" s="19">
        <f t="shared" si="36"/>
        <v>0</v>
      </c>
      <c r="H2245" s="19" t="e">
        <v>#N/A</v>
      </c>
    </row>
    <row r="2246" spans="1:8" x14ac:dyDescent="0.35">
      <c r="A2246" s="7" t="e">
        <f>VLOOKUP(B2246,'Client Info'!$A:$B,2, FALSE)</f>
        <v>#N/A</v>
      </c>
      <c r="B2246" s="19">
        <f>'Client Info'!A2246</f>
        <v>0</v>
      </c>
      <c r="C2246" s="19" t="str">
        <f>(IF('Client Info'!M2246="","",(IF(YEARFRAC('Client Info'!M2246,Reference!$C$4)&lt;1,0,IF(AND(YEARFRAC('Client Info'!M2246,Reference!$C$4)&gt;=1,YEARFRAC('Client Info'!M2246,Reference!$C$4)&lt;=3),5,IF(AND(YEARFRAC('Client Info'!M2246,Reference!$C$4)&gt;=4,YEARFRAC('Client Info'!M2246,Reference!$C$4)&lt;=7),15,IF(YEARFRAC('Client Info'!M2246,Reference!$C$4)&gt;=8,25,IF(YEARFRAC('Client Info'!M2246,Reference!$C$4)=YEARFRAC('Client Info'!M2246,Reference!$C$4),0,0))))))))</f>
        <v/>
      </c>
      <c r="D2246" s="19">
        <f>IF(OR('Client Info'!J2246=Reference!$A$7),0,IF(OR(Reference!$A$5='Client Info'!J2246, 'Client Info'!J2246=Reference!$A$19,'Client Info'!J2246=Reference!$A$23,'Client Info'!J2246=Reference!$A$12),25, IF(OR('Client Info'!J2246=Reference!$A$6, 'Client Info'!J2246=Reference!$A$16),15, IF(OR('Client Info'!J2246=Reference!$A$4,'Client Info'!J2246=Reference!$A$13,'Client Info'!J2246=Reference!$A$17,),5,0))))</f>
        <v>0</v>
      </c>
      <c r="E2246" s="19">
        <f>IF('Client Info'!O2246&lt;Reference!$E$5,0,IF(AND('Client Info'!O2246&gt;=Reference!$E$5,'Client Info'!O2246&lt;Reference!$E$6),5,IF(AND('Client Info'!O2246&gt;=Reference!$E$6,'Client Info'!O2246&lt;Reference!$E$7),15,IF(Reference!$E$7&lt;='Client Info'!O2246,25))))</f>
        <v>0</v>
      </c>
      <c r="F2246" s="19">
        <f>IF(OR('Client Info'!R2246=Reference!$B$4,'Client Info'!R2246=Reference!$B$5,'Client Info'!R2246=Reference!$B$6),25,0)</f>
        <v>0</v>
      </c>
      <c r="G2246" s="19">
        <f t="shared" si="36"/>
        <v>0</v>
      </c>
      <c r="H2246" s="19" t="e">
        <v>#N/A</v>
      </c>
    </row>
    <row r="2247" spans="1:8" x14ac:dyDescent="0.35">
      <c r="A2247" s="7" t="e">
        <f>VLOOKUP(B2247,'Client Info'!$A:$B,2, FALSE)</f>
        <v>#N/A</v>
      </c>
      <c r="B2247" s="19">
        <f>'Client Info'!A2247</f>
        <v>0</v>
      </c>
      <c r="C2247" s="19" t="str">
        <f>(IF('Client Info'!M2247="","",(IF(YEARFRAC('Client Info'!M2247,Reference!$C$4)&lt;1,0,IF(AND(YEARFRAC('Client Info'!M2247,Reference!$C$4)&gt;=1,YEARFRAC('Client Info'!M2247,Reference!$C$4)&lt;=3),5,IF(AND(YEARFRAC('Client Info'!M2247,Reference!$C$4)&gt;=4,YEARFRAC('Client Info'!M2247,Reference!$C$4)&lt;=7),15,IF(YEARFRAC('Client Info'!M2247,Reference!$C$4)&gt;=8,25,IF(YEARFRAC('Client Info'!M2247,Reference!$C$4)=YEARFRAC('Client Info'!M2247,Reference!$C$4),0,0))))))))</f>
        <v/>
      </c>
      <c r="D2247" s="19">
        <f>IF(OR('Client Info'!J2247=Reference!$A$7),0,IF(OR(Reference!$A$5='Client Info'!J2247, 'Client Info'!J2247=Reference!$A$19,'Client Info'!J2247=Reference!$A$23,'Client Info'!J2247=Reference!$A$12),25, IF(OR('Client Info'!J2247=Reference!$A$6, 'Client Info'!J2247=Reference!$A$16),15, IF(OR('Client Info'!J2247=Reference!$A$4,'Client Info'!J2247=Reference!$A$13,'Client Info'!J2247=Reference!$A$17,),5,0))))</f>
        <v>0</v>
      </c>
      <c r="E2247" s="19">
        <f>IF('Client Info'!O2247&lt;Reference!$E$5,0,IF(AND('Client Info'!O2247&gt;=Reference!$E$5,'Client Info'!O2247&lt;Reference!$E$6),5,IF(AND('Client Info'!O2247&gt;=Reference!$E$6,'Client Info'!O2247&lt;Reference!$E$7),15,IF(Reference!$E$7&lt;='Client Info'!O2247,25))))</f>
        <v>0</v>
      </c>
      <c r="F2247" s="19">
        <f>IF(OR('Client Info'!R2247=Reference!$B$4,'Client Info'!R2247=Reference!$B$5,'Client Info'!R2247=Reference!$B$6),25,0)</f>
        <v>0</v>
      </c>
      <c r="G2247" s="19">
        <f t="shared" si="36"/>
        <v>0</v>
      </c>
      <c r="H2247" s="19" t="e">
        <v>#N/A</v>
      </c>
    </row>
    <row r="2248" spans="1:8" x14ac:dyDescent="0.35">
      <c r="A2248" s="7" t="e">
        <f>VLOOKUP(B2248,'Client Info'!$A:$B,2, FALSE)</f>
        <v>#N/A</v>
      </c>
      <c r="B2248" s="19">
        <f>'Client Info'!A2248</f>
        <v>0</v>
      </c>
      <c r="C2248" s="19" t="str">
        <f>(IF('Client Info'!M2248="","",(IF(YEARFRAC('Client Info'!M2248,Reference!$C$4)&lt;1,0,IF(AND(YEARFRAC('Client Info'!M2248,Reference!$C$4)&gt;=1,YEARFRAC('Client Info'!M2248,Reference!$C$4)&lt;=3),5,IF(AND(YEARFRAC('Client Info'!M2248,Reference!$C$4)&gt;=4,YEARFRAC('Client Info'!M2248,Reference!$C$4)&lt;=7),15,IF(YEARFRAC('Client Info'!M2248,Reference!$C$4)&gt;=8,25,IF(YEARFRAC('Client Info'!M2248,Reference!$C$4)=YEARFRAC('Client Info'!M2248,Reference!$C$4),0,0))))))))</f>
        <v/>
      </c>
      <c r="D2248" s="19">
        <f>IF(OR('Client Info'!J2248=Reference!$A$7),0,IF(OR(Reference!$A$5='Client Info'!J2248, 'Client Info'!J2248=Reference!$A$19,'Client Info'!J2248=Reference!$A$23,'Client Info'!J2248=Reference!$A$12),25, IF(OR('Client Info'!J2248=Reference!$A$6, 'Client Info'!J2248=Reference!$A$16),15, IF(OR('Client Info'!J2248=Reference!$A$4,'Client Info'!J2248=Reference!$A$13,'Client Info'!J2248=Reference!$A$17,),5,0))))</f>
        <v>0</v>
      </c>
      <c r="E2248" s="19">
        <f>IF('Client Info'!O2248&lt;Reference!$E$5,0,IF(AND('Client Info'!O2248&gt;=Reference!$E$5,'Client Info'!O2248&lt;Reference!$E$6),5,IF(AND('Client Info'!O2248&gt;=Reference!$E$6,'Client Info'!O2248&lt;Reference!$E$7),15,IF(Reference!$E$7&lt;='Client Info'!O2248,25))))</f>
        <v>0</v>
      </c>
      <c r="F2248" s="19">
        <f>IF(OR('Client Info'!R2248=Reference!$B$4,'Client Info'!R2248=Reference!$B$5,'Client Info'!R2248=Reference!$B$6),25,0)</f>
        <v>0</v>
      </c>
      <c r="G2248" s="19">
        <f t="shared" si="36"/>
        <v>0</v>
      </c>
      <c r="H2248" s="19" t="e">
        <v>#N/A</v>
      </c>
    </row>
    <row r="2249" spans="1:8" x14ac:dyDescent="0.35">
      <c r="A2249" s="7" t="e">
        <f>VLOOKUP(B2249,'Client Info'!$A:$B,2, FALSE)</f>
        <v>#N/A</v>
      </c>
      <c r="B2249" s="19">
        <f>'Client Info'!A2249</f>
        <v>0</v>
      </c>
      <c r="C2249" s="19" t="str">
        <f>(IF('Client Info'!M2249="","",(IF(YEARFRAC('Client Info'!M2249,Reference!$C$4)&lt;1,0,IF(AND(YEARFRAC('Client Info'!M2249,Reference!$C$4)&gt;=1,YEARFRAC('Client Info'!M2249,Reference!$C$4)&lt;=3),5,IF(AND(YEARFRAC('Client Info'!M2249,Reference!$C$4)&gt;=4,YEARFRAC('Client Info'!M2249,Reference!$C$4)&lt;=7),15,IF(YEARFRAC('Client Info'!M2249,Reference!$C$4)&gt;=8,25,IF(YEARFRAC('Client Info'!M2249,Reference!$C$4)=YEARFRAC('Client Info'!M2249,Reference!$C$4),0,0))))))))</f>
        <v/>
      </c>
      <c r="D2249" s="19">
        <f>IF(OR('Client Info'!J2249=Reference!$A$7),0,IF(OR(Reference!$A$5='Client Info'!J2249, 'Client Info'!J2249=Reference!$A$19,'Client Info'!J2249=Reference!$A$23,'Client Info'!J2249=Reference!$A$12),25, IF(OR('Client Info'!J2249=Reference!$A$6, 'Client Info'!J2249=Reference!$A$16),15, IF(OR('Client Info'!J2249=Reference!$A$4,'Client Info'!J2249=Reference!$A$13,'Client Info'!J2249=Reference!$A$17,),5,0))))</f>
        <v>0</v>
      </c>
      <c r="E2249" s="19">
        <f>IF('Client Info'!O2249&lt;Reference!$E$5,0,IF(AND('Client Info'!O2249&gt;=Reference!$E$5,'Client Info'!O2249&lt;Reference!$E$6),5,IF(AND('Client Info'!O2249&gt;=Reference!$E$6,'Client Info'!O2249&lt;Reference!$E$7),15,IF(Reference!$E$7&lt;='Client Info'!O2249,25))))</f>
        <v>0</v>
      </c>
      <c r="F2249" s="19">
        <f>IF(OR('Client Info'!R2249=Reference!$B$4,'Client Info'!R2249=Reference!$B$5,'Client Info'!R2249=Reference!$B$6),25,0)</f>
        <v>0</v>
      </c>
      <c r="G2249" s="19">
        <f t="shared" si="36"/>
        <v>0</v>
      </c>
      <c r="H2249" s="19" t="e">
        <v>#N/A</v>
      </c>
    </row>
    <row r="2250" spans="1:8" x14ac:dyDescent="0.35">
      <c r="A2250" s="7" t="e">
        <f>VLOOKUP(B2250,'Client Info'!$A:$B,2, FALSE)</f>
        <v>#N/A</v>
      </c>
      <c r="B2250" s="19">
        <f>'Client Info'!A2250</f>
        <v>0</v>
      </c>
      <c r="C2250" s="19" t="str">
        <f>(IF('Client Info'!M2250="","",(IF(YEARFRAC('Client Info'!M2250,Reference!$C$4)&lt;1,0,IF(AND(YEARFRAC('Client Info'!M2250,Reference!$C$4)&gt;=1,YEARFRAC('Client Info'!M2250,Reference!$C$4)&lt;=3),5,IF(AND(YEARFRAC('Client Info'!M2250,Reference!$C$4)&gt;=4,YEARFRAC('Client Info'!M2250,Reference!$C$4)&lt;=7),15,IF(YEARFRAC('Client Info'!M2250,Reference!$C$4)&gt;=8,25,IF(YEARFRAC('Client Info'!M2250,Reference!$C$4)=YEARFRAC('Client Info'!M2250,Reference!$C$4),0,0))))))))</f>
        <v/>
      </c>
      <c r="D2250" s="19">
        <f>IF(OR('Client Info'!J2250=Reference!$A$7),0,IF(OR(Reference!$A$5='Client Info'!J2250, 'Client Info'!J2250=Reference!$A$19,'Client Info'!J2250=Reference!$A$23,'Client Info'!J2250=Reference!$A$12),25, IF(OR('Client Info'!J2250=Reference!$A$6, 'Client Info'!J2250=Reference!$A$16),15, IF(OR('Client Info'!J2250=Reference!$A$4,'Client Info'!J2250=Reference!$A$13,'Client Info'!J2250=Reference!$A$17,),5,0))))</f>
        <v>0</v>
      </c>
      <c r="E2250" s="19">
        <f>IF('Client Info'!O2250&lt;Reference!$E$5,0,IF(AND('Client Info'!O2250&gt;=Reference!$E$5,'Client Info'!O2250&lt;Reference!$E$6),5,IF(AND('Client Info'!O2250&gt;=Reference!$E$6,'Client Info'!O2250&lt;Reference!$E$7),15,IF(Reference!$E$7&lt;='Client Info'!O2250,25))))</f>
        <v>0</v>
      </c>
      <c r="F2250" s="19">
        <f>IF(OR('Client Info'!R2250=Reference!$B$4,'Client Info'!R2250=Reference!$B$5,'Client Info'!R2250=Reference!$B$6),25,0)</f>
        <v>0</v>
      </c>
      <c r="G2250" s="19">
        <f t="shared" si="36"/>
        <v>0</v>
      </c>
      <c r="H2250" s="19" t="e">
        <v>#N/A</v>
      </c>
    </row>
    <row r="2251" spans="1:8" x14ac:dyDescent="0.35">
      <c r="A2251" s="7" t="e">
        <f>VLOOKUP(B2251,'Client Info'!$A:$B,2, FALSE)</f>
        <v>#N/A</v>
      </c>
      <c r="B2251" s="19">
        <f>'Client Info'!A2251</f>
        <v>0</v>
      </c>
      <c r="C2251" s="19" t="str">
        <f>(IF('Client Info'!M2251="","",(IF(YEARFRAC('Client Info'!M2251,Reference!$C$4)&lt;1,0,IF(AND(YEARFRAC('Client Info'!M2251,Reference!$C$4)&gt;=1,YEARFRAC('Client Info'!M2251,Reference!$C$4)&lt;=3),5,IF(AND(YEARFRAC('Client Info'!M2251,Reference!$C$4)&gt;=4,YEARFRAC('Client Info'!M2251,Reference!$C$4)&lt;=7),15,IF(YEARFRAC('Client Info'!M2251,Reference!$C$4)&gt;=8,25,IF(YEARFRAC('Client Info'!M2251,Reference!$C$4)=YEARFRAC('Client Info'!M2251,Reference!$C$4),0,0))))))))</f>
        <v/>
      </c>
      <c r="D2251" s="19">
        <f>IF(OR('Client Info'!J2251=Reference!$A$7),0,IF(OR(Reference!$A$5='Client Info'!J2251, 'Client Info'!J2251=Reference!$A$19,'Client Info'!J2251=Reference!$A$23,'Client Info'!J2251=Reference!$A$12),25, IF(OR('Client Info'!J2251=Reference!$A$6, 'Client Info'!J2251=Reference!$A$16),15, IF(OR('Client Info'!J2251=Reference!$A$4,'Client Info'!J2251=Reference!$A$13,'Client Info'!J2251=Reference!$A$17,),5,0))))</f>
        <v>0</v>
      </c>
      <c r="E2251" s="19">
        <f>IF('Client Info'!O2251&lt;Reference!$E$5,0,IF(AND('Client Info'!O2251&gt;=Reference!$E$5,'Client Info'!O2251&lt;Reference!$E$6),5,IF(AND('Client Info'!O2251&gt;=Reference!$E$6,'Client Info'!O2251&lt;Reference!$E$7),15,IF(Reference!$E$7&lt;='Client Info'!O2251,25))))</f>
        <v>0</v>
      </c>
      <c r="F2251" s="19">
        <f>IF(OR('Client Info'!R2251=Reference!$B$4,'Client Info'!R2251=Reference!$B$5,'Client Info'!R2251=Reference!$B$6),25,0)</f>
        <v>0</v>
      </c>
      <c r="G2251" s="19">
        <f t="shared" si="36"/>
        <v>0</v>
      </c>
      <c r="H2251" s="19" t="e">
        <v>#N/A</v>
      </c>
    </row>
    <row r="2252" spans="1:8" x14ac:dyDescent="0.35">
      <c r="A2252" s="7" t="e">
        <f>VLOOKUP(B2252,'Client Info'!$A:$B,2, FALSE)</f>
        <v>#N/A</v>
      </c>
      <c r="B2252" s="19">
        <f>'Client Info'!A2252</f>
        <v>0</v>
      </c>
      <c r="C2252" s="19" t="str">
        <f>(IF('Client Info'!M2252="","",(IF(YEARFRAC('Client Info'!M2252,Reference!$C$4)&lt;1,0,IF(AND(YEARFRAC('Client Info'!M2252,Reference!$C$4)&gt;=1,YEARFRAC('Client Info'!M2252,Reference!$C$4)&lt;=3),5,IF(AND(YEARFRAC('Client Info'!M2252,Reference!$C$4)&gt;=4,YEARFRAC('Client Info'!M2252,Reference!$C$4)&lt;=7),15,IF(YEARFRAC('Client Info'!M2252,Reference!$C$4)&gt;=8,25,IF(YEARFRAC('Client Info'!M2252,Reference!$C$4)=YEARFRAC('Client Info'!M2252,Reference!$C$4),0,0))))))))</f>
        <v/>
      </c>
      <c r="D2252" s="19">
        <f>IF(OR('Client Info'!J2252=Reference!$A$7),0,IF(OR(Reference!$A$5='Client Info'!J2252, 'Client Info'!J2252=Reference!$A$19,'Client Info'!J2252=Reference!$A$23,'Client Info'!J2252=Reference!$A$12),25, IF(OR('Client Info'!J2252=Reference!$A$6, 'Client Info'!J2252=Reference!$A$16),15, IF(OR('Client Info'!J2252=Reference!$A$4,'Client Info'!J2252=Reference!$A$13,'Client Info'!J2252=Reference!$A$17,),5,0))))</f>
        <v>0</v>
      </c>
      <c r="E2252" s="19">
        <f>IF('Client Info'!O2252&lt;Reference!$E$5,0,IF(AND('Client Info'!O2252&gt;=Reference!$E$5,'Client Info'!O2252&lt;Reference!$E$6),5,IF(AND('Client Info'!O2252&gt;=Reference!$E$6,'Client Info'!O2252&lt;Reference!$E$7),15,IF(Reference!$E$7&lt;='Client Info'!O2252,25))))</f>
        <v>0</v>
      </c>
      <c r="F2252" s="19">
        <f>IF(OR('Client Info'!R2252=Reference!$B$4,'Client Info'!R2252=Reference!$B$5,'Client Info'!R2252=Reference!$B$6),25,0)</f>
        <v>0</v>
      </c>
      <c r="G2252" s="19">
        <f t="shared" si="36"/>
        <v>0</v>
      </c>
      <c r="H2252" s="19" t="e">
        <v>#N/A</v>
      </c>
    </row>
    <row r="2253" spans="1:8" x14ac:dyDescent="0.35">
      <c r="A2253" s="7" t="e">
        <f>VLOOKUP(B2253,'Client Info'!$A:$B,2, FALSE)</f>
        <v>#N/A</v>
      </c>
      <c r="B2253" s="19">
        <f>'Client Info'!A2253</f>
        <v>0</v>
      </c>
      <c r="C2253" s="19" t="str">
        <f>(IF('Client Info'!M2253="","",(IF(YEARFRAC('Client Info'!M2253,Reference!$C$4)&lt;1,0,IF(AND(YEARFRAC('Client Info'!M2253,Reference!$C$4)&gt;=1,YEARFRAC('Client Info'!M2253,Reference!$C$4)&lt;=3),5,IF(AND(YEARFRAC('Client Info'!M2253,Reference!$C$4)&gt;=4,YEARFRAC('Client Info'!M2253,Reference!$C$4)&lt;=7),15,IF(YEARFRAC('Client Info'!M2253,Reference!$C$4)&gt;=8,25,IF(YEARFRAC('Client Info'!M2253,Reference!$C$4)=YEARFRAC('Client Info'!M2253,Reference!$C$4),0,0))))))))</f>
        <v/>
      </c>
      <c r="D2253" s="19">
        <f>IF(OR('Client Info'!J2253=Reference!$A$7),0,IF(OR(Reference!$A$5='Client Info'!J2253, 'Client Info'!J2253=Reference!$A$19,'Client Info'!J2253=Reference!$A$23,'Client Info'!J2253=Reference!$A$12),25, IF(OR('Client Info'!J2253=Reference!$A$6, 'Client Info'!J2253=Reference!$A$16),15, IF(OR('Client Info'!J2253=Reference!$A$4,'Client Info'!J2253=Reference!$A$13,'Client Info'!J2253=Reference!$A$17,),5,0))))</f>
        <v>0</v>
      </c>
      <c r="E2253" s="19">
        <f>IF('Client Info'!O2253&lt;Reference!$E$5,0,IF(AND('Client Info'!O2253&gt;=Reference!$E$5,'Client Info'!O2253&lt;Reference!$E$6),5,IF(AND('Client Info'!O2253&gt;=Reference!$E$6,'Client Info'!O2253&lt;Reference!$E$7),15,IF(Reference!$E$7&lt;='Client Info'!O2253,25))))</f>
        <v>0</v>
      </c>
      <c r="F2253" s="19">
        <f>IF(OR('Client Info'!R2253=Reference!$B$4,'Client Info'!R2253=Reference!$B$5,'Client Info'!R2253=Reference!$B$6),25,0)</f>
        <v>0</v>
      </c>
      <c r="G2253" s="19">
        <f t="shared" si="36"/>
        <v>0</v>
      </c>
      <c r="H2253" s="19" t="e">
        <v>#N/A</v>
      </c>
    </row>
    <row r="2254" spans="1:8" x14ac:dyDescent="0.35">
      <c r="A2254" s="7" t="e">
        <f>VLOOKUP(B2254,'Client Info'!$A:$B,2, FALSE)</f>
        <v>#N/A</v>
      </c>
      <c r="B2254" s="19">
        <f>'Client Info'!A2254</f>
        <v>0</v>
      </c>
      <c r="C2254" s="19" t="str">
        <f>(IF('Client Info'!M2254="","",(IF(YEARFRAC('Client Info'!M2254,Reference!$C$4)&lt;1,0,IF(AND(YEARFRAC('Client Info'!M2254,Reference!$C$4)&gt;=1,YEARFRAC('Client Info'!M2254,Reference!$C$4)&lt;=3),5,IF(AND(YEARFRAC('Client Info'!M2254,Reference!$C$4)&gt;=4,YEARFRAC('Client Info'!M2254,Reference!$C$4)&lt;=7),15,IF(YEARFRAC('Client Info'!M2254,Reference!$C$4)&gt;=8,25,IF(YEARFRAC('Client Info'!M2254,Reference!$C$4)=YEARFRAC('Client Info'!M2254,Reference!$C$4),0,0))))))))</f>
        <v/>
      </c>
      <c r="D2254" s="19">
        <f>IF(OR('Client Info'!J2254=Reference!$A$7),0,IF(OR(Reference!$A$5='Client Info'!J2254, 'Client Info'!J2254=Reference!$A$19,'Client Info'!J2254=Reference!$A$23,'Client Info'!J2254=Reference!$A$12),25, IF(OR('Client Info'!J2254=Reference!$A$6, 'Client Info'!J2254=Reference!$A$16),15, IF(OR('Client Info'!J2254=Reference!$A$4,'Client Info'!J2254=Reference!$A$13,'Client Info'!J2254=Reference!$A$17,),5,0))))</f>
        <v>0</v>
      </c>
      <c r="E2254" s="19">
        <f>IF('Client Info'!O2254&lt;Reference!$E$5,0,IF(AND('Client Info'!O2254&gt;=Reference!$E$5,'Client Info'!O2254&lt;Reference!$E$6),5,IF(AND('Client Info'!O2254&gt;=Reference!$E$6,'Client Info'!O2254&lt;Reference!$E$7),15,IF(Reference!$E$7&lt;='Client Info'!O2254,25))))</f>
        <v>0</v>
      </c>
      <c r="F2254" s="19">
        <f>IF(OR('Client Info'!R2254=Reference!$B$4,'Client Info'!R2254=Reference!$B$5,'Client Info'!R2254=Reference!$B$6),25,0)</f>
        <v>0</v>
      </c>
      <c r="G2254" s="19">
        <f t="shared" si="36"/>
        <v>0</v>
      </c>
      <c r="H2254" s="19" t="e">
        <v>#N/A</v>
      </c>
    </row>
    <row r="2255" spans="1:8" x14ac:dyDescent="0.35">
      <c r="A2255" s="7" t="e">
        <f>VLOOKUP(B2255,'Client Info'!$A:$B,2, FALSE)</f>
        <v>#N/A</v>
      </c>
      <c r="B2255" s="19">
        <f>'Client Info'!A2255</f>
        <v>0</v>
      </c>
      <c r="C2255" s="19" t="str">
        <f>(IF('Client Info'!M2255="","",(IF(YEARFRAC('Client Info'!M2255,Reference!$C$4)&lt;1,0,IF(AND(YEARFRAC('Client Info'!M2255,Reference!$C$4)&gt;=1,YEARFRAC('Client Info'!M2255,Reference!$C$4)&lt;=3),5,IF(AND(YEARFRAC('Client Info'!M2255,Reference!$C$4)&gt;=4,YEARFRAC('Client Info'!M2255,Reference!$C$4)&lt;=7),15,IF(YEARFRAC('Client Info'!M2255,Reference!$C$4)&gt;=8,25,IF(YEARFRAC('Client Info'!M2255,Reference!$C$4)=YEARFRAC('Client Info'!M2255,Reference!$C$4),0,0))))))))</f>
        <v/>
      </c>
      <c r="D2255" s="19">
        <f>IF(OR('Client Info'!J2255=Reference!$A$7),0,IF(OR(Reference!$A$5='Client Info'!J2255, 'Client Info'!J2255=Reference!$A$19,'Client Info'!J2255=Reference!$A$23,'Client Info'!J2255=Reference!$A$12),25, IF(OR('Client Info'!J2255=Reference!$A$6, 'Client Info'!J2255=Reference!$A$16),15, IF(OR('Client Info'!J2255=Reference!$A$4,'Client Info'!J2255=Reference!$A$13,'Client Info'!J2255=Reference!$A$17,),5,0))))</f>
        <v>0</v>
      </c>
      <c r="E2255" s="19">
        <f>IF('Client Info'!O2255&lt;Reference!$E$5,0,IF(AND('Client Info'!O2255&gt;=Reference!$E$5,'Client Info'!O2255&lt;Reference!$E$6),5,IF(AND('Client Info'!O2255&gt;=Reference!$E$6,'Client Info'!O2255&lt;Reference!$E$7),15,IF(Reference!$E$7&lt;='Client Info'!O2255,25))))</f>
        <v>0</v>
      </c>
      <c r="F2255" s="19">
        <f>IF(OR('Client Info'!R2255=Reference!$B$4,'Client Info'!R2255=Reference!$B$5,'Client Info'!R2255=Reference!$B$6),25,0)</f>
        <v>0</v>
      </c>
      <c r="G2255" s="19">
        <f t="shared" si="36"/>
        <v>0</v>
      </c>
      <c r="H2255" s="19" t="e">
        <v>#N/A</v>
      </c>
    </row>
    <row r="2256" spans="1:8" x14ac:dyDescent="0.35">
      <c r="A2256" s="7" t="e">
        <f>VLOOKUP(B2256,'Client Info'!$A:$B,2, FALSE)</f>
        <v>#N/A</v>
      </c>
      <c r="B2256" s="19">
        <f>'Client Info'!A2256</f>
        <v>0</v>
      </c>
      <c r="C2256" s="19" t="str">
        <f>(IF('Client Info'!M2256="","",(IF(YEARFRAC('Client Info'!M2256,Reference!$C$4)&lt;1,0,IF(AND(YEARFRAC('Client Info'!M2256,Reference!$C$4)&gt;=1,YEARFRAC('Client Info'!M2256,Reference!$C$4)&lt;=3),5,IF(AND(YEARFRAC('Client Info'!M2256,Reference!$C$4)&gt;=4,YEARFRAC('Client Info'!M2256,Reference!$C$4)&lt;=7),15,IF(YEARFRAC('Client Info'!M2256,Reference!$C$4)&gt;=8,25,IF(YEARFRAC('Client Info'!M2256,Reference!$C$4)=YEARFRAC('Client Info'!M2256,Reference!$C$4),0,0))))))))</f>
        <v/>
      </c>
      <c r="D2256" s="19">
        <f>IF(OR('Client Info'!J2256=Reference!$A$7),0,IF(OR(Reference!$A$5='Client Info'!J2256, 'Client Info'!J2256=Reference!$A$19,'Client Info'!J2256=Reference!$A$23,'Client Info'!J2256=Reference!$A$12),25, IF(OR('Client Info'!J2256=Reference!$A$6, 'Client Info'!J2256=Reference!$A$16),15, IF(OR('Client Info'!J2256=Reference!$A$4,'Client Info'!J2256=Reference!$A$13,'Client Info'!J2256=Reference!$A$17,),5,0))))</f>
        <v>0</v>
      </c>
      <c r="E2256" s="19">
        <f>IF('Client Info'!O2256&lt;Reference!$E$5,0,IF(AND('Client Info'!O2256&gt;=Reference!$E$5,'Client Info'!O2256&lt;Reference!$E$6),5,IF(AND('Client Info'!O2256&gt;=Reference!$E$6,'Client Info'!O2256&lt;Reference!$E$7),15,IF(Reference!$E$7&lt;='Client Info'!O2256,25))))</f>
        <v>0</v>
      </c>
      <c r="F2256" s="19">
        <f>IF(OR('Client Info'!R2256=Reference!$B$4,'Client Info'!R2256=Reference!$B$5,'Client Info'!R2256=Reference!$B$6),25,0)</f>
        <v>0</v>
      </c>
      <c r="G2256" s="19">
        <f t="shared" si="36"/>
        <v>0</v>
      </c>
      <c r="H2256" s="19" t="e">
        <v>#N/A</v>
      </c>
    </row>
    <row r="2257" spans="1:8" x14ac:dyDescent="0.35">
      <c r="A2257" s="7" t="e">
        <f>VLOOKUP(B2257,'Client Info'!$A:$B,2, FALSE)</f>
        <v>#N/A</v>
      </c>
      <c r="B2257" s="19">
        <f>'Client Info'!A2257</f>
        <v>0</v>
      </c>
      <c r="C2257" s="19" t="str">
        <f>(IF('Client Info'!M2257="","",(IF(YEARFRAC('Client Info'!M2257,Reference!$C$4)&lt;1,0,IF(AND(YEARFRAC('Client Info'!M2257,Reference!$C$4)&gt;=1,YEARFRAC('Client Info'!M2257,Reference!$C$4)&lt;=3),5,IF(AND(YEARFRAC('Client Info'!M2257,Reference!$C$4)&gt;=4,YEARFRAC('Client Info'!M2257,Reference!$C$4)&lt;=7),15,IF(YEARFRAC('Client Info'!M2257,Reference!$C$4)&gt;=8,25,IF(YEARFRAC('Client Info'!M2257,Reference!$C$4)=YEARFRAC('Client Info'!M2257,Reference!$C$4),0,0))))))))</f>
        <v/>
      </c>
      <c r="D2257" s="19">
        <f>IF(OR('Client Info'!J2257=Reference!$A$7),0,IF(OR(Reference!$A$5='Client Info'!J2257, 'Client Info'!J2257=Reference!$A$19,'Client Info'!J2257=Reference!$A$23,'Client Info'!J2257=Reference!$A$12),25, IF(OR('Client Info'!J2257=Reference!$A$6, 'Client Info'!J2257=Reference!$A$16),15, IF(OR('Client Info'!J2257=Reference!$A$4,'Client Info'!J2257=Reference!$A$13,'Client Info'!J2257=Reference!$A$17,),5,0))))</f>
        <v>0</v>
      </c>
      <c r="E2257" s="19">
        <f>IF('Client Info'!O2257&lt;Reference!$E$5,0,IF(AND('Client Info'!O2257&gt;=Reference!$E$5,'Client Info'!O2257&lt;Reference!$E$6),5,IF(AND('Client Info'!O2257&gt;=Reference!$E$6,'Client Info'!O2257&lt;Reference!$E$7),15,IF(Reference!$E$7&lt;='Client Info'!O2257,25))))</f>
        <v>0</v>
      </c>
      <c r="F2257" s="19">
        <f>IF(OR('Client Info'!R2257=Reference!$B$4,'Client Info'!R2257=Reference!$B$5,'Client Info'!R2257=Reference!$B$6),25,0)</f>
        <v>0</v>
      </c>
      <c r="G2257" s="19">
        <f t="shared" si="36"/>
        <v>0</v>
      </c>
      <c r="H2257" s="19" t="e">
        <v>#N/A</v>
      </c>
    </row>
    <row r="2258" spans="1:8" x14ac:dyDescent="0.35">
      <c r="A2258" s="7" t="e">
        <f>VLOOKUP(B2258,'Client Info'!$A:$B,2, FALSE)</f>
        <v>#N/A</v>
      </c>
      <c r="B2258" s="19">
        <f>'Client Info'!A2258</f>
        <v>0</v>
      </c>
      <c r="C2258" s="19" t="str">
        <f>(IF('Client Info'!M2258="","",(IF(YEARFRAC('Client Info'!M2258,Reference!$C$4)&lt;1,0,IF(AND(YEARFRAC('Client Info'!M2258,Reference!$C$4)&gt;=1,YEARFRAC('Client Info'!M2258,Reference!$C$4)&lt;=3),5,IF(AND(YEARFRAC('Client Info'!M2258,Reference!$C$4)&gt;=4,YEARFRAC('Client Info'!M2258,Reference!$C$4)&lt;=7),15,IF(YEARFRAC('Client Info'!M2258,Reference!$C$4)&gt;=8,25,IF(YEARFRAC('Client Info'!M2258,Reference!$C$4)=YEARFRAC('Client Info'!M2258,Reference!$C$4),0,0))))))))</f>
        <v/>
      </c>
      <c r="D2258" s="19">
        <f>IF(OR('Client Info'!J2258=Reference!$A$7),0,IF(OR(Reference!$A$5='Client Info'!J2258, 'Client Info'!J2258=Reference!$A$19,'Client Info'!J2258=Reference!$A$23,'Client Info'!J2258=Reference!$A$12),25, IF(OR('Client Info'!J2258=Reference!$A$6, 'Client Info'!J2258=Reference!$A$16),15, IF(OR('Client Info'!J2258=Reference!$A$4,'Client Info'!J2258=Reference!$A$13,'Client Info'!J2258=Reference!$A$17,),5,0))))</f>
        <v>0</v>
      </c>
      <c r="E2258" s="19">
        <f>IF('Client Info'!O2258&lt;Reference!$E$5,0,IF(AND('Client Info'!O2258&gt;=Reference!$E$5,'Client Info'!O2258&lt;Reference!$E$6),5,IF(AND('Client Info'!O2258&gt;=Reference!$E$6,'Client Info'!O2258&lt;Reference!$E$7),15,IF(Reference!$E$7&lt;='Client Info'!O2258,25))))</f>
        <v>0</v>
      </c>
      <c r="F2258" s="19">
        <f>IF(OR('Client Info'!R2258=Reference!$B$4,'Client Info'!R2258=Reference!$B$5,'Client Info'!R2258=Reference!$B$6),25,0)</f>
        <v>0</v>
      </c>
      <c r="G2258" s="19">
        <f t="shared" si="36"/>
        <v>0</v>
      </c>
      <c r="H2258" s="19" t="e">
        <v>#N/A</v>
      </c>
    </row>
    <row r="2259" spans="1:8" x14ac:dyDescent="0.35">
      <c r="A2259" s="7" t="e">
        <f>VLOOKUP(B2259,'Client Info'!$A:$B,2, FALSE)</f>
        <v>#N/A</v>
      </c>
      <c r="B2259" s="19">
        <f>'Client Info'!A2259</f>
        <v>0</v>
      </c>
      <c r="C2259" s="19" t="str">
        <f>(IF('Client Info'!M2259="","",(IF(YEARFRAC('Client Info'!M2259,Reference!$C$4)&lt;1,0,IF(AND(YEARFRAC('Client Info'!M2259,Reference!$C$4)&gt;=1,YEARFRAC('Client Info'!M2259,Reference!$C$4)&lt;=3),5,IF(AND(YEARFRAC('Client Info'!M2259,Reference!$C$4)&gt;=4,YEARFRAC('Client Info'!M2259,Reference!$C$4)&lt;=7),15,IF(YEARFRAC('Client Info'!M2259,Reference!$C$4)&gt;=8,25,IF(YEARFRAC('Client Info'!M2259,Reference!$C$4)=YEARFRAC('Client Info'!M2259,Reference!$C$4),0,0))))))))</f>
        <v/>
      </c>
      <c r="D2259" s="19">
        <f>IF(OR('Client Info'!J2259=Reference!$A$7),0,IF(OR(Reference!$A$5='Client Info'!J2259, 'Client Info'!J2259=Reference!$A$19,'Client Info'!J2259=Reference!$A$23,'Client Info'!J2259=Reference!$A$12),25, IF(OR('Client Info'!J2259=Reference!$A$6, 'Client Info'!J2259=Reference!$A$16),15, IF(OR('Client Info'!J2259=Reference!$A$4,'Client Info'!J2259=Reference!$A$13,'Client Info'!J2259=Reference!$A$17,),5,0))))</f>
        <v>0</v>
      </c>
      <c r="E2259" s="19">
        <f>IF('Client Info'!O2259&lt;Reference!$E$5,0,IF(AND('Client Info'!O2259&gt;=Reference!$E$5,'Client Info'!O2259&lt;Reference!$E$6),5,IF(AND('Client Info'!O2259&gt;=Reference!$E$6,'Client Info'!O2259&lt;Reference!$E$7),15,IF(Reference!$E$7&lt;='Client Info'!O2259,25))))</f>
        <v>0</v>
      </c>
      <c r="F2259" s="19">
        <f>IF(OR('Client Info'!R2259=Reference!$B$4,'Client Info'!R2259=Reference!$B$5,'Client Info'!R2259=Reference!$B$6),25,0)</f>
        <v>0</v>
      </c>
      <c r="G2259" s="19">
        <f t="shared" si="36"/>
        <v>0</v>
      </c>
      <c r="H2259" s="19" t="e">
        <v>#N/A</v>
      </c>
    </row>
    <row r="2260" spans="1:8" x14ac:dyDescent="0.35">
      <c r="A2260" s="7" t="e">
        <f>VLOOKUP(B2260,'Client Info'!$A:$B,2, FALSE)</f>
        <v>#N/A</v>
      </c>
      <c r="B2260" s="19">
        <f>'Client Info'!A2260</f>
        <v>0</v>
      </c>
      <c r="C2260" s="19" t="str">
        <f>(IF('Client Info'!M2260="","",(IF(YEARFRAC('Client Info'!M2260,Reference!$C$4)&lt;1,0,IF(AND(YEARFRAC('Client Info'!M2260,Reference!$C$4)&gt;=1,YEARFRAC('Client Info'!M2260,Reference!$C$4)&lt;=3),5,IF(AND(YEARFRAC('Client Info'!M2260,Reference!$C$4)&gt;=4,YEARFRAC('Client Info'!M2260,Reference!$C$4)&lt;=7),15,IF(YEARFRAC('Client Info'!M2260,Reference!$C$4)&gt;=8,25,IF(YEARFRAC('Client Info'!M2260,Reference!$C$4)=YEARFRAC('Client Info'!M2260,Reference!$C$4),0,0))))))))</f>
        <v/>
      </c>
      <c r="D2260" s="19">
        <f>IF(OR('Client Info'!J2260=Reference!$A$7),0,IF(OR(Reference!$A$5='Client Info'!J2260, 'Client Info'!J2260=Reference!$A$19,'Client Info'!J2260=Reference!$A$23,'Client Info'!J2260=Reference!$A$12),25, IF(OR('Client Info'!J2260=Reference!$A$6, 'Client Info'!J2260=Reference!$A$16),15, IF(OR('Client Info'!J2260=Reference!$A$4,'Client Info'!J2260=Reference!$A$13,'Client Info'!J2260=Reference!$A$17,),5,0))))</f>
        <v>0</v>
      </c>
      <c r="E2260" s="19">
        <f>IF('Client Info'!O2260&lt;Reference!$E$5,0,IF(AND('Client Info'!O2260&gt;=Reference!$E$5,'Client Info'!O2260&lt;Reference!$E$6),5,IF(AND('Client Info'!O2260&gt;=Reference!$E$6,'Client Info'!O2260&lt;Reference!$E$7),15,IF(Reference!$E$7&lt;='Client Info'!O2260,25))))</f>
        <v>0</v>
      </c>
      <c r="F2260" s="19">
        <f>IF(OR('Client Info'!R2260=Reference!$B$4,'Client Info'!R2260=Reference!$B$5,'Client Info'!R2260=Reference!$B$6),25,0)</f>
        <v>0</v>
      </c>
      <c r="G2260" s="19">
        <f t="shared" si="36"/>
        <v>0</v>
      </c>
      <c r="H2260" s="19" t="e">
        <v>#N/A</v>
      </c>
    </row>
    <row r="2261" spans="1:8" x14ac:dyDescent="0.35">
      <c r="A2261" s="7" t="e">
        <f>VLOOKUP(B2261,'Client Info'!$A:$B,2, FALSE)</f>
        <v>#N/A</v>
      </c>
      <c r="B2261" s="19">
        <f>'Client Info'!A2261</f>
        <v>0</v>
      </c>
      <c r="C2261" s="19" t="str">
        <f>(IF('Client Info'!M2261="","",(IF(YEARFRAC('Client Info'!M2261,Reference!$C$4)&lt;1,0,IF(AND(YEARFRAC('Client Info'!M2261,Reference!$C$4)&gt;=1,YEARFRAC('Client Info'!M2261,Reference!$C$4)&lt;=3),5,IF(AND(YEARFRAC('Client Info'!M2261,Reference!$C$4)&gt;=4,YEARFRAC('Client Info'!M2261,Reference!$C$4)&lt;=7),15,IF(YEARFRAC('Client Info'!M2261,Reference!$C$4)&gt;=8,25,IF(YEARFRAC('Client Info'!M2261,Reference!$C$4)=YEARFRAC('Client Info'!M2261,Reference!$C$4),0,0))))))))</f>
        <v/>
      </c>
      <c r="D2261" s="19">
        <f>IF(OR('Client Info'!J2261=Reference!$A$7),0,IF(OR(Reference!$A$5='Client Info'!J2261, 'Client Info'!J2261=Reference!$A$19,'Client Info'!J2261=Reference!$A$23,'Client Info'!J2261=Reference!$A$12),25, IF(OR('Client Info'!J2261=Reference!$A$6, 'Client Info'!J2261=Reference!$A$16),15, IF(OR('Client Info'!J2261=Reference!$A$4,'Client Info'!J2261=Reference!$A$13,'Client Info'!J2261=Reference!$A$17,),5,0))))</f>
        <v>0</v>
      </c>
      <c r="E2261" s="19">
        <f>IF('Client Info'!O2261&lt;Reference!$E$5,0,IF(AND('Client Info'!O2261&gt;=Reference!$E$5,'Client Info'!O2261&lt;Reference!$E$6),5,IF(AND('Client Info'!O2261&gt;=Reference!$E$6,'Client Info'!O2261&lt;Reference!$E$7),15,IF(Reference!$E$7&lt;='Client Info'!O2261,25))))</f>
        <v>0</v>
      </c>
      <c r="F2261" s="19">
        <f>IF(OR('Client Info'!R2261=Reference!$B$4,'Client Info'!R2261=Reference!$B$5,'Client Info'!R2261=Reference!$B$6),25,0)</f>
        <v>0</v>
      </c>
      <c r="G2261" s="19">
        <f t="shared" si="36"/>
        <v>0</v>
      </c>
      <c r="H2261" s="19" t="e">
        <v>#N/A</v>
      </c>
    </row>
    <row r="2262" spans="1:8" x14ac:dyDescent="0.35">
      <c r="A2262" s="7" t="e">
        <f>VLOOKUP(B2262,'Client Info'!$A:$B,2, FALSE)</f>
        <v>#N/A</v>
      </c>
      <c r="B2262" s="19">
        <f>'Client Info'!A2262</f>
        <v>0</v>
      </c>
      <c r="C2262" s="19" t="str">
        <f>(IF('Client Info'!M2262="","",(IF(YEARFRAC('Client Info'!M2262,Reference!$C$4)&lt;1,0,IF(AND(YEARFRAC('Client Info'!M2262,Reference!$C$4)&gt;=1,YEARFRAC('Client Info'!M2262,Reference!$C$4)&lt;=3),5,IF(AND(YEARFRAC('Client Info'!M2262,Reference!$C$4)&gt;=4,YEARFRAC('Client Info'!M2262,Reference!$C$4)&lt;=7),15,IF(YEARFRAC('Client Info'!M2262,Reference!$C$4)&gt;=8,25,IF(YEARFRAC('Client Info'!M2262,Reference!$C$4)=YEARFRAC('Client Info'!M2262,Reference!$C$4),0,0))))))))</f>
        <v/>
      </c>
      <c r="D2262" s="19">
        <f>IF(OR('Client Info'!J2262=Reference!$A$7),0,IF(OR(Reference!$A$5='Client Info'!J2262, 'Client Info'!J2262=Reference!$A$19,'Client Info'!J2262=Reference!$A$23,'Client Info'!J2262=Reference!$A$12),25, IF(OR('Client Info'!J2262=Reference!$A$6, 'Client Info'!J2262=Reference!$A$16),15, IF(OR('Client Info'!J2262=Reference!$A$4,'Client Info'!J2262=Reference!$A$13,'Client Info'!J2262=Reference!$A$17,),5,0))))</f>
        <v>0</v>
      </c>
      <c r="E2262" s="19">
        <f>IF('Client Info'!O2262&lt;Reference!$E$5,0,IF(AND('Client Info'!O2262&gt;=Reference!$E$5,'Client Info'!O2262&lt;Reference!$E$6),5,IF(AND('Client Info'!O2262&gt;=Reference!$E$6,'Client Info'!O2262&lt;Reference!$E$7),15,IF(Reference!$E$7&lt;='Client Info'!O2262,25))))</f>
        <v>0</v>
      </c>
      <c r="F2262" s="19">
        <f>IF(OR('Client Info'!R2262=Reference!$B$4,'Client Info'!R2262=Reference!$B$5,'Client Info'!R2262=Reference!$B$6),25,0)</f>
        <v>0</v>
      </c>
      <c r="G2262" s="19">
        <f t="shared" si="36"/>
        <v>0</v>
      </c>
      <c r="H2262" s="19" t="e">
        <v>#N/A</v>
      </c>
    </row>
    <row r="2263" spans="1:8" x14ac:dyDescent="0.35">
      <c r="A2263" s="7" t="e">
        <f>VLOOKUP(B2263,'Client Info'!$A:$B,2, FALSE)</f>
        <v>#N/A</v>
      </c>
      <c r="B2263" s="19">
        <f>'Client Info'!A2263</f>
        <v>0</v>
      </c>
      <c r="C2263" s="19" t="str">
        <f>(IF('Client Info'!M2263="","",(IF(YEARFRAC('Client Info'!M2263,Reference!$C$4)&lt;1,0,IF(AND(YEARFRAC('Client Info'!M2263,Reference!$C$4)&gt;=1,YEARFRAC('Client Info'!M2263,Reference!$C$4)&lt;=3),5,IF(AND(YEARFRAC('Client Info'!M2263,Reference!$C$4)&gt;=4,YEARFRAC('Client Info'!M2263,Reference!$C$4)&lt;=7),15,IF(YEARFRAC('Client Info'!M2263,Reference!$C$4)&gt;=8,25,IF(YEARFRAC('Client Info'!M2263,Reference!$C$4)=YEARFRAC('Client Info'!M2263,Reference!$C$4),0,0))))))))</f>
        <v/>
      </c>
      <c r="D2263" s="19">
        <f>IF(OR('Client Info'!J2263=Reference!$A$7),0,IF(OR(Reference!$A$5='Client Info'!J2263, 'Client Info'!J2263=Reference!$A$19,'Client Info'!J2263=Reference!$A$23,'Client Info'!J2263=Reference!$A$12),25, IF(OR('Client Info'!J2263=Reference!$A$6, 'Client Info'!J2263=Reference!$A$16),15, IF(OR('Client Info'!J2263=Reference!$A$4,'Client Info'!J2263=Reference!$A$13,'Client Info'!J2263=Reference!$A$17,),5,0))))</f>
        <v>0</v>
      </c>
      <c r="E2263" s="19">
        <f>IF('Client Info'!O2263&lt;Reference!$E$5,0,IF(AND('Client Info'!O2263&gt;=Reference!$E$5,'Client Info'!O2263&lt;Reference!$E$6),5,IF(AND('Client Info'!O2263&gt;=Reference!$E$6,'Client Info'!O2263&lt;Reference!$E$7),15,IF(Reference!$E$7&lt;='Client Info'!O2263,25))))</f>
        <v>0</v>
      </c>
      <c r="F2263" s="19">
        <f>IF(OR('Client Info'!R2263=Reference!$B$4,'Client Info'!R2263=Reference!$B$5,'Client Info'!R2263=Reference!$B$6),25,0)</f>
        <v>0</v>
      </c>
      <c r="G2263" s="19">
        <f t="shared" si="36"/>
        <v>0</v>
      </c>
      <c r="H2263" s="19" t="e">
        <v>#N/A</v>
      </c>
    </row>
    <row r="2264" spans="1:8" x14ac:dyDescent="0.35">
      <c r="A2264" s="7" t="e">
        <f>VLOOKUP(B2264,'Client Info'!$A:$B,2, FALSE)</f>
        <v>#N/A</v>
      </c>
      <c r="B2264" s="19">
        <f>'Client Info'!A2264</f>
        <v>0</v>
      </c>
      <c r="C2264" s="19" t="str">
        <f>(IF('Client Info'!M2264="","",(IF(YEARFRAC('Client Info'!M2264,Reference!$C$4)&lt;1,0,IF(AND(YEARFRAC('Client Info'!M2264,Reference!$C$4)&gt;=1,YEARFRAC('Client Info'!M2264,Reference!$C$4)&lt;=3),5,IF(AND(YEARFRAC('Client Info'!M2264,Reference!$C$4)&gt;=4,YEARFRAC('Client Info'!M2264,Reference!$C$4)&lt;=7),15,IF(YEARFRAC('Client Info'!M2264,Reference!$C$4)&gt;=8,25,IF(YEARFRAC('Client Info'!M2264,Reference!$C$4)=YEARFRAC('Client Info'!M2264,Reference!$C$4),0,0))))))))</f>
        <v/>
      </c>
      <c r="D2264" s="19">
        <f>IF(OR('Client Info'!J2264=Reference!$A$7),0,IF(OR(Reference!$A$5='Client Info'!J2264, 'Client Info'!J2264=Reference!$A$19,'Client Info'!J2264=Reference!$A$23,'Client Info'!J2264=Reference!$A$12),25, IF(OR('Client Info'!J2264=Reference!$A$6, 'Client Info'!J2264=Reference!$A$16),15, IF(OR('Client Info'!J2264=Reference!$A$4,'Client Info'!J2264=Reference!$A$13,'Client Info'!J2264=Reference!$A$17,),5,0))))</f>
        <v>0</v>
      </c>
      <c r="E2264" s="19">
        <f>IF('Client Info'!O2264&lt;Reference!$E$5,0,IF(AND('Client Info'!O2264&gt;=Reference!$E$5,'Client Info'!O2264&lt;Reference!$E$6),5,IF(AND('Client Info'!O2264&gt;=Reference!$E$6,'Client Info'!O2264&lt;Reference!$E$7),15,IF(Reference!$E$7&lt;='Client Info'!O2264,25))))</f>
        <v>0</v>
      </c>
      <c r="F2264" s="19">
        <f>IF(OR('Client Info'!R2264=Reference!$B$4,'Client Info'!R2264=Reference!$B$5,'Client Info'!R2264=Reference!$B$6),25,0)</f>
        <v>0</v>
      </c>
      <c r="G2264" s="19">
        <f t="shared" si="36"/>
        <v>0</v>
      </c>
      <c r="H2264" s="19" t="e">
        <v>#N/A</v>
      </c>
    </row>
    <row r="2265" spans="1:8" x14ac:dyDescent="0.35">
      <c r="A2265" s="7" t="e">
        <f>VLOOKUP(B2265,'Client Info'!$A:$B,2, FALSE)</f>
        <v>#N/A</v>
      </c>
      <c r="B2265" s="19">
        <f>'Client Info'!A2265</f>
        <v>0</v>
      </c>
      <c r="C2265" s="19" t="str">
        <f>(IF('Client Info'!M2265="","",(IF(YEARFRAC('Client Info'!M2265,Reference!$C$4)&lt;1,0,IF(AND(YEARFRAC('Client Info'!M2265,Reference!$C$4)&gt;=1,YEARFRAC('Client Info'!M2265,Reference!$C$4)&lt;=3),5,IF(AND(YEARFRAC('Client Info'!M2265,Reference!$C$4)&gt;=4,YEARFRAC('Client Info'!M2265,Reference!$C$4)&lt;=7),15,IF(YEARFRAC('Client Info'!M2265,Reference!$C$4)&gt;=8,25,IF(YEARFRAC('Client Info'!M2265,Reference!$C$4)=YEARFRAC('Client Info'!M2265,Reference!$C$4),0,0))))))))</f>
        <v/>
      </c>
      <c r="D2265" s="19">
        <f>IF(OR('Client Info'!J2265=Reference!$A$7),0,IF(OR(Reference!$A$5='Client Info'!J2265, 'Client Info'!J2265=Reference!$A$19,'Client Info'!J2265=Reference!$A$23,'Client Info'!J2265=Reference!$A$12),25, IF(OR('Client Info'!J2265=Reference!$A$6, 'Client Info'!J2265=Reference!$A$16),15, IF(OR('Client Info'!J2265=Reference!$A$4,'Client Info'!J2265=Reference!$A$13,'Client Info'!J2265=Reference!$A$17,),5,0))))</f>
        <v>0</v>
      </c>
      <c r="E2265" s="19">
        <f>IF('Client Info'!O2265&lt;Reference!$E$5,0,IF(AND('Client Info'!O2265&gt;=Reference!$E$5,'Client Info'!O2265&lt;Reference!$E$6),5,IF(AND('Client Info'!O2265&gt;=Reference!$E$6,'Client Info'!O2265&lt;Reference!$E$7),15,IF(Reference!$E$7&lt;='Client Info'!O2265,25))))</f>
        <v>0</v>
      </c>
      <c r="F2265" s="19">
        <f>IF(OR('Client Info'!R2265=Reference!$B$4,'Client Info'!R2265=Reference!$B$5,'Client Info'!R2265=Reference!$B$6),25,0)</f>
        <v>0</v>
      </c>
      <c r="G2265" s="19">
        <f t="shared" si="36"/>
        <v>0</v>
      </c>
      <c r="H2265" s="19" t="e">
        <v>#N/A</v>
      </c>
    </row>
    <row r="2266" spans="1:8" x14ac:dyDescent="0.35">
      <c r="A2266" s="7" t="e">
        <f>VLOOKUP(B2266,'Client Info'!$A:$B,2, FALSE)</f>
        <v>#N/A</v>
      </c>
      <c r="B2266" s="19">
        <f>'Client Info'!A2266</f>
        <v>0</v>
      </c>
      <c r="C2266" s="19" t="str">
        <f>(IF('Client Info'!M2266="","",(IF(YEARFRAC('Client Info'!M2266,Reference!$C$4)&lt;1,0,IF(AND(YEARFRAC('Client Info'!M2266,Reference!$C$4)&gt;=1,YEARFRAC('Client Info'!M2266,Reference!$C$4)&lt;=3),5,IF(AND(YEARFRAC('Client Info'!M2266,Reference!$C$4)&gt;=4,YEARFRAC('Client Info'!M2266,Reference!$C$4)&lt;=7),15,IF(YEARFRAC('Client Info'!M2266,Reference!$C$4)&gt;=8,25,IF(YEARFRAC('Client Info'!M2266,Reference!$C$4)=YEARFRAC('Client Info'!M2266,Reference!$C$4),0,0))))))))</f>
        <v/>
      </c>
      <c r="D2266" s="19">
        <f>IF(OR('Client Info'!J2266=Reference!$A$7),0,IF(OR(Reference!$A$5='Client Info'!J2266, 'Client Info'!J2266=Reference!$A$19,'Client Info'!J2266=Reference!$A$23,'Client Info'!J2266=Reference!$A$12),25, IF(OR('Client Info'!J2266=Reference!$A$6, 'Client Info'!J2266=Reference!$A$16),15, IF(OR('Client Info'!J2266=Reference!$A$4,'Client Info'!J2266=Reference!$A$13,'Client Info'!J2266=Reference!$A$17,),5,0))))</f>
        <v>0</v>
      </c>
      <c r="E2266" s="19">
        <f>IF('Client Info'!O2266&lt;Reference!$E$5,0,IF(AND('Client Info'!O2266&gt;=Reference!$E$5,'Client Info'!O2266&lt;Reference!$E$6),5,IF(AND('Client Info'!O2266&gt;=Reference!$E$6,'Client Info'!O2266&lt;Reference!$E$7),15,IF(Reference!$E$7&lt;='Client Info'!O2266,25))))</f>
        <v>0</v>
      </c>
      <c r="F2266" s="19">
        <f>IF(OR('Client Info'!R2266=Reference!$B$4,'Client Info'!R2266=Reference!$B$5,'Client Info'!R2266=Reference!$B$6),25,0)</f>
        <v>0</v>
      </c>
      <c r="G2266" s="19">
        <f t="shared" si="36"/>
        <v>0</v>
      </c>
      <c r="H2266" s="19" t="e">
        <v>#N/A</v>
      </c>
    </row>
    <row r="2267" spans="1:8" x14ac:dyDescent="0.35">
      <c r="A2267" s="7" t="e">
        <f>VLOOKUP(B2267,'Client Info'!$A:$B,2, FALSE)</f>
        <v>#N/A</v>
      </c>
      <c r="B2267" s="19">
        <f>'Client Info'!A2267</f>
        <v>0</v>
      </c>
      <c r="C2267" s="19" t="str">
        <f>(IF('Client Info'!M2267="","",(IF(YEARFRAC('Client Info'!M2267,Reference!$C$4)&lt;1,0,IF(AND(YEARFRAC('Client Info'!M2267,Reference!$C$4)&gt;=1,YEARFRAC('Client Info'!M2267,Reference!$C$4)&lt;=3),5,IF(AND(YEARFRAC('Client Info'!M2267,Reference!$C$4)&gt;=4,YEARFRAC('Client Info'!M2267,Reference!$C$4)&lt;=7),15,IF(YEARFRAC('Client Info'!M2267,Reference!$C$4)&gt;=8,25,IF(YEARFRAC('Client Info'!M2267,Reference!$C$4)=YEARFRAC('Client Info'!M2267,Reference!$C$4),0,0))))))))</f>
        <v/>
      </c>
      <c r="D2267" s="19">
        <f>IF(OR('Client Info'!J2267=Reference!$A$7),0,IF(OR(Reference!$A$5='Client Info'!J2267, 'Client Info'!J2267=Reference!$A$19,'Client Info'!J2267=Reference!$A$23,'Client Info'!J2267=Reference!$A$12),25, IF(OR('Client Info'!J2267=Reference!$A$6, 'Client Info'!J2267=Reference!$A$16),15, IF(OR('Client Info'!J2267=Reference!$A$4,'Client Info'!J2267=Reference!$A$13,'Client Info'!J2267=Reference!$A$17,),5,0))))</f>
        <v>0</v>
      </c>
      <c r="E2267" s="19">
        <f>IF('Client Info'!O2267&lt;Reference!$E$5,0,IF(AND('Client Info'!O2267&gt;=Reference!$E$5,'Client Info'!O2267&lt;Reference!$E$6),5,IF(AND('Client Info'!O2267&gt;=Reference!$E$6,'Client Info'!O2267&lt;Reference!$E$7),15,IF(Reference!$E$7&lt;='Client Info'!O2267,25))))</f>
        <v>0</v>
      </c>
      <c r="F2267" s="19">
        <f>IF(OR('Client Info'!R2267=Reference!$B$4,'Client Info'!R2267=Reference!$B$5,'Client Info'!R2267=Reference!$B$6),25,0)</f>
        <v>0</v>
      </c>
      <c r="G2267" s="19">
        <f t="shared" si="36"/>
        <v>0</v>
      </c>
      <c r="H2267" s="19" t="e">
        <v>#N/A</v>
      </c>
    </row>
    <row r="2268" spans="1:8" x14ac:dyDescent="0.35">
      <c r="A2268" s="7" t="e">
        <f>VLOOKUP(B2268,'Client Info'!$A:$B,2, FALSE)</f>
        <v>#N/A</v>
      </c>
      <c r="B2268" s="19">
        <f>'Client Info'!A2268</f>
        <v>0</v>
      </c>
      <c r="C2268" s="19" t="str">
        <f>(IF('Client Info'!M2268="","",(IF(YEARFRAC('Client Info'!M2268,Reference!$C$4)&lt;1,0,IF(AND(YEARFRAC('Client Info'!M2268,Reference!$C$4)&gt;=1,YEARFRAC('Client Info'!M2268,Reference!$C$4)&lt;=3),5,IF(AND(YEARFRAC('Client Info'!M2268,Reference!$C$4)&gt;=4,YEARFRAC('Client Info'!M2268,Reference!$C$4)&lt;=7),15,IF(YEARFRAC('Client Info'!M2268,Reference!$C$4)&gt;=8,25,IF(YEARFRAC('Client Info'!M2268,Reference!$C$4)=YEARFRAC('Client Info'!M2268,Reference!$C$4),0,0))))))))</f>
        <v/>
      </c>
      <c r="D2268" s="19">
        <f>IF(OR('Client Info'!J2268=Reference!$A$7),0,IF(OR(Reference!$A$5='Client Info'!J2268, 'Client Info'!J2268=Reference!$A$19,'Client Info'!J2268=Reference!$A$23,'Client Info'!J2268=Reference!$A$12),25, IF(OR('Client Info'!J2268=Reference!$A$6, 'Client Info'!J2268=Reference!$A$16),15, IF(OR('Client Info'!J2268=Reference!$A$4,'Client Info'!J2268=Reference!$A$13,'Client Info'!J2268=Reference!$A$17,),5,0))))</f>
        <v>0</v>
      </c>
      <c r="E2268" s="19">
        <f>IF('Client Info'!O2268&lt;Reference!$E$5,0,IF(AND('Client Info'!O2268&gt;=Reference!$E$5,'Client Info'!O2268&lt;Reference!$E$6),5,IF(AND('Client Info'!O2268&gt;=Reference!$E$6,'Client Info'!O2268&lt;Reference!$E$7),15,IF(Reference!$E$7&lt;='Client Info'!O2268,25))))</f>
        <v>0</v>
      </c>
      <c r="F2268" s="19">
        <f>IF(OR('Client Info'!R2268=Reference!$B$4,'Client Info'!R2268=Reference!$B$5,'Client Info'!R2268=Reference!$B$6),25,0)</f>
        <v>0</v>
      </c>
      <c r="G2268" s="19">
        <f t="shared" ref="G2268:G2331" si="37">SUM(C2268:F2268)</f>
        <v>0</v>
      </c>
      <c r="H2268" s="19" t="e">
        <v>#N/A</v>
      </c>
    </row>
    <row r="2269" spans="1:8" x14ac:dyDescent="0.35">
      <c r="A2269" s="7" t="e">
        <f>VLOOKUP(B2269,'Client Info'!$A:$B,2, FALSE)</f>
        <v>#N/A</v>
      </c>
      <c r="B2269" s="19">
        <f>'Client Info'!A2269</f>
        <v>0</v>
      </c>
      <c r="C2269" s="19" t="str">
        <f>(IF('Client Info'!M2269="","",(IF(YEARFRAC('Client Info'!M2269,Reference!$C$4)&lt;1,0,IF(AND(YEARFRAC('Client Info'!M2269,Reference!$C$4)&gt;=1,YEARFRAC('Client Info'!M2269,Reference!$C$4)&lt;=3),5,IF(AND(YEARFRAC('Client Info'!M2269,Reference!$C$4)&gt;=4,YEARFRAC('Client Info'!M2269,Reference!$C$4)&lt;=7),15,IF(YEARFRAC('Client Info'!M2269,Reference!$C$4)&gt;=8,25,IF(YEARFRAC('Client Info'!M2269,Reference!$C$4)=YEARFRAC('Client Info'!M2269,Reference!$C$4),0,0))))))))</f>
        <v/>
      </c>
      <c r="D2269" s="19">
        <f>IF(OR('Client Info'!J2269=Reference!$A$7),0,IF(OR(Reference!$A$5='Client Info'!J2269, 'Client Info'!J2269=Reference!$A$19,'Client Info'!J2269=Reference!$A$23,'Client Info'!J2269=Reference!$A$12),25, IF(OR('Client Info'!J2269=Reference!$A$6, 'Client Info'!J2269=Reference!$A$16),15, IF(OR('Client Info'!J2269=Reference!$A$4,'Client Info'!J2269=Reference!$A$13,'Client Info'!J2269=Reference!$A$17,),5,0))))</f>
        <v>0</v>
      </c>
      <c r="E2269" s="19">
        <f>IF('Client Info'!O2269&lt;Reference!$E$5,0,IF(AND('Client Info'!O2269&gt;=Reference!$E$5,'Client Info'!O2269&lt;Reference!$E$6),5,IF(AND('Client Info'!O2269&gt;=Reference!$E$6,'Client Info'!O2269&lt;Reference!$E$7),15,IF(Reference!$E$7&lt;='Client Info'!O2269,25))))</f>
        <v>0</v>
      </c>
      <c r="F2269" s="19">
        <f>IF(OR('Client Info'!R2269=Reference!$B$4,'Client Info'!R2269=Reference!$B$5,'Client Info'!R2269=Reference!$B$6),25,0)</f>
        <v>0</v>
      </c>
      <c r="G2269" s="19">
        <f t="shared" si="37"/>
        <v>0</v>
      </c>
      <c r="H2269" s="19" t="e">
        <v>#N/A</v>
      </c>
    </row>
    <row r="2270" spans="1:8" x14ac:dyDescent="0.35">
      <c r="A2270" s="7" t="e">
        <f>VLOOKUP(B2270,'Client Info'!$A:$B,2, FALSE)</f>
        <v>#N/A</v>
      </c>
      <c r="B2270" s="19">
        <f>'Client Info'!A2270</f>
        <v>0</v>
      </c>
      <c r="C2270" s="19" t="str">
        <f>(IF('Client Info'!M2270="","",(IF(YEARFRAC('Client Info'!M2270,Reference!$C$4)&lt;1,0,IF(AND(YEARFRAC('Client Info'!M2270,Reference!$C$4)&gt;=1,YEARFRAC('Client Info'!M2270,Reference!$C$4)&lt;=3),5,IF(AND(YEARFRAC('Client Info'!M2270,Reference!$C$4)&gt;=4,YEARFRAC('Client Info'!M2270,Reference!$C$4)&lt;=7),15,IF(YEARFRAC('Client Info'!M2270,Reference!$C$4)&gt;=8,25,IF(YEARFRAC('Client Info'!M2270,Reference!$C$4)=YEARFRAC('Client Info'!M2270,Reference!$C$4),0,0))))))))</f>
        <v/>
      </c>
      <c r="D2270" s="19">
        <f>IF(OR('Client Info'!J2270=Reference!$A$7),0,IF(OR(Reference!$A$5='Client Info'!J2270, 'Client Info'!J2270=Reference!$A$19,'Client Info'!J2270=Reference!$A$23,'Client Info'!J2270=Reference!$A$12),25, IF(OR('Client Info'!J2270=Reference!$A$6, 'Client Info'!J2270=Reference!$A$16),15, IF(OR('Client Info'!J2270=Reference!$A$4,'Client Info'!J2270=Reference!$A$13,'Client Info'!J2270=Reference!$A$17,),5,0))))</f>
        <v>0</v>
      </c>
      <c r="E2270" s="19">
        <f>IF('Client Info'!O2270&lt;Reference!$E$5,0,IF(AND('Client Info'!O2270&gt;=Reference!$E$5,'Client Info'!O2270&lt;Reference!$E$6),5,IF(AND('Client Info'!O2270&gt;=Reference!$E$6,'Client Info'!O2270&lt;Reference!$E$7),15,IF(Reference!$E$7&lt;='Client Info'!O2270,25))))</f>
        <v>0</v>
      </c>
      <c r="F2270" s="19">
        <f>IF(OR('Client Info'!R2270=Reference!$B$4,'Client Info'!R2270=Reference!$B$5,'Client Info'!R2270=Reference!$B$6),25,0)</f>
        <v>0</v>
      </c>
      <c r="G2270" s="19">
        <f t="shared" si="37"/>
        <v>0</v>
      </c>
      <c r="H2270" s="19" t="e">
        <v>#N/A</v>
      </c>
    </row>
    <row r="2271" spans="1:8" x14ac:dyDescent="0.35">
      <c r="A2271" s="7" t="e">
        <f>VLOOKUP(B2271,'Client Info'!$A:$B,2, FALSE)</f>
        <v>#N/A</v>
      </c>
      <c r="B2271" s="19">
        <f>'Client Info'!A2271</f>
        <v>0</v>
      </c>
      <c r="C2271" s="19" t="str">
        <f>(IF('Client Info'!M2271="","",(IF(YEARFRAC('Client Info'!M2271,Reference!$C$4)&lt;1,0,IF(AND(YEARFRAC('Client Info'!M2271,Reference!$C$4)&gt;=1,YEARFRAC('Client Info'!M2271,Reference!$C$4)&lt;=3),5,IF(AND(YEARFRAC('Client Info'!M2271,Reference!$C$4)&gt;=4,YEARFRAC('Client Info'!M2271,Reference!$C$4)&lt;=7),15,IF(YEARFRAC('Client Info'!M2271,Reference!$C$4)&gt;=8,25,IF(YEARFRAC('Client Info'!M2271,Reference!$C$4)=YEARFRAC('Client Info'!M2271,Reference!$C$4),0,0))))))))</f>
        <v/>
      </c>
      <c r="D2271" s="19">
        <f>IF(OR('Client Info'!J2271=Reference!$A$7),0,IF(OR(Reference!$A$5='Client Info'!J2271, 'Client Info'!J2271=Reference!$A$19,'Client Info'!J2271=Reference!$A$23,'Client Info'!J2271=Reference!$A$12),25, IF(OR('Client Info'!J2271=Reference!$A$6, 'Client Info'!J2271=Reference!$A$16),15, IF(OR('Client Info'!J2271=Reference!$A$4,'Client Info'!J2271=Reference!$A$13,'Client Info'!J2271=Reference!$A$17,),5,0))))</f>
        <v>0</v>
      </c>
      <c r="E2271" s="19">
        <f>IF('Client Info'!O2271&lt;Reference!$E$5,0,IF(AND('Client Info'!O2271&gt;=Reference!$E$5,'Client Info'!O2271&lt;Reference!$E$6),5,IF(AND('Client Info'!O2271&gt;=Reference!$E$6,'Client Info'!O2271&lt;Reference!$E$7),15,IF(Reference!$E$7&lt;='Client Info'!O2271,25))))</f>
        <v>0</v>
      </c>
      <c r="F2271" s="19">
        <f>IF(OR('Client Info'!R2271=Reference!$B$4,'Client Info'!R2271=Reference!$B$5,'Client Info'!R2271=Reference!$B$6),25,0)</f>
        <v>0</v>
      </c>
      <c r="G2271" s="19">
        <f t="shared" si="37"/>
        <v>0</v>
      </c>
      <c r="H2271" s="19" t="e">
        <v>#N/A</v>
      </c>
    </row>
    <row r="2272" spans="1:8" x14ac:dyDescent="0.35">
      <c r="A2272" s="7" t="e">
        <f>VLOOKUP(B2272,'Client Info'!$A:$B,2, FALSE)</f>
        <v>#N/A</v>
      </c>
      <c r="B2272" s="19">
        <f>'Client Info'!A2272</f>
        <v>0</v>
      </c>
      <c r="C2272" s="19" t="str">
        <f>(IF('Client Info'!M2272="","",(IF(YEARFRAC('Client Info'!M2272,Reference!$C$4)&lt;1,0,IF(AND(YEARFRAC('Client Info'!M2272,Reference!$C$4)&gt;=1,YEARFRAC('Client Info'!M2272,Reference!$C$4)&lt;=3),5,IF(AND(YEARFRAC('Client Info'!M2272,Reference!$C$4)&gt;=4,YEARFRAC('Client Info'!M2272,Reference!$C$4)&lt;=7),15,IF(YEARFRAC('Client Info'!M2272,Reference!$C$4)&gt;=8,25,IF(YEARFRAC('Client Info'!M2272,Reference!$C$4)=YEARFRAC('Client Info'!M2272,Reference!$C$4),0,0))))))))</f>
        <v/>
      </c>
      <c r="D2272" s="19">
        <f>IF(OR('Client Info'!J2272=Reference!$A$7),0,IF(OR(Reference!$A$5='Client Info'!J2272, 'Client Info'!J2272=Reference!$A$19,'Client Info'!J2272=Reference!$A$23,'Client Info'!J2272=Reference!$A$12),25, IF(OR('Client Info'!J2272=Reference!$A$6, 'Client Info'!J2272=Reference!$A$16),15, IF(OR('Client Info'!J2272=Reference!$A$4,'Client Info'!J2272=Reference!$A$13,'Client Info'!J2272=Reference!$A$17,),5,0))))</f>
        <v>0</v>
      </c>
      <c r="E2272" s="19">
        <f>IF('Client Info'!O2272&lt;Reference!$E$5,0,IF(AND('Client Info'!O2272&gt;=Reference!$E$5,'Client Info'!O2272&lt;Reference!$E$6),5,IF(AND('Client Info'!O2272&gt;=Reference!$E$6,'Client Info'!O2272&lt;Reference!$E$7),15,IF(Reference!$E$7&lt;='Client Info'!O2272,25))))</f>
        <v>0</v>
      </c>
      <c r="F2272" s="19">
        <f>IF(OR('Client Info'!R2272=Reference!$B$4,'Client Info'!R2272=Reference!$B$5,'Client Info'!R2272=Reference!$B$6),25,0)</f>
        <v>0</v>
      </c>
      <c r="G2272" s="19">
        <f t="shared" si="37"/>
        <v>0</v>
      </c>
      <c r="H2272" s="19" t="e">
        <v>#N/A</v>
      </c>
    </row>
    <row r="2273" spans="1:8" x14ac:dyDescent="0.35">
      <c r="A2273" s="7" t="e">
        <f>VLOOKUP(B2273,'Client Info'!$A:$B,2, FALSE)</f>
        <v>#N/A</v>
      </c>
      <c r="B2273" s="19">
        <f>'Client Info'!A2273</f>
        <v>0</v>
      </c>
      <c r="C2273" s="19" t="str">
        <f>(IF('Client Info'!M2273="","",(IF(YEARFRAC('Client Info'!M2273,Reference!$C$4)&lt;1,0,IF(AND(YEARFRAC('Client Info'!M2273,Reference!$C$4)&gt;=1,YEARFRAC('Client Info'!M2273,Reference!$C$4)&lt;=3),5,IF(AND(YEARFRAC('Client Info'!M2273,Reference!$C$4)&gt;=4,YEARFRAC('Client Info'!M2273,Reference!$C$4)&lt;=7),15,IF(YEARFRAC('Client Info'!M2273,Reference!$C$4)&gt;=8,25,IF(YEARFRAC('Client Info'!M2273,Reference!$C$4)=YEARFRAC('Client Info'!M2273,Reference!$C$4),0,0))))))))</f>
        <v/>
      </c>
      <c r="D2273" s="19">
        <f>IF(OR('Client Info'!J2273=Reference!$A$7),0,IF(OR(Reference!$A$5='Client Info'!J2273, 'Client Info'!J2273=Reference!$A$19,'Client Info'!J2273=Reference!$A$23,'Client Info'!J2273=Reference!$A$12),25, IF(OR('Client Info'!J2273=Reference!$A$6, 'Client Info'!J2273=Reference!$A$16),15, IF(OR('Client Info'!J2273=Reference!$A$4,'Client Info'!J2273=Reference!$A$13,'Client Info'!J2273=Reference!$A$17,),5,0))))</f>
        <v>0</v>
      </c>
      <c r="E2273" s="19">
        <f>IF('Client Info'!O2273&lt;Reference!$E$5,0,IF(AND('Client Info'!O2273&gt;=Reference!$E$5,'Client Info'!O2273&lt;Reference!$E$6),5,IF(AND('Client Info'!O2273&gt;=Reference!$E$6,'Client Info'!O2273&lt;Reference!$E$7),15,IF(Reference!$E$7&lt;='Client Info'!O2273,25))))</f>
        <v>0</v>
      </c>
      <c r="F2273" s="19">
        <f>IF(OR('Client Info'!R2273=Reference!$B$4,'Client Info'!R2273=Reference!$B$5,'Client Info'!R2273=Reference!$B$6),25,0)</f>
        <v>0</v>
      </c>
      <c r="G2273" s="19">
        <f t="shared" si="37"/>
        <v>0</v>
      </c>
      <c r="H2273" s="19" t="e">
        <v>#N/A</v>
      </c>
    </row>
    <row r="2274" spans="1:8" x14ac:dyDescent="0.35">
      <c r="A2274" s="7" t="e">
        <f>VLOOKUP(B2274,'Client Info'!$A:$B,2, FALSE)</f>
        <v>#N/A</v>
      </c>
      <c r="B2274" s="19">
        <f>'Client Info'!A2274</f>
        <v>0</v>
      </c>
      <c r="C2274" s="19" t="str">
        <f>(IF('Client Info'!M2274="","",(IF(YEARFRAC('Client Info'!M2274,Reference!$C$4)&lt;1,0,IF(AND(YEARFRAC('Client Info'!M2274,Reference!$C$4)&gt;=1,YEARFRAC('Client Info'!M2274,Reference!$C$4)&lt;=3),5,IF(AND(YEARFRAC('Client Info'!M2274,Reference!$C$4)&gt;=4,YEARFRAC('Client Info'!M2274,Reference!$C$4)&lt;=7),15,IF(YEARFRAC('Client Info'!M2274,Reference!$C$4)&gt;=8,25,IF(YEARFRAC('Client Info'!M2274,Reference!$C$4)=YEARFRAC('Client Info'!M2274,Reference!$C$4),0,0))))))))</f>
        <v/>
      </c>
      <c r="D2274" s="19">
        <f>IF(OR('Client Info'!J2274=Reference!$A$7),0,IF(OR(Reference!$A$5='Client Info'!J2274, 'Client Info'!J2274=Reference!$A$19,'Client Info'!J2274=Reference!$A$23,'Client Info'!J2274=Reference!$A$12),25, IF(OR('Client Info'!J2274=Reference!$A$6, 'Client Info'!J2274=Reference!$A$16),15, IF(OR('Client Info'!J2274=Reference!$A$4,'Client Info'!J2274=Reference!$A$13,'Client Info'!J2274=Reference!$A$17,),5,0))))</f>
        <v>0</v>
      </c>
      <c r="E2274" s="19">
        <f>IF('Client Info'!O2274&lt;Reference!$E$5,0,IF(AND('Client Info'!O2274&gt;=Reference!$E$5,'Client Info'!O2274&lt;Reference!$E$6),5,IF(AND('Client Info'!O2274&gt;=Reference!$E$6,'Client Info'!O2274&lt;Reference!$E$7),15,IF(Reference!$E$7&lt;='Client Info'!O2274,25))))</f>
        <v>0</v>
      </c>
      <c r="F2274" s="19">
        <f>IF(OR('Client Info'!R2274=Reference!$B$4,'Client Info'!R2274=Reference!$B$5,'Client Info'!R2274=Reference!$B$6),25,0)</f>
        <v>0</v>
      </c>
      <c r="G2274" s="19">
        <f t="shared" si="37"/>
        <v>0</v>
      </c>
      <c r="H2274" s="19" t="e">
        <v>#N/A</v>
      </c>
    </row>
    <row r="2275" spans="1:8" x14ac:dyDescent="0.35">
      <c r="A2275" s="7" t="e">
        <f>VLOOKUP(B2275,'Client Info'!$A:$B,2, FALSE)</f>
        <v>#N/A</v>
      </c>
      <c r="B2275" s="19">
        <f>'Client Info'!A2275</f>
        <v>0</v>
      </c>
      <c r="C2275" s="19" t="str">
        <f>(IF('Client Info'!M2275="","",(IF(YEARFRAC('Client Info'!M2275,Reference!$C$4)&lt;1,0,IF(AND(YEARFRAC('Client Info'!M2275,Reference!$C$4)&gt;=1,YEARFRAC('Client Info'!M2275,Reference!$C$4)&lt;=3),5,IF(AND(YEARFRAC('Client Info'!M2275,Reference!$C$4)&gt;=4,YEARFRAC('Client Info'!M2275,Reference!$C$4)&lt;=7),15,IF(YEARFRAC('Client Info'!M2275,Reference!$C$4)&gt;=8,25,IF(YEARFRAC('Client Info'!M2275,Reference!$C$4)=YEARFRAC('Client Info'!M2275,Reference!$C$4),0,0))))))))</f>
        <v/>
      </c>
      <c r="D2275" s="19">
        <f>IF(OR('Client Info'!J2275=Reference!$A$7),0,IF(OR(Reference!$A$5='Client Info'!J2275, 'Client Info'!J2275=Reference!$A$19,'Client Info'!J2275=Reference!$A$23,'Client Info'!J2275=Reference!$A$12),25, IF(OR('Client Info'!J2275=Reference!$A$6, 'Client Info'!J2275=Reference!$A$16),15, IF(OR('Client Info'!J2275=Reference!$A$4,'Client Info'!J2275=Reference!$A$13,'Client Info'!J2275=Reference!$A$17,),5,0))))</f>
        <v>0</v>
      </c>
      <c r="E2275" s="19">
        <f>IF('Client Info'!O2275&lt;Reference!$E$5,0,IF(AND('Client Info'!O2275&gt;=Reference!$E$5,'Client Info'!O2275&lt;Reference!$E$6),5,IF(AND('Client Info'!O2275&gt;=Reference!$E$6,'Client Info'!O2275&lt;Reference!$E$7),15,IF(Reference!$E$7&lt;='Client Info'!O2275,25))))</f>
        <v>0</v>
      </c>
      <c r="F2275" s="19">
        <f>IF(OR('Client Info'!R2275=Reference!$B$4,'Client Info'!R2275=Reference!$B$5,'Client Info'!R2275=Reference!$B$6),25,0)</f>
        <v>0</v>
      </c>
      <c r="G2275" s="19">
        <f t="shared" si="37"/>
        <v>0</v>
      </c>
      <c r="H2275" s="19" t="e">
        <v>#N/A</v>
      </c>
    </row>
    <row r="2276" spans="1:8" x14ac:dyDescent="0.35">
      <c r="A2276" s="7" t="e">
        <f>VLOOKUP(B2276,'Client Info'!$A:$B,2, FALSE)</f>
        <v>#N/A</v>
      </c>
      <c r="B2276" s="19">
        <f>'Client Info'!A2276</f>
        <v>0</v>
      </c>
      <c r="C2276" s="19" t="str">
        <f>(IF('Client Info'!M2276="","",(IF(YEARFRAC('Client Info'!M2276,Reference!$C$4)&lt;1,0,IF(AND(YEARFRAC('Client Info'!M2276,Reference!$C$4)&gt;=1,YEARFRAC('Client Info'!M2276,Reference!$C$4)&lt;=3),5,IF(AND(YEARFRAC('Client Info'!M2276,Reference!$C$4)&gt;=4,YEARFRAC('Client Info'!M2276,Reference!$C$4)&lt;=7),15,IF(YEARFRAC('Client Info'!M2276,Reference!$C$4)&gt;=8,25,IF(YEARFRAC('Client Info'!M2276,Reference!$C$4)=YEARFRAC('Client Info'!M2276,Reference!$C$4),0,0))))))))</f>
        <v/>
      </c>
      <c r="D2276" s="19">
        <f>IF(OR('Client Info'!J2276=Reference!$A$7),0,IF(OR(Reference!$A$5='Client Info'!J2276, 'Client Info'!J2276=Reference!$A$19,'Client Info'!J2276=Reference!$A$23,'Client Info'!J2276=Reference!$A$12),25, IF(OR('Client Info'!J2276=Reference!$A$6, 'Client Info'!J2276=Reference!$A$16),15, IF(OR('Client Info'!J2276=Reference!$A$4,'Client Info'!J2276=Reference!$A$13,'Client Info'!J2276=Reference!$A$17,),5,0))))</f>
        <v>0</v>
      </c>
      <c r="E2276" s="19">
        <f>IF('Client Info'!O2276&lt;Reference!$E$5,0,IF(AND('Client Info'!O2276&gt;=Reference!$E$5,'Client Info'!O2276&lt;Reference!$E$6),5,IF(AND('Client Info'!O2276&gt;=Reference!$E$6,'Client Info'!O2276&lt;Reference!$E$7),15,IF(Reference!$E$7&lt;='Client Info'!O2276,25))))</f>
        <v>0</v>
      </c>
      <c r="F2276" s="19">
        <f>IF(OR('Client Info'!R2276=Reference!$B$4,'Client Info'!R2276=Reference!$B$5,'Client Info'!R2276=Reference!$B$6),25,0)</f>
        <v>0</v>
      </c>
      <c r="G2276" s="19">
        <f t="shared" si="37"/>
        <v>0</v>
      </c>
      <c r="H2276" s="19" t="e">
        <v>#N/A</v>
      </c>
    </row>
    <row r="2277" spans="1:8" x14ac:dyDescent="0.35">
      <c r="A2277" s="7" t="e">
        <f>VLOOKUP(B2277,'Client Info'!$A:$B,2, FALSE)</f>
        <v>#N/A</v>
      </c>
      <c r="B2277" s="19">
        <f>'Client Info'!A2277</f>
        <v>0</v>
      </c>
      <c r="C2277" s="19" t="str">
        <f>(IF('Client Info'!M2277="","",(IF(YEARFRAC('Client Info'!M2277,Reference!$C$4)&lt;1,0,IF(AND(YEARFRAC('Client Info'!M2277,Reference!$C$4)&gt;=1,YEARFRAC('Client Info'!M2277,Reference!$C$4)&lt;=3),5,IF(AND(YEARFRAC('Client Info'!M2277,Reference!$C$4)&gt;=4,YEARFRAC('Client Info'!M2277,Reference!$C$4)&lt;=7),15,IF(YEARFRAC('Client Info'!M2277,Reference!$C$4)&gt;=8,25,IF(YEARFRAC('Client Info'!M2277,Reference!$C$4)=YEARFRAC('Client Info'!M2277,Reference!$C$4),0,0))))))))</f>
        <v/>
      </c>
      <c r="D2277" s="19">
        <f>IF(OR('Client Info'!J2277=Reference!$A$7),0,IF(OR(Reference!$A$5='Client Info'!J2277, 'Client Info'!J2277=Reference!$A$19,'Client Info'!J2277=Reference!$A$23,'Client Info'!J2277=Reference!$A$12),25, IF(OR('Client Info'!J2277=Reference!$A$6, 'Client Info'!J2277=Reference!$A$16),15, IF(OR('Client Info'!J2277=Reference!$A$4,'Client Info'!J2277=Reference!$A$13,'Client Info'!J2277=Reference!$A$17,),5,0))))</f>
        <v>0</v>
      </c>
      <c r="E2277" s="19">
        <f>IF('Client Info'!O2277&lt;Reference!$E$5,0,IF(AND('Client Info'!O2277&gt;=Reference!$E$5,'Client Info'!O2277&lt;Reference!$E$6),5,IF(AND('Client Info'!O2277&gt;=Reference!$E$6,'Client Info'!O2277&lt;Reference!$E$7),15,IF(Reference!$E$7&lt;='Client Info'!O2277,25))))</f>
        <v>0</v>
      </c>
      <c r="F2277" s="19">
        <f>IF(OR('Client Info'!R2277=Reference!$B$4,'Client Info'!R2277=Reference!$B$5,'Client Info'!R2277=Reference!$B$6),25,0)</f>
        <v>0</v>
      </c>
      <c r="G2277" s="19">
        <f t="shared" si="37"/>
        <v>0</v>
      </c>
      <c r="H2277" s="19" t="e">
        <v>#N/A</v>
      </c>
    </row>
    <row r="2278" spans="1:8" x14ac:dyDescent="0.35">
      <c r="A2278" s="7" t="e">
        <f>VLOOKUP(B2278,'Client Info'!$A:$B,2, FALSE)</f>
        <v>#N/A</v>
      </c>
      <c r="B2278" s="19">
        <f>'Client Info'!A2278</f>
        <v>0</v>
      </c>
      <c r="C2278" s="19" t="str">
        <f>(IF('Client Info'!M2278="","",(IF(YEARFRAC('Client Info'!M2278,Reference!$C$4)&lt;1,0,IF(AND(YEARFRAC('Client Info'!M2278,Reference!$C$4)&gt;=1,YEARFRAC('Client Info'!M2278,Reference!$C$4)&lt;=3),5,IF(AND(YEARFRAC('Client Info'!M2278,Reference!$C$4)&gt;=4,YEARFRAC('Client Info'!M2278,Reference!$C$4)&lt;=7),15,IF(YEARFRAC('Client Info'!M2278,Reference!$C$4)&gt;=8,25,IF(YEARFRAC('Client Info'!M2278,Reference!$C$4)=YEARFRAC('Client Info'!M2278,Reference!$C$4),0,0))))))))</f>
        <v/>
      </c>
      <c r="D2278" s="19">
        <f>IF(OR('Client Info'!J2278=Reference!$A$7),0,IF(OR(Reference!$A$5='Client Info'!J2278, 'Client Info'!J2278=Reference!$A$19,'Client Info'!J2278=Reference!$A$23,'Client Info'!J2278=Reference!$A$12),25, IF(OR('Client Info'!J2278=Reference!$A$6, 'Client Info'!J2278=Reference!$A$16),15, IF(OR('Client Info'!J2278=Reference!$A$4,'Client Info'!J2278=Reference!$A$13,'Client Info'!J2278=Reference!$A$17,),5,0))))</f>
        <v>0</v>
      </c>
      <c r="E2278" s="19">
        <f>IF('Client Info'!O2278&lt;Reference!$E$5,0,IF(AND('Client Info'!O2278&gt;=Reference!$E$5,'Client Info'!O2278&lt;Reference!$E$6),5,IF(AND('Client Info'!O2278&gt;=Reference!$E$6,'Client Info'!O2278&lt;Reference!$E$7),15,IF(Reference!$E$7&lt;='Client Info'!O2278,25))))</f>
        <v>0</v>
      </c>
      <c r="F2278" s="19">
        <f>IF(OR('Client Info'!R2278=Reference!$B$4,'Client Info'!R2278=Reference!$B$5,'Client Info'!R2278=Reference!$B$6),25,0)</f>
        <v>0</v>
      </c>
      <c r="G2278" s="19">
        <f t="shared" si="37"/>
        <v>0</v>
      </c>
      <c r="H2278" s="19" t="e">
        <v>#N/A</v>
      </c>
    </row>
    <row r="2279" spans="1:8" x14ac:dyDescent="0.35">
      <c r="A2279" s="7" t="e">
        <f>VLOOKUP(B2279,'Client Info'!$A:$B,2, FALSE)</f>
        <v>#N/A</v>
      </c>
      <c r="B2279" s="19">
        <f>'Client Info'!A2279</f>
        <v>0</v>
      </c>
      <c r="C2279" s="19" t="str">
        <f>(IF('Client Info'!M2279="","",(IF(YEARFRAC('Client Info'!M2279,Reference!$C$4)&lt;1,0,IF(AND(YEARFRAC('Client Info'!M2279,Reference!$C$4)&gt;=1,YEARFRAC('Client Info'!M2279,Reference!$C$4)&lt;=3),5,IF(AND(YEARFRAC('Client Info'!M2279,Reference!$C$4)&gt;=4,YEARFRAC('Client Info'!M2279,Reference!$C$4)&lt;=7),15,IF(YEARFRAC('Client Info'!M2279,Reference!$C$4)&gt;=8,25,IF(YEARFRAC('Client Info'!M2279,Reference!$C$4)=YEARFRAC('Client Info'!M2279,Reference!$C$4),0,0))))))))</f>
        <v/>
      </c>
      <c r="D2279" s="19">
        <f>IF(OR('Client Info'!J2279=Reference!$A$7),0,IF(OR(Reference!$A$5='Client Info'!J2279, 'Client Info'!J2279=Reference!$A$19,'Client Info'!J2279=Reference!$A$23,'Client Info'!J2279=Reference!$A$12),25, IF(OR('Client Info'!J2279=Reference!$A$6, 'Client Info'!J2279=Reference!$A$16),15, IF(OR('Client Info'!J2279=Reference!$A$4,'Client Info'!J2279=Reference!$A$13,'Client Info'!J2279=Reference!$A$17,),5,0))))</f>
        <v>0</v>
      </c>
      <c r="E2279" s="19">
        <f>IF('Client Info'!O2279&lt;Reference!$E$5,0,IF(AND('Client Info'!O2279&gt;=Reference!$E$5,'Client Info'!O2279&lt;Reference!$E$6),5,IF(AND('Client Info'!O2279&gt;=Reference!$E$6,'Client Info'!O2279&lt;Reference!$E$7),15,IF(Reference!$E$7&lt;='Client Info'!O2279,25))))</f>
        <v>0</v>
      </c>
      <c r="F2279" s="19">
        <f>IF(OR('Client Info'!R2279=Reference!$B$4,'Client Info'!R2279=Reference!$B$5,'Client Info'!R2279=Reference!$B$6),25,0)</f>
        <v>0</v>
      </c>
      <c r="G2279" s="19">
        <f t="shared" si="37"/>
        <v>0</v>
      </c>
      <c r="H2279" s="19" t="e">
        <v>#N/A</v>
      </c>
    </row>
    <row r="2280" spans="1:8" x14ac:dyDescent="0.35">
      <c r="A2280" s="7" t="e">
        <f>VLOOKUP(B2280,'Client Info'!$A:$B,2, FALSE)</f>
        <v>#N/A</v>
      </c>
      <c r="B2280" s="19">
        <f>'Client Info'!A2280</f>
        <v>0</v>
      </c>
      <c r="C2280" s="19" t="str">
        <f>(IF('Client Info'!M2280="","",(IF(YEARFRAC('Client Info'!M2280,Reference!$C$4)&lt;1,0,IF(AND(YEARFRAC('Client Info'!M2280,Reference!$C$4)&gt;=1,YEARFRAC('Client Info'!M2280,Reference!$C$4)&lt;=3),5,IF(AND(YEARFRAC('Client Info'!M2280,Reference!$C$4)&gt;=4,YEARFRAC('Client Info'!M2280,Reference!$C$4)&lt;=7),15,IF(YEARFRAC('Client Info'!M2280,Reference!$C$4)&gt;=8,25,IF(YEARFRAC('Client Info'!M2280,Reference!$C$4)=YEARFRAC('Client Info'!M2280,Reference!$C$4),0,0))))))))</f>
        <v/>
      </c>
      <c r="D2280" s="19">
        <f>IF(OR('Client Info'!J2280=Reference!$A$7),0,IF(OR(Reference!$A$5='Client Info'!J2280, 'Client Info'!J2280=Reference!$A$19,'Client Info'!J2280=Reference!$A$23,'Client Info'!J2280=Reference!$A$12),25, IF(OR('Client Info'!J2280=Reference!$A$6, 'Client Info'!J2280=Reference!$A$16),15, IF(OR('Client Info'!J2280=Reference!$A$4,'Client Info'!J2280=Reference!$A$13,'Client Info'!J2280=Reference!$A$17,),5,0))))</f>
        <v>0</v>
      </c>
      <c r="E2280" s="19">
        <f>IF('Client Info'!O2280&lt;Reference!$E$5,0,IF(AND('Client Info'!O2280&gt;=Reference!$E$5,'Client Info'!O2280&lt;Reference!$E$6),5,IF(AND('Client Info'!O2280&gt;=Reference!$E$6,'Client Info'!O2280&lt;Reference!$E$7),15,IF(Reference!$E$7&lt;='Client Info'!O2280,25))))</f>
        <v>0</v>
      </c>
      <c r="F2280" s="19">
        <f>IF(OR('Client Info'!R2280=Reference!$B$4,'Client Info'!R2280=Reference!$B$5,'Client Info'!R2280=Reference!$B$6),25,0)</f>
        <v>0</v>
      </c>
      <c r="G2280" s="19">
        <f t="shared" si="37"/>
        <v>0</v>
      </c>
      <c r="H2280" s="19" t="e">
        <v>#N/A</v>
      </c>
    </row>
    <row r="2281" spans="1:8" x14ac:dyDescent="0.35">
      <c r="A2281" s="7" t="e">
        <f>VLOOKUP(B2281,'Client Info'!$A:$B,2, FALSE)</f>
        <v>#N/A</v>
      </c>
      <c r="B2281" s="19">
        <f>'Client Info'!A2281</f>
        <v>0</v>
      </c>
      <c r="C2281" s="19" t="str">
        <f>(IF('Client Info'!M2281="","",(IF(YEARFRAC('Client Info'!M2281,Reference!$C$4)&lt;1,0,IF(AND(YEARFRAC('Client Info'!M2281,Reference!$C$4)&gt;=1,YEARFRAC('Client Info'!M2281,Reference!$C$4)&lt;=3),5,IF(AND(YEARFRAC('Client Info'!M2281,Reference!$C$4)&gt;=4,YEARFRAC('Client Info'!M2281,Reference!$C$4)&lt;=7),15,IF(YEARFRAC('Client Info'!M2281,Reference!$C$4)&gt;=8,25,IF(YEARFRAC('Client Info'!M2281,Reference!$C$4)=YEARFRAC('Client Info'!M2281,Reference!$C$4),0,0))))))))</f>
        <v/>
      </c>
      <c r="D2281" s="19">
        <f>IF(OR('Client Info'!J2281=Reference!$A$7),0,IF(OR(Reference!$A$5='Client Info'!J2281, 'Client Info'!J2281=Reference!$A$19,'Client Info'!J2281=Reference!$A$23,'Client Info'!J2281=Reference!$A$12),25, IF(OR('Client Info'!J2281=Reference!$A$6, 'Client Info'!J2281=Reference!$A$16),15, IF(OR('Client Info'!J2281=Reference!$A$4,'Client Info'!J2281=Reference!$A$13,'Client Info'!J2281=Reference!$A$17,),5,0))))</f>
        <v>0</v>
      </c>
      <c r="E2281" s="19">
        <f>IF('Client Info'!O2281&lt;Reference!$E$5,0,IF(AND('Client Info'!O2281&gt;=Reference!$E$5,'Client Info'!O2281&lt;Reference!$E$6),5,IF(AND('Client Info'!O2281&gt;=Reference!$E$6,'Client Info'!O2281&lt;Reference!$E$7),15,IF(Reference!$E$7&lt;='Client Info'!O2281,25))))</f>
        <v>0</v>
      </c>
      <c r="F2281" s="19">
        <f>IF(OR('Client Info'!R2281=Reference!$B$4,'Client Info'!R2281=Reference!$B$5,'Client Info'!R2281=Reference!$B$6),25,0)</f>
        <v>0</v>
      </c>
      <c r="G2281" s="19">
        <f t="shared" si="37"/>
        <v>0</v>
      </c>
      <c r="H2281" s="19" t="e">
        <v>#N/A</v>
      </c>
    </row>
    <row r="2282" spans="1:8" x14ac:dyDescent="0.35">
      <c r="A2282" s="7" t="e">
        <f>VLOOKUP(B2282,'Client Info'!$A:$B,2, FALSE)</f>
        <v>#N/A</v>
      </c>
      <c r="B2282" s="19">
        <f>'Client Info'!A2282</f>
        <v>0</v>
      </c>
      <c r="C2282" s="19" t="str">
        <f>(IF('Client Info'!M2282="","",(IF(YEARFRAC('Client Info'!M2282,Reference!$C$4)&lt;1,0,IF(AND(YEARFRAC('Client Info'!M2282,Reference!$C$4)&gt;=1,YEARFRAC('Client Info'!M2282,Reference!$C$4)&lt;=3),5,IF(AND(YEARFRAC('Client Info'!M2282,Reference!$C$4)&gt;=4,YEARFRAC('Client Info'!M2282,Reference!$C$4)&lt;=7),15,IF(YEARFRAC('Client Info'!M2282,Reference!$C$4)&gt;=8,25,IF(YEARFRAC('Client Info'!M2282,Reference!$C$4)=YEARFRAC('Client Info'!M2282,Reference!$C$4),0,0))))))))</f>
        <v/>
      </c>
      <c r="D2282" s="19">
        <f>IF(OR('Client Info'!J2282=Reference!$A$7),0,IF(OR(Reference!$A$5='Client Info'!J2282, 'Client Info'!J2282=Reference!$A$19,'Client Info'!J2282=Reference!$A$23,'Client Info'!J2282=Reference!$A$12),25, IF(OR('Client Info'!J2282=Reference!$A$6, 'Client Info'!J2282=Reference!$A$16),15, IF(OR('Client Info'!J2282=Reference!$A$4,'Client Info'!J2282=Reference!$A$13,'Client Info'!J2282=Reference!$A$17,),5,0))))</f>
        <v>0</v>
      </c>
      <c r="E2282" s="19">
        <f>IF('Client Info'!O2282&lt;Reference!$E$5,0,IF(AND('Client Info'!O2282&gt;=Reference!$E$5,'Client Info'!O2282&lt;Reference!$E$6),5,IF(AND('Client Info'!O2282&gt;=Reference!$E$6,'Client Info'!O2282&lt;Reference!$E$7),15,IF(Reference!$E$7&lt;='Client Info'!O2282,25))))</f>
        <v>0</v>
      </c>
      <c r="F2282" s="19">
        <f>IF(OR('Client Info'!R2282=Reference!$B$4,'Client Info'!R2282=Reference!$B$5,'Client Info'!R2282=Reference!$B$6),25,0)</f>
        <v>0</v>
      </c>
      <c r="G2282" s="19">
        <f t="shared" si="37"/>
        <v>0</v>
      </c>
      <c r="H2282" s="19" t="e">
        <v>#N/A</v>
      </c>
    </row>
    <row r="2283" spans="1:8" x14ac:dyDescent="0.35">
      <c r="A2283" s="7" t="e">
        <f>VLOOKUP(B2283,'Client Info'!$A:$B,2, FALSE)</f>
        <v>#N/A</v>
      </c>
      <c r="B2283" s="19">
        <f>'Client Info'!A2283</f>
        <v>0</v>
      </c>
      <c r="C2283" s="19" t="str">
        <f>(IF('Client Info'!M2283="","",(IF(YEARFRAC('Client Info'!M2283,Reference!$C$4)&lt;1,0,IF(AND(YEARFRAC('Client Info'!M2283,Reference!$C$4)&gt;=1,YEARFRAC('Client Info'!M2283,Reference!$C$4)&lt;=3),5,IF(AND(YEARFRAC('Client Info'!M2283,Reference!$C$4)&gt;=4,YEARFRAC('Client Info'!M2283,Reference!$C$4)&lt;=7),15,IF(YEARFRAC('Client Info'!M2283,Reference!$C$4)&gt;=8,25,IF(YEARFRAC('Client Info'!M2283,Reference!$C$4)=YEARFRAC('Client Info'!M2283,Reference!$C$4),0,0))))))))</f>
        <v/>
      </c>
      <c r="D2283" s="19">
        <f>IF(OR('Client Info'!J2283=Reference!$A$7),0,IF(OR(Reference!$A$5='Client Info'!J2283, 'Client Info'!J2283=Reference!$A$19,'Client Info'!J2283=Reference!$A$23,'Client Info'!J2283=Reference!$A$12),25, IF(OR('Client Info'!J2283=Reference!$A$6, 'Client Info'!J2283=Reference!$A$16),15, IF(OR('Client Info'!J2283=Reference!$A$4,'Client Info'!J2283=Reference!$A$13,'Client Info'!J2283=Reference!$A$17,),5,0))))</f>
        <v>0</v>
      </c>
      <c r="E2283" s="19">
        <f>IF('Client Info'!O2283&lt;Reference!$E$5,0,IF(AND('Client Info'!O2283&gt;=Reference!$E$5,'Client Info'!O2283&lt;Reference!$E$6),5,IF(AND('Client Info'!O2283&gt;=Reference!$E$6,'Client Info'!O2283&lt;Reference!$E$7),15,IF(Reference!$E$7&lt;='Client Info'!O2283,25))))</f>
        <v>0</v>
      </c>
      <c r="F2283" s="19">
        <f>IF(OR('Client Info'!R2283=Reference!$B$4,'Client Info'!R2283=Reference!$B$5,'Client Info'!R2283=Reference!$B$6),25,0)</f>
        <v>0</v>
      </c>
      <c r="G2283" s="19">
        <f t="shared" si="37"/>
        <v>0</v>
      </c>
      <c r="H2283" s="19" t="e">
        <v>#N/A</v>
      </c>
    </row>
    <row r="2284" spans="1:8" x14ac:dyDescent="0.35">
      <c r="A2284" s="7" t="e">
        <f>VLOOKUP(B2284,'Client Info'!$A:$B,2, FALSE)</f>
        <v>#N/A</v>
      </c>
      <c r="B2284" s="19">
        <f>'Client Info'!A2284</f>
        <v>0</v>
      </c>
      <c r="C2284" s="19" t="str">
        <f>(IF('Client Info'!M2284="","",(IF(YEARFRAC('Client Info'!M2284,Reference!$C$4)&lt;1,0,IF(AND(YEARFRAC('Client Info'!M2284,Reference!$C$4)&gt;=1,YEARFRAC('Client Info'!M2284,Reference!$C$4)&lt;=3),5,IF(AND(YEARFRAC('Client Info'!M2284,Reference!$C$4)&gt;=4,YEARFRAC('Client Info'!M2284,Reference!$C$4)&lt;=7),15,IF(YEARFRAC('Client Info'!M2284,Reference!$C$4)&gt;=8,25,IF(YEARFRAC('Client Info'!M2284,Reference!$C$4)=YEARFRAC('Client Info'!M2284,Reference!$C$4),0,0))))))))</f>
        <v/>
      </c>
      <c r="D2284" s="19">
        <f>IF(OR('Client Info'!J2284=Reference!$A$7),0,IF(OR(Reference!$A$5='Client Info'!J2284, 'Client Info'!J2284=Reference!$A$19,'Client Info'!J2284=Reference!$A$23,'Client Info'!J2284=Reference!$A$12),25, IF(OR('Client Info'!J2284=Reference!$A$6, 'Client Info'!J2284=Reference!$A$16),15, IF(OR('Client Info'!J2284=Reference!$A$4,'Client Info'!J2284=Reference!$A$13,'Client Info'!J2284=Reference!$A$17,),5,0))))</f>
        <v>0</v>
      </c>
      <c r="E2284" s="19">
        <f>IF('Client Info'!O2284&lt;Reference!$E$5,0,IF(AND('Client Info'!O2284&gt;=Reference!$E$5,'Client Info'!O2284&lt;Reference!$E$6),5,IF(AND('Client Info'!O2284&gt;=Reference!$E$6,'Client Info'!O2284&lt;Reference!$E$7),15,IF(Reference!$E$7&lt;='Client Info'!O2284,25))))</f>
        <v>0</v>
      </c>
      <c r="F2284" s="19">
        <f>IF(OR('Client Info'!R2284=Reference!$B$4,'Client Info'!R2284=Reference!$B$5,'Client Info'!R2284=Reference!$B$6),25,0)</f>
        <v>0</v>
      </c>
      <c r="G2284" s="19">
        <f t="shared" si="37"/>
        <v>0</v>
      </c>
      <c r="H2284" s="19" t="e">
        <v>#N/A</v>
      </c>
    </row>
    <row r="2285" spans="1:8" x14ac:dyDescent="0.35">
      <c r="A2285" s="7" t="e">
        <f>VLOOKUP(B2285,'Client Info'!$A:$B,2, FALSE)</f>
        <v>#N/A</v>
      </c>
      <c r="B2285" s="19">
        <f>'Client Info'!A2285</f>
        <v>0</v>
      </c>
      <c r="C2285" s="19" t="str">
        <f>(IF('Client Info'!M2285="","",(IF(YEARFRAC('Client Info'!M2285,Reference!$C$4)&lt;1,0,IF(AND(YEARFRAC('Client Info'!M2285,Reference!$C$4)&gt;=1,YEARFRAC('Client Info'!M2285,Reference!$C$4)&lt;=3),5,IF(AND(YEARFRAC('Client Info'!M2285,Reference!$C$4)&gt;=4,YEARFRAC('Client Info'!M2285,Reference!$C$4)&lt;=7),15,IF(YEARFRAC('Client Info'!M2285,Reference!$C$4)&gt;=8,25,IF(YEARFRAC('Client Info'!M2285,Reference!$C$4)=YEARFRAC('Client Info'!M2285,Reference!$C$4),0,0))))))))</f>
        <v/>
      </c>
      <c r="D2285" s="19">
        <f>IF(OR('Client Info'!J2285=Reference!$A$7),0,IF(OR(Reference!$A$5='Client Info'!J2285, 'Client Info'!J2285=Reference!$A$19,'Client Info'!J2285=Reference!$A$23,'Client Info'!J2285=Reference!$A$12),25, IF(OR('Client Info'!J2285=Reference!$A$6, 'Client Info'!J2285=Reference!$A$16),15, IF(OR('Client Info'!J2285=Reference!$A$4,'Client Info'!J2285=Reference!$A$13,'Client Info'!J2285=Reference!$A$17,),5,0))))</f>
        <v>0</v>
      </c>
      <c r="E2285" s="19">
        <f>IF('Client Info'!O2285&lt;Reference!$E$5,0,IF(AND('Client Info'!O2285&gt;=Reference!$E$5,'Client Info'!O2285&lt;Reference!$E$6),5,IF(AND('Client Info'!O2285&gt;=Reference!$E$6,'Client Info'!O2285&lt;Reference!$E$7),15,IF(Reference!$E$7&lt;='Client Info'!O2285,25))))</f>
        <v>0</v>
      </c>
      <c r="F2285" s="19">
        <f>IF(OR('Client Info'!R2285=Reference!$B$4,'Client Info'!R2285=Reference!$B$5,'Client Info'!R2285=Reference!$B$6),25,0)</f>
        <v>0</v>
      </c>
      <c r="G2285" s="19">
        <f t="shared" si="37"/>
        <v>0</v>
      </c>
      <c r="H2285" s="19" t="e">
        <v>#N/A</v>
      </c>
    </row>
    <row r="2286" spans="1:8" x14ac:dyDescent="0.35">
      <c r="A2286" s="7" t="e">
        <f>VLOOKUP(B2286,'Client Info'!$A:$B,2, FALSE)</f>
        <v>#N/A</v>
      </c>
      <c r="B2286" s="19">
        <f>'Client Info'!A2286</f>
        <v>0</v>
      </c>
      <c r="C2286" s="19" t="str">
        <f>(IF('Client Info'!M2286="","",(IF(YEARFRAC('Client Info'!M2286,Reference!$C$4)&lt;1,0,IF(AND(YEARFRAC('Client Info'!M2286,Reference!$C$4)&gt;=1,YEARFRAC('Client Info'!M2286,Reference!$C$4)&lt;=3),5,IF(AND(YEARFRAC('Client Info'!M2286,Reference!$C$4)&gt;=4,YEARFRAC('Client Info'!M2286,Reference!$C$4)&lt;=7),15,IF(YEARFRAC('Client Info'!M2286,Reference!$C$4)&gt;=8,25,IF(YEARFRAC('Client Info'!M2286,Reference!$C$4)=YEARFRAC('Client Info'!M2286,Reference!$C$4),0,0))))))))</f>
        <v/>
      </c>
      <c r="D2286" s="19">
        <f>IF(OR('Client Info'!J2286=Reference!$A$7),0,IF(OR(Reference!$A$5='Client Info'!J2286, 'Client Info'!J2286=Reference!$A$19,'Client Info'!J2286=Reference!$A$23,'Client Info'!J2286=Reference!$A$12),25, IF(OR('Client Info'!J2286=Reference!$A$6, 'Client Info'!J2286=Reference!$A$16),15, IF(OR('Client Info'!J2286=Reference!$A$4,'Client Info'!J2286=Reference!$A$13,'Client Info'!J2286=Reference!$A$17,),5,0))))</f>
        <v>0</v>
      </c>
      <c r="E2286" s="19">
        <f>IF('Client Info'!O2286&lt;Reference!$E$5,0,IF(AND('Client Info'!O2286&gt;=Reference!$E$5,'Client Info'!O2286&lt;Reference!$E$6),5,IF(AND('Client Info'!O2286&gt;=Reference!$E$6,'Client Info'!O2286&lt;Reference!$E$7),15,IF(Reference!$E$7&lt;='Client Info'!O2286,25))))</f>
        <v>0</v>
      </c>
      <c r="F2286" s="19">
        <f>IF(OR('Client Info'!R2286=Reference!$B$4,'Client Info'!R2286=Reference!$B$5,'Client Info'!R2286=Reference!$B$6),25,0)</f>
        <v>0</v>
      </c>
      <c r="G2286" s="19">
        <f t="shared" si="37"/>
        <v>0</v>
      </c>
      <c r="H2286" s="19" t="e">
        <v>#N/A</v>
      </c>
    </row>
    <row r="2287" spans="1:8" x14ac:dyDescent="0.35">
      <c r="A2287" s="7" t="e">
        <f>VLOOKUP(B2287,'Client Info'!$A:$B,2, FALSE)</f>
        <v>#N/A</v>
      </c>
      <c r="B2287" s="19">
        <f>'Client Info'!A2287</f>
        <v>0</v>
      </c>
      <c r="C2287" s="19" t="str">
        <f>(IF('Client Info'!M2287="","",(IF(YEARFRAC('Client Info'!M2287,Reference!$C$4)&lt;1,0,IF(AND(YEARFRAC('Client Info'!M2287,Reference!$C$4)&gt;=1,YEARFRAC('Client Info'!M2287,Reference!$C$4)&lt;=3),5,IF(AND(YEARFRAC('Client Info'!M2287,Reference!$C$4)&gt;=4,YEARFRAC('Client Info'!M2287,Reference!$C$4)&lt;=7),15,IF(YEARFRAC('Client Info'!M2287,Reference!$C$4)&gt;=8,25,IF(YEARFRAC('Client Info'!M2287,Reference!$C$4)=YEARFRAC('Client Info'!M2287,Reference!$C$4),0,0))))))))</f>
        <v/>
      </c>
      <c r="D2287" s="19">
        <f>IF(OR('Client Info'!J2287=Reference!$A$7),0,IF(OR(Reference!$A$5='Client Info'!J2287, 'Client Info'!J2287=Reference!$A$19,'Client Info'!J2287=Reference!$A$23,'Client Info'!J2287=Reference!$A$12),25, IF(OR('Client Info'!J2287=Reference!$A$6, 'Client Info'!J2287=Reference!$A$16),15, IF(OR('Client Info'!J2287=Reference!$A$4,'Client Info'!J2287=Reference!$A$13,'Client Info'!J2287=Reference!$A$17,),5,0))))</f>
        <v>0</v>
      </c>
      <c r="E2287" s="19">
        <f>IF('Client Info'!O2287&lt;Reference!$E$5,0,IF(AND('Client Info'!O2287&gt;=Reference!$E$5,'Client Info'!O2287&lt;Reference!$E$6),5,IF(AND('Client Info'!O2287&gt;=Reference!$E$6,'Client Info'!O2287&lt;Reference!$E$7),15,IF(Reference!$E$7&lt;='Client Info'!O2287,25))))</f>
        <v>0</v>
      </c>
      <c r="F2287" s="19">
        <f>IF(OR('Client Info'!R2287=Reference!$B$4,'Client Info'!R2287=Reference!$B$5,'Client Info'!R2287=Reference!$B$6),25,0)</f>
        <v>0</v>
      </c>
      <c r="G2287" s="19">
        <f t="shared" si="37"/>
        <v>0</v>
      </c>
      <c r="H2287" s="19" t="e">
        <v>#N/A</v>
      </c>
    </row>
    <row r="2288" spans="1:8" x14ac:dyDescent="0.35">
      <c r="A2288" s="7" t="e">
        <f>VLOOKUP(B2288,'Client Info'!$A:$B,2, FALSE)</f>
        <v>#N/A</v>
      </c>
      <c r="B2288" s="19">
        <f>'Client Info'!A2288</f>
        <v>0</v>
      </c>
      <c r="C2288" s="19" t="str">
        <f>(IF('Client Info'!M2288="","",(IF(YEARFRAC('Client Info'!M2288,Reference!$C$4)&lt;1,0,IF(AND(YEARFRAC('Client Info'!M2288,Reference!$C$4)&gt;=1,YEARFRAC('Client Info'!M2288,Reference!$C$4)&lt;=3),5,IF(AND(YEARFRAC('Client Info'!M2288,Reference!$C$4)&gt;=4,YEARFRAC('Client Info'!M2288,Reference!$C$4)&lt;=7),15,IF(YEARFRAC('Client Info'!M2288,Reference!$C$4)&gt;=8,25,IF(YEARFRAC('Client Info'!M2288,Reference!$C$4)=YEARFRAC('Client Info'!M2288,Reference!$C$4),0,0))))))))</f>
        <v/>
      </c>
      <c r="D2288" s="19">
        <f>IF(OR('Client Info'!J2288=Reference!$A$7),0,IF(OR(Reference!$A$5='Client Info'!J2288, 'Client Info'!J2288=Reference!$A$19,'Client Info'!J2288=Reference!$A$23,'Client Info'!J2288=Reference!$A$12),25, IF(OR('Client Info'!J2288=Reference!$A$6, 'Client Info'!J2288=Reference!$A$16),15, IF(OR('Client Info'!J2288=Reference!$A$4,'Client Info'!J2288=Reference!$A$13,'Client Info'!J2288=Reference!$A$17,),5,0))))</f>
        <v>0</v>
      </c>
      <c r="E2288" s="19">
        <f>IF('Client Info'!O2288&lt;Reference!$E$5,0,IF(AND('Client Info'!O2288&gt;=Reference!$E$5,'Client Info'!O2288&lt;Reference!$E$6),5,IF(AND('Client Info'!O2288&gt;=Reference!$E$6,'Client Info'!O2288&lt;Reference!$E$7),15,IF(Reference!$E$7&lt;='Client Info'!O2288,25))))</f>
        <v>0</v>
      </c>
      <c r="F2288" s="19">
        <f>IF(OR('Client Info'!R2288=Reference!$B$4,'Client Info'!R2288=Reference!$B$5,'Client Info'!R2288=Reference!$B$6),25,0)</f>
        <v>0</v>
      </c>
      <c r="G2288" s="19">
        <f t="shared" si="37"/>
        <v>0</v>
      </c>
      <c r="H2288" s="19" t="e">
        <v>#N/A</v>
      </c>
    </row>
    <row r="2289" spans="1:8" x14ac:dyDescent="0.35">
      <c r="A2289" s="7" t="e">
        <f>VLOOKUP(B2289,'Client Info'!$A:$B,2, FALSE)</f>
        <v>#N/A</v>
      </c>
      <c r="B2289" s="19">
        <f>'Client Info'!A2289</f>
        <v>0</v>
      </c>
      <c r="C2289" s="19" t="str">
        <f>(IF('Client Info'!M2289="","",(IF(YEARFRAC('Client Info'!M2289,Reference!$C$4)&lt;1,0,IF(AND(YEARFRAC('Client Info'!M2289,Reference!$C$4)&gt;=1,YEARFRAC('Client Info'!M2289,Reference!$C$4)&lt;=3),5,IF(AND(YEARFRAC('Client Info'!M2289,Reference!$C$4)&gt;=4,YEARFRAC('Client Info'!M2289,Reference!$C$4)&lt;=7),15,IF(YEARFRAC('Client Info'!M2289,Reference!$C$4)&gt;=8,25,IF(YEARFRAC('Client Info'!M2289,Reference!$C$4)=YEARFRAC('Client Info'!M2289,Reference!$C$4),0,0))))))))</f>
        <v/>
      </c>
      <c r="D2289" s="19">
        <f>IF(OR('Client Info'!J2289=Reference!$A$7),0,IF(OR(Reference!$A$5='Client Info'!J2289, 'Client Info'!J2289=Reference!$A$19,'Client Info'!J2289=Reference!$A$23,'Client Info'!J2289=Reference!$A$12),25, IF(OR('Client Info'!J2289=Reference!$A$6, 'Client Info'!J2289=Reference!$A$16),15, IF(OR('Client Info'!J2289=Reference!$A$4,'Client Info'!J2289=Reference!$A$13,'Client Info'!J2289=Reference!$A$17,),5,0))))</f>
        <v>0</v>
      </c>
      <c r="E2289" s="19">
        <f>IF('Client Info'!O2289&lt;Reference!$E$5,0,IF(AND('Client Info'!O2289&gt;=Reference!$E$5,'Client Info'!O2289&lt;Reference!$E$6),5,IF(AND('Client Info'!O2289&gt;=Reference!$E$6,'Client Info'!O2289&lt;Reference!$E$7),15,IF(Reference!$E$7&lt;='Client Info'!O2289,25))))</f>
        <v>0</v>
      </c>
      <c r="F2289" s="19">
        <f>IF(OR('Client Info'!R2289=Reference!$B$4,'Client Info'!R2289=Reference!$B$5,'Client Info'!R2289=Reference!$B$6),25,0)</f>
        <v>0</v>
      </c>
      <c r="G2289" s="19">
        <f t="shared" si="37"/>
        <v>0</v>
      </c>
      <c r="H2289" s="19" t="e">
        <v>#N/A</v>
      </c>
    </row>
    <row r="2290" spans="1:8" x14ac:dyDescent="0.35">
      <c r="A2290" s="7" t="e">
        <f>VLOOKUP(B2290,'Client Info'!$A:$B,2, FALSE)</f>
        <v>#N/A</v>
      </c>
      <c r="B2290" s="19">
        <f>'Client Info'!A2290</f>
        <v>0</v>
      </c>
      <c r="C2290" s="19" t="str">
        <f>(IF('Client Info'!M2290="","",(IF(YEARFRAC('Client Info'!M2290,Reference!$C$4)&lt;1,0,IF(AND(YEARFRAC('Client Info'!M2290,Reference!$C$4)&gt;=1,YEARFRAC('Client Info'!M2290,Reference!$C$4)&lt;=3),5,IF(AND(YEARFRAC('Client Info'!M2290,Reference!$C$4)&gt;=4,YEARFRAC('Client Info'!M2290,Reference!$C$4)&lt;=7),15,IF(YEARFRAC('Client Info'!M2290,Reference!$C$4)&gt;=8,25,IF(YEARFRAC('Client Info'!M2290,Reference!$C$4)=YEARFRAC('Client Info'!M2290,Reference!$C$4),0,0))))))))</f>
        <v/>
      </c>
      <c r="D2290" s="19">
        <f>IF(OR('Client Info'!J2290=Reference!$A$7),0,IF(OR(Reference!$A$5='Client Info'!J2290, 'Client Info'!J2290=Reference!$A$19,'Client Info'!J2290=Reference!$A$23,'Client Info'!J2290=Reference!$A$12),25, IF(OR('Client Info'!J2290=Reference!$A$6, 'Client Info'!J2290=Reference!$A$16),15, IF(OR('Client Info'!J2290=Reference!$A$4,'Client Info'!J2290=Reference!$A$13,'Client Info'!J2290=Reference!$A$17,),5,0))))</f>
        <v>0</v>
      </c>
      <c r="E2290" s="19">
        <f>IF('Client Info'!O2290&lt;Reference!$E$5,0,IF(AND('Client Info'!O2290&gt;=Reference!$E$5,'Client Info'!O2290&lt;Reference!$E$6),5,IF(AND('Client Info'!O2290&gt;=Reference!$E$6,'Client Info'!O2290&lt;Reference!$E$7),15,IF(Reference!$E$7&lt;='Client Info'!O2290,25))))</f>
        <v>0</v>
      </c>
      <c r="F2290" s="19">
        <f>IF(OR('Client Info'!R2290=Reference!$B$4,'Client Info'!R2290=Reference!$B$5,'Client Info'!R2290=Reference!$B$6),25,0)</f>
        <v>0</v>
      </c>
      <c r="G2290" s="19">
        <f t="shared" si="37"/>
        <v>0</v>
      </c>
      <c r="H2290" s="19" t="e">
        <v>#N/A</v>
      </c>
    </row>
    <row r="2291" spans="1:8" x14ac:dyDescent="0.35">
      <c r="A2291" s="7" t="e">
        <f>VLOOKUP(B2291,'Client Info'!$A:$B,2, FALSE)</f>
        <v>#N/A</v>
      </c>
      <c r="B2291" s="19">
        <f>'Client Info'!A2291</f>
        <v>0</v>
      </c>
      <c r="C2291" s="19" t="str">
        <f>(IF('Client Info'!M2291="","",(IF(YEARFRAC('Client Info'!M2291,Reference!$C$4)&lt;1,0,IF(AND(YEARFRAC('Client Info'!M2291,Reference!$C$4)&gt;=1,YEARFRAC('Client Info'!M2291,Reference!$C$4)&lt;=3),5,IF(AND(YEARFRAC('Client Info'!M2291,Reference!$C$4)&gt;=4,YEARFRAC('Client Info'!M2291,Reference!$C$4)&lt;=7),15,IF(YEARFRAC('Client Info'!M2291,Reference!$C$4)&gt;=8,25,IF(YEARFRAC('Client Info'!M2291,Reference!$C$4)=YEARFRAC('Client Info'!M2291,Reference!$C$4),0,0))))))))</f>
        <v/>
      </c>
      <c r="D2291" s="19">
        <f>IF(OR('Client Info'!J2291=Reference!$A$7),0,IF(OR(Reference!$A$5='Client Info'!J2291, 'Client Info'!J2291=Reference!$A$19,'Client Info'!J2291=Reference!$A$23,'Client Info'!J2291=Reference!$A$12),25, IF(OR('Client Info'!J2291=Reference!$A$6, 'Client Info'!J2291=Reference!$A$16),15, IF(OR('Client Info'!J2291=Reference!$A$4,'Client Info'!J2291=Reference!$A$13,'Client Info'!J2291=Reference!$A$17,),5,0))))</f>
        <v>0</v>
      </c>
      <c r="E2291" s="19">
        <f>IF('Client Info'!O2291&lt;Reference!$E$5,0,IF(AND('Client Info'!O2291&gt;=Reference!$E$5,'Client Info'!O2291&lt;Reference!$E$6),5,IF(AND('Client Info'!O2291&gt;=Reference!$E$6,'Client Info'!O2291&lt;Reference!$E$7),15,IF(Reference!$E$7&lt;='Client Info'!O2291,25))))</f>
        <v>0</v>
      </c>
      <c r="F2291" s="19">
        <f>IF(OR('Client Info'!R2291=Reference!$B$4,'Client Info'!R2291=Reference!$B$5,'Client Info'!R2291=Reference!$B$6),25,0)</f>
        <v>0</v>
      </c>
      <c r="G2291" s="19">
        <f t="shared" si="37"/>
        <v>0</v>
      </c>
      <c r="H2291" s="19" t="e">
        <v>#N/A</v>
      </c>
    </row>
    <row r="2292" spans="1:8" x14ac:dyDescent="0.35">
      <c r="A2292" s="7" t="e">
        <f>VLOOKUP(B2292,'Client Info'!$A:$B,2, FALSE)</f>
        <v>#N/A</v>
      </c>
      <c r="B2292" s="19">
        <f>'Client Info'!A2292</f>
        <v>0</v>
      </c>
      <c r="C2292" s="19" t="str">
        <f>(IF('Client Info'!M2292="","",(IF(YEARFRAC('Client Info'!M2292,Reference!$C$4)&lt;1,0,IF(AND(YEARFRAC('Client Info'!M2292,Reference!$C$4)&gt;=1,YEARFRAC('Client Info'!M2292,Reference!$C$4)&lt;=3),5,IF(AND(YEARFRAC('Client Info'!M2292,Reference!$C$4)&gt;=4,YEARFRAC('Client Info'!M2292,Reference!$C$4)&lt;=7),15,IF(YEARFRAC('Client Info'!M2292,Reference!$C$4)&gt;=8,25,IF(YEARFRAC('Client Info'!M2292,Reference!$C$4)=YEARFRAC('Client Info'!M2292,Reference!$C$4),0,0))))))))</f>
        <v/>
      </c>
      <c r="D2292" s="19">
        <f>IF(OR('Client Info'!J2292=Reference!$A$7),0,IF(OR(Reference!$A$5='Client Info'!J2292, 'Client Info'!J2292=Reference!$A$19,'Client Info'!J2292=Reference!$A$23,'Client Info'!J2292=Reference!$A$12),25, IF(OR('Client Info'!J2292=Reference!$A$6, 'Client Info'!J2292=Reference!$A$16),15, IF(OR('Client Info'!J2292=Reference!$A$4,'Client Info'!J2292=Reference!$A$13,'Client Info'!J2292=Reference!$A$17,),5,0))))</f>
        <v>0</v>
      </c>
      <c r="E2292" s="19">
        <f>IF('Client Info'!O2292&lt;Reference!$E$5,0,IF(AND('Client Info'!O2292&gt;=Reference!$E$5,'Client Info'!O2292&lt;Reference!$E$6),5,IF(AND('Client Info'!O2292&gt;=Reference!$E$6,'Client Info'!O2292&lt;Reference!$E$7),15,IF(Reference!$E$7&lt;='Client Info'!O2292,25))))</f>
        <v>0</v>
      </c>
      <c r="F2292" s="19">
        <f>IF(OR('Client Info'!R2292=Reference!$B$4,'Client Info'!R2292=Reference!$B$5,'Client Info'!R2292=Reference!$B$6),25,0)</f>
        <v>0</v>
      </c>
      <c r="G2292" s="19">
        <f t="shared" si="37"/>
        <v>0</v>
      </c>
      <c r="H2292" s="19" t="e">
        <v>#N/A</v>
      </c>
    </row>
    <row r="2293" spans="1:8" x14ac:dyDescent="0.35">
      <c r="A2293" s="7" t="e">
        <f>VLOOKUP(B2293,'Client Info'!$A:$B,2, FALSE)</f>
        <v>#N/A</v>
      </c>
      <c r="B2293" s="19">
        <f>'Client Info'!A2293</f>
        <v>0</v>
      </c>
      <c r="C2293" s="19" t="str">
        <f>(IF('Client Info'!M2293="","",(IF(YEARFRAC('Client Info'!M2293,Reference!$C$4)&lt;1,0,IF(AND(YEARFRAC('Client Info'!M2293,Reference!$C$4)&gt;=1,YEARFRAC('Client Info'!M2293,Reference!$C$4)&lt;=3),5,IF(AND(YEARFRAC('Client Info'!M2293,Reference!$C$4)&gt;=4,YEARFRAC('Client Info'!M2293,Reference!$C$4)&lt;=7),15,IF(YEARFRAC('Client Info'!M2293,Reference!$C$4)&gt;=8,25,IF(YEARFRAC('Client Info'!M2293,Reference!$C$4)=YEARFRAC('Client Info'!M2293,Reference!$C$4),0,0))))))))</f>
        <v/>
      </c>
      <c r="D2293" s="19">
        <f>IF(OR('Client Info'!J2293=Reference!$A$7),0,IF(OR(Reference!$A$5='Client Info'!J2293, 'Client Info'!J2293=Reference!$A$19,'Client Info'!J2293=Reference!$A$23,'Client Info'!J2293=Reference!$A$12),25, IF(OR('Client Info'!J2293=Reference!$A$6, 'Client Info'!J2293=Reference!$A$16),15, IF(OR('Client Info'!J2293=Reference!$A$4,'Client Info'!J2293=Reference!$A$13,'Client Info'!J2293=Reference!$A$17,),5,0))))</f>
        <v>0</v>
      </c>
      <c r="E2293" s="19">
        <f>IF('Client Info'!O2293&lt;Reference!$E$5,0,IF(AND('Client Info'!O2293&gt;=Reference!$E$5,'Client Info'!O2293&lt;Reference!$E$6),5,IF(AND('Client Info'!O2293&gt;=Reference!$E$6,'Client Info'!O2293&lt;Reference!$E$7),15,IF(Reference!$E$7&lt;='Client Info'!O2293,25))))</f>
        <v>0</v>
      </c>
      <c r="F2293" s="19">
        <f>IF(OR('Client Info'!R2293=Reference!$B$4,'Client Info'!R2293=Reference!$B$5,'Client Info'!R2293=Reference!$B$6),25,0)</f>
        <v>0</v>
      </c>
      <c r="G2293" s="19">
        <f t="shared" si="37"/>
        <v>0</v>
      </c>
      <c r="H2293" s="19" t="e">
        <v>#N/A</v>
      </c>
    </row>
    <row r="2294" spans="1:8" x14ac:dyDescent="0.35">
      <c r="A2294" s="7" t="e">
        <f>VLOOKUP(B2294,'Client Info'!$A:$B,2, FALSE)</f>
        <v>#N/A</v>
      </c>
      <c r="B2294" s="19">
        <f>'Client Info'!A2294</f>
        <v>0</v>
      </c>
      <c r="C2294" s="19" t="str">
        <f>(IF('Client Info'!M2294="","",(IF(YEARFRAC('Client Info'!M2294,Reference!$C$4)&lt;1,0,IF(AND(YEARFRAC('Client Info'!M2294,Reference!$C$4)&gt;=1,YEARFRAC('Client Info'!M2294,Reference!$C$4)&lt;=3),5,IF(AND(YEARFRAC('Client Info'!M2294,Reference!$C$4)&gt;=4,YEARFRAC('Client Info'!M2294,Reference!$C$4)&lt;=7),15,IF(YEARFRAC('Client Info'!M2294,Reference!$C$4)&gt;=8,25,IF(YEARFRAC('Client Info'!M2294,Reference!$C$4)=YEARFRAC('Client Info'!M2294,Reference!$C$4),0,0))))))))</f>
        <v/>
      </c>
      <c r="D2294" s="19">
        <f>IF(OR('Client Info'!J2294=Reference!$A$7),0,IF(OR(Reference!$A$5='Client Info'!J2294, 'Client Info'!J2294=Reference!$A$19,'Client Info'!J2294=Reference!$A$23,'Client Info'!J2294=Reference!$A$12),25, IF(OR('Client Info'!J2294=Reference!$A$6, 'Client Info'!J2294=Reference!$A$16),15, IF(OR('Client Info'!J2294=Reference!$A$4,'Client Info'!J2294=Reference!$A$13,'Client Info'!J2294=Reference!$A$17,),5,0))))</f>
        <v>0</v>
      </c>
      <c r="E2294" s="19">
        <f>IF('Client Info'!O2294&lt;Reference!$E$5,0,IF(AND('Client Info'!O2294&gt;=Reference!$E$5,'Client Info'!O2294&lt;Reference!$E$6),5,IF(AND('Client Info'!O2294&gt;=Reference!$E$6,'Client Info'!O2294&lt;Reference!$E$7),15,IF(Reference!$E$7&lt;='Client Info'!O2294,25))))</f>
        <v>0</v>
      </c>
      <c r="F2294" s="19">
        <f>IF(OR('Client Info'!R2294=Reference!$B$4,'Client Info'!R2294=Reference!$B$5,'Client Info'!R2294=Reference!$B$6),25,0)</f>
        <v>0</v>
      </c>
      <c r="G2294" s="19">
        <f t="shared" si="37"/>
        <v>0</v>
      </c>
      <c r="H2294" s="19" t="e">
        <v>#N/A</v>
      </c>
    </row>
    <row r="2295" spans="1:8" x14ac:dyDescent="0.35">
      <c r="A2295" s="7" t="e">
        <f>VLOOKUP(B2295,'Client Info'!$A:$B,2, FALSE)</f>
        <v>#N/A</v>
      </c>
      <c r="B2295" s="19">
        <f>'Client Info'!A2295</f>
        <v>0</v>
      </c>
      <c r="C2295" s="19" t="str">
        <f>(IF('Client Info'!M2295="","",(IF(YEARFRAC('Client Info'!M2295,Reference!$C$4)&lt;1,0,IF(AND(YEARFRAC('Client Info'!M2295,Reference!$C$4)&gt;=1,YEARFRAC('Client Info'!M2295,Reference!$C$4)&lt;=3),5,IF(AND(YEARFRAC('Client Info'!M2295,Reference!$C$4)&gt;=4,YEARFRAC('Client Info'!M2295,Reference!$C$4)&lt;=7),15,IF(YEARFRAC('Client Info'!M2295,Reference!$C$4)&gt;=8,25,IF(YEARFRAC('Client Info'!M2295,Reference!$C$4)=YEARFRAC('Client Info'!M2295,Reference!$C$4),0,0))))))))</f>
        <v/>
      </c>
      <c r="D2295" s="19">
        <f>IF(OR('Client Info'!J2295=Reference!$A$7),0,IF(OR(Reference!$A$5='Client Info'!J2295, 'Client Info'!J2295=Reference!$A$19,'Client Info'!J2295=Reference!$A$23,'Client Info'!J2295=Reference!$A$12),25, IF(OR('Client Info'!J2295=Reference!$A$6, 'Client Info'!J2295=Reference!$A$16),15, IF(OR('Client Info'!J2295=Reference!$A$4,'Client Info'!J2295=Reference!$A$13,'Client Info'!J2295=Reference!$A$17,),5,0))))</f>
        <v>0</v>
      </c>
      <c r="E2295" s="19">
        <f>IF('Client Info'!O2295&lt;Reference!$E$5,0,IF(AND('Client Info'!O2295&gt;=Reference!$E$5,'Client Info'!O2295&lt;Reference!$E$6),5,IF(AND('Client Info'!O2295&gt;=Reference!$E$6,'Client Info'!O2295&lt;Reference!$E$7),15,IF(Reference!$E$7&lt;='Client Info'!O2295,25))))</f>
        <v>0</v>
      </c>
      <c r="F2295" s="19">
        <f>IF(OR('Client Info'!R2295=Reference!$B$4,'Client Info'!R2295=Reference!$B$5,'Client Info'!R2295=Reference!$B$6),25,0)</f>
        <v>0</v>
      </c>
      <c r="G2295" s="19">
        <f t="shared" si="37"/>
        <v>0</v>
      </c>
      <c r="H2295" s="19" t="e">
        <v>#N/A</v>
      </c>
    </row>
    <row r="2296" spans="1:8" x14ac:dyDescent="0.35">
      <c r="A2296" s="7" t="e">
        <f>VLOOKUP(B2296,'Client Info'!$A:$B,2, FALSE)</f>
        <v>#N/A</v>
      </c>
      <c r="B2296" s="19">
        <f>'Client Info'!A2296</f>
        <v>0</v>
      </c>
      <c r="C2296" s="19" t="str">
        <f>(IF('Client Info'!M2296="","",(IF(YEARFRAC('Client Info'!M2296,Reference!$C$4)&lt;1,0,IF(AND(YEARFRAC('Client Info'!M2296,Reference!$C$4)&gt;=1,YEARFRAC('Client Info'!M2296,Reference!$C$4)&lt;=3),5,IF(AND(YEARFRAC('Client Info'!M2296,Reference!$C$4)&gt;=4,YEARFRAC('Client Info'!M2296,Reference!$C$4)&lt;=7),15,IF(YEARFRAC('Client Info'!M2296,Reference!$C$4)&gt;=8,25,IF(YEARFRAC('Client Info'!M2296,Reference!$C$4)=YEARFRAC('Client Info'!M2296,Reference!$C$4),0,0))))))))</f>
        <v/>
      </c>
      <c r="D2296" s="19">
        <f>IF(OR('Client Info'!J2296=Reference!$A$7),0,IF(OR(Reference!$A$5='Client Info'!J2296, 'Client Info'!J2296=Reference!$A$19,'Client Info'!J2296=Reference!$A$23,'Client Info'!J2296=Reference!$A$12),25, IF(OR('Client Info'!J2296=Reference!$A$6, 'Client Info'!J2296=Reference!$A$16),15, IF(OR('Client Info'!J2296=Reference!$A$4,'Client Info'!J2296=Reference!$A$13,'Client Info'!J2296=Reference!$A$17,),5,0))))</f>
        <v>0</v>
      </c>
      <c r="E2296" s="19">
        <f>IF('Client Info'!O2296&lt;Reference!$E$5,0,IF(AND('Client Info'!O2296&gt;=Reference!$E$5,'Client Info'!O2296&lt;Reference!$E$6),5,IF(AND('Client Info'!O2296&gt;=Reference!$E$6,'Client Info'!O2296&lt;Reference!$E$7),15,IF(Reference!$E$7&lt;='Client Info'!O2296,25))))</f>
        <v>0</v>
      </c>
      <c r="F2296" s="19">
        <f>IF(OR('Client Info'!R2296=Reference!$B$4,'Client Info'!R2296=Reference!$B$5,'Client Info'!R2296=Reference!$B$6),25,0)</f>
        <v>0</v>
      </c>
      <c r="G2296" s="19">
        <f t="shared" si="37"/>
        <v>0</v>
      </c>
      <c r="H2296" s="19" t="e">
        <v>#N/A</v>
      </c>
    </row>
    <row r="2297" spans="1:8" x14ac:dyDescent="0.35">
      <c r="A2297" s="7" t="e">
        <f>VLOOKUP(B2297,'Client Info'!$A:$B,2, FALSE)</f>
        <v>#N/A</v>
      </c>
      <c r="B2297" s="19">
        <f>'Client Info'!A2297</f>
        <v>0</v>
      </c>
      <c r="C2297" s="19" t="str">
        <f>(IF('Client Info'!M2297="","",(IF(YEARFRAC('Client Info'!M2297,Reference!$C$4)&lt;1,0,IF(AND(YEARFRAC('Client Info'!M2297,Reference!$C$4)&gt;=1,YEARFRAC('Client Info'!M2297,Reference!$C$4)&lt;=3),5,IF(AND(YEARFRAC('Client Info'!M2297,Reference!$C$4)&gt;=4,YEARFRAC('Client Info'!M2297,Reference!$C$4)&lt;=7),15,IF(YEARFRAC('Client Info'!M2297,Reference!$C$4)&gt;=8,25,IF(YEARFRAC('Client Info'!M2297,Reference!$C$4)=YEARFRAC('Client Info'!M2297,Reference!$C$4),0,0))))))))</f>
        <v/>
      </c>
      <c r="D2297" s="19">
        <f>IF(OR('Client Info'!J2297=Reference!$A$7),0,IF(OR(Reference!$A$5='Client Info'!J2297, 'Client Info'!J2297=Reference!$A$19,'Client Info'!J2297=Reference!$A$23,'Client Info'!J2297=Reference!$A$12),25, IF(OR('Client Info'!J2297=Reference!$A$6, 'Client Info'!J2297=Reference!$A$16),15, IF(OR('Client Info'!J2297=Reference!$A$4,'Client Info'!J2297=Reference!$A$13,'Client Info'!J2297=Reference!$A$17,),5,0))))</f>
        <v>0</v>
      </c>
      <c r="E2297" s="19">
        <f>IF('Client Info'!O2297&lt;Reference!$E$5,0,IF(AND('Client Info'!O2297&gt;=Reference!$E$5,'Client Info'!O2297&lt;Reference!$E$6),5,IF(AND('Client Info'!O2297&gt;=Reference!$E$6,'Client Info'!O2297&lt;Reference!$E$7),15,IF(Reference!$E$7&lt;='Client Info'!O2297,25))))</f>
        <v>0</v>
      </c>
      <c r="F2297" s="19">
        <f>IF(OR('Client Info'!R2297=Reference!$B$4,'Client Info'!R2297=Reference!$B$5,'Client Info'!R2297=Reference!$B$6),25,0)</f>
        <v>0</v>
      </c>
      <c r="G2297" s="19">
        <f t="shared" si="37"/>
        <v>0</v>
      </c>
      <c r="H2297" s="19" t="e">
        <v>#N/A</v>
      </c>
    </row>
    <row r="2298" spans="1:8" x14ac:dyDescent="0.35">
      <c r="A2298" s="7" t="e">
        <f>VLOOKUP(B2298,'Client Info'!$A:$B,2, FALSE)</f>
        <v>#N/A</v>
      </c>
      <c r="B2298" s="19">
        <f>'Client Info'!A2298</f>
        <v>0</v>
      </c>
      <c r="C2298" s="19" t="str">
        <f>(IF('Client Info'!M2298="","",(IF(YEARFRAC('Client Info'!M2298,Reference!$C$4)&lt;1,0,IF(AND(YEARFRAC('Client Info'!M2298,Reference!$C$4)&gt;=1,YEARFRAC('Client Info'!M2298,Reference!$C$4)&lt;=3),5,IF(AND(YEARFRAC('Client Info'!M2298,Reference!$C$4)&gt;=4,YEARFRAC('Client Info'!M2298,Reference!$C$4)&lt;=7),15,IF(YEARFRAC('Client Info'!M2298,Reference!$C$4)&gt;=8,25,IF(YEARFRAC('Client Info'!M2298,Reference!$C$4)=YEARFRAC('Client Info'!M2298,Reference!$C$4),0,0))))))))</f>
        <v/>
      </c>
      <c r="D2298" s="19">
        <f>IF(OR('Client Info'!J2298=Reference!$A$7),0,IF(OR(Reference!$A$5='Client Info'!J2298, 'Client Info'!J2298=Reference!$A$19,'Client Info'!J2298=Reference!$A$23,'Client Info'!J2298=Reference!$A$12),25, IF(OR('Client Info'!J2298=Reference!$A$6, 'Client Info'!J2298=Reference!$A$16),15, IF(OR('Client Info'!J2298=Reference!$A$4,'Client Info'!J2298=Reference!$A$13,'Client Info'!J2298=Reference!$A$17,),5,0))))</f>
        <v>0</v>
      </c>
      <c r="E2298" s="19">
        <f>IF('Client Info'!O2298&lt;Reference!$E$5,0,IF(AND('Client Info'!O2298&gt;=Reference!$E$5,'Client Info'!O2298&lt;Reference!$E$6),5,IF(AND('Client Info'!O2298&gt;=Reference!$E$6,'Client Info'!O2298&lt;Reference!$E$7),15,IF(Reference!$E$7&lt;='Client Info'!O2298,25))))</f>
        <v>0</v>
      </c>
      <c r="F2298" s="19">
        <f>IF(OR('Client Info'!R2298=Reference!$B$4,'Client Info'!R2298=Reference!$B$5,'Client Info'!R2298=Reference!$B$6),25,0)</f>
        <v>0</v>
      </c>
      <c r="G2298" s="19">
        <f t="shared" si="37"/>
        <v>0</v>
      </c>
      <c r="H2298" s="19" t="e">
        <v>#N/A</v>
      </c>
    </row>
    <row r="2299" spans="1:8" x14ac:dyDescent="0.35">
      <c r="A2299" s="7" t="e">
        <f>VLOOKUP(B2299,'Client Info'!$A:$B,2, FALSE)</f>
        <v>#N/A</v>
      </c>
      <c r="B2299" s="19">
        <f>'Client Info'!A2299</f>
        <v>0</v>
      </c>
      <c r="C2299" s="19" t="str">
        <f>(IF('Client Info'!M2299="","",(IF(YEARFRAC('Client Info'!M2299,Reference!$C$4)&lt;1,0,IF(AND(YEARFRAC('Client Info'!M2299,Reference!$C$4)&gt;=1,YEARFRAC('Client Info'!M2299,Reference!$C$4)&lt;=3),5,IF(AND(YEARFRAC('Client Info'!M2299,Reference!$C$4)&gt;=4,YEARFRAC('Client Info'!M2299,Reference!$C$4)&lt;=7),15,IF(YEARFRAC('Client Info'!M2299,Reference!$C$4)&gt;=8,25,IF(YEARFRAC('Client Info'!M2299,Reference!$C$4)=YEARFRAC('Client Info'!M2299,Reference!$C$4),0,0))))))))</f>
        <v/>
      </c>
      <c r="D2299" s="19">
        <f>IF(OR('Client Info'!J2299=Reference!$A$7),0,IF(OR(Reference!$A$5='Client Info'!J2299, 'Client Info'!J2299=Reference!$A$19,'Client Info'!J2299=Reference!$A$23,'Client Info'!J2299=Reference!$A$12),25, IF(OR('Client Info'!J2299=Reference!$A$6, 'Client Info'!J2299=Reference!$A$16),15, IF(OR('Client Info'!J2299=Reference!$A$4,'Client Info'!J2299=Reference!$A$13,'Client Info'!J2299=Reference!$A$17,),5,0))))</f>
        <v>0</v>
      </c>
      <c r="E2299" s="19">
        <f>IF('Client Info'!O2299&lt;Reference!$E$5,0,IF(AND('Client Info'!O2299&gt;=Reference!$E$5,'Client Info'!O2299&lt;Reference!$E$6),5,IF(AND('Client Info'!O2299&gt;=Reference!$E$6,'Client Info'!O2299&lt;Reference!$E$7),15,IF(Reference!$E$7&lt;='Client Info'!O2299,25))))</f>
        <v>0</v>
      </c>
      <c r="F2299" s="19">
        <f>IF(OR('Client Info'!R2299=Reference!$B$4,'Client Info'!R2299=Reference!$B$5,'Client Info'!R2299=Reference!$B$6),25,0)</f>
        <v>0</v>
      </c>
      <c r="G2299" s="19">
        <f t="shared" si="37"/>
        <v>0</v>
      </c>
      <c r="H2299" s="19" t="e">
        <v>#N/A</v>
      </c>
    </row>
    <row r="2300" spans="1:8" x14ac:dyDescent="0.35">
      <c r="A2300" s="7" t="e">
        <f>VLOOKUP(B2300,'Client Info'!$A:$B,2, FALSE)</f>
        <v>#N/A</v>
      </c>
      <c r="B2300" s="19">
        <f>'Client Info'!A2300</f>
        <v>0</v>
      </c>
      <c r="C2300" s="19" t="str">
        <f>(IF('Client Info'!M2300="","",(IF(YEARFRAC('Client Info'!M2300,Reference!$C$4)&lt;1,0,IF(AND(YEARFRAC('Client Info'!M2300,Reference!$C$4)&gt;=1,YEARFRAC('Client Info'!M2300,Reference!$C$4)&lt;=3),5,IF(AND(YEARFRAC('Client Info'!M2300,Reference!$C$4)&gt;=4,YEARFRAC('Client Info'!M2300,Reference!$C$4)&lt;=7),15,IF(YEARFRAC('Client Info'!M2300,Reference!$C$4)&gt;=8,25,IF(YEARFRAC('Client Info'!M2300,Reference!$C$4)=YEARFRAC('Client Info'!M2300,Reference!$C$4),0,0))))))))</f>
        <v/>
      </c>
      <c r="D2300" s="19">
        <f>IF(OR('Client Info'!J2300=Reference!$A$7),0,IF(OR(Reference!$A$5='Client Info'!J2300, 'Client Info'!J2300=Reference!$A$19,'Client Info'!J2300=Reference!$A$23,'Client Info'!J2300=Reference!$A$12),25, IF(OR('Client Info'!J2300=Reference!$A$6, 'Client Info'!J2300=Reference!$A$16),15, IF(OR('Client Info'!J2300=Reference!$A$4,'Client Info'!J2300=Reference!$A$13,'Client Info'!J2300=Reference!$A$17,),5,0))))</f>
        <v>0</v>
      </c>
      <c r="E2300" s="19">
        <f>IF('Client Info'!O2300&lt;Reference!$E$5,0,IF(AND('Client Info'!O2300&gt;=Reference!$E$5,'Client Info'!O2300&lt;Reference!$E$6),5,IF(AND('Client Info'!O2300&gt;=Reference!$E$6,'Client Info'!O2300&lt;Reference!$E$7),15,IF(Reference!$E$7&lt;='Client Info'!O2300,25))))</f>
        <v>0</v>
      </c>
      <c r="F2300" s="19">
        <f>IF(OR('Client Info'!R2300=Reference!$B$4,'Client Info'!R2300=Reference!$B$5,'Client Info'!R2300=Reference!$B$6),25,0)</f>
        <v>0</v>
      </c>
      <c r="G2300" s="19">
        <f t="shared" si="37"/>
        <v>0</v>
      </c>
      <c r="H2300" s="19" t="e">
        <v>#N/A</v>
      </c>
    </row>
    <row r="2301" spans="1:8" x14ac:dyDescent="0.35">
      <c r="A2301" s="7" t="e">
        <f>VLOOKUP(B2301,'Client Info'!$A:$B,2, FALSE)</f>
        <v>#N/A</v>
      </c>
      <c r="B2301" s="19">
        <f>'Client Info'!A2301</f>
        <v>0</v>
      </c>
      <c r="C2301" s="19" t="str">
        <f>(IF('Client Info'!M2301="","",(IF(YEARFRAC('Client Info'!M2301,Reference!$C$4)&lt;1,0,IF(AND(YEARFRAC('Client Info'!M2301,Reference!$C$4)&gt;=1,YEARFRAC('Client Info'!M2301,Reference!$C$4)&lt;=3),5,IF(AND(YEARFRAC('Client Info'!M2301,Reference!$C$4)&gt;=4,YEARFRAC('Client Info'!M2301,Reference!$C$4)&lt;=7),15,IF(YEARFRAC('Client Info'!M2301,Reference!$C$4)&gt;=8,25,IF(YEARFRAC('Client Info'!M2301,Reference!$C$4)=YEARFRAC('Client Info'!M2301,Reference!$C$4),0,0))))))))</f>
        <v/>
      </c>
      <c r="D2301" s="19">
        <f>IF(OR('Client Info'!J2301=Reference!$A$7),0,IF(OR(Reference!$A$5='Client Info'!J2301, 'Client Info'!J2301=Reference!$A$19,'Client Info'!J2301=Reference!$A$23,'Client Info'!J2301=Reference!$A$12),25, IF(OR('Client Info'!J2301=Reference!$A$6, 'Client Info'!J2301=Reference!$A$16),15, IF(OR('Client Info'!J2301=Reference!$A$4,'Client Info'!J2301=Reference!$A$13,'Client Info'!J2301=Reference!$A$17,),5,0))))</f>
        <v>0</v>
      </c>
      <c r="E2301" s="19">
        <f>IF('Client Info'!O2301&lt;Reference!$E$5,0,IF(AND('Client Info'!O2301&gt;=Reference!$E$5,'Client Info'!O2301&lt;Reference!$E$6),5,IF(AND('Client Info'!O2301&gt;=Reference!$E$6,'Client Info'!O2301&lt;Reference!$E$7),15,IF(Reference!$E$7&lt;='Client Info'!O2301,25))))</f>
        <v>0</v>
      </c>
      <c r="F2301" s="19">
        <f>IF(OR('Client Info'!R2301=Reference!$B$4,'Client Info'!R2301=Reference!$B$5,'Client Info'!R2301=Reference!$B$6),25,0)</f>
        <v>0</v>
      </c>
      <c r="G2301" s="19">
        <f t="shared" si="37"/>
        <v>0</v>
      </c>
      <c r="H2301" s="19" t="e">
        <v>#N/A</v>
      </c>
    </row>
    <row r="2302" spans="1:8" x14ac:dyDescent="0.35">
      <c r="A2302" s="7" t="e">
        <f>VLOOKUP(B2302,'Client Info'!$A:$B,2, FALSE)</f>
        <v>#N/A</v>
      </c>
      <c r="B2302" s="19">
        <f>'Client Info'!A2302</f>
        <v>0</v>
      </c>
      <c r="C2302" s="19" t="str">
        <f>(IF('Client Info'!M2302="","",(IF(YEARFRAC('Client Info'!M2302,Reference!$C$4)&lt;1,0,IF(AND(YEARFRAC('Client Info'!M2302,Reference!$C$4)&gt;=1,YEARFRAC('Client Info'!M2302,Reference!$C$4)&lt;=3),5,IF(AND(YEARFRAC('Client Info'!M2302,Reference!$C$4)&gt;=4,YEARFRAC('Client Info'!M2302,Reference!$C$4)&lt;=7),15,IF(YEARFRAC('Client Info'!M2302,Reference!$C$4)&gt;=8,25,IF(YEARFRAC('Client Info'!M2302,Reference!$C$4)=YEARFRAC('Client Info'!M2302,Reference!$C$4),0,0))))))))</f>
        <v/>
      </c>
      <c r="D2302" s="19">
        <f>IF(OR('Client Info'!J2302=Reference!$A$7),0,IF(OR(Reference!$A$5='Client Info'!J2302, 'Client Info'!J2302=Reference!$A$19,'Client Info'!J2302=Reference!$A$23,'Client Info'!J2302=Reference!$A$12),25, IF(OR('Client Info'!J2302=Reference!$A$6, 'Client Info'!J2302=Reference!$A$16),15, IF(OR('Client Info'!J2302=Reference!$A$4,'Client Info'!J2302=Reference!$A$13,'Client Info'!J2302=Reference!$A$17,),5,0))))</f>
        <v>0</v>
      </c>
      <c r="E2302" s="19">
        <f>IF('Client Info'!O2302&lt;Reference!$E$5,0,IF(AND('Client Info'!O2302&gt;=Reference!$E$5,'Client Info'!O2302&lt;Reference!$E$6),5,IF(AND('Client Info'!O2302&gt;=Reference!$E$6,'Client Info'!O2302&lt;Reference!$E$7),15,IF(Reference!$E$7&lt;='Client Info'!O2302,25))))</f>
        <v>0</v>
      </c>
      <c r="F2302" s="19">
        <f>IF(OR('Client Info'!R2302=Reference!$B$4,'Client Info'!R2302=Reference!$B$5,'Client Info'!R2302=Reference!$B$6),25,0)</f>
        <v>0</v>
      </c>
      <c r="G2302" s="19">
        <f t="shared" si="37"/>
        <v>0</v>
      </c>
      <c r="H2302" s="19" t="e">
        <v>#N/A</v>
      </c>
    </row>
    <row r="2303" spans="1:8" x14ac:dyDescent="0.35">
      <c r="A2303" s="7" t="e">
        <f>VLOOKUP(B2303,'Client Info'!$A:$B,2, FALSE)</f>
        <v>#N/A</v>
      </c>
      <c r="B2303" s="19">
        <f>'Client Info'!A2303</f>
        <v>0</v>
      </c>
      <c r="C2303" s="19" t="str">
        <f>(IF('Client Info'!M2303="","",(IF(YEARFRAC('Client Info'!M2303,Reference!$C$4)&lt;1,0,IF(AND(YEARFRAC('Client Info'!M2303,Reference!$C$4)&gt;=1,YEARFRAC('Client Info'!M2303,Reference!$C$4)&lt;=3),5,IF(AND(YEARFRAC('Client Info'!M2303,Reference!$C$4)&gt;=4,YEARFRAC('Client Info'!M2303,Reference!$C$4)&lt;=7),15,IF(YEARFRAC('Client Info'!M2303,Reference!$C$4)&gt;=8,25,IF(YEARFRAC('Client Info'!M2303,Reference!$C$4)=YEARFRAC('Client Info'!M2303,Reference!$C$4),0,0))))))))</f>
        <v/>
      </c>
      <c r="D2303" s="19">
        <f>IF(OR('Client Info'!J2303=Reference!$A$7),0,IF(OR(Reference!$A$5='Client Info'!J2303, 'Client Info'!J2303=Reference!$A$19,'Client Info'!J2303=Reference!$A$23,'Client Info'!J2303=Reference!$A$12),25, IF(OR('Client Info'!J2303=Reference!$A$6, 'Client Info'!J2303=Reference!$A$16),15, IF(OR('Client Info'!J2303=Reference!$A$4,'Client Info'!J2303=Reference!$A$13,'Client Info'!J2303=Reference!$A$17,),5,0))))</f>
        <v>0</v>
      </c>
      <c r="E2303" s="19">
        <f>IF('Client Info'!O2303&lt;Reference!$E$5,0,IF(AND('Client Info'!O2303&gt;=Reference!$E$5,'Client Info'!O2303&lt;Reference!$E$6),5,IF(AND('Client Info'!O2303&gt;=Reference!$E$6,'Client Info'!O2303&lt;Reference!$E$7),15,IF(Reference!$E$7&lt;='Client Info'!O2303,25))))</f>
        <v>0</v>
      </c>
      <c r="F2303" s="19">
        <f>IF(OR('Client Info'!R2303=Reference!$B$4,'Client Info'!R2303=Reference!$B$5,'Client Info'!R2303=Reference!$B$6),25,0)</f>
        <v>0</v>
      </c>
      <c r="G2303" s="19">
        <f t="shared" si="37"/>
        <v>0</v>
      </c>
      <c r="H2303" s="19" t="e">
        <v>#N/A</v>
      </c>
    </row>
    <row r="2304" spans="1:8" x14ac:dyDescent="0.35">
      <c r="A2304" s="7" t="e">
        <f>VLOOKUP(B2304,'Client Info'!$A:$B,2, FALSE)</f>
        <v>#N/A</v>
      </c>
      <c r="B2304" s="19">
        <f>'Client Info'!A2304</f>
        <v>0</v>
      </c>
      <c r="C2304" s="19" t="str">
        <f>(IF('Client Info'!M2304="","",(IF(YEARFRAC('Client Info'!M2304,Reference!$C$4)&lt;1,0,IF(AND(YEARFRAC('Client Info'!M2304,Reference!$C$4)&gt;=1,YEARFRAC('Client Info'!M2304,Reference!$C$4)&lt;=3),5,IF(AND(YEARFRAC('Client Info'!M2304,Reference!$C$4)&gt;=4,YEARFRAC('Client Info'!M2304,Reference!$C$4)&lt;=7),15,IF(YEARFRAC('Client Info'!M2304,Reference!$C$4)&gt;=8,25,IF(YEARFRAC('Client Info'!M2304,Reference!$C$4)=YEARFRAC('Client Info'!M2304,Reference!$C$4),0,0))))))))</f>
        <v/>
      </c>
      <c r="D2304" s="19">
        <f>IF(OR('Client Info'!J2304=Reference!$A$7),0,IF(OR(Reference!$A$5='Client Info'!J2304, 'Client Info'!J2304=Reference!$A$19,'Client Info'!J2304=Reference!$A$23,'Client Info'!J2304=Reference!$A$12),25, IF(OR('Client Info'!J2304=Reference!$A$6, 'Client Info'!J2304=Reference!$A$16),15, IF(OR('Client Info'!J2304=Reference!$A$4,'Client Info'!J2304=Reference!$A$13,'Client Info'!J2304=Reference!$A$17,),5,0))))</f>
        <v>0</v>
      </c>
      <c r="E2304" s="19">
        <f>IF('Client Info'!O2304&lt;Reference!$E$5,0,IF(AND('Client Info'!O2304&gt;=Reference!$E$5,'Client Info'!O2304&lt;Reference!$E$6),5,IF(AND('Client Info'!O2304&gt;=Reference!$E$6,'Client Info'!O2304&lt;Reference!$E$7),15,IF(Reference!$E$7&lt;='Client Info'!O2304,25))))</f>
        <v>0</v>
      </c>
      <c r="F2304" s="19">
        <f>IF(OR('Client Info'!R2304=Reference!$B$4,'Client Info'!R2304=Reference!$B$5,'Client Info'!R2304=Reference!$B$6),25,0)</f>
        <v>0</v>
      </c>
      <c r="G2304" s="19">
        <f t="shared" si="37"/>
        <v>0</v>
      </c>
      <c r="H2304" s="19" t="e">
        <v>#N/A</v>
      </c>
    </row>
    <row r="2305" spans="1:8" x14ac:dyDescent="0.35">
      <c r="A2305" s="7" t="e">
        <f>VLOOKUP(B2305,'Client Info'!$A:$B,2, FALSE)</f>
        <v>#N/A</v>
      </c>
      <c r="B2305" s="19">
        <f>'Client Info'!A2305</f>
        <v>0</v>
      </c>
      <c r="C2305" s="19" t="str">
        <f>(IF('Client Info'!M2305="","",(IF(YEARFRAC('Client Info'!M2305,Reference!$C$4)&lt;1,0,IF(AND(YEARFRAC('Client Info'!M2305,Reference!$C$4)&gt;=1,YEARFRAC('Client Info'!M2305,Reference!$C$4)&lt;=3),5,IF(AND(YEARFRAC('Client Info'!M2305,Reference!$C$4)&gt;=4,YEARFRAC('Client Info'!M2305,Reference!$C$4)&lt;=7),15,IF(YEARFRAC('Client Info'!M2305,Reference!$C$4)&gt;=8,25,IF(YEARFRAC('Client Info'!M2305,Reference!$C$4)=YEARFRAC('Client Info'!M2305,Reference!$C$4),0,0))))))))</f>
        <v/>
      </c>
      <c r="D2305" s="19">
        <f>IF(OR('Client Info'!J2305=Reference!$A$7),0,IF(OR(Reference!$A$5='Client Info'!J2305, 'Client Info'!J2305=Reference!$A$19,'Client Info'!J2305=Reference!$A$23,'Client Info'!J2305=Reference!$A$12),25, IF(OR('Client Info'!J2305=Reference!$A$6, 'Client Info'!J2305=Reference!$A$16),15, IF(OR('Client Info'!J2305=Reference!$A$4,'Client Info'!J2305=Reference!$A$13,'Client Info'!J2305=Reference!$A$17,),5,0))))</f>
        <v>0</v>
      </c>
      <c r="E2305" s="19">
        <f>IF('Client Info'!O2305&lt;Reference!$E$5,0,IF(AND('Client Info'!O2305&gt;=Reference!$E$5,'Client Info'!O2305&lt;Reference!$E$6),5,IF(AND('Client Info'!O2305&gt;=Reference!$E$6,'Client Info'!O2305&lt;Reference!$E$7),15,IF(Reference!$E$7&lt;='Client Info'!O2305,25))))</f>
        <v>0</v>
      </c>
      <c r="F2305" s="19">
        <f>IF(OR('Client Info'!R2305=Reference!$B$4,'Client Info'!R2305=Reference!$B$5,'Client Info'!R2305=Reference!$B$6),25,0)</f>
        <v>0</v>
      </c>
      <c r="G2305" s="19">
        <f t="shared" si="37"/>
        <v>0</v>
      </c>
      <c r="H2305" s="19" t="e">
        <v>#N/A</v>
      </c>
    </row>
    <row r="2306" spans="1:8" x14ac:dyDescent="0.35">
      <c r="A2306" s="7" t="e">
        <f>VLOOKUP(B2306,'Client Info'!$A:$B,2, FALSE)</f>
        <v>#N/A</v>
      </c>
      <c r="B2306" s="19">
        <f>'Client Info'!A2306</f>
        <v>0</v>
      </c>
      <c r="C2306" s="19" t="str">
        <f>(IF('Client Info'!M2306="","",(IF(YEARFRAC('Client Info'!M2306,Reference!$C$4)&lt;1,0,IF(AND(YEARFRAC('Client Info'!M2306,Reference!$C$4)&gt;=1,YEARFRAC('Client Info'!M2306,Reference!$C$4)&lt;=3),5,IF(AND(YEARFRAC('Client Info'!M2306,Reference!$C$4)&gt;=4,YEARFRAC('Client Info'!M2306,Reference!$C$4)&lt;=7),15,IF(YEARFRAC('Client Info'!M2306,Reference!$C$4)&gt;=8,25,IF(YEARFRAC('Client Info'!M2306,Reference!$C$4)=YEARFRAC('Client Info'!M2306,Reference!$C$4),0,0))))))))</f>
        <v/>
      </c>
      <c r="D2306" s="19">
        <f>IF(OR('Client Info'!J2306=Reference!$A$7),0,IF(OR(Reference!$A$5='Client Info'!J2306, 'Client Info'!J2306=Reference!$A$19,'Client Info'!J2306=Reference!$A$23,'Client Info'!J2306=Reference!$A$12),25, IF(OR('Client Info'!J2306=Reference!$A$6, 'Client Info'!J2306=Reference!$A$16),15, IF(OR('Client Info'!J2306=Reference!$A$4,'Client Info'!J2306=Reference!$A$13,'Client Info'!J2306=Reference!$A$17,),5,0))))</f>
        <v>0</v>
      </c>
      <c r="E2306" s="19">
        <f>IF('Client Info'!O2306&lt;Reference!$E$5,0,IF(AND('Client Info'!O2306&gt;=Reference!$E$5,'Client Info'!O2306&lt;Reference!$E$6),5,IF(AND('Client Info'!O2306&gt;=Reference!$E$6,'Client Info'!O2306&lt;Reference!$E$7),15,IF(Reference!$E$7&lt;='Client Info'!O2306,25))))</f>
        <v>0</v>
      </c>
      <c r="F2306" s="19">
        <f>IF(OR('Client Info'!R2306=Reference!$B$4,'Client Info'!R2306=Reference!$B$5,'Client Info'!R2306=Reference!$B$6),25,0)</f>
        <v>0</v>
      </c>
      <c r="G2306" s="19">
        <f t="shared" si="37"/>
        <v>0</v>
      </c>
      <c r="H2306" s="19" t="e">
        <v>#N/A</v>
      </c>
    </row>
    <row r="2307" spans="1:8" x14ac:dyDescent="0.35">
      <c r="A2307" s="7" t="e">
        <f>VLOOKUP(B2307,'Client Info'!$A:$B,2, FALSE)</f>
        <v>#N/A</v>
      </c>
      <c r="B2307" s="19">
        <f>'Client Info'!A2307</f>
        <v>0</v>
      </c>
      <c r="C2307" s="19" t="str">
        <f>(IF('Client Info'!M2307="","",(IF(YEARFRAC('Client Info'!M2307,Reference!$C$4)&lt;1,0,IF(AND(YEARFRAC('Client Info'!M2307,Reference!$C$4)&gt;=1,YEARFRAC('Client Info'!M2307,Reference!$C$4)&lt;=3),5,IF(AND(YEARFRAC('Client Info'!M2307,Reference!$C$4)&gt;=4,YEARFRAC('Client Info'!M2307,Reference!$C$4)&lt;=7),15,IF(YEARFRAC('Client Info'!M2307,Reference!$C$4)&gt;=8,25,IF(YEARFRAC('Client Info'!M2307,Reference!$C$4)=YEARFRAC('Client Info'!M2307,Reference!$C$4),0,0))))))))</f>
        <v/>
      </c>
      <c r="D2307" s="19">
        <f>IF(OR('Client Info'!J2307=Reference!$A$7),0,IF(OR(Reference!$A$5='Client Info'!J2307, 'Client Info'!J2307=Reference!$A$19,'Client Info'!J2307=Reference!$A$23,'Client Info'!J2307=Reference!$A$12),25, IF(OR('Client Info'!J2307=Reference!$A$6, 'Client Info'!J2307=Reference!$A$16),15, IF(OR('Client Info'!J2307=Reference!$A$4,'Client Info'!J2307=Reference!$A$13,'Client Info'!J2307=Reference!$A$17,),5,0))))</f>
        <v>0</v>
      </c>
      <c r="E2307" s="19">
        <f>IF('Client Info'!O2307&lt;Reference!$E$5,0,IF(AND('Client Info'!O2307&gt;=Reference!$E$5,'Client Info'!O2307&lt;Reference!$E$6),5,IF(AND('Client Info'!O2307&gt;=Reference!$E$6,'Client Info'!O2307&lt;Reference!$E$7),15,IF(Reference!$E$7&lt;='Client Info'!O2307,25))))</f>
        <v>0</v>
      </c>
      <c r="F2307" s="19">
        <f>IF(OR('Client Info'!R2307=Reference!$B$4,'Client Info'!R2307=Reference!$B$5,'Client Info'!R2307=Reference!$B$6),25,0)</f>
        <v>0</v>
      </c>
      <c r="G2307" s="19">
        <f t="shared" si="37"/>
        <v>0</v>
      </c>
      <c r="H2307" s="19" t="e">
        <v>#N/A</v>
      </c>
    </row>
    <row r="2308" spans="1:8" x14ac:dyDescent="0.35">
      <c r="A2308" s="7" t="e">
        <f>VLOOKUP(B2308,'Client Info'!$A:$B,2, FALSE)</f>
        <v>#N/A</v>
      </c>
      <c r="B2308" s="19">
        <f>'Client Info'!A2308</f>
        <v>0</v>
      </c>
      <c r="C2308" s="19" t="str">
        <f>(IF('Client Info'!M2308="","",(IF(YEARFRAC('Client Info'!M2308,Reference!$C$4)&lt;1,0,IF(AND(YEARFRAC('Client Info'!M2308,Reference!$C$4)&gt;=1,YEARFRAC('Client Info'!M2308,Reference!$C$4)&lt;=3),5,IF(AND(YEARFRAC('Client Info'!M2308,Reference!$C$4)&gt;=4,YEARFRAC('Client Info'!M2308,Reference!$C$4)&lt;=7),15,IF(YEARFRAC('Client Info'!M2308,Reference!$C$4)&gt;=8,25,IF(YEARFRAC('Client Info'!M2308,Reference!$C$4)=YEARFRAC('Client Info'!M2308,Reference!$C$4),0,0))))))))</f>
        <v/>
      </c>
      <c r="D2308" s="19">
        <f>IF(OR('Client Info'!J2308=Reference!$A$7),0,IF(OR(Reference!$A$5='Client Info'!J2308, 'Client Info'!J2308=Reference!$A$19,'Client Info'!J2308=Reference!$A$23,'Client Info'!J2308=Reference!$A$12),25, IF(OR('Client Info'!J2308=Reference!$A$6, 'Client Info'!J2308=Reference!$A$16),15, IF(OR('Client Info'!J2308=Reference!$A$4,'Client Info'!J2308=Reference!$A$13,'Client Info'!J2308=Reference!$A$17,),5,0))))</f>
        <v>0</v>
      </c>
      <c r="E2308" s="19">
        <f>IF('Client Info'!O2308&lt;Reference!$E$5,0,IF(AND('Client Info'!O2308&gt;=Reference!$E$5,'Client Info'!O2308&lt;Reference!$E$6),5,IF(AND('Client Info'!O2308&gt;=Reference!$E$6,'Client Info'!O2308&lt;Reference!$E$7),15,IF(Reference!$E$7&lt;='Client Info'!O2308,25))))</f>
        <v>0</v>
      </c>
      <c r="F2308" s="19">
        <f>IF(OR('Client Info'!R2308=Reference!$B$4,'Client Info'!R2308=Reference!$B$5,'Client Info'!R2308=Reference!$B$6),25,0)</f>
        <v>0</v>
      </c>
      <c r="G2308" s="19">
        <f t="shared" si="37"/>
        <v>0</v>
      </c>
      <c r="H2308" s="19" t="e">
        <v>#N/A</v>
      </c>
    </row>
    <row r="2309" spans="1:8" x14ac:dyDescent="0.35">
      <c r="A2309" s="7" t="e">
        <f>VLOOKUP(B2309,'Client Info'!$A:$B,2, FALSE)</f>
        <v>#N/A</v>
      </c>
      <c r="B2309" s="19">
        <f>'Client Info'!A2309</f>
        <v>0</v>
      </c>
      <c r="C2309" s="19" t="str">
        <f>(IF('Client Info'!M2309="","",(IF(YEARFRAC('Client Info'!M2309,Reference!$C$4)&lt;1,0,IF(AND(YEARFRAC('Client Info'!M2309,Reference!$C$4)&gt;=1,YEARFRAC('Client Info'!M2309,Reference!$C$4)&lt;=3),5,IF(AND(YEARFRAC('Client Info'!M2309,Reference!$C$4)&gt;=4,YEARFRAC('Client Info'!M2309,Reference!$C$4)&lt;=7),15,IF(YEARFRAC('Client Info'!M2309,Reference!$C$4)&gt;=8,25,IF(YEARFRAC('Client Info'!M2309,Reference!$C$4)=YEARFRAC('Client Info'!M2309,Reference!$C$4),0,0))))))))</f>
        <v/>
      </c>
      <c r="D2309" s="19">
        <f>IF(OR('Client Info'!J2309=Reference!$A$7),0,IF(OR(Reference!$A$5='Client Info'!J2309, 'Client Info'!J2309=Reference!$A$19,'Client Info'!J2309=Reference!$A$23,'Client Info'!J2309=Reference!$A$12),25, IF(OR('Client Info'!J2309=Reference!$A$6, 'Client Info'!J2309=Reference!$A$16),15, IF(OR('Client Info'!J2309=Reference!$A$4,'Client Info'!J2309=Reference!$A$13,'Client Info'!J2309=Reference!$A$17,),5,0))))</f>
        <v>0</v>
      </c>
      <c r="E2309" s="19">
        <f>IF('Client Info'!O2309&lt;Reference!$E$5,0,IF(AND('Client Info'!O2309&gt;=Reference!$E$5,'Client Info'!O2309&lt;Reference!$E$6),5,IF(AND('Client Info'!O2309&gt;=Reference!$E$6,'Client Info'!O2309&lt;Reference!$E$7),15,IF(Reference!$E$7&lt;='Client Info'!O2309,25))))</f>
        <v>0</v>
      </c>
      <c r="F2309" s="19">
        <f>IF(OR('Client Info'!R2309=Reference!$B$4,'Client Info'!R2309=Reference!$B$5,'Client Info'!R2309=Reference!$B$6),25,0)</f>
        <v>0</v>
      </c>
      <c r="G2309" s="19">
        <f t="shared" si="37"/>
        <v>0</v>
      </c>
      <c r="H2309" s="19" t="e">
        <v>#N/A</v>
      </c>
    </row>
    <row r="2310" spans="1:8" x14ac:dyDescent="0.35">
      <c r="A2310" s="7" t="e">
        <f>VLOOKUP(B2310,'Client Info'!$A:$B,2, FALSE)</f>
        <v>#N/A</v>
      </c>
      <c r="B2310" s="19">
        <f>'Client Info'!A2310</f>
        <v>0</v>
      </c>
      <c r="C2310" s="19" t="str">
        <f>(IF('Client Info'!M2310="","",(IF(YEARFRAC('Client Info'!M2310,Reference!$C$4)&lt;1,0,IF(AND(YEARFRAC('Client Info'!M2310,Reference!$C$4)&gt;=1,YEARFRAC('Client Info'!M2310,Reference!$C$4)&lt;=3),5,IF(AND(YEARFRAC('Client Info'!M2310,Reference!$C$4)&gt;=4,YEARFRAC('Client Info'!M2310,Reference!$C$4)&lt;=7),15,IF(YEARFRAC('Client Info'!M2310,Reference!$C$4)&gt;=8,25,IF(YEARFRAC('Client Info'!M2310,Reference!$C$4)=YEARFRAC('Client Info'!M2310,Reference!$C$4),0,0))))))))</f>
        <v/>
      </c>
      <c r="D2310" s="19">
        <f>IF(OR('Client Info'!J2310=Reference!$A$7),0,IF(OR(Reference!$A$5='Client Info'!J2310, 'Client Info'!J2310=Reference!$A$19,'Client Info'!J2310=Reference!$A$23,'Client Info'!J2310=Reference!$A$12),25, IF(OR('Client Info'!J2310=Reference!$A$6, 'Client Info'!J2310=Reference!$A$16),15, IF(OR('Client Info'!J2310=Reference!$A$4,'Client Info'!J2310=Reference!$A$13,'Client Info'!J2310=Reference!$A$17,),5,0))))</f>
        <v>0</v>
      </c>
      <c r="E2310" s="19">
        <f>IF('Client Info'!O2310&lt;Reference!$E$5,0,IF(AND('Client Info'!O2310&gt;=Reference!$E$5,'Client Info'!O2310&lt;Reference!$E$6),5,IF(AND('Client Info'!O2310&gt;=Reference!$E$6,'Client Info'!O2310&lt;Reference!$E$7),15,IF(Reference!$E$7&lt;='Client Info'!O2310,25))))</f>
        <v>0</v>
      </c>
      <c r="F2310" s="19">
        <f>IF(OR('Client Info'!R2310=Reference!$B$4,'Client Info'!R2310=Reference!$B$5,'Client Info'!R2310=Reference!$B$6),25,0)</f>
        <v>0</v>
      </c>
      <c r="G2310" s="19">
        <f t="shared" si="37"/>
        <v>0</v>
      </c>
      <c r="H2310" s="19" t="e">
        <v>#N/A</v>
      </c>
    </row>
    <row r="2311" spans="1:8" x14ac:dyDescent="0.35">
      <c r="A2311" s="7" t="e">
        <f>VLOOKUP(B2311,'Client Info'!$A:$B,2, FALSE)</f>
        <v>#N/A</v>
      </c>
      <c r="B2311" s="19">
        <f>'Client Info'!A2311</f>
        <v>0</v>
      </c>
      <c r="C2311" s="19" t="str">
        <f>(IF('Client Info'!M2311="","",(IF(YEARFRAC('Client Info'!M2311,Reference!$C$4)&lt;1,0,IF(AND(YEARFRAC('Client Info'!M2311,Reference!$C$4)&gt;=1,YEARFRAC('Client Info'!M2311,Reference!$C$4)&lt;=3),5,IF(AND(YEARFRAC('Client Info'!M2311,Reference!$C$4)&gt;=4,YEARFRAC('Client Info'!M2311,Reference!$C$4)&lt;=7),15,IF(YEARFRAC('Client Info'!M2311,Reference!$C$4)&gt;=8,25,IF(YEARFRAC('Client Info'!M2311,Reference!$C$4)=YEARFRAC('Client Info'!M2311,Reference!$C$4),0,0))))))))</f>
        <v/>
      </c>
      <c r="D2311" s="19">
        <f>IF(OR('Client Info'!J2311=Reference!$A$7),0,IF(OR(Reference!$A$5='Client Info'!J2311, 'Client Info'!J2311=Reference!$A$19,'Client Info'!J2311=Reference!$A$23,'Client Info'!J2311=Reference!$A$12),25, IF(OR('Client Info'!J2311=Reference!$A$6, 'Client Info'!J2311=Reference!$A$16),15, IF(OR('Client Info'!J2311=Reference!$A$4,'Client Info'!J2311=Reference!$A$13,'Client Info'!J2311=Reference!$A$17,),5,0))))</f>
        <v>0</v>
      </c>
      <c r="E2311" s="19">
        <f>IF('Client Info'!O2311&lt;Reference!$E$5,0,IF(AND('Client Info'!O2311&gt;=Reference!$E$5,'Client Info'!O2311&lt;Reference!$E$6),5,IF(AND('Client Info'!O2311&gt;=Reference!$E$6,'Client Info'!O2311&lt;Reference!$E$7),15,IF(Reference!$E$7&lt;='Client Info'!O2311,25))))</f>
        <v>0</v>
      </c>
      <c r="F2311" s="19">
        <f>IF(OR('Client Info'!R2311=Reference!$B$4,'Client Info'!R2311=Reference!$B$5,'Client Info'!R2311=Reference!$B$6),25,0)</f>
        <v>0</v>
      </c>
      <c r="G2311" s="19">
        <f t="shared" si="37"/>
        <v>0</v>
      </c>
      <c r="H2311" s="19" t="e">
        <v>#N/A</v>
      </c>
    </row>
    <row r="2312" spans="1:8" x14ac:dyDescent="0.35">
      <c r="A2312" s="7" t="e">
        <f>VLOOKUP(B2312,'Client Info'!$A:$B,2, FALSE)</f>
        <v>#N/A</v>
      </c>
      <c r="B2312" s="19">
        <f>'Client Info'!A2312</f>
        <v>0</v>
      </c>
      <c r="C2312" s="19" t="str">
        <f>(IF('Client Info'!M2312="","",(IF(YEARFRAC('Client Info'!M2312,Reference!$C$4)&lt;1,0,IF(AND(YEARFRAC('Client Info'!M2312,Reference!$C$4)&gt;=1,YEARFRAC('Client Info'!M2312,Reference!$C$4)&lt;=3),5,IF(AND(YEARFRAC('Client Info'!M2312,Reference!$C$4)&gt;=4,YEARFRAC('Client Info'!M2312,Reference!$C$4)&lt;=7),15,IF(YEARFRAC('Client Info'!M2312,Reference!$C$4)&gt;=8,25,IF(YEARFRAC('Client Info'!M2312,Reference!$C$4)=YEARFRAC('Client Info'!M2312,Reference!$C$4),0,0))))))))</f>
        <v/>
      </c>
      <c r="D2312" s="19">
        <f>IF(OR('Client Info'!J2312=Reference!$A$7),0,IF(OR(Reference!$A$5='Client Info'!J2312, 'Client Info'!J2312=Reference!$A$19,'Client Info'!J2312=Reference!$A$23,'Client Info'!J2312=Reference!$A$12),25, IF(OR('Client Info'!J2312=Reference!$A$6, 'Client Info'!J2312=Reference!$A$16),15, IF(OR('Client Info'!J2312=Reference!$A$4,'Client Info'!J2312=Reference!$A$13,'Client Info'!J2312=Reference!$A$17,),5,0))))</f>
        <v>0</v>
      </c>
      <c r="E2312" s="19">
        <f>IF('Client Info'!O2312&lt;Reference!$E$5,0,IF(AND('Client Info'!O2312&gt;=Reference!$E$5,'Client Info'!O2312&lt;Reference!$E$6),5,IF(AND('Client Info'!O2312&gt;=Reference!$E$6,'Client Info'!O2312&lt;Reference!$E$7),15,IF(Reference!$E$7&lt;='Client Info'!O2312,25))))</f>
        <v>0</v>
      </c>
      <c r="F2312" s="19">
        <f>IF(OR('Client Info'!R2312=Reference!$B$4,'Client Info'!R2312=Reference!$B$5,'Client Info'!R2312=Reference!$B$6),25,0)</f>
        <v>0</v>
      </c>
      <c r="G2312" s="19">
        <f t="shared" si="37"/>
        <v>0</v>
      </c>
      <c r="H2312" s="19" t="e">
        <v>#N/A</v>
      </c>
    </row>
    <row r="2313" spans="1:8" x14ac:dyDescent="0.35">
      <c r="A2313" s="7" t="e">
        <f>VLOOKUP(B2313,'Client Info'!$A:$B,2, FALSE)</f>
        <v>#N/A</v>
      </c>
      <c r="B2313" s="19">
        <f>'Client Info'!A2313</f>
        <v>0</v>
      </c>
      <c r="C2313" s="19" t="str">
        <f>(IF('Client Info'!M2313="","",(IF(YEARFRAC('Client Info'!M2313,Reference!$C$4)&lt;1,0,IF(AND(YEARFRAC('Client Info'!M2313,Reference!$C$4)&gt;=1,YEARFRAC('Client Info'!M2313,Reference!$C$4)&lt;=3),5,IF(AND(YEARFRAC('Client Info'!M2313,Reference!$C$4)&gt;=4,YEARFRAC('Client Info'!M2313,Reference!$C$4)&lt;=7),15,IF(YEARFRAC('Client Info'!M2313,Reference!$C$4)&gt;=8,25,IF(YEARFRAC('Client Info'!M2313,Reference!$C$4)=YEARFRAC('Client Info'!M2313,Reference!$C$4),0,0))))))))</f>
        <v/>
      </c>
      <c r="D2313" s="19">
        <f>IF(OR('Client Info'!J2313=Reference!$A$7),0,IF(OR(Reference!$A$5='Client Info'!J2313, 'Client Info'!J2313=Reference!$A$19,'Client Info'!J2313=Reference!$A$23,'Client Info'!J2313=Reference!$A$12),25, IF(OR('Client Info'!J2313=Reference!$A$6, 'Client Info'!J2313=Reference!$A$16),15, IF(OR('Client Info'!J2313=Reference!$A$4,'Client Info'!J2313=Reference!$A$13,'Client Info'!J2313=Reference!$A$17,),5,0))))</f>
        <v>0</v>
      </c>
      <c r="E2313" s="19">
        <f>IF('Client Info'!O2313&lt;Reference!$E$5,0,IF(AND('Client Info'!O2313&gt;=Reference!$E$5,'Client Info'!O2313&lt;Reference!$E$6),5,IF(AND('Client Info'!O2313&gt;=Reference!$E$6,'Client Info'!O2313&lt;Reference!$E$7),15,IF(Reference!$E$7&lt;='Client Info'!O2313,25))))</f>
        <v>0</v>
      </c>
      <c r="F2313" s="19">
        <f>IF(OR('Client Info'!R2313=Reference!$B$4,'Client Info'!R2313=Reference!$B$5,'Client Info'!R2313=Reference!$B$6),25,0)</f>
        <v>0</v>
      </c>
      <c r="G2313" s="19">
        <f t="shared" si="37"/>
        <v>0</v>
      </c>
      <c r="H2313" s="19" t="e">
        <v>#N/A</v>
      </c>
    </row>
    <row r="2314" spans="1:8" x14ac:dyDescent="0.35">
      <c r="A2314" s="7" t="e">
        <f>VLOOKUP(B2314,'Client Info'!$A:$B,2, FALSE)</f>
        <v>#N/A</v>
      </c>
      <c r="B2314" s="19">
        <f>'Client Info'!A2314</f>
        <v>0</v>
      </c>
      <c r="C2314" s="19" t="str">
        <f>(IF('Client Info'!M2314="","",(IF(YEARFRAC('Client Info'!M2314,Reference!$C$4)&lt;1,0,IF(AND(YEARFRAC('Client Info'!M2314,Reference!$C$4)&gt;=1,YEARFRAC('Client Info'!M2314,Reference!$C$4)&lt;=3),5,IF(AND(YEARFRAC('Client Info'!M2314,Reference!$C$4)&gt;=4,YEARFRAC('Client Info'!M2314,Reference!$C$4)&lt;=7),15,IF(YEARFRAC('Client Info'!M2314,Reference!$C$4)&gt;=8,25,IF(YEARFRAC('Client Info'!M2314,Reference!$C$4)=YEARFRAC('Client Info'!M2314,Reference!$C$4),0,0))))))))</f>
        <v/>
      </c>
      <c r="D2314" s="19">
        <f>IF(OR('Client Info'!J2314=Reference!$A$7),0,IF(OR(Reference!$A$5='Client Info'!J2314, 'Client Info'!J2314=Reference!$A$19,'Client Info'!J2314=Reference!$A$23,'Client Info'!J2314=Reference!$A$12),25, IF(OR('Client Info'!J2314=Reference!$A$6, 'Client Info'!J2314=Reference!$A$16),15, IF(OR('Client Info'!J2314=Reference!$A$4,'Client Info'!J2314=Reference!$A$13,'Client Info'!J2314=Reference!$A$17,),5,0))))</f>
        <v>0</v>
      </c>
      <c r="E2314" s="19">
        <f>IF('Client Info'!O2314&lt;Reference!$E$5,0,IF(AND('Client Info'!O2314&gt;=Reference!$E$5,'Client Info'!O2314&lt;Reference!$E$6),5,IF(AND('Client Info'!O2314&gt;=Reference!$E$6,'Client Info'!O2314&lt;Reference!$E$7),15,IF(Reference!$E$7&lt;='Client Info'!O2314,25))))</f>
        <v>0</v>
      </c>
      <c r="F2314" s="19">
        <f>IF(OR('Client Info'!R2314=Reference!$B$4,'Client Info'!R2314=Reference!$B$5,'Client Info'!R2314=Reference!$B$6),25,0)</f>
        <v>0</v>
      </c>
      <c r="G2314" s="19">
        <f t="shared" si="37"/>
        <v>0</v>
      </c>
      <c r="H2314" s="19" t="e">
        <v>#N/A</v>
      </c>
    </row>
    <row r="2315" spans="1:8" x14ac:dyDescent="0.35">
      <c r="A2315" s="7" t="e">
        <f>VLOOKUP(B2315,'Client Info'!$A:$B,2, FALSE)</f>
        <v>#N/A</v>
      </c>
      <c r="B2315" s="19">
        <f>'Client Info'!A2315</f>
        <v>0</v>
      </c>
      <c r="C2315" s="19" t="str">
        <f>(IF('Client Info'!M2315="","",(IF(YEARFRAC('Client Info'!M2315,Reference!$C$4)&lt;1,0,IF(AND(YEARFRAC('Client Info'!M2315,Reference!$C$4)&gt;=1,YEARFRAC('Client Info'!M2315,Reference!$C$4)&lt;=3),5,IF(AND(YEARFRAC('Client Info'!M2315,Reference!$C$4)&gt;=4,YEARFRAC('Client Info'!M2315,Reference!$C$4)&lt;=7),15,IF(YEARFRAC('Client Info'!M2315,Reference!$C$4)&gt;=8,25,IF(YEARFRAC('Client Info'!M2315,Reference!$C$4)=YEARFRAC('Client Info'!M2315,Reference!$C$4),0,0))))))))</f>
        <v/>
      </c>
      <c r="D2315" s="19">
        <f>IF(OR('Client Info'!J2315=Reference!$A$7),0,IF(OR(Reference!$A$5='Client Info'!J2315, 'Client Info'!J2315=Reference!$A$19,'Client Info'!J2315=Reference!$A$23,'Client Info'!J2315=Reference!$A$12),25, IF(OR('Client Info'!J2315=Reference!$A$6, 'Client Info'!J2315=Reference!$A$16),15, IF(OR('Client Info'!J2315=Reference!$A$4,'Client Info'!J2315=Reference!$A$13,'Client Info'!J2315=Reference!$A$17,),5,0))))</f>
        <v>0</v>
      </c>
      <c r="E2315" s="19">
        <f>IF('Client Info'!O2315&lt;Reference!$E$5,0,IF(AND('Client Info'!O2315&gt;=Reference!$E$5,'Client Info'!O2315&lt;Reference!$E$6),5,IF(AND('Client Info'!O2315&gt;=Reference!$E$6,'Client Info'!O2315&lt;Reference!$E$7),15,IF(Reference!$E$7&lt;='Client Info'!O2315,25))))</f>
        <v>0</v>
      </c>
      <c r="F2315" s="19">
        <f>IF(OR('Client Info'!R2315=Reference!$B$4,'Client Info'!R2315=Reference!$B$5,'Client Info'!R2315=Reference!$B$6),25,0)</f>
        <v>0</v>
      </c>
      <c r="G2315" s="19">
        <f t="shared" si="37"/>
        <v>0</v>
      </c>
      <c r="H2315" s="19" t="e">
        <v>#N/A</v>
      </c>
    </row>
    <row r="2316" spans="1:8" x14ac:dyDescent="0.35">
      <c r="A2316" s="7" t="e">
        <f>VLOOKUP(B2316,'Client Info'!$A:$B,2, FALSE)</f>
        <v>#N/A</v>
      </c>
      <c r="B2316" s="19">
        <f>'Client Info'!A2316</f>
        <v>0</v>
      </c>
      <c r="C2316" s="19" t="str">
        <f>(IF('Client Info'!M2316="","",(IF(YEARFRAC('Client Info'!M2316,Reference!$C$4)&lt;1,0,IF(AND(YEARFRAC('Client Info'!M2316,Reference!$C$4)&gt;=1,YEARFRAC('Client Info'!M2316,Reference!$C$4)&lt;=3),5,IF(AND(YEARFRAC('Client Info'!M2316,Reference!$C$4)&gt;=4,YEARFRAC('Client Info'!M2316,Reference!$C$4)&lt;=7),15,IF(YEARFRAC('Client Info'!M2316,Reference!$C$4)&gt;=8,25,IF(YEARFRAC('Client Info'!M2316,Reference!$C$4)=YEARFRAC('Client Info'!M2316,Reference!$C$4),0,0))))))))</f>
        <v/>
      </c>
      <c r="D2316" s="19">
        <f>IF(OR('Client Info'!J2316=Reference!$A$7),0,IF(OR(Reference!$A$5='Client Info'!J2316, 'Client Info'!J2316=Reference!$A$19,'Client Info'!J2316=Reference!$A$23,'Client Info'!J2316=Reference!$A$12),25, IF(OR('Client Info'!J2316=Reference!$A$6, 'Client Info'!J2316=Reference!$A$16),15, IF(OR('Client Info'!J2316=Reference!$A$4,'Client Info'!J2316=Reference!$A$13,'Client Info'!J2316=Reference!$A$17,),5,0))))</f>
        <v>0</v>
      </c>
      <c r="E2316" s="19">
        <f>IF('Client Info'!O2316&lt;Reference!$E$5,0,IF(AND('Client Info'!O2316&gt;=Reference!$E$5,'Client Info'!O2316&lt;Reference!$E$6),5,IF(AND('Client Info'!O2316&gt;=Reference!$E$6,'Client Info'!O2316&lt;Reference!$E$7),15,IF(Reference!$E$7&lt;='Client Info'!O2316,25))))</f>
        <v>0</v>
      </c>
      <c r="F2316" s="19">
        <f>IF(OR('Client Info'!R2316=Reference!$B$4,'Client Info'!R2316=Reference!$B$5,'Client Info'!R2316=Reference!$B$6),25,0)</f>
        <v>0</v>
      </c>
      <c r="G2316" s="19">
        <f t="shared" si="37"/>
        <v>0</v>
      </c>
      <c r="H2316" s="19" t="e">
        <v>#N/A</v>
      </c>
    </row>
    <row r="2317" spans="1:8" x14ac:dyDescent="0.35">
      <c r="A2317" s="7" t="e">
        <f>VLOOKUP(B2317,'Client Info'!$A:$B,2, FALSE)</f>
        <v>#N/A</v>
      </c>
      <c r="B2317" s="19">
        <f>'Client Info'!A2317</f>
        <v>0</v>
      </c>
      <c r="C2317" s="19" t="str">
        <f>(IF('Client Info'!M2317="","",(IF(YEARFRAC('Client Info'!M2317,Reference!$C$4)&lt;1,0,IF(AND(YEARFRAC('Client Info'!M2317,Reference!$C$4)&gt;=1,YEARFRAC('Client Info'!M2317,Reference!$C$4)&lt;=3),5,IF(AND(YEARFRAC('Client Info'!M2317,Reference!$C$4)&gt;=4,YEARFRAC('Client Info'!M2317,Reference!$C$4)&lt;=7),15,IF(YEARFRAC('Client Info'!M2317,Reference!$C$4)&gt;=8,25,IF(YEARFRAC('Client Info'!M2317,Reference!$C$4)=YEARFRAC('Client Info'!M2317,Reference!$C$4),0,0))))))))</f>
        <v/>
      </c>
      <c r="D2317" s="19">
        <f>IF(OR('Client Info'!J2317=Reference!$A$7),0,IF(OR(Reference!$A$5='Client Info'!J2317, 'Client Info'!J2317=Reference!$A$19,'Client Info'!J2317=Reference!$A$23,'Client Info'!J2317=Reference!$A$12),25, IF(OR('Client Info'!J2317=Reference!$A$6, 'Client Info'!J2317=Reference!$A$16),15, IF(OR('Client Info'!J2317=Reference!$A$4,'Client Info'!J2317=Reference!$A$13,'Client Info'!J2317=Reference!$A$17,),5,0))))</f>
        <v>0</v>
      </c>
      <c r="E2317" s="19">
        <f>IF('Client Info'!O2317&lt;Reference!$E$5,0,IF(AND('Client Info'!O2317&gt;=Reference!$E$5,'Client Info'!O2317&lt;Reference!$E$6),5,IF(AND('Client Info'!O2317&gt;=Reference!$E$6,'Client Info'!O2317&lt;Reference!$E$7),15,IF(Reference!$E$7&lt;='Client Info'!O2317,25))))</f>
        <v>0</v>
      </c>
      <c r="F2317" s="19">
        <f>IF(OR('Client Info'!R2317=Reference!$B$4,'Client Info'!R2317=Reference!$B$5,'Client Info'!R2317=Reference!$B$6),25,0)</f>
        <v>0</v>
      </c>
      <c r="G2317" s="19">
        <f t="shared" si="37"/>
        <v>0</v>
      </c>
      <c r="H2317" s="19" t="e">
        <v>#N/A</v>
      </c>
    </row>
    <row r="2318" spans="1:8" x14ac:dyDescent="0.35">
      <c r="A2318" s="7" t="e">
        <f>VLOOKUP(B2318,'Client Info'!$A:$B,2, FALSE)</f>
        <v>#N/A</v>
      </c>
      <c r="B2318" s="19">
        <f>'Client Info'!A2318</f>
        <v>0</v>
      </c>
      <c r="C2318" s="19" t="str">
        <f>(IF('Client Info'!M2318="","",(IF(YEARFRAC('Client Info'!M2318,Reference!$C$4)&lt;1,0,IF(AND(YEARFRAC('Client Info'!M2318,Reference!$C$4)&gt;=1,YEARFRAC('Client Info'!M2318,Reference!$C$4)&lt;=3),5,IF(AND(YEARFRAC('Client Info'!M2318,Reference!$C$4)&gt;=4,YEARFRAC('Client Info'!M2318,Reference!$C$4)&lt;=7),15,IF(YEARFRAC('Client Info'!M2318,Reference!$C$4)&gt;=8,25,IF(YEARFRAC('Client Info'!M2318,Reference!$C$4)=YEARFRAC('Client Info'!M2318,Reference!$C$4),0,0))))))))</f>
        <v/>
      </c>
      <c r="D2318" s="19">
        <f>IF(OR('Client Info'!J2318=Reference!$A$7),0,IF(OR(Reference!$A$5='Client Info'!J2318, 'Client Info'!J2318=Reference!$A$19,'Client Info'!J2318=Reference!$A$23,'Client Info'!J2318=Reference!$A$12),25, IF(OR('Client Info'!J2318=Reference!$A$6, 'Client Info'!J2318=Reference!$A$16),15, IF(OR('Client Info'!J2318=Reference!$A$4,'Client Info'!J2318=Reference!$A$13,'Client Info'!J2318=Reference!$A$17,),5,0))))</f>
        <v>0</v>
      </c>
      <c r="E2318" s="19">
        <f>IF('Client Info'!O2318&lt;Reference!$E$5,0,IF(AND('Client Info'!O2318&gt;=Reference!$E$5,'Client Info'!O2318&lt;Reference!$E$6),5,IF(AND('Client Info'!O2318&gt;=Reference!$E$6,'Client Info'!O2318&lt;Reference!$E$7),15,IF(Reference!$E$7&lt;='Client Info'!O2318,25))))</f>
        <v>0</v>
      </c>
      <c r="F2318" s="19">
        <f>IF(OR('Client Info'!R2318=Reference!$B$4,'Client Info'!R2318=Reference!$B$5,'Client Info'!R2318=Reference!$B$6),25,0)</f>
        <v>0</v>
      </c>
      <c r="G2318" s="19">
        <f t="shared" si="37"/>
        <v>0</v>
      </c>
      <c r="H2318" s="19" t="e">
        <v>#N/A</v>
      </c>
    </row>
    <row r="2319" spans="1:8" x14ac:dyDescent="0.35">
      <c r="A2319" s="7" t="e">
        <f>VLOOKUP(B2319,'Client Info'!$A:$B,2, FALSE)</f>
        <v>#N/A</v>
      </c>
      <c r="B2319" s="19">
        <f>'Client Info'!A2319</f>
        <v>0</v>
      </c>
      <c r="C2319" s="19" t="str">
        <f>(IF('Client Info'!M2319="","",(IF(YEARFRAC('Client Info'!M2319,Reference!$C$4)&lt;1,0,IF(AND(YEARFRAC('Client Info'!M2319,Reference!$C$4)&gt;=1,YEARFRAC('Client Info'!M2319,Reference!$C$4)&lt;=3),5,IF(AND(YEARFRAC('Client Info'!M2319,Reference!$C$4)&gt;=4,YEARFRAC('Client Info'!M2319,Reference!$C$4)&lt;=7),15,IF(YEARFRAC('Client Info'!M2319,Reference!$C$4)&gt;=8,25,IF(YEARFRAC('Client Info'!M2319,Reference!$C$4)=YEARFRAC('Client Info'!M2319,Reference!$C$4),0,0))))))))</f>
        <v/>
      </c>
      <c r="D2319" s="19">
        <f>IF(OR('Client Info'!J2319=Reference!$A$7),0,IF(OR(Reference!$A$5='Client Info'!J2319, 'Client Info'!J2319=Reference!$A$19,'Client Info'!J2319=Reference!$A$23,'Client Info'!J2319=Reference!$A$12),25, IF(OR('Client Info'!J2319=Reference!$A$6, 'Client Info'!J2319=Reference!$A$16),15, IF(OR('Client Info'!J2319=Reference!$A$4,'Client Info'!J2319=Reference!$A$13,'Client Info'!J2319=Reference!$A$17,),5,0))))</f>
        <v>0</v>
      </c>
      <c r="E2319" s="19">
        <f>IF('Client Info'!O2319&lt;Reference!$E$5,0,IF(AND('Client Info'!O2319&gt;=Reference!$E$5,'Client Info'!O2319&lt;Reference!$E$6),5,IF(AND('Client Info'!O2319&gt;=Reference!$E$6,'Client Info'!O2319&lt;Reference!$E$7),15,IF(Reference!$E$7&lt;='Client Info'!O2319,25))))</f>
        <v>0</v>
      </c>
      <c r="F2319" s="19">
        <f>IF(OR('Client Info'!R2319=Reference!$B$4,'Client Info'!R2319=Reference!$B$5,'Client Info'!R2319=Reference!$B$6),25,0)</f>
        <v>0</v>
      </c>
      <c r="G2319" s="19">
        <f t="shared" si="37"/>
        <v>0</v>
      </c>
      <c r="H2319" s="19" t="e">
        <v>#N/A</v>
      </c>
    </row>
    <row r="2320" spans="1:8" x14ac:dyDescent="0.35">
      <c r="A2320" s="7" t="e">
        <f>VLOOKUP(B2320,'Client Info'!$A:$B,2, FALSE)</f>
        <v>#N/A</v>
      </c>
      <c r="B2320" s="19">
        <f>'Client Info'!A2320</f>
        <v>0</v>
      </c>
      <c r="C2320" s="19" t="str">
        <f>(IF('Client Info'!M2320="","",(IF(YEARFRAC('Client Info'!M2320,Reference!$C$4)&lt;1,0,IF(AND(YEARFRAC('Client Info'!M2320,Reference!$C$4)&gt;=1,YEARFRAC('Client Info'!M2320,Reference!$C$4)&lt;=3),5,IF(AND(YEARFRAC('Client Info'!M2320,Reference!$C$4)&gt;=4,YEARFRAC('Client Info'!M2320,Reference!$C$4)&lt;=7),15,IF(YEARFRAC('Client Info'!M2320,Reference!$C$4)&gt;=8,25,IF(YEARFRAC('Client Info'!M2320,Reference!$C$4)=YEARFRAC('Client Info'!M2320,Reference!$C$4),0,0))))))))</f>
        <v/>
      </c>
      <c r="D2320" s="19">
        <f>IF(OR('Client Info'!J2320=Reference!$A$7),0,IF(OR(Reference!$A$5='Client Info'!J2320, 'Client Info'!J2320=Reference!$A$19,'Client Info'!J2320=Reference!$A$23,'Client Info'!J2320=Reference!$A$12),25, IF(OR('Client Info'!J2320=Reference!$A$6, 'Client Info'!J2320=Reference!$A$16),15, IF(OR('Client Info'!J2320=Reference!$A$4,'Client Info'!J2320=Reference!$A$13,'Client Info'!J2320=Reference!$A$17,),5,0))))</f>
        <v>0</v>
      </c>
      <c r="E2320" s="19">
        <f>IF('Client Info'!O2320&lt;Reference!$E$5,0,IF(AND('Client Info'!O2320&gt;=Reference!$E$5,'Client Info'!O2320&lt;Reference!$E$6),5,IF(AND('Client Info'!O2320&gt;=Reference!$E$6,'Client Info'!O2320&lt;Reference!$E$7),15,IF(Reference!$E$7&lt;='Client Info'!O2320,25))))</f>
        <v>0</v>
      </c>
      <c r="F2320" s="19">
        <f>IF(OR('Client Info'!R2320=Reference!$B$4,'Client Info'!R2320=Reference!$B$5,'Client Info'!R2320=Reference!$B$6),25,0)</f>
        <v>0</v>
      </c>
      <c r="G2320" s="19">
        <f t="shared" si="37"/>
        <v>0</v>
      </c>
      <c r="H2320" s="19" t="e">
        <v>#N/A</v>
      </c>
    </row>
    <row r="2321" spans="1:8" x14ac:dyDescent="0.35">
      <c r="A2321" s="7" t="e">
        <f>VLOOKUP(B2321,'Client Info'!$A:$B,2, FALSE)</f>
        <v>#N/A</v>
      </c>
      <c r="B2321" s="19">
        <f>'Client Info'!A2321</f>
        <v>0</v>
      </c>
      <c r="C2321" s="19" t="str">
        <f>(IF('Client Info'!M2321="","",(IF(YEARFRAC('Client Info'!M2321,Reference!$C$4)&lt;1,0,IF(AND(YEARFRAC('Client Info'!M2321,Reference!$C$4)&gt;=1,YEARFRAC('Client Info'!M2321,Reference!$C$4)&lt;=3),5,IF(AND(YEARFRAC('Client Info'!M2321,Reference!$C$4)&gt;=4,YEARFRAC('Client Info'!M2321,Reference!$C$4)&lt;=7),15,IF(YEARFRAC('Client Info'!M2321,Reference!$C$4)&gt;=8,25,IF(YEARFRAC('Client Info'!M2321,Reference!$C$4)=YEARFRAC('Client Info'!M2321,Reference!$C$4),0,0))))))))</f>
        <v/>
      </c>
      <c r="D2321" s="19">
        <f>IF(OR('Client Info'!J2321=Reference!$A$7),0,IF(OR(Reference!$A$5='Client Info'!J2321, 'Client Info'!J2321=Reference!$A$19,'Client Info'!J2321=Reference!$A$23,'Client Info'!J2321=Reference!$A$12),25, IF(OR('Client Info'!J2321=Reference!$A$6, 'Client Info'!J2321=Reference!$A$16),15, IF(OR('Client Info'!J2321=Reference!$A$4,'Client Info'!J2321=Reference!$A$13,'Client Info'!J2321=Reference!$A$17,),5,0))))</f>
        <v>0</v>
      </c>
      <c r="E2321" s="19">
        <f>IF('Client Info'!O2321&lt;Reference!$E$5,0,IF(AND('Client Info'!O2321&gt;=Reference!$E$5,'Client Info'!O2321&lt;Reference!$E$6),5,IF(AND('Client Info'!O2321&gt;=Reference!$E$6,'Client Info'!O2321&lt;Reference!$E$7),15,IF(Reference!$E$7&lt;='Client Info'!O2321,25))))</f>
        <v>0</v>
      </c>
      <c r="F2321" s="19">
        <f>IF(OR('Client Info'!R2321=Reference!$B$4,'Client Info'!R2321=Reference!$B$5,'Client Info'!R2321=Reference!$B$6),25,0)</f>
        <v>0</v>
      </c>
      <c r="G2321" s="19">
        <f t="shared" si="37"/>
        <v>0</v>
      </c>
      <c r="H2321" s="19" t="e">
        <v>#N/A</v>
      </c>
    </row>
    <row r="2322" spans="1:8" x14ac:dyDescent="0.35">
      <c r="A2322" s="7" t="e">
        <f>VLOOKUP(B2322,'Client Info'!$A:$B,2, FALSE)</f>
        <v>#N/A</v>
      </c>
      <c r="B2322" s="19">
        <f>'Client Info'!A2322</f>
        <v>0</v>
      </c>
      <c r="C2322" s="19" t="str">
        <f>(IF('Client Info'!M2322="","",(IF(YEARFRAC('Client Info'!M2322,Reference!$C$4)&lt;1,0,IF(AND(YEARFRAC('Client Info'!M2322,Reference!$C$4)&gt;=1,YEARFRAC('Client Info'!M2322,Reference!$C$4)&lt;=3),5,IF(AND(YEARFRAC('Client Info'!M2322,Reference!$C$4)&gt;=4,YEARFRAC('Client Info'!M2322,Reference!$C$4)&lt;=7),15,IF(YEARFRAC('Client Info'!M2322,Reference!$C$4)&gt;=8,25,IF(YEARFRAC('Client Info'!M2322,Reference!$C$4)=YEARFRAC('Client Info'!M2322,Reference!$C$4),0,0))))))))</f>
        <v/>
      </c>
      <c r="D2322" s="19">
        <f>IF(OR('Client Info'!J2322=Reference!$A$7),0,IF(OR(Reference!$A$5='Client Info'!J2322, 'Client Info'!J2322=Reference!$A$19,'Client Info'!J2322=Reference!$A$23,'Client Info'!J2322=Reference!$A$12),25, IF(OR('Client Info'!J2322=Reference!$A$6, 'Client Info'!J2322=Reference!$A$16),15, IF(OR('Client Info'!J2322=Reference!$A$4,'Client Info'!J2322=Reference!$A$13,'Client Info'!J2322=Reference!$A$17,),5,0))))</f>
        <v>0</v>
      </c>
      <c r="E2322" s="19">
        <f>IF('Client Info'!O2322&lt;Reference!$E$5,0,IF(AND('Client Info'!O2322&gt;=Reference!$E$5,'Client Info'!O2322&lt;Reference!$E$6),5,IF(AND('Client Info'!O2322&gt;=Reference!$E$6,'Client Info'!O2322&lt;Reference!$E$7),15,IF(Reference!$E$7&lt;='Client Info'!O2322,25))))</f>
        <v>0</v>
      </c>
      <c r="F2322" s="19">
        <f>IF(OR('Client Info'!R2322=Reference!$B$4,'Client Info'!R2322=Reference!$B$5,'Client Info'!R2322=Reference!$B$6),25,0)</f>
        <v>0</v>
      </c>
      <c r="G2322" s="19">
        <f t="shared" si="37"/>
        <v>0</v>
      </c>
      <c r="H2322" s="19" t="e">
        <v>#N/A</v>
      </c>
    </row>
    <row r="2323" spans="1:8" x14ac:dyDescent="0.35">
      <c r="A2323" s="7" t="e">
        <f>VLOOKUP(B2323,'Client Info'!$A:$B,2, FALSE)</f>
        <v>#N/A</v>
      </c>
      <c r="B2323" s="19">
        <f>'Client Info'!A2323</f>
        <v>0</v>
      </c>
      <c r="C2323" s="19" t="str">
        <f>(IF('Client Info'!M2323="","",(IF(YEARFRAC('Client Info'!M2323,Reference!$C$4)&lt;1,0,IF(AND(YEARFRAC('Client Info'!M2323,Reference!$C$4)&gt;=1,YEARFRAC('Client Info'!M2323,Reference!$C$4)&lt;=3),5,IF(AND(YEARFRAC('Client Info'!M2323,Reference!$C$4)&gt;=4,YEARFRAC('Client Info'!M2323,Reference!$C$4)&lt;=7),15,IF(YEARFRAC('Client Info'!M2323,Reference!$C$4)&gt;=8,25,IF(YEARFRAC('Client Info'!M2323,Reference!$C$4)=YEARFRAC('Client Info'!M2323,Reference!$C$4),0,0))))))))</f>
        <v/>
      </c>
      <c r="D2323" s="19">
        <f>IF(OR('Client Info'!J2323=Reference!$A$7),0,IF(OR(Reference!$A$5='Client Info'!J2323, 'Client Info'!J2323=Reference!$A$19,'Client Info'!J2323=Reference!$A$23,'Client Info'!J2323=Reference!$A$12),25, IF(OR('Client Info'!J2323=Reference!$A$6, 'Client Info'!J2323=Reference!$A$16),15, IF(OR('Client Info'!J2323=Reference!$A$4,'Client Info'!J2323=Reference!$A$13,'Client Info'!J2323=Reference!$A$17,),5,0))))</f>
        <v>0</v>
      </c>
      <c r="E2323" s="19">
        <f>IF('Client Info'!O2323&lt;Reference!$E$5,0,IF(AND('Client Info'!O2323&gt;=Reference!$E$5,'Client Info'!O2323&lt;Reference!$E$6),5,IF(AND('Client Info'!O2323&gt;=Reference!$E$6,'Client Info'!O2323&lt;Reference!$E$7),15,IF(Reference!$E$7&lt;='Client Info'!O2323,25))))</f>
        <v>0</v>
      </c>
      <c r="F2323" s="19">
        <f>IF(OR('Client Info'!R2323=Reference!$B$4,'Client Info'!R2323=Reference!$B$5,'Client Info'!R2323=Reference!$B$6),25,0)</f>
        <v>0</v>
      </c>
      <c r="G2323" s="19">
        <f t="shared" si="37"/>
        <v>0</v>
      </c>
      <c r="H2323" s="19" t="e">
        <v>#N/A</v>
      </c>
    </row>
    <row r="2324" spans="1:8" x14ac:dyDescent="0.35">
      <c r="A2324" s="7" t="e">
        <f>VLOOKUP(B2324,'Client Info'!$A:$B,2, FALSE)</f>
        <v>#N/A</v>
      </c>
      <c r="B2324" s="19">
        <f>'Client Info'!A2324</f>
        <v>0</v>
      </c>
      <c r="C2324" s="19" t="str">
        <f>(IF('Client Info'!M2324="","",(IF(YEARFRAC('Client Info'!M2324,Reference!$C$4)&lt;1,0,IF(AND(YEARFRAC('Client Info'!M2324,Reference!$C$4)&gt;=1,YEARFRAC('Client Info'!M2324,Reference!$C$4)&lt;=3),5,IF(AND(YEARFRAC('Client Info'!M2324,Reference!$C$4)&gt;=4,YEARFRAC('Client Info'!M2324,Reference!$C$4)&lt;=7),15,IF(YEARFRAC('Client Info'!M2324,Reference!$C$4)&gt;=8,25,IF(YEARFRAC('Client Info'!M2324,Reference!$C$4)=YEARFRAC('Client Info'!M2324,Reference!$C$4),0,0))))))))</f>
        <v/>
      </c>
      <c r="D2324" s="19">
        <f>IF(OR('Client Info'!J2324=Reference!$A$7),0,IF(OR(Reference!$A$5='Client Info'!J2324, 'Client Info'!J2324=Reference!$A$19,'Client Info'!J2324=Reference!$A$23,'Client Info'!J2324=Reference!$A$12),25, IF(OR('Client Info'!J2324=Reference!$A$6, 'Client Info'!J2324=Reference!$A$16),15, IF(OR('Client Info'!J2324=Reference!$A$4,'Client Info'!J2324=Reference!$A$13,'Client Info'!J2324=Reference!$A$17,),5,0))))</f>
        <v>0</v>
      </c>
      <c r="E2324" s="19">
        <f>IF('Client Info'!O2324&lt;Reference!$E$5,0,IF(AND('Client Info'!O2324&gt;=Reference!$E$5,'Client Info'!O2324&lt;Reference!$E$6),5,IF(AND('Client Info'!O2324&gt;=Reference!$E$6,'Client Info'!O2324&lt;Reference!$E$7),15,IF(Reference!$E$7&lt;='Client Info'!O2324,25))))</f>
        <v>0</v>
      </c>
      <c r="F2324" s="19">
        <f>IF(OR('Client Info'!R2324=Reference!$B$4,'Client Info'!R2324=Reference!$B$5,'Client Info'!R2324=Reference!$B$6),25,0)</f>
        <v>0</v>
      </c>
      <c r="G2324" s="19">
        <f t="shared" si="37"/>
        <v>0</v>
      </c>
      <c r="H2324" s="19" t="e">
        <v>#N/A</v>
      </c>
    </row>
    <row r="2325" spans="1:8" x14ac:dyDescent="0.35">
      <c r="A2325" s="7" t="e">
        <f>VLOOKUP(B2325,'Client Info'!$A:$B,2, FALSE)</f>
        <v>#N/A</v>
      </c>
      <c r="B2325" s="19">
        <f>'Client Info'!A2325</f>
        <v>0</v>
      </c>
      <c r="C2325" s="19" t="str">
        <f>(IF('Client Info'!M2325="","",(IF(YEARFRAC('Client Info'!M2325,Reference!$C$4)&lt;1,0,IF(AND(YEARFRAC('Client Info'!M2325,Reference!$C$4)&gt;=1,YEARFRAC('Client Info'!M2325,Reference!$C$4)&lt;=3),5,IF(AND(YEARFRAC('Client Info'!M2325,Reference!$C$4)&gt;=4,YEARFRAC('Client Info'!M2325,Reference!$C$4)&lt;=7),15,IF(YEARFRAC('Client Info'!M2325,Reference!$C$4)&gt;=8,25,IF(YEARFRAC('Client Info'!M2325,Reference!$C$4)=YEARFRAC('Client Info'!M2325,Reference!$C$4),0,0))))))))</f>
        <v/>
      </c>
      <c r="D2325" s="19">
        <f>IF(OR('Client Info'!J2325=Reference!$A$7),0,IF(OR(Reference!$A$5='Client Info'!J2325, 'Client Info'!J2325=Reference!$A$19,'Client Info'!J2325=Reference!$A$23,'Client Info'!J2325=Reference!$A$12),25, IF(OR('Client Info'!J2325=Reference!$A$6, 'Client Info'!J2325=Reference!$A$16),15, IF(OR('Client Info'!J2325=Reference!$A$4,'Client Info'!J2325=Reference!$A$13,'Client Info'!J2325=Reference!$A$17,),5,0))))</f>
        <v>0</v>
      </c>
      <c r="E2325" s="19">
        <f>IF('Client Info'!O2325&lt;Reference!$E$5,0,IF(AND('Client Info'!O2325&gt;=Reference!$E$5,'Client Info'!O2325&lt;Reference!$E$6),5,IF(AND('Client Info'!O2325&gt;=Reference!$E$6,'Client Info'!O2325&lt;Reference!$E$7),15,IF(Reference!$E$7&lt;='Client Info'!O2325,25))))</f>
        <v>0</v>
      </c>
      <c r="F2325" s="19">
        <f>IF(OR('Client Info'!R2325=Reference!$B$4,'Client Info'!R2325=Reference!$B$5,'Client Info'!R2325=Reference!$B$6),25,0)</f>
        <v>0</v>
      </c>
      <c r="G2325" s="19">
        <f t="shared" si="37"/>
        <v>0</v>
      </c>
      <c r="H2325" s="19" t="e">
        <v>#N/A</v>
      </c>
    </row>
    <row r="2326" spans="1:8" x14ac:dyDescent="0.35">
      <c r="A2326" s="7" t="e">
        <f>VLOOKUP(B2326,'Client Info'!$A:$B,2, FALSE)</f>
        <v>#N/A</v>
      </c>
      <c r="B2326" s="19">
        <f>'Client Info'!A2326</f>
        <v>0</v>
      </c>
      <c r="C2326" s="19" t="str">
        <f>(IF('Client Info'!M2326="","",(IF(YEARFRAC('Client Info'!M2326,Reference!$C$4)&lt;1,0,IF(AND(YEARFRAC('Client Info'!M2326,Reference!$C$4)&gt;=1,YEARFRAC('Client Info'!M2326,Reference!$C$4)&lt;=3),5,IF(AND(YEARFRAC('Client Info'!M2326,Reference!$C$4)&gt;=4,YEARFRAC('Client Info'!M2326,Reference!$C$4)&lt;=7),15,IF(YEARFRAC('Client Info'!M2326,Reference!$C$4)&gt;=8,25,IF(YEARFRAC('Client Info'!M2326,Reference!$C$4)=YEARFRAC('Client Info'!M2326,Reference!$C$4),0,0))))))))</f>
        <v/>
      </c>
      <c r="D2326" s="19">
        <f>IF(OR('Client Info'!J2326=Reference!$A$7),0,IF(OR(Reference!$A$5='Client Info'!J2326, 'Client Info'!J2326=Reference!$A$19,'Client Info'!J2326=Reference!$A$23,'Client Info'!J2326=Reference!$A$12),25, IF(OR('Client Info'!J2326=Reference!$A$6, 'Client Info'!J2326=Reference!$A$16),15, IF(OR('Client Info'!J2326=Reference!$A$4,'Client Info'!J2326=Reference!$A$13,'Client Info'!J2326=Reference!$A$17,),5,0))))</f>
        <v>0</v>
      </c>
      <c r="E2326" s="19">
        <f>IF('Client Info'!O2326&lt;Reference!$E$5,0,IF(AND('Client Info'!O2326&gt;=Reference!$E$5,'Client Info'!O2326&lt;Reference!$E$6),5,IF(AND('Client Info'!O2326&gt;=Reference!$E$6,'Client Info'!O2326&lt;Reference!$E$7),15,IF(Reference!$E$7&lt;='Client Info'!O2326,25))))</f>
        <v>0</v>
      </c>
      <c r="F2326" s="19">
        <f>IF(OR('Client Info'!R2326=Reference!$B$4,'Client Info'!R2326=Reference!$B$5,'Client Info'!R2326=Reference!$B$6),25,0)</f>
        <v>0</v>
      </c>
      <c r="G2326" s="19">
        <f t="shared" si="37"/>
        <v>0</v>
      </c>
      <c r="H2326" s="19" t="e">
        <v>#N/A</v>
      </c>
    </row>
    <row r="2327" spans="1:8" x14ac:dyDescent="0.35">
      <c r="A2327" s="7" t="e">
        <f>VLOOKUP(B2327,'Client Info'!$A:$B,2, FALSE)</f>
        <v>#N/A</v>
      </c>
      <c r="B2327" s="19">
        <f>'Client Info'!A2327</f>
        <v>0</v>
      </c>
      <c r="C2327" s="19" t="str">
        <f>(IF('Client Info'!M2327="","",(IF(YEARFRAC('Client Info'!M2327,Reference!$C$4)&lt;1,0,IF(AND(YEARFRAC('Client Info'!M2327,Reference!$C$4)&gt;=1,YEARFRAC('Client Info'!M2327,Reference!$C$4)&lt;=3),5,IF(AND(YEARFRAC('Client Info'!M2327,Reference!$C$4)&gt;=4,YEARFRAC('Client Info'!M2327,Reference!$C$4)&lt;=7),15,IF(YEARFRAC('Client Info'!M2327,Reference!$C$4)&gt;=8,25,IF(YEARFRAC('Client Info'!M2327,Reference!$C$4)=YEARFRAC('Client Info'!M2327,Reference!$C$4),0,0))))))))</f>
        <v/>
      </c>
      <c r="D2327" s="19">
        <f>IF(OR('Client Info'!J2327=Reference!$A$7),0,IF(OR(Reference!$A$5='Client Info'!J2327, 'Client Info'!J2327=Reference!$A$19,'Client Info'!J2327=Reference!$A$23,'Client Info'!J2327=Reference!$A$12),25, IF(OR('Client Info'!J2327=Reference!$A$6, 'Client Info'!J2327=Reference!$A$16),15, IF(OR('Client Info'!J2327=Reference!$A$4,'Client Info'!J2327=Reference!$A$13,'Client Info'!J2327=Reference!$A$17,),5,0))))</f>
        <v>0</v>
      </c>
      <c r="E2327" s="19">
        <f>IF('Client Info'!O2327&lt;Reference!$E$5,0,IF(AND('Client Info'!O2327&gt;=Reference!$E$5,'Client Info'!O2327&lt;Reference!$E$6),5,IF(AND('Client Info'!O2327&gt;=Reference!$E$6,'Client Info'!O2327&lt;Reference!$E$7),15,IF(Reference!$E$7&lt;='Client Info'!O2327,25))))</f>
        <v>0</v>
      </c>
      <c r="F2327" s="19">
        <f>IF(OR('Client Info'!R2327=Reference!$B$4,'Client Info'!R2327=Reference!$B$5,'Client Info'!R2327=Reference!$B$6),25,0)</f>
        <v>0</v>
      </c>
      <c r="G2327" s="19">
        <f t="shared" si="37"/>
        <v>0</v>
      </c>
      <c r="H2327" s="19" t="e">
        <v>#N/A</v>
      </c>
    </row>
    <row r="2328" spans="1:8" x14ac:dyDescent="0.35">
      <c r="A2328" s="7" t="e">
        <f>VLOOKUP(B2328,'Client Info'!$A:$B,2, FALSE)</f>
        <v>#N/A</v>
      </c>
      <c r="B2328" s="19">
        <f>'Client Info'!A2328</f>
        <v>0</v>
      </c>
      <c r="C2328" s="19" t="str">
        <f>(IF('Client Info'!M2328="","",(IF(YEARFRAC('Client Info'!M2328,Reference!$C$4)&lt;1,0,IF(AND(YEARFRAC('Client Info'!M2328,Reference!$C$4)&gt;=1,YEARFRAC('Client Info'!M2328,Reference!$C$4)&lt;=3),5,IF(AND(YEARFRAC('Client Info'!M2328,Reference!$C$4)&gt;=4,YEARFRAC('Client Info'!M2328,Reference!$C$4)&lt;=7),15,IF(YEARFRAC('Client Info'!M2328,Reference!$C$4)&gt;=8,25,IF(YEARFRAC('Client Info'!M2328,Reference!$C$4)=YEARFRAC('Client Info'!M2328,Reference!$C$4),0,0))))))))</f>
        <v/>
      </c>
      <c r="D2328" s="19">
        <f>IF(OR('Client Info'!J2328=Reference!$A$7),0,IF(OR(Reference!$A$5='Client Info'!J2328, 'Client Info'!J2328=Reference!$A$19,'Client Info'!J2328=Reference!$A$23,'Client Info'!J2328=Reference!$A$12),25, IF(OR('Client Info'!J2328=Reference!$A$6, 'Client Info'!J2328=Reference!$A$16),15, IF(OR('Client Info'!J2328=Reference!$A$4,'Client Info'!J2328=Reference!$A$13,'Client Info'!J2328=Reference!$A$17,),5,0))))</f>
        <v>0</v>
      </c>
      <c r="E2328" s="19">
        <f>IF('Client Info'!O2328&lt;Reference!$E$5,0,IF(AND('Client Info'!O2328&gt;=Reference!$E$5,'Client Info'!O2328&lt;Reference!$E$6),5,IF(AND('Client Info'!O2328&gt;=Reference!$E$6,'Client Info'!O2328&lt;Reference!$E$7),15,IF(Reference!$E$7&lt;='Client Info'!O2328,25))))</f>
        <v>0</v>
      </c>
      <c r="F2328" s="19">
        <f>IF(OR('Client Info'!R2328=Reference!$B$4,'Client Info'!R2328=Reference!$B$5,'Client Info'!R2328=Reference!$B$6),25,0)</f>
        <v>0</v>
      </c>
      <c r="G2328" s="19">
        <f t="shared" si="37"/>
        <v>0</v>
      </c>
      <c r="H2328" s="19" t="e">
        <v>#N/A</v>
      </c>
    </row>
    <row r="2329" spans="1:8" x14ac:dyDescent="0.35">
      <c r="A2329" s="7" t="e">
        <f>VLOOKUP(B2329,'Client Info'!$A:$B,2, FALSE)</f>
        <v>#N/A</v>
      </c>
      <c r="B2329" s="19">
        <f>'Client Info'!A2329</f>
        <v>0</v>
      </c>
      <c r="C2329" s="19" t="str">
        <f>(IF('Client Info'!M2329="","",(IF(YEARFRAC('Client Info'!M2329,Reference!$C$4)&lt;1,0,IF(AND(YEARFRAC('Client Info'!M2329,Reference!$C$4)&gt;=1,YEARFRAC('Client Info'!M2329,Reference!$C$4)&lt;=3),5,IF(AND(YEARFRAC('Client Info'!M2329,Reference!$C$4)&gt;=4,YEARFRAC('Client Info'!M2329,Reference!$C$4)&lt;=7),15,IF(YEARFRAC('Client Info'!M2329,Reference!$C$4)&gt;=8,25,IF(YEARFRAC('Client Info'!M2329,Reference!$C$4)=YEARFRAC('Client Info'!M2329,Reference!$C$4),0,0))))))))</f>
        <v/>
      </c>
      <c r="D2329" s="19">
        <f>IF(OR('Client Info'!J2329=Reference!$A$7),0,IF(OR(Reference!$A$5='Client Info'!J2329, 'Client Info'!J2329=Reference!$A$19,'Client Info'!J2329=Reference!$A$23,'Client Info'!J2329=Reference!$A$12),25, IF(OR('Client Info'!J2329=Reference!$A$6, 'Client Info'!J2329=Reference!$A$16),15, IF(OR('Client Info'!J2329=Reference!$A$4,'Client Info'!J2329=Reference!$A$13,'Client Info'!J2329=Reference!$A$17,),5,0))))</f>
        <v>0</v>
      </c>
      <c r="E2329" s="19">
        <f>IF('Client Info'!O2329&lt;Reference!$E$5,0,IF(AND('Client Info'!O2329&gt;=Reference!$E$5,'Client Info'!O2329&lt;Reference!$E$6),5,IF(AND('Client Info'!O2329&gt;=Reference!$E$6,'Client Info'!O2329&lt;Reference!$E$7),15,IF(Reference!$E$7&lt;='Client Info'!O2329,25))))</f>
        <v>0</v>
      </c>
      <c r="F2329" s="19">
        <f>IF(OR('Client Info'!R2329=Reference!$B$4,'Client Info'!R2329=Reference!$B$5,'Client Info'!R2329=Reference!$B$6),25,0)</f>
        <v>0</v>
      </c>
      <c r="G2329" s="19">
        <f t="shared" si="37"/>
        <v>0</v>
      </c>
      <c r="H2329" s="19" t="e">
        <v>#N/A</v>
      </c>
    </row>
    <row r="2330" spans="1:8" x14ac:dyDescent="0.35">
      <c r="A2330" s="7" t="e">
        <f>VLOOKUP(B2330,'Client Info'!$A:$B,2, FALSE)</f>
        <v>#N/A</v>
      </c>
      <c r="B2330" s="19">
        <f>'Client Info'!A2330</f>
        <v>0</v>
      </c>
      <c r="C2330" s="19" t="str">
        <f>(IF('Client Info'!M2330="","",(IF(YEARFRAC('Client Info'!M2330,Reference!$C$4)&lt;1,0,IF(AND(YEARFRAC('Client Info'!M2330,Reference!$C$4)&gt;=1,YEARFRAC('Client Info'!M2330,Reference!$C$4)&lt;=3),5,IF(AND(YEARFRAC('Client Info'!M2330,Reference!$C$4)&gt;=4,YEARFRAC('Client Info'!M2330,Reference!$C$4)&lt;=7),15,IF(YEARFRAC('Client Info'!M2330,Reference!$C$4)&gt;=8,25,IF(YEARFRAC('Client Info'!M2330,Reference!$C$4)=YEARFRAC('Client Info'!M2330,Reference!$C$4),0,0))))))))</f>
        <v/>
      </c>
      <c r="D2330" s="19">
        <f>IF(OR('Client Info'!J2330=Reference!$A$7),0,IF(OR(Reference!$A$5='Client Info'!J2330, 'Client Info'!J2330=Reference!$A$19,'Client Info'!J2330=Reference!$A$23,'Client Info'!J2330=Reference!$A$12),25, IF(OR('Client Info'!J2330=Reference!$A$6, 'Client Info'!J2330=Reference!$A$16),15, IF(OR('Client Info'!J2330=Reference!$A$4,'Client Info'!J2330=Reference!$A$13,'Client Info'!J2330=Reference!$A$17,),5,0))))</f>
        <v>0</v>
      </c>
      <c r="E2330" s="19">
        <f>IF('Client Info'!O2330&lt;Reference!$E$5,0,IF(AND('Client Info'!O2330&gt;=Reference!$E$5,'Client Info'!O2330&lt;Reference!$E$6),5,IF(AND('Client Info'!O2330&gt;=Reference!$E$6,'Client Info'!O2330&lt;Reference!$E$7),15,IF(Reference!$E$7&lt;='Client Info'!O2330,25))))</f>
        <v>0</v>
      </c>
      <c r="F2330" s="19">
        <f>IF(OR('Client Info'!R2330=Reference!$B$4,'Client Info'!R2330=Reference!$B$5,'Client Info'!R2330=Reference!$B$6),25,0)</f>
        <v>0</v>
      </c>
      <c r="G2330" s="19">
        <f t="shared" si="37"/>
        <v>0</v>
      </c>
      <c r="H2330" s="19" t="e">
        <v>#N/A</v>
      </c>
    </row>
    <row r="2331" spans="1:8" x14ac:dyDescent="0.35">
      <c r="A2331" s="7" t="e">
        <f>VLOOKUP(B2331,'Client Info'!$A:$B,2, FALSE)</f>
        <v>#N/A</v>
      </c>
      <c r="B2331" s="19">
        <f>'Client Info'!A2331</f>
        <v>0</v>
      </c>
      <c r="C2331" s="19" t="str">
        <f>(IF('Client Info'!M2331="","",(IF(YEARFRAC('Client Info'!M2331,Reference!$C$4)&lt;1,0,IF(AND(YEARFRAC('Client Info'!M2331,Reference!$C$4)&gt;=1,YEARFRAC('Client Info'!M2331,Reference!$C$4)&lt;=3),5,IF(AND(YEARFRAC('Client Info'!M2331,Reference!$C$4)&gt;=4,YEARFRAC('Client Info'!M2331,Reference!$C$4)&lt;=7),15,IF(YEARFRAC('Client Info'!M2331,Reference!$C$4)&gt;=8,25,IF(YEARFRAC('Client Info'!M2331,Reference!$C$4)=YEARFRAC('Client Info'!M2331,Reference!$C$4),0,0))))))))</f>
        <v/>
      </c>
      <c r="D2331" s="19">
        <f>IF(OR('Client Info'!J2331=Reference!$A$7),0,IF(OR(Reference!$A$5='Client Info'!J2331, 'Client Info'!J2331=Reference!$A$19,'Client Info'!J2331=Reference!$A$23,'Client Info'!J2331=Reference!$A$12),25, IF(OR('Client Info'!J2331=Reference!$A$6, 'Client Info'!J2331=Reference!$A$16),15, IF(OR('Client Info'!J2331=Reference!$A$4,'Client Info'!J2331=Reference!$A$13,'Client Info'!J2331=Reference!$A$17,),5,0))))</f>
        <v>0</v>
      </c>
      <c r="E2331" s="19">
        <f>IF('Client Info'!O2331&lt;Reference!$E$5,0,IF(AND('Client Info'!O2331&gt;=Reference!$E$5,'Client Info'!O2331&lt;Reference!$E$6),5,IF(AND('Client Info'!O2331&gt;=Reference!$E$6,'Client Info'!O2331&lt;Reference!$E$7),15,IF(Reference!$E$7&lt;='Client Info'!O2331,25))))</f>
        <v>0</v>
      </c>
      <c r="F2331" s="19">
        <f>IF(OR('Client Info'!R2331=Reference!$B$4,'Client Info'!R2331=Reference!$B$5,'Client Info'!R2331=Reference!$B$6),25,0)</f>
        <v>0</v>
      </c>
      <c r="G2331" s="19">
        <f t="shared" si="37"/>
        <v>0</v>
      </c>
      <c r="H2331" s="19" t="e">
        <v>#N/A</v>
      </c>
    </row>
    <row r="2332" spans="1:8" x14ac:dyDescent="0.35">
      <c r="A2332" s="7" t="e">
        <f>VLOOKUP(B2332,'Client Info'!$A:$B,2, FALSE)</f>
        <v>#N/A</v>
      </c>
      <c r="B2332" s="19">
        <f>'Client Info'!A2332</f>
        <v>0</v>
      </c>
      <c r="C2332" s="19" t="str">
        <f>(IF('Client Info'!M2332="","",(IF(YEARFRAC('Client Info'!M2332,Reference!$C$4)&lt;1,0,IF(AND(YEARFRAC('Client Info'!M2332,Reference!$C$4)&gt;=1,YEARFRAC('Client Info'!M2332,Reference!$C$4)&lt;=3),5,IF(AND(YEARFRAC('Client Info'!M2332,Reference!$C$4)&gt;=4,YEARFRAC('Client Info'!M2332,Reference!$C$4)&lt;=7),15,IF(YEARFRAC('Client Info'!M2332,Reference!$C$4)&gt;=8,25,IF(YEARFRAC('Client Info'!M2332,Reference!$C$4)=YEARFRAC('Client Info'!M2332,Reference!$C$4),0,0))))))))</f>
        <v/>
      </c>
      <c r="D2332" s="19">
        <f>IF(OR('Client Info'!J2332=Reference!$A$7),0,IF(OR(Reference!$A$5='Client Info'!J2332, 'Client Info'!J2332=Reference!$A$19,'Client Info'!J2332=Reference!$A$23,'Client Info'!J2332=Reference!$A$12),25, IF(OR('Client Info'!J2332=Reference!$A$6, 'Client Info'!J2332=Reference!$A$16),15, IF(OR('Client Info'!J2332=Reference!$A$4,'Client Info'!J2332=Reference!$A$13,'Client Info'!J2332=Reference!$A$17,),5,0))))</f>
        <v>0</v>
      </c>
      <c r="E2332" s="19">
        <f>IF('Client Info'!O2332&lt;Reference!$E$5,0,IF(AND('Client Info'!O2332&gt;=Reference!$E$5,'Client Info'!O2332&lt;Reference!$E$6),5,IF(AND('Client Info'!O2332&gt;=Reference!$E$6,'Client Info'!O2332&lt;Reference!$E$7),15,IF(Reference!$E$7&lt;='Client Info'!O2332,25))))</f>
        <v>0</v>
      </c>
      <c r="F2332" s="19">
        <f>IF(OR('Client Info'!R2332=Reference!$B$4,'Client Info'!R2332=Reference!$B$5,'Client Info'!R2332=Reference!$B$6),25,0)</f>
        <v>0</v>
      </c>
      <c r="G2332" s="19">
        <f t="shared" ref="G2332:G2395" si="38">SUM(C2332:F2332)</f>
        <v>0</v>
      </c>
      <c r="H2332" s="19" t="e">
        <v>#N/A</v>
      </c>
    </row>
    <row r="2333" spans="1:8" x14ac:dyDescent="0.35">
      <c r="A2333" s="7" t="e">
        <f>VLOOKUP(B2333,'Client Info'!$A:$B,2, FALSE)</f>
        <v>#N/A</v>
      </c>
      <c r="B2333" s="19">
        <f>'Client Info'!A2333</f>
        <v>0</v>
      </c>
      <c r="C2333" s="19" t="str">
        <f>(IF('Client Info'!M2333="","",(IF(YEARFRAC('Client Info'!M2333,Reference!$C$4)&lt;1,0,IF(AND(YEARFRAC('Client Info'!M2333,Reference!$C$4)&gt;=1,YEARFRAC('Client Info'!M2333,Reference!$C$4)&lt;=3),5,IF(AND(YEARFRAC('Client Info'!M2333,Reference!$C$4)&gt;=4,YEARFRAC('Client Info'!M2333,Reference!$C$4)&lt;=7),15,IF(YEARFRAC('Client Info'!M2333,Reference!$C$4)&gt;=8,25,IF(YEARFRAC('Client Info'!M2333,Reference!$C$4)=YEARFRAC('Client Info'!M2333,Reference!$C$4),0,0))))))))</f>
        <v/>
      </c>
      <c r="D2333" s="19">
        <f>IF(OR('Client Info'!J2333=Reference!$A$7),0,IF(OR(Reference!$A$5='Client Info'!J2333, 'Client Info'!J2333=Reference!$A$19,'Client Info'!J2333=Reference!$A$23,'Client Info'!J2333=Reference!$A$12),25, IF(OR('Client Info'!J2333=Reference!$A$6, 'Client Info'!J2333=Reference!$A$16),15, IF(OR('Client Info'!J2333=Reference!$A$4,'Client Info'!J2333=Reference!$A$13,'Client Info'!J2333=Reference!$A$17,),5,0))))</f>
        <v>0</v>
      </c>
      <c r="E2333" s="19">
        <f>IF('Client Info'!O2333&lt;Reference!$E$5,0,IF(AND('Client Info'!O2333&gt;=Reference!$E$5,'Client Info'!O2333&lt;Reference!$E$6),5,IF(AND('Client Info'!O2333&gt;=Reference!$E$6,'Client Info'!O2333&lt;Reference!$E$7),15,IF(Reference!$E$7&lt;='Client Info'!O2333,25))))</f>
        <v>0</v>
      </c>
      <c r="F2333" s="19">
        <f>IF(OR('Client Info'!R2333=Reference!$B$4,'Client Info'!R2333=Reference!$B$5,'Client Info'!R2333=Reference!$B$6),25,0)</f>
        <v>0</v>
      </c>
      <c r="G2333" s="19">
        <f t="shared" si="38"/>
        <v>0</v>
      </c>
      <c r="H2333" s="19" t="e">
        <v>#N/A</v>
      </c>
    </row>
    <row r="2334" spans="1:8" x14ac:dyDescent="0.35">
      <c r="A2334" s="7" t="e">
        <f>VLOOKUP(B2334,'Client Info'!$A:$B,2, FALSE)</f>
        <v>#N/A</v>
      </c>
      <c r="B2334" s="19">
        <f>'Client Info'!A2334</f>
        <v>0</v>
      </c>
      <c r="C2334" s="19" t="str">
        <f>(IF('Client Info'!M2334="","",(IF(YEARFRAC('Client Info'!M2334,Reference!$C$4)&lt;1,0,IF(AND(YEARFRAC('Client Info'!M2334,Reference!$C$4)&gt;=1,YEARFRAC('Client Info'!M2334,Reference!$C$4)&lt;=3),5,IF(AND(YEARFRAC('Client Info'!M2334,Reference!$C$4)&gt;=4,YEARFRAC('Client Info'!M2334,Reference!$C$4)&lt;=7),15,IF(YEARFRAC('Client Info'!M2334,Reference!$C$4)&gt;=8,25,IF(YEARFRAC('Client Info'!M2334,Reference!$C$4)=YEARFRAC('Client Info'!M2334,Reference!$C$4),0,0))))))))</f>
        <v/>
      </c>
      <c r="D2334" s="19">
        <f>IF(OR('Client Info'!J2334=Reference!$A$7),0,IF(OR(Reference!$A$5='Client Info'!J2334, 'Client Info'!J2334=Reference!$A$19,'Client Info'!J2334=Reference!$A$23,'Client Info'!J2334=Reference!$A$12),25, IF(OR('Client Info'!J2334=Reference!$A$6, 'Client Info'!J2334=Reference!$A$16),15, IF(OR('Client Info'!J2334=Reference!$A$4,'Client Info'!J2334=Reference!$A$13,'Client Info'!J2334=Reference!$A$17,),5,0))))</f>
        <v>0</v>
      </c>
      <c r="E2334" s="19">
        <f>IF('Client Info'!O2334&lt;Reference!$E$5,0,IF(AND('Client Info'!O2334&gt;=Reference!$E$5,'Client Info'!O2334&lt;Reference!$E$6),5,IF(AND('Client Info'!O2334&gt;=Reference!$E$6,'Client Info'!O2334&lt;Reference!$E$7),15,IF(Reference!$E$7&lt;='Client Info'!O2334,25))))</f>
        <v>0</v>
      </c>
      <c r="F2334" s="19">
        <f>IF(OR('Client Info'!R2334=Reference!$B$4,'Client Info'!R2334=Reference!$B$5,'Client Info'!R2334=Reference!$B$6),25,0)</f>
        <v>0</v>
      </c>
      <c r="G2334" s="19">
        <f t="shared" si="38"/>
        <v>0</v>
      </c>
      <c r="H2334" s="19" t="e">
        <v>#N/A</v>
      </c>
    </row>
    <row r="2335" spans="1:8" x14ac:dyDescent="0.35">
      <c r="A2335" s="7" t="e">
        <f>VLOOKUP(B2335,'Client Info'!$A:$B,2, FALSE)</f>
        <v>#N/A</v>
      </c>
      <c r="B2335" s="19">
        <f>'Client Info'!A2335</f>
        <v>0</v>
      </c>
      <c r="C2335" s="19" t="str">
        <f>(IF('Client Info'!M2335="","",(IF(YEARFRAC('Client Info'!M2335,Reference!$C$4)&lt;1,0,IF(AND(YEARFRAC('Client Info'!M2335,Reference!$C$4)&gt;=1,YEARFRAC('Client Info'!M2335,Reference!$C$4)&lt;=3),5,IF(AND(YEARFRAC('Client Info'!M2335,Reference!$C$4)&gt;=4,YEARFRAC('Client Info'!M2335,Reference!$C$4)&lt;=7),15,IF(YEARFRAC('Client Info'!M2335,Reference!$C$4)&gt;=8,25,IF(YEARFRAC('Client Info'!M2335,Reference!$C$4)=YEARFRAC('Client Info'!M2335,Reference!$C$4),0,0))))))))</f>
        <v/>
      </c>
      <c r="D2335" s="19">
        <f>IF(OR('Client Info'!J2335=Reference!$A$7),0,IF(OR(Reference!$A$5='Client Info'!J2335, 'Client Info'!J2335=Reference!$A$19,'Client Info'!J2335=Reference!$A$23,'Client Info'!J2335=Reference!$A$12),25, IF(OR('Client Info'!J2335=Reference!$A$6, 'Client Info'!J2335=Reference!$A$16),15, IF(OR('Client Info'!J2335=Reference!$A$4,'Client Info'!J2335=Reference!$A$13,'Client Info'!J2335=Reference!$A$17,),5,0))))</f>
        <v>0</v>
      </c>
      <c r="E2335" s="19">
        <f>IF('Client Info'!O2335&lt;Reference!$E$5,0,IF(AND('Client Info'!O2335&gt;=Reference!$E$5,'Client Info'!O2335&lt;Reference!$E$6),5,IF(AND('Client Info'!O2335&gt;=Reference!$E$6,'Client Info'!O2335&lt;Reference!$E$7),15,IF(Reference!$E$7&lt;='Client Info'!O2335,25))))</f>
        <v>0</v>
      </c>
      <c r="F2335" s="19">
        <f>IF(OR('Client Info'!R2335=Reference!$B$4,'Client Info'!R2335=Reference!$B$5,'Client Info'!R2335=Reference!$B$6),25,0)</f>
        <v>0</v>
      </c>
      <c r="G2335" s="19">
        <f t="shared" si="38"/>
        <v>0</v>
      </c>
      <c r="H2335" s="19" t="e">
        <v>#N/A</v>
      </c>
    </row>
    <row r="2336" spans="1:8" x14ac:dyDescent="0.35">
      <c r="A2336" s="7" t="e">
        <f>VLOOKUP(B2336,'Client Info'!$A:$B,2, FALSE)</f>
        <v>#N/A</v>
      </c>
      <c r="B2336" s="19">
        <f>'Client Info'!A2336</f>
        <v>0</v>
      </c>
      <c r="C2336" s="19" t="str">
        <f>(IF('Client Info'!M2336="","",(IF(YEARFRAC('Client Info'!M2336,Reference!$C$4)&lt;1,0,IF(AND(YEARFRAC('Client Info'!M2336,Reference!$C$4)&gt;=1,YEARFRAC('Client Info'!M2336,Reference!$C$4)&lt;=3),5,IF(AND(YEARFRAC('Client Info'!M2336,Reference!$C$4)&gt;=4,YEARFRAC('Client Info'!M2336,Reference!$C$4)&lt;=7),15,IF(YEARFRAC('Client Info'!M2336,Reference!$C$4)&gt;=8,25,IF(YEARFRAC('Client Info'!M2336,Reference!$C$4)=YEARFRAC('Client Info'!M2336,Reference!$C$4),0,0))))))))</f>
        <v/>
      </c>
      <c r="D2336" s="19">
        <f>IF(OR('Client Info'!J2336=Reference!$A$7),0,IF(OR(Reference!$A$5='Client Info'!J2336, 'Client Info'!J2336=Reference!$A$19,'Client Info'!J2336=Reference!$A$23,'Client Info'!J2336=Reference!$A$12),25, IF(OR('Client Info'!J2336=Reference!$A$6, 'Client Info'!J2336=Reference!$A$16),15, IF(OR('Client Info'!J2336=Reference!$A$4,'Client Info'!J2336=Reference!$A$13,'Client Info'!J2336=Reference!$A$17,),5,0))))</f>
        <v>0</v>
      </c>
      <c r="E2336" s="19">
        <f>IF('Client Info'!O2336&lt;Reference!$E$5,0,IF(AND('Client Info'!O2336&gt;=Reference!$E$5,'Client Info'!O2336&lt;Reference!$E$6),5,IF(AND('Client Info'!O2336&gt;=Reference!$E$6,'Client Info'!O2336&lt;Reference!$E$7),15,IF(Reference!$E$7&lt;='Client Info'!O2336,25))))</f>
        <v>0</v>
      </c>
      <c r="F2336" s="19">
        <f>IF(OR('Client Info'!R2336=Reference!$B$4,'Client Info'!R2336=Reference!$B$5,'Client Info'!R2336=Reference!$B$6),25,0)</f>
        <v>0</v>
      </c>
      <c r="G2336" s="19">
        <f t="shared" si="38"/>
        <v>0</v>
      </c>
      <c r="H2336" s="19" t="e">
        <v>#N/A</v>
      </c>
    </row>
    <row r="2337" spans="1:8" x14ac:dyDescent="0.35">
      <c r="A2337" s="7" t="e">
        <f>VLOOKUP(B2337,'Client Info'!$A:$B,2, FALSE)</f>
        <v>#N/A</v>
      </c>
      <c r="B2337" s="19">
        <f>'Client Info'!A2337</f>
        <v>0</v>
      </c>
      <c r="C2337" s="19" t="str">
        <f>(IF('Client Info'!M2337="","",(IF(YEARFRAC('Client Info'!M2337,Reference!$C$4)&lt;1,0,IF(AND(YEARFRAC('Client Info'!M2337,Reference!$C$4)&gt;=1,YEARFRAC('Client Info'!M2337,Reference!$C$4)&lt;=3),5,IF(AND(YEARFRAC('Client Info'!M2337,Reference!$C$4)&gt;=4,YEARFRAC('Client Info'!M2337,Reference!$C$4)&lt;=7),15,IF(YEARFRAC('Client Info'!M2337,Reference!$C$4)&gt;=8,25,IF(YEARFRAC('Client Info'!M2337,Reference!$C$4)=YEARFRAC('Client Info'!M2337,Reference!$C$4),0,0))))))))</f>
        <v/>
      </c>
      <c r="D2337" s="19">
        <f>IF(OR('Client Info'!J2337=Reference!$A$7),0,IF(OR(Reference!$A$5='Client Info'!J2337, 'Client Info'!J2337=Reference!$A$19,'Client Info'!J2337=Reference!$A$23,'Client Info'!J2337=Reference!$A$12),25, IF(OR('Client Info'!J2337=Reference!$A$6, 'Client Info'!J2337=Reference!$A$16),15, IF(OR('Client Info'!J2337=Reference!$A$4,'Client Info'!J2337=Reference!$A$13,'Client Info'!J2337=Reference!$A$17,),5,0))))</f>
        <v>0</v>
      </c>
      <c r="E2337" s="19">
        <f>IF('Client Info'!O2337&lt;Reference!$E$5,0,IF(AND('Client Info'!O2337&gt;=Reference!$E$5,'Client Info'!O2337&lt;Reference!$E$6),5,IF(AND('Client Info'!O2337&gt;=Reference!$E$6,'Client Info'!O2337&lt;Reference!$E$7),15,IF(Reference!$E$7&lt;='Client Info'!O2337,25))))</f>
        <v>0</v>
      </c>
      <c r="F2337" s="19">
        <f>IF(OR('Client Info'!R2337=Reference!$B$4,'Client Info'!R2337=Reference!$B$5,'Client Info'!R2337=Reference!$B$6),25,0)</f>
        <v>0</v>
      </c>
      <c r="G2337" s="19">
        <f t="shared" si="38"/>
        <v>0</v>
      </c>
      <c r="H2337" s="19" t="e">
        <v>#N/A</v>
      </c>
    </row>
    <row r="2338" spans="1:8" x14ac:dyDescent="0.35">
      <c r="A2338" s="7" t="e">
        <f>VLOOKUP(B2338,'Client Info'!$A:$B,2, FALSE)</f>
        <v>#N/A</v>
      </c>
      <c r="B2338" s="19">
        <f>'Client Info'!A2338</f>
        <v>0</v>
      </c>
      <c r="C2338" s="19" t="str">
        <f>(IF('Client Info'!M2338="","",(IF(YEARFRAC('Client Info'!M2338,Reference!$C$4)&lt;1,0,IF(AND(YEARFRAC('Client Info'!M2338,Reference!$C$4)&gt;=1,YEARFRAC('Client Info'!M2338,Reference!$C$4)&lt;=3),5,IF(AND(YEARFRAC('Client Info'!M2338,Reference!$C$4)&gt;=4,YEARFRAC('Client Info'!M2338,Reference!$C$4)&lt;=7),15,IF(YEARFRAC('Client Info'!M2338,Reference!$C$4)&gt;=8,25,IF(YEARFRAC('Client Info'!M2338,Reference!$C$4)=YEARFRAC('Client Info'!M2338,Reference!$C$4),0,0))))))))</f>
        <v/>
      </c>
      <c r="D2338" s="19">
        <f>IF(OR('Client Info'!J2338=Reference!$A$7),0,IF(OR(Reference!$A$5='Client Info'!J2338, 'Client Info'!J2338=Reference!$A$19,'Client Info'!J2338=Reference!$A$23,'Client Info'!J2338=Reference!$A$12),25, IF(OR('Client Info'!J2338=Reference!$A$6, 'Client Info'!J2338=Reference!$A$16),15, IF(OR('Client Info'!J2338=Reference!$A$4,'Client Info'!J2338=Reference!$A$13,'Client Info'!J2338=Reference!$A$17,),5,0))))</f>
        <v>0</v>
      </c>
      <c r="E2338" s="19">
        <f>IF('Client Info'!O2338&lt;Reference!$E$5,0,IF(AND('Client Info'!O2338&gt;=Reference!$E$5,'Client Info'!O2338&lt;Reference!$E$6),5,IF(AND('Client Info'!O2338&gt;=Reference!$E$6,'Client Info'!O2338&lt;Reference!$E$7),15,IF(Reference!$E$7&lt;='Client Info'!O2338,25))))</f>
        <v>0</v>
      </c>
      <c r="F2338" s="19">
        <f>IF(OR('Client Info'!R2338=Reference!$B$4,'Client Info'!R2338=Reference!$B$5,'Client Info'!R2338=Reference!$B$6),25,0)</f>
        <v>0</v>
      </c>
      <c r="G2338" s="19">
        <f t="shared" si="38"/>
        <v>0</v>
      </c>
      <c r="H2338" s="19" t="e">
        <v>#N/A</v>
      </c>
    </row>
    <row r="2339" spans="1:8" x14ac:dyDescent="0.35">
      <c r="A2339" s="7" t="e">
        <f>VLOOKUP(B2339,'Client Info'!$A:$B,2, FALSE)</f>
        <v>#N/A</v>
      </c>
      <c r="B2339" s="19">
        <f>'Client Info'!A2339</f>
        <v>0</v>
      </c>
      <c r="C2339" s="19" t="str">
        <f>(IF('Client Info'!M2339="","",(IF(YEARFRAC('Client Info'!M2339,Reference!$C$4)&lt;1,0,IF(AND(YEARFRAC('Client Info'!M2339,Reference!$C$4)&gt;=1,YEARFRAC('Client Info'!M2339,Reference!$C$4)&lt;=3),5,IF(AND(YEARFRAC('Client Info'!M2339,Reference!$C$4)&gt;=4,YEARFRAC('Client Info'!M2339,Reference!$C$4)&lt;=7),15,IF(YEARFRAC('Client Info'!M2339,Reference!$C$4)&gt;=8,25,IF(YEARFRAC('Client Info'!M2339,Reference!$C$4)=YEARFRAC('Client Info'!M2339,Reference!$C$4),0,0))))))))</f>
        <v/>
      </c>
      <c r="D2339" s="19">
        <f>IF(OR('Client Info'!J2339=Reference!$A$7),0,IF(OR(Reference!$A$5='Client Info'!J2339, 'Client Info'!J2339=Reference!$A$19,'Client Info'!J2339=Reference!$A$23,'Client Info'!J2339=Reference!$A$12),25, IF(OR('Client Info'!J2339=Reference!$A$6, 'Client Info'!J2339=Reference!$A$16),15, IF(OR('Client Info'!J2339=Reference!$A$4,'Client Info'!J2339=Reference!$A$13,'Client Info'!J2339=Reference!$A$17,),5,0))))</f>
        <v>0</v>
      </c>
      <c r="E2339" s="19">
        <f>IF('Client Info'!O2339&lt;Reference!$E$5,0,IF(AND('Client Info'!O2339&gt;=Reference!$E$5,'Client Info'!O2339&lt;Reference!$E$6),5,IF(AND('Client Info'!O2339&gt;=Reference!$E$6,'Client Info'!O2339&lt;Reference!$E$7),15,IF(Reference!$E$7&lt;='Client Info'!O2339,25))))</f>
        <v>0</v>
      </c>
      <c r="F2339" s="19">
        <f>IF(OR('Client Info'!R2339=Reference!$B$4,'Client Info'!R2339=Reference!$B$5,'Client Info'!R2339=Reference!$B$6),25,0)</f>
        <v>0</v>
      </c>
      <c r="G2339" s="19">
        <f t="shared" si="38"/>
        <v>0</v>
      </c>
      <c r="H2339" s="19" t="e">
        <v>#N/A</v>
      </c>
    </row>
    <row r="2340" spans="1:8" x14ac:dyDescent="0.35">
      <c r="A2340" s="7" t="e">
        <f>VLOOKUP(B2340,'Client Info'!$A:$B,2, FALSE)</f>
        <v>#N/A</v>
      </c>
      <c r="B2340" s="19">
        <f>'Client Info'!A2340</f>
        <v>0</v>
      </c>
      <c r="C2340" s="19" t="str">
        <f>(IF('Client Info'!M2340="","",(IF(YEARFRAC('Client Info'!M2340,Reference!$C$4)&lt;1,0,IF(AND(YEARFRAC('Client Info'!M2340,Reference!$C$4)&gt;=1,YEARFRAC('Client Info'!M2340,Reference!$C$4)&lt;=3),5,IF(AND(YEARFRAC('Client Info'!M2340,Reference!$C$4)&gt;=4,YEARFRAC('Client Info'!M2340,Reference!$C$4)&lt;=7),15,IF(YEARFRAC('Client Info'!M2340,Reference!$C$4)&gt;=8,25,IF(YEARFRAC('Client Info'!M2340,Reference!$C$4)=YEARFRAC('Client Info'!M2340,Reference!$C$4),0,0))))))))</f>
        <v/>
      </c>
      <c r="D2340" s="19">
        <f>IF(OR('Client Info'!J2340=Reference!$A$7),0,IF(OR(Reference!$A$5='Client Info'!J2340, 'Client Info'!J2340=Reference!$A$19,'Client Info'!J2340=Reference!$A$23,'Client Info'!J2340=Reference!$A$12),25, IF(OR('Client Info'!J2340=Reference!$A$6, 'Client Info'!J2340=Reference!$A$16),15, IF(OR('Client Info'!J2340=Reference!$A$4,'Client Info'!J2340=Reference!$A$13,'Client Info'!J2340=Reference!$A$17,),5,0))))</f>
        <v>0</v>
      </c>
      <c r="E2340" s="19">
        <f>IF('Client Info'!O2340&lt;Reference!$E$5,0,IF(AND('Client Info'!O2340&gt;=Reference!$E$5,'Client Info'!O2340&lt;Reference!$E$6),5,IF(AND('Client Info'!O2340&gt;=Reference!$E$6,'Client Info'!O2340&lt;Reference!$E$7),15,IF(Reference!$E$7&lt;='Client Info'!O2340,25))))</f>
        <v>0</v>
      </c>
      <c r="F2340" s="19">
        <f>IF(OR('Client Info'!R2340=Reference!$B$4,'Client Info'!R2340=Reference!$B$5,'Client Info'!R2340=Reference!$B$6),25,0)</f>
        <v>0</v>
      </c>
      <c r="G2340" s="19">
        <f t="shared" si="38"/>
        <v>0</v>
      </c>
      <c r="H2340" s="19" t="e">
        <v>#N/A</v>
      </c>
    </row>
    <row r="2341" spans="1:8" x14ac:dyDescent="0.35">
      <c r="A2341" s="7" t="e">
        <f>VLOOKUP(B2341,'Client Info'!$A:$B,2, FALSE)</f>
        <v>#N/A</v>
      </c>
      <c r="B2341" s="19">
        <f>'Client Info'!A2341</f>
        <v>0</v>
      </c>
      <c r="C2341" s="19" t="str">
        <f>(IF('Client Info'!M2341="","",(IF(YEARFRAC('Client Info'!M2341,Reference!$C$4)&lt;1,0,IF(AND(YEARFRAC('Client Info'!M2341,Reference!$C$4)&gt;=1,YEARFRAC('Client Info'!M2341,Reference!$C$4)&lt;=3),5,IF(AND(YEARFRAC('Client Info'!M2341,Reference!$C$4)&gt;=4,YEARFRAC('Client Info'!M2341,Reference!$C$4)&lt;=7),15,IF(YEARFRAC('Client Info'!M2341,Reference!$C$4)&gt;=8,25,IF(YEARFRAC('Client Info'!M2341,Reference!$C$4)=YEARFRAC('Client Info'!M2341,Reference!$C$4),0,0))))))))</f>
        <v/>
      </c>
      <c r="D2341" s="19">
        <f>IF(OR('Client Info'!J2341=Reference!$A$7),0,IF(OR(Reference!$A$5='Client Info'!J2341, 'Client Info'!J2341=Reference!$A$19,'Client Info'!J2341=Reference!$A$23,'Client Info'!J2341=Reference!$A$12),25, IF(OR('Client Info'!J2341=Reference!$A$6, 'Client Info'!J2341=Reference!$A$16),15, IF(OR('Client Info'!J2341=Reference!$A$4,'Client Info'!J2341=Reference!$A$13,'Client Info'!J2341=Reference!$A$17,),5,0))))</f>
        <v>0</v>
      </c>
      <c r="E2341" s="19">
        <f>IF('Client Info'!O2341&lt;Reference!$E$5,0,IF(AND('Client Info'!O2341&gt;=Reference!$E$5,'Client Info'!O2341&lt;Reference!$E$6),5,IF(AND('Client Info'!O2341&gt;=Reference!$E$6,'Client Info'!O2341&lt;Reference!$E$7),15,IF(Reference!$E$7&lt;='Client Info'!O2341,25))))</f>
        <v>0</v>
      </c>
      <c r="F2341" s="19">
        <f>IF(OR('Client Info'!R2341=Reference!$B$4,'Client Info'!R2341=Reference!$B$5,'Client Info'!R2341=Reference!$B$6),25,0)</f>
        <v>0</v>
      </c>
      <c r="G2341" s="19">
        <f t="shared" si="38"/>
        <v>0</v>
      </c>
      <c r="H2341" s="19" t="e">
        <v>#N/A</v>
      </c>
    </row>
    <row r="2342" spans="1:8" x14ac:dyDescent="0.35">
      <c r="A2342" s="7" t="e">
        <f>VLOOKUP(B2342,'Client Info'!$A:$B,2, FALSE)</f>
        <v>#N/A</v>
      </c>
      <c r="B2342" s="19">
        <f>'Client Info'!A2342</f>
        <v>0</v>
      </c>
      <c r="C2342" s="19" t="str">
        <f>(IF('Client Info'!M2342="","",(IF(YEARFRAC('Client Info'!M2342,Reference!$C$4)&lt;1,0,IF(AND(YEARFRAC('Client Info'!M2342,Reference!$C$4)&gt;=1,YEARFRAC('Client Info'!M2342,Reference!$C$4)&lt;=3),5,IF(AND(YEARFRAC('Client Info'!M2342,Reference!$C$4)&gt;=4,YEARFRAC('Client Info'!M2342,Reference!$C$4)&lt;=7),15,IF(YEARFRAC('Client Info'!M2342,Reference!$C$4)&gt;=8,25,IF(YEARFRAC('Client Info'!M2342,Reference!$C$4)=YEARFRAC('Client Info'!M2342,Reference!$C$4),0,0))))))))</f>
        <v/>
      </c>
      <c r="D2342" s="19">
        <f>IF(OR('Client Info'!J2342=Reference!$A$7),0,IF(OR(Reference!$A$5='Client Info'!J2342, 'Client Info'!J2342=Reference!$A$19,'Client Info'!J2342=Reference!$A$23,'Client Info'!J2342=Reference!$A$12),25, IF(OR('Client Info'!J2342=Reference!$A$6, 'Client Info'!J2342=Reference!$A$16),15, IF(OR('Client Info'!J2342=Reference!$A$4,'Client Info'!J2342=Reference!$A$13,'Client Info'!J2342=Reference!$A$17,),5,0))))</f>
        <v>0</v>
      </c>
      <c r="E2342" s="19">
        <f>IF('Client Info'!O2342&lt;Reference!$E$5,0,IF(AND('Client Info'!O2342&gt;=Reference!$E$5,'Client Info'!O2342&lt;Reference!$E$6),5,IF(AND('Client Info'!O2342&gt;=Reference!$E$6,'Client Info'!O2342&lt;Reference!$E$7),15,IF(Reference!$E$7&lt;='Client Info'!O2342,25))))</f>
        <v>0</v>
      </c>
      <c r="F2342" s="19">
        <f>IF(OR('Client Info'!R2342=Reference!$B$4,'Client Info'!R2342=Reference!$B$5,'Client Info'!R2342=Reference!$B$6),25,0)</f>
        <v>0</v>
      </c>
      <c r="G2342" s="19">
        <f t="shared" si="38"/>
        <v>0</v>
      </c>
      <c r="H2342" s="19" t="e">
        <v>#N/A</v>
      </c>
    </row>
    <row r="2343" spans="1:8" x14ac:dyDescent="0.35">
      <c r="A2343" s="7" t="e">
        <f>VLOOKUP(B2343,'Client Info'!$A:$B,2, FALSE)</f>
        <v>#N/A</v>
      </c>
      <c r="B2343" s="19">
        <f>'Client Info'!A2343</f>
        <v>0</v>
      </c>
      <c r="C2343" s="19" t="str">
        <f>(IF('Client Info'!M2343="","",(IF(YEARFRAC('Client Info'!M2343,Reference!$C$4)&lt;1,0,IF(AND(YEARFRAC('Client Info'!M2343,Reference!$C$4)&gt;=1,YEARFRAC('Client Info'!M2343,Reference!$C$4)&lt;=3),5,IF(AND(YEARFRAC('Client Info'!M2343,Reference!$C$4)&gt;=4,YEARFRAC('Client Info'!M2343,Reference!$C$4)&lt;=7),15,IF(YEARFRAC('Client Info'!M2343,Reference!$C$4)&gt;=8,25,IF(YEARFRAC('Client Info'!M2343,Reference!$C$4)=YEARFRAC('Client Info'!M2343,Reference!$C$4),0,0))))))))</f>
        <v/>
      </c>
      <c r="D2343" s="19">
        <f>IF(OR('Client Info'!J2343=Reference!$A$7),0,IF(OR(Reference!$A$5='Client Info'!J2343, 'Client Info'!J2343=Reference!$A$19,'Client Info'!J2343=Reference!$A$23,'Client Info'!J2343=Reference!$A$12),25, IF(OR('Client Info'!J2343=Reference!$A$6, 'Client Info'!J2343=Reference!$A$16),15, IF(OR('Client Info'!J2343=Reference!$A$4,'Client Info'!J2343=Reference!$A$13,'Client Info'!J2343=Reference!$A$17,),5,0))))</f>
        <v>0</v>
      </c>
      <c r="E2343" s="19">
        <f>IF('Client Info'!O2343&lt;Reference!$E$5,0,IF(AND('Client Info'!O2343&gt;=Reference!$E$5,'Client Info'!O2343&lt;Reference!$E$6),5,IF(AND('Client Info'!O2343&gt;=Reference!$E$6,'Client Info'!O2343&lt;Reference!$E$7),15,IF(Reference!$E$7&lt;='Client Info'!O2343,25))))</f>
        <v>0</v>
      </c>
      <c r="F2343" s="19">
        <f>IF(OR('Client Info'!R2343=Reference!$B$4,'Client Info'!R2343=Reference!$B$5,'Client Info'!R2343=Reference!$B$6),25,0)</f>
        <v>0</v>
      </c>
      <c r="G2343" s="19">
        <f t="shared" si="38"/>
        <v>0</v>
      </c>
      <c r="H2343" s="19" t="e">
        <v>#N/A</v>
      </c>
    </row>
    <row r="2344" spans="1:8" x14ac:dyDescent="0.35">
      <c r="A2344" s="7" t="e">
        <f>VLOOKUP(B2344,'Client Info'!$A:$B,2, FALSE)</f>
        <v>#N/A</v>
      </c>
      <c r="B2344" s="19">
        <f>'Client Info'!A2344</f>
        <v>0</v>
      </c>
      <c r="C2344" s="19" t="str">
        <f>(IF('Client Info'!M2344="","",(IF(YEARFRAC('Client Info'!M2344,Reference!$C$4)&lt;1,0,IF(AND(YEARFRAC('Client Info'!M2344,Reference!$C$4)&gt;=1,YEARFRAC('Client Info'!M2344,Reference!$C$4)&lt;=3),5,IF(AND(YEARFRAC('Client Info'!M2344,Reference!$C$4)&gt;=4,YEARFRAC('Client Info'!M2344,Reference!$C$4)&lt;=7),15,IF(YEARFRAC('Client Info'!M2344,Reference!$C$4)&gt;=8,25,IF(YEARFRAC('Client Info'!M2344,Reference!$C$4)=YEARFRAC('Client Info'!M2344,Reference!$C$4),0,0))))))))</f>
        <v/>
      </c>
      <c r="D2344" s="19">
        <f>IF(OR('Client Info'!J2344=Reference!$A$7),0,IF(OR(Reference!$A$5='Client Info'!J2344, 'Client Info'!J2344=Reference!$A$19,'Client Info'!J2344=Reference!$A$23,'Client Info'!J2344=Reference!$A$12),25, IF(OR('Client Info'!J2344=Reference!$A$6, 'Client Info'!J2344=Reference!$A$16),15, IF(OR('Client Info'!J2344=Reference!$A$4,'Client Info'!J2344=Reference!$A$13,'Client Info'!J2344=Reference!$A$17,),5,0))))</f>
        <v>0</v>
      </c>
      <c r="E2344" s="19">
        <f>IF('Client Info'!O2344&lt;Reference!$E$5,0,IF(AND('Client Info'!O2344&gt;=Reference!$E$5,'Client Info'!O2344&lt;Reference!$E$6),5,IF(AND('Client Info'!O2344&gt;=Reference!$E$6,'Client Info'!O2344&lt;Reference!$E$7),15,IF(Reference!$E$7&lt;='Client Info'!O2344,25))))</f>
        <v>0</v>
      </c>
      <c r="F2344" s="19">
        <f>IF(OR('Client Info'!R2344=Reference!$B$4,'Client Info'!R2344=Reference!$B$5,'Client Info'!R2344=Reference!$B$6),25,0)</f>
        <v>0</v>
      </c>
      <c r="G2344" s="19">
        <f t="shared" si="38"/>
        <v>0</v>
      </c>
      <c r="H2344" s="19" t="e">
        <v>#N/A</v>
      </c>
    </row>
    <row r="2345" spans="1:8" x14ac:dyDescent="0.35">
      <c r="A2345" s="7" t="e">
        <f>VLOOKUP(B2345,'Client Info'!$A:$B,2, FALSE)</f>
        <v>#N/A</v>
      </c>
      <c r="B2345" s="19">
        <f>'Client Info'!A2345</f>
        <v>0</v>
      </c>
      <c r="C2345" s="19" t="str">
        <f>(IF('Client Info'!M2345="","",(IF(YEARFRAC('Client Info'!M2345,Reference!$C$4)&lt;1,0,IF(AND(YEARFRAC('Client Info'!M2345,Reference!$C$4)&gt;=1,YEARFRAC('Client Info'!M2345,Reference!$C$4)&lt;=3),5,IF(AND(YEARFRAC('Client Info'!M2345,Reference!$C$4)&gt;=4,YEARFRAC('Client Info'!M2345,Reference!$C$4)&lt;=7),15,IF(YEARFRAC('Client Info'!M2345,Reference!$C$4)&gt;=8,25,IF(YEARFRAC('Client Info'!M2345,Reference!$C$4)=YEARFRAC('Client Info'!M2345,Reference!$C$4),0,0))))))))</f>
        <v/>
      </c>
      <c r="D2345" s="19">
        <f>IF(OR('Client Info'!J2345=Reference!$A$7),0,IF(OR(Reference!$A$5='Client Info'!J2345, 'Client Info'!J2345=Reference!$A$19,'Client Info'!J2345=Reference!$A$23,'Client Info'!J2345=Reference!$A$12),25, IF(OR('Client Info'!J2345=Reference!$A$6, 'Client Info'!J2345=Reference!$A$16),15, IF(OR('Client Info'!J2345=Reference!$A$4,'Client Info'!J2345=Reference!$A$13,'Client Info'!J2345=Reference!$A$17,),5,0))))</f>
        <v>0</v>
      </c>
      <c r="E2345" s="19">
        <f>IF('Client Info'!O2345&lt;Reference!$E$5,0,IF(AND('Client Info'!O2345&gt;=Reference!$E$5,'Client Info'!O2345&lt;Reference!$E$6),5,IF(AND('Client Info'!O2345&gt;=Reference!$E$6,'Client Info'!O2345&lt;Reference!$E$7),15,IF(Reference!$E$7&lt;='Client Info'!O2345,25))))</f>
        <v>0</v>
      </c>
      <c r="F2345" s="19">
        <f>IF(OR('Client Info'!R2345=Reference!$B$4,'Client Info'!R2345=Reference!$B$5,'Client Info'!R2345=Reference!$B$6),25,0)</f>
        <v>0</v>
      </c>
      <c r="G2345" s="19">
        <f t="shared" si="38"/>
        <v>0</v>
      </c>
      <c r="H2345" s="19" t="e">
        <v>#N/A</v>
      </c>
    </row>
    <row r="2346" spans="1:8" x14ac:dyDescent="0.35">
      <c r="A2346" s="7" t="e">
        <f>VLOOKUP(B2346,'Client Info'!$A:$B,2, FALSE)</f>
        <v>#N/A</v>
      </c>
      <c r="B2346" s="19">
        <f>'Client Info'!A2346</f>
        <v>0</v>
      </c>
      <c r="C2346" s="19" t="str">
        <f>(IF('Client Info'!M2346="","",(IF(YEARFRAC('Client Info'!M2346,Reference!$C$4)&lt;1,0,IF(AND(YEARFRAC('Client Info'!M2346,Reference!$C$4)&gt;=1,YEARFRAC('Client Info'!M2346,Reference!$C$4)&lt;=3),5,IF(AND(YEARFRAC('Client Info'!M2346,Reference!$C$4)&gt;=4,YEARFRAC('Client Info'!M2346,Reference!$C$4)&lt;=7),15,IF(YEARFRAC('Client Info'!M2346,Reference!$C$4)&gt;=8,25,IF(YEARFRAC('Client Info'!M2346,Reference!$C$4)=YEARFRAC('Client Info'!M2346,Reference!$C$4),0,0))))))))</f>
        <v/>
      </c>
      <c r="D2346" s="19">
        <f>IF(OR('Client Info'!J2346=Reference!$A$7),0,IF(OR(Reference!$A$5='Client Info'!J2346, 'Client Info'!J2346=Reference!$A$19,'Client Info'!J2346=Reference!$A$23,'Client Info'!J2346=Reference!$A$12),25, IF(OR('Client Info'!J2346=Reference!$A$6, 'Client Info'!J2346=Reference!$A$16),15, IF(OR('Client Info'!J2346=Reference!$A$4,'Client Info'!J2346=Reference!$A$13,'Client Info'!J2346=Reference!$A$17,),5,0))))</f>
        <v>0</v>
      </c>
      <c r="E2346" s="19">
        <f>IF('Client Info'!O2346&lt;Reference!$E$5,0,IF(AND('Client Info'!O2346&gt;=Reference!$E$5,'Client Info'!O2346&lt;Reference!$E$6),5,IF(AND('Client Info'!O2346&gt;=Reference!$E$6,'Client Info'!O2346&lt;Reference!$E$7),15,IF(Reference!$E$7&lt;='Client Info'!O2346,25))))</f>
        <v>0</v>
      </c>
      <c r="F2346" s="19">
        <f>IF(OR('Client Info'!R2346=Reference!$B$4,'Client Info'!R2346=Reference!$B$5,'Client Info'!R2346=Reference!$B$6),25,0)</f>
        <v>0</v>
      </c>
      <c r="G2346" s="19">
        <f t="shared" si="38"/>
        <v>0</v>
      </c>
      <c r="H2346" s="19" t="e">
        <v>#N/A</v>
      </c>
    </row>
    <row r="2347" spans="1:8" x14ac:dyDescent="0.35">
      <c r="A2347" s="7" t="e">
        <f>VLOOKUP(B2347,'Client Info'!$A:$B,2, FALSE)</f>
        <v>#N/A</v>
      </c>
      <c r="B2347" s="19">
        <f>'Client Info'!A2347</f>
        <v>0</v>
      </c>
      <c r="C2347" s="19" t="str">
        <f>(IF('Client Info'!M2347="","",(IF(YEARFRAC('Client Info'!M2347,Reference!$C$4)&lt;1,0,IF(AND(YEARFRAC('Client Info'!M2347,Reference!$C$4)&gt;=1,YEARFRAC('Client Info'!M2347,Reference!$C$4)&lt;=3),5,IF(AND(YEARFRAC('Client Info'!M2347,Reference!$C$4)&gt;=4,YEARFRAC('Client Info'!M2347,Reference!$C$4)&lt;=7),15,IF(YEARFRAC('Client Info'!M2347,Reference!$C$4)&gt;=8,25,IF(YEARFRAC('Client Info'!M2347,Reference!$C$4)=YEARFRAC('Client Info'!M2347,Reference!$C$4),0,0))))))))</f>
        <v/>
      </c>
      <c r="D2347" s="19">
        <f>IF(OR('Client Info'!J2347=Reference!$A$7),0,IF(OR(Reference!$A$5='Client Info'!J2347, 'Client Info'!J2347=Reference!$A$19,'Client Info'!J2347=Reference!$A$23,'Client Info'!J2347=Reference!$A$12),25, IF(OR('Client Info'!J2347=Reference!$A$6, 'Client Info'!J2347=Reference!$A$16),15, IF(OR('Client Info'!J2347=Reference!$A$4,'Client Info'!J2347=Reference!$A$13,'Client Info'!J2347=Reference!$A$17,),5,0))))</f>
        <v>0</v>
      </c>
      <c r="E2347" s="19">
        <f>IF('Client Info'!O2347&lt;Reference!$E$5,0,IF(AND('Client Info'!O2347&gt;=Reference!$E$5,'Client Info'!O2347&lt;Reference!$E$6),5,IF(AND('Client Info'!O2347&gt;=Reference!$E$6,'Client Info'!O2347&lt;Reference!$E$7),15,IF(Reference!$E$7&lt;='Client Info'!O2347,25))))</f>
        <v>0</v>
      </c>
      <c r="F2347" s="19">
        <f>IF(OR('Client Info'!R2347=Reference!$B$4,'Client Info'!R2347=Reference!$B$5,'Client Info'!R2347=Reference!$B$6),25,0)</f>
        <v>0</v>
      </c>
      <c r="G2347" s="19">
        <f t="shared" si="38"/>
        <v>0</v>
      </c>
      <c r="H2347" s="19" t="e">
        <v>#N/A</v>
      </c>
    </row>
    <row r="2348" spans="1:8" x14ac:dyDescent="0.35">
      <c r="A2348" s="7" t="e">
        <f>VLOOKUP(B2348,'Client Info'!$A:$B,2, FALSE)</f>
        <v>#N/A</v>
      </c>
      <c r="B2348" s="19">
        <f>'Client Info'!A2348</f>
        <v>0</v>
      </c>
      <c r="C2348" s="19" t="str">
        <f>(IF('Client Info'!M2348="","",(IF(YEARFRAC('Client Info'!M2348,Reference!$C$4)&lt;1,0,IF(AND(YEARFRAC('Client Info'!M2348,Reference!$C$4)&gt;=1,YEARFRAC('Client Info'!M2348,Reference!$C$4)&lt;=3),5,IF(AND(YEARFRAC('Client Info'!M2348,Reference!$C$4)&gt;=4,YEARFRAC('Client Info'!M2348,Reference!$C$4)&lt;=7),15,IF(YEARFRAC('Client Info'!M2348,Reference!$C$4)&gt;=8,25,IF(YEARFRAC('Client Info'!M2348,Reference!$C$4)=YEARFRAC('Client Info'!M2348,Reference!$C$4),0,0))))))))</f>
        <v/>
      </c>
      <c r="D2348" s="19">
        <f>IF(OR('Client Info'!J2348=Reference!$A$7),0,IF(OR(Reference!$A$5='Client Info'!J2348, 'Client Info'!J2348=Reference!$A$19,'Client Info'!J2348=Reference!$A$23,'Client Info'!J2348=Reference!$A$12),25, IF(OR('Client Info'!J2348=Reference!$A$6, 'Client Info'!J2348=Reference!$A$16),15, IF(OR('Client Info'!J2348=Reference!$A$4,'Client Info'!J2348=Reference!$A$13,'Client Info'!J2348=Reference!$A$17,),5,0))))</f>
        <v>0</v>
      </c>
      <c r="E2348" s="19">
        <f>IF('Client Info'!O2348&lt;Reference!$E$5,0,IF(AND('Client Info'!O2348&gt;=Reference!$E$5,'Client Info'!O2348&lt;Reference!$E$6),5,IF(AND('Client Info'!O2348&gt;=Reference!$E$6,'Client Info'!O2348&lt;Reference!$E$7),15,IF(Reference!$E$7&lt;='Client Info'!O2348,25))))</f>
        <v>0</v>
      </c>
      <c r="F2348" s="19">
        <f>IF(OR('Client Info'!R2348=Reference!$B$4,'Client Info'!R2348=Reference!$B$5,'Client Info'!R2348=Reference!$B$6),25,0)</f>
        <v>0</v>
      </c>
      <c r="G2348" s="19">
        <f t="shared" si="38"/>
        <v>0</v>
      </c>
      <c r="H2348" s="19" t="e">
        <v>#N/A</v>
      </c>
    </row>
    <row r="2349" spans="1:8" x14ac:dyDescent="0.35">
      <c r="A2349" s="7" t="e">
        <f>VLOOKUP(B2349,'Client Info'!$A:$B,2, FALSE)</f>
        <v>#N/A</v>
      </c>
      <c r="B2349" s="19">
        <f>'Client Info'!A2349</f>
        <v>0</v>
      </c>
      <c r="C2349" s="19" t="str">
        <f>(IF('Client Info'!M2349="","",(IF(YEARFRAC('Client Info'!M2349,Reference!$C$4)&lt;1,0,IF(AND(YEARFRAC('Client Info'!M2349,Reference!$C$4)&gt;=1,YEARFRAC('Client Info'!M2349,Reference!$C$4)&lt;=3),5,IF(AND(YEARFRAC('Client Info'!M2349,Reference!$C$4)&gt;=4,YEARFRAC('Client Info'!M2349,Reference!$C$4)&lt;=7),15,IF(YEARFRAC('Client Info'!M2349,Reference!$C$4)&gt;=8,25,IF(YEARFRAC('Client Info'!M2349,Reference!$C$4)=YEARFRAC('Client Info'!M2349,Reference!$C$4),0,0))))))))</f>
        <v/>
      </c>
      <c r="D2349" s="19">
        <f>IF(OR('Client Info'!J2349=Reference!$A$7),0,IF(OR(Reference!$A$5='Client Info'!J2349, 'Client Info'!J2349=Reference!$A$19,'Client Info'!J2349=Reference!$A$23,'Client Info'!J2349=Reference!$A$12),25, IF(OR('Client Info'!J2349=Reference!$A$6, 'Client Info'!J2349=Reference!$A$16),15, IF(OR('Client Info'!J2349=Reference!$A$4,'Client Info'!J2349=Reference!$A$13,'Client Info'!J2349=Reference!$A$17,),5,0))))</f>
        <v>0</v>
      </c>
      <c r="E2349" s="19">
        <f>IF('Client Info'!O2349&lt;Reference!$E$5,0,IF(AND('Client Info'!O2349&gt;=Reference!$E$5,'Client Info'!O2349&lt;Reference!$E$6),5,IF(AND('Client Info'!O2349&gt;=Reference!$E$6,'Client Info'!O2349&lt;Reference!$E$7),15,IF(Reference!$E$7&lt;='Client Info'!O2349,25))))</f>
        <v>0</v>
      </c>
      <c r="F2349" s="19">
        <f>IF(OR('Client Info'!R2349=Reference!$B$4,'Client Info'!R2349=Reference!$B$5,'Client Info'!R2349=Reference!$B$6),25,0)</f>
        <v>0</v>
      </c>
      <c r="G2349" s="19">
        <f t="shared" si="38"/>
        <v>0</v>
      </c>
      <c r="H2349" s="19" t="e">
        <v>#N/A</v>
      </c>
    </row>
    <row r="2350" spans="1:8" x14ac:dyDescent="0.35">
      <c r="A2350" s="7" t="e">
        <f>VLOOKUP(B2350,'Client Info'!$A:$B,2, FALSE)</f>
        <v>#N/A</v>
      </c>
      <c r="B2350" s="19">
        <f>'Client Info'!A2350</f>
        <v>0</v>
      </c>
      <c r="C2350" s="19" t="str">
        <f>(IF('Client Info'!M2350="","",(IF(YEARFRAC('Client Info'!M2350,Reference!$C$4)&lt;1,0,IF(AND(YEARFRAC('Client Info'!M2350,Reference!$C$4)&gt;=1,YEARFRAC('Client Info'!M2350,Reference!$C$4)&lt;=3),5,IF(AND(YEARFRAC('Client Info'!M2350,Reference!$C$4)&gt;=4,YEARFRAC('Client Info'!M2350,Reference!$C$4)&lt;=7),15,IF(YEARFRAC('Client Info'!M2350,Reference!$C$4)&gt;=8,25,IF(YEARFRAC('Client Info'!M2350,Reference!$C$4)=YEARFRAC('Client Info'!M2350,Reference!$C$4),0,0))))))))</f>
        <v/>
      </c>
      <c r="D2350" s="19">
        <f>IF(OR('Client Info'!J2350=Reference!$A$7),0,IF(OR(Reference!$A$5='Client Info'!J2350, 'Client Info'!J2350=Reference!$A$19,'Client Info'!J2350=Reference!$A$23,'Client Info'!J2350=Reference!$A$12),25, IF(OR('Client Info'!J2350=Reference!$A$6, 'Client Info'!J2350=Reference!$A$16),15, IF(OR('Client Info'!J2350=Reference!$A$4,'Client Info'!J2350=Reference!$A$13,'Client Info'!J2350=Reference!$A$17,),5,0))))</f>
        <v>0</v>
      </c>
      <c r="E2350" s="19">
        <f>IF('Client Info'!O2350&lt;Reference!$E$5,0,IF(AND('Client Info'!O2350&gt;=Reference!$E$5,'Client Info'!O2350&lt;Reference!$E$6),5,IF(AND('Client Info'!O2350&gt;=Reference!$E$6,'Client Info'!O2350&lt;Reference!$E$7),15,IF(Reference!$E$7&lt;='Client Info'!O2350,25))))</f>
        <v>0</v>
      </c>
      <c r="F2350" s="19">
        <f>IF(OR('Client Info'!R2350=Reference!$B$4,'Client Info'!R2350=Reference!$B$5,'Client Info'!R2350=Reference!$B$6),25,0)</f>
        <v>0</v>
      </c>
      <c r="G2350" s="19">
        <f t="shared" si="38"/>
        <v>0</v>
      </c>
      <c r="H2350" s="19" t="e">
        <v>#N/A</v>
      </c>
    </row>
    <row r="2351" spans="1:8" x14ac:dyDescent="0.35">
      <c r="A2351" s="7" t="e">
        <f>VLOOKUP(B2351,'Client Info'!$A:$B,2, FALSE)</f>
        <v>#N/A</v>
      </c>
      <c r="B2351" s="19">
        <f>'Client Info'!A2351</f>
        <v>0</v>
      </c>
      <c r="C2351" s="19" t="str">
        <f>(IF('Client Info'!M2351="","",(IF(YEARFRAC('Client Info'!M2351,Reference!$C$4)&lt;1,0,IF(AND(YEARFRAC('Client Info'!M2351,Reference!$C$4)&gt;=1,YEARFRAC('Client Info'!M2351,Reference!$C$4)&lt;=3),5,IF(AND(YEARFRAC('Client Info'!M2351,Reference!$C$4)&gt;=4,YEARFRAC('Client Info'!M2351,Reference!$C$4)&lt;=7),15,IF(YEARFRAC('Client Info'!M2351,Reference!$C$4)&gt;=8,25,IF(YEARFRAC('Client Info'!M2351,Reference!$C$4)=YEARFRAC('Client Info'!M2351,Reference!$C$4),0,0))))))))</f>
        <v/>
      </c>
      <c r="D2351" s="19">
        <f>IF(OR('Client Info'!J2351=Reference!$A$7),0,IF(OR(Reference!$A$5='Client Info'!J2351, 'Client Info'!J2351=Reference!$A$19,'Client Info'!J2351=Reference!$A$23,'Client Info'!J2351=Reference!$A$12),25, IF(OR('Client Info'!J2351=Reference!$A$6, 'Client Info'!J2351=Reference!$A$16),15, IF(OR('Client Info'!J2351=Reference!$A$4,'Client Info'!J2351=Reference!$A$13,'Client Info'!J2351=Reference!$A$17,),5,0))))</f>
        <v>0</v>
      </c>
      <c r="E2351" s="19">
        <f>IF('Client Info'!O2351&lt;Reference!$E$5,0,IF(AND('Client Info'!O2351&gt;=Reference!$E$5,'Client Info'!O2351&lt;Reference!$E$6),5,IF(AND('Client Info'!O2351&gt;=Reference!$E$6,'Client Info'!O2351&lt;Reference!$E$7),15,IF(Reference!$E$7&lt;='Client Info'!O2351,25))))</f>
        <v>0</v>
      </c>
      <c r="F2351" s="19">
        <f>IF(OR('Client Info'!R2351=Reference!$B$4,'Client Info'!R2351=Reference!$B$5,'Client Info'!R2351=Reference!$B$6),25,0)</f>
        <v>0</v>
      </c>
      <c r="G2351" s="19">
        <f t="shared" si="38"/>
        <v>0</v>
      </c>
      <c r="H2351" s="19" t="e">
        <v>#N/A</v>
      </c>
    </row>
    <row r="2352" spans="1:8" x14ac:dyDescent="0.35">
      <c r="A2352" s="7" t="e">
        <f>VLOOKUP(B2352,'Client Info'!$A:$B,2, FALSE)</f>
        <v>#N/A</v>
      </c>
      <c r="B2352" s="19">
        <f>'Client Info'!A2352</f>
        <v>0</v>
      </c>
      <c r="C2352" s="19" t="str">
        <f>(IF('Client Info'!M2352="","",(IF(YEARFRAC('Client Info'!M2352,Reference!$C$4)&lt;1,0,IF(AND(YEARFRAC('Client Info'!M2352,Reference!$C$4)&gt;=1,YEARFRAC('Client Info'!M2352,Reference!$C$4)&lt;=3),5,IF(AND(YEARFRAC('Client Info'!M2352,Reference!$C$4)&gt;=4,YEARFRAC('Client Info'!M2352,Reference!$C$4)&lt;=7),15,IF(YEARFRAC('Client Info'!M2352,Reference!$C$4)&gt;=8,25,IF(YEARFRAC('Client Info'!M2352,Reference!$C$4)=YEARFRAC('Client Info'!M2352,Reference!$C$4),0,0))))))))</f>
        <v/>
      </c>
      <c r="D2352" s="19">
        <f>IF(OR('Client Info'!J2352=Reference!$A$7),0,IF(OR(Reference!$A$5='Client Info'!J2352, 'Client Info'!J2352=Reference!$A$19,'Client Info'!J2352=Reference!$A$23,'Client Info'!J2352=Reference!$A$12),25, IF(OR('Client Info'!J2352=Reference!$A$6, 'Client Info'!J2352=Reference!$A$16),15, IF(OR('Client Info'!J2352=Reference!$A$4,'Client Info'!J2352=Reference!$A$13,'Client Info'!J2352=Reference!$A$17,),5,0))))</f>
        <v>0</v>
      </c>
      <c r="E2352" s="19">
        <f>IF('Client Info'!O2352&lt;Reference!$E$5,0,IF(AND('Client Info'!O2352&gt;=Reference!$E$5,'Client Info'!O2352&lt;Reference!$E$6),5,IF(AND('Client Info'!O2352&gt;=Reference!$E$6,'Client Info'!O2352&lt;Reference!$E$7),15,IF(Reference!$E$7&lt;='Client Info'!O2352,25))))</f>
        <v>0</v>
      </c>
      <c r="F2352" s="19">
        <f>IF(OR('Client Info'!R2352=Reference!$B$4,'Client Info'!R2352=Reference!$B$5,'Client Info'!R2352=Reference!$B$6),25,0)</f>
        <v>0</v>
      </c>
      <c r="G2352" s="19">
        <f t="shared" si="38"/>
        <v>0</v>
      </c>
      <c r="H2352" s="19" t="e">
        <v>#N/A</v>
      </c>
    </row>
    <row r="2353" spans="1:8" x14ac:dyDescent="0.35">
      <c r="A2353" s="7" t="e">
        <f>VLOOKUP(B2353,'Client Info'!$A:$B,2, FALSE)</f>
        <v>#N/A</v>
      </c>
      <c r="B2353" s="19">
        <f>'Client Info'!A2353</f>
        <v>0</v>
      </c>
      <c r="C2353" s="19" t="str">
        <f>(IF('Client Info'!M2353="","",(IF(YEARFRAC('Client Info'!M2353,Reference!$C$4)&lt;1,0,IF(AND(YEARFRAC('Client Info'!M2353,Reference!$C$4)&gt;=1,YEARFRAC('Client Info'!M2353,Reference!$C$4)&lt;=3),5,IF(AND(YEARFRAC('Client Info'!M2353,Reference!$C$4)&gt;=4,YEARFRAC('Client Info'!M2353,Reference!$C$4)&lt;=7),15,IF(YEARFRAC('Client Info'!M2353,Reference!$C$4)&gt;=8,25,IF(YEARFRAC('Client Info'!M2353,Reference!$C$4)=YEARFRAC('Client Info'!M2353,Reference!$C$4),0,0))))))))</f>
        <v/>
      </c>
      <c r="D2353" s="19">
        <f>IF(OR('Client Info'!J2353=Reference!$A$7),0,IF(OR(Reference!$A$5='Client Info'!J2353, 'Client Info'!J2353=Reference!$A$19,'Client Info'!J2353=Reference!$A$23,'Client Info'!J2353=Reference!$A$12),25, IF(OR('Client Info'!J2353=Reference!$A$6, 'Client Info'!J2353=Reference!$A$16),15, IF(OR('Client Info'!J2353=Reference!$A$4,'Client Info'!J2353=Reference!$A$13,'Client Info'!J2353=Reference!$A$17,),5,0))))</f>
        <v>0</v>
      </c>
      <c r="E2353" s="19">
        <f>IF('Client Info'!O2353&lt;Reference!$E$5,0,IF(AND('Client Info'!O2353&gt;=Reference!$E$5,'Client Info'!O2353&lt;Reference!$E$6),5,IF(AND('Client Info'!O2353&gt;=Reference!$E$6,'Client Info'!O2353&lt;Reference!$E$7),15,IF(Reference!$E$7&lt;='Client Info'!O2353,25))))</f>
        <v>0</v>
      </c>
      <c r="F2353" s="19">
        <f>IF(OR('Client Info'!R2353=Reference!$B$4,'Client Info'!R2353=Reference!$B$5,'Client Info'!R2353=Reference!$B$6),25,0)</f>
        <v>0</v>
      </c>
      <c r="G2353" s="19">
        <f t="shared" si="38"/>
        <v>0</v>
      </c>
      <c r="H2353" s="19" t="e">
        <v>#N/A</v>
      </c>
    </row>
    <row r="2354" spans="1:8" x14ac:dyDescent="0.35">
      <c r="A2354" s="7" t="e">
        <f>VLOOKUP(B2354,'Client Info'!$A:$B,2, FALSE)</f>
        <v>#N/A</v>
      </c>
      <c r="B2354" s="19">
        <f>'Client Info'!A2354</f>
        <v>0</v>
      </c>
      <c r="C2354" s="19" t="str">
        <f>(IF('Client Info'!M2354="","",(IF(YEARFRAC('Client Info'!M2354,Reference!$C$4)&lt;1,0,IF(AND(YEARFRAC('Client Info'!M2354,Reference!$C$4)&gt;=1,YEARFRAC('Client Info'!M2354,Reference!$C$4)&lt;=3),5,IF(AND(YEARFRAC('Client Info'!M2354,Reference!$C$4)&gt;=4,YEARFRAC('Client Info'!M2354,Reference!$C$4)&lt;=7),15,IF(YEARFRAC('Client Info'!M2354,Reference!$C$4)&gt;=8,25,IF(YEARFRAC('Client Info'!M2354,Reference!$C$4)=YEARFRAC('Client Info'!M2354,Reference!$C$4),0,0))))))))</f>
        <v/>
      </c>
      <c r="D2354" s="19">
        <f>IF(OR('Client Info'!J2354=Reference!$A$7),0,IF(OR(Reference!$A$5='Client Info'!J2354, 'Client Info'!J2354=Reference!$A$19,'Client Info'!J2354=Reference!$A$23,'Client Info'!J2354=Reference!$A$12),25, IF(OR('Client Info'!J2354=Reference!$A$6, 'Client Info'!J2354=Reference!$A$16),15, IF(OR('Client Info'!J2354=Reference!$A$4,'Client Info'!J2354=Reference!$A$13,'Client Info'!J2354=Reference!$A$17,),5,0))))</f>
        <v>0</v>
      </c>
      <c r="E2354" s="19">
        <f>IF('Client Info'!O2354&lt;Reference!$E$5,0,IF(AND('Client Info'!O2354&gt;=Reference!$E$5,'Client Info'!O2354&lt;Reference!$E$6),5,IF(AND('Client Info'!O2354&gt;=Reference!$E$6,'Client Info'!O2354&lt;Reference!$E$7),15,IF(Reference!$E$7&lt;='Client Info'!O2354,25))))</f>
        <v>0</v>
      </c>
      <c r="F2354" s="19">
        <f>IF(OR('Client Info'!R2354=Reference!$B$4,'Client Info'!R2354=Reference!$B$5,'Client Info'!R2354=Reference!$B$6),25,0)</f>
        <v>0</v>
      </c>
      <c r="G2354" s="19">
        <f t="shared" si="38"/>
        <v>0</v>
      </c>
      <c r="H2354" s="19" t="e">
        <v>#N/A</v>
      </c>
    </row>
    <row r="2355" spans="1:8" x14ac:dyDescent="0.35">
      <c r="A2355" s="7" t="e">
        <f>VLOOKUP(B2355,'Client Info'!$A:$B,2, FALSE)</f>
        <v>#N/A</v>
      </c>
      <c r="B2355" s="19">
        <f>'Client Info'!A2355</f>
        <v>0</v>
      </c>
      <c r="C2355" s="19" t="str">
        <f>(IF('Client Info'!M2355="","",(IF(YEARFRAC('Client Info'!M2355,Reference!$C$4)&lt;1,0,IF(AND(YEARFRAC('Client Info'!M2355,Reference!$C$4)&gt;=1,YEARFRAC('Client Info'!M2355,Reference!$C$4)&lt;=3),5,IF(AND(YEARFRAC('Client Info'!M2355,Reference!$C$4)&gt;=4,YEARFRAC('Client Info'!M2355,Reference!$C$4)&lt;=7),15,IF(YEARFRAC('Client Info'!M2355,Reference!$C$4)&gt;=8,25,IF(YEARFRAC('Client Info'!M2355,Reference!$C$4)=YEARFRAC('Client Info'!M2355,Reference!$C$4),0,0))))))))</f>
        <v/>
      </c>
      <c r="D2355" s="19">
        <f>IF(OR('Client Info'!J2355=Reference!$A$7),0,IF(OR(Reference!$A$5='Client Info'!J2355, 'Client Info'!J2355=Reference!$A$19,'Client Info'!J2355=Reference!$A$23,'Client Info'!J2355=Reference!$A$12),25, IF(OR('Client Info'!J2355=Reference!$A$6, 'Client Info'!J2355=Reference!$A$16),15, IF(OR('Client Info'!J2355=Reference!$A$4,'Client Info'!J2355=Reference!$A$13,'Client Info'!J2355=Reference!$A$17,),5,0))))</f>
        <v>0</v>
      </c>
      <c r="E2355" s="19">
        <f>IF('Client Info'!O2355&lt;Reference!$E$5,0,IF(AND('Client Info'!O2355&gt;=Reference!$E$5,'Client Info'!O2355&lt;Reference!$E$6),5,IF(AND('Client Info'!O2355&gt;=Reference!$E$6,'Client Info'!O2355&lt;Reference!$E$7),15,IF(Reference!$E$7&lt;='Client Info'!O2355,25))))</f>
        <v>0</v>
      </c>
      <c r="F2355" s="19">
        <f>IF(OR('Client Info'!R2355=Reference!$B$4,'Client Info'!R2355=Reference!$B$5,'Client Info'!R2355=Reference!$B$6),25,0)</f>
        <v>0</v>
      </c>
      <c r="G2355" s="19">
        <f t="shared" si="38"/>
        <v>0</v>
      </c>
      <c r="H2355" s="19" t="e">
        <v>#N/A</v>
      </c>
    </row>
    <row r="2356" spans="1:8" x14ac:dyDescent="0.35">
      <c r="A2356" s="7" t="e">
        <f>VLOOKUP(B2356,'Client Info'!$A:$B,2, FALSE)</f>
        <v>#N/A</v>
      </c>
      <c r="B2356" s="19">
        <f>'Client Info'!A2356</f>
        <v>0</v>
      </c>
      <c r="C2356" s="19" t="str">
        <f>(IF('Client Info'!M2356="","",(IF(YEARFRAC('Client Info'!M2356,Reference!$C$4)&lt;1,0,IF(AND(YEARFRAC('Client Info'!M2356,Reference!$C$4)&gt;=1,YEARFRAC('Client Info'!M2356,Reference!$C$4)&lt;=3),5,IF(AND(YEARFRAC('Client Info'!M2356,Reference!$C$4)&gt;=4,YEARFRAC('Client Info'!M2356,Reference!$C$4)&lt;=7),15,IF(YEARFRAC('Client Info'!M2356,Reference!$C$4)&gt;=8,25,IF(YEARFRAC('Client Info'!M2356,Reference!$C$4)=YEARFRAC('Client Info'!M2356,Reference!$C$4),0,0))))))))</f>
        <v/>
      </c>
      <c r="D2356" s="19">
        <f>IF(OR('Client Info'!J2356=Reference!$A$7),0,IF(OR(Reference!$A$5='Client Info'!J2356, 'Client Info'!J2356=Reference!$A$19,'Client Info'!J2356=Reference!$A$23,'Client Info'!J2356=Reference!$A$12),25, IF(OR('Client Info'!J2356=Reference!$A$6, 'Client Info'!J2356=Reference!$A$16),15, IF(OR('Client Info'!J2356=Reference!$A$4,'Client Info'!J2356=Reference!$A$13,'Client Info'!J2356=Reference!$A$17,),5,0))))</f>
        <v>0</v>
      </c>
      <c r="E2356" s="19">
        <f>IF('Client Info'!O2356&lt;Reference!$E$5,0,IF(AND('Client Info'!O2356&gt;=Reference!$E$5,'Client Info'!O2356&lt;Reference!$E$6),5,IF(AND('Client Info'!O2356&gt;=Reference!$E$6,'Client Info'!O2356&lt;Reference!$E$7),15,IF(Reference!$E$7&lt;='Client Info'!O2356,25))))</f>
        <v>0</v>
      </c>
      <c r="F2356" s="19">
        <f>IF(OR('Client Info'!R2356=Reference!$B$4,'Client Info'!R2356=Reference!$B$5,'Client Info'!R2356=Reference!$B$6),25,0)</f>
        <v>0</v>
      </c>
      <c r="G2356" s="19">
        <f t="shared" si="38"/>
        <v>0</v>
      </c>
      <c r="H2356" s="19" t="e">
        <v>#N/A</v>
      </c>
    </row>
    <row r="2357" spans="1:8" x14ac:dyDescent="0.35">
      <c r="A2357" s="7" t="e">
        <f>VLOOKUP(B2357,'Client Info'!$A:$B,2, FALSE)</f>
        <v>#N/A</v>
      </c>
      <c r="B2357" s="19">
        <f>'Client Info'!A2357</f>
        <v>0</v>
      </c>
      <c r="C2357" s="19" t="str">
        <f>(IF('Client Info'!M2357="","",(IF(YEARFRAC('Client Info'!M2357,Reference!$C$4)&lt;1,0,IF(AND(YEARFRAC('Client Info'!M2357,Reference!$C$4)&gt;=1,YEARFRAC('Client Info'!M2357,Reference!$C$4)&lt;=3),5,IF(AND(YEARFRAC('Client Info'!M2357,Reference!$C$4)&gt;=4,YEARFRAC('Client Info'!M2357,Reference!$C$4)&lt;=7),15,IF(YEARFRAC('Client Info'!M2357,Reference!$C$4)&gt;=8,25,IF(YEARFRAC('Client Info'!M2357,Reference!$C$4)=YEARFRAC('Client Info'!M2357,Reference!$C$4),0,0))))))))</f>
        <v/>
      </c>
      <c r="D2357" s="19">
        <f>IF(OR('Client Info'!J2357=Reference!$A$7),0,IF(OR(Reference!$A$5='Client Info'!J2357, 'Client Info'!J2357=Reference!$A$19,'Client Info'!J2357=Reference!$A$23,'Client Info'!J2357=Reference!$A$12),25, IF(OR('Client Info'!J2357=Reference!$A$6, 'Client Info'!J2357=Reference!$A$16),15, IF(OR('Client Info'!J2357=Reference!$A$4,'Client Info'!J2357=Reference!$A$13,'Client Info'!J2357=Reference!$A$17,),5,0))))</f>
        <v>0</v>
      </c>
      <c r="E2357" s="19">
        <f>IF('Client Info'!O2357&lt;Reference!$E$5,0,IF(AND('Client Info'!O2357&gt;=Reference!$E$5,'Client Info'!O2357&lt;Reference!$E$6),5,IF(AND('Client Info'!O2357&gt;=Reference!$E$6,'Client Info'!O2357&lt;Reference!$E$7),15,IF(Reference!$E$7&lt;='Client Info'!O2357,25))))</f>
        <v>0</v>
      </c>
      <c r="F2357" s="19">
        <f>IF(OR('Client Info'!R2357=Reference!$B$4,'Client Info'!R2357=Reference!$B$5,'Client Info'!R2357=Reference!$B$6),25,0)</f>
        <v>0</v>
      </c>
      <c r="G2357" s="19">
        <f t="shared" si="38"/>
        <v>0</v>
      </c>
      <c r="H2357" s="19" t="e">
        <v>#N/A</v>
      </c>
    </row>
    <row r="2358" spans="1:8" x14ac:dyDescent="0.35">
      <c r="A2358" s="7" t="e">
        <f>VLOOKUP(B2358,'Client Info'!$A:$B,2, FALSE)</f>
        <v>#N/A</v>
      </c>
      <c r="B2358" s="19">
        <f>'Client Info'!A2358</f>
        <v>0</v>
      </c>
      <c r="C2358" s="19" t="str">
        <f>(IF('Client Info'!M2358="","",(IF(YEARFRAC('Client Info'!M2358,Reference!$C$4)&lt;1,0,IF(AND(YEARFRAC('Client Info'!M2358,Reference!$C$4)&gt;=1,YEARFRAC('Client Info'!M2358,Reference!$C$4)&lt;=3),5,IF(AND(YEARFRAC('Client Info'!M2358,Reference!$C$4)&gt;=4,YEARFRAC('Client Info'!M2358,Reference!$C$4)&lt;=7),15,IF(YEARFRAC('Client Info'!M2358,Reference!$C$4)&gt;=8,25,IF(YEARFRAC('Client Info'!M2358,Reference!$C$4)=YEARFRAC('Client Info'!M2358,Reference!$C$4),0,0))))))))</f>
        <v/>
      </c>
      <c r="D2358" s="19">
        <f>IF(OR('Client Info'!J2358=Reference!$A$7),0,IF(OR(Reference!$A$5='Client Info'!J2358, 'Client Info'!J2358=Reference!$A$19,'Client Info'!J2358=Reference!$A$23,'Client Info'!J2358=Reference!$A$12),25, IF(OR('Client Info'!J2358=Reference!$A$6, 'Client Info'!J2358=Reference!$A$16),15, IF(OR('Client Info'!J2358=Reference!$A$4,'Client Info'!J2358=Reference!$A$13,'Client Info'!J2358=Reference!$A$17,),5,0))))</f>
        <v>0</v>
      </c>
      <c r="E2358" s="19">
        <f>IF('Client Info'!O2358&lt;Reference!$E$5,0,IF(AND('Client Info'!O2358&gt;=Reference!$E$5,'Client Info'!O2358&lt;Reference!$E$6),5,IF(AND('Client Info'!O2358&gt;=Reference!$E$6,'Client Info'!O2358&lt;Reference!$E$7),15,IF(Reference!$E$7&lt;='Client Info'!O2358,25))))</f>
        <v>0</v>
      </c>
      <c r="F2358" s="19">
        <f>IF(OR('Client Info'!R2358=Reference!$B$4,'Client Info'!R2358=Reference!$B$5,'Client Info'!R2358=Reference!$B$6),25,0)</f>
        <v>0</v>
      </c>
      <c r="G2358" s="19">
        <f t="shared" si="38"/>
        <v>0</v>
      </c>
      <c r="H2358" s="19" t="e">
        <v>#N/A</v>
      </c>
    </row>
    <row r="2359" spans="1:8" x14ac:dyDescent="0.35">
      <c r="A2359" s="7" t="e">
        <f>VLOOKUP(B2359,'Client Info'!$A:$B,2, FALSE)</f>
        <v>#N/A</v>
      </c>
      <c r="B2359" s="19">
        <f>'Client Info'!A2359</f>
        <v>0</v>
      </c>
      <c r="C2359" s="19" t="str">
        <f>(IF('Client Info'!M2359="","",(IF(YEARFRAC('Client Info'!M2359,Reference!$C$4)&lt;1,0,IF(AND(YEARFRAC('Client Info'!M2359,Reference!$C$4)&gt;=1,YEARFRAC('Client Info'!M2359,Reference!$C$4)&lt;=3),5,IF(AND(YEARFRAC('Client Info'!M2359,Reference!$C$4)&gt;=4,YEARFRAC('Client Info'!M2359,Reference!$C$4)&lt;=7),15,IF(YEARFRAC('Client Info'!M2359,Reference!$C$4)&gt;=8,25,IF(YEARFRAC('Client Info'!M2359,Reference!$C$4)=YEARFRAC('Client Info'!M2359,Reference!$C$4),0,0))))))))</f>
        <v/>
      </c>
      <c r="D2359" s="19">
        <f>IF(OR('Client Info'!J2359=Reference!$A$7),0,IF(OR(Reference!$A$5='Client Info'!J2359, 'Client Info'!J2359=Reference!$A$19,'Client Info'!J2359=Reference!$A$23,'Client Info'!J2359=Reference!$A$12),25, IF(OR('Client Info'!J2359=Reference!$A$6, 'Client Info'!J2359=Reference!$A$16),15, IF(OR('Client Info'!J2359=Reference!$A$4,'Client Info'!J2359=Reference!$A$13,'Client Info'!J2359=Reference!$A$17,),5,0))))</f>
        <v>0</v>
      </c>
      <c r="E2359" s="19">
        <f>IF('Client Info'!O2359&lt;Reference!$E$5,0,IF(AND('Client Info'!O2359&gt;=Reference!$E$5,'Client Info'!O2359&lt;Reference!$E$6),5,IF(AND('Client Info'!O2359&gt;=Reference!$E$6,'Client Info'!O2359&lt;Reference!$E$7),15,IF(Reference!$E$7&lt;='Client Info'!O2359,25))))</f>
        <v>0</v>
      </c>
      <c r="F2359" s="19">
        <f>IF(OR('Client Info'!R2359=Reference!$B$4,'Client Info'!R2359=Reference!$B$5,'Client Info'!R2359=Reference!$B$6),25,0)</f>
        <v>0</v>
      </c>
      <c r="G2359" s="19">
        <f t="shared" si="38"/>
        <v>0</v>
      </c>
      <c r="H2359" s="19" t="e">
        <v>#N/A</v>
      </c>
    </row>
    <row r="2360" spans="1:8" x14ac:dyDescent="0.35">
      <c r="A2360" s="7" t="e">
        <f>VLOOKUP(B2360,'Client Info'!$A:$B,2, FALSE)</f>
        <v>#N/A</v>
      </c>
      <c r="B2360" s="19">
        <f>'Client Info'!A2360</f>
        <v>0</v>
      </c>
      <c r="C2360" s="19" t="str">
        <f>(IF('Client Info'!M2360="","",(IF(YEARFRAC('Client Info'!M2360,Reference!$C$4)&lt;1,0,IF(AND(YEARFRAC('Client Info'!M2360,Reference!$C$4)&gt;=1,YEARFRAC('Client Info'!M2360,Reference!$C$4)&lt;=3),5,IF(AND(YEARFRAC('Client Info'!M2360,Reference!$C$4)&gt;=4,YEARFRAC('Client Info'!M2360,Reference!$C$4)&lt;=7),15,IF(YEARFRAC('Client Info'!M2360,Reference!$C$4)&gt;=8,25,IF(YEARFRAC('Client Info'!M2360,Reference!$C$4)=YEARFRAC('Client Info'!M2360,Reference!$C$4),0,0))))))))</f>
        <v/>
      </c>
      <c r="D2360" s="19">
        <f>IF(OR('Client Info'!J2360=Reference!$A$7),0,IF(OR(Reference!$A$5='Client Info'!J2360, 'Client Info'!J2360=Reference!$A$19,'Client Info'!J2360=Reference!$A$23,'Client Info'!J2360=Reference!$A$12),25, IF(OR('Client Info'!J2360=Reference!$A$6, 'Client Info'!J2360=Reference!$A$16),15, IF(OR('Client Info'!J2360=Reference!$A$4,'Client Info'!J2360=Reference!$A$13,'Client Info'!J2360=Reference!$A$17,),5,0))))</f>
        <v>0</v>
      </c>
      <c r="E2360" s="19">
        <f>IF('Client Info'!O2360&lt;Reference!$E$5,0,IF(AND('Client Info'!O2360&gt;=Reference!$E$5,'Client Info'!O2360&lt;Reference!$E$6),5,IF(AND('Client Info'!O2360&gt;=Reference!$E$6,'Client Info'!O2360&lt;Reference!$E$7),15,IF(Reference!$E$7&lt;='Client Info'!O2360,25))))</f>
        <v>0</v>
      </c>
      <c r="F2360" s="19">
        <f>IF(OR('Client Info'!R2360=Reference!$B$4,'Client Info'!R2360=Reference!$B$5,'Client Info'!R2360=Reference!$B$6),25,0)</f>
        <v>0</v>
      </c>
      <c r="G2360" s="19">
        <f t="shared" si="38"/>
        <v>0</v>
      </c>
      <c r="H2360" s="19" t="e">
        <v>#N/A</v>
      </c>
    </row>
    <row r="2361" spans="1:8" x14ac:dyDescent="0.35">
      <c r="A2361" s="7" t="e">
        <f>VLOOKUP(B2361,'Client Info'!$A:$B,2, FALSE)</f>
        <v>#N/A</v>
      </c>
      <c r="B2361" s="19">
        <f>'Client Info'!A2361</f>
        <v>0</v>
      </c>
      <c r="C2361" s="19" t="str">
        <f>(IF('Client Info'!M2361="","",(IF(YEARFRAC('Client Info'!M2361,Reference!$C$4)&lt;1,0,IF(AND(YEARFRAC('Client Info'!M2361,Reference!$C$4)&gt;=1,YEARFRAC('Client Info'!M2361,Reference!$C$4)&lt;=3),5,IF(AND(YEARFRAC('Client Info'!M2361,Reference!$C$4)&gt;=4,YEARFRAC('Client Info'!M2361,Reference!$C$4)&lt;=7),15,IF(YEARFRAC('Client Info'!M2361,Reference!$C$4)&gt;=8,25,IF(YEARFRAC('Client Info'!M2361,Reference!$C$4)=YEARFRAC('Client Info'!M2361,Reference!$C$4),0,0))))))))</f>
        <v/>
      </c>
      <c r="D2361" s="19">
        <f>IF(OR('Client Info'!J2361=Reference!$A$7),0,IF(OR(Reference!$A$5='Client Info'!J2361, 'Client Info'!J2361=Reference!$A$19,'Client Info'!J2361=Reference!$A$23,'Client Info'!J2361=Reference!$A$12),25, IF(OR('Client Info'!J2361=Reference!$A$6, 'Client Info'!J2361=Reference!$A$16),15, IF(OR('Client Info'!J2361=Reference!$A$4,'Client Info'!J2361=Reference!$A$13,'Client Info'!J2361=Reference!$A$17,),5,0))))</f>
        <v>0</v>
      </c>
      <c r="E2361" s="19">
        <f>IF('Client Info'!O2361&lt;Reference!$E$5,0,IF(AND('Client Info'!O2361&gt;=Reference!$E$5,'Client Info'!O2361&lt;Reference!$E$6),5,IF(AND('Client Info'!O2361&gt;=Reference!$E$6,'Client Info'!O2361&lt;Reference!$E$7),15,IF(Reference!$E$7&lt;='Client Info'!O2361,25))))</f>
        <v>0</v>
      </c>
      <c r="F2361" s="19">
        <f>IF(OR('Client Info'!R2361=Reference!$B$4,'Client Info'!R2361=Reference!$B$5,'Client Info'!R2361=Reference!$B$6),25,0)</f>
        <v>0</v>
      </c>
      <c r="G2361" s="19">
        <f t="shared" si="38"/>
        <v>0</v>
      </c>
      <c r="H2361" s="19" t="e">
        <v>#N/A</v>
      </c>
    </row>
    <row r="2362" spans="1:8" x14ac:dyDescent="0.35">
      <c r="A2362" s="7" t="e">
        <f>VLOOKUP(B2362,'Client Info'!$A:$B,2, FALSE)</f>
        <v>#N/A</v>
      </c>
      <c r="B2362" s="19">
        <f>'Client Info'!A2362</f>
        <v>0</v>
      </c>
      <c r="C2362" s="19" t="str">
        <f>(IF('Client Info'!M2362="","",(IF(YEARFRAC('Client Info'!M2362,Reference!$C$4)&lt;1,0,IF(AND(YEARFRAC('Client Info'!M2362,Reference!$C$4)&gt;=1,YEARFRAC('Client Info'!M2362,Reference!$C$4)&lt;=3),5,IF(AND(YEARFRAC('Client Info'!M2362,Reference!$C$4)&gt;=4,YEARFRAC('Client Info'!M2362,Reference!$C$4)&lt;=7),15,IF(YEARFRAC('Client Info'!M2362,Reference!$C$4)&gt;=8,25,IF(YEARFRAC('Client Info'!M2362,Reference!$C$4)=YEARFRAC('Client Info'!M2362,Reference!$C$4),0,0))))))))</f>
        <v/>
      </c>
      <c r="D2362" s="19">
        <f>IF(OR('Client Info'!J2362=Reference!$A$7),0,IF(OR(Reference!$A$5='Client Info'!J2362, 'Client Info'!J2362=Reference!$A$19,'Client Info'!J2362=Reference!$A$23,'Client Info'!J2362=Reference!$A$12),25, IF(OR('Client Info'!J2362=Reference!$A$6, 'Client Info'!J2362=Reference!$A$16),15, IF(OR('Client Info'!J2362=Reference!$A$4,'Client Info'!J2362=Reference!$A$13,'Client Info'!J2362=Reference!$A$17,),5,0))))</f>
        <v>0</v>
      </c>
      <c r="E2362" s="19">
        <f>IF('Client Info'!O2362&lt;Reference!$E$5,0,IF(AND('Client Info'!O2362&gt;=Reference!$E$5,'Client Info'!O2362&lt;Reference!$E$6),5,IF(AND('Client Info'!O2362&gt;=Reference!$E$6,'Client Info'!O2362&lt;Reference!$E$7),15,IF(Reference!$E$7&lt;='Client Info'!O2362,25))))</f>
        <v>0</v>
      </c>
      <c r="F2362" s="19">
        <f>IF(OR('Client Info'!R2362=Reference!$B$4,'Client Info'!R2362=Reference!$B$5,'Client Info'!R2362=Reference!$B$6),25,0)</f>
        <v>0</v>
      </c>
      <c r="G2362" s="19">
        <f t="shared" si="38"/>
        <v>0</v>
      </c>
      <c r="H2362" s="19" t="e">
        <v>#N/A</v>
      </c>
    </row>
    <row r="2363" spans="1:8" x14ac:dyDescent="0.35">
      <c r="A2363" s="7" t="e">
        <f>VLOOKUP(B2363,'Client Info'!$A:$B,2, FALSE)</f>
        <v>#N/A</v>
      </c>
      <c r="B2363" s="19">
        <f>'Client Info'!A2363</f>
        <v>0</v>
      </c>
      <c r="C2363" s="19" t="str">
        <f>(IF('Client Info'!M2363="","",(IF(YEARFRAC('Client Info'!M2363,Reference!$C$4)&lt;1,0,IF(AND(YEARFRAC('Client Info'!M2363,Reference!$C$4)&gt;=1,YEARFRAC('Client Info'!M2363,Reference!$C$4)&lt;=3),5,IF(AND(YEARFRAC('Client Info'!M2363,Reference!$C$4)&gt;=4,YEARFRAC('Client Info'!M2363,Reference!$C$4)&lt;=7),15,IF(YEARFRAC('Client Info'!M2363,Reference!$C$4)&gt;=8,25,IF(YEARFRAC('Client Info'!M2363,Reference!$C$4)=YEARFRAC('Client Info'!M2363,Reference!$C$4),0,0))))))))</f>
        <v/>
      </c>
      <c r="D2363" s="19">
        <f>IF(OR('Client Info'!J2363=Reference!$A$7),0,IF(OR(Reference!$A$5='Client Info'!J2363, 'Client Info'!J2363=Reference!$A$19,'Client Info'!J2363=Reference!$A$23,'Client Info'!J2363=Reference!$A$12),25, IF(OR('Client Info'!J2363=Reference!$A$6, 'Client Info'!J2363=Reference!$A$16),15, IF(OR('Client Info'!J2363=Reference!$A$4,'Client Info'!J2363=Reference!$A$13,'Client Info'!J2363=Reference!$A$17,),5,0))))</f>
        <v>0</v>
      </c>
      <c r="E2363" s="19">
        <f>IF('Client Info'!O2363&lt;Reference!$E$5,0,IF(AND('Client Info'!O2363&gt;=Reference!$E$5,'Client Info'!O2363&lt;Reference!$E$6),5,IF(AND('Client Info'!O2363&gt;=Reference!$E$6,'Client Info'!O2363&lt;Reference!$E$7),15,IF(Reference!$E$7&lt;='Client Info'!O2363,25))))</f>
        <v>0</v>
      </c>
      <c r="F2363" s="19">
        <f>IF(OR('Client Info'!R2363=Reference!$B$4,'Client Info'!R2363=Reference!$B$5,'Client Info'!R2363=Reference!$B$6),25,0)</f>
        <v>0</v>
      </c>
      <c r="G2363" s="19">
        <f t="shared" si="38"/>
        <v>0</v>
      </c>
      <c r="H2363" s="19" t="e">
        <v>#N/A</v>
      </c>
    </row>
    <row r="2364" spans="1:8" x14ac:dyDescent="0.35">
      <c r="A2364" s="7" t="e">
        <f>VLOOKUP(B2364,'Client Info'!$A:$B,2, FALSE)</f>
        <v>#N/A</v>
      </c>
      <c r="B2364" s="19">
        <f>'Client Info'!A2364</f>
        <v>0</v>
      </c>
      <c r="C2364" s="19" t="str">
        <f>(IF('Client Info'!M2364="","",(IF(YEARFRAC('Client Info'!M2364,Reference!$C$4)&lt;1,0,IF(AND(YEARFRAC('Client Info'!M2364,Reference!$C$4)&gt;=1,YEARFRAC('Client Info'!M2364,Reference!$C$4)&lt;=3),5,IF(AND(YEARFRAC('Client Info'!M2364,Reference!$C$4)&gt;=4,YEARFRAC('Client Info'!M2364,Reference!$C$4)&lt;=7),15,IF(YEARFRAC('Client Info'!M2364,Reference!$C$4)&gt;=8,25,IF(YEARFRAC('Client Info'!M2364,Reference!$C$4)=YEARFRAC('Client Info'!M2364,Reference!$C$4),0,0))))))))</f>
        <v/>
      </c>
      <c r="D2364" s="19">
        <f>IF(OR('Client Info'!J2364=Reference!$A$7),0,IF(OR(Reference!$A$5='Client Info'!J2364, 'Client Info'!J2364=Reference!$A$19,'Client Info'!J2364=Reference!$A$23,'Client Info'!J2364=Reference!$A$12),25, IF(OR('Client Info'!J2364=Reference!$A$6, 'Client Info'!J2364=Reference!$A$16),15, IF(OR('Client Info'!J2364=Reference!$A$4,'Client Info'!J2364=Reference!$A$13,'Client Info'!J2364=Reference!$A$17,),5,0))))</f>
        <v>0</v>
      </c>
      <c r="E2364" s="19">
        <f>IF('Client Info'!O2364&lt;Reference!$E$5,0,IF(AND('Client Info'!O2364&gt;=Reference!$E$5,'Client Info'!O2364&lt;Reference!$E$6),5,IF(AND('Client Info'!O2364&gt;=Reference!$E$6,'Client Info'!O2364&lt;Reference!$E$7),15,IF(Reference!$E$7&lt;='Client Info'!O2364,25))))</f>
        <v>0</v>
      </c>
      <c r="F2364" s="19">
        <f>IF(OR('Client Info'!R2364=Reference!$B$4,'Client Info'!R2364=Reference!$B$5,'Client Info'!R2364=Reference!$B$6),25,0)</f>
        <v>0</v>
      </c>
      <c r="G2364" s="19">
        <f t="shared" si="38"/>
        <v>0</v>
      </c>
      <c r="H2364" s="19" t="e">
        <v>#N/A</v>
      </c>
    </row>
    <row r="2365" spans="1:8" x14ac:dyDescent="0.35">
      <c r="A2365" s="7" t="e">
        <f>VLOOKUP(B2365,'Client Info'!$A:$B,2, FALSE)</f>
        <v>#N/A</v>
      </c>
      <c r="B2365" s="19">
        <f>'Client Info'!A2365</f>
        <v>0</v>
      </c>
      <c r="C2365" s="19" t="str">
        <f>(IF('Client Info'!M2365="","",(IF(YEARFRAC('Client Info'!M2365,Reference!$C$4)&lt;1,0,IF(AND(YEARFRAC('Client Info'!M2365,Reference!$C$4)&gt;=1,YEARFRAC('Client Info'!M2365,Reference!$C$4)&lt;=3),5,IF(AND(YEARFRAC('Client Info'!M2365,Reference!$C$4)&gt;=4,YEARFRAC('Client Info'!M2365,Reference!$C$4)&lt;=7),15,IF(YEARFRAC('Client Info'!M2365,Reference!$C$4)&gt;=8,25,IF(YEARFRAC('Client Info'!M2365,Reference!$C$4)=YEARFRAC('Client Info'!M2365,Reference!$C$4),0,0))))))))</f>
        <v/>
      </c>
      <c r="D2365" s="19">
        <f>IF(OR('Client Info'!J2365=Reference!$A$7),0,IF(OR(Reference!$A$5='Client Info'!J2365, 'Client Info'!J2365=Reference!$A$19,'Client Info'!J2365=Reference!$A$23,'Client Info'!J2365=Reference!$A$12),25, IF(OR('Client Info'!J2365=Reference!$A$6, 'Client Info'!J2365=Reference!$A$16),15, IF(OR('Client Info'!J2365=Reference!$A$4,'Client Info'!J2365=Reference!$A$13,'Client Info'!J2365=Reference!$A$17,),5,0))))</f>
        <v>0</v>
      </c>
      <c r="E2365" s="19">
        <f>IF('Client Info'!O2365&lt;Reference!$E$5,0,IF(AND('Client Info'!O2365&gt;=Reference!$E$5,'Client Info'!O2365&lt;Reference!$E$6),5,IF(AND('Client Info'!O2365&gt;=Reference!$E$6,'Client Info'!O2365&lt;Reference!$E$7),15,IF(Reference!$E$7&lt;='Client Info'!O2365,25))))</f>
        <v>0</v>
      </c>
      <c r="F2365" s="19">
        <f>IF(OR('Client Info'!R2365=Reference!$B$4,'Client Info'!R2365=Reference!$B$5,'Client Info'!R2365=Reference!$B$6),25,0)</f>
        <v>0</v>
      </c>
      <c r="G2365" s="19">
        <f t="shared" si="38"/>
        <v>0</v>
      </c>
      <c r="H2365" s="19" t="e">
        <v>#N/A</v>
      </c>
    </row>
    <row r="2366" spans="1:8" x14ac:dyDescent="0.35">
      <c r="A2366" s="7" t="e">
        <f>VLOOKUP(B2366,'Client Info'!$A:$B,2, FALSE)</f>
        <v>#N/A</v>
      </c>
      <c r="B2366" s="19">
        <f>'Client Info'!A2366</f>
        <v>0</v>
      </c>
      <c r="C2366" s="19" t="str">
        <f>(IF('Client Info'!M2366="","",(IF(YEARFRAC('Client Info'!M2366,Reference!$C$4)&lt;1,0,IF(AND(YEARFRAC('Client Info'!M2366,Reference!$C$4)&gt;=1,YEARFRAC('Client Info'!M2366,Reference!$C$4)&lt;=3),5,IF(AND(YEARFRAC('Client Info'!M2366,Reference!$C$4)&gt;=4,YEARFRAC('Client Info'!M2366,Reference!$C$4)&lt;=7),15,IF(YEARFRAC('Client Info'!M2366,Reference!$C$4)&gt;=8,25,IF(YEARFRAC('Client Info'!M2366,Reference!$C$4)=YEARFRAC('Client Info'!M2366,Reference!$C$4),0,0))))))))</f>
        <v/>
      </c>
      <c r="D2366" s="19">
        <f>IF(OR('Client Info'!J2366=Reference!$A$7),0,IF(OR(Reference!$A$5='Client Info'!J2366, 'Client Info'!J2366=Reference!$A$19,'Client Info'!J2366=Reference!$A$23,'Client Info'!J2366=Reference!$A$12),25, IF(OR('Client Info'!J2366=Reference!$A$6, 'Client Info'!J2366=Reference!$A$16),15, IF(OR('Client Info'!J2366=Reference!$A$4,'Client Info'!J2366=Reference!$A$13,'Client Info'!J2366=Reference!$A$17,),5,0))))</f>
        <v>0</v>
      </c>
      <c r="E2366" s="19">
        <f>IF('Client Info'!O2366&lt;Reference!$E$5,0,IF(AND('Client Info'!O2366&gt;=Reference!$E$5,'Client Info'!O2366&lt;Reference!$E$6),5,IF(AND('Client Info'!O2366&gt;=Reference!$E$6,'Client Info'!O2366&lt;Reference!$E$7),15,IF(Reference!$E$7&lt;='Client Info'!O2366,25))))</f>
        <v>0</v>
      </c>
      <c r="F2366" s="19">
        <f>IF(OR('Client Info'!R2366=Reference!$B$4,'Client Info'!R2366=Reference!$B$5,'Client Info'!R2366=Reference!$B$6),25,0)</f>
        <v>0</v>
      </c>
      <c r="G2366" s="19">
        <f t="shared" si="38"/>
        <v>0</v>
      </c>
      <c r="H2366" s="19" t="e">
        <v>#N/A</v>
      </c>
    </row>
    <row r="2367" spans="1:8" x14ac:dyDescent="0.35">
      <c r="A2367" s="7" t="e">
        <f>VLOOKUP(B2367,'Client Info'!$A:$B,2, FALSE)</f>
        <v>#N/A</v>
      </c>
      <c r="B2367" s="19">
        <f>'Client Info'!A2367</f>
        <v>0</v>
      </c>
      <c r="C2367" s="19" t="str">
        <f>(IF('Client Info'!M2367="","",(IF(YEARFRAC('Client Info'!M2367,Reference!$C$4)&lt;1,0,IF(AND(YEARFRAC('Client Info'!M2367,Reference!$C$4)&gt;=1,YEARFRAC('Client Info'!M2367,Reference!$C$4)&lt;=3),5,IF(AND(YEARFRAC('Client Info'!M2367,Reference!$C$4)&gt;=4,YEARFRAC('Client Info'!M2367,Reference!$C$4)&lt;=7),15,IF(YEARFRAC('Client Info'!M2367,Reference!$C$4)&gt;=8,25,IF(YEARFRAC('Client Info'!M2367,Reference!$C$4)=YEARFRAC('Client Info'!M2367,Reference!$C$4),0,0))))))))</f>
        <v/>
      </c>
      <c r="D2367" s="19">
        <f>IF(OR('Client Info'!J2367=Reference!$A$7),0,IF(OR(Reference!$A$5='Client Info'!J2367, 'Client Info'!J2367=Reference!$A$19,'Client Info'!J2367=Reference!$A$23,'Client Info'!J2367=Reference!$A$12),25, IF(OR('Client Info'!J2367=Reference!$A$6, 'Client Info'!J2367=Reference!$A$16),15, IF(OR('Client Info'!J2367=Reference!$A$4,'Client Info'!J2367=Reference!$A$13,'Client Info'!J2367=Reference!$A$17,),5,0))))</f>
        <v>0</v>
      </c>
      <c r="E2367" s="19">
        <f>IF('Client Info'!O2367&lt;Reference!$E$5,0,IF(AND('Client Info'!O2367&gt;=Reference!$E$5,'Client Info'!O2367&lt;Reference!$E$6),5,IF(AND('Client Info'!O2367&gt;=Reference!$E$6,'Client Info'!O2367&lt;Reference!$E$7),15,IF(Reference!$E$7&lt;='Client Info'!O2367,25))))</f>
        <v>0</v>
      </c>
      <c r="F2367" s="19">
        <f>IF(OR('Client Info'!R2367=Reference!$B$4,'Client Info'!R2367=Reference!$B$5,'Client Info'!R2367=Reference!$B$6),25,0)</f>
        <v>0</v>
      </c>
      <c r="G2367" s="19">
        <f t="shared" si="38"/>
        <v>0</v>
      </c>
      <c r="H2367" s="19" t="e">
        <v>#N/A</v>
      </c>
    </row>
    <row r="2368" spans="1:8" x14ac:dyDescent="0.35">
      <c r="A2368" s="7" t="e">
        <f>VLOOKUP(B2368,'Client Info'!$A:$B,2, FALSE)</f>
        <v>#N/A</v>
      </c>
      <c r="B2368" s="19">
        <f>'Client Info'!A2368</f>
        <v>0</v>
      </c>
      <c r="C2368" s="19" t="str">
        <f>(IF('Client Info'!M2368="","",(IF(YEARFRAC('Client Info'!M2368,Reference!$C$4)&lt;1,0,IF(AND(YEARFRAC('Client Info'!M2368,Reference!$C$4)&gt;=1,YEARFRAC('Client Info'!M2368,Reference!$C$4)&lt;=3),5,IF(AND(YEARFRAC('Client Info'!M2368,Reference!$C$4)&gt;=4,YEARFRAC('Client Info'!M2368,Reference!$C$4)&lt;=7),15,IF(YEARFRAC('Client Info'!M2368,Reference!$C$4)&gt;=8,25,IF(YEARFRAC('Client Info'!M2368,Reference!$C$4)=YEARFRAC('Client Info'!M2368,Reference!$C$4),0,0))))))))</f>
        <v/>
      </c>
      <c r="D2368" s="19">
        <f>IF(OR('Client Info'!J2368=Reference!$A$7),0,IF(OR(Reference!$A$5='Client Info'!J2368, 'Client Info'!J2368=Reference!$A$19,'Client Info'!J2368=Reference!$A$23,'Client Info'!J2368=Reference!$A$12),25, IF(OR('Client Info'!J2368=Reference!$A$6, 'Client Info'!J2368=Reference!$A$16),15, IF(OR('Client Info'!J2368=Reference!$A$4,'Client Info'!J2368=Reference!$A$13,'Client Info'!J2368=Reference!$A$17,),5,0))))</f>
        <v>0</v>
      </c>
      <c r="E2368" s="19">
        <f>IF('Client Info'!O2368&lt;Reference!$E$5,0,IF(AND('Client Info'!O2368&gt;=Reference!$E$5,'Client Info'!O2368&lt;Reference!$E$6),5,IF(AND('Client Info'!O2368&gt;=Reference!$E$6,'Client Info'!O2368&lt;Reference!$E$7),15,IF(Reference!$E$7&lt;='Client Info'!O2368,25))))</f>
        <v>0</v>
      </c>
      <c r="F2368" s="19">
        <f>IF(OR('Client Info'!R2368=Reference!$B$4,'Client Info'!R2368=Reference!$B$5,'Client Info'!R2368=Reference!$B$6),25,0)</f>
        <v>0</v>
      </c>
      <c r="G2368" s="19">
        <f t="shared" si="38"/>
        <v>0</v>
      </c>
      <c r="H2368" s="19" t="e">
        <v>#N/A</v>
      </c>
    </row>
    <row r="2369" spans="1:8" x14ac:dyDescent="0.35">
      <c r="A2369" s="7" t="e">
        <f>VLOOKUP(B2369,'Client Info'!$A:$B,2, FALSE)</f>
        <v>#N/A</v>
      </c>
      <c r="B2369" s="19">
        <f>'Client Info'!A2369</f>
        <v>0</v>
      </c>
      <c r="C2369" s="19" t="str">
        <f>(IF('Client Info'!M2369="","",(IF(YEARFRAC('Client Info'!M2369,Reference!$C$4)&lt;1,0,IF(AND(YEARFRAC('Client Info'!M2369,Reference!$C$4)&gt;=1,YEARFRAC('Client Info'!M2369,Reference!$C$4)&lt;=3),5,IF(AND(YEARFRAC('Client Info'!M2369,Reference!$C$4)&gt;=4,YEARFRAC('Client Info'!M2369,Reference!$C$4)&lt;=7),15,IF(YEARFRAC('Client Info'!M2369,Reference!$C$4)&gt;=8,25,IF(YEARFRAC('Client Info'!M2369,Reference!$C$4)=YEARFRAC('Client Info'!M2369,Reference!$C$4),0,0))))))))</f>
        <v/>
      </c>
      <c r="D2369" s="19">
        <f>IF(OR('Client Info'!J2369=Reference!$A$7),0,IF(OR(Reference!$A$5='Client Info'!J2369, 'Client Info'!J2369=Reference!$A$19,'Client Info'!J2369=Reference!$A$23,'Client Info'!J2369=Reference!$A$12),25, IF(OR('Client Info'!J2369=Reference!$A$6, 'Client Info'!J2369=Reference!$A$16),15, IF(OR('Client Info'!J2369=Reference!$A$4,'Client Info'!J2369=Reference!$A$13,'Client Info'!J2369=Reference!$A$17,),5,0))))</f>
        <v>0</v>
      </c>
      <c r="E2369" s="19">
        <f>IF('Client Info'!O2369&lt;Reference!$E$5,0,IF(AND('Client Info'!O2369&gt;=Reference!$E$5,'Client Info'!O2369&lt;Reference!$E$6),5,IF(AND('Client Info'!O2369&gt;=Reference!$E$6,'Client Info'!O2369&lt;Reference!$E$7),15,IF(Reference!$E$7&lt;='Client Info'!O2369,25))))</f>
        <v>0</v>
      </c>
      <c r="F2369" s="19">
        <f>IF(OR('Client Info'!R2369=Reference!$B$4,'Client Info'!R2369=Reference!$B$5,'Client Info'!R2369=Reference!$B$6),25,0)</f>
        <v>0</v>
      </c>
      <c r="G2369" s="19">
        <f t="shared" si="38"/>
        <v>0</v>
      </c>
      <c r="H2369" s="19" t="e">
        <v>#N/A</v>
      </c>
    </row>
    <row r="2370" spans="1:8" x14ac:dyDescent="0.35">
      <c r="A2370" s="7" t="e">
        <f>VLOOKUP(B2370,'Client Info'!$A:$B,2, FALSE)</f>
        <v>#N/A</v>
      </c>
      <c r="B2370" s="19">
        <f>'Client Info'!A2370</f>
        <v>0</v>
      </c>
      <c r="C2370" s="19" t="str">
        <f>(IF('Client Info'!M2370="","",(IF(YEARFRAC('Client Info'!M2370,Reference!$C$4)&lt;1,0,IF(AND(YEARFRAC('Client Info'!M2370,Reference!$C$4)&gt;=1,YEARFRAC('Client Info'!M2370,Reference!$C$4)&lt;=3),5,IF(AND(YEARFRAC('Client Info'!M2370,Reference!$C$4)&gt;=4,YEARFRAC('Client Info'!M2370,Reference!$C$4)&lt;=7),15,IF(YEARFRAC('Client Info'!M2370,Reference!$C$4)&gt;=8,25,IF(YEARFRAC('Client Info'!M2370,Reference!$C$4)=YEARFRAC('Client Info'!M2370,Reference!$C$4),0,0))))))))</f>
        <v/>
      </c>
      <c r="D2370" s="19">
        <f>IF(OR('Client Info'!J2370=Reference!$A$7),0,IF(OR(Reference!$A$5='Client Info'!J2370, 'Client Info'!J2370=Reference!$A$19,'Client Info'!J2370=Reference!$A$23,'Client Info'!J2370=Reference!$A$12),25, IF(OR('Client Info'!J2370=Reference!$A$6, 'Client Info'!J2370=Reference!$A$16),15, IF(OR('Client Info'!J2370=Reference!$A$4,'Client Info'!J2370=Reference!$A$13,'Client Info'!J2370=Reference!$A$17,),5,0))))</f>
        <v>0</v>
      </c>
      <c r="E2370" s="19">
        <f>IF('Client Info'!O2370&lt;Reference!$E$5,0,IF(AND('Client Info'!O2370&gt;=Reference!$E$5,'Client Info'!O2370&lt;Reference!$E$6),5,IF(AND('Client Info'!O2370&gt;=Reference!$E$6,'Client Info'!O2370&lt;Reference!$E$7),15,IF(Reference!$E$7&lt;='Client Info'!O2370,25))))</f>
        <v>0</v>
      </c>
      <c r="F2370" s="19">
        <f>IF(OR('Client Info'!R2370=Reference!$B$4,'Client Info'!R2370=Reference!$B$5,'Client Info'!R2370=Reference!$B$6),25,0)</f>
        <v>0</v>
      </c>
      <c r="G2370" s="19">
        <f t="shared" si="38"/>
        <v>0</v>
      </c>
      <c r="H2370" s="19" t="e">
        <v>#N/A</v>
      </c>
    </row>
    <row r="2371" spans="1:8" x14ac:dyDescent="0.35">
      <c r="A2371" s="7" t="e">
        <f>VLOOKUP(B2371,'Client Info'!$A:$B,2, FALSE)</f>
        <v>#N/A</v>
      </c>
      <c r="B2371" s="19">
        <f>'Client Info'!A2371</f>
        <v>0</v>
      </c>
      <c r="C2371" s="19" t="str">
        <f>(IF('Client Info'!M2371="","",(IF(YEARFRAC('Client Info'!M2371,Reference!$C$4)&lt;1,0,IF(AND(YEARFRAC('Client Info'!M2371,Reference!$C$4)&gt;=1,YEARFRAC('Client Info'!M2371,Reference!$C$4)&lt;=3),5,IF(AND(YEARFRAC('Client Info'!M2371,Reference!$C$4)&gt;=4,YEARFRAC('Client Info'!M2371,Reference!$C$4)&lt;=7),15,IF(YEARFRAC('Client Info'!M2371,Reference!$C$4)&gt;=8,25,IF(YEARFRAC('Client Info'!M2371,Reference!$C$4)=YEARFRAC('Client Info'!M2371,Reference!$C$4),0,0))))))))</f>
        <v/>
      </c>
      <c r="D2371" s="19">
        <f>IF(OR('Client Info'!J2371=Reference!$A$7),0,IF(OR(Reference!$A$5='Client Info'!J2371, 'Client Info'!J2371=Reference!$A$19,'Client Info'!J2371=Reference!$A$23,'Client Info'!J2371=Reference!$A$12),25, IF(OR('Client Info'!J2371=Reference!$A$6, 'Client Info'!J2371=Reference!$A$16),15, IF(OR('Client Info'!J2371=Reference!$A$4,'Client Info'!J2371=Reference!$A$13,'Client Info'!J2371=Reference!$A$17,),5,0))))</f>
        <v>0</v>
      </c>
      <c r="E2371" s="19">
        <f>IF('Client Info'!O2371&lt;Reference!$E$5,0,IF(AND('Client Info'!O2371&gt;=Reference!$E$5,'Client Info'!O2371&lt;Reference!$E$6),5,IF(AND('Client Info'!O2371&gt;=Reference!$E$6,'Client Info'!O2371&lt;Reference!$E$7),15,IF(Reference!$E$7&lt;='Client Info'!O2371,25))))</f>
        <v>0</v>
      </c>
      <c r="F2371" s="19">
        <f>IF(OR('Client Info'!R2371=Reference!$B$4,'Client Info'!R2371=Reference!$B$5,'Client Info'!R2371=Reference!$B$6),25,0)</f>
        <v>0</v>
      </c>
      <c r="G2371" s="19">
        <f t="shared" si="38"/>
        <v>0</v>
      </c>
      <c r="H2371" s="19" t="e">
        <v>#N/A</v>
      </c>
    </row>
    <row r="2372" spans="1:8" x14ac:dyDescent="0.35">
      <c r="A2372" s="7" t="e">
        <f>VLOOKUP(B2372,'Client Info'!$A:$B,2, FALSE)</f>
        <v>#N/A</v>
      </c>
      <c r="B2372" s="19">
        <f>'Client Info'!A2372</f>
        <v>0</v>
      </c>
      <c r="C2372" s="19" t="str">
        <f>(IF('Client Info'!M2372="","",(IF(YEARFRAC('Client Info'!M2372,Reference!$C$4)&lt;1,0,IF(AND(YEARFRAC('Client Info'!M2372,Reference!$C$4)&gt;=1,YEARFRAC('Client Info'!M2372,Reference!$C$4)&lt;=3),5,IF(AND(YEARFRAC('Client Info'!M2372,Reference!$C$4)&gt;=4,YEARFRAC('Client Info'!M2372,Reference!$C$4)&lt;=7),15,IF(YEARFRAC('Client Info'!M2372,Reference!$C$4)&gt;=8,25,IF(YEARFRAC('Client Info'!M2372,Reference!$C$4)=YEARFRAC('Client Info'!M2372,Reference!$C$4),0,0))))))))</f>
        <v/>
      </c>
      <c r="D2372" s="19">
        <f>IF(OR('Client Info'!J2372=Reference!$A$7),0,IF(OR(Reference!$A$5='Client Info'!J2372, 'Client Info'!J2372=Reference!$A$19,'Client Info'!J2372=Reference!$A$23,'Client Info'!J2372=Reference!$A$12),25, IF(OR('Client Info'!J2372=Reference!$A$6, 'Client Info'!J2372=Reference!$A$16),15, IF(OR('Client Info'!J2372=Reference!$A$4,'Client Info'!J2372=Reference!$A$13,'Client Info'!J2372=Reference!$A$17,),5,0))))</f>
        <v>0</v>
      </c>
      <c r="E2372" s="19">
        <f>IF('Client Info'!O2372&lt;Reference!$E$5,0,IF(AND('Client Info'!O2372&gt;=Reference!$E$5,'Client Info'!O2372&lt;Reference!$E$6),5,IF(AND('Client Info'!O2372&gt;=Reference!$E$6,'Client Info'!O2372&lt;Reference!$E$7),15,IF(Reference!$E$7&lt;='Client Info'!O2372,25))))</f>
        <v>0</v>
      </c>
      <c r="F2372" s="19">
        <f>IF(OR('Client Info'!R2372=Reference!$B$4,'Client Info'!R2372=Reference!$B$5,'Client Info'!R2372=Reference!$B$6),25,0)</f>
        <v>0</v>
      </c>
      <c r="G2372" s="19">
        <f t="shared" si="38"/>
        <v>0</v>
      </c>
      <c r="H2372" s="19" t="e">
        <v>#N/A</v>
      </c>
    </row>
    <row r="2373" spans="1:8" x14ac:dyDescent="0.35">
      <c r="A2373" s="7" t="e">
        <f>VLOOKUP(B2373,'Client Info'!$A:$B,2, FALSE)</f>
        <v>#N/A</v>
      </c>
      <c r="B2373" s="19">
        <f>'Client Info'!A2373</f>
        <v>0</v>
      </c>
      <c r="C2373" s="19" t="str">
        <f>(IF('Client Info'!M2373="","",(IF(YEARFRAC('Client Info'!M2373,Reference!$C$4)&lt;1,0,IF(AND(YEARFRAC('Client Info'!M2373,Reference!$C$4)&gt;=1,YEARFRAC('Client Info'!M2373,Reference!$C$4)&lt;=3),5,IF(AND(YEARFRAC('Client Info'!M2373,Reference!$C$4)&gt;=4,YEARFRAC('Client Info'!M2373,Reference!$C$4)&lt;=7),15,IF(YEARFRAC('Client Info'!M2373,Reference!$C$4)&gt;=8,25,IF(YEARFRAC('Client Info'!M2373,Reference!$C$4)=YEARFRAC('Client Info'!M2373,Reference!$C$4),0,0))))))))</f>
        <v/>
      </c>
      <c r="D2373" s="19">
        <f>IF(OR('Client Info'!J2373=Reference!$A$7),0,IF(OR(Reference!$A$5='Client Info'!J2373, 'Client Info'!J2373=Reference!$A$19,'Client Info'!J2373=Reference!$A$23,'Client Info'!J2373=Reference!$A$12),25, IF(OR('Client Info'!J2373=Reference!$A$6, 'Client Info'!J2373=Reference!$A$16),15, IF(OR('Client Info'!J2373=Reference!$A$4,'Client Info'!J2373=Reference!$A$13,'Client Info'!J2373=Reference!$A$17,),5,0))))</f>
        <v>0</v>
      </c>
      <c r="E2373" s="19">
        <f>IF('Client Info'!O2373&lt;Reference!$E$5,0,IF(AND('Client Info'!O2373&gt;=Reference!$E$5,'Client Info'!O2373&lt;Reference!$E$6),5,IF(AND('Client Info'!O2373&gt;=Reference!$E$6,'Client Info'!O2373&lt;Reference!$E$7),15,IF(Reference!$E$7&lt;='Client Info'!O2373,25))))</f>
        <v>0</v>
      </c>
      <c r="F2373" s="19">
        <f>IF(OR('Client Info'!R2373=Reference!$B$4,'Client Info'!R2373=Reference!$B$5,'Client Info'!R2373=Reference!$B$6),25,0)</f>
        <v>0</v>
      </c>
      <c r="G2373" s="19">
        <f t="shared" si="38"/>
        <v>0</v>
      </c>
      <c r="H2373" s="19" t="e">
        <v>#N/A</v>
      </c>
    </row>
    <row r="2374" spans="1:8" x14ac:dyDescent="0.35">
      <c r="A2374" s="7" t="e">
        <f>VLOOKUP(B2374,'Client Info'!$A:$B,2, FALSE)</f>
        <v>#N/A</v>
      </c>
      <c r="B2374" s="19">
        <f>'Client Info'!A2374</f>
        <v>0</v>
      </c>
      <c r="C2374" s="19" t="str">
        <f>(IF('Client Info'!M2374="","",(IF(YEARFRAC('Client Info'!M2374,Reference!$C$4)&lt;1,0,IF(AND(YEARFRAC('Client Info'!M2374,Reference!$C$4)&gt;=1,YEARFRAC('Client Info'!M2374,Reference!$C$4)&lt;=3),5,IF(AND(YEARFRAC('Client Info'!M2374,Reference!$C$4)&gt;=4,YEARFRAC('Client Info'!M2374,Reference!$C$4)&lt;=7),15,IF(YEARFRAC('Client Info'!M2374,Reference!$C$4)&gt;=8,25,IF(YEARFRAC('Client Info'!M2374,Reference!$C$4)=YEARFRAC('Client Info'!M2374,Reference!$C$4),0,0))))))))</f>
        <v/>
      </c>
      <c r="D2374" s="19">
        <f>IF(OR('Client Info'!J2374=Reference!$A$7),0,IF(OR(Reference!$A$5='Client Info'!J2374, 'Client Info'!J2374=Reference!$A$19,'Client Info'!J2374=Reference!$A$23,'Client Info'!J2374=Reference!$A$12),25, IF(OR('Client Info'!J2374=Reference!$A$6, 'Client Info'!J2374=Reference!$A$16),15, IF(OR('Client Info'!J2374=Reference!$A$4,'Client Info'!J2374=Reference!$A$13,'Client Info'!J2374=Reference!$A$17,),5,0))))</f>
        <v>0</v>
      </c>
      <c r="E2374" s="19">
        <f>IF('Client Info'!O2374&lt;Reference!$E$5,0,IF(AND('Client Info'!O2374&gt;=Reference!$E$5,'Client Info'!O2374&lt;Reference!$E$6),5,IF(AND('Client Info'!O2374&gt;=Reference!$E$6,'Client Info'!O2374&lt;Reference!$E$7),15,IF(Reference!$E$7&lt;='Client Info'!O2374,25))))</f>
        <v>0</v>
      </c>
      <c r="F2374" s="19">
        <f>IF(OR('Client Info'!R2374=Reference!$B$4,'Client Info'!R2374=Reference!$B$5,'Client Info'!R2374=Reference!$B$6),25,0)</f>
        <v>0</v>
      </c>
      <c r="G2374" s="19">
        <f t="shared" si="38"/>
        <v>0</v>
      </c>
      <c r="H2374" s="19" t="e">
        <v>#N/A</v>
      </c>
    </row>
    <row r="2375" spans="1:8" x14ac:dyDescent="0.35">
      <c r="A2375" s="7" t="e">
        <f>VLOOKUP(B2375,'Client Info'!$A:$B,2, FALSE)</f>
        <v>#N/A</v>
      </c>
      <c r="B2375" s="19">
        <f>'Client Info'!A2375</f>
        <v>0</v>
      </c>
      <c r="C2375" s="19" t="str">
        <f>(IF('Client Info'!M2375="","",(IF(YEARFRAC('Client Info'!M2375,Reference!$C$4)&lt;1,0,IF(AND(YEARFRAC('Client Info'!M2375,Reference!$C$4)&gt;=1,YEARFRAC('Client Info'!M2375,Reference!$C$4)&lt;=3),5,IF(AND(YEARFRAC('Client Info'!M2375,Reference!$C$4)&gt;=4,YEARFRAC('Client Info'!M2375,Reference!$C$4)&lt;=7),15,IF(YEARFRAC('Client Info'!M2375,Reference!$C$4)&gt;=8,25,IF(YEARFRAC('Client Info'!M2375,Reference!$C$4)=YEARFRAC('Client Info'!M2375,Reference!$C$4),0,0))))))))</f>
        <v/>
      </c>
      <c r="D2375" s="19">
        <f>IF(OR('Client Info'!J2375=Reference!$A$7),0,IF(OR(Reference!$A$5='Client Info'!J2375, 'Client Info'!J2375=Reference!$A$19,'Client Info'!J2375=Reference!$A$23,'Client Info'!J2375=Reference!$A$12),25, IF(OR('Client Info'!J2375=Reference!$A$6, 'Client Info'!J2375=Reference!$A$16),15, IF(OR('Client Info'!J2375=Reference!$A$4,'Client Info'!J2375=Reference!$A$13,'Client Info'!J2375=Reference!$A$17,),5,0))))</f>
        <v>0</v>
      </c>
      <c r="E2375" s="19">
        <f>IF('Client Info'!O2375&lt;Reference!$E$5,0,IF(AND('Client Info'!O2375&gt;=Reference!$E$5,'Client Info'!O2375&lt;Reference!$E$6),5,IF(AND('Client Info'!O2375&gt;=Reference!$E$6,'Client Info'!O2375&lt;Reference!$E$7),15,IF(Reference!$E$7&lt;='Client Info'!O2375,25))))</f>
        <v>0</v>
      </c>
      <c r="F2375" s="19">
        <f>IF(OR('Client Info'!R2375=Reference!$B$4,'Client Info'!R2375=Reference!$B$5,'Client Info'!R2375=Reference!$B$6),25,0)</f>
        <v>0</v>
      </c>
      <c r="G2375" s="19">
        <f t="shared" si="38"/>
        <v>0</v>
      </c>
      <c r="H2375" s="19" t="e">
        <v>#N/A</v>
      </c>
    </row>
    <row r="2376" spans="1:8" x14ac:dyDescent="0.35">
      <c r="A2376" s="7" t="e">
        <f>VLOOKUP(B2376,'Client Info'!$A:$B,2, FALSE)</f>
        <v>#N/A</v>
      </c>
      <c r="B2376" s="19">
        <f>'Client Info'!A2376</f>
        <v>0</v>
      </c>
      <c r="C2376" s="19" t="str">
        <f>(IF('Client Info'!M2376="","",(IF(YEARFRAC('Client Info'!M2376,Reference!$C$4)&lt;1,0,IF(AND(YEARFRAC('Client Info'!M2376,Reference!$C$4)&gt;=1,YEARFRAC('Client Info'!M2376,Reference!$C$4)&lt;=3),5,IF(AND(YEARFRAC('Client Info'!M2376,Reference!$C$4)&gt;=4,YEARFRAC('Client Info'!M2376,Reference!$C$4)&lt;=7),15,IF(YEARFRAC('Client Info'!M2376,Reference!$C$4)&gt;=8,25,IF(YEARFRAC('Client Info'!M2376,Reference!$C$4)=YEARFRAC('Client Info'!M2376,Reference!$C$4),0,0))))))))</f>
        <v/>
      </c>
      <c r="D2376" s="19">
        <f>IF(OR('Client Info'!J2376=Reference!$A$7),0,IF(OR(Reference!$A$5='Client Info'!J2376, 'Client Info'!J2376=Reference!$A$19,'Client Info'!J2376=Reference!$A$23,'Client Info'!J2376=Reference!$A$12),25, IF(OR('Client Info'!J2376=Reference!$A$6, 'Client Info'!J2376=Reference!$A$16),15, IF(OR('Client Info'!J2376=Reference!$A$4,'Client Info'!J2376=Reference!$A$13,'Client Info'!J2376=Reference!$A$17,),5,0))))</f>
        <v>0</v>
      </c>
      <c r="E2376" s="19">
        <f>IF('Client Info'!O2376&lt;Reference!$E$5,0,IF(AND('Client Info'!O2376&gt;=Reference!$E$5,'Client Info'!O2376&lt;Reference!$E$6),5,IF(AND('Client Info'!O2376&gt;=Reference!$E$6,'Client Info'!O2376&lt;Reference!$E$7),15,IF(Reference!$E$7&lt;='Client Info'!O2376,25))))</f>
        <v>0</v>
      </c>
      <c r="F2376" s="19">
        <f>IF(OR('Client Info'!R2376=Reference!$B$4,'Client Info'!R2376=Reference!$B$5,'Client Info'!R2376=Reference!$B$6),25,0)</f>
        <v>0</v>
      </c>
      <c r="G2376" s="19">
        <f t="shared" si="38"/>
        <v>0</v>
      </c>
      <c r="H2376" s="19" t="e">
        <v>#N/A</v>
      </c>
    </row>
    <row r="2377" spans="1:8" x14ac:dyDescent="0.35">
      <c r="A2377" s="7" t="e">
        <f>VLOOKUP(B2377,'Client Info'!$A:$B,2, FALSE)</f>
        <v>#N/A</v>
      </c>
      <c r="B2377" s="19">
        <f>'Client Info'!A2377</f>
        <v>0</v>
      </c>
      <c r="C2377" s="19" t="str">
        <f>(IF('Client Info'!M2377="","",(IF(YEARFRAC('Client Info'!M2377,Reference!$C$4)&lt;1,0,IF(AND(YEARFRAC('Client Info'!M2377,Reference!$C$4)&gt;=1,YEARFRAC('Client Info'!M2377,Reference!$C$4)&lt;=3),5,IF(AND(YEARFRAC('Client Info'!M2377,Reference!$C$4)&gt;=4,YEARFRAC('Client Info'!M2377,Reference!$C$4)&lt;=7),15,IF(YEARFRAC('Client Info'!M2377,Reference!$C$4)&gt;=8,25,IF(YEARFRAC('Client Info'!M2377,Reference!$C$4)=YEARFRAC('Client Info'!M2377,Reference!$C$4),0,0))))))))</f>
        <v/>
      </c>
      <c r="D2377" s="19">
        <f>IF(OR('Client Info'!J2377=Reference!$A$7),0,IF(OR(Reference!$A$5='Client Info'!J2377, 'Client Info'!J2377=Reference!$A$19,'Client Info'!J2377=Reference!$A$23,'Client Info'!J2377=Reference!$A$12),25, IF(OR('Client Info'!J2377=Reference!$A$6, 'Client Info'!J2377=Reference!$A$16),15, IF(OR('Client Info'!J2377=Reference!$A$4,'Client Info'!J2377=Reference!$A$13,'Client Info'!J2377=Reference!$A$17,),5,0))))</f>
        <v>0</v>
      </c>
      <c r="E2377" s="19">
        <f>IF('Client Info'!O2377&lt;Reference!$E$5,0,IF(AND('Client Info'!O2377&gt;=Reference!$E$5,'Client Info'!O2377&lt;Reference!$E$6),5,IF(AND('Client Info'!O2377&gt;=Reference!$E$6,'Client Info'!O2377&lt;Reference!$E$7),15,IF(Reference!$E$7&lt;='Client Info'!O2377,25))))</f>
        <v>0</v>
      </c>
      <c r="F2377" s="19">
        <f>IF(OR('Client Info'!R2377=Reference!$B$4,'Client Info'!R2377=Reference!$B$5,'Client Info'!R2377=Reference!$B$6),25,0)</f>
        <v>0</v>
      </c>
      <c r="G2377" s="19">
        <f t="shared" si="38"/>
        <v>0</v>
      </c>
      <c r="H2377" s="19" t="e">
        <v>#N/A</v>
      </c>
    </row>
    <row r="2378" spans="1:8" x14ac:dyDescent="0.35">
      <c r="A2378" s="7" t="e">
        <f>VLOOKUP(B2378,'Client Info'!$A:$B,2, FALSE)</f>
        <v>#N/A</v>
      </c>
      <c r="B2378" s="19">
        <f>'Client Info'!A2378</f>
        <v>0</v>
      </c>
      <c r="C2378" s="19" t="str">
        <f>(IF('Client Info'!M2378="","",(IF(YEARFRAC('Client Info'!M2378,Reference!$C$4)&lt;1,0,IF(AND(YEARFRAC('Client Info'!M2378,Reference!$C$4)&gt;=1,YEARFRAC('Client Info'!M2378,Reference!$C$4)&lt;=3),5,IF(AND(YEARFRAC('Client Info'!M2378,Reference!$C$4)&gt;=4,YEARFRAC('Client Info'!M2378,Reference!$C$4)&lt;=7),15,IF(YEARFRAC('Client Info'!M2378,Reference!$C$4)&gt;=8,25,IF(YEARFRAC('Client Info'!M2378,Reference!$C$4)=YEARFRAC('Client Info'!M2378,Reference!$C$4),0,0))))))))</f>
        <v/>
      </c>
      <c r="D2378" s="19">
        <f>IF(OR('Client Info'!J2378=Reference!$A$7),0,IF(OR(Reference!$A$5='Client Info'!J2378, 'Client Info'!J2378=Reference!$A$19,'Client Info'!J2378=Reference!$A$23,'Client Info'!J2378=Reference!$A$12),25, IF(OR('Client Info'!J2378=Reference!$A$6, 'Client Info'!J2378=Reference!$A$16),15, IF(OR('Client Info'!J2378=Reference!$A$4,'Client Info'!J2378=Reference!$A$13,'Client Info'!J2378=Reference!$A$17,),5,0))))</f>
        <v>0</v>
      </c>
      <c r="E2378" s="19">
        <f>IF('Client Info'!O2378&lt;Reference!$E$5,0,IF(AND('Client Info'!O2378&gt;=Reference!$E$5,'Client Info'!O2378&lt;Reference!$E$6),5,IF(AND('Client Info'!O2378&gt;=Reference!$E$6,'Client Info'!O2378&lt;Reference!$E$7),15,IF(Reference!$E$7&lt;='Client Info'!O2378,25))))</f>
        <v>0</v>
      </c>
      <c r="F2378" s="19">
        <f>IF(OR('Client Info'!R2378=Reference!$B$4,'Client Info'!R2378=Reference!$B$5,'Client Info'!R2378=Reference!$B$6),25,0)</f>
        <v>0</v>
      </c>
      <c r="G2378" s="19">
        <f t="shared" si="38"/>
        <v>0</v>
      </c>
      <c r="H2378" s="19" t="e">
        <v>#N/A</v>
      </c>
    </row>
    <row r="2379" spans="1:8" x14ac:dyDescent="0.35">
      <c r="A2379" s="7" t="e">
        <f>VLOOKUP(B2379,'Client Info'!$A:$B,2, FALSE)</f>
        <v>#N/A</v>
      </c>
      <c r="B2379" s="19">
        <f>'Client Info'!A2379</f>
        <v>0</v>
      </c>
      <c r="C2379" s="19" t="str">
        <f>(IF('Client Info'!M2379="","",(IF(YEARFRAC('Client Info'!M2379,Reference!$C$4)&lt;1,0,IF(AND(YEARFRAC('Client Info'!M2379,Reference!$C$4)&gt;=1,YEARFRAC('Client Info'!M2379,Reference!$C$4)&lt;=3),5,IF(AND(YEARFRAC('Client Info'!M2379,Reference!$C$4)&gt;=4,YEARFRAC('Client Info'!M2379,Reference!$C$4)&lt;=7),15,IF(YEARFRAC('Client Info'!M2379,Reference!$C$4)&gt;=8,25,IF(YEARFRAC('Client Info'!M2379,Reference!$C$4)=YEARFRAC('Client Info'!M2379,Reference!$C$4),0,0))))))))</f>
        <v/>
      </c>
      <c r="D2379" s="19">
        <f>IF(OR('Client Info'!J2379=Reference!$A$7),0,IF(OR(Reference!$A$5='Client Info'!J2379, 'Client Info'!J2379=Reference!$A$19,'Client Info'!J2379=Reference!$A$23,'Client Info'!J2379=Reference!$A$12),25, IF(OR('Client Info'!J2379=Reference!$A$6, 'Client Info'!J2379=Reference!$A$16),15, IF(OR('Client Info'!J2379=Reference!$A$4,'Client Info'!J2379=Reference!$A$13,'Client Info'!J2379=Reference!$A$17,),5,0))))</f>
        <v>0</v>
      </c>
      <c r="E2379" s="19">
        <f>IF('Client Info'!O2379&lt;Reference!$E$5,0,IF(AND('Client Info'!O2379&gt;=Reference!$E$5,'Client Info'!O2379&lt;Reference!$E$6),5,IF(AND('Client Info'!O2379&gt;=Reference!$E$6,'Client Info'!O2379&lt;Reference!$E$7),15,IF(Reference!$E$7&lt;='Client Info'!O2379,25))))</f>
        <v>0</v>
      </c>
      <c r="F2379" s="19">
        <f>IF(OR('Client Info'!R2379=Reference!$B$4,'Client Info'!R2379=Reference!$B$5,'Client Info'!R2379=Reference!$B$6),25,0)</f>
        <v>0</v>
      </c>
      <c r="G2379" s="19">
        <f t="shared" si="38"/>
        <v>0</v>
      </c>
      <c r="H2379" s="19" t="e">
        <v>#N/A</v>
      </c>
    </row>
    <row r="2380" spans="1:8" x14ac:dyDescent="0.35">
      <c r="A2380" s="7" t="e">
        <f>VLOOKUP(B2380,'Client Info'!$A:$B,2, FALSE)</f>
        <v>#N/A</v>
      </c>
      <c r="B2380" s="19">
        <f>'Client Info'!A2380</f>
        <v>0</v>
      </c>
      <c r="C2380" s="19" t="str">
        <f>(IF('Client Info'!M2380="","",(IF(YEARFRAC('Client Info'!M2380,Reference!$C$4)&lt;1,0,IF(AND(YEARFRAC('Client Info'!M2380,Reference!$C$4)&gt;=1,YEARFRAC('Client Info'!M2380,Reference!$C$4)&lt;=3),5,IF(AND(YEARFRAC('Client Info'!M2380,Reference!$C$4)&gt;=4,YEARFRAC('Client Info'!M2380,Reference!$C$4)&lt;=7),15,IF(YEARFRAC('Client Info'!M2380,Reference!$C$4)&gt;=8,25,IF(YEARFRAC('Client Info'!M2380,Reference!$C$4)=YEARFRAC('Client Info'!M2380,Reference!$C$4),0,0))))))))</f>
        <v/>
      </c>
      <c r="D2380" s="19">
        <f>IF(OR('Client Info'!J2380=Reference!$A$7),0,IF(OR(Reference!$A$5='Client Info'!J2380, 'Client Info'!J2380=Reference!$A$19,'Client Info'!J2380=Reference!$A$23,'Client Info'!J2380=Reference!$A$12),25, IF(OR('Client Info'!J2380=Reference!$A$6, 'Client Info'!J2380=Reference!$A$16),15, IF(OR('Client Info'!J2380=Reference!$A$4,'Client Info'!J2380=Reference!$A$13,'Client Info'!J2380=Reference!$A$17,),5,0))))</f>
        <v>0</v>
      </c>
      <c r="E2380" s="19">
        <f>IF('Client Info'!O2380&lt;Reference!$E$5,0,IF(AND('Client Info'!O2380&gt;=Reference!$E$5,'Client Info'!O2380&lt;Reference!$E$6),5,IF(AND('Client Info'!O2380&gt;=Reference!$E$6,'Client Info'!O2380&lt;Reference!$E$7),15,IF(Reference!$E$7&lt;='Client Info'!O2380,25))))</f>
        <v>0</v>
      </c>
      <c r="F2380" s="19">
        <f>IF(OR('Client Info'!R2380=Reference!$B$4,'Client Info'!R2380=Reference!$B$5,'Client Info'!R2380=Reference!$B$6),25,0)</f>
        <v>0</v>
      </c>
      <c r="G2380" s="19">
        <f t="shared" si="38"/>
        <v>0</v>
      </c>
      <c r="H2380" s="19" t="e">
        <v>#N/A</v>
      </c>
    </row>
    <row r="2381" spans="1:8" x14ac:dyDescent="0.35">
      <c r="A2381" s="7" t="e">
        <f>VLOOKUP(B2381,'Client Info'!$A:$B,2, FALSE)</f>
        <v>#N/A</v>
      </c>
      <c r="B2381" s="19">
        <f>'Client Info'!A2381</f>
        <v>0</v>
      </c>
      <c r="C2381" s="19" t="str">
        <f>(IF('Client Info'!M2381="","",(IF(YEARFRAC('Client Info'!M2381,Reference!$C$4)&lt;1,0,IF(AND(YEARFRAC('Client Info'!M2381,Reference!$C$4)&gt;=1,YEARFRAC('Client Info'!M2381,Reference!$C$4)&lt;=3),5,IF(AND(YEARFRAC('Client Info'!M2381,Reference!$C$4)&gt;=4,YEARFRAC('Client Info'!M2381,Reference!$C$4)&lt;=7),15,IF(YEARFRAC('Client Info'!M2381,Reference!$C$4)&gt;=8,25,IF(YEARFRAC('Client Info'!M2381,Reference!$C$4)=YEARFRAC('Client Info'!M2381,Reference!$C$4),0,0))))))))</f>
        <v/>
      </c>
      <c r="D2381" s="19">
        <f>IF(OR('Client Info'!J2381=Reference!$A$7),0,IF(OR(Reference!$A$5='Client Info'!J2381, 'Client Info'!J2381=Reference!$A$19,'Client Info'!J2381=Reference!$A$23,'Client Info'!J2381=Reference!$A$12),25, IF(OR('Client Info'!J2381=Reference!$A$6, 'Client Info'!J2381=Reference!$A$16),15, IF(OR('Client Info'!J2381=Reference!$A$4,'Client Info'!J2381=Reference!$A$13,'Client Info'!J2381=Reference!$A$17,),5,0))))</f>
        <v>0</v>
      </c>
      <c r="E2381" s="19">
        <f>IF('Client Info'!O2381&lt;Reference!$E$5,0,IF(AND('Client Info'!O2381&gt;=Reference!$E$5,'Client Info'!O2381&lt;Reference!$E$6),5,IF(AND('Client Info'!O2381&gt;=Reference!$E$6,'Client Info'!O2381&lt;Reference!$E$7),15,IF(Reference!$E$7&lt;='Client Info'!O2381,25))))</f>
        <v>0</v>
      </c>
      <c r="F2381" s="19">
        <f>IF(OR('Client Info'!R2381=Reference!$B$4,'Client Info'!R2381=Reference!$B$5,'Client Info'!R2381=Reference!$B$6),25,0)</f>
        <v>0</v>
      </c>
      <c r="G2381" s="19">
        <f t="shared" si="38"/>
        <v>0</v>
      </c>
      <c r="H2381" s="19" t="e">
        <v>#N/A</v>
      </c>
    </row>
    <row r="2382" spans="1:8" x14ac:dyDescent="0.35">
      <c r="A2382" s="7" t="e">
        <f>VLOOKUP(B2382,'Client Info'!$A:$B,2, FALSE)</f>
        <v>#N/A</v>
      </c>
      <c r="B2382" s="19">
        <f>'Client Info'!A2382</f>
        <v>0</v>
      </c>
      <c r="C2382" s="19" t="str">
        <f>(IF('Client Info'!M2382="","",(IF(YEARFRAC('Client Info'!M2382,Reference!$C$4)&lt;1,0,IF(AND(YEARFRAC('Client Info'!M2382,Reference!$C$4)&gt;=1,YEARFRAC('Client Info'!M2382,Reference!$C$4)&lt;=3),5,IF(AND(YEARFRAC('Client Info'!M2382,Reference!$C$4)&gt;=4,YEARFRAC('Client Info'!M2382,Reference!$C$4)&lt;=7),15,IF(YEARFRAC('Client Info'!M2382,Reference!$C$4)&gt;=8,25,IF(YEARFRAC('Client Info'!M2382,Reference!$C$4)=YEARFRAC('Client Info'!M2382,Reference!$C$4),0,0))))))))</f>
        <v/>
      </c>
      <c r="D2382" s="19">
        <f>IF(OR('Client Info'!J2382=Reference!$A$7),0,IF(OR(Reference!$A$5='Client Info'!J2382, 'Client Info'!J2382=Reference!$A$19,'Client Info'!J2382=Reference!$A$23,'Client Info'!J2382=Reference!$A$12),25, IF(OR('Client Info'!J2382=Reference!$A$6, 'Client Info'!J2382=Reference!$A$16),15, IF(OR('Client Info'!J2382=Reference!$A$4,'Client Info'!J2382=Reference!$A$13,'Client Info'!J2382=Reference!$A$17,),5,0))))</f>
        <v>0</v>
      </c>
      <c r="E2382" s="19">
        <f>IF('Client Info'!O2382&lt;Reference!$E$5,0,IF(AND('Client Info'!O2382&gt;=Reference!$E$5,'Client Info'!O2382&lt;Reference!$E$6),5,IF(AND('Client Info'!O2382&gt;=Reference!$E$6,'Client Info'!O2382&lt;Reference!$E$7),15,IF(Reference!$E$7&lt;='Client Info'!O2382,25))))</f>
        <v>0</v>
      </c>
      <c r="F2382" s="19">
        <f>IF(OR('Client Info'!R2382=Reference!$B$4,'Client Info'!R2382=Reference!$B$5,'Client Info'!R2382=Reference!$B$6),25,0)</f>
        <v>0</v>
      </c>
      <c r="G2382" s="19">
        <f t="shared" si="38"/>
        <v>0</v>
      </c>
      <c r="H2382" s="19" t="e">
        <v>#N/A</v>
      </c>
    </row>
    <row r="2383" spans="1:8" x14ac:dyDescent="0.35">
      <c r="A2383" s="7" t="e">
        <f>VLOOKUP(B2383,'Client Info'!$A:$B,2, FALSE)</f>
        <v>#N/A</v>
      </c>
      <c r="B2383" s="19">
        <f>'Client Info'!A2383</f>
        <v>0</v>
      </c>
      <c r="C2383" s="19" t="str">
        <f>(IF('Client Info'!M2383="","",(IF(YEARFRAC('Client Info'!M2383,Reference!$C$4)&lt;1,0,IF(AND(YEARFRAC('Client Info'!M2383,Reference!$C$4)&gt;=1,YEARFRAC('Client Info'!M2383,Reference!$C$4)&lt;=3),5,IF(AND(YEARFRAC('Client Info'!M2383,Reference!$C$4)&gt;=4,YEARFRAC('Client Info'!M2383,Reference!$C$4)&lt;=7),15,IF(YEARFRAC('Client Info'!M2383,Reference!$C$4)&gt;=8,25,IF(YEARFRAC('Client Info'!M2383,Reference!$C$4)=YEARFRAC('Client Info'!M2383,Reference!$C$4),0,0))))))))</f>
        <v/>
      </c>
      <c r="D2383" s="19">
        <f>IF(OR('Client Info'!J2383=Reference!$A$7),0,IF(OR(Reference!$A$5='Client Info'!J2383, 'Client Info'!J2383=Reference!$A$19,'Client Info'!J2383=Reference!$A$23,'Client Info'!J2383=Reference!$A$12),25, IF(OR('Client Info'!J2383=Reference!$A$6, 'Client Info'!J2383=Reference!$A$16),15, IF(OR('Client Info'!J2383=Reference!$A$4,'Client Info'!J2383=Reference!$A$13,'Client Info'!J2383=Reference!$A$17,),5,0))))</f>
        <v>0</v>
      </c>
      <c r="E2383" s="19">
        <f>IF('Client Info'!O2383&lt;Reference!$E$5,0,IF(AND('Client Info'!O2383&gt;=Reference!$E$5,'Client Info'!O2383&lt;Reference!$E$6),5,IF(AND('Client Info'!O2383&gt;=Reference!$E$6,'Client Info'!O2383&lt;Reference!$E$7),15,IF(Reference!$E$7&lt;='Client Info'!O2383,25))))</f>
        <v>0</v>
      </c>
      <c r="F2383" s="19">
        <f>IF(OR('Client Info'!R2383=Reference!$B$4,'Client Info'!R2383=Reference!$B$5,'Client Info'!R2383=Reference!$B$6),25,0)</f>
        <v>0</v>
      </c>
      <c r="G2383" s="19">
        <f t="shared" si="38"/>
        <v>0</v>
      </c>
      <c r="H2383" s="19" t="e">
        <v>#N/A</v>
      </c>
    </row>
    <row r="2384" spans="1:8" x14ac:dyDescent="0.35">
      <c r="A2384" s="7" t="e">
        <f>VLOOKUP(B2384,'Client Info'!$A:$B,2, FALSE)</f>
        <v>#N/A</v>
      </c>
      <c r="B2384" s="19">
        <f>'Client Info'!A2384</f>
        <v>0</v>
      </c>
      <c r="C2384" s="19" t="str">
        <f>(IF('Client Info'!M2384="","",(IF(YEARFRAC('Client Info'!M2384,Reference!$C$4)&lt;1,0,IF(AND(YEARFRAC('Client Info'!M2384,Reference!$C$4)&gt;=1,YEARFRAC('Client Info'!M2384,Reference!$C$4)&lt;=3),5,IF(AND(YEARFRAC('Client Info'!M2384,Reference!$C$4)&gt;=4,YEARFRAC('Client Info'!M2384,Reference!$C$4)&lt;=7),15,IF(YEARFRAC('Client Info'!M2384,Reference!$C$4)&gt;=8,25,IF(YEARFRAC('Client Info'!M2384,Reference!$C$4)=YEARFRAC('Client Info'!M2384,Reference!$C$4),0,0))))))))</f>
        <v/>
      </c>
      <c r="D2384" s="19">
        <f>IF(OR('Client Info'!J2384=Reference!$A$7),0,IF(OR(Reference!$A$5='Client Info'!J2384, 'Client Info'!J2384=Reference!$A$19,'Client Info'!J2384=Reference!$A$23,'Client Info'!J2384=Reference!$A$12),25, IF(OR('Client Info'!J2384=Reference!$A$6, 'Client Info'!J2384=Reference!$A$16),15, IF(OR('Client Info'!J2384=Reference!$A$4,'Client Info'!J2384=Reference!$A$13,'Client Info'!J2384=Reference!$A$17,),5,0))))</f>
        <v>0</v>
      </c>
      <c r="E2384" s="19">
        <f>IF('Client Info'!O2384&lt;Reference!$E$5,0,IF(AND('Client Info'!O2384&gt;=Reference!$E$5,'Client Info'!O2384&lt;Reference!$E$6),5,IF(AND('Client Info'!O2384&gt;=Reference!$E$6,'Client Info'!O2384&lt;Reference!$E$7),15,IF(Reference!$E$7&lt;='Client Info'!O2384,25))))</f>
        <v>0</v>
      </c>
      <c r="F2384" s="19">
        <f>IF(OR('Client Info'!R2384=Reference!$B$4,'Client Info'!R2384=Reference!$B$5,'Client Info'!R2384=Reference!$B$6),25,0)</f>
        <v>0</v>
      </c>
      <c r="G2384" s="19">
        <f t="shared" si="38"/>
        <v>0</v>
      </c>
      <c r="H2384" s="19" t="e">
        <v>#N/A</v>
      </c>
    </row>
    <row r="2385" spans="1:8" x14ac:dyDescent="0.35">
      <c r="A2385" s="7" t="e">
        <f>VLOOKUP(B2385,'Client Info'!$A:$B,2, FALSE)</f>
        <v>#N/A</v>
      </c>
      <c r="B2385" s="19">
        <f>'Client Info'!A2385</f>
        <v>0</v>
      </c>
      <c r="C2385" s="19" t="str">
        <f>(IF('Client Info'!M2385="","",(IF(YEARFRAC('Client Info'!M2385,Reference!$C$4)&lt;1,0,IF(AND(YEARFRAC('Client Info'!M2385,Reference!$C$4)&gt;=1,YEARFRAC('Client Info'!M2385,Reference!$C$4)&lt;=3),5,IF(AND(YEARFRAC('Client Info'!M2385,Reference!$C$4)&gt;=4,YEARFRAC('Client Info'!M2385,Reference!$C$4)&lt;=7),15,IF(YEARFRAC('Client Info'!M2385,Reference!$C$4)&gt;=8,25,IF(YEARFRAC('Client Info'!M2385,Reference!$C$4)=YEARFRAC('Client Info'!M2385,Reference!$C$4),0,0))))))))</f>
        <v/>
      </c>
      <c r="D2385" s="19">
        <f>IF(OR('Client Info'!J2385=Reference!$A$7),0,IF(OR(Reference!$A$5='Client Info'!J2385, 'Client Info'!J2385=Reference!$A$19,'Client Info'!J2385=Reference!$A$23,'Client Info'!J2385=Reference!$A$12),25, IF(OR('Client Info'!J2385=Reference!$A$6, 'Client Info'!J2385=Reference!$A$16),15, IF(OR('Client Info'!J2385=Reference!$A$4,'Client Info'!J2385=Reference!$A$13,'Client Info'!J2385=Reference!$A$17,),5,0))))</f>
        <v>0</v>
      </c>
      <c r="E2385" s="19">
        <f>IF('Client Info'!O2385&lt;Reference!$E$5,0,IF(AND('Client Info'!O2385&gt;=Reference!$E$5,'Client Info'!O2385&lt;Reference!$E$6),5,IF(AND('Client Info'!O2385&gt;=Reference!$E$6,'Client Info'!O2385&lt;Reference!$E$7),15,IF(Reference!$E$7&lt;='Client Info'!O2385,25))))</f>
        <v>0</v>
      </c>
      <c r="F2385" s="19">
        <f>IF(OR('Client Info'!R2385=Reference!$B$4,'Client Info'!R2385=Reference!$B$5,'Client Info'!R2385=Reference!$B$6),25,0)</f>
        <v>0</v>
      </c>
      <c r="G2385" s="19">
        <f t="shared" si="38"/>
        <v>0</v>
      </c>
      <c r="H2385" s="19" t="e">
        <v>#N/A</v>
      </c>
    </row>
    <row r="2386" spans="1:8" x14ac:dyDescent="0.35">
      <c r="A2386" s="7" t="e">
        <f>VLOOKUP(B2386,'Client Info'!$A:$B,2, FALSE)</f>
        <v>#N/A</v>
      </c>
      <c r="B2386" s="19">
        <f>'Client Info'!A2386</f>
        <v>0</v>
      </c>
      <c r="C2386" s="19" t="str">
        <f>(IF('Client Info'!M2386="","",(IF(YEARFRAC('Client Info'!M2386,Reference!$C$4)&lt;1,0,IF(AND(YEARFRAC('Client Info'!M2386,Reference!$C$4)&gt;=1,YEARFRAC('Client Info'!M2386,Reference!$C$4)&lt;=3),5,IF(AND(YEARFRAC('Client Info'!M2386,Reference!$C$4)&gt;=4,YEARFRAC('Client Info'!M2386,Reference!$C$4)&lt;=7),15,IF(YEARFRAC('Client Info'!M2386,Reference!$C$4)&gt;=8,25,IF(YEARFRAC('Client Info'!M2386,Reference!$C$4)=YEARFRAC('Client Info'!M2386,Reference!$C$4),0,0))))))))</f>
        <v/>
      </c>
      <c r="D2386" s="19">
        <f>IF(OR('Client Info'!J2386=Reference!$A$7),0,IF(OR(Reference!$A$5='Client Info'!J2386, 'Client Info'!J2386=Reference!$A$19,'Client Info'!J2386=Reference!$A$23,'Client Info'!J2386=Reference!$A$12),25, IF(OR('Client Info'!J2386=Reference!$A$6, 'Client Info'!J2386=Reference!$A$16),15, IF(OR('Client Info'!J2386=Reference!$A$4,'Client Info'!J2386=Reference!$A$13,'Client Info'!J2386=Reference!$A$17,),5,0))))</f>
        <v>0</v>
      </c>
      <c r="E2386" s="19">
        <f>IF('Client Info'!O2386&lt;Reference!$E$5,0,IF(AND('Client Info'!O2386&gt;=Reference!$E$5,'Client Info'!O2386&lt;Reference!$E$6),5,IF(AND('Client Info'!O2386&gt;=Reference!$E$6,'Client Info'!O2386&lt;Reference!$E$7),15,IF(Reference!$E$7&lt;='Client Info'!O2386,25))))</f>
        <v>0</v>
      </c>
      <c r="F2386" s="19">
        <f>IF(OR('Client Info'!R2386=Reference!$B$4,'Client Info'!R2386=Reference!$B$5,'Client Info'!R2386=Reference!$B$6),25,0)</f>
        <v>0</v>
      </c>
      <c r="G2386" s="19">
        <f t="shared" si="38"/>
        <v>0</v>
      </c>
      <c r="H2386" s="19" t="e">
        <v>#N/A</v>
      </c>
    </row>
    <row r="2387" spans="1:8" x14ac:dyDescent="0.35">
      <c r="A2387" s="7" t="e">
        <f>VLOOKUP(B2387,'Client Info'!$A:$B,2, FALSE)</f>
        <v>#N/A</v>
      </c>
      <c r="B2387" s="19">
        <f>'Client Info'!A2387</f>
        <v>0</v>
      </c>
      <c r="C2387" s="19" t="str">
        <f>(IF('Client Info'!M2387="","",(IF(YEARFRAC('Client Info'!M2387,Reference!$C$4)&lt;1,0,IF(AND(YEARFRAC('Client Info'!M2387,Reference!$C$4)&gt;=1,YEARFRAC('Client Info'!M2387,Reference!$C$4)&lt;=3),5,IF(AND(YEARFRAC('Client Info'!M2387,Reference!$C$4)&gt;=4,YEARFRAC('Client Info'!M2387,Reference!$C$4)&lt;=7),15,IF(YEARFRAC('Client Info'!M2387,Reference!$C$4)&gt;=8,25,IF(YEARFRAC('Client Info'!M2387,Reference!$C$4)=YEARFRAC('Client Info'!M2387,Reference!$C$4),0,0))))))))</f>
        <v/>
      </c>
      <c r="D2387" s="19">
        <f>IF(OR('Client Info'!J2387=Reference!$A$7),0,IF(OR(Reference!$A$5='Client Info'!J2387, 'Client Info'!J2387=Reference!$A$19,'Client Info'!J2387=Reference!$A$23,'Client Info'!J2387=Reference!$A$12),25, IF(OR('Client Info'!J2387=Reference!$A$6, 'Client Info'!J2387=Reference!$A$16),15, IF(OR('Client Info'!J2387=Reference!$A$4,'Client Info'!J2387=Reference!$A$13,'Client Info'!J2387=Reference!$A$17,),5,0))))</f>
        <v>0</v>
      </c>
      <c r="E2387" s="19">
        <f>IF('Client Info'!O2387&lt;Reference!$E$5,0,IF(AND('Client Info'!O2387&gt;=Reference!$E$5,'Client Info'!O2387&lt;Reference!$E$6),5,IF(AND('Client Info'!O2387&gt;=Reference!$E$6,'Client Info'!O2387&lt;Reference!$E$7),15,IF(Reference!$E$7&lt;='Client Info'!O2387,25))))</f>
        <v>0</v>
      </c>
      <c r="F2387" s="19">
        <f>IF(OR('Client Info'!R2387=Reference!$B$4,'Client Info'!R2387=Reference!$B$5,'Client Info'!R2387=Reference!$B$6),25,0)</f>
        <v>0</v>
      </c>
      <c r="G2387" s="19">
        <f t="shared" si="38"/>
        <v>0</v>
      </c>
      <c r="H2387" s="19" t="e">
        <v>#N/A</v>
      </c>
    </row>
    <row r="2388" spans="1:8" x14ac:dyDescent="0.35">
      <c r="A2388" s="7" t="e">
        <f>VLOOKUP(B2388,'Client Info'!$A:$B,2, FALSE)</f>
        <v>#N/A</v>
      </c>
      <c r="B2388" s="19">
        <f>'Client Info'!A2388</f>
        <v>0</v>
      </c>
      <c r="C2388" s="19" t="str">
        <f>(IF('Client Info'!M2388="","",(IF(YEARFRAC('Client Info'!M2388,Reference!$C$4)&lt;1,0,IF(AND(YEARFRAC('Client Info'!M2388,Reference!$C$4)&gt;=1,YEARFRAC('Client Info'!M2388,Reference!$C$4)&lt;=3),5,IF(AND(YEARFRAC('Client Info'!M2388,Reference!$C$4)&gt;=4,YEARFRAC('Client Info'!M2388,Reference!$C$4)&lt;=7),15,IF(YEARFRAC('Client Info'!M2388,Reference!$C$4)&gt;=8,25,IF(YEARFRAC('Client Info'!M2388,Reference!$C$4)=YEARFRAC('Client Info'!M2388,Reference!$C$4),0,0))))))))</f>
        <v/>
      </c>
      <c r="D2388" s="19">
        <f>IF(OR('Client Info'!J2388=Reference!$A$7),0,IF(OR(Reference!$A$5='Client Info'!J2388, 'Client Info'!J2388=Reference!$A$19,'Client Info'!J2388=Reference!$A$23,'Client Info'!J2388=Reference!$A$12),25, IF(OR('Client Info'!J2388=Reference!$A$6, 'Client Info'!J2388=Reference!$A$16),15, IF(OR('Client Info'!J2388=Reference!$A$4,'Client Info'!J2388=Reference!$A$13,'Client Info'!J2388=Reference!$A$17,),5,0))))</f>
        <v>0</v>
      </c>
      <c r="E2388" s="19">
        <f>IF('Client Info'!O2388&lt;Reference!$E$5,0,IF(AND('Client Info'!O2388&gt;=Reference!$E$5,'Client Info'!O2388&lt;Reference!$E$6),5,IF(AND('Client Info'!O2388&gt;=Reference!$E$6,'Client Info'!O2388&lt;Reference!$E$7),15,IF(Reference!$E$7&lt;='Client Info'!O2388,25))))</f>
        <v>0</v>
      </c>
      <c r="F2388" s="19">
        <f>IF(OR('Client Info'!R2388=Reference!$B$4,'Client Info'!R2388=Reference!$B$5,'Client Info'!R2388=Reference!$B$6),25,0)</f>
        <v>0</v>
      </c>
      <c r="G2388" s="19">
        <f t="shared" si="38"/>
        <v>0</v>
      </c>
      <c r="H2388" s="19" t="e">
        <v>#N/A</v>
      </c>
    </row>
    <row r="2389" spans="1:8" x14ac:dyDescent="0.35">
      <c r="A2389" s="7" t="e">
        <f>VLOOKUP(B2389,'Client Info'!$A:$B,2, FALSE)</f>
        <v>#N/A</v>
      </c>
      <c r="B2389" s="19">
        <f>'Client Info'!A2389</f>
        <v>0</v>
      </c>
      <c r="C2389" s="19" t="str">
        <f>(IF('Client Info'!M2389="","",(IF(YEARFRAC('Client Info'!M2389,Reference!$C$4)&lt;1,0,IF(AND(YEARFRAC('Client Info'!M2389,Reference!$C$4)&gt;=1,YEARFRAC('Client Info'!M2389,Reference!$C$4)&lt;=3),5,IF(AND(YEARFRAC('Client Info'!M2389,Reference!$C$4)&gt;=4,YEARFRAC('Client Info'!M2389,Reference!$C$4)&lt;=7),15,IF(YEARFRAC('Client Info'!M2389,Reference!$C$4)&gt;=8,25,IF(YEARFRAC('Client Info'!M2389,Reference!$C$4)=YEARFRAC('Client Info'!M2389,Reference!$C$4),0,0))))))))</f>
        <v/>
      </c>
      <c r="D2389" s="19">
        <f>IF(OR('Client Info'!J2389=Reference!$A$7),0,IF(OR(Reference!$A$5='Client Info'!J2389, 'Client Info'!J2389=Reference!$A$19,'Client Info'!J2389=Reference!$A$23,'Client Info'!J2389=Reference!$A$12),25, IF(OR('Client Info'!J2389=Reference!$A$6, 'Client Info'!J2389=Reference!$A$16),15, IF(OR('Client Info'!J2389=Reference!$A$4,'Client Info'!J2389=Reference!$A$13,'Client Info'!J2389=Reference!$A$17,),5,0))))</f>
        <v>0</v>
      </c>
      <c r="E2389" s="19">
        <f>IF('Client Info'!O2389&lt;Reference!$E$5,0,IF(AND('Client Info'!O2389&gt;=Reference!$E$5,'Client Info'!O2389&lt;Reference!$E$6),5,IF(AND('Client Info'!O2389&gt;=Reference!$E$6,'Client Info'!O2389&lt;Reference!$E$7),15,IF(Reference!$E$7&lt;='Client Info'!O2389,25))))</f>
        <v>0</v>
      </c>
      <c r="F2389" s="19">
        <f>IF(OR('Client Info'!R2389=Reference!$B$4,'Client Info'!R2389=Reference!$B$5,'Client Info'!R2389=Reference!$B$6),25,0)</f>
        <v>0</v>
      </c>
      <c r="G2389" s="19">
        <f t="shared" si="38"/>
        <v>0</v>
      </c>
      <c r="H2389" s="19" t="e">
        <v>#N/A</v>
      </c>
    </row>
    <row r="2390" spans="1:8" x14ac:dyDescent="0.35">
      <c r="A2390" s="7" t="e">
        <f>VLOOKUP(B2390,'Client Info'!$A:$B,2, FALSE)</f>
        <v>#N/A</v>
      </c>
      <c r="B2390" s="19">
        <f>'Client Info'!A2390</f>
        <v>0</v>
      </c>
      <c r="C2390" s="19" t="str">
        <f>(IF('Client Info'!M2390="","",(IF(YEARFRAC('Client Info'!M2390,Reference!$C$4)&lt;1,0,IF(AND(YEARFRAC('Client Info'!M2390,Reference!$C$4)&gt;=1,YEARFRAC('Client Info'!M2390,Reference!$C$4)&lt;=3),5,IF(AND(YEARFRAC('Client Info'!M2390,Reference!$C$4)&gt;=4,YEARFRAC('Client Info'!M2390,Reference!$C$4)&lt;=7),15,IF(YEARFRAC('Client Info'!M2390,Reference!$C$4)&gt;=8,25,IF(YEARFRAC('Client Info'!M2390,Reference!$C$4)=YEARFRAC('Client Info'!M2390,Reference!$C$4),0,0))))))))</f>
        <v/>
      </c>
      <c r="D2390" s="19">
        <f>IF(OR('Client Info'!J2390=Reference!$A$7),0,IF(OR(Reference!$A$5='Client Info'!J2390, 'Client Info'!J2390=Reference!$A$19,'Client Info'!J2390=Reference!$A$23,'Client Info'!J2390=Reference!$A$12),25, IF(OR('Client Info'!J2390=Reference!$A$6, 'Client Info'!J2390=Reference!$A$16),15, IF(OR('Client Info'!J2390=Reference!$A$4,'Client Info'!J2390=Reference!$A$13,'Client Info'!J2390=Reference!$A$17,),5,0))))</f>
        <v>0</v>
      </c>
      <c r="E2390" s="19">
        <f>IF('Client Info'!O2390&lt;Reference!$E$5,0,IF(AND('Client Info'!O2390&gt;=Reference!$E$5,'Client Info'!O2390&lt;Reference!$E$6),5,IF(AND('Client Info'!O2390&gt;=Reference!$E$6,'Client Info'!O2390&lt;Reference!$E$7),15,IF(Reference!$E$7&lt;='Client Info'!O2390,25))))</f>
        <v>0</v>
      </c>
      <c r="F2390" s="19">
        <f>IF(OR('Client Info'!R2390=Reference!$B$4,'Client Info'!R2390=Reference!$B$5,'Client Info'!R2390=Reference!$B$6),25,0)</f>
        <v>0</v>
      </c>
      <c r="G2390" s="19">
        <f t="shared" si="38"/>
        <v>0</v>
      </c>
      <c r="H2390" s="19" t="e">
        <v>#N/A</v>
      </c>
    </row>
    <row r="2391" spans="1:8" x14ac:dyDescent="0.35">
      <c r="A2391" s="7" t="e">
        <f>VLOOKUP(B2391,'Client Info'!$A:$B,2, FALSE)</f>
        <v>#N/A</v>
      </c>
      <c r="B2391" s="19">
        <f>'Client Info'!A2391</f>
        <v>0</v>
      </c>
      <c r="C2391" s="19" t="str">
        <f>(IF('Client Info'!M2391="","",(IF(YEARFRAC('Client Info'!M2391,Reference!$C$4)&lt;1,0,IF(AND(YEARFRAC('Client Info'!M2391,Reference!$C$4)&gt;=1,YEARFRAC('Client Info'!M2391,Reference!$C$4)&lt;=3),5,IF(AND(YEARFRAC('Client Info'!M2391,Reference!$C$4)&gt;=4,YEARFRAC('Client Info'!M2391,Reference!$C$4)&lt;=7),15,IF(YEARFRAC('Client Info'!M2391,Reference!$C$4)&gt;=8,25,IF(YEARFRAC('Client Info'!M2391,Reference!$C$4)=YEARFRAC('Client Info'!M2391,Reference!$C$4),0,0))))))))</f>
        <v/>
      </c>
      <c r="D2391" s="19">
        <f>IF(OR('Client Info'!J2391=Reference!$A$7),0,IF(OR(Reference!$A$5='Client Info'!J2391, 'Client Info'!J2391=Reference!$A$19,'Client Info'!J2391=Reference!$A$23,'Client Info'!J2391=Reference!$A$12),25, IF(OR('Client Info'!J2391=Reference!$A$6, 'Client Info'!J2391=Reference!$A$16),15, IF(OR('Client Info'!J2391=Reference!$A$4,'Client Info'!J2391=Reference!$A$13,'Client Info'!J2391=Reference!$A$17,),5,0))))</f>
        <v>0</v>
      </c>
      <c r="E2391" s="19">
        <f>IF('Client Info'!O2391&lt;Reference!$E$5,0,IF(AND('Client Info'!O2391&gt;=Reference!$E$5,'Client Info'!O2391&lt;Reference!$E$6),5,IF(AND('Client Info'!O2391&gt;=Reference!$E$6,'Client Info'!O2391&lt;Reference!$E$7),15,IF(Reference!$E$7&lt;='Client Info'!O2391,25))))</f>
        <v>0</v>
      </c>
      <c r="F2391" s="19">
        <f>IF(OR('Client Info'!R2391=Reference!$B$4,'Client Info'!R2391=Reference!$B$5,'Client Info'!R2391=Reference!$B$6),25,0)</f>
        <v>0</v>
      </c>
      <c r="G2391" s="19">
        <f t="shared" si="38"/>
        <v>0</v>
      </c>
      <c r="H2391" s="19" t="e">
        <v>#N/A</v>
      </c>
    </row>
    <row r="2392" spans="1:8" x14ac:dyDescent="0.35">
      <c r="A2392" s="7" t="e">
        <f>VLOOKUP(B2392,'Client Info'!$A:$B,2, FALSE)</f>
        <v>#N/A</v>
      </c>
      <c r="B2392" s="19">
        <f>'Client Info'!A2392</f>
        <v>0</v>
      </c>
      <c r="C2392" s="19" t="str">
        <f>(IF('Client Info'!M2392="","",(IF(YEARFRAC('Client Info'!M2392,Reference!$C$4)&lt;1,0,IF(AND(YEARFRAC('Client Info'!M2392,Reference!$C$4)&gt;=1,YEARFRAC('Client Info'!M2392,Reference!$C$4)&lt;=3),5,IF(AND(YEARFRAC('Client Info'!M2392,Reference!$C$4)&gt;=4,YEARFRAC('Client Info'!M2392,Reference!$C$4)&lt;=7),15,IF(YEARFRAC('Client Info'!M2392,Reference!$C$4)&gt;=8,25,IF(YEARFRAC('Client Info'!M2392,Reference!$C$4)=YEARFRAC('Client Info'!M2392,Reference!$C$4),0,0))))))))</f>
        <v/>
      </c>
      <c r="D2392" s="19">
        <f>IF(OR('Client Info'!J2392=Reference!$A$7),0,IF(OR(Reference!$A$5='Client Info'!J2392, 'Client Info'!J2392=Reference!$A$19,'Client Info'!J2392=Reference!$A$23,'Client Info'!J2392=Reference!$A$12),25, IF(OR('Client Info'!J2392=Reference!$A$6, 'Client Info'!J2392=Reference!$A$16),15, IF(OR('Client Info'!J2392=Reference!$A$4,'Client Info'!J2392=Reference!$A$13,'Client Info'!J2392=Reference!$A$17,),5,0))))</f>
        <v>0</v>
      </c>
      <c r="E2392" s="19">
        <f>IF('Client Info'!O2392&lt;Reference!$E$5,0,IF(AND('Client Info'!O2392&gt;=Reference!$E$5,'Client Info'!O2392&lt;Reference!$E$6),5,IF(AND('Client Info'!O2392&gt;=Reference!$E$6,'Client Info'!O2392&lt;Reference!$E$7),15,IF(Reference!$E$7&lt;='Client Info'!O2392,25))))</f>
        <v>0</v>
      </c>
      <c r="F2392" s="19">
        <f>IF(OR('Client Info'!R2392=Reference!$B$4,'Client Info'!R2392=Reference!$B$5,'Client Info'!R2392=Reference!$B$6),25,0)</f>
        <v>0</v>
      </c>
      <c r="G2392" s="19">
        <f t="shared" si="38"/>
        <v>0</v>
      </c>
      <c r="H2392" s="19" t="e">
        <v>#N/A</v>
      </c>
    </row>
    <row r="2393" spans="1:8" x14ac:dyDescent="0.35">
      <c r="A2393" s="7" t="e">
        <f>VLOOKUP(B2393,'Client Info'!$A:$B,2, FALSE)</f>
        <v>#N/A</v>
      </c>
      <c r="B2393" s="19">
        <f>'Client Info'!A2393</f>
        <v>0</v>
      </c>
      <c r="C2393" s="19" t="str">
        <f>(IF('Client Info'!M2393="","",(IF(YEARFRAC('Client Info'!M2393,Reference!$C$4)&lt;1,0,IF(AND(YEARFRAC('Client Info'!M2393,Reference!$C$4)&gt;=1,YEARFRAC('Client Info'!M2393,Reference!$C$4)&lt;=3),5,IF(AND(YEARFRAC('Client Info'!M2393,Reference!$C$4)&gt;=4,YEARFRAC('Client Info'!M2393,Reference!$C$4)&lt;=7),15,IF(YEARFRAC('Client Info'!M2393,Reference!$C$4)&gt;=8,25,IF(YEARFRAC('Client Info'!M2393,Reference!$C$4)=YEARFRAC('Client Info'!M2393,Reference!$C$4),0,0))))))))</f>
        <v/>
      </c>
      <c r="D2393" s="19">
        <f>IF(OR('Client Info'!J2393=Reference!$A$7),0,IF(OR(Reference!$A$5='Client Info'!J2393, 'Client Info'!J2393=Reference!$A$19,'Client Info'!J2393=Reference!$A$23,'Client Info'!J2393=Reference!$A$12),25, IF(OR('Client Info'!J2393=Reference!$A$6, 'Client Info'!J2393=Reference!$A$16),15, IF(OR('Client Info'!J2393=Reference!$A$4,'Client Info'!J2393=Reference!$A$13,'Client Info'!J2393=Reference!$A$17,),5,0))))</f>
        <v>0</v>
      </c>
      <c r="E2393" s="19">
        <f>IF('Client Info'!O2393&lt;Reference!$E$5,0,IF(AND('Client Info'!O2393&gt;=Reference!$E$5,'Client Info'!O2393&lt;Reference!$E$6),5,IF(AND('Client Info'!O2393&gt;=Reference!$E$6,'Client Info'!O2393&lt;Reference!$E$7),15,IF(Reference!$E$7&lt;='Client Info'!O2393,25))))</f>
        <v>0</v>
      </c>
      <c r="F2393" s="19">
        <f>IF(OR('Client Info'!R2393=Reference!$B$4,'Client Info'!R2393=Reference!$B$5,'Client Info'!R2393=Reference!$B$6),25,0)</f>
        <v>0</v>
      </c>
      <c r="G2393" s="19">
        <f t="shared" si="38"/>
        <v>0</v>
      </c>
      <c r="H2393" s="19" t="e">
        <v>#N/A</v>
      </c>
    </row>
    <row r="2394" spans="1:8" x14ac:dyDescent="0.35">
      <c r="A2394" s="7" t="e">
        <f>VLOOKUP(B2394,'Client Info'!$A:$B,2, FALSE)</f>
        <v>#N/A</v>
      </c>
      <c r="B2394" s="19">
        <f>'Client Info'!A2394</f>
        <v>0</v>
      </c>
      <c r="C2394" s="19" t="str">
        <f>(IF('Client Info'!M2394="","",(IF(YEARFRAC('Client Info'!M2394,Reference!$C$4)&lt;1,0,IF(AND(YEARFRAC('Client Info'!M2394,Reference!$C$4)&gt;=1,YEARFRAC('Client Info'!M2394,Reference!$C$4)&lt;=3),5,IF(AND(YEARFRAC('Client Info'!M2394,Reference!$C$4)&gt;=4,YEARFRAC('Client Info'!M2394,Reference!$C$4)&lt;=7),15,IF(YEARFRAC('Client Info'!M2394,Reference!$C$4)&gt;=8,25,IF(YEARFRAC('Client Info'!M2394,Reference!$C$4)=YEARFRAC('Client Info'!M2394,Reference!$C$4),0,0))))))))</f>
        <v/>
      </c>
      <c r="D2394" s="19">
        <f>IF(OR('Client Info'!J2394=Reference!$A$7),0,IF(OR(Reference!$A$5='Client Info'!J2394, 'Client Info'!J2394=Reference!$A$19,'Client Info'!J2394=Reference!$A$23,'Client Info'!J2394=Reference!$A$12),25, IF(OR('Client Info'!J2394=Reference!$A$6, 'Client Info'!J2394=Reference!$A$16),15, IF(OR('Client Info'!J2394=Reference!$A$4,'Client Info'!J2394=Reference!$A$13,'Client Info'!J2394=Reference!$A$17,),5,0))))</f>
        <v>0</v>
      </c>
      <c r="E2394" s="19">
        <f>IF('Client Info'!O2394&lt;Reference!$E$5,0,IF(AND('Client Info'!O2394&gt;=Reference!$E$5,'Client Info'!O2394&lt;Reference!$E$6),5,IF(AND('Client Info'!O2394&gt;=Reference!$E$6,'Client Info'!O2394&lt;Reference!$E$7),15,IF(Reference!$E$7&lt;='Client Info'!O2394,25))))</f>
        <v>0</v>
      </c>
      <c r="F2394" s="19">
        <f>IF(OR('Client Info'!R2394=Reference!$B$4,'Client Info'!R2394=Reference!$B$5,'Client Info'!R2394=Reference!$B$6),25,0)</f>
        <v>0</v>
      </c>
      <c r="G2394" s="19">
        <f t="shared" si="38"/>
        <v>0</v>
      </c>
      <c r="H2394" s="19" t="e">
        <v>#N/A</v>
      </c>
    </row>
    <row r="2395" spans="1:8" x14ac:dyDescent="0.35">
      <c r="A2395" s="7" t="e">
        <f>VLOOKUP(B2395,'Client Info'!$A:$B,2, FALSE)</f>
        <v>#N/A</v>
      </c>
      <c r="B2395" s="19">
        <f>'Client Info'!A2395</f>
        <v>0</v>
      </c>
      <c r="C2395" s="19" t="str">
        <f>(IF('Client Info'!M2395="","",(IF(YEARFRAC('Client Info'!M2395,Reference!$C$4)&lt;1,0,IF(AND(YEARFRAC('Client Info'!M2395,Reference!$C$4)&gt;=1,YEARFRAC('Client Info'!M2395,Reference!$C$4)&lt;=3),5,IF(AND(YEARFRAC('Client Info'!M2395,Reference!$C$4)&gt;=4,YEARFRAC('Client Info'!M2395,Reference!$C$4)&lt;=7),15,IF(YEARFRAC('Client Info'!M2395,Reference!$C$4)&gt;=8,25,IF(YEARFRAC('Client Info'!M2395,Reference!$C$4)=YEARFRAC('Client Info'!M2395,Reference!$C$4),0,0))))))))</f>
        <v/>
      </c>
      <c r="D2395" s="19">
        <f>IF(OR('Client Info'!J2395=Reference!$A$7),0,IF(OR(Reference!$A$5='Client Info'!J2395, 'Client Info'!J2395=Reference!$A$19,'Client Info'!J2395=Reference!$A$23,'Client Info'!J2395=Reference!$A$12),25, IF(OR('Client Info'!J2395=Reference!$A$6, 'Client Info'!J2395=Reference!$A$16),15, IF(OR('Client Info'!J2395=Reference!$A$4,'Client Info'!J2395=Reference!$A$13,'Client Info'!J2395=Reference!$A$17,),5,0))))</f>
        <v>0</v>
      </c>
      <c r="E2395" s="19">
        <f>IF('Client Info'!O2395&lt;Reference!$E$5,0,IF(AND('Client Info'!O2395&gt;=Reference!$E$5,'Client Info'!O2395&lt;Reference!$E$6),5,IF(AND('Client Info'!O2395&gt;=Reference!$E$6,'Client Info'!O2395&lt;Reference!$E$7),15,IF(Reference!$E$7&lt;='Client Info'!O2395,25))))</f>
        <v>0</v>
      </c>
      <c r="F2395" s="19">
        <f>IF(OR('Client Info'!R2395=Reference!$B$4,'Client Info'!R2395=Reference!$B$5,'Client Info'!R2395=Reference!$B$6),25,0)</f>
        <v>0</v>
      </c>
      <c r="G2395" s="19">
        <f t="shared" si="38"/>
        <v>0</v>
      </c>
      <c r="H2395" s="19" t="e">
        <v>#N/A</v>
      </c>
    </row>
    <row r="2396" spans="1:8" x14ac:dyDescent="0.35">
      <c r="A2396" s="7" t="e">
        <f>VLOOKUP(B2396,'Client Info'!$A:$B,2, FALSE)</f>
        <v>#N/A</v>
      </c>
      <c r="B2396" s="19">
        <f>'Client Info'!A2396</f>
        <v>0</v>
      </c>
      <c r="C2396" s="19" t="str">
        <f>(IF('Client Info'!M2396="","",(IF(YEARFRAC('Client Info'!M2396,Reference!$C$4)&lt;1,0,IF(AND(YEARFRAC('Client Info'!M2396,Reference!$C$4)&gt;=1,YEARFRAC('Client Info'!M2396,Reference!$C$4)&lt;=3),5,IF(AND(YEARFRAC('Client Info'!M2396,Reference!$C$4)&gt;=4,YEARFRAC('Client Info'!M2396,Reference!$C$4)&lt;=7),15,IF(YEARFRAC('Client Info'!M2396,Reference!$C$4)&gt;=8,25,IF(YEARFRAC('Client Info'!M2396,Reference!$C$4)=YEARFRAC('Client Info'!M2396,Reference!$C$4),0,0))))))))</f>
        <v/>
      </c>
      <c r="D2396" s="19">
        <f>IF(OR('Client Info'!J2396=Reference!$A$7),0,IF(OR(Reference!$A$5='Client Info'!J2396, 'Client Info'!J2396=Reference!$A$19,'Client Info'!J2396=Reference!$A$23,'Client Info'!J2396=Reference!$A$12),25, IF(OR('Client Info'!J2396=Reference!$A$6, 'Client Info'!J2396=Reference!$A$16),15, IF(OR('Client Info'!J2396=Reference!$A$4,'Client Info'!J2396=Reference!$A$13,'Client Info'!J2396=Reference!$A$17,),5,0))))</f>
        <v>0</v>
      </c>
      <c r="E2396" s="19">
        <f>IF('Client Info'!O2396&lt;Reference!$E$5,0,IF(AND('Client Info'!O2396&gt;=Reference!$E$5,'Client Info'!O2396&lt;Reference!$E$6),5,IF(AND('Client Info'!O2396&gt;=Reference!$E$6,'Client Info'!O2396&lt;Reference!$E$7),15,IF(Reference!$E$7&lt;='Client Info'!O2396,25))))</f>
        <v>0</v>
      </c>
      <c r="F2396" s="19">
        <f>IF(OR('Client Info'!R2396=Reference!$B$4,'Client Info'!R2396=Reference!$B$5,'Client Info'!R2396=Reference!$B$6),25,0)</f>
        <v>0</v>
      </c>
      <c r="G2396" s="19">
        <f t="shared" ref="G2396:G2459" si="39">SUM(C2396:F2396)</f>
        <v>0</v>
      </c>
      <c r="H2396" s="19" t="e">
        <v>#N/A</v>
      </c>
    </row>
    <row r="2397" spans="1:8" x14ac:dyDescent="0.35">
      <c r="A2397" s="7" t="e">
        <f>VLOOKUP(B2397,'Client Info'!$A:$B,2, FALSE)</f>
        <v>#N/A</v>
      </c>
      <c r="B2397" s="19">
        <f>'Client Info'!A2397</f>
        <v>0</v>
      </c>
      <c r="C2397" s="19" t="str">
        <f>(IF('Client Info'!M2397="","",(IF(YEARFRAC('Client Info'!M2397,Reference!$C$4)&lt;1,0,IF(AND(YEARFRAC('Client Info'!M2397,Reference!$C$4)&gt;=1,YEARFRAC('Client Info'!M2397,Reference!$C$4)&lt;=3),5,IF(AND(YEARFRAC('Client Info'!M2397,Reference!$C$4)&gt;=4,YEARFRAC('Client Info'!M2397,Reference!$C$4)&lt;=7),15,IF(YEARFRAC('Client Info'!M2397,Reference!$C$4)&gt;=8,25,IF(YEARFRAC('Client Info'!M2397,Reference!$C$4)=YEARFRAC('Client Info'!M2397,Reference!$C$4),0,0))))))))</f>
        <v/>
      </c>
      <c r="D2397" s="19">
        <f>IF(OR('Client Info'!J2397=Reference!$A$7),0,IF(OR(Reference!$A$5='Client Info'!J2397, 'Client Info'!J2397=Reference!$A$19,'Client Info'!J2397=Reference!$A$23,'Client Info'!J2397=Reference!$A$12),25, IF(OR('Client Info'!J2397=Reference!$A$6, 'Client Info'!J2397=Reference!$A$16),15, IF(OR('Client Info'!J2397=Reference!$A$4,'Client Info'!J2397=Reference!$A$13,'Client Info'!J2397=Reference!$A$17,),5,0))))</f>
        <v>0</v>
      </c>
      <c r="E2397" s="19">
        <f>IF('Client Info'!O2397&lt;Reference!$E$5,0,IF(AND('Client Info'!O2397&gt;=Reference!$E$5,'Client Info'!O2397&lt;Reference!$E$6),5,IF(AND('Client Info'!O2397&gt;=Reference!$E$6,'Client Info'!O2397&lt;Reference!$E$7),15,IF(Reference!$E$7&lt;='Client Info'!O2397,25))))</f>
        <v>0</v>
      </c>
      <c r="F2397" s="19">
        <f>IF(OR('Client Info'!R2397=Reference!$B$4,'Client Info'!R2397=Reference!$B$5,'Client Info'!R2397=Reference!$B$6),25,0)</f>
        <v>0</v>
      </c>
      <c r="G2397" s="19">
        <f t="shared" si="39"/>
        <v>0</v>
      </c>
      <c r="H2397" s="19" t="e">
        <v>#N/A</v>
      </c>
    </row>
    <row r="2398" spans="1:8" x14ac:dyDescent="0.35">
      <c r="A2398" s="7" t="e">
        <f>VLOOKUP(B2398,'Client Info'!$A:$B,2, FALSE)</f>
        <v>#N/A</v>
      </c>
      <c r="B2398" s="19">
        <f>'Client Info'!A2398</f>
        <v>0</v>
      </c>
      <c r="C2398" s="19" t="str">
        <f>(IF('Client Info'!M2398="","",(IF(YEARFRAC('Client Info'!M2398,Reference!$C$4)&lt;1,0,IF(AND(YEARFRAC('Client Info'!M2398,Reference!$C$4)&gt;=1,YEARFRAC('Client Info'!M2398,Reference!$C$4)&lt;=3),5,IF(AND(YEARFRAC('Client Info'!M2398,Reference!$C$4)&gt;=4,YEARFRAC('Client Info'!M2398,Reference!$C$4)&lt;=7),15,IF(YEARFRAC('Client Info'!M2398,Reference!$C$4)&gt;=8,25,IF(YEARFRAC('Client Info'!M2398,Reference!$C$4)=YEARFRAC('Client Info'!M2398,Reference!$C$4),0,0))))))))</f>
        <v/>
      </c>
      <c r="D2398" s="19">
        <f>IF(OR('Client Info'!J2398=Reference!$A$7),0,IF(OR(Reference!$A$5='Client Info'!J2398, 'Client Info'!J2398=Reference!$A$19,'Client Info'!J2398=Reference!$A$23,'Client Info'!J2398=Reference!$A$12),25, IF(OR('Client Info'!J2398=Reference!$A$6, 'Client Info'!J2398=Reference!$A$16),15, IF(OR('Client Info'!J2398=Reference!$A$4,'Client Info'!J2398=Reference!$A$13,'Client Info'!J2398=Reference!$A$17,),5,0))))</f>
        <v>0</v>
      </c>
      <c r="E2398" s="19">
        <f>IF('Client Info'!O2398&lt;Reference!$E$5,0,IF(AND('Client Info'!O2398&gt;=Reference!$E$5,'Client Info'!O2398&lt;Reference!$E$6),5,IF(AND('Client Info'!O2398&gt;=Reference!$E$6,'Client Info'!O2398&lt;Reference!$E$7),15,IF(Reference!$E$7&lt;='Client Info'!O2398,25))))</f>
        <v>0</v>
      </c>
      <c r="F2398" s="19">
        <f>IF(OR('Client Info'!R2398=Reference!$B$4,'Client Info'!R2398=Reference!$B$5,'Client Info'!R2398=Reference!$B$6),25,0)</f>
        <v>0</v>
      </c>
      <c r="G2398" s="19">
        <f t="shared" si="39"/>
        <v>0</v>
      </c>
      <c r="H2398" s="19" t="e">
        <v>#N/A</v>
      </c>
    </row>
    <row r="2399" spans="1:8" x14ac:dyDescent="0.35">
      <c r="A2399" s="7" t="e">
        <f>VLOOKUP(B2399,'Client Info'!$A:$B,2, FALSE)</f>
        <v>#N/A</v>
      </c>
      <c r="B2399" s="19">
        <f>'Client Info'!A2399</f>
        <v>0</v>
      </c>
      <c r="C2399" s="19" t="str">
        <f>(IF('Client Info'!M2399="","",(IF(YEARFRAC('Client Info'!M2399,Reference!$C$4)&lt;1,0,IF(AND(YEARFRAC('Client Info'!M2399,Reference!$C$4)&gt;=1,YEARFRAC('Client Info'!M2399,Reference!$C$4)&lt;=3),5,IF(AND(YEARFRAC('Client Info'!M2399,Reference!$C$4)&gt;=4,YEARFRAC('Client Info'!M2399,Reference!$C$4)&lt;=7),15,IF(YEARFRAC('Client Info'!M2399,Reference!$C$4)&gt;=8,25,IF(YEARFRAC('Client Info'!M2399,Reference!$C$4)=YEARFRAC('Client Info'!M2399,Reference!$C$4),0,0))))))))</f>
        <v/>
      </c>
      <c r="D2399" s="19">
        <f>IF(OR('Client Info'!J2399=Reference!$A$7),0,IF(OR(Reference!$A$5='Client Info'!J2399, 'Client Info'!J2399=Reference!$A$19,'Client Info'!J2399=Reference!$A$23,'Client Info'!J2399=Reference!$A$12),25, IF(OR('Client Info'!J2399=Reference!$A$6, 'Client Info'!J2399=Reference!$A$16),15, IF(OR('Client Info'!J2399=Reference!$A$4,'Client Info'!J2399=Reference!$A$13,'Client Info'!J2399=Reference!$A$17,),5,0))))</f>
        <v>0</v>
      </c>
      <c r="E2399" s="19">
        <f>IF('Client Info'!O2399&lt;Reference!$E$5,0,IF(AND('Client Info'!O2399&gt;=Reference!$E$5,'Client Info'!O2399&lt;Reference!$E$6),5,IF(AND('Client Info'!O2399&gt;=Reference!$E$6,'Client Info'!O2399&lt;Reference!$E$7),15,IF(Reference!$E$7&lt;='Client Info'!O2399,25))))</f>
        <v>0</v>
      </c>
      <c r="F2399" s="19">
        <f>IF(OR('Client Info'!R2399=Reference!$B$4,'Client Info'!R2399=Reference!$B$5,'Client Info'!R2399=Reference!$B$6),25,0)</f>
        <v>0</v>
      </c>
      <c r="G2399" s="19">
        <f t="shared" si="39"/>
        <v>0</v>
      </c>
      <c r="H2399" s="19" t="e">
        <v>#N/A</v>
      </c>
    </row>
    <row r="2400" spans="1:8" x14ac:dyDescent="0.35">
      <c r="A2400" s="7" t="e">
        <f>VLOOKUP(B2400,'Client Info'!$A:$B,2, FALSE)</f>
        <v>#N/A</v>
      </c>
      <c r="B2400" s="19">
        <f>'Client Info'!A2400</f>
        <v>0</v>
      </c>
      <c r="C2400" s="19" t="str">
        <f>(IF('Client Info'!M2400="","",(IF(YEARFRAC('Client Info'!M2400,Reference!$C$4)&lt;1,0,IF(AND(YEARFRAC('Client Info'!M2400,Reference!$C$4)&gt;=1,YEARFRAC('Client Info'!M2400,Reference!$C$4)&lt;=3),5,IF(AND(YEARFRAC('Client Info'!M2400,Reference!$C$4)&gt;=4,YEARFRAC('Client Info'!M2400,Reference!$C$4)&lt;=7),15,IF(YEARFRAC('Client Info'!M2400,Reference!$C$4)&gt;=8,25,IF(YEARFRAC('Client Info'!M2400,Reference!$C$4)=YEARFRAC('Client Info'!M2400,Reference!$C$4),0,0))))))))</f>
        <v/>
      </c>
      <c r="D2400" s="19">
        <f>IF(OR('Client Info'!J2400=Reference!$A$7),0,IF(OR(Reference!$A$5='Client Info'!J2400, 'Client Info'!J2400=Reference!$A$19,'Client Info'!J2400=Reference!$A$23,'Client Info'!J2400=Reference!$A$12),25, IF(OR('Client Info'!J2400=Reference!$A$6, 'Client Info'!J2400=Reference!$A$16),15, IF(OR('Client Info'!J2400=Reference!$A$4,'Client Info'!J2400=Reference!$A$13,'Client Info'!J2400=Reference!$A$17,),5,0))))</f>
        <v>0</v>
      </c>
      <c r="E2400" s="19">
        <f>IF('Client Info'!O2400&lt;Reference!$E$5,0,IF(AND('Client Info'!O2400&gt;=Reference!$E$5,'Client Info'!O2400&lt;Reference!$E$6),5,IF(AND('Client Info'!O2400&gt;=Reference!$E$6,'Client Info'!O2400&lt;Reference!$E$7),15,IF(Reference!$E$7&lt;='Client Info'!O2400,25))))</f>
        <v>0</v>
      </c>
      <c r="F2400" s="19">
        <f>IF(OR('Client Info'!R2400=Reference!$B$4,'Client Info'!R2400=Reference!$B$5,'Client Info'!R2400=Reference!$B$6),25,0)</f>
        <v>0</v>
      </c>
      <c r="G2400" s="19">
        <f t="shared" si="39"/>
        <v>0</v>
      </c>
      <c r="H2400" s="19" t="e">
        <v>#N/A</v>
      </c>
    </row>
    <row r="2401" spans="1:8" x14ac:dyDescent="0.35">
      <c r="A2401" s="7" t="e">
        <f>VLOOKUP(B2401,'Client Info'!$A:$B,2, FALSE)</f>
        <v>#N/A</v>
      </c>
      <c r="B2401" s="19">
        <f>'Client Info'!A2401</f>
        <v>0</v>
      </c>
      <c r="C2401" s="19" t="str">
        <f>(IF('Client Info'!M2401="","",(IF(YEARFRAC('Client Info'!M2401,Reference!$C$4)&lt;1,0,IF(AND(YEARFRAC('Client Info'!M2401,Reference!$C$4)&gt;=1,YEARFRAC('Client Info'!M2401,Reference!$C$4)&lt;=3),5,IF(AND(YEARFRAC('Client Info'!M2401,Reference!$C$4)&gt;=4,YEARFRAC('Client Info'!M2401,Reference!$C$4)&lt;=7),15,IF(YEARFRAC('Client Info'!M2401,Reference!$C$4)&gt;=8,25,IF(YEARFRAC('Client Info'!M2401,Reference!$C$4)=YEARFRAC('Client Info'!M2401,Reference!$C$4),0,0))))))))</f>
        <v/>
      </c>
      <c r="D2401" s="19">
        <f>IF(OR('Client Info'!J2401=Reference!$A$7),0,IF(OR(Reference!$A$5='Client Info'!J2401, 'Client Info'!J2401=Reference!$A$19,'Client Info'!J2401=Reference!$A$23,'Client Info'!J2401=Reference!$A$12),25, IF(OR('Client Info'!J2401=Reference!$A$6, 'Client Info'!J2401=Reference!$A$16),15, IF(OR('Client Info'!J2401=Reference!$A$4,'Client Info'!J2401=Reference!$A$13,'Client Info'!J2401=Reference!$A$17,),5,0))))</f>
        <v>0</v>
      </c>
      <c r="E2401" s="19">
        <f>IF('Client Info'!O2401&lt;Reference!$E$5,0,IF(AND('Client Info'!O2401&gt;=Reference!$E$5,'Client Info'!O2401&lt;Reference!$E$6),5,IF(AND('Client Info'!O2401&gt;=Reference!$E$6,'Client Info'!O2401&lt;Reference!$E$7),15,IF(Reference!$E$7&lt;='Client Info'!O2401,25))))</f>
        <v>0</v>
      </c>
      <c r="F2401" s="19">
        <f>IF(OR('Client Info'!R2401=Reference!$B$4,'Client Info'!R2401=Reference!$B$5,'Client Info'!R2401=Reference!$B$6),25,0)</f>
        <v>0</v>
      </c>
      <c r="G2401" s="19">
        <f t="shared" si="39"/>
        <v>0</v>
      </c>
      <c r="H2401" s="19" t="e">
        <v>#N/A</v>
      </c>
    </row>
    <row r="2402" spans="1:8" x14ac:dyDescent="0.35">
      <c r="A2402" s="7" t="e">
        <f>VLOOKUP(B2402,'Client Info'!$A:$B,2, FALSE)</f>
        <v>#N/A</v>
      </c>
      <c r="B2402" s="19">
        <f>'Client Info'!A2402</f>
        <v>0</v>
      </c>
      <c r="C2402" s="19" t="str">
        <f>(IF('Client Info'!M2402="","",(IF(YEARFRAC('Client Info'!M2402,Reference!$C$4)&lt;1,0,IF(AND(YEARFRAC('Client Info'!M2402,Reference!$C$4)&gt;=1,YEARFRAC('Client Info'!M2402,Reference!$C$4)&lt;=3),5,IF(AND(YEARFRAC('Client Info'!M2402,Reference!$C$4)&gt;=4,YEARFRAC('Client Info'!M2402,Reference!$C$4)&lt;=7),15,IF(YEARFRAC('Client Info'!M2402,Reference!$C$4)&gt;=8,25,IF(YEARFRAC('Client Info'!M2402,Reference!$C$4)=YEARFRAC('Client Info'!M2402,Reference!$C$4),0,0))))))))</f>
        <v/>
      </c>
      <c r="D2402" s="19">
        <f>IF(OR('Client Info'!J2402=Reference!$A$7),0,IF(OR(Reference!$A$5='Client Info'!J2402, 'Client Info'!J2402=Reference!$A$19,'Client Info'!J2402=Reference!$A$23,'Client Info'!J2402=Reference!$A$12),25, IF(OR('Client Info'!J2402=Reference!$A$6, 'Client Info'!J2402=Reference!$A$16),15, IF(OR('Client Info'!J2402=Reference!$A$4,'Client Info'!J2402=Reference!$A$13,'Client Info'!J2402=Reference!$A$17,),5,0))))</f>
        <v>0</v>
      </c>
      <c r="E2402" s="19">
        <f>IF('Client Info'!O2402&lt;Reference!$E$5,0,IF(AND('Client Info'!O2402&gt;=Reference!$E$5,'Client Info'!O2402&lt;Reference!$E$6),5,IF(AND('Client Info'!O2402&gt;=Reference!$E$6,'Client Info'!O2402&lt;Reference!$E$7),15,IF(Reference!$E$7&lt;='Client Info'!O2402,25))))</f>
        <v>0</v>
      </c>
      <c r="F2402" s="19">
        <f>IF(OR('Client Info'!R2402=Reference!$B$4,'Client Info'!R2402=Reference!$B$5,'Client Info'!R2402=Reference!$B$6),25,0)</f>
        <v>0</v>
      </c>
      <c r="G2402" s="19">
        <f t="shared" si="39"/>
        <v>0</v>
      </c>
      <c r="H2402" s="19" t="e">
        <v>#N/A</v>
      </c>
    </row>
    <row r="2403" spans="1:8" x14ac:dyDescent="0.35">
      <c r="A2403" s="7" t="e">
        <f>VLOOKUP(B2403,'Client Info'!$A:$B,2, FALSE)</f>
        <v>#N/A</v>
      </c>
      <c r="B2403" s="19">
        <f>'Client Info'!A2403</f>
        <v>0</v>
      </c>
      <c r="C2403" s="19" t="str">
        <f>(IF('Client Info'!M2403="","",(IF(YEARFRAC('Client Info'!M2403,Reference!$C$4)&lt;1,0,IF(AND(YEARFRAC('Client Info'!M2403,Reference!$C$4)&gt;=1,YEARFRAC('Client Info'!M2403,Reference!$C$4)&lt;=3),5,IF(AND(YEARFRAC('Client Info'!M2403,Reference!$C$4)&gt;=4,YEARFRAC('Client Info'!M2403,Reference!$C$4)&lt;=7),15,IF(YEARFRAC('Client Info'!M2403,Reference!$C$4)&gt;=8,25,IF(YEARFRAC('Client Info'!M2403,Reference!$C$4)=YEARFRAC('Client Info'!M2403,Reference!$C$4),0,0))))))))</f>
        <v/>
      </c>
      <c r="D2403" s="19">
        <f>IF(OR('Client Info'!J2403=Reference!$A$7),0,IF(OR(Reference!$A$5='Client Info'!J2403, 'Client Info'!J2403=Reference!$A$19,'Client Info'!J2403=Reference!$A$23,'Client Info'!J2403=Reference!$A$12),25, IF(OR('Client Info'!J2403=Reference!$A$6, 'Client Info'!J2403=Reference!$A$16),15, IF(OR('Client Info'!J2403=Reference!$A$4,'Client Info'!J2403=Reference!$A$13,'Client Info'!J2403=Reference!$A$17,),5,0))))</f>
        <v>0</v>
      </c>
      <c r="E2403" s="19">
        <f>IF('Client Info'!O2403&lt;Reference!$E$5,0,IF(AND('Client Info'!O2403&gt;=Reference!$E$5,'Client Info'!O2403&lt;Reference!$E$6),5,IF(AND('Client Info'!O2403&gt;=Reference!$E$6,'Client Info'!O2403&lt;Reference!$E$7),15,IF(Reference!$E$7&lt;='Client Info'!O2403,25))))</f>
        <v>0</v>
      </c>
      <c r="F2403" s="19">
        <f>IF(OR('Client Info'!R2403=Reference!$B$4,'Client Info'!R2403=Reference!$B$5,'Client Info'!R2403=Reference!$B$6),25,0)</f>
        <v>0</v>
      </c>
      <c r="G2403" s="19">
        <f t="shared" si="39"/>
        <v>0</v>
      </c>
      <c r="H2403" s="19" t="e">
        <v>#N/A</v>
      </c>
    </row>
    <row r="2404" spans="1:8" x14ac:dyDescent="0.35">
      <c r="A2404" s="7" t="e">
        <f>VLOOKUP(B2404,'Client Info'!$A:$B,2, FALSE)</f>
        <v>#N/A</v>
      </c>
      <c r="B2404" s="19">
        <f>'Client Info'!A2404</f>
        <v>0</v>
      </c>
      <c r="C2404" s="19" t="str">
        <f>(IF('Client Info'!M2404="","",(IF(YEARFRAC('Client Info'!M2404,Reference!$C$4)&lt;1,0,IF(AND(YEARFRAC('Client Info'!M2404,Reference!$C$4)&gt;=1,YEARFRAC('Client Info'!M2404,Reference!$C$4)&lt;=3),5,IF(AND(YEARFRAC('Client Info'!M2404,Reference!$C$4)&gt;=4,YEARFRAC('Client Info'!M2404,Reference!$C$4)&lt;=7),15,IF(YEARFRAC('Client Info'!M2404,Reference!$C$4)&gt;=8,25,IF(YEARFRAC('Client Info'!M2404,Reference!$C$4)=YEARFRAC('Client Info'!M2404,Reference!$C$4),0,0))))))))</f>
        <v/>
      </c>
      <c r="D2404" s="19">
        <f>IF(OR('Client Info'!J2404=Reference!$A$7),0,IF(OR(Reference!$A$5='Client Info'!J2404, 'Client Info'!J2404=Reference!$A$19,'Client Info'!J2404=Reference!$A$23,'Client Info'!J2404=Reference!$A$12),25, IF(OR('Client Info'!J2404=Reference!$A$6, 'Client Info'!J2404=Reference!$A$16),15, IF(OR('Client Info'!J2404=Reference!$A$4,'Client Info'!J2404=Reference!$A$13,'Client Info'!J2404=Reference!$A$17,),5,0))))</f>
        <v>0</v>
      </c>
      <c r="E2404" s="19">
        <f>IF('Client Info'!O2404&lt;Reference!$E$5,0,IF(AND('Client Info'!O2404&gt;=Reference!$E$5,'Client Info'!O2404&lt;Reference!$E$6),5,IF(AND('Client Info'!O2404&gt;=Reference!$E$6,'Client Info'!O2404&lt;Reference!$E$7),15,IF(Reference!$E$7&lt;='Client Info'!O2404,25))))</f>
        <v>0</v>
      </c>
      <c r="F2404" s="19">
        <f>IF(OR('Client Info'!R2404=Reference!$B$4,'Client Info'!R2404=Reference!$B$5,'Client Info'!R2404=Reference!$B$6),25,0)</f>
        <v>0</v>
      </c>
      <c r="G2404" s="19">
        <f t="shared" si="39"/>
        <v>0</v>
      </c>
      <c r="H2404" s="19" t="e">
        <v>#N/A</v>
      </c>
    </row>
    <row r="2405" spans="1:8" x14ac:dyDescent="0.35">
      <c r="A2405" s="7" t="e">
        <f>VLOOKUP(B2405,'Client Info'!$A:$B,2, FALSE)</f>
        <v>#N/A</v>
      </c>
      <c r="B2405" s="19">
        <f>'Client Info'!A2405</f>
        <v>0</v>
      </c>
      <c r="C2405" s="19" t="str">
        <f>(IF('Client Info'!M2405="","",(IF(YEARFRAC('Client Info'!M2405,Reference!$C$4)&lt;1,0,IF(AND(YEARFRAC('Client Info'!M2405,Reference!$C$4)&gt;=1,YEARFRAC('Client Info'!M2405,Reference!$C$4)&lt;=3),5,IF(AND(YEARFRAC('Client Info'!M2405,Reference!$C$4)&gt;=4,YEARFRAC('Client Info'!M2405,Reference!$C$4)&lt;=7),15,IF(YEARFRAC('Client Info'!M2405,Reference!$C$4)&gt;=8,25,IF(YEARFRAC('Client Info'!M2405,Reference!$C$4)=YEARFRAC('Client Info'!M2405,Reference!$C$4),0,0))))))))</f>
        <v/>
      </c>
      <c r="D2405" s="19">
        <f>IF(OR('Client Info'!J2405=Reference!$A$7),0,IF(OR(Reference!$A$5='Client Info'!J2405, 'Client Info'!J2405=Reference!$A$19,'Client Info'!J2405=Reference!$A$23,'Client Info'!J2405=Reference!$A$12),25, IF(OR('Client Info'!J2405=Reference!$A$6, 'Client Info'!J2405=Reference!$A$16),15, IF(OR('Client Info'!J2405=Reference!$A$4,'Client Info'!J2405=Reference!$A$13,'Client Info'!J2405=Reference!$A$17,),5,0))))</f>
        <v>0</v>
      </c>
      <c r="E2405" s="19">
        <f>IF('Client Info'!O2405&lt;Reference!$E$5,0,IF(AND('Client Info'!O2405&gt;=Reference!$E$5,'Client Info'!O2405&lt;Reference!$E$6),5,IF(AND('Client Info'!O2405&gt;=Reference!$E$6,'Client Info'!O2405&lt;Reference!$E$7),15,IF(Reference!$E$7&lt;='Client Info'!O2405,25))))</f>
        <v>0</v>
      </c>
      <c r="F2405" s="19">
        <f>IF(OR('Client Info'!R2405=Reference!$B$4,'Client Info'!R2405=Reference!$B$5,'Client Info'!R2405=Reference!$B$6),25,0)</f>
        <v>0</v>
      </c>
      <c r="G2405" s="19">
        <f t="shared" si="39"/>
        <v>0</v>
      </c>
      <c r="H2405" s="19" t="e">
        <v>#N/A</v>
      </c>
    </row>
    <row r="2406" spans="1:8" x14ac:dyDescent="0.35">
      <c r="A2406" s="7" t="e">
        <f>VLOOKUP(B2406,'Client Info'!$A:$B,2, FALSE)</f>
        <v>#N/A</v>
      </c>
      <c r="B2406" s="19">
        <f>'Client Info'!A2406</f>
        <v>0</v>
      </c>
      <c r="C2406" s="19" t="str">
        <f>(IF('Client Info'!M2406="","",(IF(YEARFRAC('Client Info'!M2406,Reference!$C$4)&lt;1,0,IF(AND(YEARFRAC('Client Info'!M2406,Reference!$C$4)&gt;=1,YEARFRAC('Client Info'!M2406,Reference!$C$4)&lt;=3),5,IF(AND(YEARFRAC('Client Info'!M2406,Reference!$C$4)&gt;=4,YEARFRAC('Client Info'!M2406,Reference!$C$4)&lt;=7),15,IF(YEARFRAC('Client Info'!M2406,Reference!$C$4)&gt;=8,25,IF(YEARFRAC('Client Info'!M2406,Reference!$C$4)=YEARFRAC('Client Info'!M2406,Reference!$C$4),0,0))))))))</f>
        <v/>
      </c>
      <c r="D2406" s="19">
        <f>IF(OR('Client Info'!J2406=Reference!$A$7),0,IF(OR(Reference!$A$5='Client Info'!J2406, 'Client Info'!J2406=Reference!$A$19,'Client Info'!J2406=Reference!$A$23,'Client Info'!J2406=Reference!$A$12),25, IF(OR('Client Info'!J2406=Reference!$A$6, 'Client Info'!J2406=Reference!$A$16),15, IF(OR('Client Info'!J2406=Reference!$A$4,'Client Info'!J2406=Reference!$A$13,'Client Info'!J2406=Reference!$A$17,),5,0))))</f>
        <v>0</v>
      </c>
      <c r="E2406" s="19">
        <f>IF('Client Info'!O2406&lt;Reference!$E$5,0,IF(AND('Client Info'!O2406&gt;=Reference!$E$5,'Client Info'!O2406&lt;Reference!$E$6),5,IF(AND('Client Info'!O2406&gt;=Reference!$E$6,'Client Info'!O2406&lt;Reference!$E$7),15,IF(Reference!$E$7&lt;='Client Info'!O2406,25))))</f>
        <v>0</v>
      </c>
      <c r="F2406" s="19">
        <f>IF(OR('Client Info'!R2406=Reference!$B$4,'Client Info'!R2406=Reference!$B$5,'Client Info'!R2406=Reference!$B$6),25,0)</f>
        <v>0</v>
      </c>
      <c r="G2406" s="19">
        <f t="shared" si="39"/>
        <v>0</v>
      </c>
      <c r="H2406" s="19" t="e">
        <v>#N/A</v>
      </c>
    </row>
    <row r="2407" spans="1:8" x14ac:dyDescent="0.35">
      <c r="A2407" s="7" t="e">
        <f>VLOOKUP(B2407,'Client Info'!$A:$B,2, FALSE)</f>
        <v>#N/A</v>
      </c>
      <c r="B2407" s="19">
        <f>'Client Info'!A2407</f>
        <v>0</v>
      </c>
      <c r="C2407" s="19" t="str">
        <f>(IF('Client Info'!M2407="","",(IF(YEARFRAC('Client Info'!M2407,Reference!$C$4)&lt;1,0,IF(AND(YEARFRAC('Client Info'!M2407,Reference!$C$4)&gt;=1,YEARFRAC('Client Info'!M2407,Reference!$C$4)&lt;=3),5,IF(AND(YEARFRAC('Client Info'!M2407,Reference!$C$4)&gt;=4,YEARFRAC('Client Info'!M2407,Reference!$C$4)&lt;=7),15,IF(YEARFRAC('Client Info'!M2407,Reference!$C$4)&gt;=8,25,IF(YEARFRAC('Client Info'!M2407,Reference!$C$4)=YEARFRAC('Client Info'!M2407,Reference!$C$4),0,0))))))))</f>
        <v/>
      </c>
      <c r="D2407" s="19">
        <f>IF(OR('Client Info'!J2407=Reference!$A$7),0,IF(OR(Reference!$A$5='Client Info'!J2407, 'Client Info'!J2407=Reference!$A$19,'Client Info'!J2407=Reference!$A$23,'Client Info'!J2407=Reference!$A$12),25, IF(OR('Client Info'!J2407=Reference!$A$6, 'Client Info'!J2407=Reference!$A$16),15, IF(OR('Client Info'!J2407=Reference!$A$4,'Client Info'!J2407=Reference!$A$13,'Client Info'!J2407=Reference!$A$17,),5,0))))</f>
        <v>0</v>
      </c>
      <c r="E2407" s="19">
        <f>IF('Client Info'!O2407&lt;Reference!$E$5,0,IF(AND('Client Info'!O2407&gt;=Reference!$E$5,'Client Info'!O2407&lt;Reference!$E$6),5,IF(AND('Client Info'!O2407&gt;=Reference!$E$6,'Client Info'!O2407&lt;Reference!$E$7),15,IF(Reference!$E$7&lt;='Client Info'!O2407,25))))</f>
        <v>0</v>
      </c>
      <c r="F2407" s="19">
        <f>IF(OR('Client Info'!R2407=Reference!$B$4,'Client Info'!R2407=Reference!$B$5,'Client Info'!R2407=Reference!$B$6),25,0)</f>
        <v>0</v>
      </c>
      <c r="G2407" s="19">
        <f t="shared" si="39"/>
        <v>0</v>
      </c>
      <c r="H2407" s="19" t="e">
        <v>#N/A</v>
      </c>
    </row>
    <row r="2408" spans="1:8" x14ac:dyDescent="0.35">
      <c r="A2408" s="7" t="e">
        <f>VLOOKUP(B2408,'Client Info'!$A:$B,2, FALSE)</f>
        <v>#N/A</v>
      </c>
      <c r="B2408" s="19">
        <f>'Client Info'!A2408</f>
        <v>0</v>
      </c>
      <c r="C2408" s="19" t="str">
        <f>(IF('Client Info'!M2408="","",(IF(YEARFRAC('Client Info'!M2408,Reference!$C$4)&lt;1,0,IF(AND(YEARFRAC('Client Info'!M2408,Reference!$C$4)&gt;=1,YEARFRAC('Client Info'!M2408,Reference!$C$4)&lt;=3),5,IF(AND(YEARFRAC('Client Info'!M2408,Reference!$C$4)&gt;=4,YEARFRAC('Client Info'!M2408,Reference!$C$4)&lt;=7),15,IF(YEARFRAC('Client Info'!M2408,Reference!$C$4)&gt;=8,25,IF(YEARFRAC('Client Info'!M2408,Reference!$C$4)=YEARFRAC('Client Info'!M2408,Reference!$C$4),0,0))))))))</f>
        <v/>
      </c>
      <c r="D2408" s="19">
        <f>IF(OR('Client Info'!J2408=Reference!$A$7),0,IF(OR(Reference!$A$5='Client Info'!J2408, 'Client Info'!J2408=Reference!$A$19,'Client Info'!J2408=Reference!$A$23,'Client Info'!J2408=Reference!$A$12),25, IF(OR('Client Info'!J2408=Reference!$A$6, 'Client Info'!J2408=Reference!$A$16),15, IF(OR('Client Info'!J2408=Reference!$A$4,'Client Info'!J2408=Reference!$A$13,'Client Info'!J2408=Reference!$A$17,),5,0))))</f>
        <v>0</v>
      </c>
      <c r="E2408" s="19">
        <f>IF('Client Info'!O2408&lt;Reference!$E$5,0,IF(AND('Client Info'!O2408&gt;=Reference!$E$5,'Client Info'!O2408&lt;Reference!$E$6),5,IF(AND('Client Info'!O2408&gt;=Reference!$E$6,'Client Info'!O2408&lt;Reference!$E$7),15,IF(Reference!$E$7&lt;='Client Info'!O2408,25))))</f>
        <v>0</v>
      </c>
      <c r="F2408" s="19">
        <f>IF(OR('Client Info'!R2408=Reference!$B$4,'Client Info'!R2408=Reference!$B$5,'Client Info'!R2408=Reference!$B$6),25,0)</f>
        <v>0</v>
      </c>
      <c r="G2408" s="19">
        <f t="shared" si="39"/>
        <v>0</v>
      </c>
      <c r="H2408" s="19" t="e">
        <v>#N/A</v>
      </c>
    </row>
    <row r="2409" spans="1:8" x14ac:dyDescent="0.35">
      <c r="A2409" s="7" t="e">
        <f>VLOOKUP(B2409,'Client Info'!$A:$B,2, FALSE)</f>
        <v>#N/A</v>
      </c>
      <c r="B2409" s="19">
        <f>'Client Info'!A2409</f>
        <v>0</v>
      </c>
      <c r="C2409" s="19" t="str">
        <f>(IF('Client Info'!M2409="","",(IF(YEARFRAC('Client Info'!M2409,Reference!$C$4)&lt;1,0,IF(AND(YEARFRAC('Client Info'!M2409,Reference!$C$4)&gt;=1,YEARFRAC('Client Info'!M2409,Reference!$C$4)&lt;=3),5,IF(AND(YEARFRAC('Client Info'!M2409,Reference!$C$4)&gt;=4,YEARFRAC('Client Info'!M2409,Reference!$C$4)&lt;=7),15,IF(YEARFRAC('Client Info'!M2409,Reference!$C$4)&gt;=8,25,IF(YEARFRAC('Client Info'!M2409,Reference!$C$4)=YEARFRAC('Client Info'!M2409,Reference!$C$4),0,0))))))))</f>
        <v/>
      </c>
      <c r="D2409" s="19">
        <f>IF(OR('Client Info'!J2409=Reference!$A$7),0,IF(OR(Reference!$A$5='Client Info'!J2409, 'Client Info'!J2409=Reference!$A$19,'Client Info'!J2409=Reference!$A$23,'Client Info'!J2409=Reference!$A$12),25, IF(OR('Client Info'!J2409=Reference!$A$6, 'Client Info'!J2409=Reference!$A$16),15, IF(OR('Client Info'!J2409=Reference!$A$4,'Client Info'!J2409=Reference!$A$13,'Client Info'!J2409=Reference!$A$17,),5,0))))</f>
        <v>0</v>
      </c>
      <c r="E2409" s="19">
        <f>IF('Client Info'!O2409&lt;Reference!$E$5,0,IF(AND('Client Info'!O2409&gt;=Reference!$E$5,'Client Info'!O2409&lt;Reference!$E$6),5,IF(AND('Client Info'!O2409&gt;=Reference!$E$6,'Client Info'!O2409&lt;Reference!$E$7),15,IF(Reference!$E$7&lt;='Client Info'!O2409,25))))</f>
        <v>0</v>
      </c>
      <c r="F2409" s="19">
        <f>IF(OR('Client Info'!R2409=Reference!$B$4,'Client Info'!R2409=Reference!$B$5,'Client Info'!R2409=Reference!$B$6),25,0)</f>
        <v>0</v>
      </c>
      <c r="G2409" s="19">
        <f t="shared" si="39"/>
        <v>0</v>
      </c>
      <c r="H2409" s="19" t="e">
        <v>#N/A</v>
      </c>
    </row>
    <row r="2410" spans="1:8" x14ac:dyDescent="0.35">
      <c r="A2410" s="7" t="e">
        <f>VLOOKUP(B2410,'Client Info'!$A:$B,2, FALSE)</f>
        <v>#N/A</v>
      </c>
      <c r="B2410" s="19">
        <f>'Client Info'!A2410</f>
        <v>0</v>
      </c>
      <c r="C2410" s="19" t="str">
        <f>(IF('Client Info'!M2410="","",(IF(YEARFRAC('Client Info'!M2410,Reference!$C$4)&lt;1,0,IF(AND(YEARFRAC('Client Info'!M2410,Reference!$C$4)&gt;=1,YEARFRAC('Client Info'!M2410,Reference!$C$4)&lt;=3),5,IF(AND(YEARFRAC('Client Info'!M2410,Reference!$C$4)&gt;=4,YEARFRAC('Client Info'!M2410,Reference!$C$4)&lt;=7),15,IF(YEARFRAC('Client Info'!M2410,Reference!$C$4)&gt;=8,25,IF(YEARFRAC('Client Info'!M2410,Reference!$C$4)=YEARFRAC('Client Info'!M2410,Reference!$C$4),0,0))))))))</f>
        <v/>
      </c>
      <c r="D2410" s="19">
        <f>IF(OR('Client Info'!J2410=Reference!$A$7),0,IF(OR(Reference!$A$5='Client Info'!J2410, 'Client Info'!J2410=Reference!$A$19,'Client Info'!J2410=Reference!$A$23,'Client Info'!J2410=Reference!$A$12),25, IF(OR('Client Info'!J2410=Reference!$A$6, 'Client Info'!J2410=Reference!$A$16),15, IF(OR('Client Info'!J2410=Reference!$A$4,'Client Info'!J2410=Reference!$A$13,'Client Info'!J2410=Reference!$A$17,),5,0))))</f>
        <v>0</v>
      </c>
      <c r="E2410" s="19">
        <f>IF('Client Info'!O2410&lt;Reference!$E$5,0,IF(AND('Client Info'!O2410&gt;=Reference!$E$5,'Client Info'!O2410&lt;Reference!$E$6),5,IF(AND('Client Info'!O2410&gt;=Reference!$E$6,'Client Info'!O2410&lt;Reference!$E$7),15,IF(Reference!$E$7&lt;='Client Info'!O2410,25))))</f>
        <v>0</v>
      </c>
      <c r="F2410" s="19">
        <f>IF(OR('Client Info'!R2410=Reference!$B$4,'Client Info'!R2410=Reference!$B$5,'Client Info'!R2410=Reference!$B$6),25,0)</f>
        <v>0</v>
      </c>
      <c r="G2410" s="19">
        <f t="shared" si="39"/>
        <v>0</v>
      </c>
      <c r="H2410" s="19" t="e">
        <v>#N/A</v>
      </c>
    </row>
    <row r="2411" spans="1:8" x14ac:dyDescent="0.35">
      <c r="A2411" s="7" t="e">
        <f>VLOOKUP(B2411,'Client Info'!$A:$B,2, FALSE)</f>
        <v>#N/A</v>
      </c>
      <c r="B2411" s="19">
        <f>'Client Info'!A2411</f>
        <v>0</v>
      </c>
      <c r="C2411" s="19" t="str">
        <f>(IF('Client Info'!M2411="","",(IF(YEARFRAC('Client Info'!M2411,Reference!$C$4)&lt;1,0,IF(AND(YEARFRAC('Client Info'!M2411,Reference!$C$4)&gt;=1,YEARFRAC('Client Info'!M2411,Reference!$C$4)&lt;=3),5,IF(AND(YEARFRAC('Client Info'!M2411,Reference!$C$4)&gt;=4,YEARFRAC('Client Info'!M2411,Reference!$C$4)&lt;=7),15,IF(YEARFRAC('Client Info'!M2411,Reference!$C$4)&gt;=8,25,IF(YEARFRAC('Client Info'!M2411,Reference!$C$4)=YEARFRAC('Client Info'!M2411,Reference!$C$4),0,0))))))))</f>
        <v/>
      </c>
      <c r="D2411" s="19">
        <f>IF(OR('Client Info'!J2411=Reference!$A$7),0,IF(OR(Reference!$A$5='Client Info'!J2411, 'Client Info'!J2411=Reference!$A$19,'Client Info'!J2411=Reference!$A$23,'Client Info'!J2411=Reference!$A$12),25, IF(OR('Client Info'!J2411=Reference!$A$6, 'Client Info'!J2411=Reference!$A$16),15, IF(OR('Client Info'!J2411=Reference!$A$4,'Client Info'!J2411=Reference!$A$13,'Client Info'!J2411=Reference!$A$17,),5,0))))</f>
        <v>0</v>
      </c>
      <c r="E2411" s="19">
        <f>IF('Client Info'!O2411&lt;Reference!$E$5,0,IF(AND('Client Info'!O2411&gt;=Reference!$E$5,'Client Info'!O2411&lt;Reference!$E$6),5,IF(AND('Client Info'!O2411&gt;=Reference!$E$6,'Client Info'!O2411&lt;Reference!$E$7),15,IF(Reference!$E$7&lt;='Client Info'!O2411,25))))</f>
        <v>0</v>
      </c>
      <c r="F2411" s="19">
        <f>IF(OR('Client Info'!R2411=Reference!$B$4,'Client Info'!R2411=Reference!$B$5,'Client Info'!R2411=Reference!$B$6),25,0)</f>
        <v>0</v>
      </c>
      <c r="G2411" s="19">
        <f t="shared" si="39"/>
        <v>0</v>
      </c>
      <c r="H2411" s="19" t="e">
        <v>#N/A</v>
      </c>
    </row>
    <row r="2412" spans="1:8" x14ac:dyDescent="0.35">
      <c r="A2412" s="7" t="e">
        <f>VLOOKUP(B2412,'Client Info'!$A:$B,2, FALSE)</f>
        <v>#N/A</v>
      </c>
      <c r="B2412" s="19">
        <f>'Client Info'!A2412</f>
        <v>0</v>
      </c>
      <c r="C2412" s="19" t="str">
        <f>(IF('Client Info'!M2412="","",(IF(YEARFRAC('Client Info'!M2412,Reference!$C$4)&lt;1,0,IF(AND(YEARFRAC('Client Info'!M2412,Reference!$C$4)&gt;=1,YEARFRAC('Client Info'!M2412,Reference!$C$4)&lt;=3),5,IF(AND(YEARFRAC('Client Info'!M2412,Reference!$C$4)&gt;=4,YEARFRAC('Client Info'!M2412,Reference!$C$4)&lt;=7),15,IF(YEARFRAC('Client Info'!M2412,Reference!$C$4)&gt;=8,25,IF(YEARFRAC('Client Info'!M2412,Reference!$C$4)=YEARFRAC('Client Info'!M2412,Reference!$C$4),0,0))))))))</f>
        <v/>
      </c>
      <c r="D2412" s="19">
        <f>IF(OR('Client Info'!J2412=Reference!$A$7),0,IF(OR(Reference!$A$5='Client Info'!J2412, 'Client Info'!J2412=Reference!$A$19,'Client Info'!J2412=Reference!$A$23,'Client Info'!J2412=Reference!$A$12),25, IF(OR('Client Info'!J2412=Reference!$A$6, 'Client Info'!J2412=Reference!$A$16),15, IF(OR('Client Info'!J2412=Reference!$A$4,'Client Info'!J2412=Reference!$A$13,'Client Info'!J2412=Reference!$A$17,),5,0))))</f>
        <v>0</v>
      </c>
      <c r="E2412" s="19">
        <f>IF('Client Info'!O2412&lt;Reference!$E$5,0,IF(AND('Client Info'!O2412&gt;=Reference!$E$5,'Client Info'!O2412&lt;Reference!$E$6),5,IF(AND('Client Info'!O2412&gt;=Reference!$E$6,'Client Info'!O2412&lt;Reference!$E$7),15,IF(Reference!$E$7&lt;='Client Info'!O2412,25))))</f>
        <v>0</v>
      </c>
      <c r="F2412" s="19">
        <f>IF(OR('Client Info'!R2412=Reference!$B$4,'Client Info'!R2412=Reference!$B$5,'Client Info'!R2412=Reference!$B$6),25,0)</f>
        <v>0</v>
      </c>
      <c r="G2412" s="19">
        <f t="shared" si="39"/>
        <v>0</v>
      </c>
      <c r="H2412" s="19" t="e">
        <v>#N/A</v>
      </c>
    </row>
    <row r="2413" spans="1:8" x14ac:dyDescent="0.35">
      <c r="A2413" s="7" t="e">
        <f>VLOOKUP(B2413,'Client Info'!$A:$B,2, FALSE)</f>
        <v>#N/A</v>
      </c>
      <c r="B2413" s="19">
        <f>'Client Info'!A2413</f>
        <v>0</v>
      </c>
      <c r="C2413" s="19" t="str">
        <f>(IF('Client Info'!M2413="","",(IF(YEARFRAC('Client Info'!M2413,Reference!$C$4)&lt;1,0,IF(AND(YEARFRAC('Client Info'!M2413,Reference!$C$4)&gt;=1,YEARFRAC('Client Info'!M2413,Reference!$C$4)&lt;=3),5,IF(AND(YEARFRAC('Client Info'!M2413,Reference!$C$4)&gt;=4,YEARFRAC('Client Info'!M2413,Reference!$C$4)&lt;=7),15,IF(YEARFRAC('Client Info'!M2413,Reference!$C$4)&gt;=8,25,IF(YEARFRAC('Client Info'!M2413,Reference!$C$4)=YEARFRAC('Client Info'!M2413,Reference!$C$4),0,0))))))))</f>
        <v/>
      </c>
      <c r="D2413" s="19">
        <f>IF(OR('Client Info'!J2413=Reference!$A$7),0,IF(OR(Reference!$A$5='Client Info'!J2413, 'Client Info'!J2413=Reference!$A$19,'Client Info'!J2413=Reference!$A$23,'Client Info'!J2413=Reference!$A$12),25, IF(OR('Client Info'!J2413=Reference!$A$6, 'Client Info'!J2413=Reference!$A$16),15, IF(OR('Client Info'!J2413=Reference!$A$4,'Client Info'!J2413=Reference!$A$13,'Client Info'!J2413=Reference!$A$17,),5,0))))</f>
        <v>0</v>
      </c>
      <c r="E2413" s="19">
        <f>IF('Client Info'!O2413&lt;Reference!$E$5,0,IF(AND('Client Info'!O2413&gt;=Reference!$E$5,'Client Info'!O2413&lt;Reference!$E$6),5,IF(AND('Client Info'!O2413&gt;=Reference!$E$6,'Client Info'!O2413&lt;Reference!$E$7),15,IF(Reference!$E$7&lt;='Client Info'!O2413,25))))</f>
        <v>0</v>
      </c>
      <c r="F2413" s="19">
        <f>IF(OR('Client Info'!R2413=Reference!$B$4,'Client Info'!R2413=Reference!$B$5,'Client Info'!R2413=Reference!$B$6),25,0)</f>
        <v>0</v>
      </c>
      <c r="G2413" s="19">
        <f t="shared" si="39"/>
        <v>0</v>
      </c>
      <c r="H2413" s="19" t="e">
        <v>#N/A</v>
      </c>
    </row>
    <row r="2414" spans="1:8" x14ac:dyDescent="0.35">
      <c r="A2414" s="7" t="e">
        <f>VLOOKUP(B2414,'Client Info'!$A:$B,2, FALSE)</f>
        <v>#N/A</v>
      </c>
      <c r="B2414" s="19">
        <f>'Client Info'!A2414</f>
        <v>0</v>
      </c>
      <c r="C2414" s="19" t="str">
        <f>(IF('Client Info'!M2414="","",(IF(YEARFRAC('Client Info'!M2414,Reference!$C$4)&lt;1,0,IF(AND(YEARFRAC('Client Info'!M2414,Reference!$C$4)&gt;=1,YEARFRAC('Client Info'!M2414,Reference!$C$4)&lt;=3),5,IF(AND(YEARFRAC('Client Info'!M2414,Reference!$C$4)&gt;=4,YEARFRAC('Client Info'!M2414,Reference!$C$4)&lt;=7),15,IF(YEARFRAC('Client Info'!M2414,Reference!$C$4)&gt;=8,25,IF(YEARFRAC('Client Info'!M2414,Reference!$C$4)=YEARFRAC('Client Info'!M2414,Reference!$C$4),0,0))))))))</f>
        <v/>
      </c>
      <c r="D2414" s="19">
        <f>IF(OR('Client Info'!J2414=Reference!$A$7),0,IF(OR(Reference!$A$5='Client Info'!J2414, 'Client Info'!J2414=Reference!$A$19,'Client Info'!J2414=Reference!$A$23,'Client Info'!J2414=Reference!$A$12),25, IF(OR('Client Info'!J2414=Reference!$A$6, 'Client Info'!J2414=Reference!$A$16),15, IF(OR('Client Info'!J2414=Reference!$A$4,'Client Info'!J2414=Reference!$A$13,'Client Info'!J2414=Reference!$A$17,),5,0))))</f>
        <v>0</v>
      </c>
      <c r="E2414" s="19">
        <f>IF('Client Info'!O2414&lt;Reference!$E$5,0,IF(AND('Client Info'!O2414&gt;=Reference!$E$5,'Client Info'!O2414&lt;Reference!$E$6),5,IF(AND('Client Info'!O2414&gt;=Reference!$E$6,'Client Info'!O2414&lt;Reference!$E$7),15,IF(Reference!$E$7&lt;='Client Info'!O2414,25))))</f>
        <v>0</v>
      </c>
      <c r="F2414" s="19">
        <f>IF(OR('Client Info'!R2414=Reference!$B$4,'Client Info'!R2414=Reference!$B$5,'Client Info'!R2414=Reference!$B$6),25,0)</f>
        <v>0</v>
      </c>
      <c r="G2414" s="19">
        <f t="shared" si="39"/>
        <v>0</v>
      </c>
      <c r="H2414" s="19" t="e">
        <v>#N/A</v>
      </c>
    </row>
    <row r="2415" spans="1:8" x14ac:dyDescent="0.35">
      <c r="A2415" s="7" t="e">
        <f>VLOOKUP(B2415,'Client Info'!$A:$B,2, FALSE)</f>
        <v>#N/A</v>
      </c>
      <c r="B2415" s="19">
        <f>'Client Info'!A2415</f>
        <v>0</v>
      </c>
      <c r="C2415" s="19" t="str">
        <f>(IF('Client Info'!M2415="","",(IF(YEARFRAC('Client Info'!M2415,Reference!$C$4)&lt;1,0,IF(AND(YEARFRAC('Client Info'!M2415,Reference!$C$4)&gt;=1,YEARFRAC('Client Info'!M2415,Reference!$C$4)&lt;=3),5,IF(AND(YEARFRAC('Client Info'!M2415,Reference!$C$4)&gt;=4,YEARFRAC('Client Info'!M2415,Reference!$C$4)&lt;=7),15,IF(YEARFRAC('Client Info'!M2415,Reference!$C$4)&gt;=8,25,IF(YEARFRAC('Client Info'!M2415,Reference!$C$4)=YEARFRAC('Client Info'!M2415,Reference!$C$4),0,0))))))))</f>
        <v/>
      </c>
      <c r="D2415" s="19">
        <f>IF(OR('Client Info'!J2415=Reference!$A$7),0,IF(OR(Reference!$A$5='Client Info'!J2415, 'Client Info'!J2415=Reference!$A$19,'Client Info'!J2415=Reference!$A$23,'Client Info'!J2415=Reference!$A$12),25, IF(OR('Client Info'!J2415=Reference!$A$6, 'Client Info'!J2415=Reference!$A$16),15, IF(OR('Client Info'!J2415=Reference!$A$4,'Client Info'!J2415=Reference!$A$13,'Client Info'!J2415=Reference!$A$17,),5,0))))</f>
        <v>0</v>
      </c>
      <c r="E2415" s="19">
        <f>IF('Client Info'!O2415&lt;Reference!$E$5,0,IF(AND('Client Info'!O2415&gt;=Reference!$E$5,'Client Info'!O2415&lt;Reference!$E$6),5,IF(AND('Client Info'!O2415&gt;=Reference!$E$6,'Client Info'!O2415&lt;Reference!$E$7),15,IF(Reference!$E$7&lt;='Client Info'!O2415,25))))</f>
        <v>0</v>
      </c>
      <c r="F2415" s="19">
        <f>IF(OR('Client Info'!R2415=Reference!$B$4,'Client Info'!R2415=Reference!$B$5,'Client Info'!R2415=Reference!$B$6),25,0)</f>
        <v>0</v>
      </c>
      <c r="G2415" s="19">
        <f t="shared" si="39"/>
        <v>0</v>
      </c>
      <c r="H2415" s="19" t="e">
        <v>#N/A</v>
      </c>
    </row>
    <row r="2416" spans="1:8" x14ac:dyDescent="0.35">
      <c r="A2416" s="7" t="e">
        <f>VLOOKUP(B2416,'Client Info'!$A:$B,2, FALSE)</f>
        <v>#N/A</v>
      </c>
      <c r="B2416" s="19">
        <f>'Client Info'!A2416</f>
        <v>0</v>
      </c>
      <c r="C2416" s="19" t="str">
        <f>(IF('Client Info'!M2416="","",(IF(YEARFRAC('Client Info'!M2416,Reference!$C$4)&lt;1,0,IF(AND(YEARFRAC('Client Info'!M2416,Reference!$C$4)&gt;=1,YEARFRAC('Client Info'!M2416,Reference!$C$4)&lt;=3),5,IF(AND(YEARFRAC('Client Info'!M2416,Reference!$C$4)&gt;=4,YEARFRAC('Client Info'!M2416,Reference!$C$4)&lt;=7),15,IF(YEARFRAC('Client Info'!M2416,Reference!$C$4)&gt;=8,25,IF(YEARFRAC('Client Info'!M2416,Reference!$C$4)=YEARFRAC('Client Info'!M2416,Reference!$C$4),0,0))))))))</f>
        <v/>
      </c>
      <c r="D2416" s="19">
        <f>IF(OR('Client Info'!J2416=Reference!$A$7),0,IF(OR(Reference!$A$5='Client Info'!J2416, 'Client Info'!J2416=Reference!$A$19,'Client Info'!J2416=Reference!$A$23,'Client Info'!J2416=Reference!$A$12),25, IF(OR('Client Info'!J2416=Reference!$A$6, 'Client Info'!J2416=Reference!$A$16),15, IF(OR('Client Info'!J2416=Reference!$A$4,'Client Info'!J2416=Reference!$A$13,'Client Info'!J2416=Reference!$A$17,),5,0))))</f>
        <v>0</v>
      </c>
      <c r="E2416" s="19">
        <f>IF('Client Info'!O2416&lt;Reference!$E$5,0,IF(AND('Client Info'!O2416&gt;=Reference!$E$5,'Client Info'!O2416&lt;Reference!$E$6),5,IF(AND('Client Info'!O2416&gt;=Reference!$E$6,'Client Info'!O2416&lt;Reference!$E$7),15,IF(Reference!$E$7&lt;='Client Info'!O2416,25))))</f>
        <v>0</v>
      </c>
      <c r="F2416" s="19">
        <f>IF(OR('Client Info'!R2416=Reference!$B$4,'Client Info'!R2416=Reference!$B$5,'Client Info'!R2416=Reference!$B$6),25,0)</f>
        <v>0</v>
      </c>
      <c r="G2416" s="19">
        <f t="shared" si="39"/>
        <v>0</v>
      </c>
      <c r="H2416" s="19" t="e">
        <v>#N/A</v>
      </c>
    </row>
    <row r="2417" spans="1:8" x14ac:dyDescent="0.35">
      <c r="A2417" s="7" t="e">
        <f>VLOOKUP(B2417,'Client Info'!$A:$B,2, FALSE)</f>
        <v>#N/A</v>
      </c>
      <c r="B2417" s="19">
        <f>'Client Info'!A2417</f>
        <v>0</v>
      </c>
      <c r="C2417" s="19" t="str">
        <f>(IF('Client Info'!M2417="","",(IF(YEARFRAC('Client Info'!M2417,Reference!$C$4)&lt;1,0,IF(AND(YEARFRAC('Client Info'!M2417,Reference!$C$4)&gt;=1,YEARFRAC('Client Info'!M2417,Reference!$C$4)&lt;=3),5,IF(AND(YEARFRAC('Client Info'!M2417,Reference!$C$4)&gt;=4,YEARFRAC('Client Info'!M2417,Reference!$C$4)&lt;=7),15,IF(YEARFRAC('Client Info'!M2417,Reference!$C$4)&gt;=8,25,IF(YEARFRAC('Client Info'!M2417,Reference!$C$4)=YEARFRAC('Client Info'!M2417,Reference!$C$4),0,0))))))))</f>
        <v/>
      </c>
      <c r="D2417" s="19">
        <f>IF(OR('Client Info'!J2417=Reference!$A$7),0,IF(OR(Reference!$A$5='Client Info'!J2417, 'Client Info'!J2417=Reference!$A$19,'Client Info'!J2417=Reference!$A$23,'Client Info'!J2417=Reference!$A$12),25, IF(OR('Client Info'!J2417=Reference!$A$6, 'Client Info'!J2417=Reference!$A$16),15, IF(OR('Client Info'!J2417=Reference!$A$4,'Client Info'!J2417=Reference!$A$13,'Client Info'!J2417=Reference!$A$17,),5,0))))</f>
        <v>0</v>
      </c>
      <c r="E2417" s="19">
        <f>IF('Client Info'!O2417&lt;Reference!$E$5,0,IF(AND('Client Info'!O2417&gt;=Reference!$E$5,'Client Info'!O2417&lt;Reference!$E$6),5,IF(AND('Client Info'!O2417&gt;=Reference!$E$6,'Client Info'!O2417&lt;Reference!$E$7),15,IF(Reference!$E$7&lt;='Client Info'!O2417,25))))</f>
        <v>0</v>
      </c>
      <c r="F2417" s="19">
        <f>IF(OR('Client Info'!R2417=Reference!$B$4,'Client Info'!R2417=Reference!$B$5,'Client Info'!R2417=Reference!$B$6),25,0)</f>
        <v>0</v>
      </c>
      <c r="G2417" s="19">
        <f t="shared" si="39"/>
        <v>0</v>
      </c>
      <c r="H2417" s="19" t="e">
        <v>#N/A</v>
      </c>
    </row>
    <row r="2418" spans="1:8" x14ac:dyDescent="0.35">
      <c r="A2418" s="7" t="e">
        <f>VLOOKUP(B2418,'Client Info'!$A:$B,2, FALSE)</f>
        <v>#N/A</v>
      </c>
      <c r="B2418" s="19">
        <f>'Client Info'!A2418</f>
        <v>0</v>
      </c>
      <c r="C2418" s="19" t="str">
        <f>(IF('Client Info'!M2418="","",(IF(YEARFRAC('Client Info'!M2418,Reference!$C$4)&lt;1,0,IF(AND(YEARFRAC('Client Info'!M2418,Reference!$C$4)&gt;=1,YEARFRAC('Client Info'!M2418,Reference!$C$4)&lt;=3),5,IF(AND(YEARFRAC('Client Info'!M2418,Reference!$C$4)&gt;=4,YEARFRAC('Client Info'!M2418,Reference!$C$4)&lt;=7),15,IF(YEARFRAC('Client Info'!M2418,Reference!$C$4)&gt;=8,25,IF(YEARFRAC('Client Info'!M2418,Reference!$C$4)=YEARFRAC('Client Info'!M2418,Reference!$C$4),0,0))))))))</f>
        <v/>
      </c>
      <c r="D2418" s="19">
        <f>IF(OR('Client Info'!J2418=Reference!$A$7),0,IF(OR(Reference!$A$5='Client Info'!J2418, 'Client Info'!J2418=Reference!$A$19,'Client Info'!J2418=Reference!$A$23,'Client Info'!J2418=Reference!$A$12),25, IF(OR('Client Info'!J2418=Reference!$A$6, 'Client Info'!J2418=Reference!$A$16),15, IF(OR('Client Info'!J2418=Reference!$A$4,'Client Info'!J2418=Reference!$A$13,'Client Info'!J2418=Reference!$A$17,),5,0))))</f>
        <v>0</v>
      </c>
      <c r="E2418" s="19">
        <f>IF('Client Info'!O2418&lt;Reference!$E$5,0,IF(AND('Client Info'!O2418&gt;=Reference!$E$5,'Client Info'!O2418&lt;Reference!$E$6),5,IF(AND('Client Info'!O2418&gt;=Reference!$E$6,'Client Info'!O2418&lt;Reference!$E$7),15,IF(Reference!$E$7&lt;='Client Info'!O2418,25))))</f>
        <v>0</v>
      </c>
      <c r="F2418" s="19">
        <f>IF(OR('Client Info'!R2418=Reference!$B$4,'Client Info'!R2418=Reference!$B$5,'Client Info'!R2418=Reference!$B$6),25,0)</f>
        <v>0</v>
      </c>
      <c r="G2418" s="19">
        <f t="shared" si="39"/>
        <v>0</v>
      </c>
      <c r="H2418" s="19" t="e">
        <v>#N/A</v>
      </c>
    </row>
    <row r="2419" spans="1:8" x14ac:dyDescent="0.35">
      <c r="A2419" s="7" t="e">
        <f>VLOOKUP(B2419,'Client Info'!$A:$B,2, FALSE)</f>
        <v>#N/A</v>
      </c>
      <c r="B2419" s="19">
        <f>'Client Info'!A2419</f>
        <v>0</v>
      </c>
      <c r="C2419" s="19" t="str">
        <f>(IF('Client Info'!M2419="","",(IF(YEARFRAC('Client Info'!M2419,Reference!$C$4)&lt;1,0,IF(AND(YEARFRAC('Client Info'!M2419,Reference!$C$4)&gt;=1,YEARFRAC('Client Info'!M2419,Reference!$C$4)&lt;=3),5,IF(AND(YEARFRAC('Client Info'!M2419,Reference!$C$4)&gt;=4,YEARFRAC('Client Info'!M2419,Reference!$C$4)&lt;=7),15,IF(YEARFRAC('Client Info'!M2419,Reference!$C$4)&gt;=8,25,IF(YEARFRAC('Client Info'!M2419,Reference!$C$4)=YEARFRAC('Client Info'!M2419,Reference!$C$4),0,0))))))))</f>
        <v/>
      </c>
      <c r="D2419" s="19">
        <f>IF(OR('Client Info'!J2419=Reference!$A$7),0,IF(OR(Reference!$A$5='Client Info'!J2419, 'Client Info'!J2419=Reference!$A$19,'Client Info'!J2419=Reference!$A$23,'Client Info'!J2419=Reference!$A$12),25, IF(OR('Client Info'!J2419=Reference!$A$6, 'Client Info'!J2419=Reference!$A$16),15, IF(OR('Client Info'!J2419=Reference!$A$4,'Client Info'!J2419=Reference!$A$13,'Client Info'!J2419=Reference!$A$17,),5,0))))</f>
        <v>0</v>
      </c>
      <c r="E2419" s="19">
        <f>IF('Client Info'!O2419&lt;Reference!$E$5,0,IF(AND('Client Info'!O2419&gt;=Reference!$E$5,'Client Info'!O2419&lt;Reference!$E$6),5,IF(AND('Client Info'!O2419&gt;=Reference!$E$6,'Client Info'!O2419&lt;Reference!$E$7),15,IF(Reference!$E$7&lt;='Client Info'!O2419,25))))</f>
        <v>0</v>
      </c>
      <c r="F2419" s="19">
        <f>IF(OR('Client Info'!R2419=Reference!$B$4,'Client Info'!R2419=Reference!$B$5,'Client Info'!R2419=Reference!$B$6),25,0)</f>
        <v>0</v>
      </c>
      <c r="G2419" s="19">
        <f t="shared" si="39"/>
        <v>0</v>
      </c>
      <c r="H2419" s="19" t="e">
        <v>#N/A</v>
      </c>
    </row>
    <row r="2420" spans="1:8" x14ac:dyDescent="0.35">
      <c r="A2420" s="7" t="e">
        <f>VLOOKUP(B2420,'Client Info'!$A:$B,2, FALSE)</f>
        <v>#N/A</v>
      </c>
      <c r="B2420" s="19">
        <f>'Client Info'!A2420</f>
        <v>0</v>
      </c>
      <c r="C2420" s="19" t="str">
        <f>(IF('Client Info'!M2420="","",(IF(YEARFRAC('Client Info'!M2420,Reference!$C$4)&lt;1,0,IF(AND(YEARFRAC('Client Info'!M2420,Reference!$C$4)&gt;=1,YEARFRAC('Client Info'!M2420,Reference!$C$4)&lt;=3),5,IF(AND(YEARFRAC('Client Info'!M2420,Reference!$C$4)&gt;=4,YEARFRAC('Client Info'!M2420,Reference!$C$4)&lt;=7),15,IF(YEARFRAC('Client Info'!M2420,Reference!$C$4)&gt;=8,25,IF(YEARFRAC('Client Info'!M2420,Reference!$C$4)=YEARFRAC('Client Info'!M2420,Reference!$C$4),0,0))))))))</f>
        <v/>
      </c>
      <c r="D2420" s="19">
        <f>IF(OR('Client Info'!J2420=Reference!$A$7),0,IF(OR(Reference!$A$5='Client Info'!J2420, 'Client Info'!J2420=Reference!$A$19,'Client Info'!J2420=Reference!$A$23,'Client Info'!J2420=Reference!$A$12),25, IF(OR('Client Info'!J2420=Reference!$A$6, 'Client Info'!J2420=Reference!$A$16),15, IF(OR('Client Info'!J2420=Reference!$A$4,'Client Info'!J2420=Reference!$A$13,'Client Info'!J2420=Reference!$A$17,),5,0))))</f>
        <v>0</v>
      </c>
      <c r="E2420" s="19">
        <f>IF('Client Info'!O2420&lt;Reference!$E$5,0,IF(AND('Client Info'!O2420&gt;=Reference!$E$5,'Client Info'!O2420&lt;Reference!$E$6),5,IF(AND('Client Info'!O2420&gt;=Reference!$E$6,'Client Info'!O2420&lt;Reference!$E$7),15,IF(Reference!$E$7&lt;='Client Info'!O2420,25))))</f>
        <v>0</v>
      </c>
      <c r="F2420" s="19">
        <f>IF(OR('Client Info'!R2420=Reference!$B$4,'Client Info'!R2420=Reference!$B$5,'Client Info'!R2420=Reference!$B$6),25,0)</f>
        <v>0</v>
      </c>
      <c r="G2420" s="19">
        <f t="shared" si="39"/>
        <v>0</v>
      </c>
      <c r="H2420" s="19" t="e">
        <v>#N/A</v>
      </c>
    </row>
    <row r="2421" spans="1:8" x14ac:dyDescent="0.35">
      <c r="A2421" s="7" t="e">
        <f>VLOOKUP(B2421,'Client Info'!$A:$B,2, FALSE)</f>
        <v>#N/A</v>
      </c>
      <c r="B2421" s="19">
        <f>'Client Info'!A2421</f>
        <v>0</v>
      </c>
      <c r="C2421" s="19" t="str">
        <f>(IF('Client Info'!M2421="","",(IF(YEARFRAC('Client Info'!M2421,Reference!$C$4)&lt;1,0,IF(AND(YEARFRAC('Client Info'!M2421,Reference!$C$4)&gt;=1,YEARFRAC('Client Info'!M2421,Reference!$C$4)&lt;=3),5,IF(AND(YEARFRAC('Client Info'!M2421,Reference!$C$4)&gt;=4,YEARFRAC('Client Info'!M2421,Reference!$C$4)&lt;=7),15,IF(YEARFRAC('Client Info'!M2421,Reference!$C$4)&gt;=8,25,IF(YEARFRAC('Client Info'!M2421,Reference!$C$4)=YEARFRAC('Client Info'!M2421,Reference!$C$4),0,0))))))))</f>
        <v/>
      </c>
      <c r="D2421" s="19">
        <f>IF(OR('Client Info'!J2421=Reference!$A$7),0,IF(OR(Reference!$A$5='Client Info'!J2421, 'Client Info'!J2421=Reference!$A$19,'Client Info'!J2421=Reference!$A$23,'Client Info'!J2421=Reference!$A$12),25, IF(OR('Client Info'!J2421=Reference!$A$6, 'Client Info'!J2421=Reference!$A$16),15, IF(OR('Client Info'!J2421=Reference!$A$4,'Client Info'!J2421=Reference!$A$13,'Client Info'!J2421=Reference!$A$17,),5,0))))</f>
        <v>0</v>
      </c>
      <c r="E2421" s="19">
        <f>IF('Client Info'!O2421&lt;Reference!$E$5,0,IF(AND('Client Info'!O2421&gt;=Reference!$E$5,'Client Info'!O2421&lt;Reference!$E$6),5,IF(AND('Client Info'!O2421&gt;=Reference!$E$6,'Client Info'!O2421&lt;Reference!$E$7),15,IF(Reference!$E$7&lt;='Client Info'!O2421,25))))</f>
        <v>0</v>
      </c>
      <c r="F2421" s="19">
        <f>IF(OR('Client Info'!R2421=Reference!$B$4,'Client Info'!R2421=Reference!$B$5,'Client Info'!R2421=Reference!$B$6),25,0)</f>
        <v>0</v>
      </c>
      <c r="G2421" s="19">
        <f t="shared" si="39"/>
        <v>0</v>
      </c>
      <c r="H2421" s="19" t="e">
        <v>#N/A</v>
      </c>
    </row>
    <row r="2422" spans="1:8" x14ac:dyDescent="0.35">
      <c r="A2422" s="7" t="e">
        <f>VLOOKUP(B2422,'Client Info'!$A:$B,2, FALSE)</f>
        <v>#N/A</v>
      </c>
      <c r="B2422" s="19">
        <f>'Client Info'!A2422</f>
        <v>0</v>
      </c>
      <c r="C2422" s="19" t="str">
        <f>(IF('Client Info'!M2422="","",(IF(YEARFRAC('Client Info'!M2422,Reference!$C$4)&lt;1,0,IF(AND(YEARFRAC('Client Info'!M2422,Reference!$C$4)&gt;=1,YEARFRAC('Client Info'!M2422,Reference!$C$4)&lt;=3),5,IF(AND(YEARFRAC('Client Info'!M2422,Reference!$C$4)&gt;=4,YEARFRAC('Client Info'!M2422,Reference!$C$4)&lt;=7),15,IF(YEARFRAC('Client Info'!M2422,Reference!$C$4)&gt;=8,25,IF(YEARFRAC('Client Info'!M2422,Reference!$C$4)=YEARFRAC('Client Info'!M2422,Reference!$C$4),0,0))))))))</f>
        <v/>
      </c>
      <c r="D2422" s="19">
        <f>IF(OR('Client Info'!J2422=Reference!$A$7),0,IF(OR(Reference!$A$5='Client Info'!J2422, 'Client Info'!J2422=Reference!$A$19,'Client Info'!J2422=Reference!$A$23,'Client Info'!J2422=Reference!$A$12),25, IF(OR('Client Info'!J2422=Reference!$A$6, 'Client Info'!J2422=Reference!$A$16),15, IF(OR('Client Info'!J2422=Reference!$A$4,'Client Info'!J2422=Reference!$A$13,'Client Info'!J2422=Reference!$A$17,),5,0))))</f>
        <v>0</v>
      </c>
      <c r="E2422" s="19">
        <f>IF('Client Info'!O2422&lt;Reference!$E$5,0,IF(AND('Client Info'!O2422&gt;=Reference!$E$5,'Client Info'!O2422&lt;Reference!$E$6),5,IF(AND('Client Info'!O2422&gt;=Reference!$E$6,'Client Info'!O2422&lt;Reference!$E$7),15,IF(Reference!$E$7&lt;='Client Info'!O2422,25))))</f>
        <v>0</v>
      </c>
      <c r="F2422" s="19">
        <f>IF(OR('Client Info'!R2422=Reference!$B$4,'Client Info'!R2422=Reference!$B$5,'Client Info'!R2422=Reference!$B$6),25,0)</f>
        <v>0</v>
      </c>
      <c r="G2422" s="19">
        <f t="shared" si="39"/>
        <v>0</v>
      </c>
      <c r="H2422" s="19" t="e">
        <v>#N/A</v>
      </c>
    </row>
    <row r="2423" spans="1:8" x14ac:dyDescent="0.35">
      <c r="A2423" s="7" t="e">
        <f>VLOOKUP(B2423,'Client Info'!$A:$B,2, FALSE)</f>
        <v>#N/A</v>
      </c>
      <c r="B2423" s="19">
        <f>'Client Info'!A2423</f>
        <v>0</v>
      </c>
      <c r="C2423" s="19" t="str">
        <f>(IF('Client Info'!M2423="","",(IF(YEARFRAC('Client Info'!M2423,Reference!$C$4)&lt;1,0,IF(AND(YEARFRAC('Client Info'!M2423,Reference!$C$4)&gt;=1,YEARFRAC('Client Info'!M2423,Reference!$C$4)&lt;=3),5,IF(AND(YEARFRAC('Client Info'!M2423,Reference!$C$4)&gt;=4,YEARFRAC('Client Info'!M2423,Reference!$C$4)&lt;=7),15,IF(YEARFRAC('Client Info'!M2423,Reference!$C$4)&gt;=8,25,IF(YEARFRAC('Client Info'!M2423,Reference!$C$4)=YEARFRAC('Client Info'!M2423,Reference!$C$4),0,0))))))))</f>
        <v/>
      </c>
      <c r="D2423" s="19">
        <f>IF(OR('Client Info'!J2423=Reference!$A$7),0,IF(OR(Reference!$A$5='Client Info'!J2423, 'Client Info'!J2423=Reference!$A$19,'Client Info'!J2423=Reference!$A$23,'Client Info'!J2423=Reference!$A$12),25, IF(OR('Client Info'!J2423=Reference!$A$6, 'Client Info'!J2423=Reference!$A$16),15, IF(OR('Client Info'!J2423=Reference!$A$4,'Client Info'!J2423=Reference!$A$13,'Client Info'!J2423=Reference!$A$17,),5,0))))</f>
        <v>0</v>
      </c>
      <c r="E2423" s="19">
        <f>IF('Client Info'!O2423&lt;Reference!$E$5,0,IF(AND('Client Info'!O2423&gt;=Reference!$E$5,'Client Info'!O2423&lt;Reference!$E$6),5,IF(AND('Client Info'!O2423&gt;=Reference!$E$6,'Client Info'!O2423&lt;Reference!$E$7),15,IF(Reference!$E$7&lt;='Client Info'!O2423,25))))</f>
        <v>0</v>
      </c>
      <c r="F2423" s="19">
        <f>IF(OR('Client Info'!R2423=Reference!$B$4,'Client Info'!R2423=Reference!$B$5,'Client Info'!R2423=Reference!$B$6),25,0)</f>
        <v>0</v>
      </c>
      <c r="G2423" s="19">
        <f t="shared" si="39"/>
        <v>0</v>
      </c>
      <c r="H2423" s="19" t="e">
        <v>#N/A</v>
      </c>
    </row>
    <row r="2424" spans="1:8" x14ac:dyDescent="0.35">
      <c r="A2424" s="7" t="e">
        <f>VLOOKUP(B2424,'Client Info'!$A:$B,2, FALSE)</f>
        <v>#N/A</v>
      </c>
      <c r="B2424" s="19">
        <f>'Client Info'!A2424</f>
        <v>0</v>
      </c>
      <c r="C2424" s="19" t="str">
        <f>(IF('Client Info'!M2424="","",(IF(YEARFRAC('Client Info'!M2424,Reference!$C$4)&lt;1,0,IF(AND(YEARFRAC('Client Info'!M2424,Reference!$C$4)&gt;=1,YEARFRAC('Client Info'!M2424,Reference!$C$4)&lt;=3),5,IF(AND(YEARFRAC('Client Info'!M2424,Reference!$C$4)&gt;=4,YEARFRAC('Client Info'!M2424,Reference!$C$4)&lt;=7),15,IF(YEARFRAC('Client Info'!M2424,Reference!$C$4)&gt;=8,25,IF(YEARFRAC('Client Info'!M2424,Reference!$C$4)=YEARFRAC('Client Info'!M2424,Reference!$C$4),0,0))))))))</f>
        <v/>
      </c>
      <c r="D2424" s="19">
        <f>IF(OR('Client Info'!J2424=Reference!$A$7),0,IF(OR(Reference!$A$5='Client Info'!J2424, 'Client Info'!J2424=Reference!$A$19,'Client Info'!J2424=Reference!$A$23,'Client Info'!J2424=Reference!$A$12),25, IF(OR('Client Info'!J2424=Reference!$A$6, 'Client Info'!J2424=Reference!$A$16),15, IF(OR('Client Info'!J2424=Reference!$A$4,'Client Info'!J2424=Reference!$A$13,'Client Info'!J2424=Reference!$A$17,),5,0))))</f>
        <v>0</v>
      </c>
      <c r="E2424" s="19">
        <f>IF('Client Info'!O2424&lt;Reference!$E$5,0,IF(AND('Client Info'!O2424&gt;=Reference!$E$5,'Client Info'!O2424&lt;Reference!$E$6),5,IF(AND('Client Info'!O2424&gt;=Reference!$E$6,'Client Info'!O2424&lt;Reference!$E$7),15,IF(Reference!$E$7&lt;='Client Info'!O2424,25))))</f>
        <v>0</v>
      </c>
      <c r="F2424" s="19">
        <f>IF(OR('Client Info'!R2424=Reference!$B$4,'Client Info'!R2424=Reference!$B$5,'Client Info'!R2424=Reference!$B$6),25,0)</f>
        <v>0</v>
      </c>
      <c r="G2424" s="19">
        <f t="shared" si="39"/>
        <v>0</v>
      </c>
      <c r="H2424" s="19" t="e">
        <v>#N/A</v>
      </c>
    </row>
    <row r="2425" spans="1:8" x14ac:dyDescent="0.35">
      <c r="A2425" s="7" t="e">
        <f>VLOOKUP(B2425,'Client Info'!$A:$B,2, FALSE)</f>
        <v>#N/A</v>
      </c>
      <c r="B2425" s="19">
        <f>'Client Info'!A2425</f>
        <v>0</v>
      </c>
      <c r="C2425" s="19" t="str">
        <f>(IF('Client Info'!M2425="","",(IF(YEARFRAC('Client Info'!M2425,Reference!$C$4)&lt;1,0,IF(AND(YEARFRAC('Client Info'!M2425,Reference!$C$4)&gt;=1,YEARFRAC('Client Info'!M2425,Reference!$C$4)&lt;=3),5,IF(AND(YEARFRAC('Client Info'!M2425,Reference!$C$4)&gt;=4,YEARFRAC('Client Info'!M2425,Reference!$C$4)&lt;=7),15,IF(YEARFRAC('Client Info'!M2425,Reference!$C$4)&gt;=8,25,IF(YEARFRAC('Client Info'!M2425,Reference!$C$4)=YEARFRAC('Client Info'!M2425,Reference!$C$4),0,0))))))))</f>
        <v/>
      </c>
      <c r="D2425" s="19">
        <f>IF(OR('Client Info'!J2425=Reference!$A$7),0,IF(OR(Reference!$A$5='Client Info'!J2425, 'Client Info'!J2425=Reference!$A$19,'Client Info'!J2425=Reference!$A$23,'Client Info'!J2425=Reference!$A$12),25, IF(OR('Client Info'!J2425=Reference!$A$6, 'Client Info'!J2425=Reference!$A$16),15, IF(OR('Client Info'!J2425=Reference!$A$4,'Client Info'!J2425=Reference!$A$13,'Client Info'!J2425=Reference!$A$17,),5,0))))</f>
        <v>0</v>
      </c>
      <c r="E2425" s="19">
        <f>IF('Client Info'!O2425&lt;Reference!$E$5,0,IF(AND('Client Info'!O2425&gt;=Reference!$E$5,'Client Info'!O2425&lt;Reference!$E$6),5,IF(AND('Client Info'!O2425&gt;=Reference!$E$6,'Client Info'!O2425&lt;Reference!$E$7),15,IF(Reference!$E$7&lt;='Client Info'!O2425,25))))</f>
        <v>0</v>
      </c>
      <c r="F2425" s="19">
        <f>IF(OR('Client Info'!R2425=Reference!$B$4,'Client Info'!R2425=Reference!$B$5,'Client Info'!R2425=Reference!$B$6),25,0)</f>
        <v>0</v>
      </c>
      <c r="G2425" s="19">
        <f t="shared" si="39"/>
        <v>0</v>
      </c>
      <c r="H2425" s="19" t="e">
        <v>#N/A</v>
      </c>
    </row>
    <row r="2426" spans="1:8" x14ac:dyDescent="0.35">
      <c r="A2426" s="7" t="e">
        <f>VLOOKUP(B2426,'Client Info'!$A:$B,2, FALSE)</f>
        <v>#N/A</v>
      </c>
      <c r="B2426" s="19">
        <f>'Client Info'!A2426</f>
        <v>0</v>
      </c>
      <c r="C2426" s="19" t="str">
        <f>(IF('Client Info'!M2426="","",(IF(YEARFRAC('Client Info'!M2426,Reference!$C$4)&lt;1,0,IF(AND(YEARFRAC('Client Info'!M2426,Reference!$C$4)&gt;=1,YEARFRAC('Client Info'!M2426,Reference!$C$4)&lt;=3),5,IF(AND(YEARFRAC('Client Info'!M2426,Reference!$C$4)&gt;=4,YEARFRAC('Client Info'!M2426,Reference!$C$4)&lt;=7),15,IF(YEARFRAC('Client Info'!M2426,Reference!$C$4)&gt;=8,25,IF(YEARFRAC('Client Info'!M2426,Reference!$C$4)=YEARFRAC('Client Info'!M2426,Reference!$C$4),0,0))))))))</f>
        <v/>
      </c>
      <c r="D2426" s="19">
        <f>IF(OR('Client Info'!J2426=Reference!$A$7),0,IF(OR(Reference!$A$5='Client Info'!J2426, 'Client Info'!J2426=Reference!$A$19,'Client Info'!J2426=Reference!$A$23,'Client Info'!J2426=Reference!$A$12),25, IF(OR('Client Info'!J2426=Reference!$A$6, 'Client Info'!J2426=Reference!$A$16),15, IF(OR('Client Info'!J2426=Reference!$A$4,'Client Info'!J2426=Reference!$A$13,'Client Info'!J2426=Reference!$A$17,),5,0))))</f>
        <v>0</v>
      </c>
      <c r="E2426" s="19">
        <f>IF('Client Info'!O2426&lt;Reference!$E$5,0,IF(AND('Client Info'!O2426&gt;=Reference!$E$5,'Client Info'!O2426&lt;Reference!$E$6),5,IF(AND('Client Info'!O2426&gt;=Reference!$E$6,'Client Info'!O2426&lt;Reference!$E$7),15,IF(Reference!$E$7&lt;='Client Info'!O2426,25))))</f>
        <v>0</v>
      </c>
      <c r="F2426" s="19">
        <f>IF(OR('Client Info'!R2426=Reference!$B$4,'Client Info'!R2426=Reference!$B$5,'Client Info'!R2426=Reference!$B$6),25,0)</f>
        <v>0</v>
      </c>
      <c r="G2426" s="19">
        <f t="shared" si="39"/>
        <v>0</v>
      </c>
      <c r="H2426" s="19" t="e">
        <v>#N/A</v>
      </c>
    </row>
    <row r="2427" spans="1:8" x14ac:dyDescent="0.35">
      <c r="A2427" s="7" t="e">
        <f>VLOOKUP(B2427,'Client Info'!$A:$B,2, FALSE)</f>
        <v>#N/A</v>
      </c>
      <c r="B2427" s="19">
        <f>'Client Info'!A2427</f>
        <v>0</v>
      </c>
      <c r="C2427" s="19" t="str">
        <f>(IF('Client Info'!M2427="","",(IF(YEARFRAC('Client Info'!M2427,Reference!$C$4)&lt;1,0,IF(AND(YEARFRAC('Client Info'!M2427,Reference!$C$4)&gt;=1,YEARFRAC('Client Info'!M2427,Reference!$C$4)&lt;=3),5,IF(AND(YEARFRAC('Client Info'!M2427,Reference!$C$4)&gt;=4,YEARFRAC('Client Info'!M2427,Reference!$C$4)&lt;=7),15,IF(YEARFRAC('Client Info'!M2427,Reference!$C$4)&gt;=8,25,IF(YEARFRAC('Client Info'!M2427,Reference!$C$4)=YEARFRAC('Client Info'!M2427,Reference!$C$4),0,0))))))))</f>
        <v/>
      </c>
      <c r="D2427" s="19">
        <f>IF(OR('Client Info'!J2427=Reference!$A$7),0,IF(OR(Reference!$A$5='Client Info'!J2427, 'Client Info'!J2427=Reference!$A$19,'Client Info'!J2427=Reference!$A$23,'Client Info'!J2427=Reference!$A$12),25, IF(OR('Client Info'!J2427=Reference!$A$6, 'Client Info'!J2427=Reference!$A$16),15, IF(OR('Client Info'!J2427=Reference!$A$4,'Client Info'!J2427=Reference!$A$13,'Client Info'!J2427=Reference!$A$17,),5,0))))</f>
        <v>0</v>
      </c>
      <c r="E2427" s="19">
        <f>IF('Client Info'!O2427&lt;Reference!$E$5,0,IF(AND('Client Info'!O2427&gt;=Reference!$E$5,'Client Info'!O2427&lt;Reference!$E$6),5,IF(AND('Client Info'!O2427&gt;=Reference!$E$6,'Client Info'!O2427&lt;Reference!$E$7),15,IF(Reference!$E$7&lt;='Client Info'!O2427,25))))</f>
        <v>0</v>
      </c>
      <c r="F2427" s="19">
        <f>IF(OR('Client Info'!R2427=Reference!$B$4,'Client Info'!R2427=Reference!$B$5,'Client Info'!R2427=Reference!$B$6),25,0)</f>
        <v>0</v>
      </c>
      <c r="G2427" s="19">
        <f t="shared" si="39"/>
        <v>0</v>
      </c>
      <c r="H2427" s="19" t="e">
        <v>#N/A</v>
      </c>
    </row>
    <row r="2428" spans="1:8" x14ac:dyDescent="0.35">
      <c r="A2428" s="7" t="e">
        <f>VLOOKUP(B2428,'Client Info'!$A:$B,2, FALSE)</f>
        <v>#N/A</v>
      </c>
      <c r="B2428" s="19">
        <f>'Client Info'!A2428</f>
        <v>0</v>
      </c>
      <c r="C2428" s="19" t="str">
        <f>(IF('Client Info'!M2428="","",(IF(YEARFRAC('Client Info'!M2428,Reference!$C$4)&lt;1,0,IF(AND(YEARFRAC('Client Info'!M2428,Reference!$C$4)&gt;=1,YEARFRAC('Client Info'!M2428,Reference!$C$4)&lt;=3),5,IF(AND(YEARFRAC('Client Info'!M2428,Reference!$C$4)&gt;=4,YEARFRAC('Client Info'!M2428,Reference!$C$4)&lt;=7),15,IF(YEARFRAC('Client Info'!M2428,Reference!$C$4)&gt;=8,25,IF(YEARFRAC('Client Info'!M2428,Reference!$C$4)=YEARFRAC('Client Info'!M2428,Reference!$C$4),0,0))))))))</f>
        <v/>
      </c>
      <c r="D2428" s="19">
        <f>IF(OR('Client Info'!J2428=Reference!$A$7),0,IF(OR(Reference!$A$5='Client Info'!J2428, 'Client Info'!J2428=Reference!$A$19,'Client Info'!J2428=Reference!$A$23,'Client Info'!J2428=Reference!$A$12),25, IF(OR('Client Info'!J2428=Reference!$A$6, 'Client Info'!J2428=Reference!$A$16),15, IF(OR('Client Info'!J2428=Reference!$A$4,'Client Info'!J2428=Reference!$A$13,'Client Info'!J2428=Reference!$A$17,),5,0))))</f>
        <v>0</v>
      </c>
      <c r="E2428" s="19">
        <f>IF('Client Info'!O2428&lt;Reference!$E$5,0,IF(AND('Client Info'!O2428&gt;=Reference!$E$5,'Client Info'!O2428&lt;Reference!$E$6),5,IF(AND('Client Info'!O2428&gt;=Reference!$E$6,'Client Info'!O2428&lt;Reference!$E$7),15,IF(Reference!$E$7&lt;='Client Info'!O2428,25))))</f>
        <v>0</v>
      </c>
      <c r="F2428" s="19">
        <f>IF(OR('Client Info'!R2428=Reference!$B$4,'Client Info'!R2428=Reference!$B$5,'Client Info'!R2428=Reference!$B$6),25,0)</f>
        <v>0</v>
      </c>
      <c r="G2428" s="19">
        <f t="shared" si="39"/>
        <v>0</v>
      </c>
      <c r="H2428" s="19" t="e">
        <v>#N/A</v>
      </c>
    </row>
    <row r="2429" spans="1:8" x14ac:dyDescent="0.35">
      <c r="A2429" s="7" t="e">
        <f>VLOOKUP(B2429,'Client Info'!$A:$B,2, FALSE)</f>
        <v>#N/A</v>
      </c>
      <c r="B2429" s="19">
        <f>'Client Info'!A2429</f>
        <v>0</v>
      </c>
      <c r="C2429" s="19" t="str">
        <f>(IF('Client Info'!M2429="","",(IF(YEARFRAC('Client Info'!M2429,Reference!$C$4)&lt;1,0,IF(AND(YEARFRAC('Client Info'!M2429,Reference!$C$4)&gt;=1,YEARFRAC('Client Info'!M2429,Reference!$C$4)&lt;=3),5,IF(AND(YEARFRAC('Client Info'!M2429,Reference!$C$4)&gt;=4,YEARFRAC('Client Info'!M2429,Reference!$C$4)&lt;=7),15,IF(YEARFRAC('Client Info'!M2429,Reference!$C$4)&gt;=8,25,IF(YEARFRAC('Client Info'!M2429,Reference!$C$4)=YEARFRAC('Client Info'!M2429,Reference!$C$4),0,0))))))))</f>
        <v/>
      </c>
      <c r="D2429" s="19">
        <f>IF(OR('Client Info'!J2429=Reference!$A$7),0,IF(OR(Reference!$A$5='Client Info'!J2429, 'Client Info'!J2429=Reference!$A$19,'Client Info'!J2429=Reference!$A$23,'Client Info'!J2429=Reference!$A$12),25, IF(OR('Client Info'!J2429=Reference!$A$6, 'Client Info'!J2429=Reference!$A$16),15, IF(OR('Client Info'!J2429=Reference!$A$4,'Client Info'!J2429=Reference!$A$13,'Client Info'!J2429=Reference!$A$17,),5,0))))</f>
        <v>0</v>
      </c>
      <c r="E2429" s="19">
        <f>IF('Client Info'!O2429&lt;Reference!$E$5,0,IF(AND('Client Info'!O2429&gt;=Reference!$E$5,'Client Info'!O2429&lt;Reference!$E$6),5,IF(AND('Client Info'!O2429&gt;=Reference!$E$6,'Client Info'!O2429&lt;Reference!$E$7),15,IF(Reference!$E$7&lt;='Client Info'!O2429,25))))</f>
        <v>0</v>
      </c>
      <c r="F2429" s="19">
        <f>IF(OR('Client Info'!R2429=Reference!$B$4,'Client Info'!R2429=Reference!$B$5,'Client Info'!R2429=Reference!$B$6),25,0)</f>
        <v>0</v>
      </c>
      <c r="G2429" s="19">
        <f t="shared" si="39"/>
        <v>0</v>
      </c>
      <c r="H2429" s="19" t="e">
        <v>#N/A</v>
      </c>
    </row>
    <row r="2430" spans="1:8" x14ac:dyDescent="0.35">
      <c r="A2430" s="7" t="e">
        <f>VLOOKUP(B2430,'Client Info'!$A:$B,2, FALSE)</f>
        <v>#N/A</v>
      </c>
      <c r="B2430" s="19">
        <f>'Client Info'!A2430</f>
        <v>0</v>
      </c>
      <c r="C2430" s="19" t="str">
        <f>(IF('Client Info'!M2430="","",(IF(YEARFRAC('Client Info'!M2430,Reference!$C$4)&lt;1,0,IF(AND(YEARFRAC('Client Info'!M2430,Reference!$C$4)&gt;=1,YEARFRAC('Client Info'!M2430,Reference!$C$4)&lt;=3),5,IF(AND(YEARFRAC('Client Info'!M2430,Reference!$C$4)&gt;=4,YEARFRAC('Client Info'!M2430,Reference!$C$4)&lt;=7),15,IF(YEARFRAC('Client Info'!M2430,Reference!$C$4)&gt;=8,25,IF(YEARFRAC('Client Info'!M2430,Reference!$C$4)=YEARFRAC('Client Info'!M2430,Reference!$C$4),0,0))))))))</f>
        <v/>
      </c>
      <c r="D2430" s="19">
        <f>IF(OR('Client Info'!J2430=Reference!$A$7),0,IF(OR(Reference!$A$5='Client Info'!J2430, 'Client Info'!J2430=Reference!$A$19,'Client Info'!J2430=Reference!$A$23,'Client Info'!J2430=Reference!$A$12),25, IF(OR('Client Info'!J2430=Reference!$A$6, 'Client Info'!J2430=Reference!$A$16),15, IF(OR('Client Info'!J2430=Reference!$A$4,'Client Info'!J2430=Reference!$A$13,'Client Info'!J2430=Reference!$A$17,),5,0))))</f>
        <v>0</v>
      </c>
      <c r="E2430" s="19">
        <f>IF('Client Info'!O2430&lt;Reference!$E$5,0,IF(AND('Client Info'!O2430&gt;=Reference!$E$5,'Client Info'!O2430&lt;Reference!$E$6),5,IF(AND('Client Info'!O2430&gt;=Reference!$E$6,'Client Info'!O2430&lt;Reference!$E$7),15,IF(Reference!$E$7&lt;='Client Info'!O2430,25))))</f>
        <v>0</v>
      </c>
      <c r="F2430" s="19">
        <f>IF(OR('Client Info'!R2430=Reference!$B$4,'Client Info'!R2430=Reference!$B$5,'Client Info'!R2430=Reference!$B$6),25,0)</f>
        <v>0</v>
      </c>
      <c r="G2430" s="19">
        <f t="shared" si="39"/>
        <v>0</v>
      </c>
      <c r="H2430" s="19" t="e">
        <v>#N/A</v>
      </c>
    </row>
    <row r="2431" spans="1:8" x14ac:dyDescent="0.35">
      <c r="A2431" s="7" t="e">
        <f>VLOOKUP(B2431,'Client Info'!$A:$B,2, FALSE)</f>
        <v>#N/A</v>
      </c>
      <c r="B2431" s="19">
        <f>'Client Info'!A2431</f>
        <v>0</v>
      </c>
      <c r="C2431" s="19" t="str">
        <f>(IF('Client Info'!M2431="","",(IF(YEARFRAC('Client Info'!M2431,Reference!$C$4)&lt;1,0,IF(AND(YEARFRAC('Client Info'!M2431,Reference!$C$4)&gt;=1,YEARFRAC('Client Info'!M2431,Reference!$C$4)&lt;=3),5,IF(AND(YEARFRAC('Client Info'!M2431,Reference!$C$4)&gt;=4,YEARFRAC('Client Info'!M2431,Reference!$C$4)&lt;=7),15,IF(YEARFRAC('Client Info'!M2431,Reference!$C$4)&gt;=8,25,IF(YEARFRAC('Client Info'!M2431,Reference!$C$4)=YEARFRAC('Client Info'!M2431,Reference!$C$4),0,0))))))))</f>
        <v/>
      </c>
      <c r="D2431" s="19">
        <f>IF(OR('Client Info'!J2431=Reference!$A$7),0,IF(OR(Reference!$A$5='Client Info'!J2431, 'Client Info'!J2431=Reference!$A$19,'Client Info'!J2431=Reference!$A$23,'Client Info'!J2431=Reference!$A$12),25, IF(OR('Client Info'!J2431=Reference!$A$6, 'Client Info'!J2431=Reference!$A$16),15, IF(OR('Client Info'!J2431=Reference!$A$4,'Client Info'!J2431=Reference!$A$13,'Client Info'!J2431=Reference!$A$17,),5,0))))</f>
        <v>0</v>
      </c>
      <c r="E2431" s="19">
        <f>IF('Client Info'!O2431&lt;Reference!$E$5,0,IF(AND('Client Info'!O2431&gt;=Reference!$E$5,'Client Info'!O2431&lt;Reference!$E$6),5,IF(AND('Client Info'!O2431&gt;=Reference!$E$6,'Client Info'!O2431&lt;Reference!$E$7),15,IF(Reference!$E$7&lt;='Client Info'!O2431,25))))</f>
        <v>0</v>
      </c>
      <c r="F2431" s="19">
        <f>IF(OR('Client Info'!R2431=Reference!$B$4,'Client Info'!R2431=Reference!$B$5,'Client Info'!R2431=Reference!$B$6),25,0)</f>
        <v>0</v>
      </c>
      <c r="G2431" s="19">
        <f t="shared" si="39"/>
        <v>0</v>
      </c>
      <c r="H2431" s="19" t="e">
        <v>#N/A</v>
      </c>
    </row>
    <row r="2432" spans="1:8" x14ac:dyDescent="0.35">
      <c r="A2432" s="7" t="e">
        <f>VLOOKUP(B2432,'Client Info'!$A:$B,2, FALSE)</f>
        <v>#N/A</v>
      </c>
      <c r="B2432" s="19">
        <f>'Client Info'!A2432</f>
        <v>0</v>
      </c>
      <c r="C2432" s="19" t="str">
        <f>(IF('Client Info'!M2432="","",(IF(YEARFRAC('Client Info'!M2432,Reference!$C$4)&lt;1,0,IF(AND(YEARFRAC('Client Info'!M2432,Reference!$C$4)&gt;=1,YEARFRAC('Client Info'!M2432,Reference!$C$4)&lt;=3),5,IF(AND(YEARFRAC('Client Info'!M2432,Reference!$C$4)&gt;=4,YEARFRAC('Client Info'!M2432,Reference!$C$4)&lt;=7),15,IF(YEARFRAC('Client Info'!M2432,Reference!$C$4)&gt;=8,25,IF(YEARFRAC('Client Info'!M2432,Reference!$C$4)=YEARFRAC('Client Info'!M2432,Reference!$C$4),0,0))))))))</f>
        <v/>
      </c>
      <c r="D2432" s="19">
        <f>IF(OR('Client Info'!J2432=Reference!$A$7),0,IF(OR(Reference!$A$5='Client Info'!J2432, 'Client Info'!J2432=Reference!$A$19,'Client Info'!J2432=Reference!$A$23,'Client Info'!J2432=Reference!$A$12),25, IF(OR('Client Info'!J2432=Reference!$A$6, 'Client Info'!J2432=Reference!$A$16),15, IF(OR('Client Info'!J2432=Reference!$A$4,'Client Info'!J2432=Reference!$A$13,'Client Info'!J2432=Reference!$A$17,),5,0))))</f>
        <v>0</v>
      </c>
      <c r="E2432" s="19">
        <f>IF('Client Info'!O2432&lt;Reference!$E$5,0,IF(AND('Client Info'!O2432&gt;=Reference!$E$5,'Client Info'!O2432&lt;Reference!$E$6),5,IF(AND('Client Info'!O2432&gt;=Reference!$E$6,'Client Info'!O2432&lt;Reference!$E$7),15,IF(Reference!$E$7&lt;='Client Info'!O2432,25))))</f>
        <v>0</v>
      </c>
      <c r="F2432" s="19">
        <f>IF(OR('Client Info'!R2432=Reference!$B$4,'Client Info'!R2432=Reference!$B$5,'Client Info'!R2432=Reference!$B$6),25,0)</f>
        <v>0</v>
      </c>
      <c r="G2432" s="19">
        <f t="shared" si="39"/>
        <v>0</v>
      </c>
      <c r="H2432" s="19" t="e">
        <v>#N/A</v>
      </c>
    </row>
    <row r="2433" spans="1:8" x14ac:dyDescent="0.35">
      <c r="A2433" s="7" t="e">
        <f>VLOOKUP(B2433,'Client Info'!$A:$B,2, FALSE)</f>
        <v>#N/A</v>
      </c>
      <c r="B2433" s="19">
        <f>'Client Info'!A2433</f>
        <v>0</v>
      </c>
      <c r="C2433" s="19" t="str">
        <f>(IF('Client Info'!M2433="","",(IF(YEARFRAC('Client Info'!M2433,Reference!$C$4)&lt;1,0,IF(AND(YEARFRAC('Client Info'!M2433,Reference!$C$4)&gt;=1,YEARFRAC('Client Info'!M2433,Reference!$C$4)&lt;=3),5,IF(AND(YEARFRAC('Client Info'!M2433,Reference!$C$4)&gt;=4,YEARFRAC('Client Info'!M2433,Reference!$C$4)&lt;=7),15,IF(YEARFRAC('Client Info'!M2433,Reference!$C$4)&gt;=8,25,IF(YEARFRAC('Client Info'!M2433,Reference!$C$4)=YEARFRAC('Client Info'!M2433,Reference!$C$4),0,0))))))))</f>
        <v/>
      </c>
      <c r="D2433" s="19">
        <f>IF(OR('Client Info'!J2433=Reference!$A$7),0,IF(OR(Reference!$A$5='Client Info'!J2433, 'Client Info'!J2433=Reference!$A$19,'Client Info'!J2433=Reference!$A$23,'Client Info'!J2433=Reference!$A$12),25, IF(OR('Client Info'!J2433=Reference!$A$6, 'Client Info'!J2433=Reference!$A$16),15, IF(OR('Client Info'!J2433=Reference!$A$4,'Client Info'!J2433=Reference!$A$13,'Client Info'!J2433=Reference!$A$17,),5,0))))</f>
        <v>0</v>
      </c>
      <c r="E2433" s="19">
        <f>IF('Client Info'!O2433&lt;Reference!$E$5,0,IF(AND('Client Info'!O2433&gt;=Reference!$E$5,'Client Info'!O2433&lt;Reference!$E$6),5,IF(AND('Client Info'!O2433&gt;=Reference!$E$6,'Client Info'!O2433&lt;Reference!$E$7),15,IF(Reference!$E$7&lt;='Client Info'!O2433,25))))</f>
        <v>0</v>
      </c>
      <c r="F2433" s="19">
        <f>IF(OR('Client Info'!R2433=Reference!$B$4,'Client Info'!R2433=Reference!$B$5,'Client Info'!R2433=Reference!$B$6),25,0)</f>
        <v>0</v>
      </c>
      <c r="G2433" s="19">
        <f t="shared" si="39"/>
        <v>0</v>
      </c>
      <c r="H2433" s="19" t="e">
        <v>#N/A</v>
      </c>
    </row>
    <row r="2434" spans="1:8" x14ac:dyDescent="0.35">
      <c r="A2434" s="7" t="e">
        <f>VLOOKUP(B2434,'Client Info'!$A:$B,2, FALSE)</f>
        <v>#N/A</v>
      </c>
      <c r="B2434" s="19">
        <f>'Client Info'!A2434</f>
        <v>0</v>
      </c>
      <c r="C2434" s="19" t="str">
        <f>(IF('Client Info'!M2434="","",(IF(YEARFRAC('Client Info'!M2434,Reference!$C$4)&lt;1,0,IF(AND(YEARFRAC('Client Info'!M2434,Reference!$C$4)&gt;=1,YEARFRAC('Client Info'!M2434,Reference!$C$4)&lt;=3),5,IF(AND(YEARFRAC('Client Info'!M2434,Reference!$C$4)&gt;=4,YEARFRAC('Client Info'!M2434,Reference!$C$4)&lt;=7),15,IF(YEARFRAC('Client Info'!M2434,Reference!$C$4)&gt;=8,25,IF(YEARFRAC('Client Info'!M2434,Reference!$C$4)=YEARFRAC('Client Info'!M2434,Reference!$C$4),0,0))))))))</f>
        <v/>
      </c>
      <c r="D2434" s="19">
        <f>IF(OR('Client Info'!J2434=Reference!$A$7),0,IF(OR(Reference!$A$5='Client Info'!J2434, 'Client Info'!J2434=Reference!$A$19,'Client Info'!J2434=Reference!$A$23,'Client Info'!J2434=Reference!$A$12),25, IF(OR('Client Info'!J2434=Reference!$A$6, 'Client Info'!J2434=Reference!$A$16),15, IF(OR('Client Info'!J2434=Reference!$A$4,'Client Info'!J2434=Reference!$A$13,'Client Info'!J2434=Reference!$A$17,),5,0))))</f>
        <v>0</v>
      </c>
      <c r="E2434" s="19">
        <f>IF('Client Info'!O2434&lt;Reference!$E$5,0,IF(AND('Client Info'!O2434&gt;=Reference!$E$5,'Client Info'!O2434&lt;Reference!$E$6),5,IF(AND('Client Info'!O2434&gt;=Reference!$E$6,'Client Info'!O2434&lt;Reference!$E$7),15,IF(Reference!$E$7&lt;='Client Info'!O2434,25))))</f>
        <v>0</v>
      </c>
      <c r="F2434" s="19">
        <f>IF(OR('Client Info'!R2434=Reference!$B$4,'Client Info'!R2434=Reference!$B$5,'Client Info'!R2434=Reference!$B$6),25,0)</f>
        <v>0</v>
      </c>
      <c r="G2434" s="19">
        <f t="shared" si="39"/>
        <v>0</v>
      </c>
      <c r="H2434" s="19" t="e">
        <v>#N/A</v>
      </c>
    </row>
    <row r="2435" spans="1:8" x14ac:dyDescent="0.35">
      <c r="A2435" s="7" t="e">
        <f>VLOOKUP(B2435,'Client Info'!$A:$B,2, FALSE)</f>
        <v>#N/A</v>
      </c>
      <c r="B2435" s="19">
        <f>'Client Info'!A2435</f>
        <v>0</v>
      </c>
      <c r="C2435" s="19" t="str">
        <f>(IF('Client Info'!M2435="","",(IF(YEARFRAC('Client Info'!M2435,Reference!$C$4)&lt;1,0,IF(AND(YEARFRAC('Client Info'!M2435,Reference!$C$4)&gt;=1,YEARFRAC('Client Info'!M2435,Reference!$C$4)&lt;=3),5,IF(AND(YEARFRAC('Client Info'!M2435,Reference!$C$4)&gt;=4,YEARFRAC('Client Info'!M2435,Reference!$C$4)&lt;=7),15,IF(YEARFRAC('Client Info'!M2435,Reference!$C$4)&gt;=8,25,IF(YEARFRAC('Client Info'!M2435,Reference!$C$4)=YEARFRAC('Client Info'!M2435,Reference!$C$4),0,0))))))))</f>
        <v/>
      </c>
      <c r="D2435" s="19">
        <f>IF(OR('Client Info'!J2435=Reference!$A$7),0,IF(OR(Reference!$A$5='Client Info'!J2435, 'Client Info'!J2435=Reference!$A$19,'Client Info'!J2435=Reference!$A$23,'Client Info'!J2435=Reference!$A$12),25, IF(OR('Client Info'!J2435=Reference!$A$6, 'Client Info'!J2435=Reference!$A$16),15, IF(OR('Client Info'!J2435=Reference!$A$4,'Client Info'!J2435=Reference!$A$13,'Client Info'!J2435=Reference!$A$17,),5,0))))</f>
        <v>0</v>
      </c>
      <c r="E2435" s="19">
        <f>IF('Client Info'!O2435&lt;Reference!$E$5,0,IF(AND('Client Info'!O2435&gt;=Reference!$E$5,'Client Info'!O2435&lt;Reference!$E$6),5,IF(AND('Client Info'!O2435&gt;=Reference!$E$6,'Client Info'!O2435&lt;Reference!$E$7),15,IF(Reference!$E$7&lt;='Client Info'!O2435,25))))</f>
        <v>0</v>
      </c>
      <c r="F2435" s="19">
        <f>IF(OR('Client Info'!R2435=Reference!$B$4,'Client Info'!R2435=Reference!$B$5,'Client Info'!R2435=Reference!$B$6),25,0)</f>
        <v>0</v>
      </c>
      <c r="G2435" s="19">
        <f t="shared" si="39"/>
        <v>0</v>
      </c>
      <c r="H2435" s="19" t="e">
        <v>#N/A</v>
      </c>
    </row>
    <row r="2436" spans="1:8" x14ac:dyDescent="0.35">
      <c r="A2436" s="7" t="e">
        <f>VLOOKUP(B2436,'Client Info'!$A:$B,2, FALSE)</f>
        <v>#N/A</v>
      </c>
      <c r="B2436" s="19">
        <f>'Client Info'!A2436</f>
        <v>0</v>
      </c>
      <c r="C2436" s="19" t="str">
        <f>(IF('Client Info'!M2436="","",(IF(YEARFRAC('Client Info'!M2436,Reference!$C$4)&lt;1,0,IF(AND(YEARFRAC('Client Info'!M2436,Reference!$C$4)&gt;=1,YEARFRAC('Client Info'!M2436,Reference!$C$4)&lt;=3),5,IF(AND(YEARFRAC('Client Info'!M2436,Reference!$C$4)&gt;=4,YEARFRAC('Client Info'!M2436,Reference!$C$4)&lt;=7),15,IF(YEARFRAC('Client Info'!M2436,Reference!$C$4)&gt;=8,25,IF(YEARFRAC('Client Info'!M2436,Reference!$C$4)=YEARFRAC('Client Info'!M2436,Reference!$C$4),0,0))))))))</f>
        <v/>
      </c>
      <c r="D2436" s="19">
        <f>IF(OR('Client Info'!J2436=Reference!$A$7),0,IF(OR(Reference!$A$5='Client Info'!J2436, 'Client Info'!J2436=Reference!$A$19,'Client Info'!J2436=Reference!$A$23,'Client Info'!J2436=Reference!$A$12),25, IF(OR('Client Info'!J2436=Reference!$A$6, 'Client Info'!J2436=Reference!$A$16),15, IF(OR('Client Info'!J2436=Reference!$A$4,'Client Info'!J2436=Reference!$A$13,'Client Info'!J2436=Reference!$A$17,),5,0))))</f>
        <v>0</v>
      </c>
      <c r="E2436" s="19">
        <f>IF('Client Info'!O2436&lt;Reference!$E$5,0,IF(AND('Client Info'!O2436&gt;=Reference!$E$5,'Client Info'!O2436&lt;Reference!$E$6),5,IF(AND('Client Info'!O2436&gt;=Reference!$E$6,'Client Info'!O2436&lt;Reference!$E$7),15,IF(Reference!$E$7&lt;='Client Info'!O2436,25))))</f>
        <v>0</v>
      </c>
      <c r="F2436" s="19">
        <f>IF(OR('Client Info'!R2436=Reference!$B$4,'Client Info'!R2436=Reference!$B$5,'Client Info'!R2436=Reference!$B$6),25,0)</f>
        <v>0</v>
      </c>
      <c r="G2436" s="19">
        <f t="shared" si="39"/>
        <v>0</v>
      </c>
      <c r="H2436" s="19" t="e">
        <v>#N/A</v>
      </c>
    </row>
    <row r="2437" spans="1:8" x14ac:dyDescent="0.35">
      <c r="A2437" s="7" t="e">
        <f>VLOOKUP(B2437,'Client Info'!$A:$B,2, FALSE)</f>
        <v>#N/A</v>
      </c>
      <c r="B2437" s="19">
        <f>'Client Info'!A2437</f>
        <v>0</v>
      </c>
      <c r="C2437" s="19" t="str">
        <f>(IF('Client Info'!M2437="","",(IF(YEARFRAC('Client Info'!M2437,Reference!$C$4)&lt;1,0,IF(AND(YEARFRAC('Client Info'!M2437,Reference!$C$4)&gt;=1,YEARFRAC('Client Info'!M2437,Reference!$C$4)&lt;=3),5,IF(AND(YEARFRAC('Client Info'!M2437,Reference!$C$4)&gt;=4,YEARFRAC('Client Info'!M2437,Reference!$C$4)&lt;=7),15,IF(YEARFRAC('Client Info'!M2437,Reference!$C$4)&gt;=8,25,IF(YEARFRAC('Client Info'!M2437,Reference!$C$4)=YEARFRAC('Client Info'!M2437,Reference!$C$4),0,0))))))))</f>
        <v/>
      </c>
      <c r="D2437" s="19">
        <f>IF(OR('Client Info'!J2437=Reference!$A$7),0,IF(OR(Reference!$A$5='Client Info'!J2437, 'Client Info'!J2437=Reference!$A$19,'Client Info'!J2437=Reference!$A$23,'Client Info'!J2437=Reference!$A$12),25, IF(OR('Client Info'!J2437=Reference!$A$6, 'Client Info'!J2437=Reference!$A$16),15, IF(OR('Client Info'!J2437=Reference!$A$4,'Client Info'!J2437=Reference!$A$13,'Client Info'!J2437=Reference!$A$17,),5,0))))</f>
        <v>0</v>
      </c>
      <c r="E2437" s="19">
        <f>IF('Client Info'!O2437&lt;Reference!$E$5,0,IF(AND('Client Info'!O2437&gt;=Reference!$E$5,'Client Info'!O2437&lt;Reference!$E$6),5,IF(AND('Client Info'!O2437&gt;=Reference!$E$6,'Client Info'!O2437&lt;Reference!$E$7),15,IF(Reference!$E$7&lt;='Client Info'!O2437,25))))</f>
        <v>0</v>
      </c>
      <c r="F2437" s="19">
        <f>IF(OR('Client Info'!R2437=Reference!$B$4,'Client Info'!R2437=Reference!$B$5,'Client Info'!R2437=Reference!$B$6),25,0)</f>
        <v>0</v>
      </c>
      <c r="G2437" s="19">
        <f t="shared" si="39"/>
        <v>0</v>
      </c>
      <c r="H2437" s="19" t="e">
        <v>#N/A</v>
      </c>
    </row>
    <row r="2438" spans="1:8" x14ac:dyDescent="0.35">
      <c r="A2438" s="7" t="e">
        <f>VLOOKUP(B2438,'Client Info'!$A:$B,2, FALSE)</f>
        <v>#N/A</v>
      </c>
      <c r="B2438" s="19">
        <f>'Client Info'!A2438</f>
        <v>0</v>
      </c>
      <c r="C2438" s="19" t="str">
        <f>(IF('Client Info'!M2438="","",(IF(YEARFRAC('Client Info'!M2438,Reference!$C$4)&lt;1,0,IF(AND(YEARFRAC('Client Info'!M2438,Reference!$C$4)&gt;=1,YEARFRAC('Client Info'!M2438,Reference!$C$4)&lt;=3),5,IF(AND(YEARFRAC('Client Info'!M2438,Reference!$C$4)&gt;=4,YEARFRAC('Client Info'!M2438,Reference!$C$4)&lt;=7),15,IF(YEARFRAC('Client Info'!M2438,Reference!$C$4)&gt;=8,25,IF(YEARFRAC('Client Info'!M2438,Reference!$C$4)=YEARFRAC('Client Info'!M2438,Reference!$C$4),0,0))))))))</f>
        <v/>
      </c>
      <c r="D2438" s="19">
        <f>IF(OR('Client Info'!J2438=Reference!$A$7),0,IF(OR(Reference!$A$5='Client Info'!J2438, 'Client Info'!J2438=Reference!$A$19,'Client Info'!J2438=Reference!$A$23,'Client Info'!J2438=Reference!$A$12),25, IF(OR('Client Info'!J2438=Reference!$A$6, 'Client Info'!J2438=Reference!$A$16),15, IF(OR('Client Info'!J2438=Reference!$A$4,'Client Info'!J2438=Reference!$A$13,'Client Info'!J2438=Reference!$A$17,),5,0))))</f>
        <v>0</v>
      </c>
      <c r="E2438" s="19">
        <f>IF('Client Info'!O2438&lt;Reference!$E$5,0,IF(AND('Client Info'!O2438&gt;=Reference!$E$5,'Client Info'!O2438&lt;Reference!$E$6),5,IF(AND('Client Info'!O2438&gt;=Reference!$E$6,'Client Info'!O2438&lt;Reference!$E$7),15,IF(Reference!$E$7&lt;='Client Info'!O2438,25))))</f>
        <v>0</v>
      </c>
      <c r="F2438" s="19">
        <f>IF(OR('Client Info'!R2438=Reference!$B$4,'Client Info'!R2438=Reference!$B$5,'Client Info'!R2438=Reference!$B$6),25,0)</f>
        <v>0</v>
      </c>
      <c r="G2438" s="19">
        <f t="shared" si="39"/>
        <v>0</v>
      </c>
      <c r="H2438" s="19" t="e">
        <v>#N/A</v>
      </c>
    </row>
    <row r="2439" spans="1:8" x14ac:dyDescent="0.35">
      <c r="A2439" s="7" t="e">
        <f>VLOOKUP(B2439,'Client Info'!$A:$B,2, FALSE)</f>
        <v>#N/A</v>
      </c>
      <c r="B2439" s="19">
        <f>'Client Info'!A2439</f>
        <v>0</v>
      </c>
      <c r="C2439" s="19" t="str">
        <f>(IF('Client Info'!M2439="","",(IF(YEARFRAC('Client Info'!M2439,Reference!$C$4)&lt;1,0,IF(AND(YEARFRAC('Client Info'!M2439,Reference!$C$4)&gt;=1,YEARFRAC('Client Info'!M2439,Reference!$C$4)&lt;=3),5,IF(AND(YEARFRAC('Client Info'!M2439,Reference!$C$4)&gt;=4,YEARFRAC('Client Info'!M2439,Reference!$C$4)&lt;=7),15,IF(YEARFRAC('Client Info'!M2439,Reference!$C$4)&gt;=8,25,IF(YEARFRAC('Client Info'!M2439,Reference!$C$4)=YEARFRAC('Client Info'!M2439,Reference!$C$4),0,0))))))))</f>
        <v/>
      </c>
      <c r="D2439" s="19">
        <f>IF(OR('Client Info'!J2439=Reference!$A$7),0,IF(OR(Reference!$A$5='Client Info'!J2439, 'Client Info'!J2439=Reference!$A$19,'Client Info'!J2439=Reference!$A$23,'Client Info'!J2439=Reference!$A$12),25, IF(OR('Client Info'!J2439=Reference!$A$6, 'Client Info'!J2439=Reference!$A$16),15, IF(OR('Client Info'!J2439=Reference!$A$4,'Client Info'!J2439=Reference!$A$13,'Client Info'!J2439=Reference!$A$17,),5,0))))</f>
        <v>0</v>
      </c>
      <c r="E2439" s="19">
        <f>IF('Client Info'!O2439&lt;Reference!$E$5,0,IF(AND('Client Info'!O2439&gt;=Reference!$E$5,'Client Info'!O2439&lt;Reference!$E$6),5,IF(AND('Client Info'!O2439&gt;=Reference!$E$6,'Client Info'!O2439&lt;Reference!$E$7),15,IF(Reference!$E$7&lt;='Client Info'!O2439,25))))</f>
        <v>0</v>
      </c>
      <c r="F2439" s="19">
        <f>IF(OR('Client Info'!R2439=Reference!$B$4,'Client Info'!R2439=Reference!$B$5,'Client Info'!R2439=Reference!$B$6),25,0)</f>
        <v>0</v>
      </c>
      <c r="G2439" s="19">
        <f t="shared" si="39"/>
        <v>0</v>
      </c>
      <c r="H2439" s="19" t="e">
        <v>#N/A</v>
      </c>
    </row>
    <row r="2440" spans="1:8" x14ac:dyDescent="0.35">
      <c r="A2440" s="7" t="e">
        <f>VLOOKUP(B2440,'Client Info'!$A:$B,2, FALSE)</f>
        <v>#N/A</v>
      </c>
      <c r="B2440" s="19">
        <f>'Client Info'!A2440</f>
        <v>0</v>
      </c>
      <c r="C2440" s="19" t="str">
        <f>(IF('Client Info'!M2440="","",(IF(YEARFRAC('Client Info'!M2440,Reference!$C$4)&lt;1,0,IF(AND(YEARFRAC('Client Info'!M2440,Reference!$C$4)&gt;=1,YEARFRAC('Client Info'!M2440,Reference!$C$4)&lt;=3),5,IF(AND(YEARFRAC('Client Info'!M2440,Reference!$C$4)&gt;=4,YEARFRAC('Client Info'!M2440,Reference!$C$4)&lt;=7),15,IF(YEARFRAC('Client Info'!M2440,Reference!$C$4)&gt;=8,25,IF(YEARFRAC('Client Info'!M2440,Reference!$C$4)=YEARFRAC('Client Info'!M2440,Reference!$C$4),0,0))))))))</f>
        <v/>
      </c>
      <c r="D2440" s="19">
        <f>IF(OR('Client Info'!J2440=Reference!$A$7),0,IF(OR(Reference!$A$5='Client Info'!J2440, 'Client Info'!J2440=Reference!$A$19,'Client Info'!J2440=Reference!$A$23,'Client Info'!J2440=Reference!$A$12),25, IF(OR('Client Info'!J2440=Reference!$A$6, 'Client Info'!J2440=Reference!$A$16),15, IF(OR('Client Info'!J2440=Reference!$A$4,'Client Info'!J2440=Reference!$A$13,'Client Info'!J2440=Reference!$A$17,),5,0))))</f>
        <v>0</v>
      </c>
      <c r="E2440" s="19">
        <f>IF('Client Info'!O2440&lt;Reference!$E$5,0,IF(AND('Client Info'!O2440&gt;=Reference!$E$5,'Client Info'!O2440&lt;Reference!$E$6),5,IF(AND('Client Info'!O2440&gt;=Reference!$E$6,'Client Info'!O2440&lt;Reference!$E$7),15,IF(Reference!$E$7&lt;='Client Info'!O2440,25))))</f>
        <v>0</v>
      </c>
      <c r="F2440" s="19">
        <f>IF(OR('Client Info'!R2440=Reference!$B$4,'Client Info'!R2440=Reference!$B$5,'Client Info'!R2440=Reference!$B$6),25,0)</f>
        <v>0</v>
      </c>
      <c r="G2440" s="19">
        <f t="shared" si="39"/>
        <v>0</v>
      </c>
      <c r="H2440" s="19" t="e">
        <v>#N/A</v>
      </c>
    </row>
    <row r="2441" spans="1:8" x14ac:dyDescent="0.35">
      <c r="A2441" s="7" t="e">
        <f>VLOOKUP(B2441,'Client Info'!$A:$B,2, FALSE)</f>
        <v>#N/A</v>
      </c>
      <c r="B2441" s="19">
        <f>'Client Info'!A2441</f>
        <v>0</v>
      </c>
      <c r="C2441" s="19" t="str">
        <f>(IF('Client Info'!M2441="","",(IF(YEARFRAC('Client Info'!M2441,Reference!$C$4)&lt;1,0,IF(AND(YEARFRAC('Client Info'!M2441,Reference!$C$4)&gt;=1,YEARFRAC('Client Info'!M2441,Reference!$C$4)&lt;=3),5,IF(AND(YEARFRAC('Client Info'!M2441,Reference!$C$4)&gt;=4,YEARFRAC('Client Info'!M2441,Reference!$C$4)&lt;=7),15,IF(YEARFRAC('Client Info'!M2441,Reference!$C$4)&gt;=8,25,IF(YEARFRAC('Client Info'!M2441,Reference!$C$4)=YEARFRAC('Client Info'!M2441,Reference!$C$4),0,0))))))))</f>
        <v/>
      </c>
      <c r="D2441" s="19">
        <f>IF(OR('Client Info'!J2441=Reference!$A$7),0,IF(OR(Reference!$A$5='Client Info'!J2441, 'Client Info'!J2441=Reference!$A$19,'Client Info'!J2441=Reference!$A$23,'Client Info'!J2441=Reference!$A$12),25, IF(OR('Client Info'!J2441=Reference!$A$6, 'Client Info'!J2441=Reference!$A$16),15, IF(OR('Client Info'!J2441=Reference!$A$4,'Client Info'!J2441=Reference!$A$13,'Client Info'!J2441=Reference!$A$17,),5,0))))</f>
        <v>0</v>
      </c>
      <c r="E2441" s="19">
        <f>IF('Client Info'!O2441&lt;Reference!$E$5,0,IF(AND('Client Info'!O2441&gt;=Reference!$E$5,'Client Info'!O2441&lt;Reference!$E$6),5,IF(AND('Client Info'!O2441&gt;=Reference!$E$6,'Client Info'!O2441&lt;Reference!$E$7),15,IF(Reference!$E$7&lt;='Client Info'!O2441,25))))</f>
        <v>0</v>
      </c>
      <c r="F2441" s="19">
        <f>IF(OR('Client Info'!R2441=Reference!$B$4,'Client Info'!R2441=Reference!$B$5,'Client Info'!R2441=Reference!$B$6),25,0)</f>
        <v>0</v>
      </c>
      <c r="G2441" s="19">
        <f t="shared" si="39"/>
        <v>0</v>
      </c>
      <c r="H2441" s="19" t="e">
        <v>#N/A</v>
      </c>
    </row>
    <row r="2442" spans="1:8" x14ac:dyDescent="0.35">
      <c r="A2442" s="7" t="e">
        <f>VLOOKUP(B2442,'Client Info'!$A:$B,2, FALSE)</f>
        <v>#N/A</v>
      </c>
      <c r="B2442" s="19">
        <f>'Client Info'!A2442</f>
        <v>0</v>
      </c>
      <c r="C2442" s="19" t="str">
        <f>(IF('Client Info'!M2442="","",(IF(YEARFRAC('Client Info'!M2442,Reference!$C$4)&lt;1,0,IF(AND(YEARFRAC('Client Info'!M2442,Reference!$C$4)&gt;=1,YEARFRAC('Client Info'!M2442,Reference!$C$4)&lt;=3),5,IF(AND(YEARFRAC('Client Info'!M2442,Reference!$C$4)&gt;=4,YEARFRAC('Client Info'!M2442,Reference!$C$4)&lt;=7),15,IF(YEARFRAC('Client Info'!M2442,Reference!$C$4)&gt;=8,25,IF(YEARFRAC('Client Info'!M2442,Reference!$C$4)=YEARFRAC('Client Info'!M2442,Reference!$C$4),0,0))))))))</f>
        <v/>
      </c>
      <c r="D2442" s="19">
        <f>IF(OR('Client Info'!J2442=Reference!$A$7),0,IF(OR(Reference!$A$5='Client Info'!J2442, 'Client Info'!J2442=Reference!$A$19,'Client Info'!J2442=Reference!$A$23,'Client Info'!J2442=Reference!$A$12),25, IF(OR('Client Info'!J2442=Reference!$A$6, 'Client Info'!J2442=Reference!$A$16),15, IF(OR('Client Info'!J2442=Reference!$A$4,'Client Info'!J2442=Reference!$A$13,'Client Info'!J2442=Reference!$A$17,),5,0))))</f>
        <v>0</v>
      </c>
      <c r="E2442" s="19">
        <f>IF('Client Info'!O2442&lt;Reference!$E$5,0,IF(AND('Client Info'!O2442&gt;=Reference!$E$5,'Client Info'!O2442&lt;Reference!$E$6),5,IF(AND('Client Info'!O2442&gt;=Reference!$E$6,'Client Info'!O2442&lt;Reference!$E$7),15,IF(Reference!$E$7&lt;='Client Info'!O2442,25))))</f>
        <v>0</v>
      </c>
      <c r="F2442" s="19">
        <f>IF(OR('Client Info'!R2442=Reference!$B$4,'Client Info'!R2442=Reference!$B$5,'Client Info'!R2442=Reference!$B$6),25,0)</f>
        <v>0</v>
      </c>
      <c r="G2442" s="19">
        <f t="shared" si="39"/>
        <v>0</v>
      </c>
      <c r="H2442" s="19" t="e">
        <v>#N/A</v>
      </c>
    </row>
    <row r="2443" spans="1:8" x14ac:dyDescent="0.35">
      <c r="A2443" s="7" t="e">
        <f>VLOOKUP(B2443,'Client Info'!$A:$B,2, FALSE)</f>
        <v>#N/A</v>
      </c>
      <c r="B2443" s="19">
        <f>'Client Info'!A2443</f>
        <v>0</v>
      </c>
      <c r="C2443" s="19" t="str">
        <f>(IF('Client Info'!M2443="","",(IF(YEARFRAC('Client Info'!M2443,Reference!$C$4)&lt;1,0,IF(AND(YEARFRAC('Client Info'!M2443,Reference!$C$4)&gt;=1,YEARFRAC('Client Info'!M2443,Reference!$C$4)&lt;=3),5,IF(AND(YEARFRAC('Client Info'!M2443,Reference!$C$4)&gt;=4,YEARFRAC('Client Info'!M2443,Reference!$C$4)&lt;=7),15,IF(YEARFRAC('Client Info'!M2443,Reference!$C$4)&gt;=8,25,IF(YEARFRAC('Client Info'!M2443,Reference!$C$4)=YEARFRAC('Client Info'!M2443,Reference!$C$4),0,0))))))))</f>
        <v/>
      </c>
      <c r="D2443" s="19">
        <f>IF(OR('Client Info'!J2443=Reference!$A$7),0,IF(OR(Reference!$A$5='Client Info'!J2443, 'Client Info'!J2443=Reference!$A$19,'Client Info'!J2443=Reference!$A$23,'Client Info'!J2443=Reference!$A$12),25, IF(OR('Client Info'!J2443=Reference!$A$6, 'Client Info'!J2443=Reference!$A$16),15, IF(OR('Client Info'!J2443=Reference!$A$4,'Client Info'!J2443=Reference!$A$13,'Client Info'!J2443=Reference!$A$17,),5,0))))</f>
        <v>0</v>
      </c>
      <c r="E2443" s="19">
        <f>IF('Client Info'!O2443&lt;Reference!$E$5,0,IF(AND('Client Info'!O2443&gt;=Reference!$E$5,'Client Info'!O2443&lt;Reference!$E$6),5,IF(AND('Client Info'!O2443&gt;=Reference!$E$6,'Client Info'!O2443&lt;Reference!$E$7),15,IF(Reference!$E$7&lt;='Client Info'!O2443,25))))</f>
        <v>0</v>
      </c>
      <c r="F2443" s="19">
        <f>IF(OR('Client Info'!R2443=Reference!$B$4,'Client Info'!R2443=Reference!$B$5,'Client Info'!R2443=Reference!$B$6),25,0)</f>
        <v>0</v>
      </c>
      <c r="G2443" s="19">
        <f t="shared" si="39"/>
        <v>0</v>
      </c>
      <c r="H2443" s="19" t="e">
        <v>#N/A</v>
      </c>
    </row>
    <row r="2444" spans="1:8" x14ac:dyDescent="0.35">
      <c r="A2444" s="7" t="e">
        <f>VLOOKUP(B2444,'Client Info'!$A:$B,2, FALSE)</f>
        <v>#N/A</v>
      </c>
      <c r="B2444" s="19">
        <f>'Client Info'!A2444</f>
        <v>0</v>
      </c>
      <c r="C2444" s="19" t="str">
        <f>(IF('Client Info'!M2444="","",(IF(YEARFRAC('Client Info'!M2444,Reference!$C$4)&lt;1,0,IF(AND(YEARFRAC('Client Info'!M2444,Reference!$C$4)&gt;=1,YEARFRAC('Client Info'!M2444,Reference!$C$4)&lt;=3),5,IF(AND(YEARFRAC('Client Info'!M2444,Reference!$C$4)&gt;=4,YEARFRAC('Client Info'!M2444,Reference!$C$4)&lt;=7),15,IF(YEARFRAC('Client Info'!M2444,Reference!$C$4)&gt;=8,25,IF(YEARFRAC('Client Info'!M2444,Reference!$C$4)=YEARFRAC('Client Info'!M2444,Reference!$C$4),0,0))))))))</f>
        <v/>
      </c>
      <c r="D2444" s="19">
        <f>IF(OR('Client Info'!J2444=Reference!$A$7),0,IF(OR(Reference!$A$5='Client Info'!J2444, 'Client Info'!J2444=Reference!$A$19,'Client Info'!J2444=Reference!$A$23,'Client Info'!J2444=Reference!$A$12),25, IF(OR('Client Info'!J2444=Reference!$A$6, 'Client Info'!J2444=Reference!$A$16),15, IF(OR('Client Info'!J2444=Reference!$A$4,'Client Info'!J2444=Reference!$A$13,'Client Info'!J2444=Reference!$A$17,),5,0))))</f>
        <v>0</v>
      </c>
      <c r="E2444" s="19">
        <f>IF('Client Info'!O2444&lt;Reference!$E$5,0,IF(AND('Client Info'!O2444&gt;=Reference!$E$5,'Client Info'!O2444&lt;Reference!$E$6),5,IF(AND('Client Info'!O2444&gt;=Reference!$E$6,'Client Info'!O2444&lt;Reference!$E$7),15,IF(Reference!$E$7&lt;='Client Info'!O2444,25))))</f>
        <v>0</v>
      </c>
      <c r="F2444" s="19">
        <f>IF(OR('Client Info'!R2444=Reference!$B$4,'Client Info'!R2444=Reference!$B$5,'Client Info'!R2444=Reference!$B$6),25,0)</f>
        <v>0</v>
      </c>
      <c r="G2444" s="19">
        <f t="shared" si="39"/>
        <v>0</v>
      </c>
      <c r="H2444" s="19" t="e">
        <v>#N/A</v>
      </c>
    </row>
    <row r="2445" spans="1:8" x14ac:dyDescent="0.35">
      <c r="A2445" s="7" t="e">
        <f>VLOOKUP(B2445,'Client Info'!$A:$B,2, FALSE)</f>
        <v>#N/A</v>
      </c>
      <c r="B2445" s="19">
        <f>'Client Info'!A2445</f>
        <v>0</v>
      </c>
      <c r="C2445" s="19" t="str">
        <f>(IF('Client Info'!M2445="","",(IF(YEARFRAC('Client Info'!M2445,Reference!$C$4)&lt;1,0,IF(AND(YEARFRAC('Client Info'!M2445,Reference!$C$4)&gt;=1,YEARFRAC('Client Info'!M2445,Reference!$C$4)&lt;=3),5,IF(AND(YEARFRAC('Client Info'!M2445,Reference!$C$4)&gt;=4,YEARFRAC('Client Info'!M2445,Reference!$C$4)&lt;=7),15,IF(YEARFRAC('Client Info'!M2445,Reference!$C$4)&gt;=8,25,IF(YEARFRAC('Client Info'!M2445,Reference!$C$4)=YEARFRAC('Client Info'!M2445,Reference!$C$4),0,0))))))))</f>
        <v/>
      </c>
      <c r="D2445" s="19">
        <f>IF(OR('Client Info'!J2445=Reference!$A$7),0,IF(OR(Reference!$A$5='Client Info'!J2445, 'Client Info'!J2445=Reference!$A$19,'Client Info'!J2445=Reference!$A$23,'Client Info'!J2445=Reference!$A$12),25, IF(OR('Client Info'!J2445=Reference!$A$6, 'Client Info'!J2445=Reference!$A$16),15, IF(OR('Client Info'!J2445=Reference!$A$4,'Client Info'!J2445=Reference!$A$13,'Client Info'!J2445=Reference!$A$17,),5,0))))</f>
        <v>0</v>
      </c>
      <c r="E2445" s="19">
        <f>IF('Client Info'!O2445&lt;Reference!$E$5,0,IF(AND('Client Info'!O2445&gt;=Reference!$E$5,'Client Info'!O2445&lt;Reference!$E$6),5,IF(AND('Client Info'!O2445&gt;=Reference!$E$6,'Client Info'!O2445&lt;Reference!$E$7),15,IF(Reference!$E$7&lt;='Client Info'!O2445,25))))</f>
        <v>0</v>
      </c>
      <c r="F2445" s="19">
        <f>IF(OR('Client Info'!R2445=Reference!$B$4,'Client Info'!R2445=Reference!$B$5,'Client Info'!R2445=Reference!$B$6),25,0)</f>
        <v>0</v>
      </c>
      <c r="G2445" s="19">
        <f t="shared" si="39"/>
        <v>0</v>
      </c>
      <c r="H2445" s="19" t="e">
        <v>#N/A</v>
      </c>
    </row>
    <row r="2446" spans="1:8" x14ac:dyDescent="0.35">
      <c r="A2446" s="7" t="e">
        <f>VLOOKUP(B2446,'Client Info'!$A:$B,2, FALSE)</f>
        <v>#N/A</v>
      </c>
      <c r="B2446" s="19">
        <f>'Client Info'!A2446</f>
        <v>0</v>
      </c>
      <c r="C2446" s="19" t="str">
        <f>(IF('Client Info'!M2446="","",(IF(YEARFRAC('Client Info'!M2446,Reference!$C$4)&lt;1,0,IF(AND(YEARFRAC('Client Info'!M2446,Reference!$C$4)&gt;=1,YEARFRAC('Client Info'!M2446,Reference!$C$4)&lt;=3),5,IF(AND(YEARFRAC('Client Info'!M2446,Reference!$C$4)&gt;=4,YEARFRAC('Client Info'!M2446,Reference!$C$4)&lt;=7),15,IF(YEARFRAC('Client Info'!M2446,Reference!$C$4)&gt;=8,25,IF(YEARFRAC('Client Info'!M2446,Reference!$C$4)=YEARFRAC('Client Info'!M2446,Reference!$C$4),0,0))))))))</f>
        <v/>
      </c>
      <c r="D2446" s="19">
        <f>IF(OR('Client Info'!J2446=Reference!$A$7),0,IF(OR(Reference!$A$5='Client Info'!J2446, 'Client Info'!J2446=Reference!$A$19,'Client Info'!J2446=Reference!$A$23,'Client Info'!J2446=Reference!$A$12),25, IF(OR('Client Info'!J2446=Reference!$A$6, 'Client Info'!J2446=Reference!$A$16),15, IF(OR('Client Info'!J2446=Reference!$A$4,'Client Info'!J2446=Reference!$A$13,'Client Info'!J2446=Reference!$A$17,),5,0))))</f>
        <v>0</v>
      </c>
      <c r="E2446" s="19">
        <f>IF('Client Info'!O2446&lt;Reference!$E$5,0,IF(AND('Client Info'!O2446&gt;=Reference!$E$5,'Client Info'!O2446&lt;Reference!$E$6),5,IF(AND('Client Info'!O2446&gt;=Reference!$E$6,'Client Info'!O2446&lt;Reference!$E$7),15,IF(Reference!$E$7&lt;='Client Info'!O2446,25))))</f>
        <v>0</v>
      </c>
      <c r="F2446" s="19">
        <f>IF(OR('Client Info'!R2446=Reference!$B$4,'Client Info'!R2446=Reference!$B$5,'Client Info'!R2446=Reference!$B$6),25,0)</f>
        <v>0</v>
      </c>
      <c r="G2446" s="19">
        <f t="shared" si="39"/>
        <v>0</v>
      </c>
      <c r="H2446" s="19" t="e">
        <v>#N/A</v>
      </c>
    </row>
    <row r="2447" spans="1:8" x14ac:dyDescent="0.35">
      <c r="A2447" s="7" t="e">
        <f>VLOOKUP(B2447,'Client Info'!$A:$B,2, FALSE)</f>
        <v>#N/A</v>
      </c>
      <c r="B2447" s="19">
        <f>'Client Info'!A2447</f>
        <v>0</v>
      </c>
      <c r="C2447" s="19" t="str">
        <f>(IF('Client Info'!M2447="","",(IF(YEARFRAC('Client Info'!M2447,Reference!$C$4)&lt;1,0,IF(AND(YEARFRAC('Client Info'!M2447,Reference!$C$4)&gt;=1,YEARFRAC('Client Info'!M2447,Reference!$C$4)&lt;=3),5,IF(AND(YEARFRAC('Client Info'!M2447,Reference!$C$4)&gt;=4,YEARFRAC('Client Info'!M2447,Reference!$C$4)&lt;=7),15,IF(YEARFRAC('Client Info'!M2447,Reference!$C$4)&gt;=8,25,IF(YEARFRAC('Client Info'!M2447,Reference!$C$4)=YEARFRAC('Client Info'!M2447,Reference!$C$4),0,0))))))))</f>
        <v/>
      </c>
      <c r="D2447" s="19">
        <f>IF(OR('Client Info'!J2447=Reference!$A$7),0,IF(OR(Reference!$A$5='Client Info'!J2447, 'Client Info'!J2447=Reference!$A$19,'Client Info'!J2447=Reference!$A$23,'Client Info'!J2447=Reference!$A$12),25, IF(OR('Client Info'!J2447=Reference!$A$6, 'Client Info'!J2447=Reference!$A$16),15, IF(OR('Client Info'!J2447=Reference!$A$4,'Client Info'!J2447=Reference!$A$13,'Client Info'!J2447=Reference!$A$17,),5,0))))</f>
        <v>0</v>
      </c>
      <c r="E2447" s="19">
        <f>IF('Client Info'!O2447&lt;Reference!$E$5,0,IF(AND('Client Info'!O2447&gt;=Reference!$E$5,'Client Info'!O2447&lt;Reference!$E$6),5,IF(AND('Client Info'!O2447&gt;=Reference!$E$6,'Client Info'!O2447&lt;Reference!$E$7),15,IF(Reference!$E$7&lt;='Client Info'!O2447,25))))</f>
        <v>0</v>
      </c>
      <c r="F2447" s="19">
        <f>IF(OR('Client Info'!R2447=Reference!$B$4,'Client Info'!R2447=Reference!$B$5,'Client Info'!R2447=Reference!$B$6),25,0)</f>
        <v>0</v>
      </c>
      <c r="G2447" s="19">
        <f t="shared" si="39"/>
        <v>0</v>
      </c>
      <c r="H2447" s="19" t="e">
        <v>#N/A</v>
      </c>
    </row>
    <row r="2448" spans="1:8" x14ac:dyDescent="0.35">
      <c r="A2448" s="7" t="e">
        <f>VLOOKUP(B2448,'Client Info'!$A:$B,2, FALSE)</f>
        <v>#N/A</v>
      </c>
      <c r="B2448" s="19">
        <f>'Client Info'!A2448</f>
        <v>0</v>
      </c>
      <c r="C2448" s="19" t="str">
        <f>(IF('Client Info'!M2448="","",(IF(YEARFRAC('Client Info'!M2448,Reference!$C$4)&lt;1,0,IF(AND(YEARFRAC('Client Info'!M2448,Reference!$C$4)&gt;=1,YEARFRAC('Client Info'!M2448,Reference!$C$4)&lt;=3),5,IF(AND(YEARFRAC('Client Info'!M2448,Reference!$C$4)&gt;=4,YEARFRAC('Client Info'!M2448,Reference!$C$4)&lt;=7),15,IF(YEARFRAC('Client Info'!M2448,Reference!$C$4)&gt;=8,25,IF(YEARFRAC('Client Info'!M2448,Reference!$C$4)=YEARFRAC('Client Info'!M2448,Reference!$C$4),0,0))))))))</f>
        <v/>
      </c>
      <c r="D2448" s="19">
        <f>IF(OR('Client Info'!J2448=Reference!$A$7),0,IF(OR(Reference!$A$5='Client Info'!J2448, 'Client Info'!J2448=Reference!$A$19,'Client Info'!J2448=Reference!$A$23,'Client Info'!J2448=Reference!$A$12),25, IF(OR('Client Info'!J2448=Reference!$A$6, 'Client Info'!J2448=Reference!$A$16),15, IF(OR('Client Info'!J2448=Reference!$A$4,'Client Info'!J2448=Reference!$A$13,'Client Info'!J2448=Reference!$A$17,),5,0))))</f>
        <v>0</v>
      </c>
      <c r="E2448" s="19">
        <f>IF('Client Info'!O2448&lt;Reference!$E$5,0,IF(AND('Client Info'!O2448&gt;=Reference!$E$5,'Client Info'!O2448&lt;Reference!$E$6),5,IF(AND('Client Info'!O2448&gt;=Reference!$E$6,'Client Info'!O2448&lt;Reference!$E$7),15,IF(Reference!$E$7&lt;='Client Info'!O2448,25))))</f>
        <v>0</v>
      </c>
      <c r="F2448" s="19">
        <f>IF(OR('Client Info'!R2448=Reference!$B$4,'Client Info'!R2448=Reference!$B$5,'Client Info'!R2448=Reference!$B$6),25,0)</f>
        <v>0</v>
      </c>
      <c r="G2448" s="19">
        <f t="shared" si="39"/>
        <v>0</v>
      </c>
      <c r="H2448" s="19" t="e">
        <v>#N/A</v>
      </c>
    </row>
    <row r="2449" spans="1:8" x14ac:dyDescent="0.35">
      <c r="A2449" s="7" t="e">
        <f>VLOOKUP(B2449,'Client Info'!$A:$B,2, FALSE)</f>
        <v>#N/A</v>
      </c>
      <c r="B2449" s="19">
        <f>'Client Info'!A2449</f>
        <v>0</v>
      </c>
      <c r="C2449" s="19" t="str">
        <f>(IF('Client Info'!M2449="","",(IF(YEARFRAC('Client Info'!M2449,Reference!$C$4)&lt;1,0,IF(AND(YEARFRAC('Client Info'!M2449,Reference!$C$4)&gt;=1,YEARFRAC('Client Info'!M2449,Reference!$C$4)&lt;=3),5,IF(AND(YEARFRAC('Client Info'!M2449,Reference!$C$4)&gt;=4,YEARFRAC('Client Info'!M2449,Reference!$C$4)&lt;=7),15,IF(YEARFRAC('Client Info'!M2449,Reference!$C$4)&gt;=8,25,IF(YEARFRAC('Client Info'!M2449,Reference!$C$4)=YEARFRAC('Client Info'!M2449,Reference!$C$4),0,0))))))))</f>
        <v/>
      </c>
      <c r="D2449" s="19">
        <f>IF(OR('Client Info'!J2449=Reference!$A$7),0,IF(OR(Reference!$A$5='Client Info'!J2449, 'Client Info'!J2449=Reference!$A$19,'Client Info'!J2449=Reference!$A$23,'Client Info'!J2449=Reference!$A$12),25, IF(OR('Client Info'!J2449=Reference!$A$6, 'Client Info'!J2449=Reference!$A$16),15, IF(OR('Client Info'!J2449=Reference!$A$4,'Client Info'!J2449=Reference!$A$13,'Client Info'!J2449=Reference!$A$17,),5,0))))</f>
        <v>0</v>
      </c>
      <c r="E2449" s="19">
        <f>IF('Client Info'!O2449&lt;Reference!$E$5,0,IF(AND('Client Info'!O2449&gt;=Reference!$E$5,'Client Info'!O2449&lt;Reference!$E$6),5,IF(AND('Client Info'!O2449&gt;=Reference!$E$6,'Client Info'!O2449&lt;Reference!$E$7),15,IF(Reference!$E$7&lt;='Client Info'!O2449,25))))</f>
        <v>0</v>
      </c>
      <c r="F2449" s="19">
        <f>IF(OR('Client Info'!R2449=Reference!$B$4,'Client Info'!R2449=Reference!$B$5,'Client Info'!R2449=Reference!$B$6),25,0)</f>
        <v>0</v>
      </c>
      <c r="G2449" s="19">
        <f t="shared" si="39"/>
        <v>0</v>
      </c>
      <c r="H2449" s="19" t="e">
        <v>#N/A</v>
      </c>
    </row>
    <row r="2450" spans="1:8" x14ac:dyDescent="0.35">
      <c r="A2450" s="7" t="e">
        <f>VLOOKUP(B2450,'Client Info'!$A:$B,2, FALSE)</f>
        <v>#N/A</v>
      </c>
      <c r="B2450" s="19">
        <f>'Client Info'!A2450</f>
        <v>0</v>
      </c>
      <c r="C2450" s="19" t="str">
        <f>(IF('Client Info'!M2450="","",(IF(YEARFRAC('Client Info'!M2450,Reference!$C$4)&lt;1,0,IF(AND(YEARFRAC('Client Info'!M2450,Reference!$C$4)&gt;=1,YEARFRAC('Client Info'!M2450,Reference!$C$4)&lt;=3),5,IF(AND(YEARFRAC('Client Info'!M2450,Reference!$C$4)&gt;=4,YEARFRAC('Client Info'!M2450,Reference!$C$4)&lt;=7),15,IF(YEARFRAC('Client Info'!M2450,Reference!$C$4)&gt;=8,25,IF(YEARFRAC('Client Info'!M2450,Reference!$C$4)=YEARFRAC('Client Info'!M2450,Reference!$C$4),0,0))))))))</f>
        <v/>
      </c>
      <c r="D2450" s="19">
        <f>IF(OR('Client Info'!J2450=Reference!$A$7),0,IF(OR(Reference!$A$5='Client Info'!J2450, 'Client Info'!J2450=Reference!$A$19,'Client Info'!J2450=Reference!$A$23,'Client Info'!J2450=Reference!$A$12),25, IF(OR('Client Info'!J2450=Reference!$A$6, 'Client Info'!J2450=Reference!$A$16),15, IF(OR('Client Info'!J2450=Reference!$A$4,'Client Info'!J2450=Reference!$A$13,'Client Info'!J2450=Reference!$A$17,),5,0))))</f>
        <v>0</v>
      </c>
      <c r="E2450" s="19">
        <f>IF('Client Info'!O2450&lt;Reference!$E$5,0,IF(AND('Client Info'!O2450&gt;=Reference!$E$5,'Client Info'!O2450&lt;Reference!$E$6),5,IF(AND('Client Info'!O2450&gt;=Reference!$E$6,'Client Info'!O2450&lt;Reference!$E$7),15,IF(Reference!$E$7&lt;='Client Info'!O2450,25))))</f>
        <v>0</v>
      </c>
      <c r="F2450" s="19">
        <f>IF(OR('Client Info'!R2450=Reference!$B$4,'Client Info'!R2450=Reference!$B$5,'Client Info'!R2450=Reference!$B$6),25,0)</f>
        <v>0</v>
      </c>
      <c r="G2450" s="19">
        <f t="shared" si="39"/>
        <v>0</v>
      </c>
      <c r="H2450" s="19" t="e">
        <v>#N/A</v>
      </c>
    </row>
    <row r="2451" spans="1:8" x14ac:dyDescent="0.35">
      <c r="A2451" s="7" t="e">
        <f>VLOOKUP(B2451,'Client Info'!$A:$B,2, FALSE)</f>
        <v>#N/A</v>
      </c>
      <c r="B2451" s="19">
        <f>'Client Info'!A2451</f>
        <v>0</v>
      </c>
      <c r="C2451" s="19" t="str">
        <f>(IF('Client Info'!M2451="","",(IF(YEARFRAC('Client Info'!M2451,Reference!$C$4)&lt;1,0,IF(AND(YEARFRAC('Client Info'!M2451,Reference!$C$4)&gt;=1,YEARFRAC('Client Info'!M2451,Reference!$C$4)&lt;=3),5,IF(AND(YEARFRAC('Client Info'!M2451,Reference!$C$4)&gt;=4,YEARFRAC('Client Info'!M2451,Reference!$C$4)&lt;=7),15,IF(YEARFRAC('Client Info'!M2451,Reference!$C$4)&gt;=8,25,IF(YEARFRAC('Client Info'!M2451,Reference!$C$4)=YEARFRAC('Client Info'!M2451,Reference!$C$4),0,0))))))))</f>
        <v/>
      </c>
      <c r="D2451" s="19">
        <f>IF(OR('Client Info'!J2451=Reference!$A$7),0,IF(OR(Reference!$A$5='Client Info'!J2451, 'Client Info'!J2451=Reference!$A$19,'Client Info'!J2451=Reference!$A$23,'Client Info'!J2451=Reference!$A$12),25, IF(OR('Client Info'!J2451=Reference!$A$6, 'Client Info'!J2451=Reference!$A$16),15, IF(OR('Client Info'!J2451=Reference!$A$4,'Client Info'!J2451=Reference!$A$13,'Client Info'!J2451=Reference!$A$17,),5,0))))</f>
        <v>0</v>
      </c>
      <c r="E2451" s="19">
        <f>IF('Client Info'!O2451&lt;Reference!$E$5,0,IF(AND('Client Info'!O2451&gt;=Reference!$E$5,'Client Info'!O2451&lt;Reference!$E$6),5,IF(AND('Client Info'!O2451&gt;=Reference!$E$6,'Client Info'!O2451&lt;Reference!$E$7),15,IF(Reference!$E$7&lt;='Client Info'!O2451,25))))</f>
        <v>0</v>
      </c>
      <c r="F2451" s="19">
        <f>IF(OR('Client Info'!R2451=Reference!$B$4,'Client Info'!R2451=Reference!$B$5,'Client Info'!R2451=Reference!$B$6),25,0)</f>
        <v>0</v>
      </c>
      <c r="G2451" s="19">
        <f t="shared" si="39"/>
        <v>0</v>
      </c>
      <c r="H2451" s="19" t="e">
        <v>#N/A</v>
      </c>
    </row>
    <row r="2452" spans="1:8" x14ac:dyDescent="0.35">
      <c r="A2452" s="7" t="e">
        <f>VLOOKUP(B2452,'Client Info'!$A:$B,2, FALSE)</f>
        <v>#N/A</v>
      </c>
      <c r="B2452" s="19">
        <f>'Client Info'!A2452</f>
        <v>0</v>
      </c>
      <c r="C2452" s="19" t="str">
        <f>(IF('Client Info'!M2452="","",(IF(YEARFRAC('Client Info'!M2452,Reference!$C$4)&lt;1,0,IF(AND(YEARFRAC('Client Info'!M2452,Reference!$C$4)&gt;=1,YEARFRAC('Client Info'!M2452,Reference!$C$4)&lt;=3),5,IF(AND(YEARFRAC('Client Info'!M2452,Reference!$C$4)&gt;=4,YEARFRAC('Client Info'!M2452,Reference!$C$4)&lt;=7),15,IF(YEARFRAC('Client Info'!M2452,Reference!$C$4)&gt;=8,25,IF(YEARFRAC('Client Info'!M2452,Reference!$C$4)=YEARFRAC('Client Info'!M2452,Reference!$C$4),0,0))))))))</f>
        <v/>
      </c>
      <c r="D2452" s="19">
        <f>IF(OR('Client Info'!J2452=Reference!$A$7),0,IF(OR(Reference!$A$5='Client Info'!J2452, 'Client Info'!J2452=Reference!$A$19,'Client Info'!J2452=Reference!$A$23,'Client Info'!J2452=Reference!$A$12),25, IF(OR('Client Info'!J2452=Reference!$A$6, 'Client Info'!J2452=Reference!$A$16),15, IF(OR('Client Info'!J2452=Reference!$A$4,'Client Info'!J2452=Reference!$A$13,'Client Info'!J2452=Reference!$A$17,),5,0))))</f>
        <v>0</v>
      </c>
      <c r="E2452" s="19">
        <f>IF('Client Info'!O2452&lt;Reference!$E$5,0,IF(AND('Client Info'!O2452&gt;=Reference!$E$5,'Client Info'!O2452&lt;Reference!$E$6),5,IF(AND('Client Info'!O2452&gt;=Reference!$E$6,'Client Info'!O2452&lt;Reference!$E$7),15,IF(Reference!$E$7&lt;='Client Info'!O2452,25))))</f>
        <v>0</v>
      </c>
      <c r="F2452" s="19">
        <f>IF(OR('Client Info'!R2452=Reference!$B$4,'Client Info'!R2452=Reference!$B$5,'Client Info'!R2452=Reference!$B$6),25,0)</f>
        <v>0</v>
      </c>
      <c r="G2452" s="19">
        <f t="shared" si="39"/>
        <v>0</v>
      </c>
      <c r="H2452" s="19" t="e">
        <v>#N/A</v>
      </c>
    </row>
    <row r="2453" spans="1:8" x14ac:dyDescent="0.35">
      <c r="A2453" s="7" t="e">
        <f>VLOOKUP(B2453,'Client Info'!$A:$B,2, FALSE)</f>
        <v>#N/A</v>
      </c>
      <c r="B2453" s="19">
        <f>'Client Info'!A2453</f>
        <v>0</v>
      </c>
      <c r="C2453" s="19" t="str">
        <f>(IF('Client Info'!M2453="","",(IF(YEARFRAC('Client Info'!M2453,Reference!$C$4)&lt;1,0,IF(AND(YEARFRAC('Client Info'!M2453,Reference!$C$4)&gt;=1,YEARFRAC('Client Info'!M2453,Reference!$C$4)&lt;=3),5,IF(AND(YEARFRAC('Client Info'!M2453,Reference!$C$4)&gt;=4,YEARFRAC('Client Info'!M2453,Reference!$C$4)&lt;=7),15,IF(YEARFRAC('Client Info'!M2453,Reference!$C$4)&gt;=8,25,IF(YEARFRAC('Client Info'!M2453,Reference!$C$4)=YEARFRAC('Client Info'!M2453,Reference!$C$4),0,0))))))))</f>
        <v/>
      </c>
      <c r="D2453" s="19">
        <f>IF(OR('Client Info'!J2453=Reference!$A$7),0,IF(OR(Reference!$A$5='Client Info'!J2453, 'Client Info'!J2453=Reference!$A$19,'Client Info'!J2453=Reference!$A$23,'Client Info'!J2453=Reference!$A$12),25, IF(OR('Client Info'!J2453=Reference!$A$6, 'Client Info'!J2453=Reference!$A$16),15, IF(OR('Client Info'!J2453=Reference!$A$4,'Client Info'!J2453=Reference!$A$13,'Client Info'!J2453=Reference!$A$17,),5,0))))</f>
        <v>0</v>
      </c>
      <c r="E2453" s="19">
        <f>IF('Client Info'!O2453&lt;Reference!$E$5,0,IF(AND('Client Info'!O2453&gt;=Reference!$E$5,'Client Info'!O2453&lt;Reference!$E$6),5,IF(AND('Client Info'!O2453&gt;=Reference!$E$6,'Client Info'!O2453&lt;Reference!$E$7),15,IF(Reference!$E$7&lt;='Client Info'!O2453,25))))</f>
        <v>0</v>
      </c>
      <c r="F2453" s="19">
        <f>IF(OR('Client Info'!R2453=Reference!$B$4,'Client Info'!R2453=Reference!$B$5,'Client Info'!R2453=Reference!$B$6),25,0)</f>
        <v>0</v>
      </c>
      <c r="G2453" s="19">
        <f t="shared" si="39"/>
        <v>0</v>
      </c>
      <c r="H2453" s="19" t="e">
        <v>#N/A</v>
      </c>
    </row>
    <row r="2454" spans="1:8" x14ac:dyDescent="0.35">
      <c r="A2454" s="7" t="e">
        <f>VLOOKUP(B2454,'Client Info'!$A:$B,2, FALSE)</f>
        <v>#N/A</v>
      </c>
      <c r="B2454" s="19">
        <f>'Client Info'!A2454</f>
        <v>0</v>
      </c>
      <c r="C2454" s="19" t="str">
        <f>(IF('Client Info'!M2454="","",(IF(YEARFRAC('Client Info'!M2454,Reference!$C$4)&lt;1,0,IF(AND(YEARFRAC('Client Info'!M2454,Reference!$C$4)&gt;=1,YEARFRAC('Client Info'!M2454,Reference!$C$4)&lt;=3),5,IF(AND(YEARFRAC('Client Info'!M2454,Reference!$C$4)&gt;=4,YEARFRAC('Client Info'!M2454,Reference!$C$4)&lt;=7),15,IF(YEARFRAC('Client Info'!M2454,Reference!$C$4)&gt;=8,25,IF(YEARFRAC('Client Info'!M2454,Reference!$C$4)=YEARFRAC('Client Info'!M2454,Reference!$C$4),0,0))))))))</f>
        <v/>
      </c>
      <c r="D2454" s="19">
        <f>IF(OR('Client Info'!J2454=Reference!$A$7),0,IF(OR(Reference!$A$5='Client Info'!J2454, 'Client Info'!J2454=Reference!$A$19,'Client Info'!J2454=Reference!$A$23,'Client Info'!J2454=Reference!$A$12),25, IF(OR('Client Info'!J2454=Reference!$A$6, 'Client Info'!J2454=Reference!$A$16),15, IF(OR('Client Info'!J2454=Reference!$A$4,'Client Info'!J2454=Reference!$A$13,'Client Info'!J2454=Reference!$A$17,),5,0))))</f>
        <v>0</v>
      </c>
      <c r="E2454" s="19">
        <f>IF('Client Info'!O2454&lt;Reference!$E$5,0,IF(AND('Client Info'!O2454&gt;=Reference!$E$5,'Client Info'!O2454&lt;Reference!$E$6),5,IF(AND('Client Info'!O2454&gt;=Reference!$E$6,'Client Info'!O2454&lt;Reference!$E$7),15,IF(Reference!$E$7&lt;='Client Info'!O2454,25))))</f>
        <v>0</v>
      </c>
      <c r="F2454" s="19">
        <f>IF(OR('Client Info'!R2454=Reference!$B$4,'Client Info'!R2454=Reference!$B$5,'Client Info'!R2454=Reference!$B$6),25,0)</f>
        <v>0</v>
      </c>
      <c r="G2454" s="19">
        <f t="shared" si="39"/>
        <v>0</v>
      </c>
      <c r="H2454" s="19" t="e">
        <v>#N/A</v>
      </c>
    </row>
    <row r="2455" spans="1:8" x14ac:dyDescent="0.35">
      <c r="A2455" s="7" t="e">
        <f>VLOOKUP(B2455,'Client Info'!$A:$B,2, FALSE)</f>
        <v>#N/A</v>
      </c>
      <c r="B2455" s="19">
        <f>'Client Info'!A2455</f>
        <v>0</v>
      </c>
      <c r="C2455" s="19" t="str">
        <f>(IF('Client Info'!M2455="","",(IF(YEARFRAC('Client Info'!M2455,Reference!$C$4)&lt;1,0,IF(AND(YEARFRAC('Client Info'!M2455,Reference!$C$4)&gt;=1,YEARFRAC('Client Info'!M2455,Reference!$C$4)&lt;=3),5,IF(AND(YEARFRAC('Client Info'!M2455,Reference!$C$4)&gt;=4,YEARFRAC('Client Info'!M2455,Reference!$C$4)&lt;=7),15,IF(YEARFRAC('Client Info'!M2455,Reference!$C$4)&gt;=8,25,IF(YEARFRAC('Client Info'!M2455,Reference!$C$4)=YEARFRAC('Client Info'!M2455,Reference!$C$4),0,0))))))))</f>
        <v/>
      </c>
      <c r="D2455" s="19">
        <f>IF(OR('Client Info'!J2455=Reference!$A$7),0,IF(OR(Reference!$A$5='Client Info'!J2455, 'Client Info'!J2455=Reference!$A$19,'Client Info'!J2455=Reference!$A$23,'Client Info'!J2455=Reference!$A$12),25, IF(OR('Client Info'!J2455=Reference!$A$6, 'Client Info'!J2455=Reference!$A$16),15, IF(OR('Client Info'!J2455=Reference!$A$4,'Client Info'!J2455=Reference!$A$13,'Client Info'!J2455=Reference!$A$17,),5,0))))</f>
        <v>0</v>
      </c>
      <c r="E2455" s="19">
        <f>IF('Client Info'!O2455&lt;Reference!$E$5,0,IF(AND('Client Info'!O2455&gt;=Reference!$E$5,'Client Info'!O2455&lt;Reference!$E$6),5,IF(AND('Client Info'!O2455&gt;=Reference!$E$6,'Client Info'!O2455&lt;Reference!$E$7),15,IF(Reference!$E$7&lt;='Client Info'!O2455,25))))</f>
        <v>0</v>
      </c>
      <c r="F2455" s="19">
        <f>IF(OR('Client Info'!R2455=Reference!$B$4,'Client Info'!R2455=Reference!$B$5,'Client Info'!R2455=Reference!$B$6),25,0)</f>
        <v>0</v>
      </c>
      <c r="G2455" s="19">
        <f t="shared" si="39"/>
        <v>0</v>
      </c>
      <c r="H2455" s="19" t="e">
        <v>#N/A</v>
      </c>
    </row>
    <row r="2456" spans="1:8" x14ac:dyDescent="0.35">
      <c r="A2456" s="7" t="e">
        <f>VLOOKUP(B2456,'Client Info'!$A:$B,2, FALSE)</f>
        <v>#N/A</v>
      </c>
      <c r="B2456" s="19">
        <f>'Client Info'!A2456</f>
        <v>0</v>
      </c>
      <c r="C2456" s="19" t="str">
        <f>(IF('Client Info'!M2456="","",(IF(YEARFRAC('Client Info'!M2456,Reference!$C$4)&lt;1,0,IF(AND(YEARFRAC('Client Info'!M2456,Reference!$C$4)&gt;=1,YEARFRAC('Client Info'!M2456,Reference!$C$4)&lt;=3),5,IF(AND(YEARFRAC('Client Info'!M2456,Reference!$C$4)&gt;=4,YEARFRAC('Client Info'!M2456,Reference!$C$4)&lt;=7),15,IF(YEARFRAC('Client Info'!M2456,Reference!$C$4)&gt;=8,25,IF(YEARFRAC('Client Info'!M2456,Reference!$C$4)=YEARFRAC('Client Info'!M2456,Reference!$C$4),0,0))))))))</f>
        <v/>
      </c>
      <c r="D2456" s="19">
        <f>IF(OR('Client Info'!J2456=Reference!$A$7),0,IF(OR(Reference!$A$5='Client Info'!J2456, 'Client Info'!J2456=Reference!$A$19,'Client Info'!J2456=Reference!$A$23,'Client Info'!J2456=Reference!$A$12),25, IF(OR('Client Info'!J2456=Reference!$A$6, 'Client Info'!J2456=Reference!$A$16),15, IF(OR('Client Info'!J2456=Reference!$A$4,'Client Info'!J2456=Reference!$A$13,'Client Info'!J2456=Reference!$A$17,),5,0))))</f>
        <v>0</v>
      </c>
      <c r="E2456" s="19">
        <f>IF('Client Info'!O2456&lt;Reference!$E$5,0,IF(AND('Client Info'!O2456&gt;=Reference!$E$5,'Client Info'!O2456&lt;Reference!$E$6),5,IF(AND('Client Info'!O2456&gt;=Reference!$E$6,'Client Info'!O2456&lt;Reference!$E$7),15,IF(Reference!$E$7&lt;='Client Info'!O2456,25))))</f>
        <v>0</v>
      </c>
      <c r="F2456" s="19">
        <f>IF(OR('Client Info'!R2456=Reference!$B$4,'Client Info'!R2456=Reference!$B$5,'Client Info'!R2456=Reference!$B$6),25,0)</f>
        <v>0</v>
      </c>
      <c r="G2456" s="19">
        <f t="shared" si="39"/>
        <v>0</v>
      </c>
      <c r="H2456" s="19" t="e">
        <v>#N/A</v>
      </c>
    </row>
    <row r="2457" spans="1:8" x14ac:dyDescent="0.35">
      <c r="A2457" s="7" t="e">
        <f>VLOOKUP(B2457,'Client Info'!$A:$B,2, FALSE)</f>
        <v>#N/A</v>
      </c>
      <c r="B2457" s="19">
        <f>'Client Info'!A2457</f>
        <v>0</v>
      </c>
      <c r="C2457" s="19" t="str">
        <f>(IF('Client Info'!M2457="","",(IF(YEARFRAC('Client Info'!M2457,Reference!$C$4)&lt;1,0,IF(AND(YEARFRAC('Client Info'!M2457,Reference!$C$4)&gt;=1,YEARFRAC('Client Info'!M2457,Reference!$C$4)&lt;=3),5,IF(AND(YEARFRAC('Client Info'!M2457,Reference!$C$4)&gt;=4,YEARFRAC('Client Info'!M2457,Reference!$C$4)&lt;=7),15,IF(YEARFRAC('Client Info'!M2457,Reference!$C$4)&gt;=8,25,IF(YEARFRAC('Client Info'!M2457,Reference!$C$4)=YEARFRAC('Client Info'!M2457,Reference!$C$4),0,0))))))))</f>
        <v/>
      </c>
      <c r="D2457" s="19">
        <f>IF(OR('Client Info'!J2457=Reference!$A$7),0,IF(OR(Reference!$A$5='Client Info'!J2457, 'Client Info'!J2457=Reference!$A$19,'Client Info'!J2457=Reference!$A$23,'Client Info'!J2457=Reference!$A$12),25, IF(OR('Client Info'!J2457=Reference!$A$6, 'Client Info'!J2457=Reference!$A$16),15, IF(OR('Client Info'!J2457=Reference!$A$4,'Client Info'!J2457=Reference!$A$13,'Client Info'!J2457=Reference!$A$17,),5,0))))</f>
        <v>0</v>
      </c>
      <c r="E2457" s="19">
        <f>IF('Client Info'!O2457&lt;Reference!$E$5,0,IF(AND('Client Info'!O2457&gt;=Reference!$E$5,'Client Info'!O2457&lt;Reference!$E$6),5,IF(AND('Client Info'!O2457&gt;=Reference!$E$6,'Client Info'!O2457&lt;Reference!$E$7),15,IF(Reference!$E$7&lt;='Client Info'!O2457,25))))</f>
        <v>0</v>
      </c>
      <c r="F2457" s="19">
        <f>IF(OR('Client Info'!R2457=Reference!$B$4,'Client Info'!R2457=Reference!$B$5,'Client Info'!R2457=Reference!$B$6),25,0)</f>
        <v>0</v>
      </c>
      <c r="G2457" s="19">
        <f t="shared" si="39"/>
        <v>0</v>
      </c>
      <c r="H2457" s="19" t="e">
        <v>#N/A</v>
      </c>
    </row>
    <row r="2458" spans="1:8" x14ac:dyDescent="0.35">
      <c r="A2458" s="7" t="e">
        <f>VLOOKUP(B2458,'Client Info'!$A:$B,2, FALSE)</f>
        <v>#N/A</v>
      </c>
      <c r="B2458" s="19">
        <f>'Client Info'!A2458</f>
        <v>0</v>
      </c>
      <c r="C2458" s="19" t="str">
        <f>(IF('Client Info'!M2458="","",(IF(YEARFRAC('Client Info'!M2458,Reference!$C$4)&lt;1,0,IF(AND(YEARFRAC('Client Info'!M2458,Reference!$C$4)&gt;=1,YEARFRAC('Client Info'!M2458,Reference!$C$4)&lt;=3),5,IF(AND(YEARFRAC('Client Info'!M2458,Reference!$C$4)&gt;=4,YEARFRAC('Client Info'!M2458,Reference!$C$4)&lt;=7),15,IF(YEARFRAC('Client Info'!M2458,Reference!$C$4)&gt;=8,25,IF(YEARFRAC('Client Info'!M2458,Reference!$C$4)=YEARFRAC('Client Info'!M2458,Reference!$C$4),0,0))))))))</f>
        <v/>
      </c>
      <c r="D2458" s="19">
        <f>IF(OR('Client Info'!J2458=Reference!$A$7),0,IF(OR(Reference!$A$5='Client Info'!J2458, 'Client Info'!J2458=Reference!$A$19,'Client Info'!J2458=Reference!$A$23,'Client Info'!J2458=Reference!$A$12),25, IF(OR('Client Info'!J2458=Reference!$A$6, 'Client Info'!J2458=Reference!$A$16),15, IF(OR('Client Info'!J2458=Reference!$A$4,'Client Info'!J2458=Reference!$A$13,'Client Info'!J2458=Reference!$A$17,),5,0))))</f>
        <v>0</v>
      </c>
      <c r="E2458" s="19">
        <f>IF('Client Info'!O2458&lt;Reference!$E$5,0,IF(AND('Client Info'!O2458&gt;=Reference!$E$5,'Client Info'!O2458&lt;Reference!$E$6),5,IF(AND('Client Info'!O2458&gt;=Reference!$E$6,'Client Info'!O2458&lt;Reference!$E$7),15,IF(Reference!$E$7&lt;='Client Info'!O2458,25))))</f>
        <v>0</v>
      </c>
      <c r="F2458" s="19">
        <f>IF(OR('Client Info'!R2458=Reference!$B$4,'Client Info'!R2458=Reference!$B$5,'Client Info'!R2458=Reference!$B$6),25,0)</f>
        <v>0</v>
      </c>
      <c r="G2458" s="19">
        <f t="shared" si="39"/>
        <v>0</v>
      </c>
      <c r="H2458" s="19" t="e">
        <v>#N/A</v>
      </c>
    </row>
    <row r="2459" spans="1:8" x14ac:dyDescent="0.35">
      <c r="A2459" s="7" t="e">
        <f>VLOOKUP(B2459,'Client Info'!$A:$B,2, FALSE)</f>
        <v>#N/A</v>
      </c>
      <c r="B2459" s="19">
        <f>'Client Info'!A2459</f>
        <v>0</v>
      </c>
      <c r="C2459" s="19" t="str">
        <f>(IF('Client Info'!M2459="","",(IF(YEARFRAC('Client Info'!M2459,Reference!$C$4)&lt;1,0,IF(AND(YEARFRAC('Client Info'!M2459,Reference!$C$4)&gt;=1,YEARFRAC('Client Info'!M2459,Reference!$C$4)&lt;=3),5,IF(AND(YEARFRAC('Client Info'!M2459,Reference!$C$4)&gt;=4,YEARFRAC('Client Info'!M2459,Reference!$C$4)&lt;=7),15,IF(YEARFRAC('Client Info'!M2459,Reference!$C$4)&gt;=8,25,IF(YEARFRAC('Client Info'!M2459,Reference!$C$4)=YEARFRAC('Client Info'!M2459,Reference!$C$4),0,0))))))))</f>
        <v/>
      </c>
      <c r="D2459" s="19">
        <f>IF(OR('Client Info'!J2459=Reference!$A$7),0,IF(OR(Reference!$A$5='Client Info'!J2459, 'Client Info'!J2459=Reference!$A$19,'Client Info'!J2459=Reference!$A$23,'Client Info'!J2459=Reference!$A$12),25, IF(OR('Client Info'!J2459=Reference!$A$6, 'Client Info'!J2459=Reference!$A$16),15, IF(OR('Client Info'!J2459=Reference!$A$4,'Client Info'!J2459=Reference!$A$13,'Client Info'!J2459=Reference!$A$17,),5,0))))</f>
        <v>0</v>
      </c>
      <c r="E2459" s="19">
        <f>IF('Client Info'!O2459&lt;Reference!$E$5,0,IF(AND('Client Info'!O2459&gt;=Reference!$E$5,'Client Info'!O2459&lt;Reference!$E$6),5,IF(AND('Client Info'!O2459&gt;=Reference!$E$6,'Client Info'!O2459&lt;Reference!$E$7),15,IF(Reference!$E$7&lt;='Client Info'!O2459,25))))</f>
        <v>0</v>
      </c>
      <c r="F2459" s="19">
        <f>IF(OR('Client Info'!R2459=Reference!$B$4,'Client Info'!R2459=Reference!$B$5,'Client Info'!R2459=Reference!$B$6),25,0)</f>
        <v>0</v>
      </c>
      <c r="G2459" s="19">
        <f t="shared" si="39"/>
        <v>0</v>
      </c>
      <c r="H2459" s="19" t="e">
        <v>#N/A</v>
      </c>
    </row>
    <row r="2460" spans="1:8" x14ac:dyDescent="0.35">
      <c r="A2460" s="7" t="e">
        <f>VLOOKUP(B2460,'Client Info'!$A:$B,2, FALSE)</f>
        <v>#N/A</v>
      </c>
      <c r="B2460" s="19">
        <f>'Client Info'!A2460</f>
        <v>0</v>
      </c>
      <c r="C2460" s="19" t="str">
        <f>(IF('Client Info'!M2460="","",(IF(YEARFRAC('Client Info'!M2460,Reference!$C$4)&lt;1,0,IF(AND(YEARFRAC('Client Info'!M2460,Reference!$C$4)&gt;=1,YEARFRAC('Client Info'!M2460,Reference!$C$4)&lt;=3),5,IF(AND(YEARFRAC('Client Info'!M2460,Reference!$C$4)&gt;=4,YEARFRAC('Client Info'!M2460,Reference!$C$4)&lt;=7),15,IF(YEARFRAC('Client Info'!M2460,Reference!$C$4)&gt;=8,25,IF(YEARFRAC('Client Info'!M2460,Reference!$C$4)=YEARFRAC('Client Info'!M2460,Reference!$C$4),0,0))))))))</f>
        <v/>
      </c>
      <c r="D2460" s="19">
        <f>IF(OR('Client Info'!J2460=Reference!$A$7),0,IF(OR(Reference!$A$5='Client Info'!J2460, 'Client Info'!J2460=Reference!$A$19,'Client Info'!J2460=Reference!$A$23,'Client Info'!J2460=Reference!$A$12),25, IF(OR('Client Info'!J2460=Reference!$A$6, 'Client Info'!J2460=Reference!$A$16),15, IF(OR('Client Info'!J2460=Reference!$A$4,'Client Info'!J2460=Reference!$A$13,'Client Info'!J2460=Reference!$A$17,),5,0))))</f>
        <v>0</v>
      </c>
      <c r="E2460" s="19">
        <f>IF('Client Info'!O2460&lt;Reference!$E$5,0,IF(AND('Client Info'!O2460&gt;=Reference!$E$5,'Client Info'!O2460&lt;Reference!$E$6),5,IF(AND('Client Info'!O2460&gt;=Reference!$E$6,'Client Info'!O2460&lt;Reference!$E$7),15,IF(Reference!$E$7&lt;='Client Info'!O2460,25))))</f>
        <v>0</v>
      </c>
      <c r="F2460" s="19">
        <f>IF(OR('Client Info'!R2460=Reference!$B$4,'Client Info'!R2460=Reference!$B$5,'Client Info'!R2460=Reference!$B$6),25,0)</f>
        <v>0</v>
      </c>
      <c r="G2460" s="19">
        <f t="shared" ref="G2460:G2523" si="40">SUM(C2460:F2460)</f>
        <v>0</v>
      </c>
      <c r="H2460" s="19" t="e">
        <v>#N/A</v>
      </c>
    </row>
    <row r="2461" spans="1:8" x14ac:dyDescent="0.35">
      <c r="A2461" s="7" t="e">
        <f>VLOOKUP(B2461,'Client Info'!$A:$B,2, FALSE)</f>
        <v>#N/A</v>
      </c>
      <c r="B2461" s="19">
        <f>'Client Info'!A2461</f>
        <v>0</v>
      </c>
      <c r="C2461" s="19" t="str">
        <f>(IF('Client Info'!M2461="","",(IF(YEARFRAC('Client Info'!M2461,Reference!$C$4)&lt;1,0,IF(AND(YEARFRAC('Client Info'!M2461,Reference!$C$4)&gt;=1,YEARFRAC('Client Info'!M2461,Reference!$C$4)&lt;=3),5,IF(AND(YEARFRAC('Client Info'!M2461,Reference!$C$4)&gt;=4,YEARFRAC('Client Info'!M2461,Reference!$C$4)&lt;=7),15,IF(YEARFRAC('Client Info'!M2461,Reference!$C$4)&gt;=8,25,IF(YEARFRAC('Client Info'!M2461,Reference!$C$4)=YEARFRAC('Client Info'!M2461,Reference!$C$4),0,0))))))))</f>
        <v/>
      </c>
      <c r="D2461" s="19">
        <f>IF(OR('Client Info'!J2461=Reference!$A$7),0,IF(OR(Reference!$A$5='Client Info'!J2461, 'Client Info'!J2461=Reference!$A$19,'Client Info'!J2461=Reference!$A$23,'Client Info'!J2461=Reference!$A$12),25, IF(OR('Client Info'!J2461=Reference!$A$6, 'Client Info'!J2461=Reference!$A$16),15, IF(OR('Client Info'!J2461=Reference!$A$4,'Client Info'!J2461=Reference!$A$13,'Client Info'!J2461=Reference!$A$17,),5,0))))</f>
        <v>0</v>
      </c>
      <c r="E2461" s="19">
        <f>IF('Client Info'!O2461&lt;Reference!$E$5,0,IF(AND('Client Info'!O2461&gt;=Reference!$E$5,'Client Info'!O2461&lt;Reference!$E$6),5,IF(AND('Client Info'!O2461&gt;=Reference!$E$6,'Client Info'!O2461&lt;Reference!$E$7),15,IF(Reference!$E$7&lt;='Client Info'!O2461,25))))</f>
        <v>0</v>
      </c>
      <c r="F2461" s="19">
        <f>IF(OR('Client Info'!R2461=Reference!$B$4,'Client Info'!R2461=Reference!$B$5,'Client Info'!R2461=Reference!$B$6),25,0)</f>
        <v>0</v>
      </c>
      <c r="G2461" s="19">
        <f t="shared" si="40"/>
        <v>0</v>
      </c>
      <c r="H2461" s="19" t="e">
        <v>#N/A</v>
      </c>
    </row>
    <row r="2462" spans="1:8" x14ac:dyDescent="0.35">
      <c r="A2462" s="7" t="e">
        <f>VLOOKUP(B2462,'Client Info'!$A:$B,2, FALSE)</f>
        <v>#N/A</v>
      </c>
      <c r="B2462" s="19">
        <f>'Client Info'!A2462</f>
        <v>0</v>
      </c>
      <c r="C2462" s="19" t="str">
        <f>(IF('Client Info'!M2462="","",(IF(YEARFRAC('Client Info'!M2462,Reference!$C$4)&lt;1,0,IF(AND(YEARFRAC('Client Info'!M2462,Reference!$C$4)&gt;=1,YEARFRAC('Client Info'!M2462,Reference!$C$4)&lt;=3),5,IF(AND(YEARFRAC('Client Info'!M2462,Reference!$C$4)&gt;=4,YEARFRAC('Client Info'!M2462,Reference!$C$4)&lt;=7),15,IF(YEARFRAC('Client Info'!M2462,Reference!$C$4)&gt;=8,25,IF(YEARFRAC('Client Info'!M2462,Reference!$C$4)=YEARFRAC('Client Info'!M2462,Reference!$C$4),0,0))))))))</f>
        <v/>
      </c>
      <c r="D2462" s="19">
        <f>IF(OR('Client Info'!J2462=Reference!$A$7),0,IF(OR(Reference!$A$5='Client Info'!J2462, 'Client Info'!J2462=Reference!$A$19,'Client Info'!J2462=Reference!$A$23,'Client Info'!J2462=Reference!$A$12),25, IF(OR('Client Info'!J2462=Reference!$A$6, 'Client Info'!J2462=Reference!$A$16),15, IF(OR('Client Info'!J2462=Reference!$A$4,'Client Info'!J2462=Reference!$A$13,'Client Info'!J2462=Reference!$A$17,),5,0))))</f>
        <v>0</v>
      </c>
      <c r="E2462" s="19">
        <f>IF('Client Info'!O2462&lt;Reference!$E$5,0,IF(AND('Client Info'!O2462&gt;=Reference!$E$5,'Client Info'!O2462&lt;Reference!$E$6),5,IF(AND('Client Info'!O2462&gt;=Reference!$E$6,'Client Info'!O2462&lt;Reference!$E$7),15,IF(Reference!$E$7&lt;='Client Info'!O2462,25))))</f>
        <v>0</v>
      </c>
      <c r="F2462" s="19">
        <f>IF(OR('Client Info'!R2462=Reference!$B$4,'Client Info'!R2462=Reference!$B$5,'Client Info'!R2462=Reference!$B$6),25,0)</f>
        <v>0</v>
      </c>
      <c r="G2462" s="19">
        <f t="shared" si="40"/>
        <v>0</v>
      </c>
      <c r="H2462" s="19" t="e">
        <v>#N/A</v>
      </c>
    </row>
    <row r="2463" spans="1:8" x14ac:dyDescent="0.35">
      <c r="A2463" s="7" t="e">
        <f>VLOOKUP(B2463,'Client Info'!$A:$B,2, FALSE)</f>
        <v>#N/A</v>
      </c>
      <c r="B2463" s="19">
        <f>'Client Info'!A2463</f>
        <v>0</v>
      </c>
      <c r="C2463" s="19" t="str">
        <f>(IF('Client Info'!M2463="","",(IF(YEARFRAC('Client Info'!M2463,Reference!$C$4)&lt;1,0,IF(AND(YEARFRAC('Client Info'!M2463,Reference!$C$4)&gt;=1,YEARFRAC('Client Info'!M2463,Reference!$C$4)&lt;=3),5,IF(AND(YEARFRAC('Client Info'!M2463,Reference!$C$4)&gt;=4,YEARFRAC('Client Info'!M2463,Reference!$C$4)&lt;=7),15,IF(YEARFRAC('Client Info'!M2463,Reference!$C$4)&gt;=8,25,IF(YEARFRAC('Client Info'!M2463,Reference!$C$4)=YEARFRAC('Client Info'!M2463,Reference!$C$4),0,0))))))))</f>
        <v/>
      </c>
      <c r="D2463" s="19">
        <f>IF(OR('Client Info'!J2463=Reference!$A$7),0,IF(OR(Reference!$A$5='Client Info'!J2463, 'Client Info'!J2463=Reference!$A$19,'Client Info'!J2463=Reference!$A$23,'Client Info'!J2463=Reference!$A$12),25, IF(OR('Client Info'!J2463=Reference!$A$6, 'Client Info'!J2463=Reference!$A$16),15, IF(OR('Client Info'!J2463=Reference!$A$4,'Client Info'!J2463=Reference!$A$13,'Client Info'!J2463=Reference!$A$17,),5,0))))</f>
        <v>0</v>
      </c>
      <c r="E2463" s="19">
        <f>IF('Client Info'!O2463&lt;Reference!$E$5,0,IF(AND('Client Info'!O2463&gt;=Reference!$E$5,'Client Info'!O2463&lt;Reference!$E$6),5,IF(AND('Client Info'!O2463&gt;=Reference!$E$6,'Client Info'!O2463&lt;Reference!$E$7),15,IF(Reference!$E$7&lt;='Client Info'!O2463,25))))</f>
        <v>0</v>
      </c>
      <c r="F2463" s="19">
        <f>IF(OR('Client Info'!R2463=Reference!$B$4,'Client Info'!R2463=Reference!$B$5,'Client Info'!R2463=Reference!$B$6),25,0)</f>
        <v>0</v>
      </c>
      <c r="G2463" s="19">
        <f t="shared" si="40"/>
        <v>0</v>
      </c>
      <c r="H2463" s="19" t="e">
        <v>#N/A</v>
      </c>
    </row>
    <row r="2464" spans="1:8" x14ac:dyDescent="0.35">
      <c r="A2464" s="7" t="e">
        <f>VLOOKUP(B2464,'Client Info'!$A:$B,2, FALSE)</f>
        <v>#N/A</v>
      </c>
      <c r="B2464" s="19">
        <f>'Client Info'!A2464</f>
        <v>0</v>
      </c>
      <c r="C2464" s="19" t="str">
        <f>(IF('Client Info'!M2464="","",(IF(YEARFRAC('Client Info'!M2464,Reference!$C$4)&lt;1,0,IF(AND(YEARFRAC('Client Info'!M2464,Reference!$C$4)&gt;=1,YEARFRAC('Client Info'!M2464,Reference!$C$4)&lt;=3),5,IF(AND(YEARFRAC('Client Info'!M2464,Reference!$C$4)&gt;=4,YEARFRAC('Client Info'!M2464,Reference!$C$4)&lt;=7),15,IF(YEARFRAC('Client Info'!M2464,Reference!$C$4)&gt;=8,25,IF(YEARFRAC('Client Info'!M2464,Reference!$C$4)=YEARFRAC('Client Info'!M2464,Reference!$C$4),0,0))))))))</f>
        <v/>
      </c>
      <c r="D2464" s="19">
        <f>IF(OR('Client Info'!J2464=Reference!$A$7),0,IF(OR(Reference!$A$5='Client Info'!J2464, 'Client Info'!J2464=Reference!$A$19,'Client Info'!J2464=Reference!$A$23,'Client Info'!J2464=Reference!$A$12),25, IF(OR('Client Info'!J2464=Reference!$A$6, 'Client Info'!J2464=Reference!$A$16),15, IF(OR('Client Info'!J2464=Reference!$A$4,'Client Info'!J2464=Reference!$A$13,'Client Info'!J2464=Reference!$A$17,),5,0))))</f>
        <v>0</v>
      </c>
      <c r="E2464" s="19">
        <f>IF('Client Info'!O2464&lt;Reference!$E$5,0,IF(AND('Client Info'!O2464&gt;=Reference!$E$5,'Client Info'!O2464&lt;Reference!$E$6),5,IF(AND('Client Info'!O2464&gt;=Reference!$E$6,'Client Info'!O2464&lt;Reference!$E$7),15,IF(Reference!$E$7&lt;='Client Info'!O2464,25))))</f>
        <v>0</v>
      </c>
      <c r="F2464" s="19">
        <f>IF(OR('Client Info'!R2464=Reference!$B$4,'Client Info'!R2464=Reference!$B$5,'Client Info'!R2464=Reference!$B$6),25,0)</f>
        <v>0</v>
      </c>
      <c r="G2464" s="19">
        <f t="shared" si="40"/>
        <v>0</v>
      </c>
      <c r="H2464" s="19" t="e">
        <v>#N/A</v>
      </c>
    </row>
    <row r="2465" spans="1:8" x14ac:dyDescent="0.35">
      <c r="A2465" s="7" t="e">
        <f>VLOOKUP(B2465,'Client Info'!$A:$B,2, FALSE)</f>
        <v>#N/A</v>
      </c>
      <c r="B2465" s="19">
        <f>'Client Info'!A2465</f>
        <v>0</v>
      </c>
      <c r="C2465" s="19" t="str">
        <f>(IF('Client Info'!M2465="","",(IF(YEARFRAC('Client Info'!M2465,Reference!$C$4)&lt;1,0,IF(AND(YEARFRAC('Client Info'!M2465,Reference!$C$4)&gt;=1,YEARFRAC('Client Info'!M2465,Reference!$C$4)&lt;=3),5,IF(AND(YEARFRAC('Client Info'!M2465,Reference!$C$4)&gt;=4,YEARFRAC('Client Info'!M2465,Reference!$C$4)&lt;=7),15,IF(YEARFRAC('Client Info'!M2465,Reference!$C$4)&gt;=8,25,IF(YEARFRAC('Client Info'!M2465,Reference!$C$4)=YEARFRAC('Client Info'!M2465,Reference!$C$4),0,0))))))))</f>
        <v/>
      </c>
      <c r="D2465" s="19">
        <f>IF(OR('Client Info'!J2465=Reference!$A$7),0,IF(OR(Reference!$A$5='Client Info'!J2465, 'Client Info'!J2465=Reference!$A$19,'Client Info'!J2465=Reference!$A$23,'Client Info'!J2465=Reference!$A$12),25, IF(OR('Client Info'!J2465=Reference!$A$6, 'Client Info'!J2465=Reference!$A$16),15, IF(OR('Client Info'!J2465=Reference!$A$4,'Client Info'!J2465=Reference!$A$13,'Client Info'!J2465=Reference!$A$17,),5,0))))</f>
        <v>0</v>
      </c>
      <c r="E2465" s="19">
        <f>IF('Client Info'!O2465&lt;Reference!$E$5,0,IF(AND('Client Info'!O2465&gt;=Reference!$E$5,'Client Info'!O2465&lt;Reference!$E$6),5,IF(AND('Client Info'!O2465&gt;=Reference!$E$6,'Client Info'!O2465&lt;Reference!$E$7),15,IF(Reference!$E$7&lt;='Client Info'!O2465,25))))</f>
        <v>0</v>
      </c>
      <c r="F2465" s="19">
        <f>IF(OR('Client Info'!R2465=Reference!$B$4,'Client Info'!R2465=Reference!$B$5,'Client Info'!R2465=Reference!$B$6),25,0)</f>
        <v>0</v>
      </c>
      <c r="G2465" s="19">
        <f t="shared" si="40"/>
        <v>0</v>
      </c>
      <c r="H2465" s="19" t="e">
        <v>#N/A</v>
      </c>
    </row>
    <row r="2466" spans="1:8" x14ac:dyDescent="0.35">
      <c r="A2466" s="7" t="e">
        <f>VLOOKUP(B2466,'Client Info'!$A:$B,2, FALSE)</f>
        <v>#N/A</v>
      </c>
      <c r="B2466" s="19">
        <f>'Client Info'!A2466</f>
        <v>0</v>
      </c>
      <c r="C2466" s="19" t="str">
        <f>(IF('Client Info'!M2466="","",(IF(YEARFRAC('Client Info'!M2466,Reference!$C$4)&lt;1,0,IF(AND(YEARFRAC('Client Info'!M2466,Reference!$C$4)&gt;=1,YEARFRAC('Client Info'!M2466,Reference!$C$4)&lt;=3),5,IF(AND(YEARFRAC('Client Info'!M2466,Reference!$C$4)&gt;=4,YEARFRAC('Client Info'!M2466,Reference!$C$4)&lt;=7),15,IF(YEARFRAC('Client Info'!M2466,Reference!$C$4)&gt;=8,25,IF(YEARFRAC('Client Info'!M2466,Reference!$C$4)=YEARFRAC('Client Info'!M2466,Reference!$C$4),0,0))))))))</f>
        <v/>
      </c>
      <c r="D2466" s="19">
        <f>IF(OR('Client Info'!J2466=Reference!$A$7),0,IF(OR(Reference!$A$5='Client Info'!J2466, 'Client Info'!J2466=Reference!$A$19,'Client Info'!J2466=Reference!$A$23,'Client Info'!J2466=Reference!$A$12),25, IF(OR('Client Info'!J2466=Reference!$A$6, 'Client Info'!J2466=Reference!$A$16),15, IF(OR('Client Info'!J2466=Reference!$A$4,'Client Info'!J2466=Reference!$A$13,'Client Info'!J2466=Reference!$A$17,),5,0))))</f>
        <v>0</v>
      </c>
      <c r="E2466" s="19">
        <f>IF('Client Info'!O2466&lt;Reference!$E$5,0,IF(AND('Client Info'!O2466&gt;=Reference!$E$5,'Client Info'!O2466&lt;Reference!$E$6),5,IF(AND('Client Info'!O2466&gt;=Reference!$E$6,'Client Info'!O2466&lt;Reference!$E$7),15,IF(Reference!$E$7&lt;='Client Info'!O2466,25))))</f>
        <v>0</v>
      </c>
      <c r="F2466" s="19">
        <f>IF(OR('Client Info'!R2466=Reference!$B$4,'Client Info'!R2466=Reference!$B$5,'Client Info'!R2466=Reference!$B$6),25,0)</f>
        <v>0</v>
      </c>
      <c r="G2466" s="19">
        <f t="shared" si="40"/>
        <v>0</v>
      </c>
      <c r="H2466" s="19" t="e">
        <v>#N/A</v>
      </c>
    </row>
    <row r="2467" spans="1:8" x14ac:dyDescent="0.35">
      <c r="A2467" s="7" t="e">
        <f>VLOOKUP(B2467,'Client Info'!$A:$B,2, FALSE)</f>
        <v>#N/A</v>
      </c>
      <c r="B2467" s="19">
        <f>'Client Info'!A2467</f>
        <v>0</v>
      </c>
      <c r="C2467" s="19" t="str">
        <f>(IF('Client Info'!M2467="","",(IF(YEARFRAC('Client Info'!M2467,Reference!$C$4)&lt;1,0,IF(AND(YEARFRAC('Client Info'!M2467,Reference!$C$4)&gt;=1,YEARFRAC('Client Info'!M2467,Reference!$C$4)&lt;=3),5,IF(AND(YEARFRAC('Client Info'!M2467,Reference!$C$4)&gt;=4,YEARFRAC('Client Info'!M2467,Reference!$C$4)&lt;=7),15,IF(YEARFRAC('Client Info'!M2467,Reference!$C$4)&gt;=8,25,IF(YEARFRAC('Client Info'!M2467,Reference!$C$4)=YEARFRAC('Client Info'!M2467,Reference!$C$4),0,0))))))))</f>
        <v/>
      </c>
      <c r="D2467" s="19">
        <f>IF(OR('Client Info'!J2467=Reference!$A$7),0,IF(OR(Reference!$A$5='Client Info'!J2467, 'Client Info'!J2467=Reference!$A$19,'Client Info'!J2467=Reference!$A$23,'Client Info'!J2467=Reference!$A$12),25, IF(OR('Client Info'!J2467=Reference!$A$6, 'Client Info'!J2467=Reference!$A$16),15, IF(OR('Client Info'!J2467=Reference!$A$4,'Client Info'!J2467=Reference!$A$13,'Client Info'!J2467=Reference!$A$17,),5,0))))</f>
        <v>0</v>
      </c>
      <c r="E2467" s="19">
        <f>IF('Client Info'!O2467&lt;Reference!$E$5,0,IF(AND('Client Info'!O2467&gt;=Reference!$E$5,'Client Info'!O2467&lt;Reference!$E$6),5,IF(AND('Client Info'!O2467&gt;=Reference!$E$6,'Client Info'!O2467&lt;Reference!$E$7),15,IF(Reference!$E$7&lt;='Client Info'!O2467,25))))</f>
        <v>0</v>
      </c>
      <c r="F2467" s="19">
        <f>IF(OR('Client Info'!R2467=Reference!$B$4,'Client Info'!R2467=Reference!$B$5,'Client Info'!R2467=Reference!$B$6),25,0)</f>
        <v>0</v>
      </c>
      <c r="G2467" s="19">
        <f t="shared" si="40"/>
        <v>0</v>
      </c>
      <c r="H2467" s="19" t="e">
        <v>#N/A</v>
      </c>
    </row>
    <row r="2468" spans="1:8" x14ac:dyDescent="0.35">
      <c r="A2468" s="7" t="e">
        <f>VLOOKUP(B2468,'Client Info'!$A:$B,2, FALSE)</f>
        <v>#N/A</v>
      </c>
      <c r="B2468" s="19">
        <f>'Client Info'!A2468</f>
        <v>0</v>
      </c>
      <c r="C2468" s="19" t="str">
        <f>(IF('Client Info'!M2468="","",(IF(YEARFRAC('Client Info'!M2468,Reference!$C$4)&lt;1,0,IF(AND(YEARFRAC('Client Info'!M2468,Reference!$C$4)&gt;=1,YEARFRAC('Client Info'!M2468,Reference!$C$4)&lt;=3),5,IF(AND(YEARFRAC('Client Info'!M2468,Reference!$C$4)&gt;=4,YEARFRAC('Client Info'!M2468,Reference!$C$4)&lt;=7),15,IF(YEARFRAC('Client Info'!M2468,Reference!$C$4)&gt;=8,25,IF(YEARFRAC('Client Info'!M2468,Reference!$C$4)=YEARFRAC('Client Info'!M2468,Reference!$C$4),0,0))))))))</f>
        <v/>
      </c>
      <c r="D2468" s="19">
        <f>IF(OR('Client Info'!J2468=Reference!$A$7),0,IF(OR(Reference!$A$5='Client Info'!J2468, 'Client Info'!J2468=Reference!$A$19,'Client Info'!J2468=Reference!$A$23,'Client Info'!J2468=Reference!$A$12),25, IF(OR('Client Info'!J2468=Reference!$A$6, 'Client Info'!J2468=Reference!$A$16),15, IF(OR('Client Info'!J2468=Reference!$A$4,'Client Info'!J2468=Reference!$A$13,'Client Info'!J2468=Reference!$A$17,),5,0))))</f>
        <v>0</v>
      </c>
      <c r="E2468" s="19">
        <f>IF('Client Info'!O2468&lt;Reference!$E$5,0,IF(AND('Client Info'!O2468&gt;=Reference!$E$5,'Client Info'!O2468&lt;Reference!$E$6),5,IF(AND('Client Info'!O2468&gt;=Reference!$E$6,'Client Info'!O2468&lt;Reference!$E$7),15,IF(Reference!$E$7&lt;='Client Info'!O2468,25))))</f>
        <v>0</v>
      </c>
      <c r="F2468" s="19">
        <f>IF(OR('Client Info'!R2468=Reference!$B$4,'Client Info'!R2468=Reference!$B$5,'Client Info'!R2468=Reference!$B$6),25,0)</f>
        <v>0</v>
      </c>
      <c r="G2468" s="19">
        <f t="shared" si="40"/>
        <v>0</v>
      </c>
      <c r="H2468" s="19" t="e">
        <v>#N/A</v>
      </c>
    </row>
    <row r="2469" spans="1:8" x14ac:dyDescent="0.35">
      <c r="A2469" s="7" t="e">
        <f>VLOOKUP(B2469,'Client Info'!$A:$B,2, FALSE)</f>
        <v>#N/A</v>
      </c>
      <c r="B2469" s="19">
        <f>'Client Info'!A2469</f>
        <v>0</v>
      </c>
      <c r="C2469" s="19" t="str">
        <f>(IF('Client Info'!M2469="","",(IF(YEARFRAC('Client Info'!M2469,Reference!$C$4)&lt;1,0,IF(AND(YEARFRAC('Client Info'!M2469,Reference!$C$4)&gt;=1,YEARFRAC('Client Info'!M2469,Reference!$C$4)&lt;=3),5,IF(AND(YEARFRAC('Client Info'!M2469,Reference!$C$4)&gt;=4,YEARFRAC('Client Info'!M2469,Reference!$C$4)&lt;=7),15,IF(YEARFRAC('Client Info'!M2469,Reference!$C$4)&gt;=8,25,IF(YEARFRAC('Client Info'!M2469,Reference!$C$4)=YEARFRAC('Client Info'!M2469,Reference!$C$4),0,0))))))))</f>
        <v/>
      </c>
      <c r="D2469" s="19">
        <f>IF(OR('Client Info'!J2469=Reference!$A$7),0,IF(OR(Reference!$A$5='Client Info'!J2469, 'Client Info'!J2469=Reference!$A$19,'Client Info'!J2469=Reference!$A$23,'Client Info'!J2469=Reference!$A$12),25, IF(OR('Client Info'!J2469=Reference!$A$6, 'Client Info'!J2469=Reference!$A$16),15, IF(OR('Client Info'!J2469=Reference!$A$4,'Client Info'!J2469=Reference!$A$13,'Client Info'!J2469=Reference!$A$17,),5,0))))</f>
        <v>0</v>
      </c>
      <c r="E2469" s="19">
        <f>IF('Client Info'!O2469&lt;Reference!$E$5,0,IF(AND('Client Info'!O2469&gt;=Reference!$E$5,'Client Info'!O2469&lt;Reference!$E$6),5,IF(AND('Client Info'!O2469&gt;=Reference!$E$6,'Client Info'!O2469&lt;Reference!$E$7),15,IF(Reference!$E$7&lt;='Client Info'!O2469,25))))</f>
        <v>0</v>
      </c>
      <c r="F2469" s="19">
        <f>IF(OR('Client Info'!R2469=Reference!$B$4,'Client Info'!R2469=Reference!$B$5,'Client Info'!R2469=Reference!$B$6),25,0)</f>
        <v>0</v>
      </c>
      <c r="G2469" s="19">
        <f t="shared" si="40"/>
        <v>0</v>
      </c>
      <c r="H2469" s="19" t="e">
        <v>#N/A</v>
      </c>
    </row>
    <row r="2470" spans="1:8" x14ac:dyDescent="0.35">
      <c r="A2470" s="7" t="e">
        <f>VLOOKUP(B2470,'Client Info'!$A:$B,2, FALSE)</f>
        <v>#N/A</v>
      </c>
      <c r="B2470" s="19">
        <f>'Client Info'!A2470</f>
        <v>0</v>
      </c>
      <c r="C2470" s="19" t="str">
        <f>(IF('Client Info'!M2470="","",(IF(YEARFRAC('Client Info'!M2470,Reference!$C$4)&lt;1,0,IF(AND(YEARFRAC('Client Info'!M2470,Reference!$C$4)&gt;=1,YEARFRAC('Client Info'!M2470,Reference!$C$4)&lt;=3),5,IF(AND(YEARFRAC('Client Info'!M2470,Reference!$C$4)&gt;=4,YEARFRAC('Client Info'!M2470,Reference!$C$4)&lt;=7),15,IF(YEARFRAC('Client Info'!M2470,Reference!$C$4)&gt;=8,25,IF(YEARFRAC('Client Info'!M2470,Reference!$C$4)=YEARFRAC('Client Info'!M2470,Reference!$C$4),0,0))))))))</f>
        <v/>
      </c>
      <c r="D2470" s="19">
        <f>IF(OR('Client Info'!J2470=Reference!$A$7),0,IF(OR(Reference!$A$5='Client Info'!J2470, 'Client Info'!J2470=Reference!$A$19,'Client Info'!J2470=Reference!$A$23,'Client Info'!J2470=Reference!$A$12),25, IF(OR('Client Info'!J2470=Reference!$A$6, 'Client Info'!J2470=Reference!$A$16),15, IF(OR('Client Info'!J2470=Reference!$A$4,'Client Info'!J2470=Reference!$A$13,'Client Info'!J2470=Reference!$A$17,),5,0))))</f>
        <v>0</v>
      </c>
      <c r="E2470" s="19">
        <f>IF('Client Info'!O2470&lt;Reference!$E$5,0,IF(AND('Client Info'!O2470&gt;=Reference!$E$5,'Client Info'!O2470&lt;Reference!$E$6),5,IF(AND('Client Info'!O2470&gt;=Reference!$E$6,'Client Info'!O2470&lt;Reference!$E$7),15,IF(Reference!$E$7&lt;='Client Info'!O2470,25))))</f>
        <v>0</v>
      </c>
      <c r="F2470" s="19">
        <f>IF(OR('Client Info'!R2470=Reference!$B$4,'Client Info'!R2470=Reference!$B$5,'Client Info'!R2470=Reference!$B$6),25,0)</f>
        <v>0</v>
      </c>
      <c r="G2470" s="19">
        <f t="shared" si="40"/>
        <v>0</v>
      </c>
      <c r="H2470" s="19" t="e">
        <v>#N/A</v>
      </c>
    </row>
    <row r="2471" spans="1:8" x14ac:dyDescent="0.35">
      <c r="A2471" s="7" t="e">
        <f>VLOOKUP(B2471,'Client Info'!$A:$B,2, FALSE)</f>
        <v>#N/A</v>
      </c>
      <c r="B2471" s="19">
        <f>'Client Info'!A2471</f>
        <v>0</v>
      </c>
      <c r="C2471" s="19" t="str">
        <f>(IF('Client Info'!M2471="","",(IF(YEARFRAC('Client Info'!M2471,Reference!$C$4)&lt;1,0,IF(AND(YEARFRAC('Client Info'!M2471,Reference!$C$4)&gt;=1,YEARFRAC('Client Info'!M2471,Reference!$C$4)&lt;=3),5,IF(AND(YEARFRAC('Client Info'!M2471,Reference!$C$4)&gt;=4,YEARFRAC('Client Info'!M2471,Reference!$C$4)&lt;=7),15,IF(YEARFRAC('Client Info'!M2471,Reference!$C$4)&gt;=8,25,IF(YEARFRAC('Client Info'!M2471,Reference!$C$4)=YEARFRAC('Client Info'!M2471,Reference!$C$4),0,0))))))))</f>
        <v/>
      </c>
      <c r="D2471" s="19">
        <f>IF(OR('Client Info'!J2471=Reference!$A$7),0,IF(OR(Reference!$A$5='Client Info'!J2471, 'Client Info'!J2471=Reference!$A$19,'Client Info'!J2471=Reference!$A$23,'Client Info'!J2471=Reference!$A$12),25, IF(OR('Client Info'!J2471=Reference!$A$6, 'Client Info'!J2471=Reference!$A$16),15, IF(OR('Client Info'!J2471=Reference!$A$4,'Client Info'!J2471=Reference!$A$13,'Client Info'!J2471=Reference!$A$17,),5,0))))</f>
        <v>0</v>
      </c>
      <c r="E2471" s="19">
        <f>IF('Client Info'!O2471&lt;Reference!$E$5,0,IF(AND('Client Info'!O2471&gt;=Reference!$E$5,'Client Info'!O2471&lt;Reference!$E$6),5,IF(AND('Client Info'!O2471&gt;=Reference!$E$6,'Client Info'!O2471&lt;Reference!$E$7),15,IF(Reference!$E$7&lt;='Client Info'!O2471,25))))</f>
        <v>0</v>
      </c>
      <c r="F2471" s="19">
        <f>IF(OR('Client Info'!R2471=Reference!$B$4,'Client Info'!R2471=Reference!$B$5,'Client Info'!R2471=Reference!$B$6),25,0)</f>
        <v>0</v>
      </c>
      <c r="G2471" s="19">
        <f t="shared" si="40"/>
        <v>0</v>
      </c>
      <c r="H2471" s="19" t="e">
        <v>#N/A</v>
      </c>
    </row>
    <row r="2472" spans="1:8" x14ac:dyDescent="0.35">
      <c r="A2472" s="7" t="e">
        <f>VLOOKUP(B2472,'Client Info'!$A:$B,2, FALSE)</f>
        <v>#N/A</v>
      </c>
      <c r="B2472" s="19">
        <f>'Client Info'!A2472</f>
        <v>0</v>
      </c>
      <c r="C2472" s="19" t="str">
        <f>(IF('Client Info'!M2472="","",(IF(YEARFRAC('Client Info'!M2472,Reference!$C$4)&lt;1,0,IF(AND(YEARFRAC('Client Info'!M2472,Reference!$C$4)&gt;=1,YEARFRAC('Client Info'!M2472,Reference!$C$4)&lt;=3),5,IF(AND(YEARFRAC('Client Info'!M2472,Reference!$C$4)&gt;=4,YEARFRAC('Client Info'!M2472,Reference!$C$4)&lt;=7),15,IF(YEARFRAC('Client Info'!M2472,Reference!$C$4)&gt;=8,25,IF(YEARFRAC('Client Info'!M2472,Reference!$C$4)=YEARFRAC('Client Info'!M2472,Reference!$C$4),0,0))))))))</f>
        <v/>
      </c>
      <c r="D2472" s="19">
        <f>IF(OR('Client Info'!J2472=Reference!$A$7),0,IF(OR(Reference!$A$5='Client Info'!J2472, 'Client Info'!J2472=Reference!$A$19,'Client Info'!J2472=Reference!$A$23,'Client Info'!J2472=Reference!$A$12),25, IF(OR('Client Info'!J2472=Reference!$A$6, 'Client Info'!J2472=Reference!$A$16),15, IF(OR('Client Info'!J2472=Reference!$A$4,'Client Info'!J2472=Reference!$A$13,'Client Info'!J2472=Reference!$A$17,),5,0))))</f>
        <v>0</v>
      </c>
      <c r="E2472" s="19">
        <f>IF('Client Info'!O2472&lt;Reference!$E$5,0,IF(AND('Client Info'!O2472&gt;=Reference!$E$5,'Client Info'!O2472&lt;Reference!$E$6),5,IF(AND('Client Info'!O2472&gt;=Reference!$E$6,'Client Info'!O2472&lt;Reference!$E$7),15,IF(Reference!$E$7&lt;='Client Info'!O2472,25))))</f>
        <v>0</v>
      </c>
      <c r="F2472" s="19">
        <f>IF(OR('Client Info'!R2472=Reference!$B$4,'Client Info'!R2472=Reference!$B$5,'Client Info'!R2472=Reference!$B$6),25,0)</f>
        <v>0</v>
      </c>
      <c r="G2472" s="19">
        <f t="shared" si="40"/>
        <v>0</v>
      </c>
      <c r="H2472" s="19" t="e">
        <v>#N/A</v>
      </c>
    </row>
    <row r="2473" spans="1:8" x14ac:dyDescent="0.35">
      <c r="A2473" s="7" t="e">
        <f>VLOOKUP(B2473,'Client Info'!$A:$B,2, FALSE)</f>
        <v>#N/A</v>
      </c>
      <c r="B2473" s="19">
        <f>'Client Info'!A2473</f>
        <v>0</v>
      </c>
      <c r="C2473" s="19" t="str">
        <f>(IF('Client Info'!M2473="","",(IF(YEARFRAC('Client Info'!M2473,Reference!$C$4)&lt;1,0,IF(AND(YEARFRAC('Client Info'!M2473,Reference!$C$4)&gt;=1,YEARFRAC('Client Info'!M2473,Reference!$C$4)&lt;=3),5,IF(AND(YEARFRAC('Client Info'!M2473,Reference!$C$4)&gt;=4,YEARFRAC('Client Info'!M2473,Reference!$C$4)&lt;=7),15,IF(YEARFRAC('Client Info'!M2473,Reference!$C$4)&gt;=8,25,IF(YEARFRAC('Client Info'!M2473,Reference!$C$4)=YEARFRAC('Client Info'!M2473,Reference!$C$4),0,0))))))))</f>
        <v/>
      </c>
      <c r="D2473" s="19">
        <f>IF(OR('Client Info'!J2473=Reference!$A$7),0,IF(OR(Reference!$A$5='Client Info'!J2473, 'Client Info'!J2473=Reference!$A$19,'Client Info'!J2473=Reference!$A$23,'Client Info'!J2473=Reference!$A$12),25, IF(OR('Client Info'!J2473=Reference!$A$6, 'Client Info'!J2473=Reference!$A$16),15, IF(OR('Client Info'!J2473=Reference!$A$4,'Client Info'!J2473=Reference!$A$13,'Client Info'!J2473=Reference!$A$17,),5,0))))</f>
        <v>0</v>
      </c>
      <c r="E2473" s="19">
        <f>IF('Client Info'!O2473&lt;Reference!$E$5,0,IF(AND('Client Info'!O2473&gt;=Reference!$E$5,'Client Info'!O2473&lt;Reference!$E$6),5,IF(AND('Client Info'!O2473&gt;=Reference!$E$6,'Client Info'!O2473&lt;Reference!$E$7),15,IF(Reference!$E$7&lt;='Client Info'!O2473,25))))</f>
        <v>0</v>
      </c>
      <c r="F2473" s="19">
        <f>IF(OR('Client Info'!R2473=Reference!$B$4,'Client Info'!R2473=Reference!$B$5,'Client Info'!R2473=Reference!$B$6),25,0)</f>
        <v>0</v>
      </c>
      <c r="G2473" s="19">
        <f t="shared" si="40"/>
        <v>0</v>
      </c>
      <c r="H2473" s="19" t="e">
        <v>#N/A</v>
      </c>
    </row>
    <row r="2474" spans="1:8" x14ac:dyDescent="0.35">
      <c r="A2474" s="7" t="e">
        <f>VLOOKUP(B2474,'Client Info'!$A:$B,2, FALSE)</f>
        <v>#N/A</v>
      </c>
      <c r="B2474" s="19">
        <f>'Client Info'!A2474</f>
        <v>0</v>
      </c>
      <c r="C2474" s="19" t="str">
        <f>(IF('Client Info'!M2474="","",(IF(YEARFRAC('Client Info'!M2474,Reference!$C$4)&lt;1,0,IF(AND(YEARFRAC('Client Info'!M2474,Reference!$C$4)&gt;=1,YEARFRAC('Client Info'!M2474,Reference!$C$4)&lt;=3),5,IF(AND(YEARFRAC('Client Info'!M2474,Reference!$C$4)&gt;=4,YEARFRAC('Client Info'!M2474,Reference!$C$4)&lt;=7),15,IF(YEARFRAC('Client Info'!M2474,Reference!$C$4)&gt;=8,25,IF(YEARFRAC('Client Info'!M2474,Reference!$C$4)=YEARFRAC('Client Info'!M2474,Reference!$C$4),0,0))))))))</f>
        <v/>
      </c>
      <c r="D2474" s="19">
        <f>IF(OR('Client Info'!J2474=Reference!$A$7),0,IF(OR(Reference!$A$5='Client Info'!J2474, 'Client Info'!J2474=Reference!$A$19,'Client Info'!J2474=Reference!$A$23,'Client Info'!J2474=Reference!$A$12),25, IF(OR('Client Info'!J2474=Reference!$A$6, 'Client Info'!J2474=Reference!$A$16),15, IF(OR('Client Info'!J2474=Reference!$A$4,'Client Info'!J2474=Reference!$A$13,'Client Info'!J2474=Reference!$A$17,),5,0))))</f>
        <v>0</v>
      </c>
      <c r="E2474" s="19">
        <f>IF('Client Info'!O2474&lt;Reference!$E$5,0,IF(AND('Client Info'!O2474&gt;=Reference!$E$5,'Client Info'!O2474&lt;Reference!$E$6),5,IF(AND('Client Info'!O2474&gt;=Reference!$E$6,'Client Info'!O2474&lt;Reference!$E$7),15,IF(Reference!$E$7&lt;='Client Info'!O2474,25))))</f>
        <v>0</v>
      </c>
      <c r="F2474" s="19">
        <f>IF(OR('Client Info'!R2474=Reference!$B$4,'Client Info'!R2474=Reference!$B$5,'Client Info'!R2474=Reference!$B$6),25,0)</f>
        <v>0</v>
      </c>
      <c r="G2474" s="19">
        <f t="shared" si="40"/>
        <v>0</v>
      </c>
      <c r="H2474" s="19" t="e">
        <v>#N/A</v>
      </c>
    </row>
    <row r="2475" spans="1:8" x14ac:dyDescent="0.35">
      <c r="A2475" s="7" t="e">
        <f>VLOOKUP(B2475,'Client Info'!$A:$B,2, FALSE)</f>
        <v>#N/A</v>
      </c>
      <c r="B2475" s="19">
        <f>'Client Info'!A2475</f>
        <v>0</v>
      </c>
      <c r="C2475" s="19" t="str">
        <f>(IF('Client Info'!M2475="","",(IF(YEARFRAC('Client Info'!M2475,Reference!$C$4)&lt;1,0,IF(AND(YEARFRAC('Client Info'!M2475,Reference!$C$4)&gt;=1,YEARFRAC('Client Info'!M2475,Reference!$C$4)&lt;=3),5,IF(AND(YEARFRAC('Client Info'!M2475,Reference!$C$4)&gt;=4,YEARFRAC('Client Info'!M2475,Reference!$C$4)&lt;=7),15,IF(YEARFRAC('Client Info'!M2475,Reference!$C$4)&gt;=8,25,IF(YEARFRAC('Client Info'!M2475,Reference!$C$4)=YEARFRAC('Client Info'!M2475,Reference!$C$4),0,0))))))))</f>
        <v/>
      </c>
      <c r="D2475" s="19">
        <f>IF(OR('Client Info'!J2475=Reference!$A$7),0,IF(OR(Reference!$A$5='Client Info'!J2475, 'Client Info'!J2475=Reference!$A$19,'Client Info'!J2475=Reference!$A$23,'Client Info'!J2475=Reference!$A$12),25, IF(OR('Client Info'!J2475=Reference!$A$6, 'Client Info'!J2475=Reference!$A$16),15, IF(OR('Client Info'!J2475=Reference!$A$4,'Client Info'!J2475=Reference!$A$13,'Client Info'!J2475=Reference!$A$17,),5,0))))</f>
        <v>0</v>
      </c>
      <c r="E2475" s="19">
        <f>IF('Client Info'!O2475&lt;Reference!$E$5,0,IF(AND('Client Info'!O2475&gt;=Reference!$E$5,'Client Info'!O2475&lt;Reference!$E$6),5,IF(AND('Client Info'!O2475&gt;=Reference!$E$6,'Client Info'!O2475&lt;Reference!$E$7),15,IF(Reference!$E$7&lt;='Client Info'!O2475,25))))</f>
        <v>0</v>
      </c>
      <c r="F2475" s="19">
        <f>IF(OR('Client Info'!R2475=Reference!$B$4,'Client Info'!R2475=Reference!$B$5,'Client Info'!R2475=Reference!$B$6),25,0)</f>
        <v>0</v>
      </c>
      <c r="G2475" s="19">
        <f t="shared" si="40"/>
        <v>0</v>
      </c>
      <c r="H2475" s="19" t="e">
        <v>#N/A</v>
      </c>
    </row>
    <row r="2476" spans="1:8" x14ac:dyDescent="0.35">
      <c r="A2476" s="7" t="e">
        <f>VLOOKUP(B2476,'Client Info'!$A:$B,2, FALSE)</f>
        <v>#N/A</v>
      </c>
      <c r="B2476" s="19">
        <f>'Client Info'!A2476</f>
        <v>0</v>
      </c>
      <c r="C2476" s="19" t="str">
        <f>(IF('Client Info'!M2476="","",(IF(YEARFRAC('Client Info'!M2476,Reference!$C$4)&lt;1,0,IF(AND(YEARFRAC('Client Info'!M2476,Reference!$C$4)&gt;=1,YEARFRAC('Client Info'!M2476,Reference!$C$4)&lt;=3),5,IF(AND(YEARFRAC('Client Info'!M2476,Reference!$C$4)&gt;=4,YEARFRAC('Client Info'!M2476,Reference!$C$4)&lt;=7),15,IF(YEARFRAC('Client Info'!M2476,Reference!$C$4)&gt;=8,25,IF(YEARFRAC('Client Info'!M2476,Reference!$C$4)=YEARFRAC('Client Info'!M2476,Reference!$C$4),0,0))))))))</f>
        <v/>
      </c>
      <c r="D2476" s="19">
        <f>IF(OR('Client Info'!J2476=Reference!$A$7),0,IF(OR(Reference!$A$5='Client Info'!J2476, 'Client Info'!J2476=Reference!$A$19,'Client Info'!J2476=Reference!$A$23,'Client Info'!J2476=Reference!$A$12),25, IF(OR('Client Info'!J2476=Reference!$A$6, 'Client Info'!J2476=Reference!$A$16),15, IF(OR('Client Info'!J2476=Reference!$A$4,'Client Info'!J2476=Reference!$A$13,'Client Info'!J2476=Reference!$A$17,),5,0))))</f>
        <v>0</v>
      </c>
      <c r="E2476" s="19">
        <f>IF('Client Info'!O2476&lt;Reference!$E$5,0,IF(AND('Client Info'!O2476&gt;=Reference!$E$5,'Client Info'!O2476&lt;Reference!$E$6),5,IF(AND('Client Info'!O2476&gt;=Reference!$E$6,'Client Info'!O2476&lt;Reference!$E$7),15,IF(Reference!$E$7&lt;='Client Info'!O2476,25))))</f>
        <v>0</v>
      </c>
      <c r="F2476" s="19">
        <f>IF(OR('Client Info'!R2476=Reference!$B$4,'Client Info'!R2476=Reference!$B$5,'Client Info'!R2476=Reference!$B$6),25,0)</f>
        <v>0</v>
      </c>
      <c r="G2476" s="19">
        <f t="shared" si="40"/>
        <v>0</v>
      </c>
      <c r="H2476" s="19" t="e">
        <v>#N/A</v>
      </c>
    </row>
    <row r="2477" spans="1:8" x14ac:dyDescent="0.35">
      <c r="A2477" s="7" t="e">
        <f>VLOOKUP(B2477,'Client Info'!$A:$B,2, FALSE)</f>
        <v>#N/A</v>
      </c>
      <c r="B2477" s="19">
        <f>'Client Info'!A2477</f>
        <v>0</v>
      </c>
      <c r="C2477" s="19" t="str">
        <f>(IF('Client Info'!M2477="","",(IF(YEARFRAC('Client Info'!M2477,Reference!$C$4)&lt;1,0,IF(AND(YEARFRAC('Client Info'!M2477,Reference!$C$4)&gt;=1,YEARFRAC('Client Info'!M2477,Reference!$C$4)&lt;=3),5,IF(AND(YEARFRAC('Client Info'!M2477,Reference!$C$4)&gt;=4,YEARFRAC('Client Info'!M2477,Reference!$C$4)&lt;=7),15,IF(YEARFRAC('Client Info'!M2477,Reference!$C$4)&gt;=8,25,IF(YEARFRAC('Client Info'!M2477,Reference!$C$4)=YEARFRAC('Client Info'!M2477,Reference!$C$4),0,0))))))))</f>
        <v/>
      </c>
      <c r="D2477" s="19">
        <f>IF(OR('Client Info'!J2477=Reference!$A$7),0,IF(OR(Reference!$A$5='Client Info'!J2477, 'Client Info'!J2477=Reference!$A$19,'Client Info'!J2477=Reference!$A$23,'Client Info'!J2477=Reference!$A$12),25, IF(OR('Client Info'!J2477=Reference!$A$6, 'Client Info'!J2477=Reference!$A$16),15, IF(OR('Client Info'!J2477=Reference!$A$4,'Client Info'!J2477=Reference!$A$13,'Client Info'!J2477=Reference!$A$17,),5,0))))</f>
        <v>0</v>
      </c>
      <c r="E2477" s="19">
        <f>IF('Client Info'!O2477&lt;Reference!$E$5,0,IF(AND('Client Info'!O2477&gt;=Reference!$E$5,'Client Info'!O2477&lt;Reference!$E$6),5,IF(AND('Client Info'!O2477&gt;=Reference!$E$6,'Client Info'!O2477&lt;Reference!$E$7),15,IF(Reference!$E$7&lt;='Client Info'!O2477,25))))</f>
        <v>0</v>
      </c>
      <c r="F2477" s="19">
        <f>IF(OR('Client Info'!R2477=Reference!$B$4,'Client Info'!R2477=Reference!$B$5,'Client Info'!R2477=Reference!$B$6),25,0)</f>
        <v>0</v>
      </c>
      <c r="G2477" s="19">
        <f t="shared" si="40"/>
        <v>0</v>
      </c>
      <c r="H2477" s="19" t="e">
        <v>#N/A</v>
      </c>
    </row>
    <row r="2478" spans="1:8" x14ac:dyDescent="0.35">
      <c r="A2478" s="7" t="e">
        <f>VLOOKUP(B2478,'Client Info'!$A:$B,2, FALSE)</f>
        <v>#N/A</v>
      </c>
      <c r="B2478" s="19">
        <f>'Client Info'!A2478</f>
        <v>0</v>
      </c>
      <c r="C2478" s="19" t="str">
        <f>(IF('Client Info'!M2478="","",(IF(YEARFRAC('Client Info'!M2478,Reference!$C$4)&lt;1,0,IF(AND(YEARFRAC('Client Info'!M2478,Reference!$C$4)&gt;=1,YEARFRAC('Client Info'!M2478,Reference!$C$4)&lt;=3),5,IF(AND(YEARFRAC('Client Info'!M2478,Reference!$C$4)&gt;=4,YEARFRAC('Client Info'!M2478,Reference!$C$4)&lt;=7),15,IF(YEARFRAC('Client Info'!M2478,Reference!$C$4)&gt;=8,25,IF(YEARFRAC('Client Info'!M2478,Reference!$C$4)=YEARFRAC('Client Info'!M2478,Reference!$C$4),0,0))))))))</f>
        <v/>
      </c>
      <c r="D2478" s="19">
        <f>IF(OR('Client Info'!J2478=Reference!$A$7),0,IF(OR(Reference!$A$5='Client Info'!J2478, 'Client Info'!J2478=Reference!$A$19,'Client Info'!J2478=Reference!$A$23,'Client Info'!J2478=Reference!$A$12),25, IF(OR('Client Info'!J2478=Reference!$A$6, 'Client Info'!J2478=Reference!$A$16),15, IF(OR('Client Info'!J2478=Reference!$A$4,'Client Info'!J2478=Reference!$A$13,'Client Info'!J2478=Reference!$A$17,),5,0))))</f>
        <v>0</v>
      </c>
      <c r="E2478" s="19">
        <f>IF('Client Info'!O2478&lt;Reference!$E$5,0,IF(AND('Client Info'!O2478&gt;=Reference!$E$5,'Client Info'!O2478&lt;Reference!$E$6),5,IF(AND('Client Info'!O2478&gt;=Reference!$E$6,'Client Info'!O2478&lt;Reference!$E$7),15,IF(Reference!$E$7&lt;='Client Info'!O2478,25))))</f>
        <v>0</v>
      </c>
      <c r="F2478" s="19">
        <f>IF(OR('Client Info'!R2478=Reference!$B$4,'Client Info'!R2478=Reference!$B$5,'Client Info'!R2478=Reference!$B$6),25,0)</f>
        <v>0</v>
      </c>
      <c r="G2478" s="19">
        <f t="shared" si="40"/>
        <v>0</v>
      </c>
      <c r="H2478" s="19" t="e">
        <v>#N/A</v>
      </c>
    </row>
    <row r="2479" spans="1:8" x14ac:dyDescent="0.35">
      <c r="A2479" s="7" t="e">
        <f>VLOOKUP(B2479,'Client Info'!$A:$B,2, FALSE)</f>
        <v>#N/A</v>
      </c>
      <c r="B2479" s="19">
        <f>'Client Info'!A2479</f>
        <v>0</v>
      </c>
      <c r="C2479" s="19" t="str">
        <f>(IF('Client Info'!M2479="","",(IF(YEARFRAC('Client Info'!M2479,Reference!$C$4)&lt;1,0,IF(AND(YEARFRAC('Client Info'!M2479,Reference!$C$4)&gt;=1,YEARFRAC('Client Info'!M2479,Reference!$C$4)&lt;=3),5,IF(AND(YEARFRAC('Client Info'!M2479,Reference!$C$4)&gt;=4,YEARFRAC('Client Info'!M2479,Reference!$C$4)&lt;=7),15,IF(YEARFRAC('Client Info'!M2479,Reference!$C$4)&gt;=8,25,IF(YEARFRAC('Client Info'!M2479,Reference!$C$4)=YEARFRAC('Client Info'!M2479,Reference!$C$4),0,0))))))))</f>
        <v/>
      </c>
      <c r="D2479" s="19">
        <f>IF(OR('Client Info'!J2479=Reference!$A$7),0,IF(OR(Reference!$A$5='Client Info'!J2479, 'Client Info'!J2479=Reference!$A$19,'Client Info'!J2479=Reference!$A$23,'Client Info'!J2479=Reference!$A$12),25, IF(OR('Client Info'!J2479=Reference!$A$6, 'Client Info'!J2479=Reference!$A$16),15, IF(OR('Client Info'!J2479=Reference!$A$4,'Client Info'!J2479=Reference!$A$13,'Client Info'!J2479=Reference!$A$17,),5,0))))</f>
        <v>0</v>
      </c>
      <c r="E2479" s="19">
        <f>IF('Client Info'!O2479&lt;Reference!$E$5,0,IF(AND('Client Info'!O2479&gt;=Reference!$E$5,'Client Info'!O2479&lt;Reference!$E$6),5,IF(AND('Client Info'!O2479&gt;=Reference!$E$6,'Client Info'!O2479&lt;Reference!$E$7),15,IF(Reference!$E$7&lt;='Client Info'!O2479,25))))</f>
        <v>0</v>
      </c>
      <c r="F2479" s="19">
        <f>IF(OR('Client Info'!R2479=Reference!$B$4,'Client Info'!R2479=Reference!$B$5,'Client Info'!R2479=Reference!$B$6),25,0)</f>
        <v>0</v>
      </c>
      <c r="G2479" s="19">
        <f t="shared" si="40"/>
        <v>0</v>
      </c>
      <c r="H2479" s="19" t="e">
        <v>#N/A</v>
      </c>
    </row>
    <row r="2480" spans="1:8" x14ac:dyDescent="0.35">
      <c r="A2480" s="7" t="e">
        <f>VLOOKUP(B2480,'Client Info'!$A:$B,2, FALSE)</f>
        <v>#N/A</v>
      </c>
      <c r="B2480" s="19">
        <f>'Client Info'!A2480</f>
        <v>0</v>
      </c>
      <c r="C2480" s="19" t="str">
        <f>(IF('Client Info'!M2480="","",(IF(YEARFRAC('Client Info'!M2480,Reference!$C$4)&lt;1,0,IF(AND(YEARFRAC('Client Info'!M2480,Reference!$C$4)&gt;=1,YEARFRAC('Client Info'!M2480,Reference!$C$4)&lt;=3),5,IF(AND(YEARFRAC('Client Info'!M2480,Reference!$C$4)&gt;=4,YEARFRAC('Client Info'!M2480,Reference!$C$4)&lt;=7),15,IF(YEARFRAC('Client Info'!M2480,Reference!$C$4)&gt;=8,25,IF(YEARFRAC('Client Info'!M2480,Reference!$C$4)=YEARFRAC('Client Info'!M2480,Reference!$C$4),0,0))))))))</f>
        <v/>
      </c>
      <c r="D2480" s="19">
        <f>IF(OR('Client Info'!J2480=Reference!$A$7),0,IF(OR(Reference!$A$5='Client Info'!J2480, 'Client Info'!J2480=Reference!$A$19,'Client Info'!J2480=Reference!$A$23,'Client Info'!J2480=Reference!$A$12),25, IF(OR('Client Info'!J2480=Reference!$A$6, 'Client Info'!J2480=Reference!$A$16),15, IF(OR('Client Info'!J2480=Reference!$A$4,'Client Info'!J2480=Reference!$A$13,'Client Info'!J2480=Reference!$A$17,),5,0))))</f>
        <v>0</v>
      </c>
      <c r="E2480" s="19">
        <f>IF('Client Info'!O2480&lt;Reference!$E$5,0,IF(AND('Client Info'!O2480&gt;=Reference!$E$5,'Client Info'!O2480&lt;Reference!$E$6),5,IF(AND('Client Info'!O2480&gt;=Reference!$E$6,'Client Info'!O2480&lt;Reference!$E$7),15,IF(Reference!$E$7&lt;='Client Info'!O2480,25))))</f>
        <v>0</v>
      </c>
      <c r="F2480" s="19">
        <f>IF(OR('Client Info'!R2480=Reference!$B$4,'Client Info'!R2480=Reference!$B$5,'Client Info'!R2480=Reference!$B$6),25,0)</f>
        <v>0</v>
      </c>
      <c r="G2480" s="19">
        <f t="shared" si="40"/>
        <v>0</v>
      </c>
      <c r="H2480" s="19" t="e">
        <v>#N/A</v>
      </c>
    </row>
    <row r="2481" spans="1:8" x14ac:dyDescent="0.35">
      <c r="A2481" s="7" t="e">
        <f>VLOOKUP(B2481,'Client Info'!$A:$B,2, FALSE)</f>
        <v>#N/A</v>
      </c>
      <c r="B2481" s="19">
        <f>'Client Info'!A2481</f>
        <v>0</v>
      </c>
      <c r="C2481" s="19" t="str">
        <f>(IF('Client Info'!M2481="","",(IF(YEARFRAC('Client Info'!M2481,Reference!$C$4)&lt;1,0,IF(AND(YEARFRAC('Client Info'!M2481,Reference!$C$4)&gt;=1,YEARFRAC('Client Info'!M2481,Reference!$C$4)&lt;=3),5,IF(AND(YEARFRAC('Client Info'!M2481,Reference!$C$4)&gt;=4,YEARFRAC('Client Info'!M2481,Reference!$C$4)&lt;=7),15,IF(YEARFRAC('Client Info'!M2481,Reference!$C$4)&gt;=8,25,IF(YEARFRAC('Client Info'!M2481,Reference!$C$4)=YEARFRAC('Client Info'!M2481,Reference!$C$4),0,0))))))))</f>
        <v/>
      </c>
      <c r="D2481" s="19">
        <f>IF(OR('Client Info'!J2481=Reference!$A$7),0,IF(OR(Reference!$A$5='Client Info'!J2481, 'Client Info'!J2481=Reference!$A$19,'Client Info'!J2481=Reference!$A$23,'Client Info'!J2481=Reference!$A$12),25, IF(OR('Client Info'!J2481=Reference!$A$6, 'Client Info'!J2481=Reference!$A$16),15, IF(OR('Client Info'!J2481=Reference!$A$4,'Client Info'!J2481=Reference!$A$13,'Client Info'!J2481=Reference!$A$17,),5,0))))</f>
        <v>0</v>
      </c>
      <c r="E2481" s="19">
        <f>IF('Client Info'!O2481&lt;Reference!$E$5,0,IF(AND('Client Info'!O2481&gt;=Reference!$E$5,'Client Info'!O2481&lt;Reference!$E$6),5,IF(AND('Client Info'!O2481&gt;=Reference!$E$6,'Client Info'!O2481&lt;Reference!$E$7),15,IF(Reference!$E$7&lt;='Client Info'!O2481,25))))</f>
        <v>0</v>
      </c>
      <c r="F2481" s="19">
        <f>IF(OR('Client Info'!R2481=Reference!$B$4,'Client Info'!R2481=Reference!$B$5,'Client Info'!R2481=Reference!$B$6),25,0)</f>
        <v>0</v>
      </c>
      <c r="G2481" s="19">
        <f t="shared" si="40"/>
        <v>0</v>
      </c>
      <c r="H2481" s="19" t="e">
        <v>#N/A</v>
      </c>
    </row>
    <row r="2482" spans="1:8" x14ac:dyDescent="0.35">
      <c r="A2482" s="7" t="e">
        <f>VLOOKUP(B2482,'Client Info'!$A:$B,2, FALSE)</f>
        <v>#N/A</v>
      </c>
      <c r="B2482" s="19">
        <f>'Client Info'!A2482</f>
        <v>0</v>
      </c>
      <c r="C2482" s="19" t="str">
        <f>(IF('Client Info'!M2482="","",(IF(YEARFRAC('Client Info'!M2482,Reference!$C$4)&lt;1,0,IF(AND(YEARFRAC('Client Info'!M2482,Reference!$C$4)&gt;=1,YEARFRAC('Client Info'!M2482,Reference!$C$4)&lt;=3),5,IF(AND(YEARFRAC('Client Info'!M2482,Reference!$C$4)&gt;=4,YEARFRAC('Client Info'!M2482,Reference!$C$4)&lt;=7),15,IF(YEARFRAC('Client Info'!M2482,Reference!$C$4)&gt;=8,25,IF(YEARFRAC('Client Info'!M2482,Reference!$C$4)=YEARFRAC('Client Info'!M2482,Reference!$C$4),0,0))))))))</f>
        <v/>
      </c>
      <c r="D2482" s="19">
        <f>IF(OR('Client Info'!J2482=Reference!$A$7),0,IF(OR(Reference!$A$5='Client Info'!J2482, 'Client Info'!J2482=Reference!$A$19,'Client Info'!J2482=Reference!$A$23,'Client Info'!J2482=Reference!$A$12),25, IF(OR('Client Info'!J2482=Reference!$A$6, 'Client Info'!J2482=Reference!$A$16),15, IF(OR('Client Info'!J2482=Reference!$A$4,'Client Info'!J2482=Reference!$A$13,'Client Info'!J2482=Reference!$A$17,),5,0))))</f>
        <v>0</v>
      </c>
      <c r="E2482" s="19">
        <f>IF('Client Info'!O2482&lt;Reference!$E$5,0,IF(AND('Client Info'!O2482&gt;=Reference!$E$5,'Client Info'!O2482&lt;Reference!$E$6),5,IF(AND('Client Info'!O2482&gt;=Reference!$E$6,'Client Info'!O2482&lt;Reference!$E$7),15,IF(Reference!$E$7&lt;='Client Info'!O2482,25))))</f>
        <v>0</v>
      </c>
      <c r="F2482" s="19">
        <f>IF(OR('Client Info'!R2482=Reference!$B$4,'Client Info'!R2482=Reference!$B$5,'Client Info'!R2482=Reference!$B$6),25,0)</f>
        <v>0</v>
      </c>
      <c r="G2482" s="19">
        <f t="shared" si="40"/>
        <v>0</v>
      </c>
      <c r="H2482" s="19" t="e">
        <v>#N/A</v>
      </c>
    </row>
    <row r="2483" spans="1:8" x14ac:dyDescent="0.35">
      <c r="A2483" s="7" t="e">
        <f>VLOOKUP(B2483,'Client Info'!$A:$B,2, FALSE)</f>
        <v>#N/A</v>
      </c>
      <c r="B2483" s="19">
        <f>'Client Info'!A2483</f>
        <v>0</v>
      </c>
      <c r="C2483" s="19" t="str">
        <f>(IF('Client Info'!M2483="","",(IF(YEARFRAC('Client Info'!M2483,Reference!$C$4)&lt;1,0,IF(AND(YEARFRAC('Client Info'!M2483,Reference!$C$4)&gt;=1,YEARFRAC('Client Info'!M2483,Reference!$C$4)&lt;=3),5,IF(AND(YEARFRAC('Client Info'!M2483,Reference!$C$4)&gt;=4,YEARFRAC('Client Info'!M2483,Reference!$C$4)&lt;=7),15,IF(YEARFRAC('Client Info'!M2483,Reference!$C$4)&gt;=8,25,IF(YEARFRAC('Client Info'!M2483,Reference!$C$4)=YEARFRAC('Client Info'!M2483,Reference!$C$4),0,0))))))))</f>
        <v/>
      </c>
      <c r="D2483" s="19">
        <f>IF(OR('Client Info'!J2483=Reference!$A$7),0,IF(OR(Reference!$A$5='Client Info'!J2483, 'Client Info'!J2483=Reference!$A$19,'Client Info'!J2483=Reference!$A$23,'Client Info'!J2483=Reference!$A$12),25, IF(OR('Client Info'!J2483=Reference!$A$6, 'Client Info'!J2483=Reference!$A$16),15, IF(OR('Client Info'!J2483=Reference!$A$4,'Client Info'!J2483=Reference!$A$13,'Client Info'!J2483=Reference!$A$17,),5,0))))</f>
        <v>0</v>
      </c>
      <c r="E2483" s="19">
        <f>IF('Client Info'!O2483&lt;Reference!$E$5,0,IF(AND('Client Info'!O2483&gt;=Reference!$E$5,'Client Info'!O2483&lt;Reference!$E$6),5,IF(AND('Client Info'!O2483&gt;=Reference!$E$6,'Client Info'!O2483&lt;Reference!$E$7),15,IF(Reference!$E$7&lt;='Client Info'!O2483,25))))</f>
        <v>0</v>
      </c>
      <c r="F2483" s="19">
        <f>IF(OR('Client Info'!R2483=Reference!$B$4,'Client Info'!R2483=Reference!$B$5,'Client Info'!R2483=Reference!$B$6),25,0)</f>
        <v>0</v>
      </c>
      <c r="G2483" s="19">
        <f t="shared" si="40"/>
        <v>0</v>
      </c>
      <c r="H2483" s="19" t="e">
        <v>#N/A</v>
      </c>
    </row>
    <row r="2484" spans="1:8" x14ac:dyDescent="0.35">
      <c r="A2484" s="7" t="e">
        <f>VLOOKUP(B2484,'Client Info'!$A:$B,2, FALSE)</f>
        <v>#N/A</v>
      </c>
      <c r="B2484" s="19">
        <f>'Client Info'!A2484</f>
        <v>0</v>
      </c>
      <c r="C2484" s="19" t="str">
        <f>(IF('Client Info'!M2484="","",(IF(YEARFRAC('Client Info'!M2484,Reference!$C$4)&lt;1,0,IF(AND(YEARFRAC('Client Info'!M2484,Reference!$C$4)&gt;=1,YEARFRAC('Client Info'!M2484,Reference!$C$4)&lt;=3),5,IF(AND(YEARFRAC('Client Info'!M2484,Reference!$C$4)&gt;=4,YEARFRAC('Client Info'!M2484,Reference!$C$4)&lt;=7),15,IF(YEARFRAC('Client Info'!M2484,Reference!$C$4)&gt;=8,25,IF(YEARFRAC('Client Info'!M2484,Reference!$C$4)=YEARFRAC('Client Info'!M2484,Reference!$C$4),0,0))))))))</f>
        <v/>
      </c>
      <c r="D2484" s="19">
        <f>IF(OR('Client Info'!J2484=Reference!$A$7),0,IF(OR(Reference!$A$5='Client Info'!J2484, 'Client Info'!J2484=Reference!$A$19,'Client Info'!J2484=Reference!$A$23,'Client Info'!J2484=Reference!$A$12),25, IF(OR('Client Info'!J2484=Reference!$A$6, 'Client Info'!J2484=Reference!$A$16),15, IF(OR('Client Info'!J2484=Reference!$A$4,'Client Info'!J2484=Reference!$A$13,'Client Info'!J2484=Reference!$A$17,),5,0))))</f>
        <v>0</v>
      </c>
      <c r="E2484" s="19">
        <f>IF('Client Info'!O2484&lt;Reference!$E$5,0,IF(AND('Client Info'!O2484&gt;=Reference!$E$5,'Client Info'!O2484&lt;Reference!$E$6),5,IF(AND('Client Info'!O2484&gt;=Reference!$E$6,'Client Info'!O2484&lt;Reference!$E$7),15,IF(Reference!$E$7&lt;='Client Info'!O2484,25))))</f>
        <v>0</v>
      </c>
      <c r="F2484" s="19">
        <f>IF(OR('Client Info'!R2484=Reference!$B$4,'Client Info'!R2484=Reference!$B$5,'Client Info'!R2484=Reference!$B$6),25,0)</f>
        <v>0</v>
      </c>
      <c r="G2484" s="19">
        <f t="shared" si="40"/>
        <v>0</v>
      </c>
      <c r="H2484" s="19" t="e">
        <v>#N/A</v>
      </c>
    </row>
    <row r="2485" spans="1:8" x14ac:dyDescent="0.35">
      <c r="A2485" s="7" t="e">
        <f>VLOOKUP(B2485,'Client Info'!$A:$B,2, FALSE)</f>
        <v>#N/A</v>
      </c>
      <c r="B2485" s="19">
        <f>'Client Info'!A2485</f>
        <v>0</v>
      </c>
      <c r="C2485" s="19" t="str">
        <f>(IF('Client Info'!M2485="","",(IF(YEARFRAC('Client Info'!M2485,Reference!$C$4)&lt;1,0,IF(AND(YEARFRAC('Client Info'!M2485,Reference!$C$4)&gt;=1,YEARFRAC('Client Info'!M2485,Reference!$C$4)&lt;=3),5,IF(AND(YEARFRAC('Client Info'!M2485,Reference!$C$4)&gt;=4,YEARFRAC('Client Info'!M2485,Reference!$C$4)&lt;=7),15,IF(YEARFRAC('Client Info'!M2485,Reference!$C$4)&gt;=8,25,IF(YEARFRAC('Client Info'!M2485,Reference!$C$4)=YEARFRAC('Client Info'!M2485,Reference!$C$4),0,0))))))))</f>
        <v/>
      </c>
      <c r="D2485" s="19">
        <f>IF(OR('Client Info'!J2485=Reference!$A$7),0,IF(OR(Reference!$A$5='Client Info'!J2485, 'Client Info'!J2485=Reference!$A$19,'Client Info'!J2485=Reference!$A$23,'Client Info'!J2485=Reference!$A$12),25, IF(OR('Client Info'!J2485=Reference!$A$6, 'Client Info'!J2485=Reference!$A$16),15, IF(OR('Client Info'!J2485=Reference!$A$4,'Client Info'!J2485=Reference!$A$13,'Client Info'!J2485=Reference!$A$17,),5,0))))</f>
        <v>0</v>
      </c>
      <c r="E2485" s="19">
        <f>IF('Client Info'!O2485&lt;Reference!$E$5,0,IF(AND('Client Info'!O2485&gt;=Reference!$E$5,'Client Info'!O2485&lt;Reference!$E$6),5,IF(AND('Client Info'!O2485&gt;=Reference!$E$6,'Client Info'!O2485&lt;Reference!$E$7),15,IF(Reference!$E$7&lt;='Client Info'!O2485,25))))</f>
        <v>0</v>
      </c>
      <c r="F2485" s="19">
        <f>IF(OR('Client Info'!R2485=Reference!$B$4,'Client Info'!R2485=Reference!$B$5,'Client Info'!R2485=Reference!$B$6),25,0)</f>
        <v>0</v>
      </c>
      <c r="G2485" s="19">
        <f t="shared" si="40"/>
        <v>0</v>
      </c>
      <c r="H2485" s="19" t="e">
        <v>#N/A</v>
      </c>
    </row>
    <row r="2486" spans="1:8" x14ac:dyDescent="0.35">
      <c r="A2486" s="7" t="e">
        <f>VLOOKUP(B2486,'Client Info'!$A:$B,2, FALSE)</f>
        <v>#N/A</v>
      </c>
      <c r="B2486" s="19">
        <f>'Client Info'!A2486</f>
        <v>0</v>
      </c>
      <c r="C2486" s="19" t="str">
        <f>(IF('Client Info'!M2486="","",(IF(YEARFRAC('Client Info'!M2486,Reference!$C$4)&lt;1,0,IF(AND(YEARFRAC('Client Info'!M2486,Reference!$C$4)&gt;=1,YEARFRAC('Client Info'!M2486,Reference!$C$4)&lt;=3),5,IF(AND(YEARFRAC('Client Info'!M2486,Reference!$C$4)&gt;=4,YEARFRAC('Client Info'!M2486,Reference!$C$4)&lt;=7),15,IF(YEARFRAC('Client Info'!M2486,Reference!$C$4)&gt;=8,25,IF(YEARFRAC('Client Info'!M2486,Reference!$C$4)=YEARFRAC('Client Info'!M2486,Reference!$C$4),0,0))))))))</f>
        <v/>
      </c>
      <c r="D2486" s="19">
        <f>IF(OR('Client Info'!J2486=Reference!$A$7),0,IF(OR(Reference!$A$5='Client Info'!J2486, 'Client Info'!J2486=Reference!$A$19,'Client Info'!J2486=Reference!$A$23,'Client Info'!J2486=Reference!$A$12),25, IF(OR('Client Info'!J2486=Reference!$A$6, 'Client Info'!J2486=Reference!$A$16),15, IF(OR('Client Info'!J2486=Reference!$A$4,'Client Info'!J2486=Reference!$A$13,'Client Info'!J2486=Reference!$A$17,),5,0))))</f>
        <v>0</v>
      </c>
      <c r="E2486" s="19">
        <f>IF('Client Info'!O2486&lt;Reference!$E$5,0,IF(AND('Client Info'!O2486&gt;=Reference!$E$5,'Client Info'!O2486&lt;Reference!$E$6),5,IF(AND('Client Info'!O2486&gt;=Reference!$E$6,'Client Info'!O2486&lt;Reference!$E$7),15,IF(Reference!$E$7&lt;='Client Info'!O2486,25))))</f>
        <v>0</v>
      </c>
      <c r="F2486" s="19">
        <f>IF(OR('Client Info'!R2486=Reference!$B$4,'Client Info'!R2486=Reference!$B$5,'Client Info'!R2486=Reference!$B$6),25,0)</f>
        <v>0</v>
      </c>
      <c r="G2486" s="19">
        <f t="shared" si="40"/>
        <v>0</v>
      </c>
      <c r="H2486" s="19" t="e">
        <v>#N/A</v>
      </c>
    </row>
    <row r="2487" spans="1:8" x14ac:dyDescent="0.35">
      <c r="A2487" s="7" t="e">
        <f>VLOOKUP(B2487,'Client Info'!$A:$B,2, FALSE)</f>
        <v>#N/A</v>
      </c>
      <c r="B2487" s="19">
        <f>'Client Info'!A2487</f>
        <v>0</v>
      </c>
      <c r="C2487" s="19" t="str">
        <f>(IF('Client Info'!M2487="","",(IF(YEARFRAC('Client Info'!M2487,Reference!$C$4)&lt;1,0,IF(AND(YEARFRAC('Client Info'!M2487,Reference!$C$4)&gt;=1,YEARFRAC('Client Info'!M2487,Reference!$C$4)&lt;=3),5,IF(AND(YEARFRAC('Client Info'!M2487,Reference!$C$4)&gt;=4,YEARFRAC('Client Info'!M2487,Reference!$C$4)&lt;=7),15,IF(YEARFRAC('Client Info'!M2487,Reference!$C$4)&gt;=8,25,IF(YEARFRAC('Client Info'!M2487,Reference!$C$4)=YEARFRAC('Client Info'!M2487,Reference!$C$4),0,0))))))))</f>
        <v/>
      </c>
      <c r="D2487" s="19">
        <f>IF(OR('Client Info'!J2487=Reference!$A$7),0,IF(OR(Reference!$A$5='Client Info'!J2487, 'Client Info'!J2487=Reference!$A$19,'Client Info'!J2487=Reference!$A$23,'Client Info'!J2487=Reference!$A$12),25, IF(OR('Client Info'!J2487=Reference!$A$6, 'Client Info'!J2487=Reference!$A$16),15, IF(OR('Client Info'!J2487=Reference!$A$4,'Client Info'!J2487=Reference!$A$13,'Client Info'!J2487=Reference!$A$17,),5,0))))</f>
        <v>0</v>
      </c>
      <c r="E2487" s="19">
        <f>IF('Client Info'!O2487&lt;Reference!$E$5,0,IF(AND('Client Info'!O2487&gt;=Reference!$E$5,'Client Info'!O2487&lt;Reference!$E$6),5,IF(AND('Client Info'!O2487&gt;=Reference!$E$6,'Client Info'!O2487&lt;Reference!$E$7),15,IF(Reference!$E$7&lt;='Client Info'!O2487,25))))</f>
        <v>0</v>
      </c>
      <c r="F2487" s="19">
        <f>IF(OR('Client Info'!R2487=Reference!$B$4,'Client Info'!R2487=Reference!$B$5,'Client Info'!R2487=Reference!$B$6),25,0)</f>
        <v>0</v>
      </c>
      <c r="G2487" s="19">
        <f t="shared" si="40"/>
        <v>0</v>
      </c>
      <c r="H2487" s="19" t="e">
        <v>#N/A</v>
      </c>
    </row>
    <row r="2488" spans="1:8" x14ac:dyDescent="0.35">
      <c r="A2488" s="7" t="e">
        <f>VLOOKUP(B2488,'Client Info'!$A:$B,2, FALSE)</f>
        <v>#N/A</v>
      </c>
      <c r="B2488" s="19">
        <f>'Client Info'!A2488</f>
        <v>0</v>
      </c>
      <c r="C2488" s="19" t="str">
        <f>(IF('Client Info'!M2488="","",(IF(YEARFRAC('Client Info'!M2488,Reference!$C$4)&lt;1,0,IF(AND(YEARFRAC('Client Info'!M2488,Reference!$C$4)&gt;=1,YEARFRAC('Client Info'!M2488,Reference!$C$4)&lt;=3),5,IF(AND(YEARFRAC('Client Info'!M2488,Reference!$C$4)&gt;=4,YEARFRAC('Client Info'!M2488,Reference!$C$4)&lt;=7),15,IF(YEARFRAC('Client Info'!M2488,Reference!$C$4)&gt;=8,25,IF(YEARFRAC('Client Info'!M2488,Reference!$C$4)=YEARFRAC('Client Info'!M2488,Reference!$C$4),0,0))))))))</f>
        <v/>
      </c>
      <c r="D2488" s="19">
        <f>IF(OR('Client Info'!J2488=Reference!$A$7),0,IF(OR(Reference!$A$5='Client Info'!J2488, 'Client Info'!J2488=Reference!$A$19,'Client Info'!J2488=Reference!$A$23,'Client Info'!J2488=Reference!$A$12),25, IF(OR('Client Info'!J2488=Reference!$A$6, 'Client Info'!J2488=Reference!$A$16),15, IF(OR('Client Info'!J2488=Reference!$A$4,'Client Info'!J2488=Reference!$A$13,'Client Info'!J2488=Reference!$A$17,),5,0))))</f>
        <v>0</v>
      </c>
      <c r="E2488" s="19">
        <f>IF('Client Info'!O2488&lt;Reference!$E$5,0,IF(AND('Client Info'!O2488&gt;=Reference!$E$5,'Client Info'!O2488&lt;Reference!$E$6),5,IF(AND('Client Info'!O2488&gt;=Reference!$E$6,'Client Info'!O2488&lt;Reference!$E$7),15,IF(Reference!$E$7&lt;='Client Info'!O2488,25))))</f>
        <v>0</v>
      </c>
      <c r="F2488" s="19">
        <f>IF(OR('Client Info'!R2488=Reference!$B$4,'Client Info'!R2488=Reference!$B$5,'Client Info'!R2488=Reference!$B$6),25,0)</f>
        <v>0</v>
      </c>
      <c r="G2488" s="19">
        <f t="shared" si="40"/>
        <v>0</v>
      </c>
      <c r="H2488" s="19" t="e">
        <v>#N/A</v>
      </c>
    </row>
    <row r="2489" spans="1:8" x14ac:dyDescent="0.35">
      <c r="A2489" s="7" t="e">
        <f>VLOOKUP(B2489,'Client Info'!$A:$B,2, FALSE)</f>
        <v>#N/A</v>
      </c>
      <c r="B2489" s="19">
        <f>'Client Info'!A2489</f>
        <v>0</v>
      </c>
      <c r="C2489" s="19" t="str">
        <f>(IF('Client Info'!M2489="","",(IF(YEARFRAC('Client Info'!M2489,Reference!$C$4)&lt;1,0,IF(AND(YEARFRAC('Client Info'!M2489,Reference!$C$4)&gt;=1,YEARFRAC('Client Info'!M2489,Reference!$C$4)&lt;=3),5,IF(AND(YEARFRAC('Client Info'!M2489,Reference!$C$4)&gt;=4,YEARFRAC('Client Info'!M2489,Reference!$C$4)&lt;=7),15,IF(YEARFRAC('Client Info'!M2489,Reference!$C$4)&gt;=8,25,IF(YEARFRAC('Client Info'!M2489,Reference!$C$4)=YEARFRAC('Client Info'!M2489,Reference!$C$4),0,0))))))))</f>
        <v/>
      </c>
      <c r="D2489" s="19">
        <f>IF(OR('Client Info'!J2489=Reference!$A$7),0,IF(OR(Reference!$A$5='Client Info'!J2489, 'Client Info'!J2489=Reference!$A$19,'Client Info'!J2489=Reference!$A$23,'Client Info'!J2489=Reference!$A$12),25, IF(OR('Client Info'!J2489=Reference!$A$6, 'Client Info'!J2489=Reference!$A$16),15, IF(OR('Client Info'!J2489=Reference!$A$4,'Client Info'!J2489=Reference!$A$13,'Client Info'!J2489=Reference!$A$17,),5,0))))</f>
        <v>0</v>
      </c>
      <c r="E2489" s="19">
        <f>IF('Client Info'!O2489&lt;Reference!$E$5,0,IF(AND('Client Info'!O2489&gt;=Reference!$E$5,'Client Info'!O2489&lt;Reference!$E$6),5,IF(AND('Client Info'!O2489&gt;=Reference!$E$6,'Client Info'!O2489&lt;Reference!$E$7),15,IF(Reference!$E$7&lt;='Client Info'!O2489,25))))</f>
        <v>0</v>
      </c>
      <c r="F2489" s="19">
        <f>IF(OR('Client Info'!R2489=Reference!$B$4,'Client Info'!R2489=Reference!$B$5,'Client Info'!R2489=Reference!$B$6),25,0)</f>
        <v>0</v>
      </c>
      <c r="G2489" s="19">
        <f t="shared" si="40"/>
        <v>0</v>
      </c>
      <c r="H2489" s="19" t="e">
        <v>#N/A</v>
      </c>
    </row>
    <row r="2490" spans="1:8" x14ac:dyDescent="0.35">
      <c r="A2490" s="7" t="e">
        <f>VLOOKUP(B2490,'Client Info'!$A:$B,2, FALSE)</f>
        <v>#N/A</v>
      </c>
      <c r="B2490" s="19">
        <f>'Client Info'!A2490</f>
        <v>0</v>
      </c>
      <c r="C2490" s="19" t="str">
        <f>(IF('Client Info'!M2490="","",(IF(YEARFRAC('Client Info'!M2490,Reference!$C$4)&lt;1,0,IF(AND(YEARFRAC('Client Info'!M2490,Reference!$C$4)&gt;=1,YEARFRAC('Client Info'!M2490,Reference!$C$4)&lt;=3),5,IF(AND(YEARFRAC('Client Info'!M2490,Reference!$C$4)&gt;=4,YEARFRAC('Client Info'!M2490,Reference!$C$4)&lt;=7),15,IF(YEARFRAC('Client Info'!M2490,Reference!$C$4)&gt;=8,25,IF(YEARFRAC('Client Info'!M2490,Reference!$C$4)=YEARFRAC('Client Info'!M2490,Reference!$C$4),0,0))))))))</f>
        <v/>
      </c>
      <c r="D2490" s="19">
        <f>IF(OR('Client Info'!J2490=Reference!$A$7),0,IF(OR(Reference!$A$5='Client Info'!J2490, 'Client Info'!J2490=Reference!$A$19,'Client Info'!J2490=Reference!$A$23,'Client Info'!J2490=Reference!$A$12),25, IF(OR('Client Info'!J2490=Reference!$A$6, 'Client Info'!J2490=Reference!$A$16),15, IF(OR('Client Info'!J2490=Reference!$A$4,'Client Info'!J2490=Reference!$A$13,'Client Info'!J2490=Reference!$A$17,),5,0))))</f>
        <v>0</v>
      </c>
      <c r="E2490" s="19">
        <f>IF('Client Info'!O2490&lt;Reference!$E$5,0,IF(AND('Client Info'!O2490&gt;=Reference!$E$5,'Client Info'!O2490&lt;Reference!$E$6),5,IF(AND('Client Info'!O2490&gt;=Reference!$E$6,'Client Info'!O2490&lt;Reference!$E$7),15,IF(Reference!$E$7&lt;='Client Info'!O2490,25))))</f>
        <v>0</v>
      </c>
      <c r="F2490" s="19">
        <f>IF(OR('Client Info'!R2490=Reference!$B$4,'Client Info'!R2490=Reference!$B$5,'Client Info'!R2490=Reference!$B$6),25,0)</f>
        <v>0</v>
      </c>
      <c r="G2490" s="19">
        <f t="shared" si="40"/>
        <v>0</v>
      </c>
      <c r="H2490" s="19" t="e">
        <v>#N/A</v>
      </c>
    </row>
    <row r="2491" spans="1:8" x14ac:dyDescent="0.35">
      <c r="A2491" s="7" t="e">
        <f>VLOOKUP(B2491,'Client Info'!$A:$B,2, FALSE)</f>
        <v>#N/A</v>
      </c>
      <c r="B2491" s="19">
        <f>'Client Info'!A2491</f>
        <v>0</v>
      </c>
      <c r="C2491" s="19" t="str">
        <f>(IF('Client Info'!M2491="","",(IF(YEARFRAC('Client Info'!M2491,Reference!$C$4)&lt;1,0,IF(AND(YEARFRAC('Client Info'!M2491,Reference!$C$4)&gt;=1,YEARFRAC('Client Info'!M2491,Reference!$C$4)&lt;=3),5,IF(AND(YEARFRAC('Client Info'!M2491,Reference!$C$4)&gt;=4,YEARFRAC('Client Info'!M2491,Reference!$C$4)&lt;=7),15,IF(YEARFRAC('Client Info'!M2491,Reference!$C$4)&gt;=8,25,IF(YEARFRAC('Client Info'!M2491,Reference!$C$4)=YEARFRAC('Client Info'!M2491,Reference!$C$4),0,0))))))))</f>
        <v/>
      </c>
      <c r="D2491" s="19">
        <f>IF(OR('Client Info'!J2491=Reference!$A$7),0,IF(OR(Reference!$A$5='Client Info'!J2491, 'Client Info'!J2491=Reference!$A$19,'Client Info'!J2491=Reference!$A$23,'Client Info'!J2491=Reference!$A$12),25, IF(OR('Client Info'!J2491=Reference!$A$6, 'Client Info'!J2491=Reference!$A$16),15, IF(OR('Client Info'!J2491=Reference!$A$4,'Client Info'!J2491=Reference!$A$13,'Client Info'!J2491=Reference!$A$17,),5,0))))</f>
        <v>0</v>
      </c>
      <c r="E2491" s="19">
        <f>IF('Client Info'!O2491&lt;Reference!$E$5,0,IF(AND('Client Info'!O2491&gt;=Reference!$E$5,'Client Info'!O2491&lt;Reference!$E$6),5,IF(AND('Client Info'!O2491&gt;=Reference!$E$6,'Client Info'!O2491&lt;Reference!$E$7),15,IF(Reference!$E$7&lt;='Client Info'!O2491,25))))</f>
        <v>0</v>
      </c>
      <c r="F2491" s="19">
        <f>IF(OR('Client Info'!R2491=Reference!$B$4,'Client Info'!R2491=Reference!$B$5,'Client Info'!R2491=Reference!$B$6),25,0)</f>
        <v>0</v>
      </c>
      <c r="G2491" s="19">
        <f t="shared" si="40"/>
        <v>0</v>
      </c>
      <c r="H2491" s="19" t="e">
        <v>#N/A</v>
      </c>
    </row>
    <row r="2492" spans="1:8" x14ac:dyDescent="0.35">
      <c r="B2492" s="19">
        <f>'Client Info'!A2492</f>
        <v>0</v>
      </c>
      <c r="C2492" s="19" t="str">
        <f>(IF('Client Info'!M2492="","",(IF(YEARFRAC('Client Info'!M2492,Reference!$C$4)&lt;1,0,IF(AND(YEARFRAC('Client Info'!M2492,Reference!$C$4)&gt;=1,YEARFRAC('Client Info'!M2492,Reference!$C$4)&lt;=3),5,IF(AND(YEARFRAC('Client Info'!M2492,Reference!$C$4)&gt;=4,YEARFRAC('Client Info'!M2492,Reference!$C$4)&lt;=7),15,IF(YEARFRAC('Client Info'!M2492,Reference!$C$4)&gt;=8,25,IF(YEARFRAC('Client Info'!M2492,Reference!$C$4)=YEARFRAC('Client Info'!M2492,Reference!$C$4),0,0))))))))</f>
        <v/>
      </c>
      <c r="D2492" s="19">
        <f>IF(OR('Client Info'!J2492=Reference!$A$7),0,IF(OR(Reference!$A$5='Client Info'!J2492, 'Client Info'!J2492=Reference!$A$19,'Client Info'!J2492=Reference!$A$23,'Client Info'!J2492=Reference!$A$12),25, IF(OR('Client Info'!J2492=Reference!$A$6, 'Client Info'!J2492=Reference!$A$16),15, IF(OR('Client Info'!J2492=Reference!$A$4,'Client Info'!J2492=Reference!$A$13,'Client Info'!J2492=Reference!$A$17,),5,0))))</f>
        <v>0</v>
      </c>
      <c r="E2492" s="19">
        <f>IF('Client Info'!O2492&lt;Reference!$E$5,0,IF(AND('Client Info'!O2492&gt;=Reference!$E$5,'Client Info'!O2492&lt;Reference!$E$6),5,IF(AND('Client Info'!O2492&gt;=Reference!$E$6,'Client Info'!O2492&lt;Reference!$E$7),15,IF(Reference!$E$7&lt;='Client Info'!O2492,25))))</f>
        <v>0</v>
      </c>
      <c r="F2492" s="19">
        <f>IF(OR('Client Info'!R2492=Reference!$B$4,'Client Info'!R2492=Reference!$B$5,'Client Info'!R2492=Reference!$B$6),25,0)</f>
        <v>0</v>
      </c>
      <c r="G2492" s="19">
        <f t="shared" si="40"/>
        <v>0</v>
      </c>
      <c r="H2492" s="19">
        <v>0</v>
      </c>
    </row>
    <row r="2493" spans="1:8" x14ac:dyDescent="0.35">
      <c r="B2493" s="19">
        <f>'Client Info'!A2493</f>
        <v>0</v>
      </c>
      <c r="C2493" s="19" t="str">
        <f>(IF('Client Info'!M2493="","",(IF(YEARFRAC('Client Info'!M2493,Reference!$C$4)&lt;1,0,IF(AND(YEARFRAC('Client Info'!M2493,Reference!$C$4)&gt;=1,YEARFRAC('Client Info'!M2493,Reference!$C$4)&lt;=3),5,IF(AND(YEARFRAC('Client Info'!M2493,Reference!$C$4)&gt;=4,YEARFRAC('Client Info'!M2493,Reference!$C$4)&lt;=7),15,IF(YEARFRAC('Client Info'!M2493,Reference!$C$4)&gt;=8,25,IF(YEARFRAC('Client Info'!M2493,Reference!$C$4)=YEARFRAC('Client Info'!M2493,Reference!$C$4),0,0))))))))</f>
        <v/>
      </c>
      <c r="D2493" s="19">
        <f>IF(OR('Client Info'!J2493=Reference!$A$7),0,IF(OR(Reference!$A$5='Client Info'!J2493, 'Client Info'!J2493=Reference!$A$19,'Client Info'!J2493=Reference!$A$23,'Client Info'!J2493=Reference!$A$12),25, IF(OR('Client Info'!J2493=Reference!$A$6, 'Client Info'!J2493=Reference!$A$16),15, IF(OR('Client Info'!J2493=Reference!$A$4,'Client Info'!J2493=Reference!$A$13,'Client Info'!J2493=Reference!$A$17,),5,0))))</f>
        <v>0</v>
      </c>
      <c r="E2493" s="19">
        <f>IF('Client Info'!O2493&lt;Reference!$E$5,0,IF(AND('Client Info'!O2493&gt;=Reference!$E$5,'Client Info'!O2493&lt;Reference!$E$6),5,IF(AND('Client Info'!O2493&gt;=Reference!$E$6,'Client Info'!O2493&lt;Reference!$E$7),15,IF(Reference!$E$7&lt;='Client Info'!O2493,25))))</f>
        <v>0</v>
      </c>
      <c r="F2493" s="19">
        <f>IF(OR('Client Info'!R2493=Reference!$B$4,'Client Info'!R2493=Reference!$B$5,'Client Info'!R2493=Reference!$B$6),25,0)</f>
        <v>0</v>
      </c>
      <c r="G2493" s="19">
        <f t="shared" si="40"/>
        <v>0</v>
      </c>
      <c r="H2493" s="19">
        <v>0</v>
      </c>
    </row>
    <row r="2494" spans="1:8" x14ac:dyDescent="0.35">
      <c r="B2494" s="19">
        <f>'Client Info'!A2494</f>
        <v>0</v>
      </c>
      <c r="C2494" s="19" t="str">
        <f>(IF('Client Info'!M2494="","",(IF(YEARFRAC('Client Info'!M2494,Reference!$C$4)&lt;1,0,IF(AND(YEARFRAC('Client Info'!M2494,Reference!$C$4)&gt;=1,YEARFRAC('Client Info'!M2494,Reference!$C$4)&lt;=3),5,IF(AND(YEARFRAC('Client Info'!M2494,Reference!$C$4)&gt;=4,YEARFRAC('Client Info'!M2494,Reference!$C$4)&lt;=7),15,IF(YEARFRAC('Client Info'!M2494,Reference!$C$4)&gt;=8,25,IF(YEARFRAC('Client Info'!M2494,Reference!$C$4)=YEARFRAC('Client Info'!M2494,Reference!$C$4),0,0))))))))</f>
        <v/>
      </c>
      <c r="D2494" s="19">
        <f>IF(OR('Client Info'!J2494=Reference!$A$7),0,IF(OR(Reference!$A$5='Client Info'!J2494, 'Client Info'!J2494=Reference!$A$19,'Client Info'!J2494=Reference!$A$23,'Client Info'!J2494=Reference!$A$12),25, IF(OR('Client Info'!J2494=Reference!$A$6, 'Client Info'!J2494=Reference!$A$16),15, IF(OR('Client Info'!J2494=Reference!$A$4,'Client Info'!J2494=Reference!$A$13,'Client Info'!J2494=Reference!$A$17,),5,0))))</f>
        <v>0</v>
      </c>
      <c r="E2494" s="19">
        <f>IF('Client Info'!O2494&lt;Reference!$E$5,0,IF(AND('Client Info'!O2494&gt;=Reference!$E$5,'Client Info'!O2494&lt;Reference!$E$6),5,IF(AND('Client Info'!O2494&gt;=Reference!$E$6,'Client Info'!O2494&lt;Reference!$E$7),15,IF(Reference!$E$7&lt;='Client Info'!O2494,25))))</f>
        <v>0</v>
      </c>
      <c r="F2494" s="19">
        <f>IF(OR('Client Info'!R2494=Reference!$B$4,'Client Info'!R2494=Reference!$B$5,'Client Info'!R2494=Reference!$B$6),25,0)</f>
        <v>0</v>
      </c>
      <c r="G2494" s="19">
        <f t="shared" si="40"/>
        <v>0</v>
      </c>
      <c r="H2494" s="19">
        <v>0</v>
      </c>
    </row>
    <row r="2495" spans="1:8" x14ac:dyDescent="0.35">
      <c r="B2495" s="19">
        <f>'Client Info'!A2495</f>
        <v>0</v>
      </c>
      <c r="C2495" s="19" t="str">
        <f>(IF('Client Info'!M2495="","",(IF(YEARFRAC('Client Info'!M2495,Reference!$C$4)&lt;1,0,IF(AND(YEARFRAC('Client Info'!M2495,Reference!$C$4)&gt;=1,YEARFRAC('Client Info'!M2495,Reference!$C$4)&lt;=3),5,IF(AND(YEARFRAC('Client Info'!M2495,Reference!$C$4)&gt;=4,YEARFRAC('Client Info'!M2495,Reference!$C$4)&lt;=7),15,IF(YEARFRAC('Client Info'!M2495,Reference!$C$4)&gt;=8,25,IF(YEARFRAC('Client Info'!M2495,Reference!$C$4)=YEARFRAC('Client Info'!M2495,Reference!$C$4),0,0))))))))</f>
        <v/>
      </c>
      <c r="D2495" s="19">
        <f>IF(OR('Client Info'!J2495=Reference!$A$7),0,IF(OR(Reference!$A$5='Client Info'!J2495, 'Client Info'!J2495=Reference!$A$19,'Client Info'!J2495=Reference!$A$23,'Client Info'!J2495=Reference!$A$12),25, IF(OR('Client Info'!J2495=Reference!$A$6, 'Client Info'!J2495=Reference!$A$16),15, IF(OR('Client Info'!J2495=Reference!$A$4,'Client Info'!J2495=Reference!$A$13,'Client Info'!J2495=Reference!$A$17,),5,0))))</f>
        <v>0</v>
      </c>
      <c r="E2495" s="19">
        <f>IF('Client Info'!O2495&lt;Reference!$E$5,0,IF(AND('Client Info'!O2495&gt;=Reference!$E$5,'Client Info'!O2495&lt;Reference!$E$6),5,IF(AND('Client Info'!O2495&gt;=Reference!$E$6,'Client Info'!O2495&lt;Reference!$E$7),15,IF(Reference!$E$7&lt;='Client Info'!O2495,25))))</f>
        <v>0</v>
      </c>
      <c r="F2495" s="19">
        <f>IF(OR('Client Info'!R2495=Reference!$B$4,'Client Info'!R2495=Reference!$B$5,'Client Info'!R2495=Reference!$B$6),25,0)</f>
        <v>0</v>
      </c>
      <c r="G2495" s="19">
        <f t="shared" si="40"/>
        <v>0</v>
      </c>
      <c r="H2495" s="19">
        <v>0</v>
      </c>
    </row>
    <row r="2496" spans="1:8" x14ac:dyDescent="0.35">
      <c r="B2496" s="19">
        <f>'Client Info'!A2496</f>
        <v>0</v>
      </c>
      <c r="C2496" s="19" t="str">
        <f>(IF('Client Info'!M2496="","",(IF(YEARFRAC('Client Info'!M2496,Reference!$C$4)&lt;1,0,IF(AND(YEARFRAC('Client Info'!M2496,Reference!$C$4)&gt;=1,YEARFRAC('Client Info'!M2496,Reference!$C$4)&lt;=3),5,IF(AND(YEARFRAC('Client Info'!M2496,Reference!$C$4)&gt;=4,YEARFRAC('Client Info'!M2496,Reference!$C$4)&lt;=7),15,IF(YEARFRAC('Client Info'!M2496,Reference!$C$4)&gt;=8,25,IF(YEARFRAC('Client Info'!M2496,Reference!$C$4)=YEARFRAC('Client Info'!M2496,Reference!$C$4),0,0))))))))</f>
        <v/>
      </c>
      <c r="D2496" s="19">
        <f>IF(OR('Client Info'!J2496=Reference!$A$7),0,IF(OR(Reference!$A$5='Client Info'!J2496, 'Client Info'!J2496=Reference!$A$19,'Client Info'!J2496=Reference!$A$23,'Client Info'!J2496=Reference!$A$12),25, IF(OR('Client Info'!J2496=Reference!$A$6, 'Client Info'!J2496=Reference!$A$16),15, IF(OR('Client Info'!J2496=Reference!$A$4,'Client Info'!J2496=Reference!$A$13,'Client Info'!J2496=Reference!$A$17,),5,0))))</f>
        <v>0</v>
      </c>
      <c r="E2496" s="19">
        <f>IF('Client Info'!O2496&lt;Reference!$E$5,0,IF(AND('Client Info'!O2496&gt;=Reference!$E$5,'Client Info'!O2496&lt;Reference!$E$6),5,IF(AND('Client Info'!O2496&gt;=Reference!$E$6,'Client Info'!O2496&lt;Reference!$E$7),15,IF(Reference!$E$7&lt;='Client Info'!O2496,25))))</f>
        <v>0</v>
      </c>
      <c r="F2496" s="19">
        <f>IF(OR('Client Info'!R2496=Reference!$B$4,'Client Info'!R2496=Reference!$B$5,'Client Info'!R2496=Reference!$B$6),25,0)</f>
        <v>0</v>
      </c>
      <c r="G2496" s="19">
        <f t="shared" si="40"/>
        <v>0</v>
      </c>
      <c r="H2496" s="19">
        <v>0</v>
      </c>
    </row>
    <row r="2497" spans="2:8" x14ac:dyDescent="0.35">
      <c r="B2497" s="19">
        <f>'Client Info'!A2497</f>
        <v>0</v>
      </c>
      <c r="C2497" s="19" t="str">
        <f>(IF('Client Info'!M2497="","",(IF(YEARFRAC('Client Info'!M2497,Reference!$C$4)&lt;1,0,IF(AND(YEARFRAC('Client Info'!M2497,Reference!$C$4)&gt;=1,YEARFRAC('Client Info'!M2497,Reference!$C$4)&lt;=3),5,IF(AND(YEARFRAC('Client Info'!M2497,Reference!$C$4)&gt;=4,YEARFRAC('Client Info'!M2497,Reference!$C$4)&lt;=7),15,IF(YEARFRAC('Client Info'!M2497,Reference!$C$4)&gt;=8,25,IF(YEARFRAC('Client Info'!M2497,Reference!$C$4)=YEARFRAC('Client Info'!M2497,Reference!$C$4),0,0))))))))</f>
        <v/>
      </c>
      <c r="D2497" s="19">
        <f>IF(OR('Client Info'!J2497=Reference!$A$7),0,IF(OR(Reference!$A$5='Client Info'!J2497, 'Client Info'!J2497=Reference!$A$19,'Client Info'!J2497=Reference!$A$23,'Client Info'!J2497=Reference!$A$12),25, IF(OR('Client Info'!J2497=Reference!$A$6, 'Client Info'!J2497=Reference!$A$16),15, IF(OR('Client Info'!J2497=Reference!$A$4,'Client Info'!J2497=Reference!$A$13,'Client Info'!J2497=Reference!$A$17,),5,0))))</f>
        <v>0</v>
      </c>
      <c r="E2497" s="19">
        <f>IF('Client Info'!O2497&lt;Reference!$E$5,0,IF(AND('Client Info'!O2497&gt;=Reference!$E$5,'Client Info'!O2497&lt;Reference!$E$6),5,IF(AND('Client Info'!O2497&gt;=Reference!$E$6,'Client Info'!O2497&lt;Reference!$E$7),15,IF(Reference!$E$7&lt;='Client Info'!O2497,25))))</f>
        <v>0</v>
      </c>
      <c r="F2497" s="19">
        <f>IF(OR('Client Info'!R2497=Reference!$B$4,'Client Info'!R2497=Reference!$B$5,'Client Info'!R2497=Reference!$B$6),25,0)</f>
        <v>0</v>
      </c>
      <c r="G2497" s="19">
        <f t="shared" si="40"/>
        <v>0</v>
      </c>
      <c r="H2497" s="19">
        <v>0</v>
      </c>
    </row>
    <row r="2498" spans="2:8" x14ac:dyDescent="0.35">
      <c r="B2498" s="19">
        <f>'Client Info'!A2498</f>
        <v>0</v>
      </c>
      <c r="C2498" s="19" t="str">
        <f>(IF('Client Info'!M2498="","",(IF(YEARFRAC('Client Info'!M2498,Reference!$C$4)&lt;1,0,IF(AND(YEARFRAC('Client Info'!M2498,Reference!$C$4)&gt;=1,YEARFRAC('Client Info'!M2498,Reference!$C$4)&lt;=3),5,IF(AND(YEARFRAC('Client Info'!M2498,Reference!$C$4)&gt;=4,YEARFRAC('Client Info'!M2498,Reference!$C$4)&lt;=7),15,IF(YEARFRAC('Client Info'!M2498,Reference!$C$4)&gt;=8,25,IF(YEARFRAC('Client Info'!M2498,Reference!$C$4)=YEARFRAC('Client Info'!M2498,Reference!$C$4),0,0))))))))</f>
        <v/>
      </c>
      <c r="D2498" s="19">
        <f>IF(OR('Client Info'!J2498=Reference!$A$7),0,IF(OR(Reference!$A$5='Client Info'!J2498, 'Client Info'!J2498=Reference!$A$19,'Client Info'!J2498=Reference!$A$23,'Client Info'!J2498=Reference!$A$12),25, IF(OR('Client Info'!J2498=Reference!$A$6, 'Client Info'!J2498=Reference!$A$16),15, IF(OR('Client Info'!J2498=Reference!$A$4,'Client Info'!J2498=Reference!$A$13,'Client Info'!J2498=Reference!$A$17,),5,0))))</f>
        <v>0</v>
      </c>
      <c r="E2498" s="19">
        <f>IF('Client Info'!O2498&lt;Reference!$E$5,0,IF(AND('Client Info'!O2498&gt;=Reference!$E$5,'Client Info'!O2498&lt;Reference!$E$6),5,IF(AND('Client Info'!O2498&gt;=Reference!$E$6,'Client Info'!O2498&lt;Reference!$E$7),15,IF(Reference!$E$7&lt;='Client Info'!O2498,25))))</f>
        <v>0</v>
      </c>
      <c r="F2498" s="19">
        <f>IF(OR('Client Info'!R2498=Reference!$B$4,'Client Info'!R2498=Reference!$B$5,'Client Info'!R2498=Reference!$B$6),25,0)</f>
        <v>0</v>
      </c>
      <c r="G2498" s="19">
        <f t="shared" si="40"/>
        <v>0</v>
      </c>
      <c r="H2498" s="19">
        <v>0</v>
      </c>
    </row>
    <row r="2499" spans="2:8" x14ac:dyDescent="0.35">
      <c r="B2499" s="19">
        <f>'Client Info'!A2499</f>
        <v>0</v>
      </c>
      <c r="C2499" s="19" t="str">
        <f>(IF('Client Info'!M2499="","",(IF(YEARFRAC('Client Info'!M2499,Reference!$C$4)&lt;1,0,IF(AND(YEARFRAC('Client Info'!M2499,Reference!$C$4)&gt;=1,YEARFRAC('Client Info'!M2499,Reference!$C$4)&lt;=3),5,IF(AND(YEARFRAC('Client Info'!M2499,Reference!$C$4)&gt;=4,YEARFRAC('Client Info'!M2499,Reference!$C$4)&lt;=7),15,IF(YEARFRAC('Client Info'!M2499,Reference!$C$4)&gt;=8,25,IF(YEARFRAC('Client Info'!M2499,Reference!$C$4)=YEARFRAC('Client Info'!M2499,Reference!$C$4),0,0))))))))</f>
        <v/>
      </c>
      <c r="D2499" s="19">
        <f>IF(OR('Client Info'!J2499=Reference!$A$7),0,IF(OR(Reference!$A$5='Client Info'!J2499, 'Client Info'!J2499=Reference!$A$19,'Client Info'!J2499=Reference!$A$23,'Client Info'!J2499=Reference!$A$12),25, IF(OR('Client Info'!J2499=Reference!$A$6, 'Client Info'!J2499=Reference!$A$16),15, IF(OR('Client Info'!J2499=Reference!$A$4,'Client Info'!J2499=Reference!$A$13,'Client Info'!J2499=Reference!$A$17,),5,0))))</f>
        <v>0</v>
      </c>
      <c r="E2499" s="19">
        <f>IF('Client Info'!O2499&lt;Reference!$E$5,0,IF(AND('Client Info'!O2499&gt;=Reference!$E$5,'Client Info'!O2499&lt;Reference!$E$6),5,IF(AND('Client Info'!O2499&gt;=Reference!$E$6,'Client Info'!O2499&lt;Reference!$E$7),15,IF(Reference!$E$7&lt;='Client Info'!O2499,25))))</f>
        <v>0</v>
      </c>
      <c r="F2499" s="19">
        <f>IF(OR('Client Info'!R2499=Reference!$B$4,'Client Info'!R2499=Reference!$B$5,'Client Info'!R2499=Reference!$B$6),25,0)</f>
        <v>0</v>
      </c>
      <c r="G2499" s="19">
        <f t="shared" si="40"/>
        <v>0</v>
      </c>
      <c r="H2499" s="19">
        <v>0</v>
      </c>
    </row>
    <row r="2500" spans="2:8" x14ac:dyDescent="0.35">
      <c r="B2500" s="19">
        <f>'Client Info'!A2500</f>
        <v>0</v>
      </c>
      <c r="C2500" s="19" t="str">
        <f>(IF('Client Info'!M2500="","",(IF(YEARFRAC('Client Info'!M2500,Reference!$C$4)&lt;1,0,IF(AND(YEARFRAC('Client Info'!M2500,Reference!$C$4)&gt;=1,YEARFRAC('Client Info'!M2500,Reference!$C$4)&lt;=3),5,IF(AND(YEARFRAC('Client Info'!M2500,Reference!$C$4)&gt;=4,YEARFRAC('Client Info'!M2500,Reference!$C$4)&lt;=7),15,IF(YEARFRAC('Client Info'!M2500,Reference!$C$4)&gt;=8,25,IF(YEARFRAC('Client Info'!M2500,Reference!$C$4)=YEARFRAC('Client Info'!M2500,Reference!$C$4),0,0))))))))</f>
        <v/>
      </c>
      <c r="D2500" s="19">
        <f>IF(OR('Client Info'!J2500=Reference!$A$7),0,IF(OR(Reference!$A$5='Client Info'!J2500, 'Client Info'!J2500=Reference!$A$19,'Client Info'!J2500=Reference!$A$23,'Client Info'!J2500=Reference!$A$12),25, IF(OR('Client Info'!J2500=Reference!$A$6, 'Client Info'!J2500=Reference!$A$16),15, IF(OR('Client Info'!J2500=Reference!$A$4,'Client Info'!J2500=Reference!$A$13,'Client Info'!J2500=Reference!$A$17,),5,0))))</f>
        <v>0</v>
      </c>
      <c r="E2500" s="19">
        <f>IF('Client Info'!O2500&lt;Reference!$E$5,0,IF(AND('Client Info'!O2500&gt;=Reference!$E$5,'Client Info'!O2500&lt;Reference!$E$6),5,IF(AND('Client Info'!O2500&gt;=Reference!$E$6,'Client Info'!O2500&lt;Reference!$E$7),15,IF(Reference!$E$7&lt;='Client Info'!O2500,25))))</f>
        <v>0</v>
      </c>
      <c r="F2500" s="19">
        <f>IF(OR('Client Info'!R2500=Reference!$B$4,'Client Info'!R2500=Reference!$B$5,'Client Info'!R2500=Reference!$B$6),25,0)</f>
        <v>0</v>
      </c>
      <c r="G2500" s="19">
        <f t="shared" si="40"/>
        <v>0</v>
      </c>
      <c r="H2500" s="19">
        <v>0</v>
      </c>
    </row>
    <row r="2501" spans="2:8" x14ac:dyDescent="0.35">
      <c r="B2501" s="19">
        <f>'Client Info'!A2501</f>
        <v>0</v>
      </c>
      <c r="C2501" s="19" t="str">
        <f>(IF('Client Info'!M2501="","",(IF(YEARFRAC('Client Info'!M2501,Reference!$C$4)&lt;1,0,IF(AND(YEARFRAC('Client Info'!M2501,Reference!$C$4)&gt;=1,YEARFRAC('Client Info'!M2501,Reference!$C$4)&lt;=3),5,IF(AND(YEARFRAC('Client Info'!M2501,Reference!$C$4)&gt;=4,YEARFRAC('Client Info'!M2501,Reference!$C$4)&lt;=7),15,IF(YEARFRAC('Client Info'!M2501,Reference!$C$4)&gt;=8,25,IF(YEARFRAC('Client Info'!M2501,Reference!$C$4)=YEARFRAC('Client Info'!M2501,Reference!$C$4),0,0))))))))</f>
        <v/>
      </c>
      <c r="D2501" s="19">
        <f>IF(OR('Client Info'!J2501=Reference!$A$7),0,IF(OR(Reference!$A$5='Client Info'!J2501, 'Client Info'!J2501=Reference!$A$19,'Client Info'!J2501=Reference!$A$23,'Client Info'!J2501=Reference!$A$12),25, IF(OR('Client Info'!J2501=Reference!$A$6, 'Client Info'!J2501=Reference!$A$16),15, IF(OR('Client Info'!J2501=Reference!$A$4,'Client Info'!J2501=Reference!$A$13,'Client Info'!J2501=Reference!$A$17,),5,0))))</f>
        <v>0</v>
      </c>
      <c r="E2501" s="19">
        <f>IF('Client Info'!O2501&lt;Reference!$E$5,0,IF(AND('Client Info'!O2501&gt;=Reference!$E$5,'Client Info'!O2501&lt;Reference!$E$6),5,IF(AND('Client Info'!O2501&gt;=Reference!$E$6,'Client Info'!O2501&lt;Reference!$E$7),15,IF(Reference!$E$7&lt;='Client Info'!O2501,25))))</f>
        <v>0</v>
      </c>
      <c r="F2501" s="19">
        <f>IF(OR('Client Info'!R2501=Reference!$B$4,'Client Info'!R2501=Reference!$B$5,'Client Info'!R2501=Reference!$B$6),25,0)</f>
        <v>0</v>
      </c>
      <c r="G2501" s="19">
        <f t="shared" si="40"/>
        <v>0</v>
      </c>
      <c r="H2501" s="19">
        <v>0</v>
      </c>
    </row>
    <row r="2502" spans="2:8" x14ac:dyDescent="0.35">
      <c r="B2502" s="19">
        <f>'Client Info'!A2502</f>
        <v>0</v>
      </c>
      <c r="C2502" s="19" t="str">
        <f>(IF('Client Info'!M2502="","",(IF(YEARFRAC('Client Info'!M2502,Reference!$C$4)&lt;1,0,IF(AND(YEARFRAC('Client Info'!M2502,Reference!$C$4)&gt;=1,YEARFRAC('Client Info'!M2502,Reference!$C$4)&lt;=3),5,IF(AND(YEARFRAC('Client Info'!M2502,Reference!$C$4)&gt;=4,YEARFRAC('Client Info'!M2502,Reference!$C$4)&lt;=7),15,IF(YEARFRAC('Client Info'!M2502,Reference!$C$4)&gt;=8,25,IF(YEARFRAC('Client Info'!M2502,Reference!$C$4)=YEARFRAC('Client Info'!M2502,Reference!$C$4),0,0))))))))</f>
        <v/>
      </c>
      <c r="D2502" s="19">
        <f>IF(OR('Client Info'!J2502=Reference!$A$7),0,IF(OR(Reference!$A$5='Client Info'!J2502, 'Client Info'!J2502=Reference!$A$19,'Client Info'!J2502=Reference!$A$23,'Client Info'!J2502=Reference!$A$12),25, IF(OR('Client Info'!J2502=Reference!$A$6, 'Client Info'!J2502=Reference!$A$16),15, IF(OR('Client Info'!J2502=Reference!$A$4,'Client Info'!J2502=Reference!$A$13,'Client Info'!J2502=Reference!$A$17,),5,0))))</f>
        <v>0</v>
      </c>
      <c r="E2502" s="19">
        <f>IF('Client Info'!O2502&lt;Reference!$E$5,0,IF(AND('Client Info'!O2502&gt;=Reference!$E$5,'Client Info'!O2502&lt;Reference!$E$6),5,IF(AND('Client Info'!O2502&gt;=Reference!$E$6,'Client Info'!O2502&lt;Reference!$E$7),15,IF(Reference!$E$7&lt;='Client Info'!O2502,25))))</f>
        <v>0</v>
      </c>
      <c r="F2502" s="19">
        <f>IF(OR('Client Info'!R2502=Reference!$B$4,'Client Info'!R2502=Reference!$B$5,'Client Info'!R2502=Reference!$B$6),25,0)</f>
        <v>0</v>
      </c>
      <c r="G2502" s="19">
        <f t="shared" si="40"/>
        <v>0</v>
      </c>
      <c r="H2502" s="19">
        <v>0</v>
      </c>
    </row>
    <row r="2503" spans="2:8" x14ac:dyDescent="0.35">
      <c r="B2503" s="19">
        <f>'Client Info'!A2503</f>
        <v>0</v>
      </c>
      <c r="C2503" s="19" t="str">
        <f>(IF('Client Info'!M2503="","",(IF(YEARFRAC('Client Info'!M2503,Reference!$C$4)&lt;1,0,IF(AND(YEARFRAC('Client Info'!M2503,Reference!$C$4)&gt;=1,YEARFRAC('Client Info'!M2503,Reference!$C$4)&lt;=3),5,IF(AND(YEARFRAC('Client Info'!M2503,Reference!$C$4)&gt;=4,YEARFRAC('Client Info'!M2503,Reference!$C$4)&lt;=7),15,IF(YEARFRAC('Client Info'!M2503,Reference!$C$4)&gt;=8,25,IF(YEARFRAC('Client Info'!M2503,Reference!$C$4)=YEARFRAC('Client Info'!M2503,Reference!$C$4),0,0))))))))</f>
        <v/>
      </c>
      <c r="D2503" s="19">
        <f>IF(OR('Client Info'!J2503=Reference!$A$7),0,IF(OR(Reference!$A$5='Client Info'!J2503, 'Client Info'!J2503=Reference!$A$19,'Client Info'!J2503=Reference!$A$23,'Client Info'!J2503=Reference!$A$12),25, IF(OR('Client Info'!J2503=Reference!$A$6, 'Client Info'!J2503=Reference!$A$16),15, IF(OR('Client Info'!J2503=Reference!$A$4,'Client Info'!J2503=Reference!$A$13,'Client Info'!J2503=Reference!$A$17,),5,0))))</f>
        <v>0</v>
      </c>
      <c r="E2503" s="19">
        <f>IF('Client Info'!O2503&lt;Reference!$E$5,0,IF(AND('Client Info'!O2503&gt;=Reference!$E$5,'Client Info'!O2503&lt;Reference!$E$6),5,IF(AND('Client Info'!O2503&gt;=Reference!$E$6,'Client Info'!O2503&lt;Reference!$E$7),15,IF(Reference!$E$7&lt;='Client Info'!O2503,25))))</f>
        <v>0</v>
      </c>
      <c r="F2503" s="19">
        <f>IF(OR('Client Info'!R2503=Reference!$B$4,'Client Info'!R2503=Reference!$B$5,'Client Info'!R2503=Reference!$B$6),25,0)</f>
        <v>0</v>
      </c>
      <c r="G2503" s="19">
        <f t="shared" si="40"/>
        <v>0</v>
      </c>
      <c r="H2503" s="19">
        <v>0</v>
      </c>
    </row>
    <row r="2504" spans="2:8" x14ac:dyDescent="0.35">
      <c r="B2504" s="19">
        <f>'Client Info'!A2504</f>
        <v>0</v>
      </c>
      <c r="C2504" s="19" t="str">
        <f>(IF('Client Info'!M2504="","",(IF(YEARFRAC('Client Info'!M2504,Reference!$C$4)&lt;1,0,IF(AND(YEARFRAC('Client Info'!M2504,Reference!$C$4)&gt;=1,YEARFRAC('Client Info'!M2504,Reference!$C$4)&lt;=3),5,IF(AND(YEARFRAC('Client Info'!M2504,Reference!$C$4)&gt;=4,YEARFRAC('Client Info'!M2504,Reference!$C$4)&lt;=7),15,IF(YEARFRAC('Client Info'!M2504,Reference!$C$4)&gt;=8,25,IF(YEARFRAC('Client Info'!M2504,Reference!$C$4)=YEARFRAC('Client Info'!M2504,Reference!$C$4),0,0))))))))</f>
        <v/>
      </c>
      <c r="D2504" s="19">
        <f>IF(OR('Client Info'!J2504=Reference!$A$7),0,IF(OR(Reference!$A$5='Client Info'!J2504, 'Client Info'!J2504=Reference!$A$19,'Client Info'!J2504=Reference!$A$23,'Client Info'!J2504=Reference!$A$12),25, IF(OR('Client Info'!J2504=Reference!$A$6, 'Client Info'!J2504=Reference!$A$16),15, IF(OR('Client Info'!J2504=Reference!$A$4,'Client Info'!J2504=Reference!$A$13,'Client Info'!J2504=Reference!$A$17,),5,0))))</f>
        <v>0</v>
      </c>
      <c r="E2504" s="19">
        <f>IF('Client Info'!O2504&lt;Reference!$E$5,0,IF(AND('Client Info'!O2504&gt;=Reference!$E$5,'Client Info'!O2504&lt;Reference!$E$6),5,IF(AND('Client Info'!O2504&gt;=Reference!$E$6,'Client Info'!O2504&lt;Reference!$E$7),15,IF(Reference!$E$7&lt;='Client Info'!O2504,25))))</f>
        <v>0</v>
      </c>
      <c r="F2504" s="19">
        <f>IF(OR('Client Info'!R2504=Reference!$B$4,'Client Info'!R2504=Reference!$B$5,'Client Info'!R2504=Reference!$B$6),25,0)</f>
        <v>0</v>
      </c>
      <c r="G2504" s="19">
        <f t="shared" si="40"/>
        <v>0</v>
      </c>
      <c r="H2504" s="19">
        <v>0</v>
      </c>
    </row>
    <row r="2505" spans="2:8" x14ac:dyDescent="0.35">
      <c r="B2505" s="19">
        <f>'Client Info'!A2505</f>
        <v>0</v>
      </c>
      <c r="C2505" s="19" t="str">
        <f>(IF('Client Info'!M2505="","",(IF(YEARFRAC('Client Info'!M2505,Reference!$C$4)&lt;1,0,IF(AND(YEARFRAC('Client Info'!M2505,Reference!$C$4)&gt;=1,YEARFRAC('Client Info'!M2505,Reference!$C$4)&lt;=3),5,IF(AND(YEARFRAC('Client Info'!M2505,Reference!$C$4)&gt;=4,YEARFRAC('Client Info'!M2505,Reference!$C$4)&lt;=7),15,IF(YEARFRAC('Client Info'!M2505,Reference!$C$4)&gt;=8,25,IF(YEARFRAC('Client Info'!M2505,Reference!$C$4)=YEARFRAC('Client Info'!M2505,Reference!$C$4),0,0))))))))</f>
        <v/>
      </c>
      <c r="D2505" s="19">
        <f>IF(OR('Client Info'!J2505=Reference!$A$7),0,IF(OR(Reference!$A$5='Client Info'!J2505, 'Client Info'!J2505=Reference!$A$19,'Client Info'!J2505=Reference!$A$23,'Client Info'!J2505=Reference!$A$12),25, IF(OR('Client Info'!J2505=Reference!$A$6, 'Client Info'!J2505=Reference!$A$16),15, IF(OR('Client Info'!J2505=Reference!$A$4,'Client Info'!J2505=Reference!$A$13,'Client Info'!J2505=Reference!$A$17,),5,0))))</f>
        <v>0</v>
      </c>
      <c r="E2505" s="19">
        <f>IF('Client Info'!O2505&lt;Reference!$E$5,0,IF(AND('Client Info'!O2505&gt;=Reference!$E$5,'Client Info'!O2505&lt;Reference!$E$6),5,IF(AND('Client Info'!O2505&gt;=Reference!$E$6,'Client Info'!O2505&lt;Reference!$E$7),15,IF(Reference!$E$7&lt;='Client Info'!O2505,25))))</f>
        <v>0</v>
      </c>
      <c r="F2505" s="19">
        <f>IF(OR('Client Info'!R2505=Reference!$B$4,'Client Info'!R2505=Reference!$B$5,'Client Info'!R2505=Reference!$B$6),25,0)</f>
        <v>0</v>
      </c>
      <c r="G2505" s="19">
        <f t="shared" si="40"/>
        <v>0</v>
      </c>
      <c r="H2505" s="19">
        <v>0</v>
      </c>
    </row>
    <row r="2506" spans="2:8" x14ac:dyDescent="0.35">
      <c r="B2506" s="19">
        <f>'Client Info'!A2506</f>
        <v>0</v>
      </c>
      <c r="C2506" s="19" t="str">
        <f>(IF('Client Info'!M2506="","",(IF(YEARFRAC('Client Info'!M2506,Reference!$C$4)&lt;1,0,IF(AND(YEARFRAC('Client Info'!M2506,Reference!$C$4)&gt;=1,YEARFRAC('Client Info'!M2506,Reference!$C$4)&lt;=3),5,IF(AND(YEARFRAC('Client Info'!M2506,Reference!$C$4)&gt;=4,YEARFRAC('Client Info'!M2506,Reference!$C$4)&lt;=7),15,IF(YEARFRAC('Client Info'!M2506,Reference!$C$4)&gt;=8,25,IF(YEARFRAC('Client Info'!M2506,Reference!$C$4)=YEARFRAC('Client Info'!M2506,Reference!$C$4),0,0))))))))</f>
        <v/>
      </c>
      <c r="D2506" s="19">
        <f>IF(OR('Client Info'!J2506=Reference!$A$7),0,IF(OR(Reference!$A$5='Client Info'!J2506, 'Client Info'!J2506=Reference!$A$19,'Client Info'!J2506=Reference!$A$23,'Client Info'!J2506=Reference!$A$12),25, IF(OR('Client Info'!J2506=Reference!$A$6, 'Client Info'!J2506=Reference!$A$16),15, IF(OR('Client Info'!J2506=Reference!$A$4,'Client Info'!J2506=Reference!$A$13,'Client Info'!J2506=Reference!$A$17,),5,0))))</f>
        <v>0</v>
      </c>
      <c r="E2506" s="19">
        <f>IF('Client Info'!O2506&lt;Reference!$E$5,0,IF(AND('Client Info'!O2506&gt;=Reference!$E$5,'Client Info'!O2506&lt;Reference!$E$6),5,IF(AND('Client Info'!O2506&gt;=Reference!$E$6,'Client Info'!O2506&lt;Reference!$E$7),15,IF(Reference!$E$7&lt;='Client Info'!O2506,25))))</f>
        <v>0</v>
      </c>
      <c r="F2506" s="19">
        <f>IF(OR('Client Info'!R2506=Reference!$B$4,'Client Info'!R2506=Reference!$B$5,'Client Info'!R2506=Reference!$B$6),25,0)</f>
        <v>0</v>
      </c>
      <c r="G2506" s="19">
        <f t="shared" si="40"/>
        <v>0</v>
      </c>
      <c r="H2506" s="19">
        <v>0</v>
      </c>
    </row>
    <row r="2507" spans="2:8" x14ac:dyDescent="0.35">
      <c r="B2507" s="19">
        <f>'Client Info'!A2507</f>
        <v>0</v>
      </c>
      <c r="C2507" s="19" t="str">
        <f>(IF('Client Info'!M2507="","",(IF(YEARFRAC('Client Info'!M2507,Reference!$C$4)&lt;1,0,IF(AND(YEARFRAC('Client Info'!M2507,Reference!$C$4)&gt;=1,YEARFRAC('Client Info'!M2507,Reference!$C$4)&lt;=3),5,IF(AND(YEARFRAC('Client Info'!M2507,Reference!$C$4)&gt;=4,YEARFRAC('Client Info'!M2507,Reference!$C$4)&lt;=7),15,IF(YEARFRAC('Client Info'!M2507,Reference!$C$4)&gt;=8,25,IF(YEARFRAC('Client Info'!M2507,Reference!$C$4)=YEARFRAC('Client Info'!M2507,Reference!$C$4),0,0))))))))</f>
        <v/>
      </c>
      <c r="D2507" s="19">
        <f>IF(OR('Client Info'!J2507=Reference!$A$7),0,IF(OR(Reference!$A$5='Client Info'!J2507, 'Client Info'!J2507=Reference!$A$19,'Client Info'!J2507=Reference!$A$23,'Client Info'!J2507=Reference!$A$12),25, IF(OR('Client Info'!J2507=Reference!$A$6, 'Client Info'!J2507=Reference!$A$16),15, IF(OR('Client Info'!J2507=Reference!$A$4,'Client Info'!J2507=Reference!$A$13,'Client Info'!J2507=Reference!$A$17,),5,0))))</f>
        <v>0</v>
      </c>
      <c r="E2507" s="19">
        <f>IF('Client Info'!O2507&lt;Reference!$E$5,0,IF(AND('Client Info'!O2507&gt;=Reference!$E$5,'Client Info'!O2507&lt;Reference!$E$6),5,IF(AND('Client Info'!O2507&gt;=Reference!$E$6,'Client Info'!O2507&lt;Reference!$E$7),15,IF(Reference!$E$7&lt;='Client Info'!O2507,25))))</f>
        <v>0</v>
      </c>
      <c r="F2507" s="19">
        <f>IF(OR('Client Info'!R2507=Reference!$B$4,'Client Info'!R2507=Reference!$B$5,'Client Info'!R2507=Reference!$B$6),25,0)</f>
        <v>0</v>
      </c>
      <c r="G2507" s="19">
        <f t="shared" si="40"/>
        <v>0</v>
      </c>
      <c r="H2507" s="19">
        <v>0</v>
      </c>
    </row>
    <row r="2508" spans="2:8" x14ac:dyDescent="0.35">
      <c r="B2508" s="19">
        <f>'Client Info'!A2508</f>
        <v>0</v>
      </c>
      <c r="C2508" s="19" t="str">
        <f>(IF('Client Info'!M2508="","",(IF(YEARFRAC('Client Info'!M2508,Reference!$C$4)&lt;1,0,IF(AND(YEARFRAC('Client Info'!M2508,Reference!$C$4)&gt;=1,YEARFRAC('Client Info'!M2508,Reference!$C$4)&lt;=3),5,IF(AND(YEARFRAC('Client Info'!M2508,Reference!$C$4)&gt;=4,YEARFRAC('Client Info'!M2508,Reference!$C$4)&lt;=7),15,IF(YEARFRAC('Client Info'!M2508,Reference!$C$4)&gt;=8,25,IF(YEARFRAC('Client Info'!M2508,Reference!$C$4)=YEARFRAC('Client Info'!M2508,Reference!$C$4),0,0))))))))</f>
        <v/>
      </c>
      <c r="D2508" s="19">
        <f>IF(OR('Client Info'!J2508=Reference!$A$7),0,IF(OR(Reference!$A$5='Client Info'!J2508, 'Client Info'!J2508=Reference!$A$19,'Client Info'!J2508=Reference!$A$23,'Client Info'!J2508=Reference!$A$12),25, IF(OR('Client Info'!J2508=Reference!$A$6, 'Client Info'!J2508=Reference!$A$16),15, IF(OR('Client Info'!J2508=Reference!$A$4,'Client Info'!J2508=Reference!$A$13,'Client Info'!J2508=Reference!$A$17,),5,0))))</f>
        <v>0</v>
      </c>
      <c r="E2508" s="19">
        <f>IF('Client Info'!O2508&lt;Reference!$E$5,0,IF(AND('Client Info'!O2508&gt;=Reference!$E$5,'Client Info'!O2508&lt;Reference!$E$6),5,IF(AND('Client Info'!O2508&gt;=Reference!$E$6,'Client Info'!O2508&lt;Reference!$E$7),15,IF(Reference!$E$7&lt;='Client Info'!O2508,25))))</f>
        <v>0</v>
      </c>
      <c r="F2508" s="19">
        <f>IF(OR('Client Info'!R2508=Reference!$B$4,'Client Info'!R2508=Reference!$B$5,'Client Info'!R2508=Reference!$B$6),25,0)</f>
        <v>0</v>
      </c>
      <c r="G2508" s="19">
        <f t="shared" si="40"/>
        <v>0</v>
      </c>
      <c r="H2508" s="19">
        <v>0</v>
      </c>
    </row>
    <row r="2509" spans="2:8" x14ac:dyDescent="0.35">
      <c r="B2509" s="19">
        <f>'Client Info'!A2509</f>
        <v>0</v>
      </c>
      <c r="C2509" s="19" t="str">
        <f>(IF('Client Info'!M2509="","",(IF(YEARFRAC('Client Info'!M2509,Reference!$C$4)&lt;1,0,IF(AND(YEARFRAC('Client Info'!M2509,Reference!$C$4)&gt;=1,YEARFRAC('Client Info'!M2509,Reference!$C$4)&lt;=3),5,IF(AND(YEARFRAC('Client Info'!M2509,Reference!$C$4)&gt;=4,YEARFRAC('Client Info'!M2509,Reference!$C$4)&lt;=7),15,IF(YEARFRAC('Client Info'!M2509,Reference!$C$4)&gt;=8,25,IF(YEARFRAC('Client Info'!M2509,Reference!$C$4)=YEARFRAC('Client Info'!M2509,Reference!$C$4),0,0))))))))</f>
        <v/>
      </c>
      <c r="D2509" s="19">
        <f>IF(OR('Client Info'!J2509=Reference!$A$7),0,IF(OR(Reference!$A$5='Client Info'!J2509, 'Client Info'!J2509=Reference!$A$19,'Client Info'!J2509=Reference!$A$23,'Client Info'!J2509=Reference!$A$12),25, IF(OR('Client Info'!J2509=Reference!$A$6, 'Client Info'!J2509=Reference!$A$16),15, IF(OR('Client Info'!J2509=Reference!$A$4,'Client Info'!J2509=Reference!$A$13,'Client Info'!J2509=Reference!$A$17,),5,0))))</f>
        <v>0</v>
      </c>
      <c r="E2509" s="19">
        <f>IF('Client Info'!O2509&lt;Reference!$E$5,0,IF(AND('Client Info'!O2509&gt;=Reference!$E$5,'Client Info'!O2509&lt;Reference!$E$6),5,IF(AND('Client Info'!O2509&gt;=Reference!$E$6,'Client Info'!O2509&lt;Reference!$E$7),15,IF(Reference!$E$7&lt;='Client Info'!O2509,25))))</f>
        <v>0</v>
      </c>
      <c r="F2509" s="19">
        <f>IF(OR('Client Info'!R2509=Reference!$B$4,'Client Info'!R2509=Reference!$B$5,'Client Info'!R2509=Reference!$B$6),25,0)</f>
        <v>0</v>
      </c>
      <c r="G2509" s="19">
        <f t="shared" si="40"/>
        <v>0</v>
      </c>
      <c r="H2509" s="19">
        <v>0</v>
      </c>
    </row>
    <row r="2510" spans="2:8" x14ac:dyDescent="0.35">
      <c r="B2510" s="19">
        <f>'Client Info'!A2510</f>
        <v>0</v>
      </c>
      <c r="C2510" s="19" t="str">
        <f>(IF('Client Info'!M2510="","",(IF(YEARFRAC('Client Info'!M2510,Reference!$C$4)&lt;1,0,IF(AND(YEARFRAC('Client Info'!M2510,Reference!$C$4)&gt;=1,YEARFRAC('Client Info'!M2510,Reference!$C$4)&lt;=3),5,IF(AND(YEARFRAC('Client Info'!M2510,Reference!$C$4)&gt;=4,YEARFRAC('Client Info'!M2510,Reference!$C$4)&lt;=7),15,IF(YEARFRAC('Client Info'!M2510,Reference!$C$4)&gt;=8,25,IF(YEARFRAC('Client Info'!M2510,Reference!$C$4)=YEARFRAC('Client Info'!M2510,Reference!$C$4),0,0))))))))</f>
        <v/>
      </c>
      <c r="D2510" s="19">
        <f>IF(OR('Client Info'!J2510=Reference!$A$7),0,IF(OR(Reference!$A$5='Client Info'!J2510, 'Client Info'!J2510=Reference!$A$19,'Client Info'!J2510=Reference!$A$23,'Client Info'!J2510=Reference!$A$12),25, IF(OR('Client Info'!J2510=Reference!$A$6, 'Client Info'!J2510=Reference!$A$16),15, IF(OR('Client Info'!J2510=Reference!$A$4,'Client Info'!J2510=Reference!$A$13,'Client Info'!J2510=Reference!$A$17,),5,0))))</f>
        <v>0</v>
      </c>
      <c r="E2510" s="19">
        <f>IF('Client Info'!O2510&lt;Reference!$E$5,0,IF(AND('Client Info'!O2510&gt;=Reference!$E$5,'Client Info'!O2510&lt;Reference!$E$6),5,IF(AND('Client Info'!O2510&gt;=Reference!$E$6,'Client Info'!O2510&lt;Reference!$E$7),15,IF(Reference!$E$7&lt;='Client Info'!O2510,25))))</f>
        <v>0</v>
      </c>
      <c r="F2510" s="19">
        <f>IF(OR('Client Info'!R2510=Reference!$B$4,'Client Info'!R2510=Reference!$B$5,'Client Info'!R2510=Reference!$B$6),25,0)</f>
        <v>0</v>
      </c>
      <c r="G2510" s="19">
        <f t="shared" si="40"/>
        <v>0</v>
      </c>
      <c r="H2510" s="19">
        <v>0</v>
      </c>
    </row>
    <row r="2511" spans="2:8" x14ac:dyDescent="0.35">
      <c r="B2511" s="19">
        <f>'Client Info'!A2511</f>
        <v>0</v>
      </c>
      <c r="C2511" s="19" t="str">
        <f>(IF('Client Info'!M2511="","",(IF(YEARFRAC('Client Info'!M2511,Reference!$C$4)&lt;1,0,IF(AND(YEARFRAC('Client Info'!M2511,Reference!$C$4)&gt;=1,YEARFRAC('Client Info'!M2511,Reference!$C$4)&lt;=3),5,IF(AND(YEARFRAC('Client Info'!M2511,Reference!$C$4)&gt;=4,YEARFRAC('Client Info'!M2511,Reference!$C$4)&lt;=7),15,IF(YEARFRAC('Client Info'!M2511,Reference!$C$4)&gt;=8,25,IF(YEARFRAC('Client Info'!M2511,Reference!$C$4)=YEARFRAC('Client Info'!M2511,Reference!$C$4),0,0))))))))</f>
        <v/>
      </c>
      <c r="D2511" s="19">
        <f>IF(OR('Client Info'!J2511=Reference!$A$7),0,IF(OR(Reference!$A$5='Client Info'!J2511, 'Client Info'!J2511=Reference!$A$19,'Client Info'!J2511=Reference!$A$23,'Client Info'!J2511=Reference!$A$12),25, IF(OR('Client Info'!J2511=Reference!$A$6, 'Client Info'!J2511=Reference!$A$16),15, IF(OR('Client Info'!J2511=Reference!$A$4,'Client Info'!J2511=Reference!$A$13,'Client Info'!J2511=Reference!$A$17,),5,0))))</f>
        <v>0</v>
      </c>
      <c r="E2511" s="19">
        <f>IF('Client Info'!O2511&lt;Reference!$E$5,0,IF(AND('Client Info'!O2511&gt;=Reference!$E$5,'Client Info'!O2511&lt;Reference!$E$6),5,IF(AND('Client Info'!O2511&gt;=Reference!$E$6,'Client Info'!O2511&lt;Reference!$E$7),15,IF(Reference!$E$7&lt;='Client Info'!O2511,25))))</f>
        <v>0</v>
      </c>
      <c r="F2511" s="19">
        <f>IF(OR('Client Info'!R2511=Reference!$B$4,'Client Info'!R2511=Reference!$B$5,'Client Info'!R2511=Reference!$B$6),25,0)</f>
        <v>0</v>
      </c>
      <c r="G2511" s="19">
        <f t="shared" si="40"/>
        <v>0</v>
      </c>
      <c r="H2511" s="19">
        <v>0</v>
      </c>
    </row>
    <row r="2512" spans="2:8" x14ac:dyDescent="0.35">
      <c r="B2512" s="19">
        <f>'Client Info'!A2512</f>
        <v>0</v>
      </c>
      <c r="C2512" s="19" t="str">
        <f>(IF('Client Info'!M2512="","",(IF(YEARFRAC('Client Info'!M2512,Reference!$C$4)&lt;1,0,IF(AND(YEARFRAC('Client Info'!M2512,Reference!$C$4)&gt;=1,YEARFRAC('Client Info'!M2512,Reference!$C$4)&lt;=3),5,IF(AND(YEARFRAC('Client Info'!M2512,Reference!$C$4)&gt;=4,YEARFRAC('Client Info'!M2512,Reference!$C$4)&lt;=7),15,IF(YEARFRAC('Client Info'!M2512,Reference!$C$4)&gt;=8,25,IF(YEARFRAC('Client Info'!M2512,Reference!$C$4)=YEARFRAC('Client Info'!M2512,Reference!$C$4),0,0))))))))</f>
        <v/>
      </c>
      <c r="D2512" s="19">
        <f>IF(OR('Client Info'!J2512=Reference!$A$7),0,IF(OR(Reference!$A$5='Client Info'!J2512, 'Client Info'!J2512=Reference!$A$19,'Client Info'!J2512=Reference!$A$23,'Client Info'!J2512=Reference!$A$12),25, IF(OR('Client Info'!J2512=Reference!$A$6, 'Client Info'!J2512=Reference!$A$16),15, IF(OR('Client Info'!J2512=Reference!$A$4,'Client Info'!J2512=Reference!$A$13,'Client Info'!J2512=Reference!$A$17,),5,0))))</f>
        <v>0</v>
      </c>
      <c r="E2512" s="19">
        <f>IF('Client Info'!O2512&lt;Reference!$E$5,0,IF(AND('Client Info'!O2512&gt;=Reference!$E$5,'Client Info'!O2512&lt;Reference!$E$6),5,IF(AND('Client Info'!O2512&gt;=Reference!$E$6,'Client Info'!O2512&lt;Reference!$E$7),15,IF(Reference!$E$7&lt;='Client Info'!O2512,25))))</f>
        <v>0</v>
      </c>
      <c r="F2512" s="19">
        <f>IF(OR('Client Info'!R2512=Reference!$B$4,'Client Info'!R2512=Reference!$B$5,'Client Info'!R2512=Reference!$B$6),25,0)</f>
        <v>0</v>
      </c>
      <c r="G2512" s="19">
        <f t="shared" si="40"/>
        <v>0</v>
      </c>
      <c r="H2512" s="19">
        <v>0</v>
      </c>
    </row>
    <row r="2513" spans="2:8" x14ac:dyDescent="0.35">
      <c r="B2513" s="19">
        <f>'Client Info'!A2513</f>
        <v>0</v>
      </c>
      <c r="C2513" s="19" t="str">
        <f>(IF('Client Info'!M2513="","",(IF(YEARFRAC('Client Info'!M2513,Reference!$C$4)&lt;1,0,IF(AND(YEARFRAC('Client Info'!M2513,Reference!$C$4)&gt;=1,YEARFRAC('Client Info'!M2513,Reference!$C$4)&lt;=3),5,IF(AND(YEARFRAC('Client Info'!M2513,Reference!$C$4)&gt;=4,YEARFRAC('Client Info'!M2513,Reference!$C$4)&lt;=7),15,IF(YEARFRAC('Client Info'!M2513,Reference!$C$4)&gt;=8,25,IF(YEARFRAC('Client Info'!M2513,Reference!$C$4)=YEARFRAC('Client Info'!M2513,Reference!$C$4),0,0))))))))</f>
        <v/>
      </c>
      <c r="D2513" s="19">
        <f>IF(OR('Client Info'!J2513=Reference!$A$7),0,IF(OR(Reference!$A$5='Client Info'!J2513, 'Client Info'!J2513=Reference!$A$19,'Client Info'!J2513=Reference!$A$23,'Client Info'!J2513=Reference!$A$12),25, IF(OR('Client Info'!J2513=Reference!$A$6, 'Client Info'!J2513=Reference!$A$16),15, IF(OR('Client Info'!J2513=Reference!$A$4,'Client Info'!J2513=Reference!$A$13,'Client Info'!J2513=Reference!$A$17,),5,0))))</f>
        <v>0</v>
      </c>
      <c r="E2513" s="19">
        <f>IF('Client Info'!O2513&lt;Reference!$E$5,0,IF(AND('Client Info'!O2513&gt;=Reference!$E$5,'Client Info'!O2513&lt;Reference!$E$6),5,IF(AND('Client Info'!O2513&gt;=Reference!$E$6,'Client Info'!O2513&lt;Reference!$E$7),15,IF(Reference!$E$7&lt;='Client Info'!O2513,25))))</f>
        <v>0</v>
      </c>
      <c r="F2513" s="19">
        <f>IF(OR('Client Info'!R2513=Reference!$B$4,'Client Info'!R2513=Reference!$B$5,'Client Info'!R2513=Reference!$B$6),25,0)</f>
        <v>0</v>
      </c>
      <c r="G2513" s="19">
        <f t="shared" si="40"/>
        <v>0</v>
      </c>
      <c r="H2513" s="19">
        <v>0</v>
      </c>
    </row>
    <row r="2514" spans="2:8" x14ac:dyDescent="0.35">
      <c r="B2514" s="19">
        <f>'Client Info'!A2514</f>
        <v>0</v>
      </c>
      <c r="C2514" s="19" t="str">
        <f>(IF('Client Info'!M2514="","",(IF(YEARFRAC('Client Info'!M2514,Reference!$C$4)&lt;1,0,IF(AND(YEARFRAC('Client Info'!M2514,Reference!$C$4)&gt;=1,YEARFRAC('Client Info'!M2514,Reference!$C$4)&lt;=3),5,IF(AND(YEARFRAC('Client Info'!M2514,Reference!$C$4)&gt;=4,YEARFRAC('Client Info'!M2514,Reference!$C$4)&lt;=7),15,IF(YEARFRAC('Client Info'!M2514,Reference!$C$4)&gt;=8,25,IF(YEARFRAC('Client Info'!M2514,Reference!$C$4)=YEARFRAC('Client Info'!M2514,Reference!$C$4),0,0))))))))</f>
        <v/>
      </c>
      <c r="D2514" s="19">
        <f>IF(OR('Client Info'!J2514=Reference!$A$7),0,IF(OR(Reference!$A$5='Client Info'!J2514, 'Client Info'!J2514=Reference!$A$19,'Client Info'!J2514=Reference!$A$23,'Client Info'!J2514=Reference!$A$12),25, IF(OR('Client Info'!J2514=Reference!$A$6, 'Client Info'!J2514=Reference!$A$16),15, IF(OR('Client Info'!J2514=Reference!$A$4,'Client Info'!J2514=Reference!$A$13,'Client Info'!J2514=Reference!$A$17,),5,0))))</f>
        <v>0</v>
      </c>
      <c r="E2514" s="19">
        <f>IF('Client Info'!O2514&lt;Reference!$E$5,0,IF(AND('Client Info'!O2514&gt;=Reference!$E$5,'Client Info'!O2514&lt;Reference!$E$6),5,IF(AND('Client Info'!O2514&gt;=Reference!$E$6,'Client Info'!O2514&lt;Reference!$E$7),15,IF(Reference!$E$7&lt;='Client Info'!O2514,25))))</f>
        <v>0</v>
      </c>
      <c r="F2514" s="19">
        <f>IF(OR('Client Info'!R2514=Reference!$B$4,'Client Info'!R2514=Reference!$B$5,'Client Info'!R2514=Reference!$B$6),25,0)</f>
        <v>0</v>
      </c>
      <c r="G2514" s="19">
        <f t="shared" si="40"/>
        <v>0</v>
      </c>
      <c r="H2514" s="19">
        <v>0</v>
      </c>
    </row>
    <row r="2515" spans="2:8" x14ac:dyDescent="0.35">
      <c r="B2515" s="19">
        <f>'Client Info'!A2515</f>
        <v>0</v>
      </c>
      <c r="C2515" s="19" t="str">
        <f>(IF('Client Info'!M2515="","",(IF(YEARFRAC('Client Info'!M2515,Reference!$C$4)&lt;1,0,IF(AND(YEARFRAC('Client Info'!M2515,Reference!$C$4)&gt;=1,YEARFRAC('Client Info'!M2515,Reference!$C$4)&lt;=3),5,IF(AND(YEARFRAC('Client Info'!M2515,Reference!$C$4)&gt;=4,YEARFRAC('Client Info'!M2515,Reference!$C$4)&lt;=7),15,IF(YEARFRAC('Client Info'!M2515,Reference!$C$4)&gt;=8,25,IF(YEARFRAC('Client Info'!M2515,Reference!$C$4)=YEARFRAC('Client Info'!M2515,Reference!$C$4),0,0))))))))</f>
        <v/>
      </c>
      <c r="D2515" s="19">
        <f>IF(OR('Client Info'!J2515=Reference!$A$7),0,IF(OR(Reference!$A$5='Client Info'!J2515, 'Client Info'!J2515=Reference!$A$19,'Client Info'!J2515=Reference!$A$23,'Client Info'!J2515=Reference!$A$12),25, IF(OR('Client Info'!J2515=Reference!$A$6, 'Client Info'!J2515=Reference!$A$16),15, IF(OR('Client Info'!J2515=Reference!$A$4,'Client Info'!J2515=Reference!$A$13,'Client Info'!J2515=Reference!$A$17,),5,0))))</f>
        <v>0</v>
      </c>
      <c r="E2515" s="19">
        <f>IF('Client Info'!O2515&lt;Reference!$E$5,0,IF(AND('Client Info'!O2515&gt;=Reference!$E$5,'Client Info'!O2515&lt;Reference!$E$6),5,IF(AND('Client Info'!O2515&gt;=Reference!$E$6,'Client Info'!O2515&lt;Reference!$E$7),15,IF(Reference!$E$7&lt;='Client Info'!O2515,25))))</f>
        <v>0</v>
      </c>
      <c r="F2515" s="19">
        <f>IF(OR('Client Info'!R2515=Reference!$B$4,'Client Info'!R2515=Reference!$B$5,'Client Info'!R2515=Reference!$B$6),25,0)</f>
        <v>0</v>
      </c>
      <c r="G2515" s="19">
        <f t="shared" si="40"/>
        <v>0</v>
      </c>
      <c r="H2515" s="19">
        <v>0</v>
      </c>
    </row>
    <row r="2516" spans="2:8" x14ac:dyDescent="0.35">
      <c r="B2516" s="19">
        <f>'Client Info'!A2516</f>
        <v>0</v>
      </c>
      <c r="C2516" s="19" t="str">
        <f>(IF('Client Info'!M2516="","",(IF(YEARFRAC('Client Info'!M2516,Reference!$C$4)&lt;1,0,IF(AND(YEARFRAC('Client Info'!M2516,Reference!$C$4)&gt;=1,YEARFRAC('Client Info'!M2516,Reference!$C$4)&lt;=3),5,IF(AND(YEARFRAC('Client Info'!M2516,Reference!$C$4)&gt;=4,YEARFRAC('Client Info'!M2516,Reference!$C$4)&lt;=7),15,IF(YEARFRAC('Client Info'!M2516,Reference!$C$4)&gt;=8,25,IF(YEARFRAC('Client Info'!M2516,Reference!$C$4)=YEARFRAC('Client Info'!M2516,Reference!$C$4),0,0))))))))</f>
        <v/>
      </c>
      <c r="D2516" s="19">
        <f>IF(OR('Client Info'!J2516=Reference!$A$7),0,IF(OR(Reference!$A$5='Client Info'!J2516, 'Client Info'!J2516=Reference!$A$19,'Client Info'!J2516=Reference!$A$23,'Client Info'!J2516=Reference!$A$12),25, IF(OR('Client Info'!J2516=Reference!$A$6, 'Client Info'!J2516=Reference!$A$16),15, IF(OR('Client Info'!J2516=Reference!$A$4,'Client Info'!J2516=Reference!$A$13,'Client Info'!J2516=Reference!$A$17,),5,0))))</f>
        <v>0</v>
      </c>
      <c r="E2516" s="19">
        <f>IF('Client Info'!O2516&lt;Reference!$E$5,0,IF(AND('Client Info'!O2516&gt;=Reference!$E$5,'Client Info'!O2516&lt;Reference!$E$6),5,IF(AND('Client Info'!O2516&gt;=Reference!$E$6,'Client Info'!O2516&lt;Reference!$E$7),15,IF(Reference!$E$7&lt;='Client Info'!O2516,25))))</f>
        <v>0</v>
      </c>
      <c r="F2516" s="19">
        <f>IF(OR('Client Info'!R2516=Reference!$B$4,'Client Info'!R2516=Reference!$B$5,'Client Info'!R2516=Reference!$B$6),25,0)</f>
        <v>0</v>
      </c>
      <c r="G2516" s="19">
        <f t="shared" si="40"/>
        <v>0</v>
      </c>
      <c r="H2516" s="19">
        <v>0</v>
      </c>
    </row>
    <row r="2517" spans="2:8" x14ac:dyDescent="0.35">
      <c r="B2517" s="19">
        <f>'Client Info'!A2517</f>
        <v>0</v>
      </c>
      <c r="C2517" s="19" t="str">
        <f>(IF('Client Info'!M2517="","",(IF(YEARFRAC('Client Info'!M2517,Reference!$C$4)&lt;1,0,IF(AND(YEARFRAC('Client Info'!M2517,Reference!$C$4)&gt;=1,YEARFRAC('Client Info'!M2517,Reference!$C$4)&lt;=3),5,IF(AND(YEARFRAC('Client Info'!M2517,Reference!$C$4)&gt;=4,YEARFRAC('Client Info'!M2517,Reference!$C$4)&lt;=7),15,IF(YEARFRAC('Client Info'!M2517,Reference!$C$4)&gt;=8,25,IF(YEARFRAC('Client Info'!M2517,Reference!$C$4)=YEARFRAC('Client Info'!M2517,Reference!$C$4),0,0))))))))</f>
        <v/>
      </c>
      <c r="D2517" s="19">
        <f>IF(OR('Client Info'!J2517=Reference!$A$7),0,IF(OR(Reference!$A$5='Client Info'!J2517, 'Client Info'!J2517=Reference!$A$19,'Client Info'!J2517=Reference!$A$23,'Client Info'!J2517=Reference!$A$12),25, IF(OR('Client Info'!J2517=Reference!$A$6, 'Client Info'!J2517=Reference!$A$16),15, IF(OR('Client Info'!J2517=Reference!$A$4,'Client Info'!J2517=Reference!$A$13,'Client Info'!J2517=Reference!$A$17,),5,0))))</f>
        <v>0</v>
      </c>
      <c r="E2517" s="19">
        <f>IF('Client Info'!O2517&lt;Reference!$E$5,0,IF(AND('Client Info'!O2517&gt;=Reference!$E$5,'Client Info'!O2517&lt;Reference!$E$6),5,IF(AND('Client Info'!O2517&gt;=Reference!$E$6,'Client Info'!O2517&lt;Reference!$E$7),15,IF(Reference!$E$7&lt;='Client Info'!O2517,25))))</f>
        <v>0</v>
      </c>
      <c r="F2517" s="19">
        <f>IF(OR('Client Info'!R2517=Reference!$B$4,'Client Info'!R2517=Reference!$B$5,'Client Info'!R2517=Reference!$B$6),25,0)</f>
        <v>0</v>
      </c>
      <c r="G2517" s="19">
        <f t="shared" si="40"/>
        <v>0</v>
      </c>
      <c r="H2517" s="19">
        <v>0</v>
      </c>
    </row>
    <row r="2518" spans="2:8" x14ac:dyDescent="0.35">
      <c r="B2518" s="19">
        <f>'Client Info'!A2518</f>
        <v>0</v>
      </c>
      <c r="C2518" s="19" t="str">
        <f>(IF('Client Info'!M2518="","",(IF(YEARFRAC('Client Info'!M2518,Reference!$C$4)&lt;1,0,IF(AND(YEARFRAC('Client Info'!M2518,Reference!$C$4)&gt;=1,YEARFRAC('Client Info'!M2518,Reference!$C$4)&lt;=3),5,IF(AND(YEARFRAC('Client Info'!M2518,Reference!$C$4)&gt;=4,YEARFRAC('Client Info'!M2518,Reference!$C$4)&lt;=7),15,IF(YEARFRAC('Client Info'!M2518,Reference!$C$4)&gt;=8,25,IF(YEARFRAC('Client Info'!M2518,Reference!$C$4)=YEARFRAC('Client Info'!M2518,Reference!$C$4),0,0))))))))</f>
        <v/>
      </c>
      <c r="D2518" s="19">
        <f>IF(OR('Client Info'!J2518=Reference!$A$7),0,IF(OR(Reference!$A$5='Client Info'!J2518, 'Client Info'!J2518=Reference!$A$19,'Client Info'!J2518=Reference!$A$23,'Client Info'!J2518=Reference!$A$12),25, IF(OR('Client Info'!J2518=Reference!$A$6, 'Client Info'!J2518=Reference!$A$16),15, IF(OR('Client Info'!J2518=Reference!$A$4,'Client Info'!J2518=Reference!$A$13,'Client Info'!J2518=Reference!$A$17,),5,0))))</f>
        <v>0</v>
      </c>
      <c r="E2518" s="19">
        <f>IF('Client Info'!O2518&lt;Reference!$E$5,0,IF(AND('Client Info'!O2518&gt;=Reference!$E$5,'Client Info'!O2518&lt;Reference!$E$6),5,IF(AND('Client Info'!O2518&gt;=Reference!$E$6,'Client Info'!O2518&lt;Reference!$E$7),15,IF(Reference!$E$7&lt;='Client Info'!O2518,25))))</f>
        <v>0</v>
      </c>
      <c r="F2518" s="19">
        <f>IF(OR('Client Info'!R2518=Reference!$B$4,'Client Info'!R2518=Reference!$B$5,'Client Info'!R2518=Reference!$B$6),25,0)</f>
        <v>0</v>
      </c>
      <c r="G2518" s="19">
        <f t="shared" si="40"/>
        <v>0</v>
      </c>
      <c r="H2518" s="19">
        <v>0</v>
      </c>
    </row>
    <row r="2519" spans="2:8" x14ac:dyDescent="0.35">
      <c r="B2519" s="19">
        <f>'Client Info'!A2519</f>
        <v>0</v>
      </c>
      <c r="C2519" s="19" t="str">
        <f>(IF('Client Info'!M2519="","",(IF(YEARFRAC('Client Info'!M2519,Reference!$C$4)&lt;1,0,IF(AND(YEARFRAC('Client Info'!M2519,Reference!$C$4)&gt;=1,YEARFRAC('Client Info'!M2519,Reference!$C$4)&lt;=3),5,IF(AND(YEARFRAC('Client Info'!M2519,Reference!$C$4)&gt;=4,YEARFRAC('Client Info'!M2519,Reference!$C$4)&lt;=7),15,IF(YEARFRAC('Client Info'!M2519,Reference!$C$4)&gt;=8,25,IF(YEARFRAC('Client Info'!M2519,Reference!$C$4)=YEARFRAC('Client Info'!M2519,Reference!$C$4),0,0))))))))</f>
        <v/>
      </c>
      <c r="D2519" s="19">
        <f>IF(OR('Client Info'!J2519=Reference!$A$7),0,IF(OR(Reference!$A$5='Client Info'!J2519, 'Client Info'!J2519=Reference!$A$19,'Client Info'!J2519=Reference!$A$23,'Client Info'!J2519=Reference!$A$12),25, IF(OR('Client Info'!J2519=Reference!$A$6, 'Client Info'!J2519=Reference!$A$16),15, IF(OR('Client Info'!J2519=Reference!$A$4,'Client Info'!J2519=Reference!$A$13,'Client Info'!J2519=Reference!$A$17,),5,0))))</f>
        <v>0</v>
      </c>
      <c r="E2519" s="19">
        <f>IF('Client Info'!O2519&lt;Reference!$E$5,0,IF(AND('Client Info'!O2519&gt;=Reference!$E$5,'Client Info'!O2519&lt;Reference!$E$6),5,IF(AND('Client Info'!O2519&gt;=Reference!$E$6,'Client Info'!O2519&lt;Reference!$E$7),15,IF(Reference!$E$7&lt;='Client Info'!O2519,25))))</f>
        <v>0</v>
      </c>
      <c r="F2519" s="19">
        <f>IF(OR('Client Info'!R2519=Reference!$B$4,'Client Info'!R2519=Reference!$B$5,'Client Info'!R2519=Reference!$B$6),25,0)</f>
        <v>0</v>
      </c>
      <c r="G2519" s="19">
        <f t="shared" si="40"/>
        <v>0</v>
      </c>
      <c r="H2519" s="19">
        <v>0</v>
      </c>
    </row>
    <row r="2520" spans="2:8" x14ac:dyDescent="0.35">
      <c r="B2520" s="19">
        <f>'Client Info'!A2520</f>
        <v>0</v>
      </c>
      <c r="C2520" s="19" t="str">
        <f>(IF('Client Info'!M2520="","",(IF(YEARFRAC('Client Info'!M2520,Reference!$C$4)&lt;1,0,IF(AND(YEARFRAC('Client Info'!M2520,Reference!$C$4)&gt;=1,YEARFRAC('Client Info'!M2520,Reference!$C$4)&lt;=3),5,IF(AND(YEARFRAC('Client Info'!M2520,Reference!$C$4)&gt;=4,YEARFRAC('Client Info'!M2520,Reference!$C$4)&lt;=7),15,IF(YEARFRAC('Client Info'!M2520,Reference!$C$4)&gt;=8,25,IF(YEARFRAC('Client Info'!M2520,Reference!$C$4)=YEARFRAC('Client Info'!M2520,Reference!$C$4),0,0))))))))</f>
        <v/>
      </c>
      <c r="D2520" s="19">
        <f>IF(OR('Client Info'!J2520=Reference!$A$7),0,IF(OR(Reference!$A$5='Client Info'!J2520, 'Client Info'!J2520=Reference!$A$19,'Client Info'!J2520=Reference!$A$23,'Client Info'!J2520=Reference!$A$12),25, IF(OR('Client Info'!J2520=Reference!$A$6, 'Client Info'!J2520=Reference!$A$16),15, IF(OR('Client Info'!J2520=Reference!$A$4,'Client Info'!J2520=Reference!$A$13,'Client Info'!J2520=Reference!$A$17,),5,0))))</f>
        <v>0</v>
      </c>
      <c r="E2520" s="19">
        <f>IF('Client Info'!O2520&lt;Reference!$E$5,0,IF(AND('Client Info'!O2520&gt;=Reference!$E$5,'Client Info'!O2520&lt;Reference!$E$6),5,IF(AND('Client Info'!O2520&gt;=Reference!$E$6,'Client Info'!O2520&lt;Reference!$E$7),15,IF(Reference!$E$7&lt;='Client Info'!O2520,25))))</f>
        <v>0</v>
      </c>
      <c r="F2520" s="19">
        <f>IF(OR('Client Info'!R2520=Reference!$B$4,'Client Info'!R2520=Reference!$B$5,'Client Info'!R2520=Reference!$B$6),25,0)</f>
        <v>0</v>
      </c>
      <c r="G2520" s="19">
        <f t="shared" si="40"/>
        <v>0</v>
      </c>
      <c r="H2520" s="19">
        <v>0</v>
      </c>
    </row>
    <row r="2521" spans="2:8" x14ac:dyDescent="0.35">
      <c r="B2521" s="19">
        <f>'Client Info'!A2521</f>
        <v>0</v>
      </c>
      <c r="C2521" s="19" t="str">
        <f>(IF('Client Info'!M2521="","",(IF(YEARFRAC('Client Info'!M2521,Reference!$C$4)&lt;1,0,IF(AND(YEARFRAC('Client Info'!M2521,Reference!$C$4)&gt;=1,YEARFRAC('Client Info'!M2521,Reference!$C$4)&lt;=3),5,IF(AND(YEARFRAC('Client Info'!M2521,Reference!$C$4)&gt;=4,YEARFRAC('Client Info'!M2521,Reference!$C$4)&lt;=7),15,IF(YEARFRAC('Client Info'!M2521,Reference!$C$4)&gt;=8,25,IF(YEARFRAC('Client Info'!M2521,Reference!$C$4)=YEARFRAC('Client Info'!M2521,Reference!$C$4),0,0))))))))</f>
        <v/>
      </c>
      <c r="D2521" s="19">
        <f>IF(OR('Client Info'!J2521=Reference!$A$7),0,IF(OR(Reference!$A$5='Client Info'!J2521, 'Client Info'!J2521=Reference!$A$19,'Client Info'!J2521=Reference!$A$23,'Client Info'!J2521=Reference!$A$12),25, IF(OR('Client Info'!J2521=Reference!$A$6, 'Client Info'!J2521=Reference!$A$16),15, IF(OR('Client Info'!J2521=Reference!$A$4,'Client Info'!J2521=Reference!$A$13,'Client Info'!J2521=Reference!$A$17,),5,0))))</f>
        <v>0</v>
      </c>
      <c r="E2521" s="19">
        <f>IF('Client Info'!O2521&lt;Reference!$E$5,0,IF(AND('Client Info'!O2521&gt;=Reference!$E$5,'Client Info'!O2521&lt;Reference!$E$6),5,IF(AND('Client Info'!O2521&gt;=Reference!$E$6,'Client Info'!O2521&lt;Reference!$E$7),15,IF(Reference!$E$7&lt;='Client Info'!O2521,25))))</f>
        <v>0</v>
      </c>
      <c r="F2521" s="19">
        <f>IF(OR('Client Info'!R2521=Reference!$B$4,'Client Info'!R2521=Reference!$B$5,'Client Info'!R2521=Reference!$B$6),25,0)</f>
        <v>0</v>
      </c>
      <c r="G2521" s="19">
        <f t="shared" si="40"/>
        <v>0</v>
      </c>
      <c r="H2521" s="19">
        <v>0</v>
      </c>
    </row>
    <row r="2522" spans="2:8" x14ac:dyDescent="0.35">
      <c r="B2522" s="19">
        <f>'Client Info'!A2522</f>
        <v>0</v>
      </c>
      <c r="C2522" s="19" t="str">
        <f>(IF('Client Info'!M2522="","",(IF(YEARFRAC('Client Info'!M2522,Reference!$C$4)&lt;1,0,IF(AND(YEARFRAC('Client Info'!M2522,Reference!$C$4)&gt;=1,YEARFRAC('Client Info'!M2522,Reference!$C$4)&lt;=3),5,IF(AND(YEARFRAC('Client Info'!M2522,Reference!$C$4)&gt;=4,YEARFRAC('Client Info'!M2522,Reference!$C$4)&lt;=7),15,IF(YEARFRAC('Client Info'!M2522,Reference!$C$4)&gt;=8,25,IF(YEARFRAC('Client Info'!M2522,Reference!$C$4)=YEARFRAC('Client Info'!M2522,Reference!$C$4),0,0))))))))</f>
        <v/>
      </c>
      <c r="D2522" s="19">
        <f>IF(OR('Client Info'!J2522=Reference!$A$7),0,IF(OR(Reference!$A$5='Client Info'!J2522, 'Client Info'!J2522=Reference!$A$19,'Client Info'!J2522=Reference!$A$23,'Client Info'!J2522=Reference!$A$12),25, IF(OR('Client Info'!J2522=Reference!$A$6, 'Client Info'!J2522=Reference!$A$16),15, IF(OR('Client Info'!J2522=Reference!$A$4,'Client Info'!J2522=Reference!$A$13,'Client Info'!J2522=Reference!$A$17,),5,0))))</f>
        <v>0</v>
      </c>
      <c r="E2522" s="19">
        <f>IF('Client Info'!O2522&lt;Reference!$E$5,0,IF(AND('Client Info'!O2522&gt;=Reference!$E$5,'Client Info'!O2522&lt;Reference!$E$6),5,IF(AND('Client Info'!O2522&gt;=Reference!$E$6,'Client Info'!O2522&lt;Reference!$E$7),15,IF(Reference!$E$7&lt;='Client Info'!O2522,25))))</f>
        <v>0</v>
      </c>
      <c r="F2522" s="19">
        <f>IF(OR('Client Info'!R2522=Reference!$B$4,'Client Info'!R2522=Reference!$B$5,'Client Info'!R2522=Reference!$B$6),25,0)</f>
        <v>0</v>
      </c>
      <c r="G2522" s="19">
        <f t="shared" si="40"/>
        <v>0</v>
      </c>
      <c r="H2522" s="19">
        <v>0</v>
      </c>
    </row>
    <row r="2523" spans="2:8" x14ac:dyDescent="0.35">
      <c r="B2523" s="19">
        <f>'Client Info'!A2523</f>
        <v>0</v>
      </c>
      <c r="C2523" s="19" t="str">
        <f>(IF('Client Info'!M2523="","",(IF(YEARFRAC('Client Info'!M2523,Reference!$C$4)&lt;1,0,IF(AND(YEARFRAC('Client Info'!M2523,Reference!$C$4)&gt;=1,YEARFRAC('Client Info'!M2523,Reference!$C$4)&lt;=3),5,IF(AND(YEARFRAC('Client Info'!M2523,Reference!$C$4)&gt;=4,YEARFRAC('Client Info'!M2523,Reference!$C$4)&lt;=7),15,IF(YEARFRAC('Client Info'!M2523,Reference!$C$4)&gt;=8,25,IF(YEARFRAC('Client Info'!M2523,Reference!$C$4)=YEARFRAC('Client Info'!M2523,Reference!$C$4),0,0))))))))</f>
        <v/>
      </c>
      <c r="D2523" s="19">
        <f>IF(OR('Client Info'!J2523=Reference!$A$7),0,IF(OR(Reference!$A$5='Client Info'!J2523, 'Client Info'!J2523=Reference!$A$19,'Client Info'!J2523=Reference!$A$23,'Client Info'!J2523=Reference!$A$12),25, IF(OR('Client Info'!J2523=Reference!$A$6, 'Client Info'!J2523=Reference!$A$16),15, IF(OR('Client Info'!J2523=Reference!$A$4,'Client Info'!J2523=Reference!$A$13,'Client Info'!J2523=Reference!$A$17,),5,0))))</f>
        <v>0</v>
      </c>
      <c r="E2523" s="19">
        <f>IF('Client Info'!O2523&lt;Reference!$E$5,0,IF(AND('Client Info'!O2523&gt;=Reference!$E$5,'Client Info'!O2523&lt;Reference!$E$6),5,IF(AND('Client Info'!O2523&gt;=Reference!$E$6,'Client Info'!O2523&lt;Reference!$E$7),15,IF(Reference!$E$7&lt;='Client Info'!O2523,25))))</f>
        <v>0</v>
      </c>
      <c r="F2523" s="19">
        <f>IF(OR('Client Info'!R2523=Reference!$B$4,'Client Info'!R2523=Reference!$B$5,'Client Info'!R2523=Reference!$B$6),25,0)</f>
        <v>0</v>
      </c>
      <c r="G2523" s="19">
        <f t="shared" si="40"/>
        <v>0</v>
      </c>
      <c r="H2523" s="19">
        <v>0</v>
      </c>
    </row>
    <row r="2524" spans="2:8" x14ac:dyDescent="0.35">
      <c r="B2524" s="19">
        <f>'Client Info'!A2524</f>
        <v>0</v>
      </c>
      <c r="C2524" s="19" t="str">
        <f>(IF('Client Info'!M2524="","",(IF(YEARFRAC('Client Info'!M2524,Reference!$C$4)&lt;1,0,IF(AND(YEARFRAC('Client Info'!M2524,Reference!$C$4)&gt;=1,YEARFRAC('Client Info'!M2524,Reference!$C$4)&lt;=3),5,IF(AND(YEARFRAC('Client Info'!M2524,Reference!$C$4)&gt;=4,YEARFRAC('Client Info'!M2524,Reference!$C$4)&lt;=7),15,IF(YEARFRAC('Client Info'!M2524,Reference!$C$4)&gt;=8,25,IF(YEARFRAC('Client Info'!M2524,Reference!$C$4)=YEARFRAC('Client Info'!M2524,Reference!$C$4),0,0))))))))</f>
        <v/>
      </c>
      <c r="D2524" s="19">
        <f>IF(OR('Client Info'!J2524=Reference!$A$7),0,IF(OR(Reference!$A$5='Client Info'!J2524, 'Client Info'!J2524=Reference!$A$19,'Client Info'!J2524=Reference!$A$23,'Client Info'!J2524=Reference!$A$12),25, IF(OR('Client Info'!J2524=Reference!$A$6, 'Client Info'!J2524=Reference!$A$16),15, IF(OR('Client Info'!J2524=Reference!$A$4,'Client Info'!J2524=Reference!$A$13,'Client Info'!J2524=Reference!$A$17,),5,0))))</f>
        <v>0</v>
      </c>
      <c r="E2524" s="19">
        <f>IF('Client Info'!O2524&lt;Reference!$E$5,0,IF(AND('Client Info'!O2524&gt;=Reference!$E$5,'Client Info'!O2524&lt;Reference!$E$6),5,IF(AND('Client Info'!O2524&gt;=Reference!$E$6,'Client Info'!O2524&lt;Reference!$E$7),15,IF(Reference!$E$7&lt;='Client Info'!O2524,25))))</f>
        <v>0</v>
      </c>
      <c r="F2524" s="19">
        <f>IF(OR('Client Info'!R2524=Reference!$B$4,'Client Info'!R2524=Reference!$B$5,'Client Info'!R2524=Reference!$B$6),25,0)</f>
        <v>0</v>
      </c>
      <c r="G2524" s="19">
        <f t="shared" ref="G2524:G2587" si="41">SUM(C2524:F2524)</f>
        <v>0</v>
      </c>
      <c r="H2524" s="19">
        <v>0</v>
      </c>
    </row>
    <row r="2525" spans="2:8" x14ac:dyDescent="0.35">
      <c r="B2525" s="19">
        <f>'Client Info'!A2525</f>
        <v>0</v>
      </c>
      <c r="C2525" s="19" t="str">
        <f>(IF('Client Info'!M2525="","",(IF(YEARFRAC('Client Info'!M2525,Reference!$C$4)&lt;1,0,IF(AND(YEARFRAC('Client Info'!M2525,Reference!$C$4)&gt;=1,YEARFRAC('Client Info'!M2525,Reference!$C$4)&lt;=3),5,IF(AND(YEARFRAC('Client Info'!M2525,Reference!$C$4)&gt;=4,YEARFRAC('Client Info'!M2525,Reference!$C$4)&lt;=7),15,IF(YEARFRAC('Client Info'!M2525,Reference!$C$4)&gt;=8,25,IF(YEARFRAC('Client Info'!M2525,Reference!$C$4)=YEARFRAC('Client Info'!M2525,Reference!$C$4),0,0))))))))</f>
        <v/>
      </c>
      <c r="D2525" s="19">
        <f>IF(OR('Client Info'!J2525=Reference!$A$7),0,IF(OR(Reference!$A$5='Client Info'!J2525, 'Client Info'!J2525=Reference!$A$19,'Client Info'!J2525=Reference!$A$23,'Client Info'!J2525=Reference!$A$12),25, IF(OR('Client Info'!J2525=Reference!$A$6, 'Client Info'!J2525=Reference!$A$16),15, IF(OR('Client Info'!J2525=Reference!$A$4,'Client Info'!J2525=Reference!$A$13,'Client Info'!J2525=Reference!$A$17,),5,0))))</f>
        <v>0</v>
      </c>
      <c r="E2525" s="19">
        <f>IF('Client Info'!O2525&lt;Reference!$E$5,0,IF(AND('Client Info'!O2525&gt;=Reference!$E$5,'Client Info'!O2525&lt;Reference!$E$6),5,IF(AND('Client Info'!O2525&gt;=Reference!$E$6,'Client Info'!O2525&lt;Reference!$E$7),15,IF(Reference!$E$7&lt;='Client Info'!O2525,25))))</f>
        <v>0</v>
      </c>
      <c r="F2525" s="19">
        <f>IF(OR('Client Info'!R2525=Reference!$B$4,'Client Info'!R2525=Reference!$B$5,'Client Info'!R2525=Reference!$B$6),25,0)</f>
        <v>0</v>
      </c>
      <c r="G2525" s="19">
        <f t="shared" si="41"/>
        <v>0</v>
      </c>
      <c r="H2525" s="19">
        <v>0</v>
      </c>
    </row>
    <row r="2526" spans="2:8" x14ac:dyDescent="0.35">
      <c r="B2526" s="19">
        <f>'Client Info'!A2526</f>
        <v>0</v>
      </c>
      <c r="C2526" s="19" t="str">
        <f>(IF('Client Info'!M2526="","",(IF(YEARFRAC('Client Info'!M2526,Reference!$C$4)&lt;1,0,IF(AND(YEARFRAC('Client Info'!M2526,Reference!$C$4)&gt;=1,YEARFRAC('Client Info'!M2526,Reference!$C$4)&lt;=3),5,IF(AND(YEARFRAC('Client Info'!M2526,Reference!$C$4)&gt;=4,YEARFRAC('Client Info'!M2526,Reference!$C$4)&lt;=7),15,IF(YEARFRAC('Client Info'!M2526,Reference!$C$4)&gt;=8,25,IF(YEARFRAC('Client Info'!M2526,Reference!$C$4)=YEARFRAC('Client Info'!M2526,Reference!$C$4),0,0))))))))</f>
        <v/>
      </c>
      <c r="D2526" s="19">
        <f>IF(OR('Client Info'!J2526=Reference!$A$7),0,IF(OR(Reference!$A$5='Client Info'!J2526, 'Client Info'!J2526=Reference!$A$19,'Client Info'!J2526=Reference!$A$23,'Client Info'!J2526=Reference!$A$12),25, IF(OR('Client Info'!J2526=Reference!$A$6, 'Client Info'!J2526=Reference!$A$16),15, IF(OR('Client Info'!J2526=Reference!$A$4,'Client Info'!J2526=Reference!$A$13,'Client Info'!J2526=Reference!$A$17,),5,0))))</f>
        <v>0</v>
      </c>
      <c r="E2526" s="19">
        <f>IF('Client Info'!O2526&lt;Reference!$E$5,0,IF(AND('Client Info'!O2526&gt;=Reference!$E$5,'Client Info'!O2526&lt;Reference!$E$6),5,IF(AND('Client Info'!O2526&gt;=Reference!$E$6,'Client Info'!O2526&lt;Reference!$E$7),15,IF(Reference!$E$7&lt;='Client Info'!O2526,25))))</f>
        <v>0</v>
      </c>
      <c r="F2526" s="19">
        <f>IF(OR('Client Info'!R2526=Reference!$B$4,'Client Info'!R2526=Reference!$B$5,'Client Info'!R2526=Reference!$B$6),25,0)</f>
        <v>0</v>
      </c>
      <c r="G2526" s="19">
        <f t="shared" si="41"/>
        <v>0</v>
      </c>
      <c r="H2526" s="19">
        <v>0</v>
      </c>
    </row>
    <row r="2527" spans="2:8" x14ac:dyDescent="0.35">
      <c r="B2527" s="19">
        <f>'Client Info'!A2527</f>
        <v>0</v>
      </c>
      <c r="C2527" s="19" t="str">
        <f>(IF('Client Info'!M2527="","",(IF(YEARFRAC('Client Info'!M2527,Reference!$C$4)&lt;1,0,IF(AND(YEARFRAC('Client Info'!M2527,Reference!$C$4)&gt;=1,YEARFRAC('Client Info'!M2527,Reference!$C$4)&lt;=3),5,IF(AND(YEARFRAC('Client Info'!M2527,Reference!$C$4)&gt;=4,YEARFRAC('Client Info'!M2527,Reference!$C$4)&lt;=7),15,IF(YEARFRAC('Client Info'!M2527,Reference!$C$4)&gt;=8,25,IF(YEARFRAC('Client Info'!M2527,Reference!$C$4)=YEARFRAC('Client Info'!M2527,Reference!$C$4),0,0))))))))</f>
        <v/>
      </c>
      <c r="D2527" s="19">
        <f>IF(OR('Client Info'!J2527=Reference!$A$7),0,IF(OR(Reference!$A$5='Client Info'!J2527, 'Client Info'!J2527=Reference!$A$19,'Client Info'!J2527=Reference!$A$23,'Client Info'!J2527=Reference!$A$12),25, IF(OR('Client Info'!J2527=Reference!$A$6, 'Client Info'!J2527=Reference!$A$16),15, IF(OR('Client Info'!J2527=Reference!$A$4,'Client Info'!J2527=Reference!$A$13,'Client Info'!J2527=Reference!$A$17,),5,0))))</f>
        <v>0</v>
      </c>
      <c r="E2527" s="19">
        <f>IF('Client Info'!O2527&lt;Reference!$E$5,0,IF(AND('Client Info'!O2527&gt;=Reference!$E$5,'Client Info'!O2527&lt;Reference!$E$6),5,IF(AND('Client Info'!O2527&gt;=Reference!$E$6,'Client Info'!O2527&lt;Reference!$E$7),15,IF(Reference!$E$7&lt;='Client Info'!O2527,25))))</f>
        <v>0</v>
      </c>
      <c r="F2527" s="19">
        <f>IF(OR('Client Info'!R2527=Reference!$B$4,'Client Info'!R2527=Reference!$B$5,'Client Info'!R2527=Reference!$B$6),25,0)</f>
        <v>0</v>
      </c>
      <c r="G2527" s="19">
        <f t="shared" si="41"/>
        <v>0</v>
      </c>
      <c r="H2527" s="19">
        <v>0</v>
      </c>
    </row>
    <row r="2528" spans="2:8" x14ac:dyDescent="0.35">
      <c r="B2528" s="19">
        <f>'Client Info'!A2528</f>
        <v>0</v>
      </c>
      <c r="C2528" s="19" t="str">
        <f>(IF('Client Info'!M2528="","",(IF(YEARFRAC('Client Info'!M2528,Reference!$C$4)&lt;1,0,IF(AND(YEARFRAC('Client Info'!M2528,Reference!$C$4)&gt;=1,YEARFRAC('Client Info'!M2528,Reference!$C$4)&lt;=3),5,IF(AND(YEARFRAC('Client Info'!M2528,Reference!$C$4)&gt;=4,YEARFRAC('Client Info'!M2528,Reference!$C$4)&lt;=7),15,IF(YEARFRAC('Client Info'!M2528,Reference!$C$4)&gt;=8,25,IF(YEARFRAC('Client Info'!M2528,Reference!$C$4)=YEARFRAC('Client Info'!M2528,Reference!$C$4),0,0))))))))</f>
        <v/>
      </c>
      <c r="D2528" s="19">
        <f>IF(OR('Client Info'!J2528=Reference!$A$7),0,IF(OR(Reference!$A$5='Client Info'!J2528, 'Client Info'!J2528=Reference!$A$19,'Client Info'!J2528=Reference!$A$23,'Client Info'!J2528=Reference!$A$12),25, IF(OR('Client Info'!J2528=Reference!$A$6, 'Client Info'!J2528=Reference!$A$16),15, IF(OR('Client Info'!J2528=Reference!$A$4,'Client Info'!J2528=Reference!$A$13,'Client Info'!J2528=Reference!$A$17,),5,0))))</f>
        <v>0</v>
      </c>
      <c r="E2528" s="19">
        <f>IF('Client Info'!O2528&lt;Reference!$E$5,0,IF(AND('Client Info'!O2528&gt;=Reference!$E$5,'Client Info'!O2528&lt;Reference!$E$6),5,IF(AND('Client Info'!O2528&gt;=Reference!$E$6,'Client Info'!O2528&lt;Reference!$E$7),15,IF(Reference!$E$7&lt;='Client Info'!O2528,25))))</f>
        <v>0</v>
      </c>
      <c r="F2528" s="19">
        <f>IF(OR('Client Info'!R2528=Reference!$B$4,'Client Info'!R2528=Reference!$B$5,'Client Info'!R2528=Reference!$B$6),25,0)</f>
        <v>0</v>
      </c>
      <c r="G2528" s="19">
        <f t="shared" si="41"/>
        <v>0</v>
      </c>
      <c r="H2528" s="19">
        <v>0</v>
      </c>
    </row>
    <row r="2529" spans="2:8" x14ac:dyDescent="0.35">
      <c r="B2529" s="19">
        <f>'Client Info'!A2529</f>
        <v>0</v>
      </c>
      <c r="C2529" s="19" t="str">
        <f>(IF('Client Info'!M2529="","",(IF(YEARFRAC('Client Info'!M2529,Reference!$C$4)&lt;1,0,IF(AND(YEARFRAC('Client Info'!M2529,Reference!$C$4)&gt;=1,YEARFRAC('Client Info'!M2529,Reference!$C$4)&lt;=3),5,IF(AND(YEARFRAC('Client Info'!M2529,Reference!$C$4)&gt;=4,YEARFRAC('Client Info'!M2529,Reference!$C$4)&lt;=7),15,IF(YEARFRAC('Client Info'!M2529,Reference!$C$4)&gt;=8,25,IF(YEARFRAC('Client Info'!M2529,Reference!$C$4)=YEARFRAC('Client Info'!M2529,Reference!$C$4),0,0))))))))</f>
        <v/>
      </c>
      <c r="D2529" s="19">
        <f>IF(OR('Client Info'!J2529=Reference!$A$7),0,IF(OR(Reference!$A$5='Client Info'!J2529, 'Client Info'!J2529=Reference!$A$19,'Client Info'!J2529=Reference!$A$23,'Client Info'!J2529=Reference!$A$12),25, IF(OR('Client Info'!J2529=Reference!$A$6, 'Client Info'!J2529=Reference!$A$16),15, IF(OR('Client Info'!J2529=Reference!$A$4,'Client Info'!J2529=Reference!$A$13,'Client Info'!J2529=Reference!$A$17,),5,0))))</f>
        <v>0</v>
      </c>
      <c r="E2529" s="19">
        <f>IF('Client Info'!O2529&lt;Reference!$E$5,0,IF(AND('Client Info'!O2529&gt;=Reference!$E$5,'Client Info'!O2529&lt;Reference!$E$6),5,IF(AND('Client Info'!O2529&gt;=Reference!$E$6,'Client Info'!O2529&lt;Reference!$E$7),15,IF(Reference!$E$7&lt;='Client Info'!O2529,25))))</f>
        <v>0</v>
      </c>
      <c r="F2529" s="19">
        <f>IF(OR('Client Info'!R2529=Reference!$B$4,'Client Info'!R2529=Reference!$B$5,'Client Info'!R2529=Reference!$B$6),25,0)</f>
        <v>0</v>
      </c>
      <c r="G2529" s="19">
        <f t="shared" si="41"/>
        <v>0</v>
      </c>
      <c r="H2529" s="19">
        <v>0</v>
      </c>
    </row>
    <row r="2530" spans="2:8" x14ac:dyDescent="0.35">
      <c r="B2530" s="19">
        <f>'Client Info'!A2530</f>
        <v>0</v>
      </c>
      <c r="C2530" s="19" t="str">
        <f>(IF('Client Info'!M2530="","",(IF(YEARFRAC('Client Info'!M2530,Reference!$C$4)&lt;1,0,IF(AND(YEARFRAC('Client Info'!M2530,Reference!$C$4)&gt;=1,YEARFRAC('Client Info'!M2530,Reference!$C$4)&lt;=3),5,IF(AND(YEARFRAC('Client Info'!M2530,Reference!$C$4)&gt;=4,YEARFRAC('Client Info'!M2530,Reference!$C$4)&lt;=7),15,IF(YEARFRAC('Client Info'!M2530,Reference!$C$4)&gt;=8,25,IF(YEARFRAC('Client Info'!M2530,Reference!$C$4)=YEARFRAC('Client Info'!M2530,Reference!$C$4),0,0))))))))</f>
        <v/>
      </c>
      <c r="D2530" s="19">
        <f>IF(OR('Client Info'!J2530=Reference!$A$7),0,IF(OR(Reference!$A$5='Client Info'!J2530, 'Client Info'!J2530=Reference!$A$19,'Client Info'!J2530=Reference!$A$23,'Client Info'!J2530=Reference!$A$12),25, IF(OR('Client Info'!J2530=Reference!$A$6, 'Client Info'!J2530=Reference!$A$16),15, IF(OR('Client Info'!J2530=Reference!$A$4,'Client Info'!J2530=Reference!$A$13,'Client Info'!J2530=Reference!$A$17,),5,0))))</f>
        <v>0</v>
      </c>
      <c r="E2530" s="19">
        <f>IF('Client Info'!O2530&lt;Reference!$E$5,0,IF(AND('Client Info'!O2530&gt;=Reference!$E$5,'Client Info'!O2530&lt;Reference!$E$6),5,IF(AND('Client Info'!O2530&gt;=Reference!$E$6,'Client Info'!O2530&lt;Reference!$E$7),15,IF(Reference!$E$7&lt;='Client Info'!O2530,25))))</f>
        <v>0</v>
      </c>
      <c r="F2530" s="19">
        <f>IF(OR('Client Info'!R2530=Reference!$B$4,'Client Info'!R2530=Reference!$B$5,'Client Info'!R2530=Reference!$B$6),25,0)</f>
        <v>0</v>
      </c>
      <c r="G2530" s="19">
        <f t="shared" si="41"/>
        <v>0</v>
      </c>
      <c r="H2530" s="19">
        <v>0</v>
      </c>
    </row>
    <row r="2531" spans="2:8" x14ac:dyDescent="0.35">
      <c r="B2531" s="19">
        <f>'Client Info'!A2531</f>
        <v>0</v>
      </c>
      <c r="C2531" s="19" t="str">
        <f>(IF('Client Info'!M2531="","",(IF(YEARFRAC('Client Info'!M2531,Reference!$C$4)&lt;1,0,IF(AND(YEARFRAC('Client Info'!M2531,Reference!$C$4)&gt;=1,YEARFRAC('Client Info'!M2531,Reference!$C$4)&lt;=3),5,IF(AND(YEARFRAC('Client Info'!M2531,Reference!$C$4)&gt;=4,YEARFRAC('Client Info'!M2531,Reference!$C$4)&lt;=7),15,IF(YEARFRAC('Client Info'!M2531,Reference!$C$4)&gt;=8,25,IF(YEARFRAC('Client Info'!M2531,Reference!$C$4)=YEARFRAC('Client Info'!M2531,Reference!$C$4),0,0))))))))</f>
        <v/>
      </c>
      <c r="D2531" s="19">
        <f>IF(OR('Client Info'!J2531=Reference!$A$7),0,IF(OR(Reference!$A$5='Client Info'!J2531, 'Client Info'!J2531=Reference!$A$19,'Client Info'!J2531=Reference!$A$23,'Client Info'!J2531=Reference!$A$12),25, IF(OR('Client Info'!J2531=Reference!$A$6, 'Client Info'!J2531=Reference!$A$16),15, IF(OR('Client Info'!J2531=Reference!$A$4,'Client Info'!J2531=Reference!$A$13,'Client Info'!J2531=Reference!$A$17,),5,0))))</f>
        <v>0</v>
      </c>
      <c r="E2531" s="19">
        <f>IF('Client Info'!O2531&lt;Reference!$E$5,0,IF(AND('Client Info'!O2531&gt;=Reference!$E$5,'Client Info'!O2531&lt;Reference!$E$6),5,IF(AND('Client Info'!O2531&gt;=Reference!$E$6,'Client Info'!O2531&lt;Reference!$E$7),15,IF(Reference!$E$7&lt;='Client Info'!O2531,25))))</f>
        <v>0</v>
      </c>
      <c r="F2531" s="19">
        <f>IF(OR('Client Info'!R2531=Reference!$B$4,'Client Info'!R2531=Reference!$B$5,'Client Info'!R2531=Reference!$B$6),25,0)</f>
        <v>0</v>
      </c>
      <c r="G2531" s="19">
        <f t="shared" si="41"/>
        <v>0</v>
      </c>
      <c r="H2531" s="19">
        <v>0</v>
      </c>
    </row>
    <row r="2532" spans="2:8" x14ac:dyDescent="0.35">
      <c r="B2532" s="19">
        <f>'Client Info'!A2532</f>
        <v>0</v>
      </c>
      <c r="C2532" s="19" t="str">
        <f>(IF('Client Info'!M2532="","",(IF(YEARFRAC('Client Info'!M2532,Reference!$C$4)&lt;1,0,IF(AND(YEARFRAC('Client Info'!M2532,Reference!$C$4)&gt;=1,YEARFRAC('Client Info'!M2532,Reference!$C$4)&lt;=3),5,IF(AND(YEARFRAC('Client Info'!M2532,Reference!$C$4)&gt;=4,YEARFRAC('Client Info'!M2532,Reference!$C$4)&lt;=7),15,IF(YEARFRAC('Client Info'!M2532,Reference!$C$4)&gt;=8,25,IF(YEARFRAC('Client Info'!M2532,Reference!$C$4)=YEARFRAC('Client Info'!M2532,Reference!$C$4),0,0))))))))</f>
        <v/>
      </c>
      <c r="D2532" s="19">
        <f>IF(OR('Client Info'!J2532=Reference!$A$7),0,IF(OR(Reference!$A$5='Client Info'!J2532, 'Client Info'!J2532=Reference!$A$19,'Client Info'!J2532=Reference!$A$23,'Client Info'!J2532=Reference!$A$12),25, IF(OR('Client Info'!J2532=Reference!$A$6, 'Client Info'!J2532=Reference!$A$16),15, IF(OR('Client Info'!J2532=Reference!$A$4,'Client Info'!J2532=Reference!$A$13,'Client Info'!J2532=Reference!$A$17,),5,0))))</f>
        <v>0</v>
      </c>
      <c r="E2532" s="19">
        <f>IF('Client Info'!O2532&lt;Reference!$E$5,0,IF(AND('Client Info'!O2532&gt;=Reference!$E$5,'Client Info'!O2532&lt;Reference!$E$6),5,IF(AND('Client Info'!O2532&gt;=Reference!$E$6,'Client Info'!O2532&lt;Reference!$E$7),15,IF(Reference!$E$7&lt;='Client Info'!O2532,25))))</f>
        <v>0</v>
      </c>
      <c r="F2532" s="19">
        <f>IF(OR('Client Info'!R2532=Reference!$B$4,'Client Info'!R2532=Reference!$B$5,'Client Info'!R2532=Reference!$B$6),25,0)</f>
        <v>0</v>
      </c>
      <c r="G2532" s="19">
        <f t="shared" si="41"/>
        <v>0</v>
      </c>
      <c r="H2532" s="19">
        <v>0</v>
      </c>
    </row>
    <row r="2533" spans="2:8" x14ac:dyDescent="0.35">
      <c r="B2533" s="19">
        <f>'Client Info'!A2533</f>
        <v>0</v>
      </c>
      <c r="C2533" s="19" t="str">
        <f>(IF('Client Info'!M2533="","",(IF(YEARFRAC('Client Info'!M2533,Reference!$C$4)&lt;1,0,IF(AND(YEARFRAC('Client Info'!M2533,Reference!$C$4)&gt;=1,YEARFRAC('Client Info'!M2533,Reference!$C$4)&lt;=3),5,IF(AND(YEARFRAC('Client Info'!M2533,Reference!$C$4)&gt;=4,YEARFRAC('Client Info'!M2533,Reference!$C$4)&lt;=7),15,IF(YEARFRAC('Client Info'!M2533,Reference!$C$4)&gt;=8,25,IF(YEARFRAC('Client Info'!M2533,Reference!$C$4)=YEARFRAC('Client Info'!M2533,Reference!$C$4),0,0))))))))</f>
        <v/>
      </c>
      <c r="D2533" s="19">
        <f>IF(OR('Client Info'!J2533=Reference!$A$7),0,IF(OR(Reference!$A$5='Client Info'!J2533, 'Client Info'!J2533=Reference!$A$19,'Client Info'!J2533=Reference!$A$23,'Client Info'!J2533=Reference!$A$12),25, IF(OR('Client Info'!J2533=Reference!$A$6, 'Client Info'!J2533=Reference!$A$16),15, IF(OR('Client Info'!J2533=Reference!$A$4,'Client Info'!J2533=Reference!$A$13,'Client Info'!J2533=Reference!$A$17,),5,0))))</f>
        <v>0</v>
      </c>
      <c r="E2533" s="19">
        <f>IF('Client Info'!O2533&lt;Reference!$E$5,0,IF(AND('Client Info'!O2533&gt;=Reference!$E$5,'Client Info'!O2533&lt;Reference!$E$6),5,IF(AND('Client Info'!O2533&gt;=Reference!$E$6,'Client Info'!O2533&lt;Reference!$E$7),15,IF(Reference!$E$7&lt;='Client Info'!O2533,25))))</f>
        <v>0</v>
      </c>
      <c r="F2533" s="19">
        <f>IF(OR('Client Info'!R2533=Reference!$B$4,'Client Info'!R2533=Reference!$B$5,'Client Info'!R2533=Reference!$B$6),25,0)</f>
        <v>0</v>
      </c>
      <c r="G2533" s="19">
        <f t="shared" si="41"/>
        <v>0</v>
      </c>
      <c r="H2533" s="19">
        <v>0</v>
      </c>
    </row>
    <row r="2534" spans="2:8" x14ac:dyDescent="0.35">
      <c r="B2534" s="19">
        <f>'Client Info'!A2534</f>
        <v>0</v>
      </c>
      <c r="C2534" s="19" t="str">
        <f>(IF('Client Info'!M2534="","",(IF(YEARFRAC('Client Info'!M2534,Reference!$C$4)&lt;1,0,IF(AND(YEARFRAC('Client Info'!M2534,Reference!$C$4)&gt;=1,YEARFRAC('Client Info'!M2534,Reference!$C$4)&lt;=3),5,IF(AND(YEARFRAC('Client Info'!M2534,Reference!$C$4)&gt;=4,YEARFRAC('Client Info'!M2534,Reference!$C$4)&lt;=7),15,IF(YEARFRAC('Client Info'!M2534,Reference!$C$4)&gt;=8,25,IF(YEARFRAC('Client Info'!M2534,Reference!$C$4)=YEARFRAC('Client Info'!M2534,Reference!$C$4),0,0))))))))</f>
        <v/>
      </c>
      <c r="D2534" s="19">
        <f>IF(OR('Client Info'!J2534=Reference!$A$7),0,IF(OR(Reference!$A$5='Client Info'!J2534, 'Client Info'!J2534=Reference!$A$19,'Client Info'!J2534=Reference!$A$23,'Client Info'!J2534=Reference!$A$12),25, IF(OR('Client Info'!J2534=Reference!$A$6, 'Client Info'!J2534=Reference!$A$16),15, IF(OR('Client Info'!J2534=Reference!$A$4,'Client Info'!J2534=Reference!$A$13,'Client Info'!J2534=Reference!$A$17,),5,0))))</f>
        <v>0</v>
      </c>
      <c r="E2534" s="19">
        <f>IF('Client Info'!O2534&lt;Reference!$E$5,0,IF(AND('Client Info'!O2534&gt;=Reference!$E$5,'Client Info'!O2534&lt;Reference!$E$6),5,IF(AND('Client Info'!O2534&gt;=Reference!$E$6,'Client Info'!O2534&lt;Reference!$E$7),15,IF(Reference!$E$7&lt;='Client Info'!O2534,25))))</f>
        <v>0</v>
      </c>
      <c r="F2534" s="19">
        <f>IF(OR('Client Info'!R2534=Reference!$B$4,'Client Info'!R2534=Reference!$B$5,'Client Info'!R2534=Reference!$B$6),25,0)</f>
        <v>0</v>
      </c>
      <c r="G2534" s="19">
        <f t="shared" si="41"/>
        <v>0</v>
      </c>
      <c r="H2534" s="19">
        <v>0</v>
      </c>
    </row>
    <row r="2535" spans="2:8" x14ac:dyDescent="0.35">
      <c r="B2535" s="19">
        <f>'Client Info'!A2535</f>
        <v>0</v>
      </c>
      <c r="C2535" s="19" t="str">
        <f>(IF('Client Info'!M2535="","",(IF(YEARFRAC('Client Info'!M2535,Reference!$C$4)&lt;1,0,IF(AND(YEARFRAC('Client Info'!M2535,Reference!$C$4)&gt;=1,YEARFRAC('Client Info'!M2535,Reference!$C$4)&lt;=3),5,IF(AND(YEARFRAC('Client Info'!M2535,Reference!$C$4)&gt;=4,YEARFRAC('Client Info'!M2535,Reference!$C$4)&lt;=7),15,IF(YEARFRAC('Client Info'!M2535,Reference!$C$4)&gt;=8,25,IF(YEARFRAC('Client Info'!M2535,Reference!$C$4)=YEARFRAC('Client Info'!M2535,Reference!$C$4),0,0))))))))</f>
        <v/>
      </c>
      <c r="D2535" s="19">
        <f>IF(OR('Client Info'!J2535=Reference!$A$7),0,IF(OR(Reference!$A$5='Client Info'!J2535, 'Client Info'!J2535=Reference!$A$19,'Client Info'!J2535=Reference!$A$23,'Client Info'!J2535=Reference!$A$12),25, IF(OR('Client Info'!J2535=Reference!$A$6, 'Client Info'!J2535=Reference!$A$16),15, IF(OR('Client Info'!J2535=Reference!$A$4,'Client Info'!J2535=Reference!$A$13,'Client Info'!J2535=Reference!$A$17,),5,0))))</f>
        <v>0</v>
      </c>
      <c r="E2535" s="19">
        <f>IF('Client Info'!O2535&lt;Reference!$E$5,0,IF(AND('Client Info'!O2535&gt;=Reference!$E$5,'Client Info'!O2535&lt;Reference!$E$6),5,IF(AND('Client Info'!O2535&gt;=Reference!$E$6,'Client Info'!O2535&lt;Reference!$E$7),15,IF(Reference!$E$7&lt;='Client Info'!O2535,25))))</f>
        <v>0</v>
      </c>
      <c r="F2535" s="19">
        <f>IF(OR('Client Info'!R2535=Reference!$B$4,'Client Info'!R2535=Reference!$B$5,'Client Info'!R2535=Reference!$B$6),25,0)</f>
        <v>0</v>
      </c>
      <c r="G2535" s="19">
        <f t="shared" si="41"/>
        <v>0</v>
      </c>
      <c r="H2535" s="19">
        <v>0</v>
      </c>
    </row>
    <row r="2536" spans="2:8" x14ac:dyDescent="0.35">
      <c r="B2536" s="19">
        <f>'Client Info'!A2536</f>
        <v>0</v>
      </c>
      <c r="C2536" s="19" t="str">
        <f>(IF('Client Info'!M2536="","",(IF(YEARFRAC('Client Info'!M2536,Reference!$C$4)&lt;1,0,IF(AND(YEARFRAC('Client Info'!M2536,Reference!$C$4)&gt;=1,YEARFRAC('Client Info'!M2536,Reference!$C$4)&lt;=3),5,IF(AND(YEARFRAC('Client Info'!M2536,Reference!$C$4)&gt;=4,YEARFRAC('Client Info'!M2536,Reference!$C$4)&lt;=7),15,IF(YEARFRAC('Client Info'!M2536,Reference!$C$4)&gt;=8,25,IF(YEARFRAC('Client Info'!M2536,Reference!$C$4)=YEARFRAC('Client Info'!M2536,Reference!$C$4),0,0))))))))</f>
        <v/>
      </c>
      <c r="D2536" s="19">
        <f>IF(OR('Client Info'!J2536=Reference!$A$7),0,IF(OR(Reference!$A$5='Client Info'!J2536, 'Client Info'!J2536=Reference!$A$19,'Client Info'!J2536=Reference!$A$23,'Client Info'!J2536=Reference!$A$12),25, IF(OR('Client Info'!J2536=Reference!$A$6, 'Client Info'!J2536=Reference!$A$16),15, IF(OR('Client Info'!J2536=Reference!$A$4,'Client Info'!J2536=Reference!$A$13,'Client Info'!J2536=Reference!$A$17,),5,0))))</f>
        <v>0</v>
      </c>
      <c r="E2536" s="19">
        <f>IF('Client Info'!O2536&lt;Reference!$E$5,0,IF(AND('Client Info'!O2536&gt;=Reference!$E$5,'Client Info'!O2536&lt;Reference!$E$6),5,IF(AND('Client Info'!O2536&gt;=Reference!$E$6,'Client Info'!O2536&lt;Reference!$E$7),15,IF(Reference!$E$7&lt;='Client Info'!O2536,25))))</f>
        <v>0</v>
      </c>
      <c r="F2536" s="19">
        <f>IF(OR('Client Info'!R2536=Reference!$B$4,'Client Info'!R2536=Reference!$B$5,'Client Info'!R2536=Reference!$B$6),25,0)</f>
        <v>0</v>
      </c>
      <c r="G2536" s="19">
        <f t="shared" si="41"/>
        <v>0</v>
      </c>
      <c r="H2536" s="19">
        <v>0</v>
      </c>
    </row>
    <row r="2537" spans="2:8" x14ac:dyDescent="0.35">
      <c r="B2537" s="19">
        <f>'Client Info'!A2537</f>
        <v>0</v>
      </c>
      <c r="C2537" s="19" t="str">
        <f>(IF('Client Info'!M2537="","",(IF(YEARFRAC('Client Info'!M2537,Reference!$C$4)&lt;1,0,IF(AND(YEARFRAC('Client Info'!M2537,Reference!$C$4)&gt;=1,YEARFRAC('Client Info'!M2537,Reference!$C$4)&lt;=3),5,IF(AND(YEARFRAC('Client Info'!M2537,Reference!$C$4)&gt;=4,YEARFRAC('Client Info'!M2537,Reference!$C$4)&lt;=7),15,IF(YEARFRAC('Client Info'!M2537,Reference!$C$4)&gt;=8,25,IF(YEARFRAC('Client Info'!M2537,Reference!$C$4)=YEARFRAC('Client Info'!M2537,Reference!$C$4),0,0))))))))</f>
        <v/>
      </c>
      <c r="D2537" s="19">
        <f>IF(OR('Client Info'!J2537=Reference!$A$7),0,IF(OR(Reference!$A$5='Client Info'!J2537, 'Client Info'!J2537=Reference!$A$19,'Client Info'!J2537=Reference!$A$23,'Client Info'!J2537=Reference!$A$12),25, IF(OR('Client Info'!J2537=Reference!$A$6, 'Client Info'!J2537=Reference!$A$16),15, IF(OR('Client Info'!J2537=Reference!$A$4,'Client Info'!J2537=Reference!$A$13,'Client Info'!J2537=Reference!$A$17,),5,0))))</f>
        <v>0</v>
      </c>
      <c r="E2537" s="19">
        <f>IF('Client Info'!O2537&lt;Reference!$E$5,0,IF(AND('Client Info'!O2537&gt;=Reference!$E$5,'Client Info'!O2537&lt;Reference!$E$6),5,IF(AND('Client Info'!O2537&gt;=Reference!$E$6,'Client Info'!O2537&lt;Reference!$E$7),15,IF(Reference!$E$7&lt;='Client Info'!O2537,25))))</f>
        <v>0</v>
      </c>
      <c r="F2537" s="19">
        <f>IF(OR('Client Info'!R2537=Reference!$B$4,'Client Info'!R2537=Reference!$B$5,'Client Info'!R2537=Reference!$B$6),25,0)</f>
        <v>0</v>
      </c>
      <c r="G2537" s="19">
        <f t="shared" si="41"/>
        <v>0</v>
      </c>
      <c r="H2537" s="19">
        <v>0</v>
      </c>
    </row>
    <row r="2538" spans="2:8" x14ac:dyDescent="0.35">
      <c r="B2538" s="19">
        <f>'Client Info'!A2538</f>
        <v>0</v>
      </c>
      <c r="C2538" s="19" t="str">
        <f>(IF('Client Info'!M2538="","",(IF(YEARFRAC('Client Info'!M2538,Reference!$C$4)&lt;1,0,IF(AND(YEARFRAC('Client Info'!M2538,Reference!$C$4)&gt;=1,YEARFRAC('Client Info'!M2538,Reference!$C$4)&lt;=3),5,IF(AND(YEARFRAC('Client Info'!M2538,Reference!$C$4)&gt;=4,YEARFRAC('Client Info'!M2538,Reference!$C$4)&lt;=7),15,IF(YEARFRAC('Client Info'!M2538,Reference!$C$4)&gt;=8,25,IF(YEARFRAC('Client Info'!M2538,Reference!$C$4)=YEARFRAC('Client Info'!M2538,Reference!$C$4),0,0))))))))</f>
        <v/>
      </c>
      <c r="D2538" s="19">
        <f>IF(OR('Client Info'!J2538=Reference!$A$7),0,IF(OR(Reference!$A$5='Client Info'!J2538, 'Client Info'!J2538=Reference!$A$19,'Client Info'!J2538=Reference!$A$23,'Client Info'!J2538=Reference!$A$12),25, IF(OR('Client Info'!J2538=Reference!$A$6, 'Client Info'!J2538=Reference!$A$16),15, IF(OR('Client Info'!J2538=Reference!$A$4,'Client Info'!J2538=Reference!$A$13,'Client Info'!J2538=Reference!$A$17,),5,0))))</f>
        <v>0</v>
      </c>
      <c r="E2538" s="19">
        <f>IF('Client Info'!O2538&lt;Reference!$E$5,0,IF(AND('Client Info'!O2538&gt;=Reference!$E$5,'Client Info'!O2538&lt;Reference!$E$6),5,IF(AND('Client Info'!O2538&gt;=Reference!$E$6,'Client Info'!O2538&lt;Reference!$E$7),15,IF(Reference!$E$7&lt;='Client Info'!O2538,25))))</f>
        <v>0</v>
      </c>
      <c r="F2538" s="19">
        <f>IF(OR('Client Info'!R2538=Reference!$B$4,'Client Info'!R2538=Reference!$B$5,'Client Info'!R2538=Reference!$B$6),25,0)</f>
        <v>0</v>
      </c>
      <c r="G2538" s="19">
        <f t="shared" si="41"/>
        <v>0</v>
      </c>
      <c r="H2538" s="19">
        <v>0</v>
      </c>
    </row>
    <row r="2539" spans="2:8" x14ac:dyDescent="0.35">
      <c r="B2539" s="19">
        <f>'Client Info'!A2539</f>
        <v>0</v>
      </c>
      <c r="C2539" s="19" t="str">
        <f>(IF('Client Info'!M2539="","",(IF(YEARFRAC('Client Info'!M2539,Reference!$C$4)&lt;1,0,IF(AND(YEARFRAC('Client Info'!M2539,Reference!$C$4)&gt;=1,YEARFRAC('Client Info'!M2539,Reference!$C$4)&lt;=3),5,IF(AND(YEARFRAC('Client Info'!M2539,Reference!$C$4)&gt;=4,YEARFRAC('Client Info'!M2539,Reference!$C$4)&lt;=7),15,IF(YEARFRAC('Client Info'!M2539,Reference!$C$4)&gt;=8,25,IF(YEARFRAC('Client Info'!M2539,Reference!$C$4)=YEARFRAC('Client Info'!M2539,Reference!$C$4),0,0))))))))</f>
        <v/>
      </c>
      <c r="D2539" s="19">
        <f>IF(OR('Client Info'!J2539=Reference!$A$7),0,IF(OR(Reference!$A$5='Client Info'!J2539, 'Client Info'!J2539=Reference!$A$19,'Client Info'!J2539=Reference!$A$23,'Client Info'!J2539=Reference!$A$12),25, IF(OR('Client Info'!J2539=Reference!$A$6, 'Client Info'!J2539=Reference!$A$16),15, IF(OR('Client Info'!J2539=Reference!$A$4,'Client Info'!J2539=Reference!$A$13,'Client Info'!J2539=Reference!$A$17,),5,0))))</f>
        <v>0</v>
      </c>
      <c r="E2539" s="19">
        <f>IF('Client Info'!O2539&lt;Reference!$E$5,0,IF(AND('Client Info'!O2539&gt;=Reference!$E$5,'Client Info'!O2539&lt;Reference!$E$6),5,IF(AND('Client Info'!O2539&gt;=Reference!$E$6,'Client Info'!O2539&lt;Reference!$E$7),15,IF(Reference!$E$7&lt;='Client Info'!O2539,25))))</f>
        <v>0</v>
      </c>
      <c r="F2539" s="19">
        <f>IF(OR('Client Info'!R2539=Reference!$B$4,'Client Info'!R2539=Reference!$B$5,'Client Info'!R2539=Reference!$B$6),25,0)</f>
        <v>0</v>
      </c>
      <c r="G2539" s="19">
        <f t="shared" si="41"/>
        <v>0</v>
      </c>
      <c r="H2539" s="19">
        <v>0</v>
      </c>
    </row>
    <row r="2540" spans="2:8" x14ac:dyDescent="0.35">
      <c r="B2540" s="19">
        <f>'Client Info'!A2540</f>
        <v>0</v>
      </c>
      <c r="C2540" s="19" t="str">
        <f>(IF('Client Info'!M2540="","",(IF(YEARFRAC('Client Info'!M2540,Reference!$C$4)&lt;1,0,IF(AND(YEARFRAC('Client Info'!M2540,Reference!$C$4)&gt;=1,YEARFRAC('Client Info'!M2540,Reference!$C$4)&lt;=3),5,IF(AND(YEARFRAC('Client Info'!M2540,Reference!$C$4)&gt;=4,YEARFRAC('Client Info'!M2540,Reference!$C$4)&lt;=7),15,IF(YEARFRAC('Client Info'!M2540,Reference!$C$4)&gt;=8,25,IF(YEARFRAC('Client Info'!M2540,Reference!$C$4)=YEARFRAC('Client Info'!M2540,Reference!$C$4),0,0))))))))</f>
        <v/>
      </c>
      <c r="D2540" s="19">
        <f>IF(OR('Client Info'!J2540=Reference!$A$7),0,IF(OR(Reference!$A$5='Client Info'!J2540, 'Client Info'!J2540=Reference!$A$19,'Client Info'!J2540=Reference!$A$23,'Client Info'!J2540=Reference!$A$12),25, IF(OR('Client Info'!J2540=Reference!$A$6, 'Client Info'!J2540=Reference!$A$16),15, IF(OR('Client Info'!J2540=Reference!$A$4,'Client Info'!J2540=Reference!$A$13,'Client Info'!J2540=Reference!$A$17,),5,0))))</f>
        <v>0</v>
      </c>
      <c r="E2540" s="19">
        <f>IF('Client Info'!O2540&lt;Reference!$E$5,0,IF(AND('Client Info'!O2540&gt;=Reference!$E$5,'Client Info'!O2540&lt;Reference!$E$6),5,IF(AND('Client Info'!O2540&gt;=Reference!$E$6,'Client Info'!O2540&lt;Reference!$E$7),15,IF(Reference!$E$7&lt;='Client Info'!O2540,25))))</f>
        <v>0</v>
      </c>
      <c r="F2540" s="19">
        <f>IF(OR('Client Info'!R2540=Reference!$B$4,'Client Info'!R2540=Reference!$B$5,'Client Info'!R2540=Reference!$B$6),25,0)</f>
        <v>0</v>
      </c>
      <c r="G2540" s="19">
        <f t="shared" si="41"/>
        <v>0</v>
      </c>
      <c r="H2540" s="19">
        <v>0</v>
      </c>
    </row>
    <row r="2541" spans="2:8" x14ac:dyDescent="0.35">
      <c r="B2541" s="19">
        <f>'Client Info'!A2541</f>
        <v>0</v>
      </c>
      <c r="C2541" s="19" t="str">
        <f>(IF('Client Info'!M2541="","",(IF(YEARFRAC('Client Info'!M2541,Reference!$C$4)&lt;1,0,IF(AND(YEARFRAC('Client Info'!M2541,Reference!$C$4)&gt;=1,YEARFRAC('Client Info'!M2541,Reference!$C$4)&lt;=3),5,IF(AND(YEARFRAC('Client Info'!M2541,Reference!$C$4)&gt;=4,YEARFRAC('Client Info'!M2541,Reference!$C$4)&lt;=7),15,IF(YEARFRAC('Client Info'!M2541,Reference!$C$4)&gt;=8,25,IF(YEARFRAC('Client Info'!M2541,Reference!$C$4)=YEARFRAC('Client Info'!M2541,Reference!$C$4),0,0))))))))</f>
        <v/>
      </c>
      <c r="D2541" s="19">
        <f>IF(OR('Client Info'!J2541=Reference!$A$7),0,IF(OR(Reference!$A$5='Client Info'!J2541, 'Client Info'!J2541=Reference!$A$19,'Client Info'!J2541=Reference!$A$23,'Client Info'!J2541=Reference!$A$12),25, IF(OR('Client Info'!J2541=Reference!$A$6, 'Client Info'!J2541=Reference!$A$16),15, IF(OR('Client Info'!J2541=Reference!$A$4,'Client Info'!J2541=Reference!$A$13,'Client Info'!J2541=Reference!$A$17,),5,0))))</f>
        <v>0</v>
      </c>
      <c r="E2541" s="19">
        <f>IF('Client Info'!O2541&lt;Reference!$E$5,0,IF(AND('Client Info'!O2541&gt;=Reference!$E$5,'Client Info'!O2541&lt;Reference!$E$6),5,IF(AND('Client Info'!O2541&gt;=Reference!$E$6,'Client Info'!O2541&lt;Reference!$E$7),15,IF(Reference!$E$7&lt;='Client Info'!O2541,25))))</f>
        <v>0</v>
      </c>
      <c r="F2541" s="19">
        <f>IF(OR('Client Info'!R2541=Reference!$B$4,'Client Info'!R2541=Reference!$B$5,'Client Info'!R2541=Reference!$B$6),25,0)</f>
        <v>0</v>
      </c>
      <c r="G2541" s="19">
        <f t="shared" si="41"/>
        <v>0</v>
      </c>
      <c r="H2541" s="19">
        <v>0</v>
      </c>
    </row>
    <row r="2542" spans="2:8" x14ac:dyDescent="0.35">
      <c r="B2542" s="19">
        <f>'Client Info'!A2542</f>
        <v>0</v>
      </c>
      <c r="C2542" s="19" t="str">
        <f>(IF('Client Info'!M2542="","",(IF(YEARFRAC('Client Info'!M2542,Reference!$C$4)&lt;1,0,IF(AND(YEARFRAC('Client Info'!M2542,Reference!$C$4)&gt;=1,YEARFRAC('Client Info'!M2542,Reference!$C$4)&lt;=3),5,IF(AND(YEARFRAC('Client Info'!M2542,Reference!$C$4)&gt;=4,YEARFRAC('Client Info'!M2542,Reference!$C$4)&lt;=7),15,IF(YEARFRAC('Client Info'!M2542,Reference!$C$4)&gt;=8,25,IF(YEARFRAC('Client Info'!M2542,Reference!$C$4)=YEARFRAC('Client Info'!M2542,Reference!$C$4),0,0))))))))</f>
        <v/>
      </c>
      <c r="D2542" s="19">
        <f>IF(OR('Client Info'!J2542=Reference!$A$7),0,IF(OR(Reference!$A$5='Client Info'!J2542, 'Client Info'!J2542=Reference!$A$19,'Client Info'!J2542=Reference!$A$23,'Client Info'!J2542=Reference!$A$12),25, IF(OR('Client Info'!J2542=Reference!$A$6, 'Client Info'!J2542=Reference!$A$16),15, IF(OR('Client Info'!J2542=Reference!$A$4,'Client Info'!J2542=Reference!$A$13,'Client Info'!J2542=Reference!$A$17,),5,0))))</f>
        <v>0</v>
      </c>
      <c r="E2542" s="19">
        <f>IF('Client Info'!O2542&lt;Reference!$E$5,0,IF(AND('Client Info'!O2542&gt;=Reference!$E$5,'Client Info'!O2542&lt;Reference!$E$6),5,IF(AND('Client Info'!O2542&gt;=Reference!$E$6,'Client Info'!O2542&lt;Reference!$E$7),15,IF(Reference!$E$7&lt;='Client Info'!O2542,25))))</f>
        <v>0</v>
      </c>
      <c r="F2542" s="19">
        <f>IF(OR('Client Info'!R2542=Reference!$B$4,'Client Info'!R2542=Reference!$B$5,'Client Info'!R2542=Reference!$B$6),25,0)</f>
        <v>0</v>
      </c>
      <c r="G2542" s="19">
        <f t="shared" si="41"/>
        <v>0</v>
      </c>
      <c r="H2542" s="19">
        <v>0</v>
      </c>
    </row>
    <row r="2543" spans="2:8" x14ac:dyDescent="0.35">
      <c r="B2543" s="19">
        <f>'Client Info'!A2543</f>
        <v>0</v>
      </c>
      <c r="C2543" s="19" t="str">
        <f>(IF('Client Info'!M2543="","",(IF(YEARFRAC('Client Info'!M2543,Reference!$C$4)&lt;1,0,IF(AND(YEARFRAC('Client Info'!M2543,Reference!$C$4)&gt;=1,YEARFRAC('Client Info'!M2543,Reference!$C$4)&lt;=3),5,IF(AND(YEARFRAC('Client Info'!M2543,Reference!$C$4)&gt;=4,YEARFRAC('Client Info'!M2543,Reference!$C$4)&lt;=7),15,IF(YEARFRAC('Client Info'!M2543,Reference!$C$4)&gt;=8,25,IF(YEARFRAC('Client Info'!M2543,Reference!$C$4)=YEARFRAC('Client Info'!M2543,Reference!$C$4),0,0))))))))</f>
        <v/>
      </c>
      <c r="D2543" s="19">
        <f>IF(OR('Client Info'!J2543=Reference!$A$7),0,IF(OR(Reference!$A$5='Client Info'!J2543, 'Client Info'!J2543=Reference!$A$19,'Client Info'!J2543=Reference!$A$23,'Client Info'!J2543=Reference!$A$12),25, IF(OR('Client Info'!J2543=Reference!$A$6, 'Client Info'!J2543=Reference!$A$16),15, IF(OR('Client Info'!J2543=Reference!$A$4,'Client Info'!J2543=Reference!$A$13,'Client Info'!J2543=Reference!$A$17,),5,0))))</f>
        <v>0</v>
      </c>
      <c r="E2543" s="19">
        <f>IF('Client Info'!O2543&lt;Reference!$E$5,0,IF(AND('Client Info'!O2543&gt;=Reference!$E$5,'Client Info'!O2543&lt;Reference!$E$6),5,IF(AND('Client Info'!O2543&gt;=Reference!$E$6,'Client Info'!O2543&lt;Reference!$E$7),15,IF(Reference!$E$7&lt;='Client Info'!O2543,25))))</f>
        <v>0</v>
      </c>
      <c r="F2543" s="19">
        <f>IF(OR('Client Info'!R2543=Reference!$B$4,'Client Info'!R2543=Reference!$B$5,'Client Info'!R2543=Reference!$B$6),25,0)</f>
        <v>0</v>
      </c>
      <c r="G2543" s="19">
        <f t="shared" si="41"/>
        <v>0</v>
      </c>
      <c r="H2543" s="19">
        <v>0</v>
      </c>
    </row>
    <row r="2544" spans="2:8" x14ac:dyDescent="0.35">
      <c r="B2544" s="19">
        <f>'Client Info'!A2544</f>
        <v>0</v>
      </c>
      <c r="C2544" s="19" t="str">
        <f>(IF('Client Info'!M2544="","",(IF(YEARFRAC('Client Info'!M2544,Reference!$C$4)&lt;1,0,IF(AND(YEARFRAC('Client Info'!M2544,Reference!$C$4)&gt;=1,YEARFRAC('Client Info'!M2544,Reference!$C$4)&lt;=3),5,IF(AND(YEARFRAC('Client Info'!M2544,Reference!$C$4)&gt;=4,YEARFRAC('Client Info'!M2544,Reference!$C$4)&lt;=7),15,IF(YEARFRAC('Client Info'!M2544,Reference!$C$4)&gt;=8,25,IF(YEARFRAC('Client Info'!M2544,Reference!$C$4)=YEARFRAC('Client Info'!M2544,Reference!$C$4),0,0))))))))</f>
        <v/>
      </c>
      <c r="D2544" s="19">
        <f>IF(OR('Client Info'!J2544=Reference!$A$7),0,IF(OR(Reference!$A$5='Client Info'!J2544, 'Client Info'!J2544=Reference!$A$19,'Client Info'!J2544=Reference!$A$23,'Client Info'!J2544=Reference!$A$12),25, IF(OR('Client Info'!J2544=Reference!$A$6, 'Client Info'!J2544=Reference!$A$16),15, IF(OR('Client Info'!J2544=Reference!$A$4,'Client Info'!J2544=Reference!$A$13,'Client Info'!J2544=Reference!$A$17,),5,0))))</f>
        <v>0</v>
      </c>
      <c r="E2544" s="19">
        <f>IF('Client Info'!O2544&lt;Reference!$E$5,0,IF(AND('Client Info'!O2544&gt;=Reference!$E$5,'Client Info'!O2544&lt;Reference!$E$6),5,IF(AND('Client Info'!O2544&gt;=Reference!$E$6,'Client Info'!O2544&lt;Reference!$E$7),15,IF(Reference!$E$7&lt;='Client Info'!O2544,25))))</f>
        <v>0</v>
      </c>
      <c r="F2544" s="19">
        <f>IF(OR('Client Info'!R2544=Reference!$B$4,'Client Info'!R2544=Reference!$B$5,'Client Info'!R2544=Reference!$B$6),25,0)</f>
        <v>0</v>
      </c>
      <c r="G2544" s="19">
        <f t="shared" si="41"/>
        <v>0</v>
      </c>
      <c r="H2544" s="19">
        <v>0</v>
      </c>
    </row>
    <row r="2545" spans="2:8" x14ac:dyDescent="0.35">
      <c r="B2545" s="19">
        <f>'Client Info'!A2545</f>
        <v>0</v>
      </c>
      <c r="C2545" s="19" t="str">
        <f>(IF('Client Info'!M2545="","",(IF(YEARFRAC('Client Info'!M2545,Reference!$C$4)&lt;1,0,IF(AND(YEARFRAC('Client Info'!M2545,Reference!$C$4)&gt;=1,YEARFRAC('Client Info'!M2545,Reference!$C$4)&lt;=3),5,IF(AND(YEARFRAC('Client Info'!M2545,Reference!$C$4)&gt;=4,YEARFRAC('Client Info'!M2545,Reference!$C$4)&lt;=7),15,IF(YEARFRAC('Client Info'!M2545,Reference!$C$4)&gt;=8,25,IF(YEARFRAC('Client Info'!M2545,Reference!$C$4)=YEARFRAC('Client Info'!M2545,Reference!$C$4),0,0))))))))</f>
        <v/>
      </c>
      <c r="D2545" s="19">
        <f>IF(OR('Client Info'!J2545=Reference!$A$7),0,IF(OR(Reference!$A$5='Client Info'!J2545, 'Client Info'!J2545=Reference!$A$19,'Client Info'!J2545=Reference!$A$23,'Client Info'!J2545=Reference!$A$12),25, IF(OR('Client Info'!J2545=Reference!$A$6, 'Client Info'!J2545=Reference!$A$16),15, IF(OR('Client Info'!J2545=Reference!$A$4,'Client Info'!J2545=Reference!$A$13,'Client Info'!J2545=Reference!$A$17,),5,0))))</f>
        <v>0</v>
      </c>
      <c r="E2545" s="19">
        <f>IF('Client Info'!O2545&lt;Reference!$E$5,0,IF(AND('Client Info'!O2545&gt;=Reference!$E$5,'Client Info'!O2545&lt;Reference!$E$6),5,IF(AND('Client Info'!O2545&gt;=Reference!$E$6,'Client Info'!O2545&lt;Reference!$E$7),15,IF(Reference!$E$7&lt;='Client Info'!O2545,25))))</f>
        <v>0</v>
      </c>
      <c r="F2545" s="19">
        <f>IF(OR('Client Info'!R2545=Reference!$B$4,'Client Info'!R2545=Reference!$B$5,'Client Info'!R2545=Reference!$B$6),25,0)</f>
        <v>0</v>
      </c>
      <c r="G2545" s="19">
        <f t="shared" si="41"/>
        <v>0</v>
      </c>
      <c r="H2545" s="19">
        <v>0</v>
      </c>
    </row>
    <row r="2546" spans="2:8" x14ac:dyDescent="0.35">
      <c r="B2546" s="19">
        <f>'Client Info'!A2546</f>
        <v>0</v>
      </c>
      <c r="C2546" s="19" t="str">
        <f>(IF('Client Info'!M2546="","",(IF(YEARFRAC('Client Info'!M2546,Reference!$C$4)&lt;1,0,IF(AND(YEARFRAC('Client Info'!M2546,Reference!$C$4)&gt;=1,YEARFRAC('Client Info'!M2546,Reference!$C$4)&lt;=3),5,IF(AND(YEARFRAC('Client Info'!M2546,Reference!$C$4)&gt;=4,YEARFRAC('Client Info'!M2546,Reference!$C$4)&lt;=7),15,IF(YEARFRAC('Client Info'!M2546,Reference!$C$4)&gt;=8,25,IF(YEARFRAC('Client Info'!M2546,Reference!$C$4)=YEARFRAC('Client Info'!M2546,Reference!$C$4),0,0))))))))</f>
        <v/>
      </c>
      <c r="D2546" s="19">
        <f>IF(OR('Client Info'!J2546=Reference!$A$7),0,IF(OR(Reference!$A$5='Client Info'!J2546, 'Client Info'!J2546=Reference!$A$19,'Client Info'!J2546=Reference!$A$23,'Client Info'!J2546=Reference!$A$12),25, IF(OR('Client Info'!J2546=Reference!$A$6, 'Client Info'!J2546=Reference!$A$16),15, IF(OR('Client Info'!J2546=Reference!$A$4,'Client Info'!J2546=Reference!$A$13,'Client Info'!J2546=Reference!$A$17,),5,0))))</f>
        <v>0</v>
      </c>
      <c r="E2546" s="19">
        <f>IF('Client Info'!O2546&lt;Reference!$E$5,0,IF(AND('Client Info'!O2546&gt;=Reference!$E$5,'Client Info'!O2546&lt;Reference!$E$6),5,IF(AND('Client Info'!O2546&gt;=Reference!$E$6,'Client Info'!O2546&lt;Reference!$E$7),15,IF(Reference!$E$7&lt;='Client Info'!O2546,25))))</f>
        <v>0</v>
      </c>
      <c r="F2546" s="19">
        <f>IF(OR('Client Info'!R2546=Reference!$B$4,'Client Info'!R2546=Reference!$B$5,'Client Info'!R2546=Reference!$B$6),25,0)</f>
        <v>0</v>
      </c>
      <c r="G2546" s="19">
        <f t="shared" si="41"/>
        <v>0</v>
      </c>
      <c r="H2546" s="19">
        <v>0</v>
      </c>
    </row>
    <row r="2547" spans="2:8" x14ac:dyDescent="0.35">
      <c r="B2547" s="19">
        <f>'Client Info'!A2547</f>
        <v>0</v>
      </c>
      <c r="C2547" s="19" t="str">
        <f>(IF('Client Info'!M2547="","",(IF(YEARFRAC('Client Info'!M2547,Reference!$C$4)&lt;1,0,IF(AND(YEARFRAC('Client Info'!M2547,Reference!$C$4)&gt;=1,YEARFRAC('Client Info'!M2547,Reference!$C$4)&lt;=3),5,IF(AND(YEARFRAC('Client Info'!M2547,Reference!$C$4)&gt;=4,YEARFRAC('Client Info'!M2547,Reference!$C$4)&lt;=7),15,IF(YEARFRAC('Client Info'!M2547,Reference!$C$4)&gt;=8,25,IF(YEARFRAC('Client Info'!M2547,Reference!$C$4)=YEARFRAC('Client Info'!M2547,Reference!$C$4),0,0))))))))</f>
        <v/>
      </c>
      <c r="D2547" s="19">
        <f>IF(OR('Client Info'!J2547=Reference!$A$7),0,IF(OR(Reference!$A$5='Client Info'!J2547, 'Client Info'!J2547=Reference!$A$19,'Client Info'!J2547=Reference!$A$23,'Client Info'!J2547=Reference!$A$12),25, IF(OR('Client Info'!J2547=Reference!$A$6, 'Client Info'!J2547=Reference!$A$16),15, IF(OR('Client Info'!J2547=Reference!$A$4,'Client Info'!J2547=Reference!$A$13,'Client Info'!J2547=Reference!$A$17,),5,0))))</f>
        <v>0</v>
      </c>
      <c r="E2547" s="19">
        <f>IF('Client Info'!O2547&lt;Reference!$E$5,0,IF(AND('Client Info'!O2547&gt;=Reference!$E$5,'Client Info'!O2547&lt;Reference!$E$6),5,IF(AND('Client Info'!O2547&gt;=Reference!$E$6,'Client Info'!O2547&lt;Reference!$E$7),15,IF(Reference!$E$7&lt;='Client Info'!O2547,25))))</f>
        <v>0</v>
      </c>
      <c r="F2547" s="19">
        <f>IF(OR('Client Info'!R2547=Reference!$B$4,'Client Info'!R2547=Reference!$B$5,'Client Info'!R2547=Reference!$B$6),25,0)</f>
        <v>0</v>
      </c>
      <c r="G2547" s="19">
        <f t="shared" si="41"/>
        <v>0</v>
      </c>
      <c r="H2547" s="19">
        <v>0</v>
      </c>
    </row>
    <row r="2548" spans="2:8" x14ac:dyDescent="0.35">
      <c r="B2548" s="19">
        <f>'Client Info'!A2548</f>
        <v>0</v>
      </c>
      <c r="C2548" s="19" t="str">
        <f>(IF('Client Info'!M2548="","",(IF(YEARFRAC('Client Info'!M2548,Reference!$C$4)&lt;1,0,IF(AND(YEARFRAC('Client Info'!M2548,Reference!$C$4)&gt;=1,YEARFRAC('Client Info'!M2548,Reference!$C$4)&lt;=3),5,IF(AND(YEARFRAC('Client Info'!M2548,Reference!$C$4)&gt;=4,YEARFRAC('Client Info'!M2548,Reference!$C$4)&lt;=7),15,IF(YEARFRAC('Client Info'!M2548,Reference!$C$4)&gt;=8,25,IF(YEARFRAC('Client Info'!M2548,Reference!$C$4)=YEARFRAC('Client Info'!M2548,Reference!$C$4),0,0))))))))</f>
        <v/>
      </c>
      <c r="D2548" s="19">
        <f>IF(OR('Client Info'!J2548=Reference!$A$7),0,IF(OR(Reference!$A$5='Client Info'!J2548, 'Client Info'!J2548=Reference!$A$19,'Client Info'!J2548=Reference!$A$23,'Client Info'!J2548=Reference!$A$12),25, IF(OR('Client Info'!J2548=Reference!$A$6, 'Client Info'!J2548=Reference!$A$16),15, IF(OR('Client Info'!J2548=Reference!$A$4,'Client Info'!J2548=Reference!$A$13,'Client Info'!J2548=Reference!$A$17,),5,0))))</f>
        <v>0</v>
      </c>
      <c r="E2548" s="19">
        <f>IF('Client Info'!O2548&lt;Reference!$E$5,0,IF(AND('Client Info'!O2548&gt;=Reference!$E$5,'Client Info'!O2548&lt;Reference!$E$6),5,IF(AND('Client Info'!O2548&gt;=Reference!$E$6,'Client Info'!O2548&lt;Reference!$E$7),15,IF(Reference!$E$7&lt;='Client Info'!O2548,25))))</f>
        <v>0</v>
      </c>
      <c r="F2548" s="19">
        <f>IF(OR('Client Info'!R2548=Reference!$B$4,'Client Info'!R2548=Reference!$B$5,'Client Info'!R2548=Reference!$B$6),25,0)</f>
        <v>0</v>
      </c>
      <c r="G2548" s="19">
        <f t="shared" si="41"/>
        <v>0</v>
      </c>
      <c r="H2548" s="19">
        <v>0</v>
      </c>
    </row>
    <row r="2549" spans="2:8" x14ac:dyDescent="0.35">
      <c r="B2549" s="19">
        <f>'Client Info'!A2549</f>
        <v>0</v>
      </c>
      <c r="C2549" s="19" t="str">
        <f>(IF('Client Info'!M2549="","",(IF(YEARFRAC('Client Info'!M2549,Reference!$C$4)&lt;1,0,IF(AND(YEARFRAC('Client Info'!M2549,Reference!$C$4)&gt;=1,YEARFRAC('Client Info'!M2549,Reference!$C$4)&lt;=3),5,IF(AND(YEARFRAC('Client Info'!M2549,Reference!$C$4)&gt;=4,YEARFRAC('Client Info'!M2549,Reference!$C$4)&lt;=7),15,IF(YEARFRAC('Client Info'!M2549,Reference!$C$4)&gt;=8,25,IF(YEARFRAC('Client Info'!M2549,Reference!$C$4)=YEARFRAC('Client Info'!M2549,Reference!$C$4),0,0))))))))</f>
        <v/>
      </c>
      <c r="D2549" s="19">
        <f>IF(OR('Client Info'!J2549=Reference!$A$7),0,IF(OR(Reference!$A$5='Client Info'!J2549, 'Client Info'!J2549=Reference!$A$19,'Client Info'!J2549=Reference!$A$23,'Client Info'!J2549=Reference!$A$12),25, IF(OR('Client Info'!J2549=Reference!$A$6, 'Client Info'!J2549=Reference!$A$16),15, IF(OR('Client Info'!J2549=Reference!$A$4,'Client Info'!J2549=Reference!$A$13,'Client Info'!J2549=Reference!$A$17,),5,0))))</f>
        <v>0</v>
      </c>
      <c r="E2549" s="19">
        <f>IF('Client Info'!O2549&lt;Reference!$E$5,0,IF(AND('Client Info'!O2549&gt;=Reference!$E$5,'Client Info'!O2549&lt;Reference!$E$6),5,IF(AND('Client Info'!O2549&gt;=Reference!$E$6,'Client Info'!O2549&lt;Reference!$E$7),15,IF(Reference!$E$7&lt;='Client Info'!O2549,25))))</f>
        <v>0</v>
      </c>
      <c r="F2549" s="19">
        <f>IF(OR('Client Info'!R2549=Reference!$B$4,'Client Info'!R2549=Reference!$B$5,'Client Info'!R2549=Reference!$B$6),25,0)</f>
        <v>0</v>
      </c>
      <c r="G2549" s="19">
        <f t="shared" si="41"/>
        <v>0</v>
      </c>
      <c r="H2549" s="19">
        <v>0</v>
      </c>
    </row>
    <row r="2550" spans="2:8" x14ac:dyDescent="0.35">
      <c r="B2550" s="19">
        <f>'Client Info'!A2550</f>
        <v>0</v>
      </c>
      <c r="C2550" s="19" t="str">
        <f>(IF('Client Info'!M2550="","",(IF(YEARFRAC('Client Info'!M2550,Reference!$C$4)&lt;1,0,IF(AND(YEARFRAC('Client Info'!M2550,Reference!$C$4)&gt;=1,YEARFRAC('Client Info'!M2550,Reference!$C$4)&lt;=3),5,IF(AND(YEARFRAC('Client Info'!M2550,Reference!$C$4)&gt;=4,YEARFRAC('Client Info'!M2550,Reference!$C$4)&lt;=7),15,IF(YEARFRAC('Client Info'!M2550,Reference!$C$4)&gt;=8,25,IF(YEARFRAC('Client Info'!M2550,Reference!$C$4)=YEARFRAC('Client Info'!M2550,Reference!$C$4),0,0))))))))</f>
        <v/>
      </c>
      <c r="D2550" s="19">
        <f>IF(OR('Client Info'!J2550=Reference!$A$7),0,IF(OR(Reference!$A$5='Client Info'!J2550, 'Client Info'!J2550=Reference!$A$19,'Client Info'!J2550=Reference!$A$23,'Client Info'!J2550=Reference!$A$12),25, IF(OR('Client Info'!J2550=Reference!$A$6, 'Client Info'!J2550=Reference!$A$16),15, IF(OR('Client Info'!J2550=Reference!$A$4,'Client Info'!J2550=Reference!$A$13,'Client Info'!J2550=Reference!$A$17,),5,0))))</f>
        <v>0</v>
      </c>
      <c r="E2550" s="19">
        <f>IF('Client Info'!O2550&lt;Reference!$E$5,0,IF(AND('Client Info'!O2550&gt;=Reference!$E$5,'Client Info'!O2550&lt;Reference!$E$6),5,IF(AND('Client Info'!O2550&gt;=Reference!$E$6,'Client Info'!O2550&lt;Reference!$E$7),15,IF(Reference!$E$7&lt;='Client Info'!O2550,25))))</f>
        <v>0</v>
      </c>
      <c r="F2550" s="19">
        <f>IF(OR('Client Info'!R2550=Reference!$B$4,'Client Info'!R2550=Reference!$B$5,'Client Info'!R2550=Reference!$B$6),25,0)</f>
        <v>0</v>
      </c>
      <c r="G2550" s="19">
        <f t="shared" si="41"/>
        <v>0</v>
      </c>
      <c r="H2550" s="19">
        <v>0</v>
      </c>
    </row>
    <row r="2551" spans="2:8" x14ac:dyDescent="0.35">
      <c r="B2551" s="19">
        <f>'Client Info'!A2551</f>
        <v>0</v>
      </c>
      <c r="C2551" s="19" t="str">
        <f>(IF('Client Info'!M2551="","",(IF(YEARFRAC('Client Info'!M2551,Reference!$C$4)&lt;1,0,IF(AND(YEARFRAC('Client Info'!M2551,Reference!$C$4)&gt;=1,YEARFRAC('Client Info'!M2551,Reference!$C$4)&lt;=3),5,IF(AND(YEARFRAC('Client Info'!M2551,Reference!$C$4)&gt;=4,YEARFRAC('Client Info'!M2551,Reference!$C$4)&lt;=7),15,IF(YEARFRAC('Client Info'!M2551,Reference!$C$4)&gt;=8,25,IF(YEARFRAC('Client Info'!M2551,Reference!$C$4)=YEARFRAC('Client Info'!M2551,Reference!$C$4),0,0))))))))</f>
        <v/>
      </c>
      <c r="D2551" s="19">
        <f>IF(OR('Client Info'!J2551=Reference!$A$7),0,IF(OR(Reference!$A$5='Client Info'!J2551, 'Client Info'!J2551=Reference!$A$19,'Client Info'!J2551=Reference!$A$23,'Client Info'!J2551=Reference!$A$12),25, IF(OR('Client Info'!J2551=Reference!$A$6, 'Client Info'!J2551=Reference!$A$16),15, IF(OR('Client Info'!J2551=Reference!$A$4,'Client Info'!J2551=Reference!$A$13,'Client Info'!J2551=Reference!$A$17,),5,0))))</f>
        <v>0</v>
      </c>
      <c r="E2551" s="19">
        <f>IF('Client Info'!O2551&lt;Reference!$E$5,0,IF(AND('Client Info'!O2551&gt;=Reference!$E$5,'Client Info'!O2551&lt;Reference!$E$6),5,IF(AND('Client Info'!O2551&gt;=Reference!$E$6,'Client Info'!O2551&lt;Reference!$E$7),15,IF(Reference!$E$7&lt;='Client Info'!O2551,25))))</f>
        <v>0</v>
      </c>
      <c r="F2551" s="19">
        <f>IF(OR('Client Info'!R2551=Reference!$B$4,'Client Info'!R2551=Reference!$B$5,'Client Info'!R2551=Reference!$B$6),25,0)</f>
        <v>0</v>
      </c>
      <c r="G2551" s="19">
        <f t="shared" si="41"/>
        <v>0</v>
      </c>
      <c r="H2551" s="19">
        <v>0</v>
      </c>
    </row>
    <row r="2552" spans="2:8" x14ac:dyDescent="0.35">
      <c r="B2552" s="19">
        <f>'Client Info'!A2552</f>
        <v>0</v>
      </c>
      <c r="C2552" s="19" t="str">
        <f>(IF('Client Info'!M2552="","",(IF(YEARFRAC('Client Info'!M2552,Reference!$C$4)&lt;1,0,IF(AND(YEARFRAC('Client Info'!M2552,Reference!$C$4)&gt;=1,YEARFRAC('Client Info'!M2552,Reference!$C$4)&lt;=3),5,IF(AND(YEARFRAC('Client Info'!M2552,Reference!$C$4)&gt;=4,YEARFRAC('Client Info'!M2552,Reference!$C$4)&lt;=7),15,IF(YEARFRAC('Client Info'!M2552,Reference!$C$4)&gt;=8,25,IF(YEARFRAC('Client Info'!M2552,Reference!$C$4)=YEARFRAC('Client Info'!M2552,Reference!$C$4),0,0))))))))</f>
        <v/>
      </c>
      <c r="D2552" s="19">
        <f>IF(OR('Client Info'!J2552=Reference!$A$7),0,IF(OR(Reference!$A$5='Client Info'!J2552, 'Client Info'!J2552=Reference!$A$19,'Client Info'!J2552=Reference!$A$23,'Client Info'!J2552=Reference!$A$12),25, IF(OR('Client Info'!J2552=Reference!$A$6, 'Client Info'!J2552=Reference!$A$16),15, IF(OR('Client Info'!J2552=Reference!$A$4,'Client Info'!J2552=Reference!$A$13,'Client Info'!J2552=Reference!$A$17,),5,0))))</f>
        <v>0</v>
      </c>
      <c r="E2552" s="19">
        <f>IF('Client Info'!O2552&lt;Reference!$E$5,0,IF(AND('Client Info'!O2552&gt;=Reference!$E$5,'Client Info'!O2552&lt;Reference!$E$6),5,IF(AND('Client Info'!O2552&gt;=Reference!$E$6,'Client Info'!O2552&lt;Reference!$E$7),15,IF(Reference!$E$7&lt;='Client Info'!O2552,25))))</f>
        <v>0</v>
      </c>
      <c r="F2552" s="19">
        <f>IF(OR('Client Info'!R2552=Reference!$B$4,'Client Info'!R2552=Reference!$B$5,'Client Info'!R2552=Reference!$B$6),25,0)</f>
        <v>0</v>
      </c>
      <c r="G2552" s="19">
        <f t="shared" si="41"/>
        <v>0</v>
      </c>
      <c r="H2552" s="19">
        <v>0</v>
      </c>
    </row>
    <row r="2553" spans="2:8" x14ac:dyDescent="0.35">
      <c r="B2553" s="19">
        <f>'Client Info'!A2553</f>
        <v>0</v>
      </c>
      <c r="C2553" s="19" t="str">
        <f>(IF('Client Info'!M2553="","",(IF(YEARFRAC('Client Info'!M2553,Reference!$C$4)&lt;1,0,IF(AND(YEARFRAC('Client Info'!M2553,Reference!$C$4)&gt;=1,YEARFRAC('Client Info'!M2553,Reference!$C$4)&lt;=3),5,IF(AND(YEARFRAC('Client Info'!M2553,Reference!$C$4)&gt;=4,YEARFRAC('Client Info'!M2553,Reference!$C$4)&lt;=7),15,IF(YEARFRAC('Client Info'!M2553,Reference!$C$4)&gt;=8,25,IF(YEARFRAC('Client Info'!M2553,Reference!$C$4)=YEARFRAC('Client Info'!M2553,Reference!$C$4),0,0))))))))</f>
        <v/>
      </c>
      <c r="D2553" s="19">
        <f>IF(OR('Client Info'!J2553=Reference!$A$7),0,IF(OR(Reference!$A$5='Client Info'!J2553, 'Client Info'!J2553=Reference!$A$19,'Client Info'!J2553=Reference!$A$23,'Client Info'!J2553=Reference!$A$12),25, IF(OR('Client Info'!J2553=Reference!$A$6, 'Client Info'!J2553=Reference!$A$16),15, IF(OR('Client Info'!J2553=Reference!$A$4,'Client Info'!J2553=Reference!$A$13,'Client Info'!J2553=Reference!$A$17,),5,0))))</f>
        <v>0</v>
      </c>
      <c r="E2553" s="19">
        <f>IF('Client Info'!O2553&lt;Reference!$E$5,0,IF(AND('Client Info'!O2553&gt;=Reference!$E$5,'Client Info'!O2553&lt;Reference!$E$6),5,IF(AND('Client Info'!O2553&gt;=Reference!$E$6,'Client Info'!O2553&lt;Reference!$E$7),15,IF(Reference!$E$7&lt;='Client Info'!O2553,25))))</f>
        <v>0</v>
      </c>
      <c r="F2553" s="19">
        <f>IF(OR('Client Info'!R2553=Reference!$B$4,'Client Info'!R2553=Reference!$B$5,'Client Info'!R2553=Reference!$B$6),25,0)</f>
        <v>0</v>
      </c>
      <c r="G2553" s="19">
        <f t="shared" si="41"/>
        <v>0</v>
      </c>
      <c r="H2553" s="19">
        <v>0</v>
      </c>
    </row>
    <row r="2554" spans="2:8" x14ac:dyDescent="0.35">
      <c r="B2554" s="19">
        <f>'Client Info'!A2554</f>
        <v>0</v>
      </c>
      <c r="C2554" s="19" t="str">
        <f>(IF('Client Info'!M2554="","",(IF(YEARFRAC('Client Info'!M2554,Reference!$C$4)&lt;1,0,IF(AND(YEARFRAC('Client Info'!M2554,Reference!$C$4)&gt;=1,YEARFRAC('Client Info'!M2554,Reference!$C$4)&lt;=3),5,IF(AND(YEARFRAC('Client Info'!M2554,Reference!$C$4)&gt;=4,YEARFRAC('Client Info'!M2554,Reference!$C$4)&lt;=7),15,IF(YEARFRAC('Client Info'!M2554,Reference!$C$4)&gt;=8,25,IF(YEARFRAC('Client Info'!M2554,Reference!$C$4)=YEARFRAC('Client Info'!M2554,Reference!$C$4),0,0))))))))</f>
        <v/>
      </c>
      <c r="D2554" s="19">
        <f>IF(OR('Client Info'!J2554=Reference!$A$7),0,IF(OR(Reference!$A$5='Client Info'!J2554, 'Client Info'!J2554=Reference!$A$19,'Client Info'!J2554=Reference!$A$23,'Client Info'!J2554=Reference!$A$12),25, IF(OR('Client Info'!J2554=Reference!$A$6, 'Client Info'!J2554=Reference!$A$16),15, IF(OR('Client Info'!J2554=Reference!$A$4,'Client Info'!J2554=Reference!$A$13,'Client Info'!J2554=Reference!$A$17,),5,0))))</f>
        <v>0</v>
      </c>
      <c r="E2554" s="19">
        <f>IF('Client Info'!O2554&lt;Reference!$E$5,0,IF(AND('Client Info'!O2554&gt;=Reference!$E$5,'Client Info'!O2554&lt;Reference!$E$6),5,IF(AND('Client Info'!O2554&gt;=Reference!$E$6,'Client Info'!O2554&lt;Reference!$E$7),15,IF(Reference!$E$7&lt;='Client Info'!O2554,25))))</f>
        <v>0</v>
      </c>
      <c r="F2554" s="19">
        <f>IF(OR('Client Info'!R2554=Reference!$B$4,'Client Info'!R2554=Reference!$B$5,'Client Info'!R2554=Reference!$B$6),25,0)</f>
        <v>0</v>
      </c>
      <c r="G2554" s="19">
        <f t="shared" si="41"/>
        <v>0</v>
      </c>
      <c r="H2554" s="19">
        <v>0</v>
      </c>
    </row>
    <row r="2555" spans="2:8" x14ac:dyDescent="0.35">
      <c r="B2555" s="19">
        <f>'Client Info'!A2555</f>
        <v>0</v>
      </c>
      <c r="C2555" s="19" t="str">
        <f>(IF('Client Info'!M2555="","",(IF(YEARFRAC('Client Info'!M2555,Reference!$C$4)&lt;1,0,IF(AND(YEARFRAC('Client Info'!M2555,Reference!$C$4)&gt;=1,YEARFRAC('Client Info'!M2555,Reference!$C$4)&lt;=3),5,IF(AND(YEARFRAC('Client Info'!M2555,Reference!$C$4)&gt;=4,YEARFRAC('Client Info'!M2555,Reference!$C$4)&lt;=7),15,IF(YEARFRAC('Client Info'!M2555,Reference!$C$4)&gt;=8,25,IF(YEARFRAC('Client Info'!M2555,Reference!$C$4)=YEARFRAC('Client Info'!M2555,Reference!$C$4),0,0))))))))</f>
        <v/>
      </c>
      <c r="D2555" s="19">
        <f>IF(OR('Client Info'!J2555=Reference!$A$7),0,IF(OR(Reference!$A$5='Client Info'!J2555, 'Client Info'!J2555=Reference!$A$19,'Client Info'!J2555=Reference!$A$23,'Client Info'!J2555=Reference!$A$12),25, IF(OR('Client Info'!J2555=Reference!$A$6, 'Client Info'!J2555=Reference!$A$16),15, IF(OR('Client Info'!J2555=Reference!$A$4,'Client Info'!J2555=Reference!$A$13,'Client Info'!J2555=Reference!$A$17,),5,0))))</f>
        <v>0</v>
      </c>
      <c r="E2555" s="19">
        <f>IF('Client Info'!O2555&lt;Reference!$E$5,0,IF(AND('Client Info'!O2555&gt;=Reference!$E$5,'Client Info'!O2555&lt;Reference!$E$6),5,IF(AND('Client Info'!O2555&gt;=Reference!$E$6,'Client Info'!O2555&lt;Reference!$E$7),15,IF(Reference!$E$7&lt;='Client Info'!O2555,25))))</f>
        <v>0</v>
      </c>
      <c r="F2555" s="19">
        <f>IF(OR('Client Info'!R2555=Reference!$B$4,'Client Info'!R2555=Reference!$B$5,'Client Info'!R2555=Reference!$B$6),25,0)</f>
        <v>0</v>
      </c>
      <c r="G2555" s="19">
        <f t="shared" si="41"/>
        <v>0</v>
      </c>
      <c r="H2555" s="19">
        <v>0</v>
      </c>
    </row>
    <row r="2556" spans="2:8" x14ac:dyDescent="0.35">
      <c r="B2556" s="19">
        <f>'Client Info'!A2556</f>
        <v>0</v>
      </c>
      <c r="C2556" s="19" t="str">
        <f>(IF('Client Info'!M2556="","",(IF(YEARFRAC('Client Info'!M2556,Reference!$C$4)&lt;1,0,IF(AND(YEARFRAC('Client Info'!M2556,Reference!$C$4)&gt;=1,YEARFRAC('Client Info'!M2556,Reference!$C$4)&lt;=3),5,IF(AND(YEARFRAC('Client Info'!M2556,Reference!$C$4)&gt;=4,YEARFRAC('Client Info'!M2556,Reference!$C$4)&lt;=7),15,IF(YEARFRAC('Client Info'!M2556,Reference!$C$4)&gt;=8,25,IF(YEARFRAC('Client Info'!M2556,Reference!$C$4)=YEARFRAC('Client Info'!M2556,Reference!$C$4),0,0))))))))</f>
        <v/>
      </c>
      <c r="D2556" s="19">
        <f>IF(OR('Client Info'!J2556=Reference!$A$7),0,IF(OR(Reference!$A$5='Client Info'!J2556, 'Client Info'!J2556=Reference!$A$19,'Client Info'!J2556=Reference!$A$23,'Client Info'!J2556=Reference!$A$12),25, IF(OR('Client Info'!J2556=Reference!$A$6, 'Client Info'!J2556=Reference!$A$16),15, IF(OR('Client Info'!J2556=Reference!$A$4,'Client Info'!J2556=Reference!$A$13,'Client Info'!J2556=Reference!$A$17,),5,0))))</f>
        <v>0</v>
      </c>
      <c r="E2556" s="19">
        <f>IF('Client Info'!O2556&lt;Reference!$E$5,0,IF(AND('Client Info'!O2556&gt;=Reference!$E$5,'Client Info'!O2556&lt;Reference!$E$6),5,IF(AND('Client Info'!O2556&gt;=Reference!$E$6,'Client Info'!O2556&lt;Reference!$E$7),15,IF(Reference!$E$7&lt;='Client Info'!O2556,25))))</f>
        <v>0</v>
      </c>
      <c r="F2556" s="19">
        <f>IF(OR('Client Info'!R2556=Reference!$B$4,'Client Info'!R2556=Reference!$B$5,'Client Info'!R2556=Reference!$B$6),25,0)</f>
        <v>0</v>
      </c>
      <c r="G2556" s="19">
        <f t="shared" si="41"/>
        <v>0</v>
      </c>
      <c r="H2556" s="19">
        <v>0</v>
      </c>
    </row>
    <row r="2557" spans="2:8" x14ac:dyDescent="0.35">
      <c r="B2557" s="19">
        <f>'Client Info'!A2557</f>
        <v>0</v>
      </c>
      <c r="C2557" s="19" t="str">
        <f>(IF('Client Info'!M2557="","",(IF(YEARFRAC('Client Info'!M2557,Reference!$C$4)&lt;1,0,IF(AND(YEARFRAC('Client Info'!M2557,Reference!$C$4)&gt;=1,YEARFRAC('Client Info'!M2557,Reference!$C$4)&lt;=3),5,IF(AND(YEARFRAC('Client Info'!M2557,Reference!$C$4)&gt;=4,YEARFRAC('Client Info'!M2557,Reference!$C$4)&lt;=7),15,IF(YEARFRAC('Client Info'!M2557,Reference!$C$4)&gt;=8,25,IF(YEARFRAC('Client Info'!M2557,Reference!$C$4)=YEARFRAC('Client Info'!M2557,Reference!$C$4),0,0))))))))</f>
        <v/>
      </c>
      <c r="D2557" s="19">
        <f>IF(OR('Client Info'!J2557=Reference!$A$7),0,IF(OR(Reference!$A$5='Client Info'!J2557, 'Client Info'!J2557=Reference!$A$19,'Client Info'!J2557=Reference!$A$23,'Client Info'!J2557=Reference!$A$12),25, IF(OR('Client Info'!J2557=Reference!$A$6, 'Client Info'!J2557=Reference!$A$16),15, IF(OR('Client Info'!J2557=Reference!$A$4,'Client Info'!J2557=Reference!$A$13,'Client Info'!J2557=Reference!$A$17,),5,0))))</f>
        <v>0</v>
      </c>
      <c r="E2557" s="19">
        <f>IF('Client Info'!O2557&lt;Reference!$E$5,0,IF(AND('Client Info'!O2557&gt;=Reference!$E$5,'Client Info'!O2557&lt;Reference!$E$6),5,IF(AND('Client Info'!O2557&gt;=Reference!$E$6,'Client Info'!O2557&lt;Reference!$E$7),15,IF(Reference!$E$7&lt;='Client Info'!O2557,25))))</f>
        <v>0</v>
      </c>
      <c r="F2557" s="19">
        <f>IF(OR('Client Info'!R2557=Reference!$B$4,'Client Info'!R2557=Reference!$B$5,'Client Info'!R2557=Reference!$B$6),25,0)</f>
        <v>0</v>
      </c>
      <c r="G2557" s="19">
        <f t="shared" si="41"/>
        <v>0</v>
      </c>
      <c r="H2557" s="19">
        <v>0</v>
      </c>
    </row>
    <row r="2558" spans="2:8" x14ac:dyDescent="0.35">
      <c r="B2558" s="19">
        <f>'Client Info'!A2558</f>
        <v>0</v>
      </c>
      <c r="C2558" s="19" t="str">
        <f>(IF('Client Info'!M2558="","",(IF(YEARFRAC('Client Info'!M2558,Reference!$C$4)&lt;1,0,IF(AND(YEARFRAC('Client Info'!M2558,Reference!$C$4)&gt;=1,YEARFRAC('Client Info'!M2558,Reference!$C$4)&lt;=3),5,IF(AND(YEARFRAC('Client Info'!M2558,Reference!$C$4)&gt;=4,YEARFRAC('Client Info'!M2558,Reference!$C$4)&lt;=7),15,IF(YEARFRAC('Client Info'!M2558,Reference!$C$4)&gt;=8,25,IF(YEARFRAC('Client Info'!M2558,Reference!$C$4)=YEARFRAC('Client Info'!M2558,Reference!$C$4),0,0))))))))</f>
        <v/>
      </c>
      <c r="D2558" s="19">
        <f>IF(OR('Client Info'!J2558=Reference!$A$7),0,IF(OR(Reference!$A$5='Client Info'!J2558, 'Client Info'!J2558=Reference!$A$19,'Client Info'!J2558=Reference!$A$23,'Client Info'!J2558=Reference!$A$12),25, IF(OR('Client Info'!J2558=Reference!$A$6, 'Client Info'!J2558=Reference!$A$16),15, IF(OR('Client Info'!J2558=Reference!$A$4,'Client Info'!J2558=Reference!$A$13,'Client Info'!J2558=Reference!$A$17,),5,0))))</f>
        <v>0</v>
      </c>
      <c r="E2558" s="19">
        <f>IF('Client Info'!O2558&lt;Reference!$E$5,0,IF(AND('Client Info'!O2558&gt;=Reference!$E$5,'Client Info'!O2558&lt;Reference!$E$6),5,IF(AND('Client Info'!O2558&gt;=Reference!$E$6,'Client Info'!O2558&lt;Reference!$E$7),15,IF(Reference!$E$7&lt;='Client Info'!O2558,25))))</f>
        <v>0</v>
      </c>
      <c r="F2558" s="19">
        <f>IF(OR('Client Info'!R2558=Reference!$B$4,'Client Info'!R2558=Reference!$B$5,'Client Info'!R2558=Reference!$B$6),25,0)</f>
        <v>0</v>
      </c>
      <c r="G2558" s="19">
        <f t="shared" si="41"/>
        <v>0</v>
      </c>
      <c r="H2558" s="19">
        <v>0</v>
      </c>
    </row>
    <row r="2559" spans="2:8" x14ac:dyDescent="0.35">
      <c r="B2559" s="19">
        <f>'Client Info'!A2559</f>
        <v>0</v>
      </c>
      <c r="C2559" s="19" t="str">
        <f>(IF('Client Info'!M2559="","",(IF(YEARFRAC('Client Info'!M2559,Reference!$C$4)&lt;1,0,IF(AND(YEARFRAC('Client Info'!M2559,Reference!$C$4)&gt;=1,YEARFRAC('Client Info'!M2559,Reference!$C$4)&lt;=3),5,IF(AND(YEARFRAC('Client Info'!M2559,Reference!$C$4)&gt;=4,YEARFRAC('Client Info'!M2559,Reference!$C$4)&lt;=7),15,IF(YEARFRAC('Client Info'!M2559,Reference!$C$4)&gt;=8,25,IF(YEARFRAC('Client Info'!M2559,Reference!$C$4)=YEARFRAC('Client Info'!M2559,Reference!$C$4),0,0))))))))</f>
        <v/>
      </c>
      <c r="D2559" s="19">
        <f>IF(OR('Client Info'!J2559=Reference!$A$7),0,IF(OR(Reference!$A$5='Client Info'!J2559, 'Client Info'!J2559=Reference!$A$19,'Client Info'!J2559=Reference!$A$23,'Client Info'!J2559=Reference!$A$12),25, IF(OR('Client Info'!J2559=Reference!$A$6, 'Client Info'!J2559=Reference!$A$16),15, IF(OR('Client Info'!J2559=Reference!$A$4,'Client Info'!J2559=Reference!$A$13,'Client Info'!J2559=Reference!$A$17,),5,0))))</f>
        <v>0</v>
      </c>
      <c r="E2559" s="19">
        <f>IF('Client Info'!O2559&lt;Reference!$E$5,0,IF(AND('Client Info'!O2559&gt;=Reference!$E$5,'Client Info'!O2559&lt;Reference!$E$6),5,IF(AND('Client Info'!O2559&gt;=Reference!$E$6,'Client Info'!O2559&lt;Reference!$E$7),15,IF(Reference!$E$7&lt;='Client Info'!O2559,25))))</f>
        <v>0</v>
      </c>
      <c r="F2559" s="19">
        <f>IF(OR('Client Info'!R2559=Reference!$B$4,'Client Info'!R2559=Reference!$B$5,'Client Info'!R2559=Reference!$B$6),25,0)</f>
        <v>0</v>
      </c>
      <c r="G2559" s="19">
        <f t="shared" si="41"/>
        <v>0</v>
      </c>
      <c r="H2559" s="19">
        <v>0</v>
      </c>
    </row>
    <row r="2560" spans="2:8" x14ac:dyDescent="0.35">
      <c r="B2560" s="19">
        <f>'Client Info'!A2560</f>
        <v>0</v>
      </c>
      <c r="C2560" s="19" t="str">
        <f>(IF('Client Info'!M2560="","",(IF(YEARFRAC('Client Info'!M2560,Reference!$C$4)&lt;1,0,IF(AND(YEARFRAC('Client Info'!M2560,Reference!$C$4)&gt;=1,YEARFRAC('Client Info'!M2560,Reference!$C$4)&lt;=3),5,IF(AND(YEARFRAC('Client Info'!M2560,Reference!$C$4)&gt;=4,YEARFRAC('Client Info'!M2560,Reference!$C$4)&lt;=7),15,IF(YEARFRAC('Client Info'!M2560,Reference!$C$4)&gt;=8,25,IF(YEARFRAC('Client Info'!M2560,Reference!$C$4)=YEARFRAC('Client Info'!M2560,Reference!$C$4),0,0))))))))</f>
        <v/>
      </c>
      <c r="D2560" s="19">
        <f>IF(OR('Client Info'!J2560=Reference!$A$7),0,IF(OR(Reference!$A$5='Client Info'!J2560, 'Client Info'!J2560=Reference!$A$19,'Client Info'!J2560=Reference!$A$23,'Client Info'!J2560=Reference!$A$12),25, IF(OR('Client Info'!J2560=Reference!$A$6, 'Client Info'!J2560=Reference!$A$16),15, IF(OR('Client Info'!J2560=Reference!$A$4,'Client Info'!J2560=Reference!$A$13,'Client Info'!J2560=Reference!$A$17,),5,0))))</f>
        <v>0</v>
      </c>
      <c r="E2560" s="19">
        <f>IF('Client Info'!O2560&lt;Reference!$E$5,0,IF(AND('Client Info'!O2560&gt;=Reference!$E$5,'Client Info'!O2560&lt;Reference!$E$6),5,IF(AND('Client Info'!O2560&gt;=Reference!$E$6,'Client Info'!O2560&lt;Reference!$E$7),15,IF(Reference!$E$7&lt;='Client Info'!O2560,25))))</f>
        <v>0</v>
      </c>
      <c r="F2560" s="19">
        <f>IF(OR('Client Info'!R2560=Reference!$B$4,'Client Info'!R2560=Reference!$B$5,'Client Info'!R2560=Reference!$B$6),25,0)</f>
        <v>0</v>
      </c>
      <c r="G2560" s="19">
        <f t="shared" si="41"/>
        <v>0</v>
      </c>
      <c r="H2560" s="19">
        <v>0</v>
      </c>
    </row>
    <row r="2561" spans="2:8" x14ac:dyDescent="0.35">
      <c r="B2561" s="19">
        <f>'Client Info'!A2561</f>
        <v>0</v>
      </c>
      <c r="C2561" s="19" t="str">
        <f>(IF('Client Info'!M2561="","",(IF(YEARFRAC('Client Info'!M2561,Reference!$C$4)&lt;1,0,IF(AND(YEARFRAC('Client Info'!M2561,Reference!$C$4)&gt;=1,YEARFRAC('Client Info'!M2561,Reference!$C$4)&lt;=3),5,IF(AND(YEARFRAC('Client Info'!M2561,Reference!$C$4)&gt;=4,YEARFRAC('Client Info'!M2561,Reference!$C$4)&lt;=7),15,IF(YEARFRAC('Client Info'!M2561,Reference!$C$4)&gt;=8,25,IF(YEARFRAC('Client Info'!M2561,Reference!$C$4)=YEARFRAC('Client Info'!M2561,Reference!$C$4),0,0))))))))</f>
        <v/>
      </c>
      <c r="D2561" s="19">
        <f>IF(OR('Client Info'!J2561=Reference!$A$7),0,IF(OR(Reference!$A$5='Client Info'!J2561, 'Client Info'!J2561=Reference!$A$19,'Client Info'!J2561=Reference!$A$23,'Client Info'!J2561=Reference!$A$12),25, IF(OR('Client Info'!J2561=Reference!$A$6, 'Client Info'!J2561=Reference!$A$16),15, IF(OR('Client Info'!J2561=Reference!$A$4,'Client Info'!J2561=Reference!$A$13,'Client Info'!J2561=Reference!$A$17,),5,0))))</f>
        <v>0</v>
      </c>
      <c r="E2561" s="19">
        <f>IF('Client Info'!O2561&lt;Reference!$E$5,0,IF(AND('Client Info'!O2561&gt;=Reference!$E$5,'Client Info'!O2561&lt;Reference!$E$6),5,IF(AND('Client Info'!O2561&gt;=Reference!$E$6,'Client Info'!O2561&lt;Reference!$E$7),15,IF(Reference!$E$7&lt;='Client Info'!O2561,25))))</f>
        <v>0</v>
      </c>
      <c r="F2561" s="19">
        <f>IF(OR('Client Info'!R2561=Reference!$B$4,'Client Info'!R2561=Reference!$B$5,'Client Info'!R2561=Reference!$B$6),25,0)</f>
        <v>0</v>
      </c>
      <c r="G2561" s="19">
        <f t="shared" si="41"/>
        <v>0</v>
      </c>
      <c r="H2561" s="19">
        <v>0</v>
      </c>
    </row>
    <row r="2562" spans="2:8" x14ac:dyDescent="0.35">
      <c r="B2562" s="19">
        <f>'Client Info'!A2562</f>
        <v>0</v>
      </c>
      <c r="C2562" s="19" t="str">
        <f>(IF('Client Info'!M2562="","",(IF(YEARFRAC('Client Info'!M2562,Reference!$C$4)&lt;1,0,IF(AND(YEARFRAC('Client Info'!M2562,Reference!$C$4)&gt;=1,YEARFRAC('Client Info'!M2562,Reference!$C$4)&lt;=3),5,IF(AND(YEARFRAC('Client Info'!M2562,Reference!$C$4)&gt;=4,YEARFRAC('Client Info'!M2562,Reference!$C$4)&lt;=7),15,IF(YEARFRAC('Client Info'!M2562,Reference!$C$4)&gt;=8,25,IF(YEARFRAC('Client Info'!M2562,Reference!$C$4)=YEARFRAC('Client Info'!M2562,Reference!$C$4),0,0))))))))</f>
        <v/>
      </c>
      <c r="D2562" s="19">
        <f>IF(OR('Client Info'!J2562=Reference!$A$7),0,IF(OR(Reference!$A$5='Client Info'!J2562, 'Client Info'!J2562=Reference!$A$19,'Client Info'!J2562=Reference!$A$23,'Client Info'!J2562=Reference!$A$12),25, IF(OR('Client Info'!J2562=Reference!$A$6, 'Client Info'!J2562=Reference!$A$16),15, IF(OR('Client Info'!J2562=Reference!$A$4,'Client Info'!J2562=Reference!$A$13,'Client Info'!J2562=Reference!$A$17,),5,0))))</f>
        <v>0</v>
      </c>
      <c r="E2562" s="19">
        <f>IF('Client Info'!O2562&lt;Reference!$E$5,0,IF(AND('Client Info'!O2562&gt;=Reference!$E$5,'Client Info'!O2562&lt;Reference!$E$6),5,IF(AND('Client Info'!O2562&gt;=Reference!$E$6,'Client Info'!O2562&lt;Reference!$E$7),15,IF(Reference!$E$7&lt;='Client Info'!O2562,25))))</f>
        <v>0</v>
      </c>
      <c r="F2562" s="19">
        <f>IF(OR('Client Info'!R2562=Reference!$B$4,'Client Info'!R2562=Reference!$B$5,'Client Info'!R2562=Reference!$B$6),25,0)</f>
        <v>0</v>
      </c>
      <c r="G2562" s="19">
        <f t="shared" si="41"/>
        <v>0</v>
      </c>
      <c r="H2562" s="19">
        <v>0</v>
      </c>
    </row>
    <row r="2563" spans="2:8" x14ac:dyDescent="0.35">
      <c r="B2563" s="19">
        <f>'Client Info'!A2563</f>
        <v>0</v>
      </c>
      <c r="C2563" s="19" t="str">
        <f>(IF('Client Info'!M2563="","",(IF(YEARFRAC('Client Info'!M2563,Reference!$C$4)&lt;1,0,IF(AND(YEARFRAC('Client Info'!M2563,Reference!$C$4)&gt;=1,YEARFRAC('Client Info'!M2563,Reference!$C$4)&lt;=3),5,IF(AND(YEARFRAC('Client Info'!M2563,Reference!$C$4)&gt;=4,YEARFRAC('Client Info'!M2563,Reference!$C$4)&lt;=7),15,IF(YEARFRAC('Client Info'!M2563,Reference!$C$4)&gt;=8,25,IF(YEARFRAC('Client Info'!M2563,Reference!$C$4)=YEARFRAC('Client Info'!M2563,Reference!$C$4),0,0))))))))</f>
        <v/>
      </c>
      <c r="D2563" s="19">
        <f>IF(OR('Client Info'!J2563=Reference!$A$7),0,IF(OR(Reference!$A$5='Client Info'!J2563, 'Client Info'!J2563=Reference!$A$19,'Client Info'!J2563=Reference!$A$23,'Client Info'!J2563=Reference!$A$12),25, IF(OR('Client Info'!J2563=Reference!$A$6, 'Client Info'!J2563=Reference!$A$16),15, IF(OR('Client Info'!J2563=Reference!$A$4,'Client Info'!J2563=Reference!$A$13,'Client Info'!J2563=Reference!$A$17,),5,0))))</f>
        <v>0</v>
      </c>
      <c r="E2563" s="19">
        <f>IF('Client Info'!O2563&lt;Reference!$E$5,0,IF(AND('Client Info'!O2563&gt;=Reference!$E$5,'Client Info'!O2563&lt;Reference!$E$6),5,IF(AND('Client Info'!O2563&gt;=Reference!$E$6,'Client Info'!O2563&lt;Reference!$E$7),15,IF(Reference!$E$7&lt;='Client Info'!O2563,25))))</f>
        <v>0</v>
      </c>
      <c r="F2563" s="19">
        <f>IF(OR('Client Info'!R2563=Reference!$B$4,'Client Info'!R2563=Reference!$B$5,'Client Info'!R2563=Reference!$B$6),25,0)</f>
        <v>0</v>
      </c>
      <c r="G2563" s="19">
        <f t="shared" si="41"/>
        <v>0</v>
      </c>
      <c r="H2563" s="19">
        <v>0</v>
      </c>
    </row>
    <row r="2564" spans="2:8" x14ac:dyDescent="0.35">
      <c r="B2564" s="19">
        <f>'Client Info'!A2564</f>
        <v>0</v>
      </c>
      <c r="C2564" s="19" t="str">
        <f>(IF('Client Info'!M2564="","",(IF(YEARFRAC('Client Info'!M2564,Reference!$C$4)&lt;1,0,IF(AND(YEARFRAC('Client Info'!M2564,Reference!$C$4)&gt;=1,YEARFRAC('Client Info'!M2564,Reference!$C$4)&lt;=3),5,IF(AND(YEARFRAC('Client Info'!M2564,Reference!$C$4)&gt;=4,YEARFRAC('Client Info'!M2564,Reference!$C$4)&lt;=7),15,IF(YEARFRAC('Client Info'!M2564,Reference!$C$4)&gt;=8,25,IF(YEARFRAC('Client Info'!M2564,Reference!$C$4)=YEARFRAC('Client Info'!M2564,Reference!$C$4),0,0))))))))</f>
        <v/>
      </c>
      <c r="D2564" s="19">
        <f>IF(OR('Client Info'!J2564=Reference!$A$7),0,IF(OR(Reference!$A$5='Client Info'!J2564, 'Client Info'!J2564=Reference!$A$19,'Client Info'!J2564=Reference!$A$23,'Client Info'!J2564=Reference!$A$12),25, IF(OR('Client Info'!J2564=Reference!$A$6, 'Client Info'!J2564=Reference!$A$16),15, IF(OR('Client Info'!J2564=Reference!$A$4,'Client Info'!J2564=Reference!$A$13,'Client Info'!J2564=Reference!$A$17,),5,0))))</f>
        <v>0</v>
      </c>
      <c r="E2564" s="19">
        <f>IF('Client Info'!O2564&lt;Reference!$E$5,0,IF(AND('Client Info'!O2564&gt;=Reference!$E$5,'Client Info'!O2564&lt;Reference!$E$6),5,IF(AND('Client Info'!O2564&gt;=Reference!$E$6,'Client Info'!O2564&lt;Reference!$E$7),15,IF(Reference!$E$7&lt;='Client Info'!O2564,25))))</f>
        <v>0</v>
      </c>
      <c r="F2564" s="19">
        <f>IF(OR('Client Info'!R2564=Reference!$B$4,'Client Info'!R2564=Reference!$B$5,'Client Info'!R2564=Reference!$B$6),25,0)</f>
        <v>0</v>
      </c>
      <c r="G2564" s="19">
        <f t="shared" si="41"/>
        <v>0</v>
      </c>
      <c r="H2564" s="19">
        <v>0</v>
      </c>
    </row>
    <row r="2565" spans="2:8" x14ac:dyDescent="0.35">
      <c r="B2565" s="19">
        <f>'Client Info'!A2565</f>
        <v>0</v>
      </c>
      <c r="C2565" s="19" t="str">
        <f>(IF('Client Info'!M2565="","",(IF(YEARFRAC('Client Info'!M2565,Reference!$C$4)&lt;1,0,IF(AND(YEARFRAC('Client Info'!M2565,Reference!$C$4)&gt;=1,YEARFRAC('Client Info'!M2565,Reference!$C$4)&lt;=3),5,IF(AND(YEARFRAC('Client Info'!M2565,Reference!$C$4)&gt;=4,YEARFRAC('Client Info'!M2565,Reference!$C$4)&lt;=7),15,IF(YEARFRAC('Client Info'!M2565,Reference!$C$4)&gt;=8,25,IF(YEARFRAC('Client Info'!M2565,Reference!$C$4)=YEARFRAC('Client Info'!M2565,Reference!$C$4),0,0))))))))</f>
        <v/>
      </c>
      <c r="D2565" s="19">
        <f>IF(OR('Client Info'!J2565=Reference!$A$7),0,IF(OR(Reference!$A$5='Client Info'!J2565, 'Client Info'!J2565=Reference!$A$19,'Client Info'!J2565=Reference!$A$23,'Client Info'!J2565=Reference!$A$12),25, IF(OR('Client Info'!J2565=Reference!$A$6, 'Client Info'!J2565=Reference!$A$16),15, IF(OR('Client Info'!J2565=Reference!$A$4,'Client Info'!J2565=Reference!$A$13,'Client Info'!J2565=Reference!$A$17,),5,0))))</f>
        <v>0</v>
      </c>
      <c r="E2565" s="19">
        <f>IF('Client Info'!O2565&lt;Reference!$E$5,0,IF(AND('Client Info'!O2565&gt;=Reference!$E$5,'Client Info'!O2565&lt;Reference!$E$6),5,IF(AND('Client Info'!O2565&gt;=Reference!$E$6,'Client Info'!O2565&lt;Reference!$E$7),15,IF(Reference!$E$7&lt;='Client Info'!O2565,25))))</f>
        <v>0</v>
      </c>
      <c r="F2565" s="19">
        <f>IF(OR('Client Info'!R2565=Reference!$B$4,'Client Info'!R2565=Reference!$B$5,'Client Info'!R2565=Reference!$B$6),25,0)</f>
        <v>0</v>
      </c>
      <c r="G2565" s="19">
        <f t="shared" si="41"/>
        <v>0</v>
      </c>
      <c r="H2565" s="19">
        <v>0</v>
      </c>
    </row>
    <row r="2566" spans="2:8" x14ac:dyDescent="0.35">
      <c r="B2566" s="19">
        <f>'Client Info'!A2566</f>
        <v>0</v>
      </c>
      <c r="C2566" s="19" t="str">
        <f>(IF('Client Info'!M2566="","",(IF(YEARFRAC('Client Info'!M2566,Reference!$C$4)&lt;1,0,IF(AND(YEARFRAC('Client Info'!M2566,Reference!$C$4)&gt;=1,YEARFRAC('Client Info'!M2566,Reference!$C$4)&lt;=3),5,IF(AND(YEARFRAC('Client Info'!M2566,Reference!$C$4)&gt;=4,YEARFRAC('Client Info'!M2566,Reference!$C$4)&lt;=7),15,IF(YEARFRAC('Client Info'!M2566,Reference!$C$4)&gt;=8,25,IF(YEARFRAC('Client Info'!M2566,Reference!$C$4)=YEARFRAC('Client Info'!M2566,Reference!$C$4),0,0))))))))</f>
        <v/>
      </c>
      <c r="D2566" s="19">
        <f>IF(OR('Client Info'!J2566=Reference!$A$7),0,IF(OR(Reference!$A$5='Client Info'!J2566, 'Client Info'!J2566=Reference!$A$19,'Client Info'!J2566=Reference!$A$23,'Client Info'!J2566=Reference!$A$12),25, IF(OR('Client Info'!J2566=Reference!$A$6, 'Client Info'!J2566=Reference!$A$16),15, IF(OR('Client Info'!J2566=Reference!$A$4,'Client Info'!J2566=Reference!$A$13,'Client Info'!J2566=Reference!$A$17,),5,0))))</f>
        <v>0</v>
      </c>
      <c r="E2566" s="19">
        <f>IF('Client Info'!O2566&lt;Reference!$E$5,0,IF(AND('Client Info'!O2566&gt;=Reference!$E$5,'Client Info'!O2566&lt;Reference!$E$6),5,IF(AND('Client Info'!O2566&gt;=Reference!$E$6,'Client Info'!O2566&lt;Reference!$E$7),15,IF(Reference!$E$7&lt;='Client Info'!O2566,25))))</f>
        <v>0</v>
      </c>
      <c r="F2566" s="19">
        <f>IF(OR('Client Info'!R2566=Reference!$B$4,'Client Info'!R2566=Reference!$B$5,'Client Info'!R2566=Reference!$B$6),25,0)</f>
        <v>0</v>
      </c>
      <c r="G2566" s="19">
        <f t="shared" si="41"/>
        <v>0</v>
      </c>
      <c r="H2566" s="19">
        <v>0</v>
      </c>
    </row>
    <row r="2567" spans="2:8" x14ac:dyDescent="0.35">
      <c r="B2567" s="19">
        <f>'Client Info'!A2567</f>
        <v>0</v>
      </c>
      <c r="C2567" s="19" t="str">
        <f>(IF('Client Info'!M2567="","",(IF(YEARFRAC('Client Info'!M2567,Reference!$C$4)&lt;1,0,IF(AND(YEARFRAC('Client Info'!M2567,Reference!$C$4)&gt;=1,YEARFRAC('Client Info'!M2567,Reference!$C$4)&lt;=3),5,IF(AND(YEARFRAC('Client Info'!M2567,Reference!$C$4)&gt;=4,YEARFRAC('Client Info'!M2567,Reference!$C$4)&lt;=7),15,IF(YEARFRAC('Client Info'!M2567,Reference!$C$4)&gt;=8,25,IF(YEARFRAC('Client Info'!M2567,Reference!$C$4)=YEARFRAC('Client Info'!M2567,Reference!$C$4),0,0))))))))</f>
        <v/>
      </c>
      <c r="D2567" s="19">
        <f>IF(OR('Client Info'!J2567=Reference!$A$7),0,IF(OR(Reference!$A$5='Client Info'!J2567, 'Client Info'!J2567=Reference!$A$19,'Client Info'!J2567=Reference!$A$23,'Client Info'!J2567=Reference!$A$12),25, IF(OR('Client Info'!J2567=Reference!$A$6, 'Client Info'!J2567=Reference!$A$16),15, IF(OR('Client Info'!J2567=Reference!$A$4,'Client Info'!J2567=Reference!$A$13,'Client Info'!J2567=Reference!$A$17,),5,0))))</f>
        <v>0</v>
      </c>
      <c r="E2567" s="19">
        <f>IF('Client Info'!O2567&lt;Reference!$E$5,0,IF(AND('Client Info'!O2567&gt;=Reference!$E$5,'Client Info'!O2567&lt;Reference!$E$6),5,IF(AND('Client Info'!O2567&gt;=Reference!$E$6,'Client Info'!O2567&lt;Reference!$E$7),15,IF(Reference!$E$7&lt;='Client Info'!O2567,25))))</f>
        <v>0</v>
      </c>
      <c r="F2567" s="19">
        <f>IF(OR('Client Info'!R2567=Reference!$B$4,'Client Info'!R2567=Reference!$B$5,'Client Info'!R2567=Reference!$B$6),25,0)</f>
        <v>0</v>
      </c>
      <c r="G2567" s="19">
        <f t="shared" si="41"/>
        <v>0</v>
      </c>
      <c r="H2567" s="19">
        <v>0</v>
      </c>
    </row>
    <row r="2568" spans="2:8" x14ac:dyDescent="0.35">
      <c r="B2568" s="19">
        <f>'Client Info'!A2568</f>
        <v>0</v>
      </c>
      <c r="C2568" s="19" t="str">
        <f>(IF('Client Info'!M2568="","",(IF(YEARFRAC('Client Info'!M2568,Reference!$C$4)&lt;1,0,IF(AND(YEARFRAC('Client Info'!M2568,Reference!$C$4)&gt;=1,YEARFRAC('Client Info'!M2568,Reference!$C$4)&lt;=3),5,IF(AND(YEARFRAC('Client Info'!M2568,Reference!$C$4)&gt;=4,YEARFRAC('Client Info'!M2568,Reference!$C$4)&lt;=7),15,IF(YEARFRAC('Client Info'!M2568,Reference!$C$4)&gt;=8,25,IF(YEARFRAC('Client Info'!M2568,Reference!$C$4)=YEARFRAC('Client Info'!M2568,Reference!$C$4),0,0))))))))</f>
        <v/>
      </c>
      <c r="D2568" s="19">
        <f>IF(OR('Client Info'!J2568=Reference!$A$7),0,IF(OR(Reference!$A$5='Client Info'!J2568, 'Client Info'!J2568=Reference!$A$19,'Client Info'!J2568=Reference!$A$23,'Client Info'!J2568=Reference!$A$12),25, IF(OR('Client Info'!J2568=Reference!$A$6, 'Client Info'!J2568=Reference!$A$16),15, IF(OR('Client Info'!J2568=Reference!$A$4,'Client Info'!J2568=Reference!$A$13,'Client Info'!J2568=Reference!$A$17,),5,0))))</f>
        <v>0</v>
      </c>
      <c r="E2568" s="19">
        <f>IF('Client Info'!O2568&lt;Reference!$E$5,0,IF(AND('Client Info'!O2568&gt;=Reference!$E$5,'Client Info'!O2568&lt;Reference!$E$6),5,IF(AND('Client Info'!O2568&gt;=Reference!$E$6,'Client Info'!O2568&lt;Reference!$E$7),15,IF(Reference!$E$7&lt;='Client Info'!O2568,25))))</f>
        <v>0</v>
      </c>
      <c r="F2568" s="19">
        <f>IF(OR('Client Info'!R2568=Reference!$B$4,'Client Info'!R2568=Reference!$B$5,'Client Info'!R2568=Reference!$B$6),25,0)</f>
        <v>0</v>
      </c>
      <c r="G2568" s="19">
        <f t="shared" si="41"/>
        <v>0</v>
      </c>
      <c r="H2568" s="19">
        <v>0</v>
      </c>
    </row>
    <row r="2569" spans="2:8" x14ac:dyDescent="0.35">
      <c r="B2569" s="19">
        <f>'Client Info'!A2569</f>
        <v>0</v>
      </c>
      <c r="C2569" s="19" t="str">
        <f>(IF('Client Info'!M2569="","",(IF(YEARFRAC('Client Info'!M2569,Reference!$C$4)&lt;1,0,IF(AND(YEARFRAC('Client Info'!M2569,Reference!$C$4)&gt;=1,YEARFRAC('Client Info'!M2569,Reference!$C$4)&lt;=3),5,IF(AND(YEARFRAC('Client Info'!M2569,Reference!$C$4)&gt;=4,YEARFRAC('Client Info'!M2569,Reference!$C$4)&lt;=7),15,IF(YEARFRAC('Client Info'!M2569,Reference!$C$4)&gt;=8,25,IF(YEARFRAC('Client Info'!M2569,Reference!$C$4)=YEARFRAC('Client Info'!M2569,Reference!$C$4),0,0))))))))</f>
        <v/>
      </c>
      <c r="D2569" s="19">
        <f>IF(OR('Client Info'!J2569=Reference!$A$7),0,IF(OR(Reference!$A$5='Client Info'!J2569, 'Client Info'!J2569=Reference!$A$19,'Client Info'!J2569=Reference!$A$23,'Client Info'!J2569=Reference!$A$12),25, IF(OR('Client Info'!J2569=Reference!$A$6, 'Client Info'!J2569=Reference!$A$16),15, IF(OR('Client Info'!J2569=Reference!$A$4,'Client Info'!J2569=Reference!$A$13,'Client Info'!J2569=Reference!$A$17,),5,0))))</f>
        <v>0</v>
      </c>
      <c r="E2569" s="19">
        <f>IF('Client Info'!O2569&lt;Reference!$E$5,0,IF(AND('Client Info'!O2569&gt;=Reference!$E$5,'Client Info'!O2569&lt;Reference!$E$6),5,IF(AND('Client Info'!O2569&gt;=Reference!$E$6,'Client Info'!O2569&lt;Reference!$E$7),15,IF(Reference!$E$7&lt;='Client Info'!O2569,25))))</f>
        <v>0</v>
      </c>
      <c r="F2569" s="19">
        <f>IF(OR('Client Info'!R2569=Reference!$B$4,'Client Info'!R2569=Reference!$B$5,'Client Info'!R2569=Reference!$B$6),25,0)</f>
        <v>0</v>
      </c>
      <c r="G2569" s="19">
        <f t="shared" si="41"/>
        <v>0</v>
      </c>
      <c r="H2569" s="19">
        <v>0</v>
      </c>
    </row>
    <row r="2570" spans="2:8" x14ac:dyDescent="0.35">
      <c r="B2570" s="19">
        <f>'Client Info'!A2570</f>
        <v>0</v>
      </c>
      <c r="C2570" s="19" t="str">
        <f>(IF('Client Info'!M2570="","",(IF(YEARFRAC('Client Info'!M2570,Reference!$C$4)&lt;1,0,IF(AND(YEARFRAC('Client Info'!M2570,Reference!$C$4)&gt;=1,YEARFRAC('Client Info'!M2570,Reference!$C$4)&lt;=3),5,IF(AND(YEARFRAC('Client Info'!M2570,Reference!$C$4)&gt;=4,YEARFRAC('Client Info'!M2570,Reference!$C$4)&lt;=7),15,IF(YEARFRAC('Client Info'!M2570,Reference!$C$4)&gt;=8,25,IF(YEARFRAC('Client Info'!M2570,Reference!$C$4)=YEARFRAC('Client Info'!M2570,Reference!$C$4),0,0))))))))</f>
        <v/>
      </c>
      <c r="D2570" s="19">
        <f>IF(OR('Client Info'!J2570=Reference!$A$7),0,IF(OR(Reference!$A$5='Client Info'!J2570, 'Client Info'!J2570=Reference!$A$19,'Client Info'!J2570=Reference!$A$23,'Client Info'!J2570=Reference!$A$12),25, IF(OR('Client Info'!J2570=Reference!$A$6, 'Client Info'!J2570=Reference!$A$16),15, IF(OR('Client Info'!J2570=Reference!$A$4,'Client Info'!J2570=Reference!$A$13,'Client Info'!J2570=Reference!$A$17,),5,0))))</f>
        <v>0</v>
      </c>
      <c r="E2570" s="19">
        <f>IF('Client Info'!O2570&lt;Reference!$E$5,0,IF(AND('Client Info'!O2570&gt;=Reference!$E$5,'Client Info'!O2570&lt;Reference!$E$6),5,IF(AND('Client Info'!O2570&gt;=Reference!$E$6,'Client Info'!O2570&lt;Reference!$E$7),15,IF(Reference!$E$7&lt;='Client Info'!O2570,25))))</f>
        <v>0</v>
      </c>
      <c r="F2570" s="19">
        <f>IF(OR('Client Info'!R2570=Reference!$B$4,'Client Info'!R2570=Reference!$B$5,'Client Info'!R2570=Reference!$B$6),25,0)</f>
        <v>0</v>
      </c>
      <c r="G2570" s="19">
        <f t="shared" si="41"/>
        <v>0</v>
      </c>
      <c r="H2570" s="19">
        <v>0</v>
      </c>
    </row>
    <row r="2571" spans="2:8" x14ac:dyDescent="0.35">
      <c r="B2571" s="19">
        <f>'Client Info'!A2571</f>
        <v>0</v>
      </c>
      <c r="C2571" s="19" t="str">
        <f>(IF('Client Info'!M2571="","",(IF(YEARFRAC('Client Info'!M2571,Reference!$C$4)&lt;1,0,IF(AND(YEARFRAC('Client Info'!M2571,Reference!$C$4)&gt;=1,YEARFRAC('Client Info'!M2571,Reference!$C$4)&lt;=3),5,IF(AND(YEARFRAC('Client Info'!M2571,Reference!$C$4)&gt;=4,YEARFRAC('Client Info'!M2571,Reference!$C$4)&lt;=7),15,IF(YEARFRAC('Client Info'!M2571,Reference!$C$4)&gt;=8,25,IF(YEARFRAC('Client Info'!M2571,Reference!$C$4)=YEARFRAC('Client Info'!M2571,Reference!$C$4),0,0))))))))</f>
        <v/>
      </c>
      <c r="D2571" s="19">
        <f>IF(OR('Client Info'!J2571=Reference!$A$7),0,IF(OR(Reference!$A$5='Client Info'!J2571, 'Client Info'!J2571=Reference!$A$19,'Client Info'!J2571=Reference!$A$23,'Client Info'!J2571=Reference!$A$12),25, IF(OR('Client Info'!J2571=Reference!$A$6, 'Client Info'!J2571=Reference!$A$16),15, IF(OR('Client Info'!J2571=Reference!$A$4,'Client Info'!J2571=Reference!$A$13,'Client Info'!J2571=Reference!$A$17,),5,0))))</f>
        <v>0</v>
      </c>
      <c r="E2571" s="19">
        <f>IF('Client Info'!O2571&lt;Reference!$E$5,0,IF(AND('Client Info'!O2571&gt;=Reference!$E$5,'Client Info'!O2571&lt;Reference!$E$6),5,IF(AND('Client Info'!O2571&gt;=Reference!$E$6,'Client Info'!O2571&lt;Reference!$E$7),15,IF(Reference!$E$7&lt;='Client Info'!O2571,25))))</f>
        <v>0</v>
      </c>
      <c r="F2571" s="19">
        <f>IF(OR('Client Info'!R2571=Reference!$B$4,'Client Info'!R2571=Reference!$B$5,'Client Info'!R2571=Reference!$B$6),25,0)</f>
        <v>0</v>
      </c>
      <c r="G2571" s="19">
        <f t="shared" si="41"/>
        <v>0</v>
      </c>
      <c r="H2571" s="19">
        <v>0</v>
      </c>
    </row>
    <row r="2572" spans="2:8" x14ac:dyDescent="0.35">
      <c r="B2572" s="19">
        <f>'Client Info'!A2572</f>
        <v>0</v>
      </c>
      <c r="C2572" s="19" t="str">
        <f>(IF('Client Info'!M2572="","",(IF(YEARFRAC('Client Info'!M2572,Reference!$C$4)&lt;1,0,IF(AND(YEARFRAC('Client Info'!M2572,Reference!$C$4)&gt;=1,YEARFRAC('Client Info'!M2572,Reference!$C$4)&lt;=3),5,IF(AND(YEARFRAC('Client Info'!M2572,Reference!$C$4)&gt;=4,YEARFRAC('Client Info'!M2572,Reference!$C$4)&lt;=7),15,IF(YEARFRAC('Client Info'!M2572,Reference!$C$4)&gt;=8,25,IF(YEARFRAC('Client Info'!M2572,Reference!$C$4)=YEARFRAC('Client Info'!M2572,Reference!$C$4),0,0))))))))</f>
        <v/>
      </c>
      <c r="D2572" s="19">
        <f>IF(OR('Client Info'!J2572=Reference!$A$7),0,IF(OR(Reference!$A$5='Client Info'!J2572, 'Client Info'!J2572=Reference!$A$19,'Client Info'!J2572=Reference!$A$23,'Client Info'!J2572=Reference!$A$12),25, IF(OR('Client Info'!J2572=Reference!$A$6, 'Client Info'!J2572=Reference!$A$16),15, IF(OR('Client Info'!J2572=Reference!$A$4,'Client Info'!J2572=Reference!$A$13,'Client Info'!J2572=Reference!$A$17,),5,0))))</f>
        <v>0</v>
      </c>
      <c r="E2572" s="19">
        <f>IF('Client Info'!O2572&lt;Reference!$E$5,0,IF(AND('Client Info'!O2572&gt;=Reference!$E$5,'Client Info'!O2572&lt;Reference!$E$6),5,IF(AND('Client Info'!O2572&gt;=Reference!$E$6,'Client Info'!O2572&lt;Reference!$E$7),15,IF(Reference!$E$7&lt;='Client Info'!O2572,25))))</f>
        <v>0</v>
      </c>
      <c r="F2572" s="19">
        <f>IF(OR('Client Info'!R2572=Reference!$B$4,'Client Info'!R2572=Reference!$B$5,'Client Info'!R2572=Reference!$B$6),25,0)</f>
        <v>0</v>
      </c>
      <c r="G2572" s="19">
        <f t="shared" si="41"/>
        <v>0</v>
      </c>
      <c r="H2572" s="19">
        <v>0</v>
      </c>
    </row>
    <row r="2573" spans="2:8" x14ac:dyDescent="0.35">
      <c r="B2573" s="19">
        <f>'Client Info'!A2573</f>
        <v>0</v>
      </c>
      <c r="C2573" s="19" t="str">
        <f>(IF('Client Info'!M2573="","",(IF(YEARFRAC('Client Info'!M2573,Reference!$C$4)&lt;1,0,IF(AND(YEARFRAC('Client Info'!M2573,Reference!$C$4)&gt;=1,YEARFRAC('Client Info'!M2573,Reference!$C$4)&lt;=3),5,IF(AND(YEARFRAC('Client Info'!M2573,Reference!$C$4)&gt;=4,YEARFRAC('Client Info'!M2573,Reference!$C$4)&lt;=7),15,IF(YEARFRAC('Client Info'!M2573,Reference!$C$4)&gt;=8,25,IF(YEARFRAC('Client Info'!M2573,Reference!$C$4)=YEARFRAC('Client Info'!M2573,Reference!$C$4),0,0))))))))</f>
        <v/>
      </c>
      <c r="D2573" s="19">
        <f>IF(OR('Client Info'!J2573=Reference!$A$7),0,IF(OR(Reference!$A$5='Client Info'!J2573, 'Client Info'!J2573=Reference!$A$19,'Client Info'!J2573=Reference!$A$23,'Client Info'!J2573=Reference!$A$12),25, IF(OR('Client Info'!J2573=Reference!$A$6, 'Client Info'!J2573=Reference!$A$16),15, IF(OR('Client Info'!J2573=Reference!$A$4,'Client Info'!J2573=Reference!$A$13,'Client Info'!J2573=Reference!$A$17,),5,0))))</f>
        <v>0</v>
      </c>
      <c r="E2573" s="19">
        <f>IF('Client Info'!O2573&lt;Reference!$E$5,0,IF(AND('Client Info'!O2573&gt;=Reference!$E$5,'Client Info'!O2573&lt;Reference!$E$6),5,IF(AND('Client Info'!O2573&gt;=Reference!$E$6,'Client Info'!O2573&lt;Reference!$E$7),15,IF(Reference!$E$7&lt;='Client Info'!O2573,25))))</f>
        <v>0</v>
      </c>
      <c r="F2573" s="19">
        <f>IF(OR('Client Info'!R2573=Reference!$B$4,'Client Info'!R2573=Reference!$B$5,'Client Info'!R2573=Reference!$B$6),25,0)</f>
        <v>0</v>
      </c>
      <c r="G2573" s="19">
        <f t="shared" si="41"/>
        <v>0</v>
      </c>
      <c r="H2573" s="19">
        <v>0</v>
      </c>
    </row>
    <row r="2574" spans="2:8" x14ac:dyDescent="0.35">
      <c r="B2574" s="19">
        <f>'Client Info'!A2574</f>
        <v>0</v>
      </c>
      <c r="C2574" s="19" t="str">
        <f>(IF('Client Info'!M2574="","",(IF(YEARFRAC('Client Info'!M2574,Reference!$C$4)&lt;1,0,IF(AND(YEARFRAC('Client Info'!M2574,Reference!$C$4)&gt;=1,YEARFRAC('Client Info'!M2574,Reference!$C$4)&lt;=3),5,IF(AND(YEARFRAC('Client Info'!M2574,Reference!$C$4)&gt;=4,YEARFRAC('Client Info'!M2574,Reference!$C$4)&lt;=7),15,IF(YEARFRAC('Client Info'!M2574,Reference!$C$4)&gt;=8,25,IF(YEARFRAC('Client Info'!M2574,Reference!$C$4)=YEARFRAC('Client Info'!M2574,Reference!$C$4),0,0))))))))</f>
        <v/>
      </c>
      <c r="D2574" s="19">
        <f>IF(OR('Client Info'!J2574=Reference!$A$7),0,IF(OR(Reference!$A$5='Client Info'!J2574, 'Client Info'!J2574=Reference!$A$19,'Client Info'!J2574=Reference!$A$23,'Client Info'!J2574=Reference!$A$12),25, IF(OR('Client Info'!J2574=Reference!$A$6, 'Client Info'!J2574=Reference!$A$16),15, IF(OR('Client Info'!J2574=Reference!$A$4,'Client Info'!J2574=Reference!$A$13,'Client Info'!J2574=Reference!$A$17,),5,0))))</f>
        <v>0</v>
      </c>
      <c r="E2574" s="19">
        <f>IF('Client Info'!O2574&lt;Reference!$E$5,0,IF(AND('Client Info'!O2574&gt;=Reference!$E$5,'Client Info'!O2574&lt;Reference!$E$6),5,IF(AND('Client Info'!O2574&gt;=Reference!$E$6,'Client Info'!O2574&lt;Reference!$E$7),15,IF(Reference!$E$7&lt;='Client Info'!O2574,25))))</f>
        <v>0</v>
      </c>
      <c r="F2574" s="19">
        <f>IF(OR('Client Info'!R2574=Reference!$B$4,'Client Info'!R2574=Reference!$B$5,'Client Info'!R2574=Reference!$B$6),25,0)</f>
        <v>0</v>
      </c>
      <c r="G2574" s="19">
        <f t="shared" si="41"/>
        <v>0</v>
      </c>
      <c r="H2574" s="19">
        <v>0</v>
      </c>
    </row>
    <row r="2575" spans="2:8" x14ac:dyDescent="0.35">
      <c r="B2575" s="19">
        <f>'Client Info'!A2575</f>
        <v>0</v>
      </c>
      <c r="C2575" s="19" t="str">
        <f>(IF('Client Info'!M2575="","",(IF(YEARFRAC('Client Info'!M2575,Reference!$C$4)&lt;1,0,IF(AND(YEARFRAC('Client Info'!M2575,Reference!$C$4)&gt;=1,YEARFRAC('Client Info'!M2575,Reference!$C$4)&lt;=3),5,IF(AND(YEARFRAC('Client Info'!M2575,Reference!$C$4)&gt;=4,YEARFRAC('Client Info'!M2575,Reference!$C$4)&lt;=7),15,IF(YEARFRAC('Client Info'!M2575,Reference!$C$4)&gt;=8,25,IF(YEARFRAC('Client Info'!M2575,Reference!$C$4)=YEARFRAC('Client Info'!M2575,Reference!$C$4),0,0))))))))</f>
        <v/>
      </c>
      <c r="D2575" s="19">
        <f>IF(OR('Client Info'!J2575=Reference!$A$7),0,IF(OR(Reference!$A$5='Client Info'!J2575, 'Client Info'!J2575=Reference!$A$19,'Client Info'!J2575=Reference!$A$23,'Client Info'!J2575=Reference!$A$12),25, IF(OR('Client Info'!J2575=Reference!$A$6, 'Client Info'!J2575=Reference!$A$16),15, IF(OR('Client Info'!J2575=Reference!$A$4,'Client Info'!J2575=Reference!$A$13,'Client Info'!J2575=Reference!$A$17,),5,0))))</f>
        <v>0</v>
      </c>
      <c r="E2575" s="19">
        <f>IF('Client Info'!O2575&lt;Reference!$E$5,0,IF(AND('Client Info'!O2575&gt;=Reference!$E$5,'Client Info'!O2575&lt;Reference!$E$6),5,IF(AND('Client Info'!O2575&gt;=Reference!$E$6,'Client Info'!O2575&lt;Reference!$E$7),15,IF(Reference!$E$7&lt;='Client Info'!O2575,25))))</f>
        <v>0</v>
      </c>
      <c r="F2575" s="19">
        <f>IF(OR('Client Info'!R2575=Reference!$B$4,'Client Info'!R2575=Reference!$B$5,'Client Info'!R2575=Reference!$B$6),25,0)</f>
        <v>0</v>
      </c>
      <c r="G2575" s="19">
        <f t="shared" si="41"/>
        <v>0</v>
      </c>
      <c r="H2575" s="19">
        <v>0</v>
      </c>
    </row>
    <row r="2576" spans="2:8" x14ac:dyDescent="0.35">
      <c r="B2576" s="19">
        <f>'Client Info'!A2576</f>
        <v>0</v>
      </c>
      <c r="C2576" s="19" t="str">
        <f>(IF('Client Info'!M2576="","",(IF(YEARFRAC('Client Info'!M2576,Reference!$C$4)&lt;1,0,IF(AND(YEARFRAC('Client Info'!M2576,Reference!$C$4)&gt;=1,YEARFRAC('Client Info'!M2576,Reference!$C$4)&lt;=3),5,IF(AND(YEARFRAC('Client Info'!M2576,Reference!$C$4)&gt;=4,YEARFRAC('Client Info'!M2576,Reference!$C$4)&lt;=7),15,IF(YEARFRAC('Client Info'!M2576,Reference!$C$4)&gt;=8,25,IF(YEARFRAC('Client Info'!M2576,Reference!$C$4)=YEARFRAC('Client Info'!M2576,Reference!$C$4),0,0))))))))</f>
        <v/>
      </c>
      <c r="D2576" s="19">
        <f>IF(OR('Client Info'!J2576=Reference!$A$7),0,IF(OR(Reference!$A$5='Client Info'!J2576, 'Client Info'!J2576=Reference!$A$19,'Client Info'!J2576=Reference!$A$23,'Client Info'!J2576=Reference!$A$12),25, IF(OR('Client Info'!J2576=Reference!$A$6, 'Client Info'!J2576=Reference!$A$16),15, IF(OR('Client Info'!J2576=Reference!$A$4,'Client Info'!J2576=Reference!$A$13,'Client Info'!J2576=Reference!$A$17,),5,0))))</f>
        <v>0</v>
      </c>
      <c r="E2576" s="19">
        <f>IF('Client Info'!O2576&lt;Reference!$E$5,0,IF(AND('Client Info'!O2576&gt;=Reference!$E$5,'Client Info'!O2576&lt;Reference!$E$6),5,IF(AND('Client Info'!O2576&gt;=Reference!$E$6,'Client Info'!O2576&lt;Reference!$E$7),15,IF(Reference!$E$7&lt;='Client Info'!O2576,25))))</f>
        <v>0</v>
      </c>
      <c r="F2576" s="19">
        <f>IF(OR('Client Info'!R2576=Reference!$B$4,'Client Info'!R2576=Reference!$B$5,'Client Info'!R2576=Reference!$B$6),25,0)</f>
        <v>0</v>
      </c>
      <c r="G2576" s="19">
        <f t="shared" si="41"/>
        <v>0</v>
      </c>
      <c r="H2576" s="19">
        <v>0</v>
      </c>
    </row>
    <row r="2577" spans="2:8" x14ac:dyDescent="0.35">
      <c r="B2577" s="19">
        <f>'Client Info'!A2577</f>
        <v>0</v>
      </c>
      <c r="C2577" s="19" t="str">
        <f>(IF('Client Info'!M2577="","",(IF(YEARFRAC('Client Info'!M2577,Reference!$C$4)&lt;1,0,IF(AND(YEARFRAC('Client Info'!M2577,Reference!$C$4)&gt;=1,YEARFRAC('Client Info'!M2577,Reference!$C$4)&lt;=3),5,IF(AND(YEARFRAC('Client Info'!M2577,Reference!$C$4)&gt;=4,YEARFRAC('Client Info'!M2577,Reference!$C$4)&lt;=7),15,IF(YEARFRAC('Client Info'!M2577,Reference!$C$4)&gt;=8,25,IF(YEARFRAC('Client Info'!M2577,Reference!$C$4)=YEARFRAC('Client Info'!M2577,Reference!$C$4),0,0))))))))</f>
        <v/>
      </c>
      <c r="D2577" s="19">
        <f>IF(OR('Client Info'!J2577=Reference!$A$7),0,IF(OR(Reference!$A$5='Client Info'!J2577, 'Client Info'!J2577=Reference!$A$19,'Client Info'!J2577=Reference!$A$23,'Client Info'!J2577=Reference!$A$12),25, IF(OR('Client Info'!J2577=Reference!$A$6, 'Client Info'!J2577=Reference!$A$16),15, IF(OR('Client Info'!J2577=Reference!$A$4,'Client Info'!J2577=Reference!$A$13,'Client Info'!J2577=Reference!$A$17,),5,0))))</f>
        <v>0</v>
      </c>
      <c r="E2577" s="19">
        <f>IF('Client Info'!O2577&lt;Reference!$E$5,0,IF(AND('Client Info'!O2577&gt;=Reference!$E$5,'Client Info'!O2577&lt;Reference!$E$6),5,IF(AND('Client Info'!O2577&gt;=Reference!$E$6,'Client Info'!O2577&lt;Reference!$E$7),15,IF(Reference!$E$7&lt;='Client Info'!O2577,25))))</f>
        <v>0</v>
      </c>
      <c r="F2577" s="19">
        <f>IF(OR('Client Info'!R2577=Reference!$B$4,'Client Info'!R2577=Reference!$B$5,'Client Info'!R2577=Reference!$B$6),25,0)</f>
        <v>0</v>
      </c>
      <c r="G2577" s="19">
        <f t="shared" si="41"/>
        <v>0</v>
      </c>
      <c r="H2577" s="19">
        <v>0</v>
      </c>
    </row>
    <row r="2578" spans="2:8" x14ac:dyDescent="0.35">
      <c r="B2578" s="19">
        <f>'Client Info'!A2578</f>
        <v>0</v>
      </c>
      <c r="C2578" s="19" t="str">
        <f>(IF('Client Info'!M2578="","",(IF(YEARFRAC('Client Info'!M2578,Reference!$C$4)&lt;1,0,IF(AND(YEARFRAC('Client Info'!M2578,Reference!$C$4)&gt;=1,YEARFRAC('Client Info'!M2578,Reference!$C$4)&lt;=3),5,IF(AND(YEARFRAC('Client Info'!M2578,Reference!$C$4)&gt;=4,YEARFRAC('Client Info'!M2578,Reference!$C$4)&lt;=7),15,IF(YEARFRAC('Client Info'!M2578,Reference!$C$4)&gt;=8,25,IF(YEARFRAC('Client Info'!M2578,Reference!$C$4)=YEARFRAC('Client Info'!M2578,Reference!$C$4),0,0))))))))</f>
        <v/>
      </c>
      <c r="D2578" s="19">
        <f>IF(OR('Client Info'!J2578=Reference!$A$7),0,IF(OR(Reference!$A$5='Client Info'!J2578, 'Client Info'!J2578=Reference!$A$19,'Client Info'!J2578=Reference!$A$23,'Client Info'!J2578=Reference!$A$12),25, IF(OR('Client Info'!J2578=Reference!$A$6, 'Client Info'!J2578=Reference!$A$16),15, IF(OR('Client Info'!J2578=Reference!$A$4,'Client Info'!J2578=Reference!$A$13,'Client Info'!J2578=Reference!$A$17,),5,0))))</f>
        <v>0</v>
      </c>
      <c r="E2578" s="19">
        <f>IF('Client Info'!O2578&lt;Reference!$E$5,0,IF(AND('Client Info'!O2578&gt;=Reference!$E$5,'Client Info'!O2578&lt;Reference!$E$6),5,IF(AND('Client Info'!O2578&gt;=Reference!$E$6,'Client Info'!O2578&lt;Reference!$E$7),15,IF(Reference!$E$7&lt;='Client Info'!O2578,25))))</f>
        <v>0</v>
      </c>
      <c r="F2578" s="19">
        <f>IF(OR('Client Info'!R2578=Reference!$B$4,'Client Info'!R2578=Reference!$B$5,'Client Info'!R2578=Reference!$B$6),25,0)</f>
        <v>0</v>
      </c>
      <c r="G2578" s="19">
        <f t="shared" si="41"/>
        <v>0</v>
      </c>
      <c r="H2578" s="19">
        <v>0</v>
      </c>
    </row>
    <row r="2579" spans="2:8" x14ac:dyDescent="0.35">
      <c r="B2579" s="19">
        <f>'Client Info'!A2579</f>
        <v>0</v>
      </c>
      <c r="C2579" s="19" t="str">
        <f>(IF('Client Info'!M2579="","",(IF(YEARFRAC('Client Info'!M2579,Reference!$C$4)&lt;1,0,IF(AND(YEARFRAC('Client Info'!M2579,Reference!$C$4)&gt;=1,YEARFRAC('Client Info'!M2579,Reference!$C$4)&lt;=3),5,IF(AND(YEARFRAC('Client Info'!M2579,Reference!$C$4)&gt;=4,YEARFRAC('Client Info'!M2579,Reference!$C$4)&lt;=7),15,IF(YEARFRAC('Client Info'!M2579,Reference!$C$4)&gt;=8,25,IF(YEARFRAC('Client Info'!M2579,Reference!$C$4)=YEARFRAC('Client Info'!M2579,Reference!$C$4),0,0))))))))</f>
        <v/>
      </c>
      <c r="D2579" s="19">
        <f>IF(OR('Client Info'!J2579=Reference!$A$7),0,IF(OR(Reference!$A$5='Client Info'!J2579, 'Client Info'!J2579=Reference!$A$19,'Client Info'!J2579=Reference!$A$23,'Client Info'!J2579=Reference!$A$12),25, IF(OR('Client Info'!J2579=Reference!$A$6, 'Client Info'!J2579=Reference!$A$16),15, IF(OR('Client Info'!J2579=Reference!$A$4,'Client Info'!J2579=Reference!$A$13,'Client Info'!J2579=Reference!$A$17,),5,0))))</f>
        <v>0</v>
      </c>
      <c r="E2579" s="19">
        <f>IF('Client Info'!O2579&lt;Reference!$E$5,0,IF(AND('Client Info'!O2579&gt;=Reference!$E$5,'Client Info'!O2579&lt;Reference!$E$6),5,IF(AND('Client Info'!O2579&gt;=Reference!$E$6,'Client Info'!O2579&lt;Reference!$E$7),15,IF(Reference!$E$7&lt;='Client Info'!O2579,25))))</f>
        <v>0</v>
      </c>
      <c r="F2579" s="19">
        <f>IF(OR('Client Info'!R2579=Reference!$B$4,'Client Info'!R2579=Reference!$B$5,'Client Info'!R2579=Reference!$B$6),25,0)</f>
        <v>0</v>
      </c>
      <c r="G2579" s="19">
        <f t="shared" si="41"/>
        <v>0</v>
      </c>
      <c r="H2579" s="19">
        <v>0</v>
      </c>
    </row>
    <row r="2580" spans="2:8" x14ac:dyDescent="0.35">
      <c r="B2580" s="19">
        <f>'Client Info'!A2580</f>
        <v>0</v>
      </c>
      <c r="C2580" s="19" t="str">
        <f>(IF('Client Info'!M2580="","",(IF(YEARFRAC('Client Info'!M2580,Reference!$C$4)&lt;1,0,IF(AND(YEARFRAC('Client Info'!M2580,Reference!$C$4)&gt;=1,YEARFRAC('Client Info'!M2580,Reference!$C$4)&lt;=3),5,IF(AND(YEARFRAC('Client Info'!M2580,Reference!$C$4)&gt;=4,YEARFRAC('Client Info'!M2580,Reference!$C$4)&lt;=7),15,IF(YEARFRAC('Client Info'!M2580,Reference!$C$4)&gt;=8,25,IF(YEARFRAC('Client Info'!M2580,Reference!$C$4)=YEARFRAC('Client Info'!M2580,Reference!$C$4),0,0))))))))</f>
        <v/>
      </c>
      <c r="D2580" s="19">
        <f>IF(OR('Client Info'!J2580=Reference!$A$7),0,IF(OR(Reference!$A$5='Client Info'!J2580, 'Client Info'!J2580=Reference!$A$19,'Client Info'!J2580=Reference!$A$23,'Client Info'!J2580=Reference!$A$12),25, IF(OR('Client Info'!J2580=Reference!$A$6, 'Client Info'!J2580=Reference!$A$16),15, IF(OR('Client Info'!J2580=Reference!$A$4,'Client Info'!J2580=Reference!$A$13,'Client Info'!J2580=Reference!$A$17,),5,0))))</f>
        <v>0</v>
      </c>
      <c r="E2580" s="19">
        <f>IF('Client Info'!O2580&lt;Reference!$E$5,0,IF(AND('Client Info'!O2580&gt;=Reference!$E$5,'Client Info'!O2580&lt;Reference!$E$6),5,IF(AND('Client Info'!O2580&gt;=Reference!$E$6,'Client Info'!O2580&lt;Reference!$E$7),15,IF(Reference!$E$7&lt;='Client Info'!O2580,25))))</f>
        <v>0</v>
      </c>
      <c r="F2580" s="19">
        <f>IF(OR('Client Info'!R2580=Reference!$B$4,'Client Info'!R2580=Reference!$B$5,'Client Info'!R2580=Reference!$B$6),25,0)</f>
        <v>0</v>
      </c>
      <c r="G2580" s="19">
        <f t="shared" si="41"/>
        <v>0</v>
      </c>
      <c r="H2580" s="19">
        <v>0</v>
      </c>
    </row>
    <row r="2581" spans="2:8" x14ac:dyDescent="0.35">
      <c r="B2581" s="19">
        <f>'Client Info'!A2581</f>
        <v>0</v>
      </c>
      <c r="C2581" s="19" t="str">
        <f>(IF('Client Info'!M2581="","",(IF(YEARFRAC('Client Info'!M2581,Reference!$C$4)&lt;1,0,IF(AND(YEARFRAC('Client Info'!M2581,Reference!$C$4)&gt;=1,YEARFRAC('Client Info'!M2581,Reference!$C$4)&lt;=3),5,IF(AND(YEARFRAC('Client Info'!M2581,Reference!$C$4)&gt;=4,YEARFRAC('Client Info'!M2581,Reference!$C$4)&lt;=7),15,IF(YEARFRAC('Client Info'!M2581,Reference!$C$4)&gt;=8,25,IF(YEARFRAC('Client Info'!M2581,Reference!$C$4)=YEARFRAC('Client Info'!M2581,Reference!$C$4),0,0))))))))</f>
        <v/>
      </c>
      <c r="D2581" s="19">
        <f>IF(OR('Client Info'!J2581=Reference!$A$7),0,IF(OR(Reference!$A$5='Client Info'!J2581, 'Client Info'!J2581=Reference!$A$19,'Client Info'!J2581=Reference!$A$23,'Client Info'!J2581=Reference!$A$12),25, IF(OR('Client Info'!J2581=Reference!$A$6, 'Client Info'!J2581=Reference!$A$16),15, IF(OR('Client Info'!J2581=Reference!$A$4,'Client Info'!J2581=Reference!$A$13,'Client Info'!J2581=Reference!$A$17,),5,0))))</f>
        <v>0</v>
      </c>
      <c r="E2581" s="19">
        <f>IF('Client Info'!O2581&lt;Reference!$E$5,0,IF(AND('Client Info'!O2581&gt;=Reference!$E$5,'Client Info'!O2581&lt;Reference!$E$6),5,IF(AND('Client Info'!O2581&gt;=Reference!$E$6,'Client Info'!O2581&lt;Reference!$E$7),15,IF(Reference!$E$7&lt;='Client Info'!O2581,25))))</f>
        <v>0</v>
      </c>
      <c r="F2581" s="19">
        <f>IF(OR('Client Info'!R2581=Reference!$B$4,'Client Info'!R2581=Reference!$B$5,'Client Info'!R2581=Reference!$B$6),25,0)</f>
        <v>0</v>
      </c>
      <c r="G2581" s="19">
        <f t="shared" si="41"/>
        <v>0</v>
      </c>
      <c r="H2581" s="19">
        <v>0</v>
      </c>
    </row>
    <row r="2582" spans="2:8" x14ac:dyDescent="0.35">
      <c r="B2582" s="19">
        <f>'Client Info'!A2582</f>
        <v>0</v>
      </c>
      <c r="C2582" s="19" t="str">
        <f>(IF('Client Info'!M2582="","",(IF(YEARFRAC('Client Info'!M2582,Reference!$C$4)&lt;1,0,IF(AND(YEARFRAC('Client Info'!M2582,Reference!$C$4)&gt;=1,YEARFRAC('Client Info'!M2582,Reference!$C$4)&lt;=3),5,IF(AND(YEARFRAC('Client Info'!M2582,Reference!$C$4)&gt;=4,YEARFRAC('Client Info'!M2582,Reference!$C$4)&lt;=7),15,IF(YEARFRAC('Client Info'!M2582,Reference!$C$4)&gt;=8,25,IF(YEARFRAC('Client Info'!M2582,Reference!$C$4)=YEARFRAC('Client Info'!M2582,Reference!$C$4),0,0))))))))</f>
        <v/>
      </c>
      <c r="D2582" s="19">
        <f>IF(OR('Client Info'!J2582=Reference!$A$7),0,IF(OR(Reference!$A$5='Client Info'!J2582, 'Client Info'!J2582=Reference!$A$19,'Client Info'!J2582=Reference!$A$23,'Client Info'!J2582=Reference!$A$12),25, IF(OR('Client Info'!J2582=Reference!$A$6, 'Client Info'!J2582=Reference!$A$16),15, IF(OR('Client Info'!J2582=Reference!$A$4,'Client Info'!J2582=Reference!$A$13,'Client Info'!J2582=Reference!$A$17,),5,0))))</f>
        <v>0</v>
      </c>
      <c r="E2582" s="19">
        <f>IF('Client Info'!O2582&lt;Reference!$E$5,0,IF(AND('Client Info'!O2582&gt;=Reference!$E$5,'Client Info'!O2582&lt;Reference!$E$6),5,IF(AND('Client Info'!O2582&gt;=Reference!$E$6,'Client Info'!O2582&lt;Reference!$E$7),15,IF(Reference!$E$7&lt;='Client Info'!O2582,25))))</f>
        <v>0</v>
      </c>
      <c r="F2582" s="19">
        <f>IF(OR('Client Info'!R2582=Reference!$B$4,'Client Info'!R2582=Reference!$B$5,'Client Info'!R2582=Reference!$B$6),25,0)</f>
        <v>0</v>
      </c>
      <c r="G2582" s="19">
        <f t="shared" si="41"/>
        <v>0</v>
      </c>
      <c r="H2582" s="19">
        <v>0</v>
      </c>
    </row>
    <row r="2583" spans="2:8" x14ac:dyDescent="0.35">
      <c r="B2583" s="19">
        <f>'Client Info'!A2583</f>
        <v>0</v>
      </c>
      <c r="C2583" s="19" t="str">
        <f>(IF('Client Info'!M2583="","",(IF(YEARFRAC('Client Info'!M2583,Reference!$C$4)&lt;1,0,IF(AND(YEARFRAC('Client Info'!M2583,Reference!$C$4)&gt;=1,YEARFRAC('Client Info'!M2583,Reference!$C$4)&lt;=3),5,IF(AND(YEARFRAC('Client Info'!M2583,Reference!$C$4)&gt;=4,YEARFRAC('Client Info'!M2583,Reference!$C$4)&lt;=7),15,IF(YEARFRAC('Client Info'!M2583,Reference!$C$4)&gt;=8,25,IF(YEARFRAC('Client Info'!M2583,Reference!$C$4)=YEARFRAC('Client Info'!M2583,Reference!$C$4),0,0))))))))</f>
        <v/>
      </c>
      <c r="D2583" s="19">
        <f>IF(OR('Client Info'!J2583=Reference!$A$7),0,IF(OR(Reference!$A$5='Client Info'!J2583, 'Client Info'!J2583=Reference!$A$19,'Client Info'!J2583=Reference!$A$23,'Client Info'!J2583=Reference!$A$12),25, IF(OR('Client Info'!J2583=Reference!$A$6, 'Client Info'!J2583=Reference!$A$16),15, IF(OR('Client Info'!J2583=Reference!$A$4,'Client Info'!J2583=Reference!$A$13,'Client Info'!J2583=Reference!$A$17,),5,0))))</f>
        <v>0</v>
      </c>
      <c r="E2583" s="19">
        <f>IF('Client Info'!O2583&lt;Reference!$E$5,0,IF(AND('Client Info'!O2583&gt;=Reference!$E$5,'Client Info'!O2583&lt;Reference!$E$6),5,IF(AND('Client Info'!O2583&gt;=Reference!$E$6,'Client Info'!O2583&lt;Reference!$E$7),15,IF(Reference!$E$7&lt;='Client Info'!O2583,25))))</f>
        <v>0</v>
      </c>
      <c r="F2583" s="19">
        <f>IF(OR('Client Info'!R2583=Reference!$B$4,'Client Info'!R2583=Reference!$B$5,'Client Info'!R2583=Reference!$B$6),25,0)</f>
        <v>0</v>
      </c>
      <c r="G2583" s="19">
        <f t="shared" si="41"/>
        <v>0</v>
      </c>
      <c r="H2583" s="19">
        <v>0</v>
      </c>
    </row>
    <row r="2584" spans="2:8" x14ac:dyDescent="0.35">
      <c r="B2584" s="19">
        <f>'Client Info'!A2584</f>
        <v>0</v>
      </c>
      <c r="C2584" s="19" t="str">
        <f>(IF('Client Info'!M2584="","",(IF(YEARFRAC('Client Info'!M2584,Reference!$C$4)&lt;1,0,IF(AND(YEARFRAC('Client Info'!M2584,Reference!$C$4)&gt;=1,YEARFRAC('Client Info'!M2584,Reference!$C$4)&lt;=3),5,IF(AND(YEARFRAC('Client Info'!M2584,Reference!$C$4)&gt;=4,YEARFRAC('Client Info'!M2584,Reference!$C$4)&lt;=7),15,IF(YEARFRAC('Client Info'!M2584,Reference!$C$4)&gt;=8,25,IF(YEARFRAC('Client Info'!M2584,Reference!$C$4)=YEARFRAC('Client Info'!M2584,Reference!$C$4),0,0))))))))</f>
        <v/>
      </c>
      <c r="D2584" s="19">
        <f>IF(OR('Client Info'!J2584=Reference!$A$7),0,IF(OR(Reference!$A$5='Client Info'!J2584, 'Client Info'!J2584=Reference!$A$19,'Client Info'!J2584=Reference!$A$23,'Client Info'!J2584=Reference!$A$12),25, IF(OR('Client Info'!J2584=Reference!$A$6, 'Client Info'!J2584=Reference!$A$16),15, IF(OR('Client Info'!J2584=Reference!$A$4,'Client Info'!J2584=Reference!$A$13,'Client Info'!J2584=Reference!$A$17,),5,0))))</f>
        <v>0</v>
      </c>
      <c r="E2584" s="19">
        <f>IF('Client Info'!O2584&lt;Reference!$E$5,0,IF(AND('Client Info'!O2584&gt;=Reference!$E$5,'Client Info'!O2584&lt;Reference!$E$6),5,IF(AND('Client Info'!O2584&gt;=Reference!$E$6,'Client Info'!O2584&lt;Reference!$E$7),15,IF(Reference!$E$7&lt;='Client Info'!O2584,25))))</f>
        <v>0</v>
      </c>
      <c r="F2584" s="19">
        <f>IF(OR('Client Info'!R2584=Reference!$B$4,'Client Info'!R2584=Reference!$B$5,'Client Info'!R2584=Reference!$B$6),25,0)</f>
        <v>0</v>
      </c>
      <c r="G2584" s="19">
        <f t="shared" si="41"/>
        <v>0</v>
      </c>
      <c r="H2584" s="19">
        <v>0</v>
      </c>
    </row>
    <row r="2585" spans="2:8" x14ac:dyDescent="0.35">
      <c r="B2585" s="19">
        <f>'Client Info'!A2585</f>
        <v>0</v>
      </c>
      <c r="C2585" s="19" t="str">
        <f>(IF('Client Info'!M2585="","",(IF(YEARFRAC('Client Info'!M2585,Reference!$C$4)&lt;1,0,IF(AND(YEARFRAC('Client Info'!M2585,Reference!$C$4)&gt;=1,YEARFRAC('Client Info'!M2585,Reference!$C$4)&lt;=3),5,IF(AND(YEARFRAC('Client Info'!M2585,Reference!$C$4)&gt;=4,YEARFRAC('Client Info'!M2585,Reference!$C$4)&lt;=7),15,IF(YEARFRAC('Client Info'!M2585,Reference!$C$4)&gt;=8,25,IF(YEARFRAC('Client Info'!M2585,Reference!$C$4)=YEARFRAC('Client Info'!M2585,Reference!$C$4),0,0))))))))</f>
        <v/>
      </c>
      <c r="D2585" s="19">
        <f>IF(OR('Client Info'!J2585=Reference!$A$7),0,IF(OR(Reference!$A$5='Client Info'!J2585, 'Client Info'!J2585=Reference!$A$19,'Client Info'!J2585=Reference!$A$23,'Client Info'!J2585=Reference!$A$12),25, IF(OR('Client Info'!J2585=Reference!$A$6, 'Client Info'!J2585=Reference!$A$16),15, IF(OR('Client Info'!J2585=Reference!$A$4,'Client Info'!J2585=Reference!$A$13,'Client Info'!J2585=Reference!$A$17,),5,0))))</f>
        <v>0</v>
      </c>
      <c r="E2585" s="19">
        <f>IF('Client Info'!O2585&lt;Reference!$E$5,0,IF(AND('Client Info'!O2585&gt;=Reference!$E$5,'Client Info'!O2585&lt;Reference!$E$6),5,IF(AND('Client Info'!O2585&gt;=Reference!$E$6,'Client Info'!O2585&lt;Reference!$E$7),15,IF(Reference!$E$7&lt;='Client Info'!O2585,25))))</f>
        <v>0</v>
      </c>
      <c r="F2585" s="19">
        <f>IF(OR('Client Info'!R2585=Reference!$B$4,'Client Info'!R2585=Reference!$B$5,'Client Info'!R2585=Reference!$B$6),25,0)</f>
        <v>0</v>
      </c>
      <c r="G2585" s="19">
        <f t="shared" si="41"/>
        <v>0</v>
      </c>
      <c r="H2585" s="19">
        <v>0</v>
      </c>
    </row>
    <row r="2586" spans="2:8" x14ac:dyDescent="0.35">
      <c r="B2586" s="19">
        <f>'Client Info'!A2586</f>
        <v>0</v>
      </c>
      <c r="C2586" s="19" t="str">
        <f>(IF('Client Info'!M2586="","",(IF(YEARFRAC('Client Info'!M2586,Reference!$C$4)&lt;1,0,IF(AND(YEARFRAC('Client Info'!M2586,Reference!$C$4)&gt;=1,YEARFRAC('Client Info'!M2586,Reference!$C$4)&lt;=3),5,IF(AND(YEARFRAC('Client Info'!M2586,Reference!$C$4)&gt;=4,YEARFRAC('Client Info'!M2586,Reference!$C$4)&lt;=7),15,IF(YEARFRAC('Client Info'!M2586,Reference!$C$4)&gt;=8,25,IF(YEARFRAC('Client Info'!M2586,Reference!$C$4)=YEARFRAC('Client Info'!M2586,Reference!$C$4),0,0))))))))</f>
        <v/>
      </c>
      <c r="D2586" s="19">
        <f>IF(OR('Client Info'!J2586=Reference!$A$7),0,IF(OR(Reference!$A$5='Client Info'!J2586, 'Client Info'!J2586=Reference!$A$19,'Client Info'!J2586=Reference!$A$23,'Client Info'!J2586=Reference!$A$12),25, IF(OR('Client Info'!J2586=Reference!$A$6, 'Client Info'!J2586=Reference!$A$16),15, IF(OR('Client Info'!J2586=Reference!$A$4,'Client Info'!J2586=Reference!$A$13,'Client Info'!J2586=Reference!$A$17,),5,0))))</f>
        <v>0</v>
      </c>
      <c r="E2586" s="19">
        <f>IF('Client Info'!O2586&lt;Reference!$E$5,0,IF(AND('Client Info'!O2586&gt;=Reference!$E$5,'Client Info'!O2586&lt;Reference!$E$6),5,IF(AND('Client Info'!O2586&gt;=Reference!$E$6,'Client Info'!O2586&lt;Reference!$E$7),15,IF(Reference!$E$7&lt;='Client Info'!O2586,25))))</f>
        <v>0</v>
      </c>
      <c r="F2586" s="19">
        <f>IF(OR('Client Info'!R2586=Reference!$B$4,'Client Info'!R2586=Reference!$B$5,'Client Info'!R2586=Reference!$B$6),25,0)</f>
        <v>0</v>
      </c>
      <c r="G2586" s="19">
        <f t="shared" si="41"/>
        <v>0</v>
      </c>
      <c r="H2586" s="19">
        <v>0</v>
      </c>
    </row>
    <row r="2587" spans="2:8" x14ac:dyDescent="0.35">
      <c r="B2587" s="19">
        <f>'Client Info'!A2587</f>
        <v>0</v>
      </c>
      <c r="C2587" s="19" t="str">
        <f>(IF('Client Info'!M2587="","",(IF(YEARFRAC('Client Info'!M2587,Reference!$C$4)&lt;1,0,IF(AND(YEARFRAC('Client Info'!M2587,Reference!$C$4)&gt;=1,YEARFRAC('Client Info'!M2587,Reference!$C$4)&lt;=3),5,IF(AND(YEARFRAC('Client Info'!M2587,Reference!$C$4)&gt;=4,YEARFRAC('Client Info'!M2587,Reference!$C$4)&lt;=7),15,IF(YEARFRAC('Client Info'!M2587,Reference!$C$4)&gt;=8,25,IF(YEARFRAC('Client Info'!M2587,Reference!$C$4)=YEARFRAC('Client Info'!M2587,Reference!$C$4),0,0))))))))</f>
        <v/>
      </c>
      <c r="D2587" s="19">
        <f>IF(OR('Client Info'!J2587=Reference!$A$7),0,IF(OR(Reference!$A$5='Client Info'!J2587, 'Client Info'!J2587=Reference!$A$19,'Client Info'!J2587=Reference!$A$23,'Client Info'!J2587=Reference!$A$12),25, IF(OR('Client Info'!J2587=Reference!$A$6, 'Client Info'!J2587=Reference!$A$16),15, IF(OR('Client Info'!J2587=Reference!$A$4,'Client Info'!J2587=Reference!$A$13,'Client Info'!J2587=Reference!$A$17,),5,0))))</f>
        <v>0</v>
      </c>
      <c r="E2587" s="19">
        <f>IF('Client Info'!O2587&lt;Reference!$E$5,0,IF(AND('Client Info'!O2587&gt;=Reference!$E$5,'Client Info'!O2587&lt;Reference!$E$6),5,IF(AND('Client Info'!O2587&gt;=Reference!$E$6,'Client Info'!O2587&lt;Reference!$E$7),15,IF(Reference!$E$7&lt;='Client Info'!O2587,25))))</f>
        <v>0</v>
      </c>
      <c r="F2587" s="19">
        <f>IF(OR('Client Info'!R2587=Reference!$B$4,'Client Info'!R2587=Reference!$B$5,'Client Info'!R2587=Reference!$B$6),25,0)</f>
        <v>0</v>
      </c>
      <c r="G2587" s="19">
        <f t="shared" si="41"/>
        <v>0</v>
      </c>
      <c r="H2587" s="19">
        <v>0</v>
      </c>
    </row>
    <row r="2588" spans="2:8" x14ac:dyDescent="0.35">
      <c r="B2588" s="19">
        <f>'Client Info'!A2588</f>
        <v>0</v>
      </c>
      <c r="C2588" s="19" t="str">
        <f>(IF('Client Info'!M2588="","",(IF(YEARFRAC('Client Info'!M2588,Reference!$C$4)&lt;1,0,IF(AND(YEARFRAC('Client Info'!M2588,Reference!$C$4)&gt;=1,YEARFRAC('Client Info'!M2588,Reference!$C$4)&lt;=3),5,IF(AND(YEARFRAC('Client Info'!M2588,Reference!$C$4)&gt;=4,YEARFRAC('Client Info'!M2588,Reference!$C$4)&lt;=7),15,IF(YEARFRAC('Client Info'!M2588,Reference!$C$4)&gt;=8,25,IF(YEARFRAC('Client Info'!M2588,Reference!$C$4)=YEARFRAC('Client Info'!M2588,Reference!$C$4),0,0))))))))</f>
        <v/>
      </c>
      <c r="D2588" s="19">
        <f>IF(OR('Client Info'!J2588=Reference!$A$7),0,IF(OR(Reference!$A$5='Client Info'!J2588, 'Client Info'!J2588=Reference!$A$19,'Client Info'!J2588=Reference!$A$23,'Client Info'!J2588=Reference!$A$12),25, IF(OR('Client Info'!J2588=Reference!$A$6, 'Client Info'!J2588=Reference!$A$16),15, IF(OR('Client Info'!J2588=Reference!$A$4,'Client Info'!J2588=Reference!$A$13,'Client Info'!J2588=Reference!$A$17,),5,0))))</f>
        <v>0</v>
      </c>
      <c r="E2588" s="19">
        <f>IF('Client Info'!O2588&lt;Reference!$E$5,0,IF(AND('Client Info'!O2588&gt;=Reference!$E$5,'Client Info'!O2588&lt;Reference!$E$6),5,IF(AND('Client Info'!O2588&gt;=Reference!$E$6,'Client Info'!O2588&lt;Reference!$E$7),15,IF(Reference!$E$7&lt;='Client Info'!O2588,25))))</f>
        <v>0</v>
      </c>
      <c r="F2588" s="19">
        <f>IF(OR('Client Info'!R2588=Reference!$B$4,'Client Info'!R2588=Reference!$B$5,'Client Info'!R2588=Reference!$B$6),25,0)</f>
        <v>0</v>
      </c>
      <c r="G2588" s="19">
        <f t="shared" ref="G2588:G2651" si="42">SUM(C2588:F2588)</f>
        <v>0</v>
      </c>
      <c r="H2588" s="19">
        <v>0</v>
      </c>
    </row>
    <row r="2589" spans="2:8" x14ac:dyDescent="0.35">
      <c r="B2589" s="19">
        <f>'Client Info'!A2589</f>
        <v>0</v>
      </c>
      <c r="C2589" s="19" t="str">
        <f>(IF('Client Info'!M2589="","",(IF(YEARFRAC('Client Info'!M2589,Reference!$C$4)&lt;1,0,IF(AND(YEARFRAC('Client Info'!M2589,Reference!$C$4)&gt;=1,YEARFRAC('Client Info'!M2589,Reference!$C$4)&lt;=3),5,IF(AND(YEARFRAC('Client Info'!M2589,Reference!$C$4)&gt;=4,YEARFRAC('Client Info'!M2589,Reference!$C$4)&lt;=7),15,IF(YEARFRAC('Client Info'!M2589,Reference!$C$4)&gt;=8,25,IF(YEARFRAC('Client Info'!M2589,Reference!$C$4)=YEARFRAC('Client Info'!M2589,Reference!$C$4),0,0))))))))</f>
        <v/>
      </c>
      <c r="D2589" s="19">
        <f>IF(OR('Client Info'!J2589=Reference!$A$7),0,IF(OR(Reference!$A$5='Client Info'!J2589, 'Client Info'!J2589=Reference!$A$19,'Client Info'!J2589=Reference!$A$23,'Client Info'!J2589=Reference!$A$12),25, IF(OR('Client Info'!J2589=Reference!$A$6, 'Client Info'!J2589=Reference!$A$16),15, IF(OR('Client Info'!J2589=Reference!$A$4,'Client Info'!J2589=Reference!$A$13,'Client Info'!J2589=Reference!$A$17,),5,0))))</f>
        <v>0</v>
      </c>
      <c r="E2589" s="19">
        <f>IF('Client Info'!O2589&lt;Reference!$E$5,0,IF(AND('Client Info'!O2589&gt;=Reference!$E$5,'Client Info'!O2589&lt;Reference!$E$6),5,IF(AND('Client Info'!O2589&gt;=Reference!$E$6,'Client Info'!O2589&lt;Reference!$E$7),15,IF(Reference!$E$7&lt;='Client Info'!O2589,25))))</f>
        <v>0</v>
      </c>
      <c r="F2589" s="19">
        <f>IF(OR('Client Info'!R2589=Reference!$B$4,'Client Info'!R2589=Reference!$B$5,'Client Info'!R2589=Reference!$B$6),25,0)</f>
        <v>0</v>
      </c>
      <c r="G2589" s="19">
        <f t="shared" si="42"/>
        <v>0</v>
      </c>
      <c r="H2589" s="19">
        <v>0</v>
      </c>
    </row>
    <row r="2590" spans="2:8" x14ac:dyDescent="0.35">
      <c r="B2590" s="19">
        <f>'Client Info'!A2590</f>
        <v>0</v>
      </c>
      <c r="C2590" s="19" t="str">
        <f>(IF('Client Info'!M2590="","",(IF(YEARFRAC('Client Info'!M2590,Reference!$C$4)&lt;1,0,IF(AND(YEARFRAC('Client Info'!M2590,Reference!$C$4)&gt;=1,YEARFRAC('Client Info'!M2590,Reference!$C$4)&lt;=3),5,IF(AND(YEARFRAC('Client Info'!M2590,Reference!$C$4)&gt;=4,YEARFRAC('Client Info'!M2590,Reference!$C$4)&lt;=7),15,IF(YEARFRAC('Client Info'!M2590,Reference!$C$4)&gt;=8,25,IF(YEARFRAC('Client Info'!M2590,Reference!$C$4)=YEARFRAC('Client Info'!M2590,Reference!$C$4),0,0))))))))</f>
        <v/>
      </c>
      <c r="D2590" s="19">
        <f>IF(OR('Client Info'!J2590=Reference!$A$7),0,IF(OR(Reference!$A$5='Client Info'!J2590, 'Client Info'!J2590=Reference!$A$19,'Client Info'!J2590=Reference!$A$23,'Client Info'!J2590=Reference!$A$12),25, IF(OR('Client Info'!J2590=Reference!$A$6, 'Client Info'!J2590=Reference!$A$16),15, IF(OR('Client Info'!J2590=Reference!$A$4,'Client Info'!J2590=Reference!$A$13,'Client Info'!J2590=Reference!$A$17,),5,0))))</f>
        <v>0</v>
      </c>
      <c r="E2590" s="19">
        <f>IF('Client Info'!O2590&lt;Reference!$E$5,0,IF(AND('Client Info'!O2590&gt;=Reference!$E$5,'Client Info'!O2590&lt;Reference!$E$6),5,IF(AND('Client Info'!O2590&gt;=Reference!$E$6,'Client Info'!O2590&lt;Reference!$E$7),15,IF(Reference!$E$7&lt;='Client Info'!O2590,25))))</f>
        <v>0</v>
      </c>
      <c r="F2590" s="19">
        <f>IF(OR('Client Info'!R2590=Reference!$B$4,'Client Info'!R2590=Reference!$B$5,'Client Info'!R2590=Reference!$B$6),25,0)</f>
        <v>0</v>
      </c>
      <c r="G2590" s="19">
        <f t="shared" si="42"/>
        <v>0</v>
      </c>
      <c r="H2590" s="19">
        <v>0</v>
      </c>
    </row>
    <row r="2591" spans="2:8" x14ac:dyDescent="0.35">
      <c r="B2591" s="19">
        <f>'Client Info'!A2591</f>
        <v>0</v>
      </c>
      <c r="C2591" s="19" t="str">
        <f>(IF('Client Info'!M2591="","",(IF(YEARFRAC('Client Info'!M2591,Reference!$C$4)&lt;1,0,IF(AND(YEARFRAC('Client Info'!M2591,Reference!$C$4)&gt;=1,YEARFRAC('Client Info'!M2591,Reference!$C$4)&lt;=3),5,IF(AND(YEARFRAC('Client Info'!M2591,Reference!$C$4)&gt;=4,YEARFRAC('Client Info'!M2591,Reference!$C$4)&lt;=7),15,IF(YEARFRAC('Client Info'!M2591,Reference!$C$4)&gt;=8,25,IF(YEARFRAC('Client Info'!M2591,Reference!$C$4)=YEARFRAC('Client Info'!M2591,Reference!$C$4),0,0))))))))</f>
        <v/>
      </c>
      <c r="D2591" s="19">
        <f>IF(OR('Client Info'!J2591=Reference!$A$7),0,IF(OR(Reference!$A$5='Client Info'!J2591, 'Client Info'!J2591=Reference!$A$19,'Client Info'!J2591=Reference!$A$23,'Client Info'!J2591=Reference!$A$12),25, IF(OR('Client Info'!J2591=Reference!$A$6, 'Client Info'!J2591=Reference!$A$16),15, IF(OR('Client Info'!J2591=Reference!$A$4,'Client Info'!J2591=Reference!$A$13,'Client Info'!J2591=Reference!$A$17,),5,0))))</f>
        <v>0</v>
      </c>
      <c r="E2591" s="19">
        <f>IF('Client Info'!O2591&lt;Reference!$E$5,0,IF(AND('Client Info'!O2591&gt;=Reference!$E$5,'Client Info'!O2591&lt;Reference!$E$6),5,IF(AND('Client Info'!O2591&gt;=Reference!$E$6,'Client Info'!O2591&lt;Reference!$E$7),15,IF(Reference!$E$7&lt;='Client Info'!O2591,25))))</f>
        <v>0</v>
      </c>
      <c r="F2591" s="19">
        <f>IF(OR('Client Info'!R2591=Reference!$B$4,'Client Info'!R2591=Reference!$B$5,'Client Info'!R2591=Reference!$B$6),25,0)</f>
        <v>0</v>
      </c>
      <c r="G2591" s="19">
        <f t="shared" si="42"/>
        <v>0</v>
      </c>
      <c r="H2591" s="19">
        <v>0</v>
      </c>
    </row>
    <row r="2592" spans="2:8" x14ac:dyDescent="0.35">
      <c r="B2592" s="19">
        <f>'Client Info'!A2592</f>
        <v>0</v>
      </c>
      <c r="C2592" s="19" t="str">
        <f>(IF('Client Info'!M2592="","",(IF(YEARFRAC('Client Info'!M2592,Reference!$C$4)&lt;1,0,IF(AND(YEARFRAC('Client Info'!M2592,Reference!$C$4)&gt;=1,YEARFRAC('Client Info'!M2592,Reference!$C$4)&lt;=3),5,IF(AND(YEARFRAC('Client Info'!M2592,Reference!$C$4)&gt;=4,YEARFRAC('Client Info'!M2592,Reference!$C$4)&lt;=7),15,IF(YEARFRAC('Client Info'!M2592,Reference!$C$4)&gt;=8,25,IF(YEARFRAC('Client Info'!M2592,Reference!$C$4)=YEARFRAC('Client Info'!M2592,Reference!$C$4),0,0))))))))</f>
        <v/>
      </c>
      <c r="D2592" s="19">
        <f>IF(OR('Client Info'!J2592=Reference!$A$7),0,IF(OR(Reference!$A$5='Client Info'!J2592, 'Client Info'!J2592=Reference!$A$19,'Client Info'!J2592=Reference!$A$23,'Client Info'!J2592=Reference!$A$12),25, IF(OR('Client Info'!J2592=Reference!$A$6, 'Client Info'!J2592=Reference!$A$16),15, IF(OR('Client Info'!J2592=Reference!$A$4,'Client Info'!J2592=Reference!$A$13,'Client Info'!J2592=Reference!$A$17,),5,0))))</f>
        <v>0</v>
      </c>
      <c r="E2592" s="19">
        <f>IF('Client Info'!O2592&lt;Reference!$E$5,0,IF(AND('Client Info'!O2592&gt;=Reference!$E$5,'Client Info'!O2592&lt;Reference!$E$6),5,IF(AND('Client Info'!O2592&gt;=Reference!$E$6,'Client Info'!O2592&lt;Reference!$E$7),15,IF(Reference!$E$7&lt;='Client Info'!O2592,25))))</f>
        <v>0</v>
      </c>
      <c r="F2592" s="19">
        <f>IF(OR('Client Info'!R2592=Reference!$B$4,'Client Info'!R2592=Reference!$B$5,'Client Info'!R2592=Reference!$B$6),25,0)</f>
        <v>0</v>
      </c>
      <c r="G2592" s="19">
        <f t="shared" si="42"/>
        <v>0</v>
      </c>
      <c r="H2592" s="19">
        <v>0</v>
      </c>
    </row>
    <row r="2593" spans="2:8" x14ac:dyDescent="0.35">
      <c r="B2593" s="19">
        <f>'Client Info'!A2593</f>
        <v>0</v>
      </c>
      <c r="C2593" s="19" t="str">
        <f>(IF('Client Info'!M2593="","",(IF(YEARFRAC('Client Info'!M2593,Reference!$C$4)&lt;1,0,IF(AND(YEARFRAC('Client Info'!M2593,Reference!$C$4)&gt;=1,YEARFRAC('Client Info'!M2593,Reference!$C$4)&lt;=3),5,IF(AND(YEARFRAC('Client Info'!M2593,Reference!$C$4)&gt;=4,YEARFRAC('Client Info'!M2593,Reference!$C$4)&lt;=7),15,IF(YEARFRAC('Client Info'!M2593,Reference!$C$4)&gt;=8,25,IF(YEARFRAC('Client Info'!M2593,Reference!$C$4)=YEARFRAC('Client Info'!M2593,Reference!$C$4),0,0))))))))</f>
        <v/>
      </c>
      <c r="D2593" s="19">
        <f>IF(OR('Client Info'!J2593=Reference!$A$7),0,IF(OR(Reference!$A$5='Client Info'!J2593, 'Client Info'!J2593=Reference!$A$19,'Client Info'!J2593=Reference!$A$23,'Client Info'!J2593=Reference!$A$12),25, IF(OR('Client Info'!J2593=Reference!$A$6, 'Client Info'!J2593=Reference!$A$16),15, IF(OR('Client Info'!J2593=Reference!$A$4,'Client Info'!J2593=Reference!$A$13,'Client Info'!J2593=Reference!$A$17,),5,0))))</f>
        <v>0</v>
      </c>
      <c r="E2593" s="19">
        <f>IF('Client Info'!O2593&lt;Reference!$E$5,0,IF(AND('Client Info'!O2593&gt;=Reference!$E$5,'Client Info'!O2593&lt;Reference!$E$6),5,IF(AND('Client Info'!O2593&gt;=Reference!$E$6,'Client Info'!O2593&lt;Reference!$E$7),15,IF(Reference!$E$7&lt;='Client Info'!O2593,25))))</f>
        <v>0</v>
      </c>
      <c r="F2593" s="19">
        <f>IF(OR('Client Info'!R2593=Reference!$B$4,'Client Info'!R2593=Reference!$B$5,'Client Info'!R2593=Reference!$B$6),25,0)</f>
        <v>0</v>
      </c>
      <c r="G2593" s="19">
        <f t="shared" si="42"/>
        <v>0</v>
      </c>
      <c r="H2593" s="19">
        <v>0</v>
      </c>
    </row>
    <row r="2594" spans="2:8" x14ac:dyDescent="0.35">
      <c r="B2594" s="19">
        <f>'Client Info'!A2594</f>
        <v>0</v>
      </c>
      <c r="C2594" s="19" t="str">
        <f>(IF('Client Info'!M2594="","",(IF(YEARFRAC('Client Info'!M2594,Reference!$C$4)&lt;1,0,IF(AND(YEARFRAC('Client Info'!M2594,Reference!$C$4)&gt;=1,YEARFRAC('Client Info'!M2594,Reference!$C$4)&lt;=3),5,IF(AND(YEARFRAC('Client Info'!M2594,Reference!$C$4)&gt;=4,YEARFRAC('Client Info'!M2594,Reference!$C$4)&lt;=7),15,IF(YEARFRAC('Client Info'!M2594,Reference!$C$4)&gt;=8,25,IF(YEARFRAC('Client Info'!M2594,Reference!$C$4)=YEARFRAC('Client Info'!M2594,Reference!$C$4),0,0))))))))</f>
        <v/>
      </c>
      <c r="D2594" s="19">
        <f>IF(OR('Client Info'!J2594=Reference!$A$7),0,IF(OR(Reference!$A$5='Client Info'!J2594, 'Client Info'!J2594=Reference!$A$19,'Client Info'!J2594=Reference!$A$23,'Client Info'!J2594=Reference!$A$12),25, IF(OR('Client Info'!J2594=Reference!$A$6, 'Client Info'!J2594=Reference!$A$16),15, IF(OR('Client Info'!J2594=Reference!$A$4,'Client Info'!J2594=Reference!$A$13,'Client Info'!J2594=Reference!$A$17,),5,0))))</f>
        <v>0</v>
      </c>
      <c r="E2594" s="19">
        <f>IF('Client Info'!O2594&lt;Reference!$E$5,0,IF(AND('Client Info'!O2594&gt;=Reference!$E$5,'Client Info'!O2594&lt;Reference!$E$6),5,IF(AND('Client Info'!O2594&gt;=Reference!$E$6,'Client Info'!O2594&lt;Reference!$E$7),15,IF(Reference!$E$7&lt;='Client Info'!O2594,25))))</f>
        <v>0</v>
      </c>
      <c r="F2594" s="19">
        <f>IF(OR('Client Info'!R2594=Reference!$B$4,'Client Info'!R2594=Reference!$B$5,'Client Info'!R2594=Reference!$B$6),25,0)</f>
        <v>0</v>
      </c>
      <c r="G2594" s="19">
        <f t="shared" si="42"/>
        <v>0</v>
      </c>
      <c r="H2594" s="19">
        <v>0</v>
      </c>
    </row>
    <row r="2595" spans="2:8" x14ac:dyDescent="0.35">
      <c r="B2595" s="19">
        <f>'Client Info'!A2595</f>
        <v>0</v>
      </c>
      <c r="C2595" s="19" t="str">
        <f>(IF('Client Info'!M2595="","",(IF(YEARFRAC('Client Info'!M2595,Reference!$C$4)&lt;1,0,IF(AND(YEARFRAC('Client Info'!M2595,Reference!$C$4)&gt;=1,YEARFRAC('Client Info'!M2595,Reference!$C$4)&lt;=3),5,IF(AND(YEARFRAC('Client Info'!M2595,Reference!$C$4)&gt;=4,YEARFRAC('Client Info'!M2595,Reference!$C$4)&lt;=7),15,IF(YEARFRAC('Client Info'!M2595,Reference!$C$4)&gt;=8,25,IF(YEARFRAC('Client Info'!M2595,Reference!$C$4)=YEARFRAC('Client Info'!M2595,Reference!$C$4),0,0))))))))</f>
        <v/>
      </c>
      <c r="D2595" s="19">
        <f>IF(OR('Client Info'!J2595=Reference!$A$7),0,IF(OR(Reference!$A$5='Client Info'!J2595, 'Client Info'!J2595=Reference!$A$19,'Client Info'!J2595=Reference!$A$23,'Client Info'!J2595=Reference!$A$12),25, IF(OR('Client Info'!J2595=Reference!$A$6, 'Client Info'!J2595=Reference!$A$16),15, IF(OR('Client Info'!J2595=Reference!$A$4,'Client Info'!J2595=Reference!$A$13,'Client Info'!J2595=Reference!$A$17,),5,0))))</f>
        <v>0</v>
      </c>
      <c r="E2595" s="19">
        <f>IF('Client Info'!O2595&lt;Reference!$E$5,0,IF(AND('Client Info'!O2595&gt;=Reference!$E$5,'Client Info'!O2595&lt;Reference!$E$6),5,IF(AND('Client Info'!O2595&gt;=Reference!$E$6,'Client Info'!O2595&lt;Reference!$E$7),15,IF(Reference!$E$7&lt;='Client Info'!O2595,25))))</f>
        <v>0</v>
      </c>
      <c r="F2595" s="19">
        <f>IF(OR('Client Info'!R2595=Reference!$B$4,'Client Info'!R2595=Reference!$B$5,'Client Info'!R2595=Reference!$B$6),25,0)</f>
        <v>0</v>
      </c>
      <c r="G2595" s="19">
        <f t="shared" si="42"/>
        <v>0</v>
      </c>
      <c r="H2595" s="19">
        <v>0</v>
      </c>
    </row>
    <row r="2596" spans="2:8" x14ac:dyDescent="0.35">
      <c r="B2596" s="19">
        <f>'Client Info'!A2596</f>
        <v>0</v>
      </c>
      <c r="C2596" s="19" t="str">
        <f>(IF('Client Info'!M2596="","",(IF(YEARFRAC('Client Info'!M2596,Reference!$C$4)&lt;1,0,IF(AND(YEARFRAC('Client Info'!M2596,Reference!$C$4)&gt;=1,YEARFRAC('Client Info'!M2596,Reference!$C$4)&lt;=3),5,IF(AND(YEARFRAC('Client Info'!M2596,Reference!$C$4)&gt;=4,YEARFRAC('Client Info'!M2596,Reference!$C$4)&lt;=7),15,IF(YEARFRAC('Client Info'!M2596,Reference!$C$4)&gt;=8,25,IF(YEARFRAC('Client Info'!M2596,Reference!$C$4)=YEARFRAC('Client Info'!M2596,Reference!$C$4),0,0))))))))</f>
        <v/>
      </c>
      <c r="D2596" s="19">
        <f>IF(OR('Client Info'!J2596=Reference!$A$7),0,IF(OR(Reference!$A$5='Client Info'!J2596, 'Client Info'!J2596=Reference!$A$19,'Client Info'!J2596=Reference!$A$23,'Client Info'!J2596=Reference!$A$12),25, IF(OR('Client Info'!J2596=Reference!$A$6, 'Client Info'!J2596=Reference!$A$16),15, IF(OR('Client Info'!J2596=Reference!$A$4,'Client Info'!J2596=Reference!$A$13,'Client Info'!J2596=Reference!$A$17,),5,0))))</f>
        <v>0</v>
      </c>
      <c r="E2596" s="19">
        <f>IF('Client Info'!O2596&lt;Reference!$E$5,0,IF(AND('Client Info'!O2596&gt;=Reference!$E$5,'Client Info'!O2596&lt;Reference!$E$6),5,IF(AND('Client Info'!O2596&gt;=Reference!$E$6,'Client Info'!O2596&lt;Reference!$E$7),15,IF(Reference!$E$7&lt;='Client Info'!O2596,25))))</f>
        <v>0</v>
      </c>
      <c r="F2596" s="19">
        <f>IF(OR('Client Info'!R2596=Reference!$B$4,'Client Info'!R2596=Reference!$B$5,'Client Info'!R2596=Reference!$B$6),25,0)</f>
        <v>0</v>
      </c>
      <c r="G2596" s="19">
        <f t="shared" si="42"/>
        <v>0</v>
      </c>
      <c r="H2596" s="19">
        <v>0</v>
      </c>
    </row>
    <row r="2597" spans="2:8" x14ac:dyDescent="0.35">
      <c r="B2597" s="19">
        <f>'Client Info'!A2597</f>
        <v>0</v>
      </c>
      <c r="C2597" s="19" t="str">
        <f>(IF('Client Info'!M2597="","",(IF(YEARFRAC('Client Info'!M2597,Reference!$C$4)&lt;1,0,IF(AND(YEARFRAC('Client Info'!M2597,Reference!$C$4)&gt;=1,YEARFRAC('Client Info'!M2597,Reference!$C$4)&lt;=3),5,IF(AND(YEARFRAC('Client Info'!M2597,Reference!$C$4)&gt;=4,YEARFRAC('Client Info'!M2597,Reference!$C$4)&lt;=7),15,IF(YEARFRAC('Client Info'!M2597,Reference!$C$4)&gt;=8,25,IF(YEARFRAC('Client Info'!M2597,Reference!$C$4)=YEARFRAC('Client Info'!M2597,Reference!$C$4),0,0))))))))</f>
        <v/>
      </c>
      <c r="D2597" s="19">
        <f>IF(OR('Client Info'!J2597=Reference!$A$7),0,IF(OR(Reference!$A$5='Client Info'!J2597, 'Client Info'!J2597=Reference!$A$19,'Client Info'!J2597=Reference!$A$23,'Client Info'!J2597=Reference!$A$12),25, IF(OR('Client Info'!J2597=Reference!$A$6, 'Client Info'!J2597=Reference!$A$16),15, IF(OR('Client Info'!J2597=Reference!$A$4,'Client Info'!J2597=Reference!$A$13,'Client Info'!J2597=Reference!$A$17,),5,0))))</f>
        <v>0</v>
      </c>
      <c r="E2597" s="19">
        <f>IF('Client Info'!O2597&lt;Reference!$E$5,0,IF(AND('Client Info'!O2597&gt;=Reference!$E$5,'Client Info'!O2597&lt;Reference!$E$6),5,IF(AND('Client Info'!O2597&gt;=Reference!$E$6,'Client Info'!O2597&lt;Reference!$E$7),15,IF(Reference!$E$7&lt;='Client Info'!O2597,25))))</f>
        <v>0</v>
      </c>
      <c r="F2597" s="19">
        <f>IF(OR('Client Info'!R2597=Reference!$B$4,'Client Info'!R2597=Reference!$B$5,'Client Info'!R2597=Reference!$B$6),25,0)</f>
        <v>0</v>
      </c>
      <c r="G2597" s="19">
        <f t="shared" si="42"/>
        <v>0</v>
      </c>
      <c r="H2597" s="19">
        <v>0</v>
      </c>
    </row>
    <row r="2598" spans="2:8" x14ac:dyDescent="0.35">
      <c r="B2598" s="19">
        <f>'Client Info'!A2598</f>
        <v>0</v>
      </c>
      <c r="C2598" s="19" t="str">
        <f>(IF('Client Info'!M2598="","",(IF(YEARFRAC('Client Info'!M2598,Reference!$C$4)&lt;1,0,IF(AND(YEARFRAC('Client Info'!M2598,Reference!$C$4)&gt;=1,YEARFRAC('Client Info'!M2598,Reference!$C$4)&lt;=3),5,IF(AND(YEARFRAC('Client Info'!M2598,Reference!$C$4)&gt;=4,YEARFRAC('Client Info'!M2598,Reference!$C$4)&lt;=7),15,IF(YEARFRAC('Client Info'!M2598,Reference!$C$4)&gt;=8,25,IF(YEARFRAC('Client Info'!M2598,Reference!$C$4)=YEARFRAC('Client Info'!M2598,Reference!$C$4),0,0))))))))</f>
        <v/>
      </c>
      <c r="D2598" s="19">
        <f>IF(OR('Client Info'!J2598=Reference!$A$7),0,IF(OR(Reference!$A$5='Client Info'!J2598, 'Client Info'!J2598=Reference!$A$19,'Client Info'!J2598=Reference!$A$23,'Client Info'!J2598=Reference!$A$12),25, IF(OR('Client Info'!J2598=Reference!$A$6, 'Client Info'!J2598=Reference!$A$16),15, IF(OR('Client Info'!J2598=Reference!$A$4,'Client Info'!J2598=Reference!$A$13,'Client Info'!J2598=Reference!$A$17,),5,0))))</f>
        <v>0</v>
      </c>
      <c r="E2598" s="19">
        <f>IF('Client Info'!O2598&lt;Reference!$E$5,0,IF(AND('Client Info'!O2598&gt;=Reference!$E$5,'Client Info'!O2598&lt;Reference!$E$6),5,IF(AND('Client Info'!O2598&gt;=Reference!$E$6,'Client Info'!O2598&lt;Reference!$E$7),15,IF(Reference!$E$7&lt;='Client Info'!O2598,25))))</f>
        <v>0</v>
      </c>
      <c r="F2598" s="19">
        <f>IF(OR('Client Info'!R2598=Reference!$B$4,'Client Info'!R2598=Reference!$B$5,'Client Info'!R2598=Reference!$B$6),25,0)</f>
        <v>0</v>
      </c>
      <c r="G2598" s="19">
        <f t="shared" si="42"/>
        <v>0</v>
      </c>
      <c r="H2598" s="19">
        <v>0</v>
      </c>
    </row>
    <row r="2599" spans="2:8" x14ac:dyDescent="0.35">
      <c r="B2599" s="19">
        <f>'Client Info'!A2599</f>
        <v>0</v>
      </c>
      <c r="C2599" s="19" t="str">
        <f>(IF('Client Info'!M2599="","",(IF(YEARFRAC('Client Info'!M2599,Reference!$C$4)&lt;1,0,IF(AND(YEARFRAC('Client Info'!M2599,Reference!$C$4)&gt;=1,YEARFRAC('Client Info'!M2599,Reference!$C$4)&lt;=3),5,IF(AND(YEARFRAC('Client Info'!M2599,Reference!$C$4)&gt;=4,YEARFRAC('Client Info'!M2599,Reference!$C$4)&lt;=7),15,IF(YEARFRAC('Client Info'!M2599,Reference!$C$4)&gt;=8,25,IF(YEARFRAC('Client Info'!M2599,Reference!$C$4)=YEARFRAC('Client Info'!M2599,Reference!$C$4),0,0))))))))</f>
        <v/>
      </c>
      <c r="D2599" s="19">
        <f>IF(OR('Client Info'!J2599=Reference!$A$7),0,IF(OR(Reference!$A$5='Client Info'!J2599, 'Client Info'!J2599=Reference!$A$19,'Client Info'!J2599=Reference!$A$23,'Client Info'!J2599=Reference!$A$12),25, IF(OR('Client Info'!J2599=Reference!$A$6, 'Client Info'!J2599=Reference!$A$16),15, IF(OR('Client Info'!J2599=Reference!$A$4,'Client Info'!J2599=Reference!$A$13,'Client Info'!J2599=Reference!$A$17,),5,0))))</f>
        <v>0</v>
      </c>
      <c r="E2599" s="19">
        <f>IF('Client Info'!O2599&lt;Reference!$E$5,0,IF(AND('Client Info'!O2599&gt;=Reference!$E$5,'Client Info'!O2599&lt;Reference!$E$6),5,IF(AND('Client Info'!O2599&gt;=Reference!$E$6,'Client Info'!O2599&lt;Reference!$E$7),15,IF(Reference!$E$7&lt;='Client Info'!O2599,25))))</f>
        <v>0</v>
      </c>
      <c r="F2599" s="19">
        <f>IF(OR('Client Info'!R2599=Reference!$B$4,'Client Info'!R2599=Reference!$B$5,'Client Info'!R2599=Reference!$B$6),25,0)</f>
        <v>0</v>
      </c>
      <c r="G2599" s="19">
        <f t="shared" si="42"/>
        <v>0</v>
      </c>
      <c r="H2599" s="19">
        <v>0</v>
      </c>
    </row>
    <row r="2600" spans="2:8" x14ac:dyDescent="0.35">
      <c r="B2600" s="19">
        <f>'Client Info'!A2600</f>
        <v>0</v>
      </c>
      <c r="C2600" s="19" t="str">
        <f>(IF('Client Info'!M2600="","",(IF(YEARFRAC('Client Info'!M2600,Reference!$C$4)&lt;1,0,IF(AND(YEARFRAC('Client Info'!M2600,Reference!$C$4)&gt;=1,YEARFRAC('Client Info'!M2600,Reference!$C$4)&lt;=3),5,IF(AND(YEARFRAC('Client Info'!M2600,Reference!$C$4)&gt;=4,YEARFRAC('Client Info'!M2600,Reference!$C$4)&lt;=7),15,IF(YEARFRAC('Client Info'!M2600,Reference!$C$4)&gt;=8,25,IF(YEARFRAC('Client Info'!M2600,Reference!$C$4)=YEARFRAC('Client Info'!M2600,Reference!$C$4),0,0))))))))</f>
        <v/>
      </c>
      <c r="D2600" s="19">
        <f>IF(OR('Client Info'!J2600=Reference!$A$7),0,IF(OR(Reference!$A$5='Client Info'!J2600, 'Client Info'!J2600=Reference!$A$19,'Client Info'!J2600=Reference!$A$23,'Client Info'!J2600=Reference!$A$12),25, IF(OR('Client Info'!J2600=Reference!$A$6, 'Client Info'!J2600=Reference!$A$16),15, IF(OR('Client Info'!J2600=Reference!$A$4,'Client Info'!J2600=Reference!$A$13,'Client Info'!J2600=Reference!$A$17,),5,0))))</f>
        <v>0</v>
      </c>
      <c r="E2600" s="19">
        <f>IF('Client Info'!O2600&lt;Reference!$E$5,0,IF(AND('Client Info'!O2600&gt;=Reference!$E$5,'Client Info'!O2600&lt;Reference!$E$6),5,IF(AND('Client Info'!O2600&gt;=Reference!$E$6,'Client Info'!O2600&lt;Reference!$E$7),15,IF(Reference!$E$7&lt;='Client Info'!O2600,25))))</f>
        <v>0</v>
      </c>
      <c r="F2600" s="19">
        <f>IF(OR('Client Info'!R2600=Reference!$B$4,'Client Info'!R2600=Reference!$B$5,'Client Info'!R2600=Reference!$B$6),25,0)</f>
        <v>0</v>
      </c>
      <c r="G2600" s="19">
        <f t="shared" si="42"/>
        <v>0</v>
      </c>
      <c r="H2600" s="19">
        <v>0</v>
      </c>
    </row>
    <row r="2601" spans="2:8" x14ac:dyDescent="0.35">
      <c r="B2601" s="19">
        <f>'Client Info'!A2601</f>
        <v>0</v>
      </c>
      <c r="C2601" s="19" t="str">
        <f>(IF('Client Info'!M2601="","",(IF(YEARFRAC('Client Info'!M2601,Reference!$C$4)&lt;1,0,IF(AND(YEARFRAC('Client Info'!M2601,Reference!$C$4)&gt;=1,YEARFRAC('Client Info'!M2601,Reference!$C$4)&lt;=3),5,IF(AND(YEARFRAC('Client Info'!M2601,Reference!$C$4)&gt;=4,YEARFRAC('Client Info'!M2601,Reference!$C$4)&lt;=7),15,IF(YEARFRAC('Client Info'!M2601,Reference!$C$4)&gt;=8,25,IF(YEARFRAC('Client Info'!M2601,Reference!$C$4)=YEARFRAC('Client Info'!M2601,Reference!$C$4),0,0))))))))</f>
        <v/>
      </c>
      <c r="D2601" s="19">
        <f>IF(OR('Client Info'!J2601=Reference!$A$7),0,IF(OR(Reference!$A$5='Client Info'!J2601, 'Client Info'!J2601=Reference!$A$19,'Client Info'!J2601=Reference!$A$23,'Client Info'!J2601=Reference!$A$12),25, IF(OR('Client Info'!J2601=Reference!$A$6, 'Client Info'!J2601=Reference!$A$16),15, IF(OR('Client Info'!J2601=Reference!$A$4,'Client Info'!J2601=Reference!$A$13,'Client Info'!J2601=Reference!$A$17,),5,0))))</f>
        <v>0</v>
      </c>
      <c r="E2601" s="19">
        <f>IF('Client Info'!O2601&lt;Reference!$E$5,0,IF(AND('Client Info'!O2601&gt;=Reference!$E$5,'Client Info'!O2601&lt;Reference!$E$6),5,IF(AND('Client Info'!O2601&gt;=Reference!$E$6,'Client Info'!O2601&lt;Reference!$E$7),15,IF(Reference!$E$7&lt;='Client Info'!O2601,25))))</f>
        <v>0</v>
      </c>
      <c r="F2601" s="19">
        <f>IF(OR('Client Info'!R2601=Reference!$B$4,'Client Info'!R2601=Reference!$B$5,'Client Info'!R2601=Reference!$B$6),25,0)</f>
        <v>0</v>
      </c>
      <c r="G2601" s="19">
        <f t="shared" si="42"/>
        <v>0</v>
      </c>
      <c r="H2601" s="19">
        <v>0</v>
      </c>
    </row>
    <row r="2602" spans="2:8" x14ac:dyDescent="0.35">
      <c r="B2602" s="19">
        <f>'Client Info'!A2602</f>
        <v>0</v>
      </c>
      <c r="C2602" s="19" t="str">
        <f>(IF('Client Info'!M2602="","",(IF(YEARFRAC('Client Info'!M2602,Reference!$C$4)&lt;1,0,IF(AND(YEARFRAC('Client Info'!M2602,Reference!$C$4)&gt;=1,YEARFRAC('Client Info'!M2602,Reference!$C$4)&lt;=3),5,IF(AND(YEARFRAC('Client Info'!M2602,Reference!$C$4)&gt;=4,YEARFRAC('Client Info'!M2602,Reference!$C$4)&lt;=7),15,IF(YEARFRAC('Client Info'!M2602,Reference!$C$4)&gt;=8,25,IF(YEARFRAC('Client Info'!M2602,Reference!$C$4)=YEARFRAC('Client Info'!M2602,Reference!$C$4),0,0))))))))</f>
        <v/>
      </c>
      <c r="D2602" s="19">
        <f>IF(OR('Client Info'!J2602=Reference!$A$7),0,IF(OR(Reference!$A$5='Client Info'!J2602, 'Client Info'!J2602=Reference!$A$19,'Client Info'!J2602=Reference!$A$23,'Client Info'!J2602=Reference!$A$12),25, IF(OR('Client Info'!J2602=Reference!$A$6, 'Client Info'!J2602=Reference!$A$16),15, IF(OR('Client Info'!J2602=Reference!$A$4,'Client Info'!J2602=Reference!$A$13,'Client Info'!J2602=Reference!$A$17,),5,0))))</f>
        <v>0</v>
      </c>
      <c r="E2602" s="19">
        <f>IF('Client Info'!O2602&lt;Reference!$E$5,0,IF(AND('Client Info'!O2602&gt;=Reference!$E$5,'Client Info'!O2602&lt;Reference!$E$6),5,IF(AND('Client Info'!O2602&gt;=Reference!$E$6,'Client Info'!O2602&lt;Reference!$E$7),15,IF(Reference!$E$7&lt;='Client Info'!O2602,25))))</f>
        <v>0</v>
      </c>
      <c r="F2602" s="19">
        <f>IF(OR('Client Info'!R2602=Reference!$B$4,'Client Info'!R2602=Reference!$B$5,'Client Info'!R2602=Reference!$B$6),25,0)</f>
        <v>0</v>
      </c>
      <c r="G2602" s="19">
        <f t="shared" si="42"/>
        <v>0</v>
      </c>
      <c r="H2602" s="19">
        <v>0</v>
      </c>
    </row>
    <row r="2603" spans="2:8" x14ac:dyDescent="0.35">
      <c r="B2603" s="19">
        <f>'Client Info'!A2603</f>
        <v>0</v>
      </c>
      <c r="C2603" s="19" t="str">
        <f>(IF('Client Info'!M2603="","",(IF(YEARFRAC('Client Info'!M2603,Reference!$C$4)&lt;1,0,IF(AND(YEARFRAC('Client Info'!M2603,Reference!$C$4)&gt;=1,YEARFRAC('Client Info'!M2603,Reference!$C$4)&lt;=3),5,IF(AND(YEARFRAC('Client Info'!M2603,Reference!$C$4)&gt;=4,YEARFRAC('Client Info'!M2603,Reference!$C$4)&lt;=7),15,IF(YEARFRAC('Client Info'!M2603,Reference!$C$4)&gt;=8,25,IF(YEARFRAC('Client Info'!M2603,Reference!$C$4)=YEARFRAC('Client Info'!M2603,Reference!$C$4),0,0))))))))</f>
        <v/>
      </c>
      <c r="D2603" s="19">
        <f>IF(OR('Client Info'!J2603=Reference!$A$7),0,IF(OR(Reference!$A$5='Client Info'!J2603, 'Client Info'!J2603=Reference!$A$19,'Client Info'!J2603=Reference!$A$23,'Client Info'!J2603=Reference!$A$12),25, IF(OR('Client Info'!J2603=Reference!$A$6, 'Client Info'!J2603=Reference!$A$16),15, IF(OR('Client Info'!J2603=Reference!$A$4,'Client Info'!J2603=Reference!$A$13,'Client Info'!J2603=Reference!$A$17,),5,0))))</f>
        <v>0</v>
      </c>
      <c r="E2603" s="19">
        <f>IF('Client Info'!O2603&lt;Reference!$E$5,0,IF(AND('Client Info'!O2603&gt;=Reference!$E$5,'Client Info'!O2603&lt;Reference!$E$6),5,IF(AND('Client Info'!O2603&gt;=Reference!$E$6,'Client Info'!O2603&lt;Reference!$E$7),15,IF(Reference!$E$7&lt;='Client Info'!O2603,25))))</f>
        <v>0</v>
      </c>
      <c r="F2603" s="19">
        <f>IF(OR('Client Info'!R2603=Reference!$B$4,'Client Info'!R2603=Reference!$B$5,'Client Info'!R2603=Reference!$B$6),25,0)</f>
        <v>0</v>
      </c>
      <c r="G2603" s="19">
        <f t="shared" si="42"/>
        <v>0</v>
      </c>
      <c r="H2603" s="19">
        <v>0</v>
      </c>
    </row>
    <row r="2604" spans="2:8" x14ac:dyDescent="0.35">
      <c r="B2604" s="19">
        <f>'Client Info'!A2604</f>
        <v>0</v>
      </c>
      <c r="C2604" s="19" t="str">
        <f>(IF('Client Info'!M2604="","",(IF(YEARFRAC('Client Info'!M2604,Reference!$C$4)&lt;1,0,IF(AND(YEARFRAC('Client Info'!M2604,Reference!$C$4)&gt;=1,YEARFRAC('Client Info'!M2604,Reference!$C$4)&lt;=3),5,IF(AND(YEARFRAC('Client Info'!M2604,Reference!$C$4)&gt;=4,YEARFRAC('Client Info'!M2604,Reference!$C$4)&lt;=7),15,IF(YEARFRAC('Client Info'!M2604,Reference!$C$4)&gt;=8,25,IF(YEARFRAC('Client Info'!M2604,Reference!$C$4)=YEARFRAC('Client Info'!M2604,Reference!$C$4),0,0))))))))</f>
        <v/>
      </c>
      <c r="D2604" s="19">
        <f>IF(OR('Client Info'!J2604=Reference!$A$7),0,IF(OR(Reference!$A$5='Client Info'!J2604, 'Client Info'!J2604=Reference!$A$19,'Client Info'!J2604=Reference!$A$23,'Client Info'!J2604=Reference!$A$12),25, IF(OR('Client Info'!J2604=Reference!$A$6, 'Client Info'!J2604=Reference!$A$16),15, IF(OR('Client Info'!J2604=Reference!$A$4,'Client Info'!J2604=Reference!$A$13,'Client Info'!J2604=Reference!$A$17,),5,0))))</f>
        <v>0</v>
      </c>
      <c r="E2604" s="19">
        <f>IF('Client Info'!O2604&lt;Reference!$E$5,0,IF(AND('Client Info'!O2604&gt;=Reference!$E$5,'Client Info'!O2604&lt;Reference!$E$6),5,IF(AND('Client Info'!O2604&gt;=Reference!$E$6,'Client Info'!O2604&lt;Reference!$E$7),15,IF(Reference!$E$7&lt;='Client Info'!O2604,25))))</f>
        <v>0</v>
      </c>
      <c r="F2604" s="19">
        <f>IF(OR('Client Info'!R2604=Reference!$B$4,'Client Info'!R2604=Reference!$B$5,'Client Info'!R2604=Reference!$B$6),25,0)</f>
        <v>0</v>
      </c>
      <c r="G2604" s="19">
        <f t="shared" si="42"/>
        <v>0</v>
      </c>
      <c r="H2604" s="19">
        <v>0</v>
      </c>
    </row>
    <row r="2605" spans="2:8" x14ac:dyDescent="0.35">
      <c r="B2605" s="19">
        <f>'Client Info'!A2605</f>
        <v>0</v>
      </c>
      <c r="C2605" s="19" t="str">
        <f>(IF('Client Info'!M2605="","",(IF(YEARFRAC('Client Info'!M2605,Reference!$C$4)&lt;1,0,IF(AND(YEARFRAC('Client Info'!M2605,Reference!$C$4)&gt;=1,YEARFRAC('Client Info'!M2605,Reference!$C$4)&lt;=3),5,IF(AND(YEARFRAC('Client Info'!M2605,Reference!$C$4)&gt;=4,YEARFRAC('Client Info'!M2605,Reference!$C$4)&lt;=7),15,IF(YEARFRAC('Client Info'!M2605,Reference!$C$4)&gt;=8,25,IF(YEARFRAC('Client Info'!M2605,Reference!$C$4)=YEARFRAC('Client Info'!M2605,Reference!$C$4),0,0))))))))</f>
        <v/>
      </c>
      <c r="D2605" s="19">
        <f>IF(OR('Client Info'!J2605=Reference!$A$7),0,IF(OR(Reference!$A$5='Client Info'!J2605, 'Client Info'!J2605=Reference!$A$19,'Client Info'!J2605=Reference!$A$23,'Client Info'!J2605=Reference!$A$12),25, IF(OR('Client Info'!J2605=Reference!$A$6, 'Client Info'!J2605=Reference!$A$16),15, IF(OR('Client Info'!J2605=Reference!$A$4,'Client Info'!J2605=Reference!$A$13,'Client Info'!J2605=Reference!$A$17,),5,0))))</f>
        <v>0</v>
      </c>
      <c r="E2605" s="19">
        <f>IF('Client Info'!O2605&lt;Reference!$E$5,0,IF(AND('Client Info'!O2605&gt;=Reference!$E$5,'Client Info'!O2605&lt;Reference!$E$6),5,IF(AND('Client Info'!O2605&gt;=Reference!$E$6,'Client Info'!O2605&lt;Reference!$E$7),15,IF(Reference!$E$7&lt;='Client Info'!O2605,25))))</f>
        <v>0</v>
      </c>
      <c r="F2605" s="19">
        <f>IF(OR('Client Info'!R2605=Reference!$B$4,'Client Info'!R2605=Reference!$B$5,'Client Info'!R2605=Reference!$B$6),25,0)</f>
        <v>0</v>
      </c>
      <c r="G2605" s="19">
        <f t="shared" si="42"/>
        <v>0</v>
      </c>
      <c r="H2605" s="19">
        <v>0</v>
      </c>
    </row>
    <row r="2606" spans="2:8" x14ac:dyDescent="0.35">
      <c r="B2606" s="19">
        <f>'Client Info'!A2606</f>
        <v>0</v>
      </c>
      <c r="C2606" s="19" t="str">
        <f>(IF('Client Info'!M2606="","",(IF(YEARFRAC('Client Info'!M2606,Reference!$C$4)&lt;1,0,IF(AND(YEARFRAC('Client Info'!M2606,Reference!$C$4)&gt;=1,YEARFRAC('Client Info'!M2606,Reference!$C$4)&lt;=3),5,IF(AND(YEARFRAC('Client Info'!M2606,Reference!$C$4)&gt;=4,YEARFRAC('Client Info'!M2606,Reference!$C$4)&lt;=7),15,IF(YEARFRAC('Client Info'!M2606,Reference!$C$4)&gt;=8,25,IF(YEARFRAC('Client Info'!M2606,Reference!$C$4)=YEARFRAC('Client Info'!M2606,Reference!$C$4),0,0))))))))</f>
        <v/>
      </c>
      <c r="D2606" s="19">
        <f>IF(OR('Client Info'!J2606=Reference!$A$7),0,IF(OR(Reference!$A$5='Client Info'!J2606, 'Client Info'!J2606=Reference!$A$19,'Client Info'!J2606=Reference!$A$23,'Client Info'!J2606=Reference!$A$12),25, IF(OR('Client Info'!J2606=Reference!$A$6, 'Client Info'!J2606=Reference!$A$16),15, IF(OR('Client Info'!J2606=Reference!$A$4,'Client Info'!J2606=Reference!$A$13,'Client Info'!J2606=Reference!$A$17,),5,0))))</f>
        <v>0</v>
      </c>
      <c r="E2606" s="19">
        <f>IF('Client Info'!O2606&lt;Reference!$E$5,0,IF(AND('Client Info'!O2606&gt;=Reference!$E$5,'Client Info'!O2606&lt;Reference!$E$6),5,IF(AND('Client Info'!O2606&gt;=Reference!$E$6,'Client Info'!O2606&lt;Reference!$E$7),15,IF(Reference!$E$7&lt;='Client Info'!O2606,25))))</f>
        <v>0</v>
      </c>
      <c r="F2606" s="19">
        <f>IF(OR('Client Info'!R2606=Reference!$B$4,'Client Info'!R2606=Reference!$B$5,'Client Info'!R2606=Reference!$B$6),25,0)</f>
        <v>0</v>
      </c>
      <c r="G2606" s="19">
        <f t="shared" si="42"/>
        <v>0</v>
      </c>
      <c r="H2606" s="19">
        <v>0</v>
      </c>
    </row>
    <row r="2607" spans="2:8" x14ac:dyDescent="0.35">
      <c r="B2607" s="19">
        <f>'Client Info'!A2607</f>
        <v>0</v>
      </c>
      <c r="C2607" s="19" t="str">
        <f>(IF('Client Info'!M2607="","",(IF(YEARFRAC('Client Info'!M2607,Reference!$C$4)&lt;1,0,IF(AND(YEARFRAC('Client Info'!M2607,Reference!$C$4)&gt;=1,YEARFRAC('Client Info'!M2607,Reference!$C$4)&lt;=3),5,IF(AND(YEARFRAC('Client Info'!M2607,Reference!$C$4)&gt;=4,YEARFRAC('Client Info'!M2607,Reference!$C$4)&lt;=7),15,IF(YEARFRAC('Client Info'!M2607,Reference!$C$4)&gt;=8,25,IF(YEARFRAC('Client Info'!M2607,Reference!$C$4)=YEARFRAC('Client Info'!M2607,Reference!$C$4),0,0))))))))</f>
        <v/>
      </c>
      <c r="D2607" s="19">
        <f>IF(OR('Client Info'!J2607=Reference!$A$7),0,IF(OR(Reference!$A$5='Client Info'!J2607, 'Client Info'!J2607=Reference!$A$19,'Client Info'!J2607=Reference!$A$23,'Client Info'!J2607=Reference!$A$12),25, IF(OR('Client Info'!J2607=Reference!$A$6, 'Client Info'!J2607=Reference!$A$16),15, IF(OR('Client Info'!J2607=Reference!$A$4,'Client Info'!J2607=Reference!$A$13,'Client Info'!J2607=Reference!$A$17,),5,0))))</f>
        <v>0</v>
      </c>
      <c r="E2607" s="19">
        <f>IF('Client Info'!O2607&lt;Reference!$E$5,0,IF(AND('Client Info'!O2607&gt;=Reference!$E$5,'Client Info'!O2607&lt;Reference!$E$6),5,IF(AND('Client Info'!O2607&gt;=Reference!$E$6,'Client Info'!O2607&lt;Reference!$E$7),15,IF(Reference!$E$7&lt;='Client Info'!O2607,25))))</f>
        <v>0</v>
      </c>
      <c r="F2607" s="19">
        <f>IF(OR('Client Info'!R2607=Reference!$B$4,'Client Info'!R2607=Reference!$B$5,'Client Info'!R2607=Reference!$B$6),25,0)</f>
        <v>0</v>
      </c>
      <c r="G2607" s="19">
        <f t="shared" si="42"/>
        <v>0</v>
      </c>
      <c r="H2607" s="19">
        <v>0</v>
      </c>
    </row>
    <row r="2608" spans="2:8" x14ac:dyDescent="0.35">
      <c r="B2608" s="19">
        <f>'Client Info'!A2608</f>
        <v>0</v>
      </c>
      <c r="C2608" s="19" t="str">
        <f>(IF('Client Info'!M2608="","",(IF(YEARFRAC('Client Info'!M2608,Reference!$C$4)&lt;1,0,IF(AND(YEARFRAC('Client Info'!M2608,Reference!$C$4)&gt;=1,YEARFRAC('Client Info'!M2608,Reference!$C$4)&lt;=3),5,IF(AND(YEARFRAC('Client Info'!M2608,Reference!$C$4)&gt;=4,YEARFRAC('Client Info'!M2608,Reference!$C$4)&lt;=7),15,IF(YEARFRAC('Client Info'!M2608,Reference!$C$4)&gt;=8,25,IF(YEARFRAC('Client Info'!M2608,Reference!$C$4)=YEARFRAC('Client Info'!M2608,Reference!$C$4),0,0))))))))</f>
        <v/>
      </c>
      <c r="D2608" s="19">
        <f>IF(OR('Client Info'!J2608=Reference!$A$7),0,IF(OR(Reference!$A$5='Client Info'!J2608, 'Client Info'!J2608=Reference!$A$19,'Client Info'!J2608=Reference!$A$23,'Client Info'!J2608=Reference!$A$12),25, IF(OR('Client Info'!J2608=Reference!$A$6, 'Client Info'!J2608=Reference!$A$16),15, IF(OR('Client Info'!J2608=Reference!$A$4,'Client Info'!J2608=Reference!$A$13,'Client Info'!J2608=Reference!$A$17,),5,0))))</f>
        <v>0</v>
      </c>
      <c r="E2608" s="19">
        <f>IF('Client Info'!O2608&lt;Reference!$E$5,0,IF(AND('Client Info'!O2608&gt;=Reference!$E$5,'Client Info'!O2608&lt;Reference!$E$6),5,IF(AND('Client Info'!O2608&gt;=Reference!$E$6,'Client Info'!O2608&lt;Reference!$E$7),15,IF(Reference!$E$7&lt;='Client Info'!O2608,25))))</f>
        <v>0</v>
      </c>
      <c r="F2608" s="19">
        <f>IF(OR('Client Info'!R2608=Reference!$B$4,'Client Info'!R2608=Reference!$B$5,'Client Info'!R2608=Reference!$B$6),25,0)</f>
        <v>0</v>
      </c>
      <c r="G2608" s="19">
        <f t="shared" si="42"/>
        <v>0</v>
      </c>
      <c r="H2608" s="19">
        <v>0</v>
      </c>
    </row>
    <row r="2609" spans="2:8" x14ac:dyDescent="0.35">
      <c r="B2609" s="19">
        <f>'Client Info'!A2609</f>
        <v>0</v>
      </c>
      <c r="C2609" s="19" t="str">
        <f>(IF('Client Info'!M2609="","",(IF(YEARFRAC('Client Info'!M2609,Reference!$C$4)&lt;1,0,IF(AND(YEARFRAC('Client Info'!M2609,Reference!$C$4)&gt;=1,YEARFRAC('Client Info'!M2609,Reference!$C$4)&lt;=3),5,IF(AND(YEARFRAC('Client Info'!M2609,Reference!$C$4)&gt;=4,YEARFRAC('Client Info'!M2609,Reference!$C$4)&lt;=7),15,IF(YEARFRAC('Client Info'!M2609,Reference!$C$4)&gt;=8,25,IF(YEARFRAC('Client Info'!M2609,Reference!$C$4)=YEARFRAC('Client Info'!M2609,Reference!$C$4),0,0))))))))</f>
        <v/>
      </c>
      <c r="D2609" s="19">
        <f>IF(OR('Client Info'!J2609=Reference!$A$7),0,IF(OR(Reference!$A$5='Client Info'!J2609, 'Client Info'!J2609=Reference!$A$19,'Client Info'!J2609=Reference!$A$23,'Client Info'!J2609=Reference!$A$12),25, IF(OR('Client Info'!J2609=Reference!$A$6, 'Client Info'!J2609=Reference!$A$16),15, IF(OR('Client Info'!J2609=Reference!$A$4,'Client Info'!J2609=Reference!$A$13,'Client Info'!J2609=Reference!$A$17,),5,0))))</f>
        <v>0</v>
      </c>
      <c r="E2609" s="19">
        <f>IF('Client Info'!O2609&lt;Reference!$E$5,0,IF(AND('Client Info'!O2609&gt;=Reference!$E$5,'Client Info'!O2609&lt;Reference!$E$6),5,IF(AND('Client Info'!O2609&gt;=Reference!$E$6,'Client Info'!O2609&lt;Reference!$E$7),15,IF(Reference!$E$7&lt;='Client Info'!O2609,25))))</f>
        <v>0</v>
      </c>
      <c r="F2609" s="19">
        <f>IF(OR('Client Info'!R2609=Reference!$B$4,'Client Info'!R2609=Reference!$B$5,'Client Info'!R2609=Reference!$B$6),25,0)</f>
        <v>0</v>
      </c>
      <c r="G2609" s="19">
        <f t="shared" si="42"/>
        <v>0</v>
      </c>
      <c r="H2609" s="19">
        <v>0</v>
      </c>
    </row>
    <row r="2610" spans="2:8" x14ac:dyDescent="0.35">
      <c r="B2610" s="19">
        <f>'Client Info'!A2610</f>
        <v>0</v>
      </c>
      <c r="C2610" s="19" t="str">
        <f>(IF('Client Info'!M2610="","",(IF(YEARFRAC('Client Info'!M2610,Reference!$C$4)&lt;1,0,IF(AND(YEARFRAC('Client Info'!M2610,Reference!$C$4)&gt;=1,YEARFRAC('Client Info'!M2610,Reference!$C$4)&lt;=3),5,IF(AND(YEARFRAC('Client Info'!M2610,Reference!$C$4)&gt;=4,YEARFRAC('Client Info'!M2610,Reference!$C$4)&lt;=7),15,IF(YEARFRAC('Client Info'!M2610,Reference!$C$4)&gt;=8,25,IF(YEARFRAC('Client Info'!M2610,Reference!$C$4)=YEARFRAC('Client Info'!M2610,Reference!$C$4),0,0))))))))</f>
        <v/>
      </c>
      <c r="D2610" s="19">
        <f>IF(OR('Client Info'!J2610=Reference!$A$7),0,IF(OR(Reference!$A$5='Client Info'!J2610, 'Client Info'!J2610=Reference!$A$19,'Client Info'!J2610=Reference!$A$23,'Client Info'!J2610=Reference!$A$12),25, IF(OR('Client Info'!J2610=Reference!$A$6, 'Client Info'!J2610=Reference!$A$16),15, IF(OR('Client Info'!J2610=Reference!$A$4,'Client Info'!J2610=Reference!$A$13,'Client Info'!J2610=Reference!$A$17,),5,0))))</f>
        <v>0</v>
      </c>
      <c r="E2610" s="19">
        <f>IF('Client Info'!O2610&lt;Reference!$E$5,0,IF(AND('Client Info'!O2610&gt;=Reference!$E$5,'Client Info'!O2610&lt;Reference!$E$6),5,IF(AND('Client Info'!O2610&gt;=Reference!$E$6,'Client Info'!O2610&lt;Reference!$E$7),15,IF(Reference!$E$7&lt;='Client Info'!O2610,25))))</f>
        <v>0</v>
      </c>
      <c r="F2610" s="19">
        <f>IF(OR('Client Info'!R2610=Reference!$B$4,'Client Info'!R2610=Reference!$B$5,'Client Info'!R2610=Reference!$B$6),25,0)</f>
        <v>0</v>
      </c>
      <c r="G2610" s="19">
        <f t="shared" si="42"/>
        <v>0</v>
      </c>
      <c r="H2610" s="19">
        <v>0</v>
      </c>
    </row>
    <row r="2611" spans="2:8" x14ac:dyDescent="0.35">
      <c r="B2611" s="19">
        <f>'Client Info'!A2611</f>
        <v>0</v>
      </c>
      <c r="C2611" s="19" t="str">
        <f>(IF('Client Info'!M2611="","",(IF(YEARFRAC('Client Info'!M2611,Reference!$C$4)&lt;1,0,IF(AND(YEARFRAC('Client Info'!M2611,Reference!$C$4)&gt;=1,YEARFRAC('Client Info'!M2611,Reference!$C$4)&lt;=3),5,IF(AND(YEARFRAC('Client Info'!M2611,Reference!$C$4)&gt;=4,YEARFRAC('Client Info'!M2611,Reference!$C$4)&lt;=7),15,IF(YEARFRAC('Client Info'!M2611,Reference!$C$4)&gt;=8,25,IF(YEARFRAC('Client Info'!M2611,Reference!$C$4)=YEARFRAC('Client Info'!M2611,Reference!$C$4),0,0))))))))</f>
        <v/>
      </c>
      <c r="D2611" s="19">
        <f>IF(OR('Client Info'!J2611=Reference!$A$7),0,IF(OR(Reference!$A$5='Client Info'!J2611, 'Client Info'!J2611=Reference!$A$19,'Client Info'!J2611=Reference!$A$23,'Client Info'!J2611=Reference!$A$12),25, IF(OR('Client Info'!J2611=Reference!$A$6, 'Client Info'!J2611=Reference!$A$16),15, IF(OR('Client Info'!J2611=Reference!$A$4,'Client Info'!J2611=Reference!$A$13,'Client Info'!J2611=Reference!$A$17,),5,0))))</f>
        <v>0</v>
      </c>
      <c r="E2611" s="19">
        <f>IF('Client Info'!O2611&lt;Reference!$E$5,0,IF(AND('Client Info'!O2611&gt;=Reference!$E$5,'Client Info'!O2611&lt;Reference!$E$6),5,IF(AND('Client Info'!O2611&gt;=Reference!$E$6,'Client Info'!O2611&lt;Reference!$E$7),15,IF(Reference!$E$7&lt;='Client Info'!O2611,25))))</f>
        <v>0</v>
      </c>
      <c r="F2611" s="19">
        <f>IF(OR('Client Info'!R2611=Reference!$B$4,'Client Info'!R2611=Reference!$B$5,'Client Info'!R2611=Reference!$B$6),25,0)</f>
        <v>0</v>
      </c>
      <c r="G2611" s="19">
        <f t="shared" si="42"/>
        <v>0</v>
      </c>
      <c r="H2611" s="19">
        <v>0</v>
      </c>
    </row>
    <row r="2612" spans="2:8" x14ac:dyDescent="0.35">
      <c r="B2612" s="19">
        <f>'Client Info'!A2612</f>
        <v>0</v>
      </c>
      <c r="C2612" s="19" t="str">
        <f>(IF('Client Info'!M2612="","",(IF(YEARFRAC('Client Info'!M2612,Reference!$C$4)&lt;1,0,IF(AND(YEARFRAC('Client Info'!M2612,Reference!$C$4)&gt;=1,YEARFRAC('Client Info'!M2612,Reference!$C$4)&lt;=3),5,IF(AND(YEARFRAC('Client Info'!M2612,Reference!$C$4)&gt;=4,YEARFRAC('Client Info'!M2612,Reference!$C$4)&lt;=7),15,IF(YEARFRAC('Client Info'!M2612,Reference!$C$4)&gt;=8,25,IF(YEARFRAC('Client Info'!M2612,Reference!$C$4)=YEARFRAC('Client Info'!M2612,Reference!$C$4),0,0))))))))</f>
        <v/>
      </c>
      <c r="D2612" s="19">
        <f>IF(OR('Client Info'!J2612=Reference!$A$7),0,IF(OR(Reference!$A$5='Client Info'!J2612, 'Client Info'!J2612=Reference!$A$19,'Client Info'!J2612=Reference!$A$23,'Client Info'!J2612=Reference!$A$12),25, IF(OR('Client Info'!J2612=Reference!$A$6, 'Client Info'!J2612=Reference!$A$16),15, IF(OR('Client Info'!J2612=Reference!$A$4,'Client Info'!J2612=Reference!$A$13,'Client Info'!J2612=Reference!$A$17,),5,0))))</f>
        <v>0</v>
      </c>
      <c r="E2612" s="19">
        <f>IF('Client Info'!O2612&lt;Reference!$E$5,0,IF(AND('Client Info'!O2612&gt;=Reference!$E$5,'Client Info'!O2612&lt;Reference!$E$6),5,IF(AND('Client Info'!O2612&gt;=Reference!$E$6,'Client Info'!O2612&lt;Reference!$E$7),15,IF(Reference!$E$7&lt;='Client Info'!O2612,25))))</f>
        <v>0</v>
      </c>
      <c r="F2612" s="19">
        <f>IF(OR('Client Info'!R2612=Reference!$B$4,'Client Info'!R2612=Reference!$B$5,'Client Info'!R2612=Reference!$B$6),25,0)</f>
        <v>0</v>
      </c>
      <c r="G2612" s="19">
        <f t="shared" si="42"/>
        <v>0</v>
      </c>
      <c r="H2612" s="19">
        <v>0</v>
      </c>
    </row>
    <row r="2613" spans="2:8" x14ac:dyDescent="0.35">
      <c r="B2613" s="19">
        <f>'Client Info'!A2613</f>
        <v>0</v>
      </c>
      <c r="C2613" s="19" t="str">
        <f>(IF('Client Info'!M2613="","",(IF(YEARFRAC('Client Info'!M2613,Reference!$C$4)&lt;1,0,IF(AND(YEARFRAC('Client Info'!M2613,Reference!$C$4)&gt;=1,YEARFRAC('Client Info'!M2613,Reference!$C$4)&lt;=3),5,IF(AND(YEARFRAC('Client Info'!M2613,Reference!$C$4)&gt;=4,YEARFRAC('Client Info'!M2613,Reference!$C$4)&lt;=7),15,IF(YEARFRAC('Client Info'!M2613,Reference!$C$4)&gt;=8,25,IF(YEARFRAC('Client Info'!M2613,Reference!$C$4)=YEARFRAC('Client Info'!M2613,Reference!$C$4),0,0))))))))</f>
        <v/>
      </c>
      <c r="D2613" s="19">
        <f>IF(OR('Client Info'!J2613=Reference!$A$7),0,IF(OR(Reference!$A$5='Client Info'!J2613, 'Client Info'!J2613=Reference!$A$19,'Client Info'!J2613=Reference!$A$23,'Client Info'!J2613=Reference!$A$12),25, IF(OR('Client Info'!J2613=Reference!$A$6, 'Client Info'!J2613=Reference!$A$16),15, IF(OR('Client Info'!J2613=Reference!$A$4,'Client Info'!J2613=Reference!$A$13,'Client Info'!J2613=Reference!$A$17,),5,0))))</f>
        <v>0</v>
      </c>
      <c r="E2613" s="19">
        <f>IF('Client Info'!O2613&lt;Reference!$E$5,0,IF(AND('Client Info'!O2613&gt;=Reference!$E$5,'Client Info'!O2613&lt;Reference!$E$6),5,IF(AND('Client Info'!O2613&gt;=Reference!$E$6,'Client Info'!O2613&lt;Reference!$E$7),15,IF(Reference!$E$7&lt;='Client Info'!O2613,25))))</f>
        <v>0</v>
      </c>
      <c r="F2613" s="19">
        <f>IF(OR('Client Info'!R2613=Reference!$B$4,'Client Info'!R2613=Reference!$B$5,'Client Info'!R2613=Reference!$B$6),25,0)</f>
        <v>0</v>
      </c>
      <c r="G2613" s="19">
        <f t="shared" si="42"/>
        <v>0</v>
      </c>
      <c r="H2613" s="19">
        <v>0</v>
      </c>
    </row>
    <row r="2614" spans="2:8" x14ac:dyDescent="0.35">
      <c r="B2614" s="19">
        <f>'Client Info'!A2614</f>
        <v>0</v>
      </c>
      <c r="C2614" s="19" t="str">
        <f>(IF('Client Info'!M2614="","",(IF(YEARFRAC('Client Info'!M2614,Reference!$C$4)&lt;1,0,IF(AND(YEARFRAC('Client Info'!M2614,Reference!$C$4)&gt;=1,YEARFRAC('Client Info'!M2614,Reference!$C$4)&lt;=3),5,IF(AND(YEARFRAC('Client Info'!M2614,Reference!$C$4)&gt;=4,YEARFRAC('Client Info'!M2614,Reference!$C$4)&lt;=7),15,IF(YEARFRAC('Client Info'!M2614,Reference!$C$4)&gt;=8,25,IF(YEARFRAC('Client Info'!M2614,Reference!$C$4)=YEARFRAC('Client Info'!M2614,Reference!$C$4),0,0))))))))</f>
        <v/>
      </c>
      <c r="D2614" s="19">
        <f>IF(OR('Client Info'!J2614=Reference!$A$7),0,IF(OR(Reference!$A$5='Client Info'!J2614, 'Client Info'!J2614=Reference!$A$19,'Client Info'!J2614=Reference!$A$23,'Client Info'!J2614=Reference!$A$12),25, IF(OR('Client Info'!J2614=Reference!$A$6, 'Client Info'!J2614=Reference!$A$16),15, IF(OR('Client Info'!J2614=Reference!$A$4,'Client Info'!J2614=Reference!$A$13,'Client Info'!J2614=Reference!$A$17,),5,0))))</f>
        <v>0</v>
      </c>
      <c r="E2614" s="19">
        <f>IF('Client Info'!O2614&lt;Reference!$E$5,0,IF(AND('Client Info'!O2614&gt;=Reference!$E$5,'Client Info'!O2614&lt;Reference!$E$6),5,IF(AND('Client Info'!O2614&gt;=Reference!$E$6,'Client Info'!O2614&lt;Reference!$E$7),15,IF(Reference!$E$7&lt;='Client Info'!O2614,25))))</f>
        <v>0</v>
      </c>
      <c r="F2614" s="19">
        <f>IF(OR('Client Info'!R2614=Reference!$B$4,'Client Info'!R2614=Reference!$B$5,'Client Info'!R2614=Reference!$B$6),25,0)</f>
        <v>0</v>
      </c>
      <c r="G2614" s="19">
        <f t="shared" si="42"/>
        <v>0</v>
      </c>
      <c r="H2614" s="19">
        <v>0</v>
      </c>
    </row>
    <row r="2615" spans="2:8" x14ac:dyDescent="0.35">
      <c r="B2615" s="19">
        <f>'Client Info'!A2615</f>
        <v>0</v>
      </c>
      <c r="C2615" s="19" t="str">
        <f>(IF('Client Info'!M2615="","",(IF(YEARFRAC('Client Info'!M2615,Reference!$C$4)&lt;1,0,IF(AND(YEARFRAC('Client Info'!M2615,Reference!$C$4)&gt;=1,YEARFRAC('Client Info'!M2615,Reference!$C$4)&lt;=3),5,IF(AND(YEARFRAC('Client Info'!M2615,Reference!$C$4)&gt;=4,YEARFRAC('Client Info'!M2615,Reference!$C$4)&lt;=7),15,IF(YEARFRAC('Client Info'!M2615,Reference!$C$4)&gt;=8,25,IF(YEARFRAC('Client Info'!M2615,Reference!$C$4)=YEARFRAC('Client Info'!M2615,Reference!$C$4),0,0))))))))</f>
        <v/>
      </c>
      <c r="D2615" s="19">
        <f>IF(OR('Client Info'!J2615=Reference!$A$7),0,IF(OR(Reference!$A$5='Client Info'!J2615, 'Client Info'!J2615=Reference!$A$19,'Client Info'!J2615=Reference!$A$23,'Client Info'!J2615=Reference!$A$12),25, IF(OR('Client Info'!J2615=Reference!$A$6, 'Client Info'!J2615=Reference!$A$16),15, IF(OR('Client Info'!J2615=Reference!$A$4,'Client Info'!J2615=Reference!$A$13,'Client Info'!J2615=Reference!$A$17,),5,0))))</f>
        <v>0</v>
      </c>
      <c r="E2615" s="19">
        <f>IF('Client Info'!O2615&lt;Reference!$E$5,0,IF(AND('Client Info'!O2615&gt;=Reference!$E$5,'Client Info'!O2615&lt;Reference!$E$6),5,IF(AND('Client Info'!O2615&gt;=Reference!$E$6,'Client Info'!O2615&lt;Reference!$E$7),15,IF(Reference!$E$7&lt;='Client Info'!O2615,25))))</f>
        <v>0</v>
      </c>
      <c r="F2615" s="19">
        <f>IF(OR('Client Info'!R2615=Reference!$B$4,'Client Info'!R2615=Reference!$B$5,'Client Info'!R2615=Reference!$B$6),25,0)</f>
        <v>0</v>
      </c>
      <c r="G2615" s="19">
        <f t="shared" si="42"/>
        <v>0</v>
      </c>
      <c r="H2615" s="19">
        <v>0</v>
      </c>
    </row>
    <row r="2616" spans="2:8" x14ac:dyDescent="0.35">
      <c r="B2616" s="19">
        <f>'Client Info'!A2616</f>
        <v>0</v>
      </c>
      <c r="C2616" s="19" t="str">
        <f>(IF('Client Info'!M2616="","",(IF(YEARFRAC('Client Info'!M2616,Reference!$C$4)&lt;1,0,IF(AND(YEARFRAC('Client Info'!M2616,Reference!$C$4)&gt;=1,YEARFRAC('Client Info'!M2616,Reference!$C$4)&lt;=3),5,IF(AND(YEARFRAC('Client Info'!M2616,Reference!$C$4)&gt;=4,YEARFRAC('Client Info'!M2616,Reference!$C$4)&lt;=7),15,IF(YEARFRAC('Client Info'!M2616,Reference!$C$4)&gt;=8,25,IF(YEARFRAC('Client Info'!M2616,Reference!$C$4)=YEARFRAC('Client Info'!M2616,Reference!$C$4),0,0))))))))</f>
        <v/>
      </c>
      <c r="D2616" s="19">
        <f>IF(OR('Client Info'!J2616=Reference!$A$7),0,IF(OR(Reference!$A$5='Client Info'!J2616, 'Client Info'!J2616=Reference!$A$19,'Client Info'!J2616=Reference!$A$23,'Client Info'!J2616=Reference!$A$12),25, IF(OR('Client Info'!J2616=Reference!$A$6, 'Client Info'!J2616=Reference!$A$16),15, IF(OR('Client Info'!J2616=Reference!$A$4,'Client Info'!J2616=Reference!$A$13,'Client Info'!J2616=Reference!$A$17,),5,0))))</f>
        <v>0</v>
      </c>
      <c r="E2616" s="19">
        <f>IF('Client Info'!O2616&lt;Reference!$E$5,0,IF(AND('Client Info'!O2616&gt;=Reference!$E$5,'Client Info'!O2616&lt;Reference!$E$6),5,IF(AND('Client Info'!O2616&gt;=Reference!$E$6,'Client Info'!O2616&lt;Reference!$E$7),15,IF(Reference!$E$7&lt;='Client Info'!O2616,25))))</f>
        <v>0</v>
      </c>
      <c r="F2616" s="19">
        <f>IF(OR('Client Info'!R2616=Reference!$B$4,'Client Info'!R2616=Reference!$B$5,'Client Info'!R2616=Reference!$B$6),25,0)</f>
        <v>0</v>
      </c>
      <c r="G2616" s="19">
        <f t="shared" si="42"/>
        <v>0</v>
      </c>
      <c r="H2616" s="19">
        <v>0</v>
      </c>
    </row>
    <row r="2617" spans="2:8" x14ac:dyDescent="0.35">
      <c r="B2617" s="19">
        <f>'Client Info'!A2617</f>
        <v>0</v>
      </c>
      <c r="C2617" s="19" t="str">
        <f>(IF('Client Info'!M2617="","",(IF(YEARFRAC('Client Info'!M2617,Reference!$C$4)&lt;1,0,IF(AND(YEARFRAC('Client Info'!M2617,Reference!$C$4)&gt;=1,YEARFRAC('Client Info'!M2617,Reference!$C$4)&lt;=3),5,IF(AND(YEARFRAC('Client Info'!M2617,Reference!$C$4)&gt;=4,YEARFRAC('Client Info'!M2617,Reference!$C$4)&lt;=7),15,IF(YEARFRAC('Client Info'!M2617,Reference!$C$4)&gt;=8,25,IF(YEARFRAC('Client Info'!M2617,Reference!$C$4)=YEARFRAC('Client Info'!M2617,Reference!$C$4),0,0))))))))</f>
        <v/>
      </c>
      <c r="D2617" s="19">
        <f>IF(OR('Client Info'!J2617=Reference!$A$7),0,IF(OR(Reference!$A$5='Client Info'!J2617, 'Client Info'!J2617=Reference!$A$19,'Client Info'!J2617=Reference!$A$23,'Client Info'!J2617=Reference!$A$12),25, IF(OR('Client Info'!J2617=Reference!$A$6, 'Client Info'!J2617=Reference!$A$16),15, IF(OR('Client Info'!J2617=Reference!$A$4,'Client Info'!J2617=Reference!$A$13,'Client Info'!J2617=Reference!$A$17,),5,0))))</f>
        <v>0</v>
      </c>
      <c r="E2617" s="19">
        <f>IF('Client Info'!O2617&lt;Reference!$E$5,0,IF(AND('Client Info'!O2617&gt;=Reference!$E$5,'Client Info'!O2617&lt;Reference!$E$6),5,IF(AND('Client Info'!O2617&gt;=Reference!$E$6,'Client Info'!O2617&lt;Reference!$E$7),15,IF(Reference!$E$7&lt;='Client Info'!O2617,25))))</f>
        <v>0</v>
      </c>
      <c r="F2617" s="19">
        <f>IF(OR('Client Info'!R2617=Reference!$B$4,'Client Info'!R2617=Reference!$B$5,'Client Info'!R2617=Reference!$B$6),25,0)</f>
        <v>0</v>
      </c>
      <c r="G2617" s="19">
        <f t="shared" si="42"/>
        <v>0</v>
      </c>
      <c r="H2617" s="19">
        <v>0</v>
      </c>
    </row>
    <row r="2618" spans="2:8" x14ac:dyDescent="0.35">
      <c r="B2618" s="19">
        <f>'Client Info'!A2618</f>
        <v>0</v>
      </c>
      <c r="C2618" s="19" t="str">
        <f>(IF('Client Info'!M2618="","",(IF(YEARFRAC('Client Info'!M2618,Reference!$C$4)&lt;1,0,IF(AND(YEARFRAC('Client Info'!M2618,Reference!$C$4)&gt;=1,YEARFRAC('Client Info'!M2618,Reference!$C$4)&lt;=3),5,IF(AND(YEARFRAC('Client Info'!M2618,Reference!$C$4)&gt;=4,YEARFRAC('Client Info'!M2618,Reference!$C$4)&lt;=7),15,IF(YEARFRAC('Client Info'!M2618,Reference!$C$4)&gt;=8,25,IF(YEARFRAC('Client Info'!M2618,Reference!$C$4)=YEARFRAC('Client Info'!M2618,Reference!$C$4),0,0))))))))</f>
        <v/>
      </c>
      <c r="D2618" s="19">
        <f>IF(OR('Client Info'!J2618=Reference!$A$7),0,IF(OR(Reference!$A$5='Client Info'!J2618, 'Client Info'!J2618=Reference!$A$19,'Client Info'!J2618=Reference!$A$23,'Client Info'!J2618=Reference!$A$12),25, IF(OR('Client Info'!J2618=Reference!$A$6, 'Client Info'!J2618=Reference!$A$16),15, IF(OR('Client Info'!J2618=Reference!$A$4,'Client Info'!J2618=Reference!$A$13,'Client Info'!J2618=Reference!$A$17,),5,0))))</f>
        <v>0</v>
      </c>
      <c r="E2618" s="19">
        <f>IF('Client Info'!O2618&lt;Reference!$E$5,0,IF(AND('Client Info'!O2618&gt;=Reference!$E$5,'Client Info'!O2618&lt;Reference!$E$6),5,IF(AND('Client Info'!O2618&gt;=Reference!$E$6,'Client Info'!O2618&lt;Reference!$E$7),15,IF(Reference!$E$7&lt;='Client Info'!O2618,25))))</f>
        <v>0</v>
      </c>
      <c r="F2618" s="19">
        <f>IF(OR('Client Info'!R2618=Reference!$B$4,'Client Info'!R2618=Reference!$B$5,'Client Info'!R2618=Reference!$B$6),25,0)</f>
        <v>0</v>
      </c>
      <c r="G2618" s="19">
        <f t="shared" si="42"/>
        <v>0</v>
      </c>
      <c r="H2618" s="19">
        <v>0</v>
      </c>
    </row>
    <row r="2619" spans="2:8" x14ac:dyDescent="0.35">
      <c r="B2619" s="19">
        <f>'Client Info'!A2619</f>
        <v>0</v>
      </c>
      <c r="C2619" s="19" t="str">
        <f>(IF('Client Info'!M2619="","",(IF(YEARFRAC('Client Info'!M2619,Reference!$C$4)&lt;1,0,IF(AND(YEARFRAC('Client Info'!M2619,Reference!$C$4)&gt;=1,YEARFRAC('Client Info'!M2619,Reference!$C$4)&lt;=3),5,IF(AND(YEARFRAC('Client Info'!M2619,Reference!$C$4)&gt;=4,YEARFRAC('Client Info'!M2619,Reference!$C$4)&lt;=7),15,IF(YEARFRAC('Client Info'!M2619,Reference!$C$4)&gt;=8,25,IF(YEARFRAC('Client Info'!M2619,Reference!$C$4)=YEARFRAC('Client Info'!M2619,Reference!$C$4),0,0))))))))</f>
        <v/>
      </c>
      <c r="D2619" s="19">
        <f>IF(OR('Client Info'!J2619=Reference!$A$7),0,IF(OR(Reference!$A$5='Client Info'!J2619, 'Client Info'!J2619=Reference!$A$19,'Client Info'!J2619=Reference!$A$23,'Client Info'!J2619=Reference!$A$12),25, IF(OR('Client Info'!J2619=Reference!$A$6, 'Client Info'!J2619=Reference!$A$16),15, IF(OR('Client Info'!J2619=Reference!$A$4,'Client Info'!J2619=Reference!$A$13,'Client Info'!J2619=Reference!$A$17,),5,0))))</f>
        <v>0</v>
      </c>
      <c r="E2619" s="19">
        <f>IF('Client Info'!O2619&lt;Reference!$E$5,0,IF(AND('Client Info'!O2619&gt;=Reference!$E$5,'Client Info'!O2619&lt;Reference!$E$6),5,IF(AND('Client Info'!O2619&gt;=Reference!$E$6,'Client Info'!O2619&lt;Reference!$E$7),15,IF(Reference!$E$7&lt;='Client Info'!O2619,25))))</f>
        <v>0</v>
      </c>
      <c r="F2619" s="19">
        <f>IF(OR('Client Info'!R2619=Reference!$B$4,'Client Info'!R2619=Reference!$B$5,'Client Info'!R2619=Reference!$B$6),25,0)</f>
        <v>0</v>
      </c>
      <c r="G2619" s="19">
        <f t="shared" si="42"/>
        <v>0</v>
      </c>
      <c r="H2619" s="19">
        <v>0</v>
      </c>
    </row>
    <row r="2620" spans="2:8" x14ac:dyDescent="0.35">
      <c r="B2620" s="19">
        <f>'Client Info'!A2620</f>
        <v>0</v>
      </c>
      <c r="C2620" s="19" t="str">
        <f>(IF('Client Info'!M2620="","",(IF(YEARFRAC('Client Info'!M2620,Reference!$C$4)&lt;1,0,IF(AND(YEARFRAC('Client Info'!M2620,Reference!$C$4)&gt;=1,YEARFRAC('Client Info'!M2620,Reference!$C$4)&lt;=3),5,IF(AND(YEARFRAC('Client Info'!M2620,Reference!$C$4)&gt;=4,YEARFRAC('Client Info'!M2620,Reference!$C$4)&lt;=7),15,IF(YEARFRAC('Client Info'!M2620,Reference!$C$4)&gt;=8,25,IF(YEARFRAC('Client Info'!M2620,Reference!$C$4)=YEARFRAC('Client Info'!M2620,Reference!$C$4),0,0))))))))</f>
        <v/>
      </c>
      <c r="D2620" s="19">
        <f>IF(OR('Client Info'!J2620=Reference!$A$7),0,IF(OR(Reference!$A$5='Client Info'!J2620, 'Client Info'!J2620=Reference!$A$19,'Client Info'!J2620=Reference!$A$23,'Client Info'!J2620=Reference!$A$12),25, IF(OR('Client Info'!J2620=Reference!$A$6, 'Client Info'!J2620=Reference!$A$16),15, IF(OR('Client Info'!J2620=Reference!$A$4,'Client Info'!J2620=Reference!$A$13,'Client Info'!J2620=Reference!$A$17,),5,0))))</f>
        <v>0</v>
      </c>
      <c r="E2620" s="19">
        <f>IF('Client Info'!O2620&lt;Reference!$E$5,0,IF(AND('Client Info'!O2620&gt;=Reference!$E$5,'Client Info'!O2620&lt;Reference!$E$6),5,IF(AND('Client Info'!O2620&gt;=Reference!$E$6,'Client Info'!O2620&lt;Reference!$E$7),15,IF(Reference!$E$7&lt;='Client Info'!O2620,25))))</f>
        <v>0</v>
      </c>
      <c r="F2620" s="19">
        <f>IF(OR('Client Info'!R2620=Reference!$B$4,'Client Info'!R2620=Reference!$B$5,'Client Info'!R2620=Reference!$B$6),25,0)</f>
        <v>0</v>
      </c>
      <c r="G2620" s="19">
        <f t="shared" si="42"/>
        <v>0</v>
      </c>
      <c r="H2620" s="19">
        <v>0</v>
      </c>
    </row>
    <row r="2621" spans="2:8" x14ac:dyDescent="0.35">
      <c r="B2621" s="19">
        <f>'Client Info'!A2621</f>
        <v>0</v>
      </c>
      <c r="C2621" s="19" t="str">
        <f>(IF('Client Info'!M2621="","",(IF(YEARFRAC('Client Info'!M2621,Reference!$C$4)&lt;1,0,IF(AND(YEARFRAC('Client Info'!M2621,Reference!$C$4)&gt;=1,YEARFRAC('Client Info'!M2621,Reference!$C$4)&lt;=3),5,IF(AND(YEARFRAC('Client Info'!M2621,Reference!$C$4)&gt;=4,YEARFRAC('Client Info'!M2621,Reference!$C$4)&lt;=7),15,IF(YEARFRAC('Client Info'!M2621,Reference!$C$4)&gt;=8,25,IF(YEARFRAC('Client Info'!M2621,Reference!$C$4)=YEARFRAC('Client Info'!M2621,Reference!$C$4),0,0))))))))</f>
        <v/>
      </c>
      <c r="D2621" s="19">
        <f>IF(OR('Client Info'!J2621=Reference!$A$7),0,IF(OR(Reference!$A$5='Client Info'!J2621, 'Client Info'!J2621=Reference!$A$19,'Client Info'!J2621=Reference!$A$23,'Client Info'!J2621=Reference!$A$12),25, IF(OR('Client Info'!J2621=Reference!$A$6, 'Client Info'!J2621=Reference!$A$16),15, IF(OR('Client Info'!J2621=Reference!$A$4,'Client Info'!J2621=Reference!$A$13,'Client Info'!J2621=Reference!$A$17,),5,0))))</f>
        <v>0</v>
      </c>
      <c r="E2621" s="19">
        <f>IF('Client Info'!O2621&lt;Reference!$E$5,0,IF(AND('Client Info'!O2621&gt;=Reference!$E$5,'Client Info'!O2621&lt;Reference!$E$6),5,IF(AND('Client Info'!O2621&gt;=Reference!$E$6,'Client Info'!O2621&lt;Reference!$E$7),15,IF(Reference!$E$7&lt;='Client Info'!O2621,25))))</f>
        <v>0</v>
      </c>
      <c r="F2621" s="19">
        <f>IF(OR('Client Info'!R2621=Reference!$B$4,'Client Info'!R2621=Reference!$B$5,'Client Info'!R2621=Reference!$B$6),25,0)</f>
        <v>0</v>
      </c>
      <c r="G2621" s="19">
        <f t="shared" si="42"/>
        <v>0</v>
      </c>
      <c r="H2621" s="19">
        <v>0</v>
      </c>
    </row>
    <row r="2622" spans="2:8" x14ac:dyDescent="0.35">
      <c r="B2622" s="19">
        <f>'Client Info'!A2622</f>
        <v>0</v>
      </c>
      <c r="C2622" s="19" t="str">
        <f>(IF('Client Info'!M2622="","",(IF(YEARFRAC('Client Info'!M2622,Reference!$C$4)&lt;1,0,IF(AND(YEARFRAC('Client Info'!M2622,Reference!$C$4)&gt;=1,YEARFRAC('Client Info'!M2622,Reference!$C$4)&lt;=3),5,IF(AND(YEARFRAC('Client Info'!M2622,Reference!$C$4)&gt;=4,YEARFRAC('Client Info'!M2622,Reference!$C$4)&lt;=7),15,IF(YEARFRAC('Client Info'!M2622,Reference!$C$4)&gt;=8,25,IF(YEARFRAC('Client Info'!M2622,Reference!$C$4)=YEARFRAC('Client Info'!M2622,Reference!$C$4),0,0))))))))</f>
        <v/>
      </c>
      <c r="D2622" s="19">
        <f>IF(OR('Client Info'!J2622=Reference!$A$7),0,IF(OR(Reference!$A$5='Client Info'!J2622, 'Client Info'!J2622=Reference!$A$19,'Client Info'!J2622=Reference!$A$23,'Client Info'!J2622=Reference!$A$12),25, IF(OR('Client Info'!J2622=Reference!$A$6, 'Client Info'!J2622=Reference!$A$16),15, IF(OR('Client Info'!J2622=Reference!$A$4,'Client Info'!J2622=Reference!$A$13,'Client Info'!J2622=Reference!$A$17,),5,0))))</f>
        <v>0</v>
      </c>
      <c r="E2622" s="19">
        <f>IF('Client Info'!O2622&lt;Reference!$E$5,0,IF(AND('Client Info'!O2622&gt;=Reference!$E$5,'Client Info'!O2622&lt;Reference!$E$6),5,IF(AND('Client Info'!O2622&gt;=Reference!$E$6,'Client Info'!O2622&lt;Reference!$E$7),15,IF(Reference!$E$7&lt;='Client Info'!O2622,25))))</f>
        <v>0</v>
      </c>
      <c r="F2622" s="19">
        <f>IF(OR('Client Info'!R2622=Reference!$B$4,'Client Info'!R2622=Reference!$B$5,'Client Info'!R2622=Reference!$B$6),25,0)</f>
        <v>0</v>
      </c>
      <c r="G2622" s="19">
        <f t="shared" si="42"/>
        <v>0</v>
      </c>
      <c r="H2622" s="19">
        <v>0</v>
      </c>
    </row>
    <row r="2623" spans="2:8" x14ac:dyDescent="0.35">
      <c r="B2623" s="19">
        <f>'Client Info'!A2623</f>
        <v>0</v>
      </c>
      <c r="C2623" s="19" t="str">
        <f>(IF('Client Info'!M2623="","",(IF(YEARFRAC('Client Info'!M2623,Reference!$C$4)&lt;1,0,IF(AND(YEARFRAC('Client Info'!M2623,Reference!$C$4)&gt;=1,YEARFRAC('Client Info'!M2623,Reference!$C$4)&lt;=3),5,IF(AND(YEARFRAC('Client Info'!M2623,Reference!$C$4)&gt;=4,YEARFRAC('Client Info'!M2623,Reference!$C$4)&lt;=7),15,IF(YEARFRAC('Client Info'!M2623,Reference!$C$4)&gt;=8,25,IF(YEARFRAC('Client Info'!M2623,Reference!$C$4)=YEARFRAC('Client Info'!M2623,Reference!$C$4),0,0))))))))</f>
        <v/>
      </c>
      <c r="D2623" s="19">
        <f>IF(OR('Client Info'!J2623=Reference!$A$7),0,IF(OR(Reference!$A$5='Client Info'!J2623, 'Client Info'!J2623=Reference!$A$19,'Client Info'!J2623=Reference!$A$23,'Client Info'!J2623=Reference!$A$12),25, IF(OR('Client Info'!J2623=Reference!$A$6, 'Client Info'!J2623=Reference!$A$16),15, IF(OR('Client Info'!J2623=Reference!$A$4,'Client Info'!J2623=Reference!$A$13,'Client Info'!J2623=Reference!$A$17,),5,0))))</f>
        <v>0</v>
      </c>
      <c r="E2623" s="19">
        <f>IF('Client Info'!O2623&lt;Reference!$E$5,0,IF(AND('Client Info'!O2623&gt;=Reference!$E$5,'Client Info'!O2623&lt;Reference!$E$6),5,IF(AND('Client Info'!O2623&gt;=Reference!$E$6,'Client Info'!O2623&lt;Reference!$E$7),15,IF(Reference!$E$7&lt;='Client Info'!O2623,25))))</f>
        <v>0</v>
      </c>
      <c r="F2623" s="19">
        <f>IF(OR('Client Info'!R2623=Reference!$B$4,'Client Info'!R2623=Reference!$B$5,'Client Info'!R2623=Reference!$B$6),25,0)</f>
        <v>0</v>
      </c>
      <c r="G2623" s="19">
        <f t="shared" si="42"/>
        <v>0</v>
      </c>
      <c r="H2623" s="19">
        <v>0</v>
      </c>
    </row>
    <row r="2624" spans="2:8" x14ac:dyDescent="0.35">
      <c r="B2624" s="19">
        <f>'Client Info'!A2624</f>
        <v>0</v>
      </c>
      <c r="C2624" s="19" t="str">
        <f>(IF('Client Info'!M2624="","",(IF(YEARFRAC('Client Info'!M2624,Reference!$C$4)&lt;1,0,IF(AND(YEARFRAC('Client Info'!M2624,Reference!$C$4)&gt;=1,YEARFRAC('Client Info'!M2624,Reference!$C$4)&lt;=3),5,IF(AND(YEARFRAC('Client Info'!M2624,Reference!$C$4)&gt;=4,YEARFRAC('Client Info'!M2624,Reference!$C$4)&lt;=7),15,IF(YEARFRAC('Client Info'!M2624,Reference!$C$4)&gt;=8,25,IF(YEARFRAC('Client Info'!M2624,Reference!$C$4)=YEARFRAC('Client Info'!M2624,Reference!$C$4),0,0))))))))</f>
        <v/>
      </c>
      <c r="D2624" s="19">
        <f>IF(OR('Client Info'!J2624=Reference!$A$7),0,IF(OR(Reference!$A$5='Client Info'!J2624, 'Client Info'!J2624=Reference!$A$19,'Client Info'!J2624=Reference!$A$23,'Client Info'!J2624=Reference!$A$12),25, IF(OR('Client Info'!J2624=Reference!$A$6, 'Client Info'!J2624=Reference!$A$16),15, IF(OR('Client Info'!J2624=Reference!$A$4,'Client Info'!J2624=Reference!$A$13,'Client Info'!J2624=Reference!$A$17,),5,0))))</f>
        <v>0</v>
      </c>
      <c r="E2624" s="19">
        <f>IF('Client Info'!O2624&lt;Reference!$E$5,0,IF(AND('Client Info'!O2624&gt;=Reference!$E$5,'Client Info'!O2624&lt;Reference!$E$6),5,IF(AND('Client Info'!O2624&gt;=Reference!$E$6,'Client Info'!O2624&lt;Reference!$E$7),15,IF(Reference!$E$7&lt;='Client Info'!O2624,25))))</f>
        <v>0</v>
      </c>
      <c r="F2624" s="19">
        <f>IF(OR('Client Info'!R2624=Reference!$B$4,'Client Info'!R2624=Reference!$B$5,'Client Info'!R2624=Reference!$B$6),25,0)</f>
        <v>0</v>
      </c>
      <c r="G2624" s="19">
        <f t="shared" si="42"/>
        <v>0</v>
      </c>
      <c r="H2624" s="19">
        <v>0</v>
      </c>
    </row>
    <row r="2625" spans="2:8" x14ac:dyDescent="0.35">
      <c r="B2625" s="19">
        <f>'Client Info'!A2625</f>
        <v>0</v>
      </c>
      <c r="C2625" s="19" t="str">
        <f>(IF('Client Info'!M2625="","",(IF(YEARFRAC('Client Info'!M2625,Reference!$C$4)&lt;1,0,IF(AND(YEARFRAC('Client Info'!M2625,Reference!$C$4)&gt;=1,YEARFRAC('Client Info'!M2625,Reference!$C$4)&lt;=3),5,IF(AND(YEARFRAC('Client Info'!M2625,Reference!$C$4)&gt;=4,YEARFRAC('Client Info'!M2625,Reference!$C$4)&lt;=7),15,IF(YEARFRAC('Client Info'!M2625,Reference!$C$4)&gt;=8,25,IF(YEARFRAC('Client Info'!M2625,Reference!$C$4)=YEARFRAC('Client Info'!M2625,Reference!$C$4),0,0))))))))</f>
        <v/>
      </c>
      <c r="D2625" s="19">
        <f>IF(OR('Client Info'!J2625=Reference!$A$7),0,IF(OR(Reference!$A$5='Client Info'!J2625, 'Client Info'!J2625=Reference!$A$19,'Client Info'!J2625=Reference!$A$23,'Client Info'!J2625=Reference!$A$12),25, IF(OR('Client Info'!J2625=Reference!$A$6, 'Client Info'!J2625=Reference!$A$16),15, IF(OR('Client Info'!J2625=Reference!$A$4,'Client Info'!J2625=Reference!$A$13,'Client Info'!J2625=Reference!$A$17,),5,0))))</f>
        <v>0</v>
      </c>
      <c r="E2625" s="19">
        <f>IF('Client Info'!O2625&lt;Reference!$E$5,0,IF(AND('Client Info'!O2625&gt;=Reference!$E$5,'Client Info'!O2625&lt;Reference!$E$6),5,IF(AND('Client Info'!O2625&gt;=Reference!$E$6,'Client Info'!O2625&lt;Reference!$E$7),15,IF(Reference!$E$7&lt;='Client Info'!O2625,25))))</f>
        <v>0</v>
      </c>
      <c r="F2625" s="19">
        <f>IF(OR('Client Info'!R2625=Reference!$B$4,'Client Info'!R2625=Reference!$B$5,'Client Info'!R2625=Reference!$B$6),25,0)</f>
        <v>0</v>
      </c>
      <c r="G2625" s="19">
        <f t="shared" si="42"/>
        <v>0</v>
      </c>
      <c r="H2625" s="19">
        <v>0</v>
      </c>
    </row>
    <row r="2626" spans="2:8" x14ac:dyDescent="0.35">
      <c r="B2626" s="19">
        <f>'Client Info'!A2626</f>
        <v>0</v>
      </c>
      <c r="C2626" s="19" t="str">
        <f>(IF('Client Info'!M2626="","",(IF(YEARFRAC('Client Info'!M2626,Reference!$C$4)&lt;1,0,IF(AND(YEARFRAC('Client Info'!M2626,Reference!$C$4)&gt;=1,YEARFRAC('Client Info'!M2626,Reference!$C$4)&lt;=3),5,IF(AND(YEARFRAC('Client Info'!M2626,Reference!$C$4)&gt;=4,YEARFRAC('Client Info'!M2626,Reference!$C$4)&lt;=7),15,IF(YEARFRAC('Client Info'!M2626,Reference!$C$4)&gt;=8,25,IF(YEARFRAC('Client Info'!M2626,Reference!$C$4)=YEARFRAC('Client Info'!M2626,Reference!$C$4),0,0))))))))</f>
        <v/>
      </c>
      <c r="D2626" s="19">
        <f>IF(OR('Client Info'!J2626=Reference!$A$7),0,IF(OR(Reference!$A$5='Client Info'!J2626, 'Client Info'!J2626=Reference!$A$19,'Client Info'!J2626=Reference!$A$23,'Client Info'!J2626=Reference!$A$12),25, IF(OR('Client Info'!J2626=Reference!$A$6, 'Client Info'!J2626=Reference!$A$16),15, IF(OR('Client Info'!J2626=Reference!$A$4,'Client Info'!J2626=Reference!$A$13,'Client Info'!J2626=Reference!$A$17,),5,0))))</f>
        <v>0</v>
      </c>
      <c r="E2626" s="19">
        <f>IF('Client Info'!O2626&lt;Reference!$E$5,0,IF(AND('Client Info'!O2626&gt;=Reference!$E$5,'Client Info'!O2626&lt;Reference!$E$6),5,IF(AND('Client Info'!O2626&gt;=Reference!$E$6,'Client Info'!O2626&lt;Reference!$E$7),15,IF(Reference!$E$7&lt;='Client Info'!O2626,25))))</f>
        <v>0</v>
      </c>
      <c r="F2626" s="19">
        <f>IF(OR('Client Info'!R2626=Reference!$B$4,'Client Info'!R2626=Reference!$B$5,'Client Info'!R2626=Reference!$B$6),25,0)</f>
        <v>0</v>
      </c>
      <c r="G2626" s="19">
        <f t="shared" si="42"/>
        <v>0</v>
      </c>
      <c r="H2626" s="19">
        <v>0</v>
      </c>
    </row>
    <row r="2627" spans="2:8" x14ac:dyDescent="0.35">
      <c r="B2627" s="19">
        <f>'Client Info'!A2627</f>
        <v>0</v>
      </c>
      <c r="C2627" s="19" t="str">
        <f>(IF('Client Info'!M2627="","",(IF(YEARFRAC('Client Info'!M2627,Reference!$C$4)&lt;1,0,IF(AND(YEARFRAC('Client Info'!M2627,Reference!$C$4)&gt;=1,YEARFRAC('Client Info'!M2627,Reference!$C$4)&lt;=3),5,IF(AND(YEARFRAC('Client Info'!M2627,Reference!$C$4)&gt;=4,YEARFRAC('Client Info'!M2627,Reference!$C$4)&lt;=7),15,IF(YEARFRAC('Client Info'!M2627,Reference!$C$4)&gt;=8,25,IF(YEARFRAC('Client Info'!M2627,Reference!$C$4)=YEARFRAC('Client Info'!M2627,Reference!$C$4),0,0))))))))</f>
        <v/>
      </c>
      <c r="D2627" s="19">
        <f>IF(OR('Client Info'!J2627=Reference!$A$7),0,IF(OR(Reference!$A$5='Client Info'!J2627, 'Client Info'!J2627=Reference!$A$19,'Client Info'!J2627=Reference!$A$23,'Client Info'!J2627=Reference!$A$12),25, IF(OR('Client Info'!J2627=Reference!$A$6, 'Client Info'!J2627=Reference!$A$16),15, IF(OR('Client Info'!J2627=Reference!$A$4,'Client Info'!J2627=Reference!$A$13,'Client Info'!J2627=Reference!$A$17,),5,0))))</f>
        <v>0</v>
      </c>
      <c r="E2627" s="19">
        <f>IF('Client Info'!O2627&lt;Reference!$E$5,0,IF(AND('Client Info'!O2627&gt;=Reference!$E$5,'Client Info'!O2627&lt;Reference!$E$6),5,IF(AND('Client Info'!O2627&gt;=Reference!$E$6,'Client Info'!O2627&lt;Reference!$E$7),15,IF(Reference!$E$7&lt;='Client Info'!O2627,25))))</f>
        <v>0</v>
      </c>
      <c r="F2627" s="19">
        <f>IF(OR('Client Info'!R2627=Reference!$B$4,'Client Info'!R2627=Reference!$B$5,'Client Info'!R2627=Reference!$B$6),25,0)</f>
        <v>0</v>
      </c>
      <c r="G2627" s="19">
        <f t="shared" si="42"/>
        <v>0</v>
      </c>
      <c r="H2627" s="19">
        <v>0</v>
      </c>
    </row>
    <row r="2628" spans="2:8" x14ac:dyDescent="0.35">
      <c r="B2628" s="19">
        <f>'Client Info'!A2628</f>
        <v>0</v>
      </c>
      <c r="C2628" s="19" t="str">
        <f>(IF('Client Info'!M2628="","",(IF(YEARFRAC('Client Info'!M2628,Reference!$C$4)&lt;1,0,IF(AND(YEARFRAC('Client Info'!M2628,Reference!$C$4)&gt;=1,YEARFRAC('Client Info'!M2628,Reference!$C$4)&lt;=3),5,IF(AND(YEARFRAC('Client Info'!M2628,Reference!$C$4)&gt;=4,YEARFRAC('Client Info'!M2628,Reference!$C$4)&lt;=7),15,IF(YEARFRAC('Client Info'!M2628,Reference!$C$4)&gt;=8,25,IF(YEARFRAC('Client Info'!M2628,Reference!$C$4)=YEARFRAC('Client Info'!M2628,Reference!$C$4),0,0))))))))</f>
        <v/>
      </c>
      <c r="D2628" s="19">
        <f>IF(OR('Client Info'!J2628=Reference!$A$7),0,IF(OR(Reference!$A$5='Client Info'!J2628, 'Client Info'!J2628=Reference!$A$19,'Client Info'!J2628=Reference!$A$23,'Client Info'!J2628=Reference!$A$12),25, IF(OR('Client Info'!J2628=Reference!$A$6, 'Client Info'!J2628=Reference!$A$16),15, IF(OR('Client Info'!J2628=Reference!$A$4,'Client Info'!J2628=Reference!$A$13,'Client Info'!J2628=Reference!$A$17,),5,0))))</f>
        <v>0</v>
      </c>
      <c r="E2628" s="19">
        <f>IF('Client Info'!O2628&lt;Reference!$E$5,0,IF(AND('Client Info'!O2628&gt;=Reference!$E$5,'Client Info'!O2628&lt;Reference!$E$6),5,IF(AND('Client Info'!O2628&gt;=Reference!$E$6,'Client Info'!O2628&lt;Reference!$E$7),15,IF(Reference!$E$7&lt;='Client Info'!O2628,25))))</f>
        <v>0</v>
      </c>
      <c r="F2628" s="19">
        <f>IF(OR('Client Info'!R2628=Reference!$B$4,'Client Info'!R2628=Reference!$B$5,'Client Info'!R2628=Reference!$B$6),25,0)</f>
        <v>0</v>
      </c>
      <c r="G2628" s="19">
        <f t="shared" si="42"/>
        <v>0</v>
      </c>
      <c r="H2628" s="19">
        <v>0</v>
      </c>
    </row>
    <row r="2629" spans="2:8" x14ac:dyDescent="0.35">
      <c r="B2629" s="19">
        <f>'Client Info'!A2629</f>
        <v>0</v>
      </c>
      <c r="C2629" s="19" t="str">
        <f>(IF('Client Info'!M2629="","",(IF(YEARFRAC('Client Info'!M2629,Reference!$C$4)&lt;1,0,IF(AND(YEARFRAC('Client Info'!M2629,Reference!$C$4)&gt;=1,YEARFRAC('Client Info'!M2629,Reference!$C$4)&lt;=3),5,IF(AND(YEARFRAC('Client Info'!M2629,Reference!$C$4)&gt;=4,YEARFRAC('Client Info'!M2629,Reference!$C$4)&lt;=7),15,IF(YEARFRAC('Client Info'!M2629,Reference!$C$4)&gt;=8,25,IF(YEARFRAC('Client Info'!M2629,Reference!$C$4)=YEARFRAC('Client Info'!M2629,Reference!$C$4),0,0))))))))</f>
        <v/>
      </c>
      <c r="D2629" s="19">
        <f>IF(OR('Client Info'!J2629=Reference!$A$7),0,IF(OR(Reference!$A$5='Client Info'!J2629, 'Client Info'!J2629=Reference!$A$19,'Client Info'!J2629=Reference!$A$23,'Client Info'!J2629=Reference!$A$12),25, IF(OR('Client Info'!J2629=Reference!$A$6, 'Client Info'!J2629=Reference!$A$16),15, IF(OR('Client Info'!J2629=Reference!$A$4,'Client Info'!J2629=Reference!$A$13,'Client Info'!J2629=Reference!$A$17,),5,0))))</f>
        <v>0</v>
      </c>
      <c r="E2629" s="19">
        <f>IF('Client Info'!O2629&lt;Reference!$E$5,0,IF(AND('Client Info'!O2629&gt;=Reference!$E$5,'Client Info'!O2629&lt;Reference!$E$6),5,IF(AND('Client Info'!O2629&gt;=Reference!$E$6,'Client Info'!O2629&lt;Reference!$E$7),15,IF(Reference!$E$7&lt;='Client Info'!O2629,25))))</f>
        <v>0</v>
      </c>
      <c r="F2629" s="19">
        <f>IF(OR('Client Info'!R2629=Reference!$B$4,'Client Info'!R2629=Reference!$B$5,'Client Info'!R2629=Reference!$B$6),25,0)</f>
        <v>0</v>
      </c>
      <c r="G2629" s="19">
        <f t="shared" si="42"/>
        <v>0</v>
      </c>
      <c r="H2629" s="19">
        <v>0</v>
      </c>
    </row>
    <row r="2630" spans="2:8" x14ac:dyDescent="0.35">
      <c r="B2630" s="19">
        <f>'Client Info'!A2630</f>
        <v>0</v>
      </c>
      <c r="C2630" s="19" t="str">
        <f>(IF('Client Info'!M2630="","",(IF(YEARFRAC('Client Info'!M2630,Reference!$C$4)&lt;1,0,IF(AND(YEARFRAC('Client Info'!M2630,Reference!$C$4)&gt;=1,YEARFRAC('Client Info'!M2630,Reference!$C$4)&lt;=3),5,IF(AND(YEARFRAC('Client Info'!M2630,Reference!$C$4)&gt;=4,YEARFRAC('Client Info'!M2630,Reference!$C$4)&lt;=7),15,IF(YEARFRAC('Client Info'!M2630,Reference!$C$4)&gt;=8,25,IF(YEARFRAC('Client Info'!M2630,Reference!$C$4)=YEARFRAC('Client Info'!M2630,Reference!$C$4),0,0))))))))</f>
        <v/>
      </c>
      <c r="D2630" s="19">
        <f>IF(OR('Client Info'!J2630=Reference!$A$7),0,IF(OR(Reference!$A$5='Client Info'!J2630, 'Client Info'!J2630=Reference!$A$19,'Client Info'!J2630=Reference!$A$23,'Client Info'!J2630=Reference!$A$12),25, IF(OR('Client Info'!J2630=Reference!$A$6, 'Client Info'!J2630=Reference!$A$16),15, IF(OR('Client Info'!J2630=Reference!$A$4,'Client Info'!J2630=Reference!$A$13,'Client Info'!J2630=Reference!$A$17,),5,0))))</f>
        <v>0</v>
      </c>
      <c r="E2630" s="19">
        <f>IF('Client Info'!O2630&lt;Reference!$E$5,0,IF(AND('Client Info'!O2630&gt;=Reference!$E$5,'Client Info'!O2630&lt;Reference!$E$6),5,IF(AND('Client Info'!O2630&gt;=Reference!$E$6,'Client Info'!O2630&lt;Reference!$E$7),15,IF(Reference!$E$7&lt;='Client Info'!O2630,25))))</f>
        <v>0</v>
      </c>
      <c r="F2630" s="19">
        <f>IF(OR('Client Info'!R2630=Reference!$B$4,'Client Info'!R2630=Reference!$B$5,'Client Info'!R2630=Reference!$B$6),25,0)</f>
        <v>0</v>
      </c>
      <c r="G2630" s="19">
        <f t="shared" si="42"/>
        <v>0</v>
      </c>
      <c r="H2630" s="19">
        <v>0</v>
      </c>
    </row>
    <row r="2631" spans="2:8" x14ac:dyDescent="0.35">
      <c r="B2631" s="19">
        <f>'Client Info'!A2631</f>
        <v>0</v>
      </c>
      <c r="C2631" s="19" t="str">
        <f>(IF('Client Info'!M2631="","",(IF(YEARFRAC('Client Info'!M2631,Reference!$C$4)&lt;1,0,IF(AND(YEARFRAC('Client Info'!M2631,Reference!$C$4)&gt;=1,YEARFRAC('Client Info'!M2631,Reference!$C$4)&lt;=3),5,IF(AND(YEARFRAC('Client Info'!M2631,Reference!$C$4)&gt;=4,YEARFRAC('Client Info'!M2631,Reference!$C$4)&lt;=7),15,IF(YEARFRAC('Client Info'!M2631,Reference!$C$4)&gt;=8,25,IF(YEARFRAC('Client Info'!M2631,Reference!$C$4)=YEARFRAC('Client Info'!M2631,Reference!$C$4),0,0))))))))</f>
        <v/>
      </c>
      <c r="D2631" s="19">
        <f>IF(OR('Client Info'!J2631=Reference!$A$7),0,IF(OR(Reference!$A$5='Client Info'!J2631, 'Client Info'!J2631=Reference!$A$19,'Client Info'!J2631=Reference!$A$23,'Client Info'!J2631=Reference!$A$12),25, IF(OR('Client Info'!J2631=Reference!$A$6, 'Client Info'!J2631=Reference!$A$16),15, IF(OR('Client Info'!J2631=Reference!$A$4,'Client Info'!J2631=Reference!$A$13,'Client Info'!J2631=Reference!$A$17,),5,0))))</f>
        <v>0</v>
      </c>
      <c r="E2631" s="19">
        <f>IF('Client Info'!O2631&lt;Reference!$E$5,0,IF(AND('Client Info'!O2631&gt;=Reference!$E$5,'Client Info'!O2631&lt;Reference!$E$6),5,IF(AND('Client Info'!O2631&gt;=Reference!$E$6,'Client Info'!O2631&lt;Reference!$E$7),15,IF(Reference!$E$7&lt;='Client Info'!O2631,25))))</f>
        <v>0</v>
      </c>
      <c r="F2631" s="19">
        <f>IF(OR('Client Info'!R2631=Reference!$B$4,'Client Info'!R2631=Reference!$B$5,'Client Info'!R2631=Reference!$B$6),25,0)</f>
        <v>0</v>
      </c>
      <c r="G2631" s="19">
        <f t="shared" si="42"/>
        <v>0</v>
      </c>
      <c r="H2631" s="19">
        <v>0</v>
      </c>
    </row>
    <row r="2632" spans="2:8" x14ac:dyDescent="0.35">
      <c r="B2632" s="19">
        <f>'Client Info'!A2632</f>
        <v>0</v>
      </c>
      <c r="C2632" s="19" t="str">
        <f>(IF('Client Info'!M2632="","",(IF(YEARFRAC('Client Info'!M2632,Reference!$C$4)&lt;1,0,IF(AND(YEARFRAC('Client Info'!M2632,Reference!$C$4)&gt;=1,YEARFRAC('Client Info'!M2632,Reference!$C$4)&lt;=3),5,IF(AND(YEARFRAC('Client Info'!M2632,Reference!$C$4)&gt;=4,YEARFRAC('Client Info'!M2632,Reference!$C$4)&lt;=7),15,IF(YEARFRAC('Client Info'!M2632,Reference!$C$4)&gt;=8,25,IF(YEARFRAC('Client Info'!M2632,Reference!$C$4)=YEARFRAC('Client Info'!M2632,Reference!$C$4),0,0))))))))</f>
        <v/>
      </c>
      <c r="D2632" s="19">
        <f>IF(OR('Client Info'!J2632=Reference!$A$7),0,IF(OR(Reference!$A$5='Client Info'!J2632, 'Client Info'!J2632=Reference!$A$19,'Client Info'!J2632=Reference!$A$23,'Client Info'!J2632=Reference!$A$12),25, IF(OR('Client Info'!J2632=Reference!$A$6, 'Client Info'!J2632=Reference!$A$16),15, IF(OR('Client Info'!J2632=Reference!$A$4,'Client Info'!J2632=Reference!$A$13,'Client Info'!J2632=Reference!$A$17,),5,0))))</f>
        <v>0</v>
      </c>
      <c r="E2632" s="19">
        <f>IF('Client Info'!O2632&lt;Reference!$E$5,0,IF(AND('Client Info'!O2632&gt;=Reference!$E$5,'Client Info'!O2632&lt;Reference!$E$6),5,IF(AND('Client Info'!O2632&gt;=Reference!$E$6,'Client Info'!O2632&lt;Reference!$E$7),15,IF(Reference!$E$7&lt;='Client Info'!O2632,25))))</f>
        <v>0</v>
      </c>
      <c r="F2632" s="19">
        <f>IF(OR('Client Info'!R2632=Reference!$B$4,'Client Info'!R2632=Reference!$B$5,'Client Info'!R2632=Reference!$B$6),25,0)</f>
        <v>0</v>
      </c>
      <c r="G2632" s="19">
        <f t="shared" si="42"/>
        <v>0</v>
      </c>
      <c r="H2632" s="19">
        <v>0</v>
      </c>
    </row>
    <row r="2633" spans="2:8" x14ac:dyDescent="0.35">
      <c r="B2633" s="19">
        <f>'Client Info'!A2633</f>
        <v>0</v>
      </c>
      <c r="C2633" s="19" t="str">
        <f>(IF('Client Info'!M2633="","",(IF(YEARFRAC('Client Info'!M2633,Reference!$C$4)&lt;1,0,IF(AND(YEARFRAC('Client Info'!M2633,Reference!$C$4)&gt;=1,YEARFRAC('Client Info'!M2633,Reference!$C$4)&lt;=3),5,IF(AND(YEARFRAC('Client Info'!M2633,Reference!$C$4)&gt;=4,YEARFRAC('Client Info'!M2633,Reference!$C$4)&lt;=7),15,IF(YEARFRAC('Client Info'!M2633,Reference!$C$4)&gt;=8,25,IF(YEARFRAC('Client Info'!M2633,Reference!$C$4)=YEARFRAC('Client Info'!M2633,Reference!$C$4),0,0))))))))</f>
        <v/>
      </c>
      <c r="D2633" s="19">
        <f>IF(OR('Client Info'!J2633=Reference!$A$7),0,IF(OR(Reference!$A$5='Client Info'!J2633, 'Client Info'!J2633=Reference!$A$19,'Client Info'!J2633=Reference!$A$23,'Client Info'!J2633=Reference!$A$12),25, IF(OR('Client Info'!J2633=Reference!$A$6, 'Client Info'!J2633=Reference!$A$16),15, IF(OR('Client Info'!J2633=Reference!$A$4,'Client Info'!J2633=Reference!$A$13,'Client Info'!J2633=Reference!$A$17,),5,0))))</f>
        <v>0</v>
      </c>
      <c r="E2633" s="19">
        <f>IF('Client Info'!O2633&lt;Reference!$E$5,0,IF(AND('Client Info'!O2633&gt;=Reference!$E$5,'Client Info'!O2633&lt;Reference!$E$6),5,IF(AND('Client Info'!O2633&gt;=Reference!$E$6,'Client Info'!O2633&lt;Reference!$E$7),15,IF(Reference!$E$7&lt;='Client Info'!O2633,25))))</f>
        <v>0</v>
      </c>
      <c r="F2633" s="19">
        <f>IF(OR('Client Info'!R2633=Reference!$B$4,'Client Info'!R2633=Reference!$B$5,'Client Info'!R2633=Reference!$B$6),25,0)</f>
        <v>0</v>
      </c>
      <c r="G2633" s="19">
        <f t="shared" si="42"/>
        <v>0</v>
      </c>
      <c r="H2633" s="19">
        <v>0</v>
      </c>
    </row>
    <row r="2634" spans="2:8" x14ac:dyDescent="0.35">
      <c r="B2634" s="19">
        <f>'Client Info'!A2634</f>
        <v>0</v>
      </c>
      <c r="C2634" s="19" t="str">
        <f>(IF('Client Info'!M2634="","",(IF(YEARFRAC('Client Info'!M2634,Reference!$C$4)&lt;1,0,IF(AND(YEARFRAC('Client Info'!M2634,Reference!$C$4)&gt;=1,YEARFRAC('Client Info'!M2634,Reference!$C$4)&lt;=3),5,IF(AND(YEARFRAC('Client Info'!M2634,Reference!$C$4)&gt;=4,YEARFRAC('Client Info'!M2634,Reference!$C$4)&lt;=7),15,IF(YEARFRAC('Client Info'!M2634,Reference!$C$4)&gt;=8,25,IF(YEARFRAC('Client Info'!M2634,Reference!$C$4)=YEARFRAC('Client Info'!M2634,Reference!$C$4),0,0))))))))</f>
        <v/>
      </c>
      <c r="D2634" s="19">
        <f>IF(OR('Client Info'!J2634=Reference!$A$7),0,IF(OR(Reference!$A$5='Client Info'!J2634, 'Client Info'!J2634=Reference!$A$19,'Client Info'!J2634=Reference!$A$23,'Client Info'!J2634=Reference!$A$12),25, IF(OR('Client Info'!J2634=Reference!$A$6, 'Client Info'!J2634=Reference!$A$16),15, IF(OR('Client Info'!J2634=Reference!$A$4,'Client Info'!J2634=Reference!$A$13,'Client Info'!J2634=Reference!$A$17,),5,0))))</f>
        <v>0</v>
      </c>
      <c r="E2634" s="19">
        <f>IF('Client Info'!O2634&lt;Reference!$E$5,0,IF(AND('Client Info'!O2634&gt;=Reference!$E$5,'Client Info'!O2634&lt;Reference!$E$6),5,IF(AND('Client Info'!O2634&gt;=Reference!$E$6,'Client Info'!O2634&lt;Reference!$E$7),15,IF(Reference!$E$7&lt;='Client Info'!O2634,25))))</f>
        <v>0</v>
      </c>
      <c r="F2634" s="19">
        <f>IF(OR('Client Info'!R2634=Reference!$B$4,'Client Info'!R2634=Reference!$B$5,'Client Info'!R2634=Reference!$B$6),25,0)</f>
        <v>0</v>
      </c>
      <c r="G2634" s="19">
        <f t="shared" si="42"/>
        <v>0</v>
      </c>
      <c r="H2634" s="19">
        <v>0</v>
      </c>
    </row>
    <row r="2635" spans="2:8" x14ac:dyDescent="0.35">
      <c r="B2635" s="19">
        <f>'Client Info'!A2635</f>
        <v>0</v>
      </c>
      <c r="C2635" s="19" t="str">
        <f>(IF('Client Info'!M2635="","",(IF(YEARFRAC('Client Info'!M2635,Reference!$C$4)&lt;1,0,IF(AND(YEARFRAC('Client Info'!M2635,Reference!$C$4)&gt;=1,YEARFRAC('Client Info'!M2635,Reference!$C$4)&lt;=3),5,IF(AND(YEARFRAC('Client Info'!M2635,Reference!$C$4)&gt;=4,YEARFRAC('Client Info'!M2635,Reference!$C$4)&lt;=7),15,IF(YEARFRAC('Client Info'!M2635,Reference!$C$4)&gt;=8,25,IF(YEARFRAC('Client Info'!M2635,Reference!$C$4)=YEARFRAC('Client Info'!M2635,Reference!$C$4),0,0))))))))</f>
        <v/>
      </c>
      <c r="D2635" s="19">
        <f>IF(OR('Client Info'!J2635=Reference!$A$7),0,IF(OR(Reference!$A$5='Client Info'!J2635, 'Client Info'!J2635=Reference!$A$19,'Client Info'!J2635=Reference!$A$23,'Client Info'!J2635=Reference!$A$12),25, IF(OR('Client Info'!J2635=Reference!$A$6, 'Client Info'!J2635=Reference!$A$16),15, IF(OR('Client Info'!J2635=Reference!$A$4,'Client Info'!J2635=Reference!$A$13,'Client Info'!J2635=Reference!$A$17,),5,0))))</f>
        <v>0</v>
      </c>
      <c r="E2635" s="19">
        <f>IF('Client Info'!O2635&lt;Reference!$E$5,0,IF(AND('Client Info'!O2635&gt;=Reference!$E$5,'Client Info'!O2635&lt;Reference!$E$6),5,IF(AND('Client Info'!O2635&gt;=Reference!$E$6,'Client Info'!O2635&lt;Reference!$E$7),15,IF(Reference!$E$7&lt;='Client Info'!O2635,25))))</f>
        <v>0</v>
      </c>
      <c r="F2635" s="19">
        <f>IF(OR('Client Info'!R2635=Reference!$B$4,'Client Info'!R2635=Reference!$B$5,'Client Info'!R2635=Reference!$B$6),25,0)</f>
        <v>0</v>
      </c>
      <c r="G2635" s="19">
        <f t="shared" si="42"/>
        <v>0</v>
      </c>
      <c r="H2635" s="19">
        <v>0</v>
      </c>
    </row>
    <row r="2636" spans="2:8" x14ac:dyDescent="0.35">
      <c r="B2636" s="19">
        <f>'Client Info'!A2636</f>
        <v>0</v>
      </c>
      <c r="C2636" s="19" t="str">
        <f>(IF('Client Info'!M2636="","",(IF(YEARFRAC('Client Info'!M2636,Reference!$C$4)&lt;1,0,IF(AND(YEARFRAC('Client Info'!M2636,Reference!$C$4)&gt;=1,YEARFRAC('Client Info'!M2636,Reference!$C$4)&lt;=3),5,IF(AND(YEARFRAC('Client Info'!M2636,Reference!$C$4)&gt;=4,YEARFRAC('Client Info'!M2636,Reference!$C$4)&lt;=7),15,IF(YEARFRAC('Client Info'!M2636,Reference!$C$4)&gt;=8,25,IF(YEARFRAC('Client Info'!M2636,Reference!$C$4)=YEARFRAC('Client Info'!M2636,Reference!$C$4),0,0))))))))</f>
        <v/>
      </c>
      <c r="D2636" s="19">
        <f>IF(OR('Client Info'!J2636=Reference!$A$7),0,IF(OR(Reference!$A$5='Client Info'!J2636, 'Client Info'!J2636=Reference!$A$19,'Client Info'!J2636=Reference!$A$23,'Client Info'!J2636=Reference!$A$12),25, IF(OR('Client Info'!J2636=Reference!$A$6, 'Client Info'!J2636=Reference!$A$16),15, IF(OR('Client Info'!J2636=Reference!$A$4,'Client Info'!J2636=Reference!$A$13,'Client Info'!J2636=Reference!$A$17,),5,0))))</f>
        <v>0</v>
      </c>
      <c r="E2636" s="19">
        <f>IF('Client Info'!O2636&lt;Reference!$E$5,0,IF(AND('Client Info'!O2636&gt;=Reference!$E$5,'Client Info'!O2636&lt;Reference!$E$6),5,IF(AND('Client Info'!O2636&gt;=Reference!$E$6,'Client Info'!O2636&lt;Reference!$E$7),15,IF(Reference!$E$7&lt;='Client Info'!O2636,25))))</f>
        <v>0</v>
      </c>
      <c r="F2636" s="19">
        <f>IF(OR('Client Info'!R2636=Reference!$B$4,'Client Info'!R2636=Reference!$B$5,'Client Info'!R2636=Reference!$B$6),25,0)</f>
        <v>0</v>
      </c>
      <c r="G2636" s="19">
        <f t="shared" si="42"/>
        <v>0</v>
      </c>
      <c r="H2636" s="19">
        <v>0</v>
      </c>
    </row>
    <row r="2637" spans="2:8" x14ac:dyDescent="0.35">
      <c r="B2637" s="19">
        <f>'Client Info'!A2637</f>
        <v>0</v>
      </c>
      <c r="C2637" s="19" t="str">
        <f>(IF('Client Info'!M2637="","",(IF(YEARFRAC('Client Info'!M2637,Reference!$C$4)&lt;1,0,IF(AND(YEARFRAC('Client Info'!M2637,Reference!$C$4)&gt;=1,YEARFRAC('Client Info'!M2637,Reference!$C$4)&lt;=3),5,IF(AND(YEARFRAC('Client Info'!M2637,Reference!$C$4)&gt;=4,YEARFRAC('Client Info'!M2637,Reference!$C$4)&lt;=7),15,IF(YEARFRAC('Client Info'!M2637,Reference!$C$4)&gt;=8,25,IF(YEARFRAC('Client Info'!M2637,Reference!$C$4)=YEARFRAC('Client Info'!M2637,Reference!$C$4),0,0))))))))</f>
        <v/>
      </c>
      <c r="D2637" s="19">
        <f>IF(OR('Client Info'!J2637=Reference!$A$7),0,IF(OR(Reference!$A$5='Client Info'!J2637, 'Client Info'!J2637=Reference!$A$19,'Client Info'!J2637=Reference!$A$23,'Client Info'!J2637=Reference!$A$12),25, IF(OR('Client Info'!J2637=Reference!$A$6, 'Client Info'!J2637=Reference!$A$16),15, IF(OR('Client Info'!J2637=Reference!$A$4,'Client Info'!J2637=Reference!$A$13,'Client Info'!J2637=Reference!$A$17,),5,0))))</f>
        <v>0</v>
      </c>
      <c r="E2637" s="19">
        <f>IF('Client Info'!O2637&lt;Reference!$E$5,0,IF(AND('Client Info'!O2637&gt;=Reference!$E$5,'Client Info'!O2637&lt;Reference!$E$6),5,IF(AND('Client Info'!O2637&gt;=Reference!$E$6,'Client Info'!O2637&lt;Reference!$E$7),15,IF(Reference!$E$7&lt;='Client Info'!O2637,25))))</f>
        <v>0</v>
      </c>
      <c r="F2637" s="19">
        <f>IF(OR('Client Info'!R2637=Reference!$B$4,'Client Info'!R2637=Reference!$B$5,'Client Info'!R2637=Reference!$B$6),25,0)</f>
        <v>0</v>
      </c>
      <c r="G2637" s="19">
        <f t="shared" si="42"/>
        <v>0</v>
      </c>
      <c r="H2637" s="19">
        <v>0</v>
      </c>
    </row>
    <row r="2638" spans="2:8" x14ac:dyDescent="0.35">
      <c r="B2638" s="19">
        <f>'Client Info'!A2638</f>
        <v>0</v>
      </c>
      <c r="C2638" s="19" t="str">
        <f>(IF('Client Info'!M2638="","",(IF(YEARFRAC('Client Info'!M2638,Reference!$C$4)&lt;1,0,IF(AND(YEARFRAC('Client Info'!M2638,Reference!$C$4)&gt;=1,YEARFRAC('Client Info'!M2638,Reference!$C$4)&lt;=3),5,IF(AND(YEARFRAC('Client Info'!M2638,Reference!$C$4)&gt;=4,YEARFRAC('Client Info'!M2638,Reference!$C$4)&lt;=7),15,IF(YEARFRAC('Client Info'!M2638,Reference!$C$4)&gt;=8,25,IF(YEARFRAC('Client Info'!M2638,Reference!$C$4)=YEARFRAC('Client Info'!M2638,Reference!$C$4),0,0))))))))</f>
        <v/>
      </c>
      <c r="D2638" s="19">
        <f>IF(OR('Client Info'!J2638=Reference!$A$7),0,IF(OR(Reference!$A$5='Client Info'!J2638, 'Client Info'!J2638=Reference!$A$19,'Client Info'!J2638=Reference!$A$23,'Client Info'!J2638=Reference!$A$12),25, IF(OR('Client Info'!J2638=Reference!$A$6, 'Client Info'!J2638=Reference!$A$16),15, IF(OR('Client Info'!J2638=Reference!$A$4,'Client Info'!J2638=Reference!$A$13,'Client Info'!J2638=Reference!$A$17,),5,0))))</f>
        <v>0</v>
      </c>
      <c r="E2638" s="19">
        <f>IF('Client Info'!O2638&lt;Reference!$E$5,0,IF(AND('Client Info'!O2638&gt;=Reference!$E$5,'Client Info'!O2638&lt;Reference!$E$6),5,IF(AND('Client Info'!O2638&gt;=Reference!$E$6,'Client Info'!O2638&lt;Reference!$E$7),15,IF(Reference!$E$7&lt;='Client Info'!O2638,25))))</f>
        <v>0</v>
      </c>
      <c r="F2638" s="19">
        <f>IF(OR('Client Info'!R2638=Reference!$B$4,'Client Info'!R2638=Reference!$B$5,'Client Info'!R2638=Reference!$B$6),25,0)</f>
        <v>0</v>
      </c>
      <c r="G2638" s="19">
        <f t="shared" si="42"/>
        <v>0</v>
      </c>
      <c r="H2638" s="19">
        <v>0</v>
      </c>
    </row>
    <row r="2639" spans="2:8" x14ac:dyDescent="0.35">
      <c r="B2639" s="19">
        <f>'Client Info'!A2639</f>
        <v>0</v>
      </c>
      <c r="C2639" s="19" t="str">
        <f>(IF('Client Info'!M2639="","",(IF(YEARFRAC('Client Info'!M2639,Reference!$C$4)&lt;1,0,IF(AND(YEARFRAC('Client Info'!M2639,Reference!$C$4)&gt;=1,YEARFRAC('Client Info'!M2639,Reference!$C$4)&lt;=3),5,IF(AND(YEARFRAC('Client Info'!M2639,Reference!$C$4)&gt;=4,YEARFRAC('Client Info'!M2639,Reference!$C$4)&lt;=7),15,IF(YEARFRAC('Client Info'!M2639,Reference!$C$4)&gt;=8,25,IF(YEARFRAC('Client Info'!M2639,Reference!$C$4)=YEARFRAC('Client Info'!M2639,Reference!$C$4),0,0))))))))</f>
        <v/>
      </c>
      <c r="D2639" s="19">
        <f>IF(OR('Client Info'!J2639=Reference!$A$7),0,IF(OR(Reference!$A$5='Client Info'!J2639, 'Client Info'!J2639=Reference!$A$19,'Client Info'!J2639=Reference!$A$23,'Client Info'!J2639=Reference!$A$12),25, IF(OR('Client Info'!J2639=Reference!$A$6, 'Client Info'!J2639=Reference!$A$16),15, IF(OR('Client Info'!J2639=Reference!$A$4,'Client Info'!J2639=Reference!$A$13,'Client Info'!J2639=Reference!$A$17,),5,0))))</f>
        <v>0</v>
      </c>
      <c r="E2639" s="19">
        <f>IF('Client Info'!O2639&lt;Reference!$E$5,0,IF(AND('Client Info'!O2639&gt;=Reference!$E$5,'Client Info'!O2639&lt;Reference!$E$6),5,IF(AND('Client Info'!O2639&gt;=Reference!$E$6,'Client Info'!O2639&lt;Reference!$E$7),15,IF(Reference!$E$7&lt;='Client Info'!O2639,25))))</f>
        <v>0</v>
      </c>
      <c r="F2639" s="19">
        <f>IF(OR('Client Info'!R2639=Reference!$B$4,'Client Info'!R2639=Reference!$B$5,'Client Info'!R2639=Reference!$B$6),25,0)</f>
        <v>0</v>
      </c>
      <c r="G2639" s="19">
        <f t="shared" si="42"/>
        <v>0</v>
      </c>
      <c r="H2639" s="19">
        <v>0</v>
      </c>
    </row>
    <row r="2640" spans="2:8" x14ac:dyDescent="0.35">
      <c r="B2640" s="19">
        <f>'Client Info'!A2640</f>
        <v>0</v>
      </c>
      <c r="C2640" s="19" t="str">
        <f>(IF('Client Info'!M2640="","",(IF(YEARFRAC('Client Info'!M2640,Reference!$C$4)&lt;1,0,IF(AND(YEARFRAC('Client Info'!M2640,Reference!$C$4)&gt;=1,YEARFRAC('Client Info'!M2640,Reference!$C$4)&lt;=3),5,IF(AND(YEARFRAC('Client Info'!M2640,Reference!$C$4)&gt;=4,YEARFRAC('Client Info'!M2640,Reference!$C$4)&lt;=7),15,IF(YEARFRAC('Client Info'!M2640,Reference!$C$4)&gt;=8,25,IF(YEARFRAC('Client Info'!M2640,Reference!$C$4)=YEARFRAC('Client Info'!M2640,Reference!$C$4),0,0))))))))</f>
        <v/>
      </c>
      <c r="D2640" s="19">
        <f>IF(OR('Client Info'!J2640=Reference!$A$7),0,IF(OR(Reference!$A$5='Client Info'!J2640, 'Client Info'!J2640=Reference!$A$19,'Client Info'!J2640=Reference!$A$23,'Client Info'!J2640=Reference!$A$12),25, IF(OR('Client Info'!J2640=Reference!$A$6, 'Client Info'!J2640=Reference!$A$16),15, IF(OR('Client Info'!J2640=Reference!$A$4,'Client Info'!J2640=Reference!$A$13,'Client Info'!J2640=Reference!$A$17,),5,0))))</f>
        <v>0</v>
      </c>
      <c r="E2640" s="19">
        <f>IF('Client Info'!O2640&lt;Reference!$E$5,0,IF(AND('Client Info'!O2640&gt;=Reference!$E$5,'Client Info'!O2640&lt;Reference!$E$6),5,IF(AND('Client Info'!O2640&gt;=Reference!$E$6,'Client Info'!O2640&lt;Reference!$E$7),15,IF(Reference!$E$7&lt;='Client Info'!O2640,25))))</f>
        <v>0</v>
      </c>
      <c r="F2640" s="19">
        <f>IF(OR('Client Info'!R2640=Reference!$B$4,'Client Info'!R2640=Reference!$B$5,'Client Info'!R2640=Reference!$B$6),25,0)</f>
        <v>0</v>
      </c>
      <c r="G2640" s="19">
        <f t="shared" si="42"/>
        <v>0</v>
      </c>
      <c r="H2640" s="19">
        <v>0</v>
      </c>
    </row>
    <row r="2641" spans="2:8" x14ac:dyDescent="0.35">
      <c r="B2641" s="19">
        <f>'Client Info'!A2641</f>
        <v>0</v>
      </c>
      <c r="C2641" s="19" t="str">
        <f>(IF('Client Info'!M2641="","",(IF(YEARFRAC('Client Info'!M2641,Reference!$C$4)&lt;1,0,IF(AND(YEARFRAC('Client Info'!M2641,Reference!$C$4)&gt;=1,YEARFRAC('Client Info'!M2641,Reference!$C$4)&lt;=3),5,IF(AND(YEARFRAC('Client Info'!M2641,Reference!$C$4)&gt;=4,YEARFRAC('Client Info'!M2641,Reference!$C$4)&lt;=7),15,IF(YEARFRAC('Client Info'!M2641,Reference!$C$4)&gt;=8,25,IF(YEARFRAC('Client Info'!M2641,Reference!$C$4)=YEARFRAC('Client Info'!M2641,Reference!$C$4),0,0))))))))</f>
        <v/>
      </c>
      <c r="D2641" s="19">
        <f>IF(OR('Client Info'!J2641=Reference!$A$7),0,IF(OR(Reference!$A$5='Client Info'!J2641, 'Client Info'!J2641=Reference!$A$19,'Client Info'!J2641=Reference!$A$23,'Client Info'!J2641=Reference!$A$12),25, IF(OR('Client Info'!J2641=Reference!$A$6, 'Client Info'!J2641=Reference!$A$16),15, IF(OR('Client Info'!J2641=Reference!$A$4,'Client Info'!J2641=Reference!$A$13,'Client Info'!J2641=Reference!$A$17,),5,0))))</f>
        <v>0</v>
      </c>
      <c r="E2641" s="19">
        <f>IF('Client Info'!O2641&lt;Reference!$E$5,0,IF(AND('Client Info'!O2641&gt;=Reference!$E$5,'Client Info'!O2641&lt;Reference!$E$6),5,IF(AND('Client Info'!O2641&gt;=Reference!$E$6,'Client Info'!O2641&lt;Reference!$E$7),15,IF(Reference!$E$7&lt;='Client Info'!O2641,25))))</f>
        <v>0</v>
      </c>
      <c r="F2641" s="19">
        <f>IF(OR('Client Info'!R2641=Reference!$B$4,'Client Info'!R2641=Reference!$B$5,'Client Info'!R2641=Reference!$B$6),25,0)</f>
        <v>0</v>
      </c>
      <c r="G2641" s="19">
        <f t="shared" si="42"/>
        <v>0</v>
      </c>
      <c r="H2641" s="19">
        <v>0</v>
      </c>
    </row>
    <row r="2642" spans="2:8" x14ac:dyDescent="0.35">
      <c r="B2642" s="19">
        <f>'Client Info'!A2642</f>
        <v>0</v>
      </c>
      <c r="C2642" s="19" t="str">
        <f>(IF('Client Info'!M2642="","",(IF(YEARFRAC('Client Info'!M2642,Reference!$C$4)&lt;1,0,IF(AND(YEARFRAC('Client Info'!M2642,Reference!$C$4)&gt;=1,YEARFRAC('Client Info'!M2642,Reference!$C$4)&lt;=3),5,IF(AND(YEARFRAC('Client Info'!M2642,Reference!$C$4)&gt;=4,YEARFRAC('Client Info'!M2642,Reference!$C$4)&lt;=7),15,IF(YEARFRAC('Client Info'!M2642,Reference!$C$4)&gt;=8,25,IF(YEARFRAC('Client Info'!M2642,Reference!$C$4)=YEARFRAC('Client Info'!M2642,Reference!$C$4),0,0))))))))</f>
        <v/>
      </c>
      <c r="D2642" s="19">
        <f>IF(OR('Client Info'!J2642=Reference!$A$7),0,IF(OR(Reference!$A$5='Client Info'!J2642, 'Client Info'!J2642=Reference!$A$19,'Client Info'!J2642=Reference!$A$23,'Client Info'!J2642=Reference!$A$12),25, IF(OR('Client Info'!J2642=Reference!$A$6, 'Client Info'!J2642=Reference!$A$16),15, IF(OR('Client Info'!J2642=Reference!$A$4,'Client Info'!J2642=Reference!$A$13,'Client Info'!J2642=Reference!$A$17,),5,0))))</f>
        <v>0</v>
      </c>
      <c r="E2642" s="19">
        <f>IF('Client Info'!O2642&lt;Reference!$E$5,0,IF(AND('Client Info'!O2642&gt;=Reference!$E$5,'Client Info'!O2642&lt;Reference!$E$6),5,IF(AND('Client Info'!O2642&gt;=Reference!$E$6,'Client Info'!O2642&lt;Reference!$E$7),15,IF(Reference!$E$7&lt;='Client Info'!O2642,25))))</f>
        <v>0</v>
      </c>
      <c r="F2642" s="19">
        <f>IF(OR('Client Info'!R2642=Reference!$B$4,'Client Info'!R2642=Reference!$B$5,'Client Info'!R2642=Reference!$B$6),25,0)</f>
        <v>0</v>
      </c>
      <c r="G2642" s="19">
        <f t="shared" si="42"/>
        <v>0</v>
      </c>
      <c r="H2642" s="19">
        <v>0</v>
      </c>
    </row>
    <row r="2643" spans="2:8" x14ac:dyDescent="0.35">
      <c r="B2643" s="19">
        <f>'Client Info'!A2643</f>
        <v>0</v>
      </c>
      <c r="C2643" s="19" t="str">
        <f>(IF('Client Info'!M2643="","",(IF(YEARFRAC('Client Info'!M2643,Reference!$C$4)&lt;1,0,IF(AND(YEARFRAC('Client Info'!M2643,Reference!$C$4)&gt;=1,YEARFRAC('Client Info'!M2643,Reference!$C$4)&lt;=3),5,IF(AND(YEARFRAC('Client Info'!M2643,Reference!$C$4)&gt;=4,YEARFRAC('Client Info'!M2643,Reference!$C$4)&lt;=7),15,IF(YEARFRAC('Client Info'!M2643,Reference!$C$4)&gt;=8,25,IF(YEARFRAC('Client Info'!M2643,Reference!$C$4)=YEARFRAC('Client Info'!M2643,Reference!$C$4),0,0))))))))</f>
        <v/>
      </c>
      <c r="D2643" s="19">
        <f>IF(OR('Client Info'!J2643=Reference!$A$7),0,IF(OR(Reference!$A$5='Client Info'!J2643, 'Client Info'!J2643=Reference!$A$19,'Client Info'!J2643=Reference!$A$23,'Client Info'!J2643=Reference!$A$12),25, IF(OR('Client Info'!J2643=Reference!$A$6, 'Client Info'!J2643=Reference!$A$16),15, IF(OR('Client Info'!J2643=Reference!$A$4,'Client Info'!J2643=Reference!$A$13,'Client Info'!J2643=Reference!$A$17,),5,0))))</f>
        <v>0</v>
      </c>
      <c r="E2643" s="19">
        <f>IF('Client Info'!O2643&lt;Reference!$E$5,0,IF(AND('Client Info'!O2643&gt;=Reference!$E$5,'Client Info'!O2643&lt;Reference!$E$6),5,IF(AND('Client Info'!O2643&gt;=Reference!$E$6,'Client Info'!O2643&lt;Reference!$E$7),15,IF(Reference!$E$7&lt;='Client Info'!O2643,25))))</f>
        <v>0</v>
      </c>
      <c r="F2643" s="19">
        <f>IF(OR('Client Info'!R2643=Reference!$B$4,'Client Info'!R2643=Reference!$B$5,'Client Info'!R2643=Reference!$B$6),25,0)</f>
        <v>0</v>
      </c>
      <c r="G2643" s="19">
        <f t="shared" si="42"/>
        <v>0</v>
      </c>
      <c r="H2643" s="19">
        <v>0</v>
      </c>
    </row>
    <row r="2644" spans="2:8" x14ac:dyDescent="0.35">
      <c r="B2644" s="19">
        <f>'Client Info'!A2644</f>
        <v>0</v>
      </c>
      <c r="C2644" s="19" t="str">
        <f>(IF('Client Info'!M2644="","",(IF(YEARFRAC('Client Info'!M2644,Reference!$C$4)&lt;1,0,IF(AND(YEARFRAC('Client Info'!M2644,Reference!$C$4)&gt;=1,YEARFRAC('Client Info'!M2644,Reference!$C$4)&lt;=3),5,IF(AND(YEARFRAC('Client Info'!M2644,Reference!$C$4)&gt;=4,YEARFRAC('Client Info'!M2644,Reference!$C$4)&lt;=7),15,IF(YEARFRAC('Client Info'!M2644,Reference!$C$4)&gt;=8,25,IF(YEARFRAC('Client Info'!M2644,Reference!$C$4)=YEARFRAC('Client Info'!M2644,Reference!$C$4),0,0))))))))</f>
        <v/>
      </c>
      <c r="D2644" s="19">
        <f>IF(OR('Client Info'!J2644=Reference!$A$7),0,IF(OR(Reference!$A$5='Client Info'!J2644, 'Client Info'!J2644=Reference!$A$19,'Client Info'!J2644=Reference!$A$23,'Client Info'!J2644=Reference!$A$12),25, IF(OR('Client Info'!J2644=Reference!$A$6, 'Client Info'!J2644=Reference!$A$16),15, IF(OR('Client Info'!J2644=Reference!$A$4,'Client Info'!J2644=Reference!$A$13,'Client Info'!J2644=Reference!$A$17,),5,0))))</f>
        <v>0</v>
      </c>
      <c r="E2644" s="19">
        <f>IF('Client Info'!O2644&lt;Reference!$E$5,0,IF(AND('Client Info'!O2644&gt;=Reference!$E$5,'Client Info'!O2644&lt;Reference!$E$6),5,IF(AND('Client Info'!O2644&gt;=Reference!$E$6,'Client Info'!O2644&lt;Reference!$E$7),15,IF(Reference!$E$7&lt;='Client Info'!O2644,25))))</f>
        <v>0</v>
      </c>
      <c r="F2644" s="19">
        <f>IF(OR('Client Info'!R2644=Reference!$B$4,'Client Info'!R2644=Reference!$B$5,'Client Info'!R2644=Reference!$B$6),25,0)</f>
        <v>0</v>
      </c>
      <c r="G2644" s="19">
        <f t="shared" si="42"/>
        <v>0</v>
      </c>
      <c r="H2644" s="19">
        <v>0</v>
      </c>
    </row>
    <row r="2645" spans="2:8" x14ac:dyDescent="0.35">
      <c r="B2645" s="19">
        <f>'Client Info'!A2645</f>
        <v>0</v>
      </c>
      <c r="C2645" s="19" t="str">
        <f>(IF('Client Info'!M2645="","",(IF(YEARFRAC('Client Info'!M2645,Reference!$C$4)&lt;1,0,IF(AND(YEARFRAC('Client Info'!M2645,Reference!$C$4)&gt;=1,YEARFRAC('Client Info'!M2645,Reference!$C$4)&lt;=3),5,IF(AND(YEARFRAC('Client Info'!M2645,Reference!$C$4)&gt;=4,YEARFRAC('Client Info'!M2645,Reference!$C$4)&lt;=7),15,IF(YEARFRAC('Client Info'!M2645,Reference!$C$4)&gt;=8,25,IF(YEARFRAC('Client Info'!M2645,Reference!$C$4)=YEARFRAC('Client Info'!M2645,Reference!$C$4),0,0))))))))</f>
        <v/>
      </c>
      <c r="D2645" s="19">
        <f>IF(OR('Client Info'!J2645=Reference!$A$7),0,IF(OR(Reference!$A$5='Client Info'!J2645, 'Client Info'!J2645=Reference!$A$19,'Client Info'!J2645=Reference!$A$23,'Client Info'!J2645=Reference!$A$12),25, IF(OR('Client Info'!J2645=Reference!$A$6, 'Client Info'!J2645=Reference!$A$16),15, IF(OR('Client Info'!J2645=Reference!$A$4,'Client Info'!J2645=Reference!$A$13,'Client Info'!J2645=Reference!$A$17,),5,0))))</f>
        <v>0</v>
      </c>
      <c r="E2645" s="19">
        <f>IF('Client Info'!O2645&lt;Reference!$E$5,0,IF(AND('Client Info'!O2645&gt;=Reference!$E$5,'Client Info'!O2645&lt;Reference!$E$6),5,IF(AND('Client Info'!O2645&gt;=Reference!$E$6,'Client Info'!O2645&lt;Reference!$E$7),15,IF(Reference!$E$7&lt;='Client Info'!O2645,25))))</f>
        <v>0</v>
      </c>
      <c r="F2645" s="19">
        <f>IF(OR('Client Info'!R2645=Reference!$B$4,'Client Info'!R2645=Reference!$B$5,'Client Info'!R2645=Reference!$B$6),25,0)</f>
        <v>0</v>
      </c>
      <c r="G2645" s="19">
        <f t="shared" si="42"/>
        <v>0</v>
      </c>
      <c r="H2645" s="19">
        <v>0</v>
      </c>
    </row>
    <row r="2646" spans="2:8" x14ac:dyDescent="0.35">
      <c r="B2646" s="19">
        <f>'Client Info'!A2646</f>
        <v>0</v>
      </c>
      <c r="C2646" s="19" t="str">
        <f>(IF('Client Info'!M2646="","",(IF(YEARFRAC('Client Info'!M2646,Reference!$C$4)&lt;1,0,IF(AND(YEARFRAC('Client Info'!M2646,Reference!$C$4)&gt;=1,YEARFRAC('Client Info'!M2646,Reference!$C$4)&lt;=3),5,IF(AND(YEARFRAC('Client Info'!M2646,Reference!$C$4)&gt;=4,YEARFRAC('Client Info'!M2646,Reference!$C$4)&lt;=7),15,IF(YEARFRAC('Client Info'!M2646,Reference!$C$4)&gt;=8,25,IF(YEARFRAC('Client Info'!M2646,Reference!$C$4)=YEARFRAC('Client Info'!M2646,Reference!$C$4),0,0))))))))</f>
        <v/>
      </c>
      <c r="D2646" s="19">
        <f>IF(OR('Client Info'!J2646=Reference!$A$7),0,IF(OR(Reference!$A$5='Client Info'!J2646, 'Client Info'!J2646=Reference!$A$19,'Client Info'!J2646=Reference!$A$23,'Client Info'!J2646=Reference!$A$12),25, IF(OR('Client Info'!J2646=Reference!$A$6, 'Client Info'!J2646=Reference!$A$16),15, IF(OR('Client Info'!J2646=Reference!$A$4,'Client Info'!J2646=Reference!$A$13,'Client Info'!J2646=Reference!$A$17,),5,0))))</f>
        <v>0</v>
      </c>
      <c r="E2646" s="19">
        <f>IF('Client Info'!O2646&lt;Reference!$E$5,0,IF(AND('Client Info'!O2646&gt;=Reference!$E$5,'Client Info'!O2646&lt;Reference!$E$6),5,IF(AND('Client Info'!O2646&gt;=Reference!$E$6,'Client Info'!O2646&lt;Reference!$E$7),15,IF(Reference!$E$7&lt;='Client Info'!O2646,25))))</f>
        <v>0</v>
      </c>
      <c r="F2646" s="19">
        <f>IF(OR('Client Info'!R2646=Reference!$B$4,'Client Info'!R2646=Reference!$B$5,'Client Info'!R2646=Reference!$B$6),25,0)</f>
        <v>0</v>
      </c>
      <c r="G2646" s="19">
        <f t="shared" si="42"/>
        <v>0</v>
      </c>
      <c r="H2646" s="19">
        <v>0</v>
      </c>
    </row>
    <row r="2647" spans="2:8" x14ac:dyDescent="0.35">
      <c r="B2647" s="19">
        <f>'Client Info'!A2647</f>
        <v>0</v>
      </c>
      <c r="C2647" s="19" t="str">
        <f>(IF('Client Info'!M2647="","",(IF(YEARFRAC('Client Info'!M2647,Reference!$C$4)&lt;1,0,IF(AND(YEARFRAC('Client Info'!M2647,Reference!$C$4)&gt;=1,YEARFRAC('Client Info'!M2647,Reference!$C$4)&lt;=3),5,IF(AND(YEARFRAC('Client Info'!M2647,Reference!$C$4)&gt;=4,YEARFRAC('Client Info'!M2647,Reference!$C$4)&lt;=7),15,IF(YEARFRAC('Client Info'!M2647,Reference!$C$4)&gt;=8,25,IF(YEARFRAC('Client Info'!M2647,Reference!$C$4)=YEARFRAC('Client Info'!M2647,Reference!$C$4),0,0))))))))</f>
        <v/>
      </c>
      <c r="D2647" s="19">
        <f>IF(OR('Client Info'!J2647=Reference!$A$7),0,IF(OR(Reference!$A$5='Client Info'!J2647, 'Client Info'!J2647=Reference!$A$19,'Client Info'!J2647=Reference!$A$23,'Client Info'!J2647=Reference!$A$12),25, IF(OR('Client Info'!J2647=Reference!$A$6, 'Client Info'!J2647=Reference!$A$16),15, IF(OR('Client Info'!J2647=Reference!$A$4,'Client Info'!J2647=Reference!$A$13,'Client Info'!J2647=Reference!$A$17,),5,0))))</f>
        <v>0</v>
      </c>
      <c r="E2647" s="19">
        <f>IF('Client Info'!O2647&lt;Reference!$E$5,0,IF(AND('Client Info'!O2647&gt;=Reference!$E$5,'Client Info'!O2647&lt;Reference!$E$6),5,IF(AND('Client Info'!O2647&gt;=Reference!$E$6,'Client Info'!O2647&lt;Reference!$E$7),15,IF(Reference!$E$7&lt;='Client Info'!O2647,25))))</f>
        <v>0</v>
      </c>
      <c r="F2647" s="19">
        <f>IF(OR('Client Info'!R2647=Reference!$B$4,'Client Info'!R2647=Reference!$B$5,'Client Info'!R2647=Reference!$B$6),25,0)</f>
        <v>0</v>
      </c>
      <c r="G2647" s="19">
        <f t="shared" si="42"/>
        <v>0</v>
      </c>
      <c r="H2647" s="19">
        <v>0</v>
      </c>
    </row>
    <row r="2648" spans="2:8" x14ac:dyDescent="0.35">
      <c r="B2648" s="19">
        <f>'Client Info'!A2648</f>
        <v>0</v>
      </c>
      <c r="C2648" s="19" t="str">
        <f>(IF('Client Info'!M2648="","",(IF(YEARFRAC('Client Info'!M2648,Reference!$C$4)&lt;1,0,IF(AND(YEARFRAC('Client Info'!M2648,Reference!$C$4)&gt;=1,YEARFRAC('Client Info'!M2648,Reference!$C$4)&lt;=3),5,IF(AND(YEARFRAC('Client Info'!M2648,Reference!$C$4)&gt;=4,YEARFRAC('Client Info'!M2648,Reference!$C$4)&lt;=7),15,IF(YEARFRAC('Client Info'!M2648,Reference!$C$4)&gt;=8,25,IF(YEARFRAC('Client Info'!M2648,Reference!$C$4)=YEARFRAC('Client Info'!M2648,Reference!$C$4),0,0))))))))</f>
        <v/>
      </c>
      <c r="D2648" s="19">
        <f>IF(OR('Client Info'!J2648=Reference!$A$7),0,IF(OR(Reference!$A$5='Client Info'!J2648, 'Client Info'!J2648=Reference!$A$19,'Client Info'!J2648=Reference!$A$23,'Client Info'!J2648=Reference!$A$12),25, IF(OR('Client Info'!J2648=Reference!$A$6, 'Client Info'!J2648=Reference!$A$16),15, IF(OR('Client Info'!J2648=Reference!$A$4,'Client Info'!J2648=Reference!$A$13,'Client Info'!J2648=Reference!$A$17,),5,0))))</f>
        <v>0</v>
      </c>
      <c r="E2648" s="19">
        <f>IF('Client Info'!O2648&lt;Reference!$E$5,0,IF(AND('Client Info'!O2648&gt;=Reference!$E$5,'Client Info'!O2648&lt;Reference!$E$6),5,IF(AND('Client Info'!O2648&gt;=Reference!$E$6,'Client Info'!O2648&lt;Reference!$E$7),15,IF(Reference!$E$7&lt;='Client Info'!O2648,25))))</f>
        <v>0</v>
      </c>
      <c r="F2648" s="19">
        <f>IF(OR('Client Info'!R2648=Reference!$B$4,'Client Info'!R2648=Reference!$B$5,'Client Info'!R2648=Reference!$B$6),25,0)</f>
        <v>0</v>
      </c>
      <c r="G2648" s="19">
        <f t="shared" si="42"/>
        <v>0</v>
      </c>
      <c r="H2648" s="19">
        <v>0</v>
      </c>
    </row>
    <row r="2649" spans="2:8" x14ac:dyDescent="0.35">
      <c r="B2649" s="19">
        <f>'Client Info'!A2649</f>
        <v>0</v>
      </c>
      <c r="C2649" s="19" t="str">
        <f>(IF('Client Info'!M2649="","",(IF(YEARFRAC('Client Info'!M2649,Reference!$C$4)&lt;1,0,IF(AND(YEARFRAC('Client Info'!M2649,Reference!$C$4)&gt;=1,YEARFRAC('Client Info'!M2649,Reference!$C$4)&lt;=3),5,IF(AND(YEARFRAC('Client Info'!M2649,Reference!$C$4)&gt;=4,YEARFRAC('Client Info'!M2649,Reference!$C$4)&lt;=7),15,IF(YEARFRAC('Client Info'!M2649,Reference!$C$4)&gt;=8,25,IF(YEARFRAC('Client Info'!M2649,Reference!$C$4)=YEARFRAC('Client Info'!M2649,Reference!$C$4),0,0))))))))</f>
        <v/>
      </c>
      <c r="D2649" s="19">
        <f>IF(OR('Client Info'!J2649=Reference!$A$7),0,IF(OR(Reference!$A$5='Client Info'!J2649, 'Client Info'!J2649=Reference!$A$19,'Client Info'!J2649=Reference!$A$23,'Client Info'!J2649=Reference!$A$12),25, IF(OR('Client Info'!J2649=Reference!$A$6, 'Client Info'!J2649=Reference!$A$16),15, IF(OR('Client Info'!J2649=Reference!$A$4,'Client Info'!J2649=Reference!$A$13,'Client Info'!J2649=Reference!$A$17,),5,0))))</f>
        <v>0</v>
      </c>
      <c r="E2649" s="19">
        <f>IF('Client Info'!O2649&lt;Reference!$E$5,0,IF(AND('Client Info'!O2649&gt;=Reference!$E$5,'Client Info'!O2649&lt;Reference!$E$6),5,IF(AND('Client Info'!O2649&gt;=Reference!$E$6,'Client Info'!O2649&lt;Reference!$E$7),15,IF(Reference!$E$7&lt;='Client Info'!O2649,25))))</f>
        <v>0</v>
      </c>
      <c r="F2649" s="19">
        <f>IF(OR('Client Info'!R2649=Reference!$B$4,'Client Info'!R2649=Reference!$B$5,'Client Info'!R2649=Reference!$B$6),25,0)</f>
        <v>0</v>
      </c>
      <c r="G2649" s="19">
        <f t="shared" si="42"/>
        <v>0</v>
      </c>
      <c r="H2649" s="19">
        <v>0</v>
      </c>
    </row>
    <row r="2650" spans="2:8" x14ac:dyDescent="0.35">
      <c r="B2650" s="19">
        <f>'Client Info'!A2650</f>
        <v>0</v>
      </c>
      <c r="C2650" s="19" t="str">
        <f>(IF('Client Info'!M2650="","",(IF(YEARFRAC('Client Info'!M2650,Reference!$C$4)&lt;1,0,IF(AND(YEARFRAC('Client Info'!M2650,Reference!$C$4)&gt;=1,YEARFRAC('Client Info'!M2650,Reference!$C$4)&lt;=3),5,IF(AND(YEARFRAC('Client Info'!M2650,Reference!$C$4)&gt;=4,YEARFRAC('Client Info'!M2650,Reference!$C$4)&lt;=7),15,IF(YEARFRAC('Client Info'!M2650,Reference!$C$4)&gt;=8,25,IF(YEARFRAC('Client Info'!M2650,Reference!$C$4)=YEARFRAC('Client Info'!M2650,Reference!$C$4),0,0))))))))</f>
        <v/>
      </c>
      <c r="D2650" s="19">
        <f>IF(OR('Client Info'!J2650=Reference!$A$7),0,IF(OR(Reference!$A$5='Client Info'!J2650, 'Client Info'!J2650=Reference!$A$19,'Client Info'!J2650=Reference!$A$23,'Client Info'!J2650=Reference!$A$12),25, IF(OR('Client Info'!J2650=Reference!$A$6, 'Client Info'!J2650=Reference!$A$16),15, IF(OR('Client Info'!J2650=Reference!$A$4,'Client Info'!J2650=Reference!$A$13,'Client Info'!J2650=Reference!$A$17,),5,0))))</f>
        <v>0</v>
      </c>
      <c r="E2650" s="19">
        <f>IF('Client Info'!O2650&lt;Reference!$E$5,0,IF(AND('Client Info'!O2650&gt;=Reference!$E$5,'Client Info'!O2650&lt;Reference!$E$6),5,IF(AND('Client Info'!O2650&gt;=Reference!$E$6,'Client Info'!O2650&lt;Reference!$E$7),15,IF(Reference!$E$7&lt;='Client Info'!O2650,25))))</f>
        <v>0</v>
      </c>
      <c r="F2650" s="19">
        <f>IF(OR('Client Info'!R2650=Reference!$B$4,'Client Info'!R2650=Reference!$B$5,'Client Info'!R2650=Reference!$B$6),25,0)</f>
        <v>0</v>
      </c>
      <c r="G2650" s="19">
        <f t="shared" si="42"/>
        <v>0</v>
      </c>
      <c r="H2650" s="19">
        <v>0</v>
      </c>
    </row>
    <row r="2651" spans="2:8" x14ac:dyDescent="0.35">
      <c r="B2651" s="19">
        <f>'Client Info'!A2651</f>
        <v>0</v>
      </c>
      <c r="C2651" s="19" t="str">
        <f>(IF('Client Info'!M2651="","",(IF(YEARFRAC('Client Info'!M2651,Reference!$C$4)&lt;1,0,IF(AND(YEARFRAC('Client Info'!M2651,Reference!$C$4)&gt;=1,YEARFRAC('Client Info'!M2651,Reference!$C$4)&lt;=3),5,IF(AND(YEARFRAC('Client Info'!M2651,Reference!$C$4)&gt;=4,YEARFRAC('Client Info'!M2651,Reference!$C$4)&lt;=7),15,IF(YEARFRAC('Client Info'!M2651,Reference!$C$4)&gt;=8,25,IF(YEARFRAC('Client Info'!M2651,Reference!$C$4)=YEARFRAC('Client Info'!M2651,Reference!$C$4),0,0))))))))</f>
        <v/>
      </c>
      <c r="D2651" s="19">
        <f>IF(OR('Client Info'!J2651=Reference!$A$7),0,IF(OR(Reference!$A$5='Client Info'!J2651, 'Client Info'!J2651=Reference!$A$19,'Client Info'!J2651=Reference!$A$23,'Client Info'!J2651=Reference!$A$12),25, IF(OR('Client Info'!J2651=Reference!$A$6, 'Client Info'!J2651=Reference!$A$16),15, IF(OR('Client Info'!J2651=Reference!$A$4,'Client Info'!J2651=Reference!$A$13,'Client Info'!J2651=Reference!$A$17,),5,0))))</f>
        <v>0</v>
      </c>
      <c r="E2651" s="19">
        <f>IF('Client Info'!O2651&lt;Reference!$E$5,0,IF(AND('Client Info'!O2651&gt;=Reference!$E$5,'Client Info'!O2651&lt;Reference!$E$6),5,IF(AND('Client Info'!O2651&gt;=Reference!$E$6,'Client Info'!O2651&lt;Reference!$E$7),15,IF(Reference!$E$7&lt;='Client Info'!O2651,25))))</f>
        <v>0</v>
      </c>
      <c r="F2651" s="19">
        <f>IF(OR('Client Info'!R2651=Reference!$B$4,'Client Info'!R2651=Reference!$B$5,'Client Info'!R2651=Reference!$B$6),25,0)</f>
        <v>0</v>
      </c>
      <c r="G2651" s="19">
        <f t="shared" si="42"/>
        <v>0</v>
      </c>
      <c r="H2651" s="19">
        <v>0</v>
      </c>
    </row>
    <row r="2652" spans="2:8" x14ac:dyDescent="0.35">
      <c r="B2652" s="19">
        <f>'Client Info'!A2652</f>
        <v>0</v>
      </c>
      <c r="C2652" s="19" t="str">
        <f>(IF('Client Info'!M2652="","",(IF(YEARFRAC('Client Info'!M2652,Reference!$C$4)&lt;1,0,IF(AND(YEARFRAC('Client Info'!M2652,Reference!$C$4)&gt;=1,YEARFRAC('Client Info'!M2652,Reference!$C$4)&lt;=3),5,IF(AND(YEARFRAC('Client Info'!M2652,Reference!$C$4)&gt;=4,YEARFRAC('Client Info'!M2652,Reference!$C$4)&lt;=7),15,IF(YEARFRAC('Client Info'!M2652,Reference!$C$4)&gt;=8,25,IF(YEARFRAC('Client Info'!M2652,Reference!$C$4)=YEARFRAC('Client Info'!M2652,Reference!$C$4),0,0))))))))</f>
        <v/>
      </c>
      <c r="D2652" s="19">
        <f>IF(OR('Client Info'!J2652=Reference!$A$7),0,IF(OR(Reference!$A$5='Client Info'!J2652, 'Client Info'!J2652=Reference!$A$19,'Client Info'!J2652=Reference!$A$23,'Client Info'!J2652=Reference!$A$12),25, IF(OR('Client Info'!J2652=Reference!$A$6, 'Client Info'!J2652=Reference!$A$16),15, IF(OR('Client Info'!J2652=Reference!$A$4,'Client Info'!J2652=Reference!$A$13,'Client Info'!J2652=Reference!$A$17,),5,0))))</f>
        <v>0</v>
      </c>
      <c r="E2652" s="19">
        <f>IF('Client Info'!O2652&lt;Reference!$E$5,0,IF(AND('Client Info'!O2652&gt;=Reference!$E$5,'Client Info'!O2652&lt;Reference!$E$6),5,IF(AND('Client Info'!O2652&gt;=Reference!$E$6,'Client Info'!O2652&lt;Reference!$E$7),15,IF(Reference!$E$7&lt;='Client Info'!O2652,25))))</f>
        <v>0</v>
      </c>
      <c r="F2652" s="19">
        <f>IF(OR('Client Info'!R2652=Reference!$B$4,'Client Info'!R2652=Reference!$B$5,'Client Info'!R2652=Reference!$B$6),25,0)</f>
        <v>0</v>
      </c>
      <c r="G2652" s="19">
        <f t="shared" ref="G2652:G2715" si="43">SUM(C2652:F2652)</f>
        <v>0</v>
      </c>
      <c r="H2652" s="19">
        <v>0</v>
      </c>
    </row>
    <row r="2653" spans="2:8" x14ac:dyDescent="0.35">
      <c r="B2653" s="19">
        <f>'Client Info'!A2653</f>
        <v>0</v>
      </c>
      <c r="C2653" s="19" t="str">
        <f>(IF('Client Info'!M2653="","",(IF(YEARFRAC('Client Info'!M2653,Reference!$C$4)&lt;1,0,IF(AND(YEARFRAC('Client Info'!M2653,Reference!$C$4)&gt;=1,YEARFRAC('Client Info'!M2653,Reference!$C$4)&lt;=3),5,IF(AND(YEARFRAC('Client Info'!M2653,Reference!$C$4)&gt;=4,YEARFRAC('Client Info'!M2653,Reference!$C$4)&lt;=7),15,IF(YEARFRAC('Client Info'!M2653,Reference!$C$4)&gt;=8,25,IF(YEARFRAC('Client Info'!M2653,Reference!$C$4)=YEARFRAC('Client Info'!M2653,Reference!$C$4),0,0))))))))</f>
        <v/>
      </c>
      <c r="D2653" s="19">
        <f>IF(OR('Client Info'!J2653=Reference!$A$7),0,IF(OR(Reference!$A$5='Client Info'!J2653, 'Client Info'!J2653=Reference!$A$19,'Client Info'!J2653=Reference!$A$23,'Client Info'!J2653=Reference!$A$12),25, IF(OR('Client Info'!J2653=Reference!$A$6, 'Client Info'!J2653=Reference!$A$16),15, IF(OR('Client Info'!J2653=Reference!$A$4,'Client Info'!J2653=Reference!$A$13,'Client Info'!J2653=Reference!$A$17,),5,0))))</f>
        <v>0</v>
      </c>
      <c r="E2653" s="19">
        <f>IF('Client Info'!O2653&lt;Reference!$E$5,0,IF(AND('Client Info'!O2653&gt;=Reference!$E$5,'Client Info'!O2653&lt;Reference!$E$6),5,IF(AND('Client Info'!O2653&gt;=Reference!$E$6,'Client Info'!O2653&lt;Reference!$E$7),15,IF(Reference!$E$7&lt;='Client Info'!O2653,25))))</f>
        <v>0</v>
      </c>
      <c r="F2653" s="19">
        <f>IF(OR('Client Info'!R2653=Reference!$B$4,'Client Info'!R2653=Reference!$B$5,'Client Info'!R2653=Reference!$B$6),25,0)</f>
        <v>0</v>
      </c>
      <c r="G2653" s="19">
        <f t="shared" si="43"/>
        <v>0</v>
      </c>
      <c r="H2653" s="19">
        <v>0</v>
      </c>
    </row>
    <row r="2654" spans="2:8" x14ac:dyDescent="0.35">
      <c r="B2654" s="19">
        <f>'Client Info'!A2654</f>
        <v>0</v>
      </c>
      <c r="C2654" s="19" t="str">
        <f>(IF('Client Info'!M2654="","",(IF(YEARFRAC('Client Info'!M2654,Reference!$C$4)&lt;1,0,IF(AND(YEARFRAC('Client Info'!M2654,Reference!$C$4)&gt;=1,YEARFRAC('Client Info'!M2654,Reference!$C$4)&lt;=3),5,IF(AND(YEARFRAC('Client Info'!M2654,Reference!$C$4)&gt;=4,YEARFRAC('Client Info'!M2654,Reference!$C$4)&lt;=7),15,IF(YEARFRAC('Client Info'!M2654,Reference!$C$4)&gt;=8,25,IF(YEARFRAC('Client Info'!M2654,Reference!$C$4)=YEARFRAC('Client Info'!M2654,Reference!$C$4),0,0))))))))</f>
        <v/>
      </c>
      <c r="D2654" s="19">
        <f>IF(OR('Client Info'!J2654=Reference!$A$7),0,IF(OR(Reference!$A$5='Client Info'!J2654, 'Client Info'!J2654=Reference!$A$19,'Client Info'!J2654=Reference!$A$23,'Client Info'!J2654=Reference!$A$12),25, IF(OR('Client Info'!J2654=Reference!$A$6, 'Client Info'!J2654=Reference!$A$16),15, IF(OR('Client Info'!J2654=Reference!$A$4,'Client Info'!J2654=Reference!$A$13,'Client Info'!J2654=Reference!$A$17,),5,0))))</f>
        <v>0</v>
      </c>
      <c r="E2654" s="19">
        <f>IF('Client Info'!O2654&lt;Reference!$E$5,0,IF(AND('Client Info'!O2654&gt;=Reference!$E$5,'Client Info'!O2654&lt;Reference!$E$6),5,IF(AND('Client Info'!O2654&gt;=Reference!$E$6,'Client Info'!O2654&lt;Reference!$E$7),15,IF(Reference!$E$7&lt;='Client Info'!O2654,25))))</f>
        <v>0</v>
      </c>
      <c r="F2654" s="19">
        <f>IF(OR('Client Info'!R2654=Reference!$B$4,'Client Info'!R2654=Reference!$B$5,'Client Info'!R2654=Reference!$B$6),25,0)</f>
        <v>0</v>
      </c>
      <c r="G2654" s="19">
        <f t="shared" si="43"/>
        <v>0</v>
      </c>
      <c r="H2654" s="19">
        <v>0</v>
      </c>
    </row>
    <row r="2655" spans="2:8" x14ac:dyDescent="0.35">
      <c r="B2655" s="19">
        <f>'Client Info'!A2655</f>
        <v>0</v>
      </c>
      <c r="C2655" s="19" t="str">
        <f>(IF('Client Info'!M2655="","",(IF(YEARFRAC('Client Info'!M2655,Reference!$C$4)&lt;1,0,IF(AND(YEARFRAC('Client Info'!M2655,Reference!$C$4)&gt;=1,YEARFRAC('Client Info'!M2655,Reference!$C$4)&lt;=3),5,IF(AND(YEARFRAC('Client Info'!M2655,Reference!$C$4)&gt;=4,YEARFRAC('Client Info'!M2655,Reference!$C$4)&lt;=7),15,IF(YEARFRAC('Client Info'!M2655,Reference!$C$4)&gt;=8,25,IF(YEARFRAC('Client Info'!M2655,Reference!$C$4)=YEARFRAC('Client Info'!M2655,Reference!$C$4),0,0))))))))</f>
        <v/>
      </c>
      <c r="D2655" s="19">
        <f>IF(OR('Client Info'!J2655=Reference!$A$7),0,IF(OR(Reference!$A$5='Client Info'!J2655, 'Client Info'!J2655=Reference!$A$19,'Client Info'!J2655=Reference!$A$23,'Client Info'!J2655=Reference!$A$12),25, IF(OR('Client Info'!J2655=Reference!$A$6, 'Client Info'!J2655=Reference!$A$16),15, IF(OR('Client Info'!J2655=Reference!$A$4,'Client Info'!J2655=Reference!$A$13,'Client Info'!J2655=Reference!$A$17,),5,0))))</f>
        <v>0</v>
      </c>
      <c r="E2655" s="19">
        <f>IF('Client Info'!O2655&lt;Reference!$E$5,0,IF(AND('Client Info'!O2655&gt;=Reference!$E$5,'Client Info'!O2655&lt;Reference!$E$6),5,IF(AND('Client Info'!O2655&gt;=Reference!$E$6,'Client Info'!O2655&lt;Reference!$E$7),15,IF(Reference!$E$7&lt;='Client Info'!O2655,25))))</f>
        <v>0</v>
      </c>
      <c r="F2655" s="19">
        <f>IF(OR('Client Info'!R2655=Reference!$B$4,'Client Info'!R2655=Reference!$B$5,'Client Info'!R2655=Reference!$B$6),25,0)</f>
        <v>0</v>
      </c>
      <c r="G2655" s="19">
        <f t="shared" si="43"/>
        <v>0</v>
      </c>
      <c r="H2655" s="19">
        <v>0</v>
      </c>
    </row>
    <row r="2656" spans="2:8" x14ac:dyDescent="0.35">
      <c r="B2656" s="19">
        <f>'Client Info'!A2656</f>
        <v>0</v>
      </c>
      <c r="C2656" s="19" t="str">
        <f>(IF('Client Info'!M2656="","",(IF(YEARFRAC('Client Info'!M2656,Reference!$C$4)&lt;1,0,IF(AND(YEARFRAC('Client Info'!M2656,Reference!$C$4)&gt;=1,YEARFRAC('Client Info'!M2656,Reference!$C$4)&lt;=3),5,IF(AND(YEARFRAC('Client Info'!M2656,Reference!$C$4)&gt;=4,YEARFRAC('Client Info'!M2656,Reference!$C$4)&lt;=7),15,IF(YEARFRAC('Client Info'!M2656,Reference!$C$4)&gt;=8,25,IF(YEARFRAC('Client Info'!M2656,Reference!$C$4)=YEARFRAC('Client Info'!M2656,Reference!$C$4),0,0))))))))</f>
        <v/>
      </c>
      <c r="D2656" s="19">
        <f>IF(OR('Client Info'!J2656=Reference!$A$7),0,IF(OR(Reference!$A$5='Client Info'!J2656, 'Client Info'!J2656=Reference!$A$19,'Client Info'!J2656=Reference!$A$23,'Client Info'!J2656=Reference!$A$12),25, IF(OR('Client Info'!J2656=Reference!$A$6, 'Client Info'!J2656=Reference!$A$16),15, IF(OR('Client Info'!J2656=Reference!$A$4,'Client Info'!J2656=Reference!$A$13,'Client Info'!J2656=Reference!$A$17,),5,0))))</f>
        <v>0</v>
      </c>
      <c r="E2656" s="19">
        <f>IF('Client Info'!O2656&lt;Reference!$E$5,0,IF(AND('Client Info'!O2656&gt;=Reference!$E$5,'Client Info'!O2656&lt;Reference!$E$6),5,IF(AND('Client Info'!O2656&gt;=Reference!$E$6,'Client Info'!O2656&lt;Reference!$E$7),15,IF(Reference!$E$7&lt;='Client Info'!O2656,25))))</f>
        <v>0</v>
      </c>
      <c r="F2656" s="19">
        <f>IF(OR('Client Info'!R2656=Reference!$B$4,'Client Info'!R2656=Reference!$B$5,'Client Info'!R2656=Reference!$B$6),25,0)</f>
        <v>0</v>
      </c>
      <c r="G2656" s="19">
        <f t="shared" si="43"/>
        <v>0</v>
      </c>
      <c r="H2656" s="19">
        <v>0</v>
      </c>
    </row>
    <row r="2657" spans="2:8" x14ac:dyDescent="0.35">
      <c r="B2657" s="19">
        <f>'Client Info'!A2657</f>
        <v>0</v>
      </c>
      <c r="C2657" s="19" t="str">
        <f>(IF('Client Info'!M2657="","",(IF(YEARFRAC('Client Info'!M2657,Reference!$C$4)&lt;1,0,IF(AND(YEARFRAC('Client Info'!M2657,Reference!$C$4)&gt;=1,YEARFRAC('Client Info'!M2657,Reference!$C$4)&lt;=3),5,IF(AND(YEARFRAC('Client Info'!M2657,Reference!$C$4)&gt;=4,YEARFRAC('Client Info'!M2657,Reference!$C$4)&lt;=7),15,IF(YEARFRAC('Client Info'!M2657,Reference!$C$4)&gt;=8,25,IF(YEARFRAC('Client Info'!M2657,Reference!$C$4)=YEARFRAC('Client Info'!M2657,Reference!$C$4),0,0))))))))</f>
        <v/>
      </c>
      <c r="D2657" s="19">
        <f>IF(OR('Client Info'!J2657=Reference!$A$7),0,IF(OR(Reference!$A$5='Client Info'!J2657, 'Client Info'!J2657=Reference!$A$19,'Client Info'!J2657=Reference!$A$23,'Client Info'!J2657=Reference!$A$12),25, IF(OR('Client Info'!J2657=Reference!$A$6, 'Client Info'!J2657=Reference!$A$16),15, IF(OR('Client Info'!J2657=Reference!$A$4,'Client Info'!J2657=Reference!$A$13,'Client Info'!J2657=Reference!$A$17,),5,0))))</f>
        <v>0</v>
      </c>
      <c r="E2657" s="19">
        <f>IF('Client Info'!O2657&lt;Reference!$E$5,0,IF(AND('Client Info'!O2657&gt;=Reference!$E$5,'Client Info'!O2657&lt;Reference!$E$6),5,IF(AND('Client Info'!O2657&gt;=Reference!$E$6,'Client Info'!O2657&lt;Reference!$E$7),15,IF(Reference!$E$7&lt;='Client Info'!O2657,25))))</f>
        <v>0</v>
      </c>
      <c r="F2657" s="19">
        <f>IF(OR('Client Info'!R2657=Reference!$B$4,'Client Info'!R2657=Reference!$B$5,'Client Info'!R2657=Reference!$B$6),25,0)</f>
        <v>0</v>
      </c>
      <c r="G2657" s="19">
        <f t="shared" si="43"/>
        <v>0</v>
      </c>
      <c r="H2657" s="19">
        <v>0</v>
      </c>
    </row>
    <row r="2658" spans="2:8" x14ac:dyDescent="0.35">
      <c r="B2658" s="19">
        <f>'Client Info'!A2658</f>
        <v>0</v>
      </c>
      <c r="C2658" s="19" t="str">
        <f>(IF('Client Info'!M2658="","",(IF(YEARFRAC('Client Info'!M2658,Reference!$C$4)&lt;1,0,IF(AND(YEARFRAC('Client Info'!M2658,Reference!$C$4)&gt;=1,YEARFRAC('Client Info'!M2658,Reference!$C$4)&lt;=3),5,IF(AND(YEARFRAC('Client Info'!M2658,Reference!$C$4)&gt;=4,YEARFRAC('Client Info'!M2658,Reference!$C$4)&lt;=7),15,IF(YEARFRAC('Client Info'!M2658,Reference!$C$4)&gt;=8,25,IF(YEARFRAC('Client Info'!M2658,Reference!$C$4)=YEARFRAC('Client Info'!M2658,Reference!$C$4),0,0))))))))</f>
        <v/>
      </c>
      <c r="D2658" s="19">
        <f>IF(OR('Client Info'!J2658=Reference!$A$7),0,IF(OR(Reference!$A$5='Client Info'!J2658, 'Client Info'!J2658=Reference!$A$19,'Client Info'!J2658=Reference!$A$23,'Client Info'!J2658=Reference!$A$12),25, IF(OR('Client Info'!J2658=Reference!$A$6, 'Client Info'!J2658=Reference!$A$16),15, IF(OR('Client Info'!J2658=Reference!$A$4,'Client Info'!J2658=Reference!$A$13,'Client Info'!J2658=Reference!$A$17,),5,0))))</f>
        <v>0</v>
      </c>
      <c r="E2658" s="19">
        <f>IF('Client Info'!O2658&lt;Reference!$E$5,0,IF(AND('Client Info'!O2658&gt;=Reference!$E$5,'Client Info'!O2658&lt;Reference!$E$6),5,IF(AND('Client Info'!O2658&gt;=Reference!$E$6,'Client Info'!O2658&lt;Reference!$E$7),15,IF(Reference!$E$7&lt;='Client Info'!O2658,25))))</f>
        <v>0</v>
      </c>
      <c r="F2658" s="19">
        <f>IF(OR('Client Info'!R2658=Reference!$B$4,'Client Info'!R2658=Reference!$B$5,'Client Info'!R2658=Reference!$B$6),25,0)</f>
        <v>0</v>
      </c>
      <c r="G2658" s="19">
        <f t="shared" si="43"/>
        <v>0</v>
      </c>
      <c r="H2658" s="19">
        <v>0</v>
      </c>
    </row>
    <row r="2659" spans="2:8" x14ac:dyDescent="0.35">
      <c r="B2659" s="19">
        <f>'Client Info'!A2659</f>
        <v>0</v>
      </c>
      <c r="C2659" s="19" t="str">
        <f>(IF('Client Info'!M2659="","",(IF(YEARFRAC('Client Info'!M2659,Reference!$C$4)&lt;1,0,IF(AND(YEARFRAC('Client Info'!M2659,Reference!$C$4)&gt;=1,YEARFRAC('Client Info'!M2659,Reference!$C$4)&lt;=3),5,IF(AND(YEARFRAC('Client Info'!M2659,Reference!$C$4)&gt;=4,YEARFRAC('Client Info'!M2659,Reference!$C$4)&lt;=7),15,IF(YEARFRAC('Client Info'!M2659,Reference!$C$4)&gt;=8,25,IF(YEARFRAC('Client Info'!M2659,Reference!$C$4)=YEARFRAC('Client Info'!M2659,Reference!$C$4),0,0))))))))</f>
        <v/>
      </c>
      <c r="D2659" s="19">
        <f>IF(OR('Client Info'!J2659=Reference!$A$7),0,IF(OR(Reference!$A$5='Client Info'!J2659, 'Client Info'!J2659=Reference!$A$19,'Client Info'!J2659=Reference!$A$23,'Client Info'!J2659=Reference!$A$12),25, IF(OR('Client Info'!J2659=Reference!$A$6, 'Client Info'!J2659=Reference!$A$16),15, IF(OR('Client Info'!J2659=Reference!$A$4,'Client Info'!J2659=Reference!$A$13,'Client Info'!J2659=Reference!$A$17,),5,0))))</f>
        <v>0</v>
      </c>
      <c r="E2659" s="19">
        <f>IF('Client Info'!O2659&lt;Reference!$E$5,0,IF(AND('Client Info'!O2659&gt;=Reference!$E$5,'Client Info'!O2659&lt;Reference!$E$6),5,IF(AND('Client Info'!O2659&gt;=Reference!$E$6,'Client Info'!O2659&lt;Reference!$E$7),15,IF(Reference!$E$7&lt;='Client Info'!O2659,25))))</f>
        <v>0</v>
      </c>
      <c r="F2659" s="19">
        <f>IF(OR('Client Info'!R2659=Reference!$B$4,'Client Info'!R2659=Reference!$B$5,'Client Info'!R2659=Reference!$B$6),25,0)</f>
        <v>0</v>
      </c>
      <c r="G2659" s="19">
        <f t="shared" si="43"/>
        <v>0</v>
      </c>
      <c r="H2659" s="19">
        <v>0</v>
      </c>
    </row>
    <row r="2660" spans="2:8" x14ac:dyDescent="0.35">
      <c r="B2660" s="19">
        <f>'Client Info'!A2660</f>
        <v>0</v>
      </c>
      <c r="C2660" s="19" t="str">
        <f>(IF('Client Info'!M2660="","",(IF(YEARFRAC('Client Info'!M2660,Reference!$C$4)&lt;1,0,IF(AND(YEARFRAC('Client Info'!M2660,Reference!$C$4)&gt;=1,YEARFRAC('Client Info'!M2660,Reference!$C$4)&lt;=3),5,IF(AND(YEARFRAC('Client Info'!M2660,Reference!$C$4)&gt;=4,YEARFRAC('Client Info'!M2660,Reference!$C$4)&lt;=7),15,IF(YEARFRAC('Client Info'!M2660,Reference!$C$4)&gt;=8,25,IF(YEARFRAC('Client Info'!M2660,Reference!$C$4)=YEARFRAC('Client Info'!M2660,Reference!$C$4),0,0))))))))</f>
        <v/>
      </c>
      <c r="D2660" s="19">
        <f>IF(OR('Client Info'!J2660=Reference!$A$7),0,IF(OR(Reference!$A$5='Client Info'!J2660, 'Client Info'!J2660=Reference!$A$19,'Client Info'!J2660=Reference!$A$23,'Client Info'!J2660=Reference!$A$12),25, IF(OR('Client Info'!J2660=Reference!$A$6, 'Client Info'!J2660=Reference!$A$16),15, IF(OR('Client Info'!J2660=Reference!$A$4,'Client Info'!J2660=Reference!$A$13,'Client Info'!J2660=Reference!$A$17,),5,0))))</f>
        <v>0</v>
      </c>
      <c r="E2660" s="19">
        <f>IF('Client Info'!O2660&lt;Reference!$E$5,0,IF(AND('Client Info'!O2660&gt;=Reference!$E$5,'Client Info'!O2660&lt;Reference!$E$6),5,IF(AND('Client Info'!O2660&gt;=Reference!$E$6,'Client Info'!O2660&lt;Reference!$E$7),15,IF(Reference!$E$7&lt;='Client Info'!O2660,25))))</f>
        <v>0</v>
      </c>
      <c r="F2660" s="19">
        <f>IF(OR('Client Info'!R2660=Reference!$B$4,'Client Info'!R2660=Reference!$B$5,'Client Info'!R2660=Reference!$B$6),25,0)</f>
        <v>0</v>
      </c>
      <c r="G2660" s="19">
        <f t="shared" si="43"/>
        <v>0</v>
      </c>
      <c r="H2660" s="19">
        <v>0</v>
      </c>
    </row>
    <row r="2661" spans="2:8" x14ac:dyDescent="0.35">
      <c r="B2661" s="19">
        <f>'Client Info'!A2661</f>
        <v>0</v>
      </c>
      <c r="C2661" s="19" t="str">
        <f>(IF('Client Info'!M2661="","",(IF(YEARFRAC('Client Info'!M2661,Reference!$C$4)&lt;1,0,IF(AND(YEARFRAC('Client Info'!M2661,Reference!$C$4)&gt;=1,YEARFRAC('Client Info'!M2661,Reference!$C$4)&lt;=3),5,IF(AND(YEARFRAC('Client Info'!M2661,Reference!$C$4)&gt;=4,YEARFRAC('Client Info'!M2661,Reference!$C$4)&lt;=7),15,IF(YEARFRAC('Client Info'!M2661,Reference!$C$4)&gt;=8,25,IF(YEARFRAC('Client Info'!M2661,Reference!$C$4)=YEARFRAC('Client Info'!M2661,Reference!$C$4),0,0))))))))</f>
        <v/>
      </c>
      <c r="D2661" s="19">
        <f>IF(OR('Client Info'!J2661=Reference!$A$7),0,IF(OR(Reference!$A$5='Client Info'!J2661, 'Client Info'!J2661=Reference!$A$19,'Client Info'!J2661=Reference!$A$23,'Client Info'!J2661=Reference!$A$12),25, IF(OR('Client Info'!J2661=Reference!$A$6, 'Client Info'!J2661=Reference!$A$16),15, IF(OR('Client Info'!J2661=Reference!$A$4,'Client Info'!J2661=Reference!$A$13,'Client Info'!J2661=Reference!$A$17,),5,0))))</f>
        <v>0</v>
      </c>
      <c r="E2661" s="19">
        <f>IF('Client Info'!O2661&lt;Reference!$E$5,0,IF(AND('Client Info'!O2661&gt;=Reference!$E$5,'Client Info'!O2661&lt;Reference!$E$6),5,IF(AND('Client Info'!O2661&gt;=Reference!$E$6,'Client Info'!O2661&lt;Reference!$E$7),15,IF(Reference!$E$7&lt;='Client Info'!O2661,25))))</f>
        <v>0</v>
      </c>
      <c r="F2661" s="19">
        <f>IF(OR('Client Info'!R2661=Reference!$B$4,'Client Info'!R2661=Reference!$B$5,'Client Info'!R2661=Reference!$B$6),25,0)</f>
        <v>0</v>
      </c>
      <c r="G2661" s="19">
        <f t="shared" si="43"/>
        <v>0</v>
      </c>
      <c r="H2661" s="19">
        <v>0</v>
      </c>
    </row>
    <row r="2662" spans="2:8" x14ac:dyDescent="0.35">
      <c r="B2662" s="19">
        <f>'Client Info'!A2662</f>
        <v>0</v>
      </c>
      <c r="C2662" s="19" t="str">
        <f>(IF('Client Info'!M2662="","",(IF(YEARFRAC('Client Info'!M2662,Reference!$C$4)&lt;1,0,IF(AND(YEARFRAC('Client Info'!M2662,Reference!$C$4)&gt;=1,YEARFRAC('Client Info'!M2662,Reference!$C$4)&lt;=3),5,IF(AND(YEARFRAC('Client Info'!M2662,Reference!$C$4)&gt;=4,YEARFRAC('Client Info'!M2662,Reference!$C$4)&lt;=7),15,IF(YEARFRAC('Client Info'!M2662,Reference!$C$4)&gt;=8,25,IF(YEARFRAC('Client Info'!M2662,Reference!$C$4)=YEARFRAC('Client Info'!M2662,Reference!$C$4),0,0))))))))</f>
        <v/>
      </c>
      <c r="D2662" s="19">
        <f>IF(OR('Client Info'!J2662=Reference!$A$7),0,IF(OR(Reference!$A$5='Client Info'!J2662, 'Client Info'!J2662=Reference!$A$19,'Client Info'!J2662=Reference!$A$23,'Client Info'!J2662=Reference!$A$12),25, IF(OR('Client Info'!J2662=Reference!$A$6, 'Client Info'!J2662=Reference!$A$16),15, IF(OR('Client Info'!J2662=Reference!$A$4,'Client Info'!J2662=Reference!$A$13,'Client Info'!J2662=Reference!$A$17,),5,0))))</f>
        <v>0</v>
      </c>
      <c r="E2662" s="19">
        <f>IF('Client Info'!O2662&lt;Reference!$E$5,0,IF(AND('Client Info'!O2662&gt;=Reference!$E$5,'Client Info'!O2662&lt;Reference!$E$6),5,IF(AND('Client Info'!O2662&gt;=Reference!$E$6,'Client Info'!O2662&lt;Reference!$E$7),15,IF(Reference!$E$7&lt;='Client Info'!O2662,25))))</f>
        <v>0</v>
      </c>
      <c r="F2662" s="19">
        <f>IF(OR('Client Info'!R2662=Reference!$B$4,'Client Info'!R2662=Reference!$B$5,'Client Info'!R2662=Reference!$B$6),25,0)</f>
        <v>0</v>
      </c>
      <c r="G2662" s="19">
        <f t="shared" si="43"/>
        <v>0</v>
      </c>
      <c r="H2662" s="19">
        <v>0</v>
      </c>
    </row>
    <row r="2663" spans="2:8" x14ac:dyDescent="0.35">
      <c r="B2663" s="19">
        <f>'Client Info'!A2663</f>
        <v>0</v>
      </c>
      <c r="C2663" s="19" t="str">
        <f>(IF('Client Info'!M2663="","",(IF(YEARFRAC('Client Info'!M2663,Reference!$C$4)&lt;1,0,IF(AND(YEARFRAC('Client Info'!M2663,Reference!$C$4)&gt;=1,YEARFRAC('Client Info'!M2663,Reference!$C$4)&lt;=3),5,IF(AND(YEARFRAC('Client Info'!M2663,Reference!$C$4)&gt;=4,YEARFRAC('Client Info'!M2663,Reference!$C$4)&lt;=7),15,IF(YEARFRAC('Client Info'!M2663,Reference!$C$4)&gt;=8,25,IF(YEARFRAC('Client Info'!M2663,Reference!$C$4)=YEARFRAC('Client Info'!M2663,Reference!$C$4),0,0))))))))</f>
        <v/>
      </c>
      <c r="D2663" s="19">
        <f>IF(OR('Client Info'!J2663=Reference!$A$7),0,IF(OR(Reference!$A$5='Client Info'!J2663, 'Client Info'!J2663=Reference!$A$19,'Client Info'!J2663=Reference!$A$23,'Client Info'!J2663=Reference!$A$12),25, IF(OR('Client Info'!J2663=Reference!$A$6, 'Client Info'!J2663=Reference!$A$16),15, IF(OR('Client Info'!J2663=Reference!$A$4,'Client Info'!J2663=Reference!$A$13,'Client Info'!J2663=Reference!$A$17,),5,0))))</f>
        <v>0</v>
      </c>
      <c r="E2663" s="19">
        <f>IF('Client Info'!O2663&lt;Reference!$E$5,0,IF(AND('Client Info'!O2663&gt;=Reference!$E$5,'Client Info'!O2663&lt;Reference!$E$6),5,IF(AND('Client Info'!O2663&gt;=Reference!$E$6,'Client Info'!O2663&lt;Reference!$E$7),15,IF(Reference!$E$7&lt;='Client Info'!O2663,25))))</f>
        <v>0</v>
      </c>
      <c r="F2663" s="19">
        <f>IF(OR('Client Info'!R2663=Reference!$B$4,'Client Info'!R2663=Reference!$B$5,'Client Info'!R2663=Reference!$B$6),25,0)</f>
        <v>0</v>
      </c>
      <c r="G2663" s="19">
        <f t="shared" si="43"/>
        <v>0</v>
      </c>
      <c r="H2663" s="19">
        <v>0</v>
      </c>
    </row>
    <row r="2664" spans="2:8" x14ac:dyDescent="0.35">
      <c r="B2664" s="19">
        <f>'Client Info'!A2664</f>
        <v>0</v>
      </c>
      <c r="C2664" s="19" t="str">
        <f>(IF('Client Info'!M2664="","",(IF(YEARFRAC('Client Info'!M2664,Reference!$C$4)&lt;1,0,IF(AND(YEARFRAC('Client Info'!M2664,Reference!$C$4)&gt;=1,YEARFRAC('Client Info'!M2664,Reference!$C$4)&lt;=3),5,IF(AND(YEARFRAC('Client Info'!M2664,Reference!$C$4)&gt;=4,YEARFRAC('Client Info'!M2664,Reference!$C$4)&lt;=7),15,IF(YEARFRAC('Client Info'!M2664,Reference!$C$4)&gt;=8,25,IF(YEARFRAC('Client Info'!M2664,Reference!$C$4)=YEARFRAC('Client Info'!M2664,Reference!$C$4),0,0))))))))</f>
        <v/>
      </c>
      <c r="D2664" s="19">
        <f>IF(OR('Client Info'!J2664=Reference!$A$7),0,IF(OR(Reference!$A$5='Client Info'!J2664, 'Client Info'!J2664=Reference!$A$19,'Client Info'!J2664=Reference!$A$23,'Client Info'!J2664=Reference!$A$12),25, IF(OR('Client Info'!J2664=Reference!$A$6, 'Client Info'!J2664=Reference!$A$16),15, IF(OR('Client Info'!J2664=Reference!$A$4,'Client Info'!J2664=Reference!$A$13,'Client Info'!J2664=Reference!$A$17,),5,0))))</f>
        <v>0</v>
      </c>
      <c r="E2664" s="19">
        <f>IF('Client Info'!O2664&lt;Reference!$E$5,0,IF(AND('Client Info'!O2664&gt;=Reference!$E$5,'Client Info'!O2664&lt;Reference!$E$6),5,IF(AND('Client Info'!O2664&gt;=Reference!$E$6,'Client Info'!O2664&lt;Reference!$E$7),15,IF(Reference!$E$7&lt;='Client Info'!O2664,25))))</f>
        <v>0</v>
      </c>
      <c r="F2664" s="19">
        <f>IF(OR('Client Info'!R2664=Reference!$B$4,'Client Info'!R2664=Reference!$B$5,'Client Info'!R2664=Reference!$B$6),25,0)</f>
        <v>0</v>
      </c>
      <c r="G2664" s="19">
        <f t="shared" si="43"/>
        <v>0</v>
      </c>
      <c r="H2664" s="19">
        <v>0</v>
      </c>
    </row>
    <row r="2665" spans="2:8" x14ac:dyDescent="0.35">
      <c r="B2665" s="19">
        <f>'Client Info'!A2665</f>
        <v>0</v>
      </c>
      <c r="C2665" s="19" t="str">
        <f>(IF('Client Info'!M2665="","",(IF(YEARFRAC('Client Info'!M2665,Reference!$C$4)&lt;1,0,IF(AND(YEARFRAC('Client Info'!M2665,Reference!$C$4)&gt;=1,YEARFRAC('Client Info'!M2665,Reference!$C$4)&lt;=3),5,IF(AND(YEARFRAC('Client Info'!M2665,Reference!$C$4)&gt;=4,YEARFRAC('Client Info'!M2665,Reference!$C$4)&lt;=7),15,IF(YEARFRAC('Client Info'!M2665,Reference!$C$4)&gt;=8,25,IF(YEARFRAC('Client Info'!M2665,Reference!$C$4)=YEARFRAC('Client Info'!M2665,Reference!$C$4),0,0))))))))</f>
        <v/>
      </c>
      <c r="D2665" s="19">
        <f>IF(OR('Client Info'!J2665=Reference!$A$7),0,IF(OR(Reference!$A$5='Client Info'!J2665, 'Client Info'!J2665=Reference!$A$19,'Client Info'!J2665=Reference!$A$23,'Client Info'!J2665=Reference!$A$12),25, IF(OR('Client Info'!J2665=Reference!$A$6, 'Client Info'!J2665=Reference!$A$16),15, IF(OR('Client Info'!J2665=Reference!$A$4,'Client Info'!J2665=Reference!$A$13,'Client Info'!J2665=Reference!$A$17,),5,0))))</f>
        <v>0</v>
      </c>
      <c r="E2665" s="19">
        <f>IF('Client Info'!O2665&lt;Reference!$E$5,0,IF(AND('Client Info'!O2665&gt;=Reference!$E$5,'Client Info'!O2665&lt;Reference!$E$6),5,IF(AND('Client Info'!O2665&gt;=Reference!$E$6,'Client Info'!O2665&lt;Reference!$E$7),15,IF(Reference!$E$7&lt;='Client Info'!O2665,25))))</f>
        <v>0</v>
      </c>
      <c r="F2665" s="19">
        <f>IF(OR('Client Info'!R2665=Reference!$B$4,'Client Info'!R2665=Reference!$B$5,'Client Info'!R2665=Reference!$B$6),25,0)</f>
        <v>0</v>
      </c>
      <c r="G2665" s="19">
        <f t="shared" si="43"/>
        <v>0</v>
      </c>
      <c r="H2665" s="19">
        <v>0</v>
      </c>
    </row>
    <row r="2666" spans="2:8" x14ac:dyDescent="0.35">
      <c r="B2666" s="19">
        <f>'Client Info'!A2666</f>
        <v>0</v>
      </c>
      <c r="C2666" s="19" t="str">
        <f>(IF('Client Info'!M2666="","",(IF(YEARFRAC('Client Info'!M2666,Reference!$C$4)&lt;1,0,IF(AND(YEARFRAC('Client Info'!M2666,Reference!$C$4)&gt;=1,YEARFRAC('Client Info'!M2666,Reference!$C$4)&lt;=3),5,IF(AND(YEARFRAC('Client Info'!M2666,Reference!$C$4)&gt;=4,YEARFRAC('Client Info'!M2666,Reference!$C$4)&lt;=7),15,IF(YEARFRAC('Client Info'!M2666,Reference!$C$4)&gt;=8,25,IF(YEARFRAC('Client Info'!M2666,Reference!$C$4)=YEARFRAC('Client Info'!M2666,Reference!$C$4),0,0))))))))</f>
        <v/>
      </c>
      <c r="D2666" s="19">
        <f>IF(OR('Client Info'!J2666=Reference!$A$7),0,IF(OR(Reference!$A$5='Client Info'!J2666, 'Client Info'!J2666=Reference!$A$19,'Client Info'!J2666=Reference!$A$23,'Client Info'!J2666=Reference!$A$12),25, IF(OR('Client Info'!J2666=Reference!$A$6, 'Client Info'!J2666=Reference!$A$16),15, IF(OR('Client Info'!J2666=Reference!$A$4,'Client Info'!J2666=Reference!$A$13,'Client Info'!J2666=Reference!$A$17,),5,0))))</f>
        <v>0</v>
      </c>
      <c r="E2666" s="19">
        <f>IF('Client Info'!O2666&lt;Reference!$E$5,0,IF(AND('Client Info'!O2666&gt;=Reference!$E$5,'Client Info'!O2666&lt;Reference!$E$6),5,IF(AND('Client Info'!O2666&gt;=Reference!$E$6,'Client Info'!O2666&lt;Reference!$E$7),15,IF(Reference!$E$7&lt;='Client Info'!O2666,25))))</f>
        <v>0</v>
      </c>
      <c r="F2666" s="19">
        <f>IF(OR('Client Info'!R2666=Reference!$B$4,'Client Info'!R2666=Reference!$B$5,'Client Info'!R2666=Reference!$B$6),25,0)</f>
        <v>0</v>
      </c>
      <c r="G2666" s="19">
        <f t="shared" si="43"/>
        <v>0</v>
      </c>
      <c r="H2666" s="19">
        <v>0</v>
      </c>
    </row>
    <row r="2667" spans="2:8" x14ac:dyDescent="0.35">
      <c r="B2667" s="19">
        <f>'Client Info'!A2667</f>
        <v>0</v>
      </c>
      <c r="C2667" s="19" t="str">
        <f>(IF('Client Info'!M2667="","",(IF(YEARFRAC('Client Info'!M2667,Reference!$C$4)&lt;1,0,IF(AND(YEARFRAC('Client Info'!M2667,Reference!$C$4)&gt;=1,YEARFRAC('Client Info'!M2667,Reference!$C$4)&lt;=3),5,IF(AND(YEARFRAC('Client Info'!M2667,Reference!$C$4)&gt;=4,YEARFRAC('Client Info'!M2667,Reference!$C$4)&lt;=7),15,IF(YEARFRAC('Client Info'!M2667,Reference!$C$4)&gt;=8,25,IF(YEARFRAC('Client Info'!M2667,Reference!$C$4)=YEARFRAC('Client Info'!M2667,Reference!$C$4),0,0))))))))</f>
        <v/>
      </c>
      <c r="D2667" s="19">
        <f>IF(OR('Client Info'!J2667=Reference!$A$7),0,IF(OR(Reference!$A$5='Client Info'!J2667, 'Client Info'!J2667=Reference!$A$19,'Client Info'!J2667=Reference!$A$23,'Client Info'!J2667=Reference!$A$12),25, IF(OR('Client Info'!J2667=Reference!$A$6, 'Client Info'!J2667=Reference!$A$16),15, IF(OR('Client Info'!J2667=Reference!$A$4,'Client Info'!J2667=Reference!$A$13,'Client Info'!J2667=Reference!$A$17,),5,0))))</f>
        <v>0</v>
      </c>
      <c r="E2667" s="19">
        <f>IF('Client Info'!O2667&lt;Reference!$E$5,0,IF(AND('Client Info'!O2667&gt;=Reference!$E$5,'Client Info'!O2667&lt;Reference!$E$6),5,IF(AND('Client Info'!O2667&gt;=Reference!$E$6,'Client Info'!O2667&lt;Reference!$E$7),15,IF(Reference!$E$7&lt;='Client Info'!O2667,25))))</f>
        <v>0</v>
      </c>
      <c r="F2667" s="19">
        <f>IF(OR('Client Info'!R2667=Reference!$B$4,'Client Info'!R2667=Reference!$B$5,'Client Info'!R2667=Reference!$B$6),25,0)</f>
        <v>0</v>
      </c>
      <c r="G2667" s="19">
        <f t="shared" si="43"/>
        <v>0</v>
      </c>
      <c r="H2667" s="19">
        <v>0</v>
      </c>
    </row>
    <row r="2668" spans="2:8" x14ac:dyDescent="0.35">
      <c r="B2668" s="19">
        <f>'Client Info'!A2668</f>
        <v>0</v>
      </c>
      <c r="C2668" s="19" t="str">
        <f>(IF('Client Info'!M2668="","",(IF(YEARFRAC('Client Info'!M2668,Reference!$C$4)&lt;1,0,IF(AND(YEARFRAC('Client Info'!M2668,Reference!$C$4)&gt;=1,YEARFRAC('Client Info'!M2668,Reference!$C$4)&lt;=3),5,IF(AND(YEARFRAC('Client Info'!M2668,Reference!$C$4)&gt;=4,YEARFRAC('Client Info'!M2668,Reference!$C$4)&lt;=7),15,IF(YEARFRAC('Client Info'!M2668,Reference!$C$4)&gt;=8,25,IF(YEARFRAC('Client Info'!M2668,Reference!$C$4)=YEARFRAC('Client Info'!M2668,Reference!$C$4),0,0))))))))</f>
        <v/>
      </c>
      <c r="D2668" s="19">
        <f>IF(OR('Client Info'!J2668=Reference!$A$7),0,IF(OR(Reference!$A$5='Client Info'!J2668, 'Client Info'!J2668=Reference!$A$19,'Client Info'!J2668=Reference!$A$23,'Client Info'!J2668=Reference!$A$12),25, IF(OR('Client Info'!J2668=Reference!$A$6, 'Client Info'!J2668=Reference!$A$16),15, IF(OR('Client Info'!J2668=Reference!$A$4,'Client Info'!J2668=Reference!$A$13,'Client Info'!J2668=Reference!$A$17,),5,0))))</f>
        <v>0</v>
      </c>
      <c r="E2668" s="19">
        <f>IF('Client Info'!O2668&lt;Reference!$E$5,0,IF(AND('Client Info'!O2668&gt;=Reference!$E$5,'Client Info'!O2668&lt;Reference!$E$6),5,IF(AND('Client Info'!O2668&gt;=Reference!$E$6,'Client Info'!O2668&lt;Reference!$E$7),15,IF(Reference!$E$7&lt;='Client Info'!O2668,25))))</f>
        <v>0</v>
      </c>
      <c r="F2668" s="19">
        <f>IF(OR('Client Info'!R2668=Reference!$B$4,'Client Info'!R2668=Reference!$B$5,'Client Info'!R2668=Reference!$B$6),25,0)</f>
        <v>0</v>
      </c>
      <c r="G2668" s="19">
        <f t="shared" si="43"/>
        <v>0</v>
      </c>
      <c r="H2668" s="19">
        <v>0</v>
      </c>
    </row>
    <row r="2669" spans="2:8" x14ac:dyDescent="0.35">
      <c r="B2669" s="19">
        <f>'Client Info'!A2669</f>
        <v>0</v>
      </c>
      <c r="C2669" s="19" t="str">
        <f>(IF('Client Info'!M2669="","",(IF(YEARFRAC('Client Info'!M2669,Reference!$C$4)&lt;1,0,IF(AND(YEARFRAC('Client Info'!M2669,Reference!$C$4)&gt;=1,YEARFRAC('Client Info'!M2669,Reference!$C$4)&lt;=3),5,IF(AND(YEARFRAC('Client Info'!M2669,Reference!$C$4)&gt;=4,YEARFRAC('Client Info'!M2669,Reference!$C$4)&lt;=7),15,IF(YEARFRAC('Client Info'!M2669,Reference!$C$4)&gt;=8,25,IF(YEARFRAC('Client Info'!M2669,Reference!$C$4)=YEARFRAC('Client Info'!M2669,Reference!$C$4),0,0))))))))</f>
        <v/>
      </c>
      <c r="D2669" s="19">
        <f>IF(OR('Client Info'!J2669=Reference!$A$7),0,IF(OR(Reference!$A$5='Client Info'!J2669, 'Client Info'!J2669=Reference!$A$19,'Client Info'!J2669=Reference!$A$23,'Client Info'!J2669=Reference!$A$12),25, IF(OR('Client Info'!J2669=Reference!$A$6, 'Client Info'!J2669=Reference!$A$16),15, IF(OR('Client Info'!J2669=Reference!$A$4,'Client Info'!J2669=Reference!$A$13,'Client Info'!J2669=Reference!$A$17,),5,0))))</f>
        <v>0</v>
      </c>
      <c r="E2669" s="19">
        <f>IF('Client Info'!O2669&lt;Reference!$E$5,0,IF(AND('Client Info'!O2669&gt;=Reference!$E$5,'Client Info'!O2669&lt;Reference!$E$6),5,IF(AND('Client Info'!O2669&gt;=Reference!$E$6,'Client Info'!O2669&lt;Reference!$E$7),15,IF(Reference!$E$7&lt;='Client Info'!O2669,25))))</f>
        <v>0</v>
      </c>
      <c r="F2669" s="19">
        <f>IF(OR('Client Info'!R2669=Reference!$B$4,'Client Info'!R2669=Reference!$B$5,'Client Info'!R2669=Reference!$B$6),25,0)</f>
        <v>0</v>
      </c>
      <c r="G2669" s="19">
        <f t="shared" si="43"/>
        <v>0</v>
      </c>
      <c r="H2669" s="19">
        <v>0</v>
      </c>
    </row>
    <row r="2670" spans="2:8" x14ac:dyDescent="0.35">
      <c r="B2670" s="19">
        <f>'Client Info'!A2670</f>
        <v>0</v>
      </c>
      <c r="C2670" s="19" t="str">
        <f>(IF('Client Info'!M2670="","",(IF(YEARFRAC('Client Info'!M2670,Reference!$C$4)&lt;1,0,IF(AND(YEARFRAC('Client Info'!M2670,Reference!$C$4)&gt;=1,YEARFRAC('Client Info'!M2670,Reference!$C$4)&lt;=3),5,IF(AND(YEARFRAC('Client Info'!M2670,Reference!$C$4)&gt;=4,YEARFRAC('Client Info'!M2670,Reference!$C$4)&lt;=7),15,IF(YEARFRAC('Client Info'!M2670,Reference!$C$4)&gt;=8,25,IF(YEARFRAC('Client Info'!M2670,Reference!$C$4)=YEARFRAC('Client Info'!M2670,Reference!$C$4),0,0))))))))</f>
        <v/>
      </c>
      <c r="D2670" s="19">
        <f>IF(OR('Client Info'!J2670=Reference!$A$7),0,IF(OR(Reference!$A$5='Client Info'!J2670, 'Client Info'!J2670=Reference!$A$19,'Client Info'!J2670=Reference!$A$23,'Client Info'!J2670=Reference!$A$12),25, IF(OR('Client Info'!J2670=Reference!$A$6, 'Client Info'!J2670=Reference!$A$16),15, IF(OR('Client Info'!J2670=Reference!$A$4,'Client Info'!J2670=Reference!$A$13,'Client Info'!J2670=Reference!$A$17,),5,0))))</f>
        <v>0</v>
      </c>
      <c r="E2670" s="19">
        <f>IF('Client Info'!O2670&lt;Reference!$E$5,0,IF(AND('Client Info'!O2670&gt;=Reference!$E$5,'Client Info'!O2670&lt;Reference!$E$6),5,IF(AND('Client Info'!O2670&gt;=Reference!$E$6,'Client Info'!O2670&lt;Reference!$E$7),15,IF(Reference!$E$7&lt;='Client Info'!O2670,25))))</f>
        <v>0</v>
      </c>
      <c r="F2670" s="19">
        <f>IF(OR('Client Info'!R2670=Reference!$B$4,'Client Info'!R2670=Reference!$B$5,'Client Info'!R2670=Reference!$B$6),25,0)</f>
        <v>0</v>
      </c>
      <c r="G2670" s="19">
        <f t="shared" si="43"/>
        <v>0</v>
      </c>
      <c r="H2670" s="19">
        <v>0</v>
      </c>
    </row>
    <row r="2671" spans="2:8" x14ac:dyDescent="0.35">
      <c r="B2671" s="19">
        <f>'Client Info'!A2671</f>
        <v>0</v>
      </c>
      <c r="C2671" s="19" t="str">
        <f>(IF('Client Info'!M2671="","",(IF(YEARFRAC('Client Info'!M2671,Reference!$C$4)&lt;1,0,IF(AND(YEARFRAC('Client Info'!M2671,Reference!$C$4)&gt;=1,YEARFRAC('Client Info'!M2671,Reference!$C$4)&lt;=3),5,IF(AND(YEARFRAC('Client Info'!M2671,Reference!$C$4)&gt;=4,YEARFRAC('Client Info'!M2671,Reference!$C$4)&lt;=7),15,IF(YEARFRAC('Client Info'!M2671,Reference!$C$4)&gt;=8,25,IF(YEARFRAC('Client Info'!M2671,Reference!$C$4)=YEARFRAC('Client Info'!M2671,Reference!$C$4),0,0))))))))</f>
        <v/>
      </c>
      <c r="D2671" s="19">
        <f>IF(OR('Client Info'!J2671=Reference!$A$7),0,IF(OR(Reference!$A$5='Client Info'!J2671, 'Client Info'!J2671=Reference!$A$19,'Client Info'!J2671=Reference!$A$23,'Client Info'!J2671=Reference!$A$12),25, IF(OR('Client Info'!J2671=Reference!$A$6, 'Client Info'!J2671=Reference!$A$16),15, IF(OR('Client Info'!J2671=Reference!$A$4,'Client Info'!J2671=Reference!$A$13,'Client Info'!J2671=Reference!$A$17,),5,0))))</f>
        <v>0</v>
      </c>
      <c r="E2671" s="19">
        <f>IF('Client Info'!O2671&lt;Reference!$E$5,0,IF(AND('Client Info'!O2671&gt;=Reference!$E$5,'Client Info'!O2671&lt;Reference!$E$6),5,IF(AND('Client Info'!O2671&gt;=Reference!$E$6,'Client Info'!O2671&lt;Reference!$E$7),15,IF(Reference!$E$7&lt;='Client Info'!O2671,25))))</f>
        <v>0</v>
      </c>
      <c r="F2671" s="19">
        <f>IF(OR('Client Info'!R2671=Reference!$B$4,'Client Info'!R2671=Reference!$B$5,'Client Info'!R2671=Reference!$B$6),25,0)</f>
        <v>0</v>
      </c>
      <c r="G2671" s="19">
        <f t="shared" si="43"/>
        <v>0</v>
      </c>
      <c r="H2671" s="19">
        <v>0</v>
      </c>
    </row>
    <row r="2672" spans="2:8" x14ac:dyDescent="0.35">
      <c r="B2672" s="19">
        <f>'Client Info'!A2672</f>
        <v>0</v>
      </c>
      <c r="C2672" s="19" t="str">
        <f>(IF('Client Info'!M2672="","",(IF(YEARFRAC('Client Info'!M2672,Reference!$C$4)&lt;1,0,IF(AND(YEARFRAC('Client Info'!M2672,Reference!$C$4)&gt;=1,YEARFRAC('Client Info'!M2672,Reference!$C$4)&lt;=3),5,IF(AND(YEARFRAC('Client Info'!M2672,Reference!$C$4)&gt;=4,YEARFRAC('Client Info'!M2672,Reference!$C$4)&lt;=7),15,IF(YEARFRAC('Client Info'!M2672,Reference!$C$4)&gt;=8,25,IF(YEARFRAC('Client Info'!M2672,Reference!$C$4)=YEARFRAC('Client Info'!M2672,Reference!$C$4),0,0))))))))</f>
        <v/>
      </c>
      <c r="D2672" s="19">
        <f>IF(OR('Client Info'!J2672=Reference!$A$7),0,IF(OR(Reference!$A$5='Client Info'!J2672, 'Client Info'!J2672=Reference!$A$19,'Client Info'!J2672=Reference!$A$23,'Client Info'!J2672=Reference!$A$12),25, IF(OR('Client Info'!J2672=Reference!$A$6, 'Client Info'!J2672=Reference!$A$16),15, IF(OR('Client Info'!J2672=Reference!$A$4,'Client Info'!J2672=Reference!$A$13,'Client Info'!J2672=Reference!$A$17,),5,0))))</f>
        <v>0</v>
      </c>
      <c r="E2672" s="19">
        <f>IF('Client Info'!O2672&lt;Reference!$E$5,0,IF(AND('Client Info'!O2672&gt;=Reference!$E$5,'Client Info'!O2672&lt;Reference!$E$6),5,IF(AND('Client Info'!O2672&gt;=Reference!$E$6,'Client Info'!O2672&lt;Reference!$E$7),15,IF(Reference!$E$7&lt;='Client Info'!O2672,25))))</f>
        <v>0</v>
      </c>
      <c r="F2672" s="19">
        <f>IF(OR('Client Info'!R2672=Reference!$B$4,'Client Info'!R2672=Reference!$B$5,'Client Info'!R2672=Reference!$B$6),25,0)</f>
        <v>0</v>
      </c>
      <c r="G2672" s="19">
        <f t="shared" si="43"/>
        <v>0</v>
      </c>
      <c r="H2672" s="19">
        <v>0</v>
      </c>
    </row>
    <row r="2673" spans="2:8" x14ac:dyDescent="0.35">
      <c r="B2673" s="19">
        <f>'Client Info'!A2673</f>
        <v>0</v>
      </c>
      <c r="C2673" s="19" t="str">
        <f>(IF('Client Info'!M2673="","",(IF(YEARFRAC('Client Info'!M2673,Reference!$C$4)&lt;1,0,IF(AND(YEARFRAC('Client Info'!M2673,Reference!$C$4)&gt;=1,YEARFRAC('Client Info'!M2673,Reference!$C$4)&lt;=3),5,IF(AND(YEARFRAC('Client Info'!M2673,Reference!$C$4)&gt;=4,YEARFRAC('Client Info'!M2673,Reference!$C$4)&lt;=7),15,IF(YEARFRAC('Client Info'!M2673,Reference!$C$4)&gt;=8,25,IF(YEARFRAC('Client Info'!M2673,Reference!$C$4)=YEARFRAC('Client Info'!M2673,Reference!$C$4),0,0))))))))</f>
        <v/>
      </c>
      <c r="D2673" s="19">
        <f>IF(OR('Client Info'!J2673=Reference!$A$7),0,IF(OR(Reference!$A$5='Client Info'!J2673, 'Client Info'!J2673=Reference!$A$19,'Client Info'!J2673=Reference!$A$23,'Client Info'!J2673=Reference!$A$12),25, IF(OR('Client Info'!J2673=Reference!$A$6, 'Client Info'!J2673=Reference!$A$16),15, IF(OR('Client Info'!J2673=Reference!$A$4,'Client Info'!J2673=Reference!$A$13,'Client Info'!J2673=Reference!$A$17,),5,0))))</f>
        <v>0</v>
      </c>
      <c r="E2673" s="19">
        <f>IF('Client Info'!O2673&lt;Reference!$E$5,0,IF(AND('Client Info'!O2673&gt;=Reference!$E$5,'Client Info'!O2673&lt;Reference!$E$6),5,IF(AND('Client Info'!O2673&gt;=Reference!$E$6,'Client Info'!O2673&lt;Reference!$E$7),15,IF(Reference!$E$7&lt;='Client Info'!O2673,25))))</f>
        <v>0</v>
      </c>
      <c r="F2673" s="19">
        <f>IF(OR('Client Info'!R2673=Reference!$B$4,'Client Info'!R2673=Reference!$B$5,'Client Info'!R2673=Reference!$B$6),25,0)</f>
        <v>0</v>
      </c>
      <c r="G2673" s="19">
        <f t="shared" si="43"/>
        <v>0</v>
      </c>
      <c r="H2673" s="19">
        <v>0</v>
      </c>
    </row>
    <row r="2674" spans="2:8" x14ac:dyDescent="0.35">
      <c r="B2674" s="19">
        <f>'Client Info'!A2674</f>
        <v>0</v>
      </c>
      <c r="C2674" s="19" t="str">
        <f>(IF('Client Info'!M2674="","",(IF(YEARFRAC('Client Info'!M2674,Reference!$C$4)&lt;1,0,IF(AND(YEARFRAC('Client Info'!M2674,Reference!$C$4)&gt;=1,YEARFRAC('Client Info'!M2674,Reference!$C$4)&lt;=3),5,IF(AND(YEARFRAC('Client Info'!M2674,Reference!$C$4)&gt;=4,YEARFRAC('Client Info'!M2674,Reference!$C$4)&lt;=7),15,IF(YEARFRAC('Client Info'!M2674,Reference!$C$4)&gt;=8,25,IF(YEARFRAC('Client Info'!M2674,Reference!$C$4)=YEARFRAC('Client Info'!M2674,Reference!$C$4),0,0))))))))</f>
        <v/>
      </c>
      <c r="D2674" s="19">
        <f>IF(OR('Client Info'!J2674=Reference!$A$7),0,IF(OR(Reference!$A$5='Client Info'!J2674, 'Client Info'!J2674=Reference!$A$19,'Client Info'!J2674=Reference!$A$23,'Client Info'!J2674=Reference!$A$12),25, IF(OR('Client Info'!J2674=Reference!$A$6, 'Client Info'!J2674=Reference!$A$16),15, IF(OR('Client Info'!J2674=Reference!$A$4,'Client Info'!J2674=Reference!$A$13,'Client Info'!J2674=Reference!$A$17,),5,0))))</f>
        <v>0</v>
      </c>
      <c r="E2674" s="19">
        <f>IF('Client Info'!O2674&lt;Reference!$E$5,0,IF(AND('Client Info'!O2674&gt;=Reference!$E$5,'Client Info'!O2674&lt;Reference!$E$6),5,IF(AND('Client Info'!O2674&gt;=Reference!$E$6,'Client Info'!O2674&lt;Reference!$E$7),15,IF(Reference!$E$7&lt;='Client Info'!O2674,25))))</f>
        <v>0</v>
      </c>
      <c r="F2674" s="19">
        <f>IF(OR('Client Info'!R2674=Reference!$B$4,'Client Info'!R2674=Reference!$B$5,'Client Info'!R2674=Reference!$B$6),25,0)</f>
        <v>0</v>
      </c>
      <c r="G2674" s="19">
        <f t="shared" si="43"/>
        <v>0</v>
      </c>
      <c r="H2674" s="19">
        <v>0</v>
      </c>
    </row>
    <row r="2675" spans="2:8" x14ac:dyDescent="0.35">
      <c r="B2675" s="19">
        <f>'Client Info'!A2675</f>
        <v>0</v>
      </c>
      <c r="C2675" s="19" t="str">
        <f>(IF('Client Info'!M2675="","",(IF(YEARFRAC('Client Info'!M2675,Reference!$C$4)&lt;1,0,IF(AND(YEARFRAC('Client Info'!M2675,Reference!$C$4)&gt;=1,YEARFRAC('Client Info'!M2675,Reference!$C$4)&lt;=3),5,IF(AND(YEARFRAC('Client Info'!M2675,Reference!$C$4)&gt;=4,YEARFRAC('Client Info'!M2675,Reference!$C$4)&lt;=7),15,IF(YEARFRAC('Client Info'!M2675,Reference!$C$4)&gt;=8,25,IF(YEARFRAC('Client Info'!M2675,Reference!$C$4)=YEARFRAC('Client Info'!M2675,Reference!$C$4),0,0))))))))</f>
        <v/>
      </c>
      <c r="D2675" s="19">
        <f>IF(OR('Client Info'!J2675=Reference!$A$7),0,IF(OR(Reference!$A$5='Client Info'!J2675, 'Client Info'!J2675=Reference!$A$19,'Client Info'!J2675=Reference!$A$23,'Client Info'!J2675=Reference!$A$12),25, IF(OR('Client Info'!J2675=Reference!$A$6, 'Client Info'!J2675=Reference!$A$16),15, IF(OR('Client Info'!J2675=Reference!$A$4,'Client Info'!J2675=Reference!$A$13,'Client Info'!J2675=Reference!$A$17,),5,0))))</f>
        <v>0</v>
      </c>
      <c r="E2675" s="19">
        <f>IF('Client Info'!O2675&lt;Reference!$E$5,0,IF(AND('Client Info'!O2675&gt;=Reference!$E$5,'Client Info'!O2675&lt;Reference!$E$6),5,IF(AND('Client Info'!O2675&gt;=Reference!$E$6,'Client Info'!O2675&lt;Reference!$E$7),15,IF(Reference!$E$7&lt;='Client Info'!O2675,25))))</f>
        <v>0</v>
      </c>
      <c r="F2675" s="19">
        <f>IF(OR('Client Info'!R2675=Reference!$B$4,'Client Info'!R2675=Reference!$B$5,'Client Info'!R2675=Reference!$B$6),25,0)</f>
        <v>0</v>
      </c>
      <c r="G2675" s="19">
        <f t="shared" si="43"/>
        <v>0</v>
      </c>
      <c r="H2675" s="19">
        <v>0</v>
      </c>
    </row>
    <row r="2676" spans="2:8" x14ac:dyDescent="0.35">
      <c r="B2676" s="19">
        <f>'Client Info'!A2676</f>
        <v>0</v>
      </c>
      <c r="C2676" s="19" t="str">
        <f>(IF('Client Info'!M2676="","",(IF(YEARFRAC('Client Info'!M2676,Reference!$C$4)&lt;1,0,IF(AND(YEARFRAC('Client Info'!M2676,Reference!$C$4)&gt;=1,YEARFRAC('Client Info'!M2676,Reference!$C$4)&lt;=3),5,IF(AND(YEARFRAC('Client Info'!M2676,Reference!$C$4)&gt;=4,YEARFRAC('Client Info'!M2676,Reference!$C$4)&lt;=7),15,IF(YEARFRAC('Client Info'!M2676,Reference!$C$4)&gt;=8,25,IF(YEARFRAC('Client Info'!M2676,Reference!$C$4)=YEARFRAC('Client Info'!M2676,Reference!$C$4),0,0))))))))</f>
        <v/>
      </c>
      <c r="D2676" s="19">
        <f>IF(OR('Client Info'!J2676=Reference!$A$7),0,IF(OR(Reference!$A$5='Client Info'!J2676, 'Client Info'!J2676=Reference!$A$19,'Client Info'!J2676=Reference!$A$23,'Client Info'!J2676=Reference!$A$12),25, IF(OR('Client Info'!J2676=Reference!$A$6, 'Client Info'!J2676=Reference!$A$16),15, IF(OR('Client Info'!J2676=Reference!$A$4,'Client Info'!J2676=Reference!$A$13,'Client Info'!J2676=Reference!$A$17,),5,0))))</f>
        <v>0</v>
      </c>
      <c r="E2676" s="19">
        <f>IF('Client Info'!O2676&lt;Reference!$E$5,0,IF(AND('Client Info'!O2676&gt;=Reference!$E$5,'Client Info'!O2676&lt;Reference!$E$6),5,IF(AND('Client Info'!O2676&gt;=Reference!$E$6,'Client Info'!O2676&lt;Reference!$E$7),15,IF(Reference!$E$7&lt;='Client Info'!O2676,25))))</f>
        <v>0</v>
      </c>
      <c r="F2676" s="19">
        <f>IF(OR('Client Info'!R2676=Reference!$B$4,'Client Info'!R2676=Reference!$B$5,'Client Info'!R2676=Reference!$B$6),25,0)</f>
        <v>0</v>
      </c>
      <c r="G2676" s="19">
        <f t="shared" si="43"/>
        <v>0</v>
      </c>
      <c r="H2676" s="19">
        <v>0</v>
      </c>
    </row>
    <row r="2677" spans="2:8" x14ac:dyDescent="0.35">
      <c r="B2677" s="19">
        <f>'Client Info'!A2677</f>
        <v>0</v>
      </c>
      <c r="C2677" s="19" t="str">
        <f>(IF('Client Info'!M2677="","",(IF(YEARFRAC('Client Info'!M2677,Reference!$C$4)&lt;1,0,IF(AND(YEARFRAC('Client Info'!M2677,Reference!$C$4)&gt;=1,YEARFRAC('Client Info'!M2677,Reference!$C$4)&lt;=3),5,IF(AND(YEARFRAC('Client Info'!M2677,Reference!$C$4)&gt;=4,YEARFRAC('Client Info'!M2677,Reference!$C$4)&lt;=7),15,IF(YEARFRAC('Client Info'!M2677,Reference!$C$4)&gt;=8,25,IF(YEARFRAC('Client Info'!M2677,Reference!$C$4)=YEARFRAC('Client Info'!M2677,Reference!$C$4),0,0))))))))</f>
        <v/>
      </c>
      <c r="D2677" s="19">
        <f>IF(OR('Client Info'!J2677=Reference!$A$7),0,IF(OR(Reference!$A$5='Client Info'!J2677, 'Client Info'!J2677=Reference!$A$19,'Client Info'!J2677=Reference!$A$23,'Client Info'!J2677=Reference!$A$12),25, IF(OR('Client Info'!J2677=Reference!$A$6, 'Client Info'!J2677=Reference!$A$16),15, IF(OR('Client Info'!J2677=Reference!$A$4,'Client Info'!J2677=Reference!$A$13,'Client Info'!J2677=Reference!$A$17,),5,0))))</f>
        <v>0</v>
      </c>
      <c r="E2677" s="19">
        <f>IF('Client Info'!O2677&lt;Reference!$E$5,0,IF(AND('Client Info'!O2677&gt;=Reference!$E$5,'Client Info'!O2677&lt;Reference!$E$6),5,IF(AND('Client Info'!O2677&gt;=Reference!$E$6,'Client Info'!O2677&lt;Reference!$E$7),15,IF(Reference!$E$7&lt;='Client Info'!O2677,25))))</f>
        <v>0</v>
      </c>
      <c r="F2677" s="19">
        <f>IF(OR('Client Info'!R2677=Reference!$B$4,'Client Info'!R2677=Reference!$B$5,'Client Info'!R2677=Reference!$B$6),25,0)</f>
        <v>0</v>
      </c>
      <c r="G2677" s="19">
        <f t="shared" si="43"/>
        <v>0</v>
      </c>
      <c r="H2677" s="19">
        <v>0</v>
      </c>
    </row>
    <row r="2678" spans="2:8" x14ac:dyDescent="0.35">
      <c r="B2678" s="19">
        <f>'Client Info'!A2678</f>
        <v>0</v>
      </c>
      <c r="C2678" s="19" t="str">
        <f>(IF('Client Info'!M2678="","",(IF(YEARFRAC('Client Info'!M2678,Reference!$C$4)&lt;1,0,IF(AND(YEARFRAC('Client Info'!M2678,Reference!$C$4)&gt;=1,YEARFRAC('Client Info'!M2678,Reference!$C$4)&lt;=3),5,IF(AND(YEARFRAC('Client Info'!M2678,Reference!$C$4)&gt;=4,YEARFRAC('Client Info'!M2678,Reference!$C$4)&lt;=7),15,IF(YEARFRAC('Client Info'!M2678,Reference!$C$4)&gt;=8,25,IF(YEARFRAC('Client Info'!M2678,Reference!$C$4)=YEARFRAC('Client Info'!M2678,Reference!$C$4),0,0))))))))</f>
        <v/>
      </c>
      <c r="D2678" s="19">
        <f>IF(OR('Client Info'!J2678=Reference!$A$7),0,IF(OR(Reference!$A$5='Client Info'!J2678, 'Client Info'!J2678=Reference!$A$19,'Client Info'!J2678=Reference!$A$23,'Client Info'!J2678=Reference!$A$12),25, IF(OR('Client Info'!J2678=Reference!$A$6, 'Client Info'!J2678=Reference!$A$16),15, IF(OR('Client Info'!J2678=Reference!$A$4,'Client Info'!J2678=Reference!$A$13,'Client Info'!J2678=Reference!$A$17,),5,0))))</f>
        <v>0</v>
      </c>
      <c r="E2678" s="19">
        <f>IF('Client Info'!O2678&lt;Reference!$E$5,0,IF(AND('Client Info'!O2678&gt;=Reference!$E$5,'Client Info'!O2678&lt;Reference!$E$6),5,IF(AND('Client Info'!O2678&gt;=Reference!$E$6,'Client Info'!O2678&lt;Reference!$E$7),15,IF(Reference!$E$7&lt;='Client Info'!O2678,25))))</f>
        <v>0</v>
      </c>
      <c r="F2678" s="19">
        <f>IF(OR('Client Info'!R2678=Reference!$B$4,'Client Info'!R2678=Reference!$B$5,'Client Info'!R2678=Reference!$B$6),25,0)</f>
        <v>0</v>
      </c>
      <c r="G2678" s="19">
        <f t="shared" si="43"/>
        <v>0</v>
      </c>
      <c r="H2678" s="19">
        <v>0</v>
      </c>
    </row>
    <row r="2679" spans="2:8" x14ac:dyDescent="0.35">
      <c r="B2679" s="19">
        <f>'Client Info'!A2679</f>
        <v>0</v>
      </c>
      <c r="C2679" s="19" t="str">
        <f>(IF('Client Info'!M2679="","",(IF(YEARFRAC('Client Info'!M2679,Reference!$C$4)&lt;1,0,IF(AND(YEARFRAC('Client Info'!M2679,Reference!$C$4)&gt;=1,YEARFRAC('Client Info'!M2679,Reference!$C$4)&lt;=3),5,IF(AND(YEARFRAC('Client Info'!M2679,Reference!$C$4)&gt;=4,YEARFRAC('Client Info'!M2679,Reference!$C$4)&lt;=7),15,IF(YEARFRAC('Client Info'!M2679,Reference!$C$4)&gt;=8,25,IF(YEARFRAC('Client Info'!M2679,Reference!$C$4)=YEARFRAC('Client Info'!M2679,Reference!$C$4),0,0))))))))</f>
        <v/>
      </c>
      <c r="D2679" s="19">
        <f>IF(OR('Client Info'!J2679=Reference!$A$7),0,IF(OR(Reference!$A$5='Client Info'!J2679, 'Client Info'!J2679=Reference!$A$19,'Client Info'!J2679=Reference!$A$23,'Client Info'!J2679=Reference!$A$12),25, IF(OR('Client Info'!J2679=Reference!$A$6, 'Client Info'!J2679=Reference!$A$16),15, IF(OR('Client Info'!J2679=Reference!$A$4,'Client Info'!J2679=Reference!$A$13,'Client Info'!J2679=Reference!$A$17,),5,0))))</f>
        <v>0</v>
      </c>
      <c r="E2679" s="19">
        <f>IF('Client Info'!O2679&lt;Reference!$E$5,0,IF(AND('Client Info'!O2679&gt;=Reference!$E$5,'Client Info'!O2679&lt;Reference!$E$6),5,IF(AND('Client Info'!O2679&gt;=Reference!$E$6,'Client Info'!O2679&lt;Reference!$E$7),15,IF(Reference!$E$7&lt;='Client Info'!O2679,25))))</f>
        <v>0</v>
      </c>
      <c r="F2679" s="19">
        <f>IF(OR('Client Info'!R2679=Reference!$B$4,'Client Info'!R2679=Reference!$B$5,'Client Info'!R2679=Reference!$B$6),25,0)</f>
        <v>0</v>
      </c>
      <c r="G2679" s="19">
        <f t="shared" si="43"/>
        <v>0</v>
      </c>
      <c r="H2679" s="19">
        <v>0</v>
      </c>
    </row>
    <row r="2680" spans="2:8" x14ac:dyDescent="0.35">
      <c r="B2680" s="19">
        <f>'Client Info'!A2680</f>
        <v>0</v>
      </c>
      <c r="C2680" s="19" t="str">
        <f>(IF('Client Info'!M2680="","",(IF(YEARFRAC('Client Info'!M2680,Reference!$C$4)&lt;1,0,IF(AND(YEARFRAC('Client Info'!M2680,Reference!$C$4)&gt;=1,YEARFRAC('Client Info'!M2680,Reference!$C$4)&lt;=3),5,IF(AND(YEARFRAC('Client Info'!M2680,Reference!$C$4)&gt;=4,YEARFRAC('Client Info'!M2680,Reference!$C$4)&lt;=7),15,IF(YEARFRAC('Client Info'!M2680,Reference!$C$4)&gt;=8,25,IF(YEARFRAC('Client Info'!M2680,Reference!$C$4)=YEARFRAC('Client Info'!M2680,Reference!$C$4),0,0))))))))</f>
        <v/>
      </c>
      <c r="D2680" s="19">
        <f>IF(OR('Client Info'!J2680=Reference!$A$7),0,IF(OR(Reference!$A$5='Client Info'!J2680, 'Client Info'!J2680=Reference!$A$19,'Client Info'!J2680=Reference!$A$23,'Client Info'!J2680=Reference!$A$12),25, IF(OR('Client Info'!J2680=Reference!$A$6, 'Client Info'!J2680=Reference!$A$16),15, IF(OR('Client Info'!J2680=Reference!$A$4,'Client Info'!J2680=Reference!$A$13,'Client Info'!J2680=Reference!$A$17,),5,0))))</f>
        <v>0</v>
      </c>
      <c r="E2680" s="19">
        <f>IF('Client Info'!O2680&lt;Reference!$E$5,0,IF(AND('Client Info'!O2680&gt;=Reference!$E$5,'Client Info'!O2680&lt;Reference!$E$6),5,IF(AND('Client Info'!O2680&gt;=Reference!$E$6,'Client Info'!O2680&lt;Reference!$E$7),15,IF(Reference!$E$7&lt;='Client Info'!O2680,25))))</f>
        <v>0</v>
      </c>
      <c r="F2680" s="19">
        <f>IF(OR('Client Info'!R2680=Reference!$B$4,'Client Info'!R2680=Reference!$B$5,'Client Info'!R2680=Reference!$B$6),25,0)</f>
        <v>0</v>
      </c>
      <c r="G2680" s="19">
        <f t="shared" si="43"/>
        <v>0</v>
      </c>
      <c r="H2680" s="19">
        <v>0</v>
      </c>
    </row>
    <row r="2681" spans="2:8" x14ac:dyDescent="0.35">
      <c r="B2681" s="19">
        <f>'Client Info'!A2681</f>
        <v>0</v>
      </c>
      <c r="C2681" s="19" t="str">
        <f>(IF('Client Info'!M2681="","",(IF(YEARFRAC('Client Info'!M2681,Reference!$C$4)&lt;1,0,IF(AND(YEARFRAC('Client Info'!M2681,Reference!$C$4)&gt;=1,YEARFRAC('Client Info'!M2681,Reference!$C$4)&lt;=3),5,IF(AND(YEARFRAC('Client Info'!M2681,Reference!$C$4)&gt;=4,YEARFRAC('Client Info'!M2681,Reference!$C$4)&lt;=7),15,IF(YEARFRAC('Client Info'!M2681,Reference!$C$4)&gt;=8,25,IF(YEARFRAC('Client Info'!M2681,Reference!$C$4)=YEARFRAC('Client Info'!M2681,Reference!$C$4),0,0))))))))</f>
        <v/>
      </c>
      <c r="D2681" s="19">
        <f>IF(OR('Client Info'!J2681=Reference!$A$7),0,IF(OR(Reference!$A$5='Client Info'!J2681, 'Client Info'!J2681=Reference!$A$19,'Client Info'!J2681=Reference!$A$23,'Client Info'!J2681=Reference!$A$12),25, IF(OR('Client Info'!J2681=Reference!$A$6, 'Client Info'!J2681=Reference!$A$16),15, IF(OR('Client Info'!J2681=Reference!$A$4,'Client Info'!J2681=Reference!$A$13,'Client Info'!J2681=Reference!$A$17,),5,0))))</f>
        <v>0</v>
      </c>
      <c r="E2681" s="19">
        <f>IF('Client Info'!O2681&lt;Reference!$E$5,0,IF(AND('Client Info'!O2681&gt;=Reference!$E$5,'Client Info'!O2681&lt;Reference!$E$6),5,IF(AND('Client Info'!O2681&gt;=Reference!$E$6,'Client Info'!O2681&lt;Reference!$E$7),15,IF(Reference!$E$7&lt;='Client Info'!O2681,25))))</f>
        <v>0</v>
      </c>
      <c r="F2681" s="19">
        <f>IF(OR('Client Info'!R2681=Reference!$B$4,'Client Info'!R2681=Reference!$B$5,'Client Info'!R2681=Reference!$B$6),25,0)</f>
        <v>0</v>
      </c>
      <c r="G2681" s="19">
        <f t="shared" si="43"/>
        <v>0</v>
      </c>
      <c r="H2681" s="19">
        <v>0</v>
      </c>
    </row>
    <row r="2682" spans="2:8" x14ac:dyDescent="0.35">
      <c r="B2682" s="19">
        <f>'Client Info'!A2682</f>
        <v>0</v>
      </c>
      <c r="C2682" s="19" t="str">
        <f>(IF('Client Info'!M2682="","",(IF(YEARFRAC('Client Info'!M2682,Reference!$C$4)&lt;1,0,IF(AND(YEARFRAC('Client Info'!M2682,Reference!$C$4)&gt;=1,YEARFRAC('Client Info'!M2682,Reference!$C$4)&lt;=3),5,IF(AND(YEARFRAC('Client Info'!M2682,Reference!$C$4)&gt;=4,YEARFRAC('Client Info'!M2682,Reference!$C$4)&lt;=7),15,IF(YEARFRAC('Client Info'!M2682,Reference!$C$4)&gt;=8,25,IF(YEARFRAC('Client Info'!M2682,Reference!$C$4)=YEARFRAC('Client Info'!M2682,Reference!$C$4),0,0))))))))</f>
        <v/>
      </c>
      <c r="D2682" s="19">
        <f>IF(OR('Client Info'!J2682=Reference!$A$7),0,IF(OR(Reference!$A$5='Client Info'!J2682, 'Client Info'!J2682=Reference!$A$19,'Client Info'!J2682=Reference!$A$23,'Client Info'!J2682=Reference!$A$12),25, IF(OR('Client Info'!J2682=Reference!$A$6, 'Client Info'!J2682=Reference!$A$16),15, IF(OR('Client Info'!J2682=Reference!$A$4,'Client Info'!J2682=Reference!$A$13,'Client Info'!J2682=Reference!$A$17,),5,0))))</f>
        <v>0</v>
      </c>
      <c r="E2682" s="19">
        <f>IF('Client Info'!O2682&lt;Reference!$E$5,0,IF(AND('Client Info'!O2682&gt;=Reference!$E$5,'Client Info'!O2682&lt;Reference!$E$6),5,IF(AND('Client Info'!O2682&gt;=Reference!$E$6,'Client Info'!O2682&lt;Reference!$E$7),15,IF(Reference!$E$7&lt;='Client Info'!O2682,25))))</f>
        <v>0</v>
      </c>
      <c r="F2682" s="19">
        <f>IF(OR('Client Info'!R2682=Reference!$B$4,'Client Info'!R2682=Reference!$B$5,'Client Info'!R2682=Reference!$B$6),25,0)</f>
        <v>0</v>
      </c>
      <c r="G2682" s="19">
        <f t="shared" si="43"/>
        <v>0</v>
      </c>
      <c r="H2682" s="19">
        <v>0</v>
      </c>
    </row>
    <row r="2683" spans="2:8" x14ac:dyDescent="0.35">
      <c r="B2683" s="19">
        <f>'Client Info'!A2683</f>
        <v>0</v>
      </c>
      <c r="C2683" s="19" t="str">
        <f>(IF('Client Info'!M2683="","",(IF(YEARFRAC('Client Info'!M2683,Reference!$C$4)&lt;1,0,IF(AND(YEARFRAC('Client Info'!M2683,Reference!$C$4)&gt;=1,YEARFRAC('Client Info'!M2683,Reference!$C$4)&lt;=3),5,IF(AND(YEARFRAC('Client Info'!M2683,Reference!$C$4)&gt;=4,YEARFRAC('Client Info'!M2683,Reference!$C$4)&lt;=7),15,IF(YEARFRAC('Client Info'!M2683,Reference!$C$4)&gt;=8,25,IF(YEARFRAC('Client Info'!M2683,Reference!$C$4)=YEARFRAC('Client Info'!M2683,Reference!$C$4),0,0))))))))</f>
        <v/>
      </c>
      <c r="D2683" s="19">
        <f>IF(OR('Client Info'!J2683=Reference!$A$7),0,IF(OR(Reference!$A$5='Client Info'!J2683, 'Client Info'!J2683=Reference!$A$19,'Client Info'!J2683=Reference!$A$23,'Client Info'!J2683=Reference!$A$12),25, IF(OR('Client Info'!J2683=Reference!$A$6, 'Client Info'!J2683=Reference!$A$16),15, IF(OR('Client Info'!J2683=Reference!$A$4,'Client Info'!J2683=Reference!$A$13,'Client Info'!J2683=Reference!$A$17,),5,0))))</f>
        <v>0</v>
      </c>
      <c r="E2683" s="19">
        <f>IF('Client Info'!O2683&lt;Reference!$E$5,0,IF(AND('Client Info'!O2683&gt;=Reference!$E$5,'Client Info'!O2683&lt;Reference!$E$6),5,IF(AND('Client Info'!O2683&gt;=Reference!$E$6,'Client Info'!O2683&lt;Reference!$E$7),15,IF(Reference!$E$7&lt;='Client Info'!O2683,25))))</f>
        <v>0</v>
      </c>
      <c r="F2683" s="19">
        <f>IF(OR('Client Info'!R2683=Reference!$B$4,'Client Info'!R2683=Reference!$B$5,'Client Info'!R2683=Reference!$B$6),25,0)</f>
        <v>0</v>
      </c>
      <c r="G2683" s="19">
        <f t="shared" si="43"/>
        <v>0</v>
      </c>
      <c r="H2683" s="19">
        <v>0</v>
      </c>
    </row>
    <row r="2684" spans="2:8" x14ac:dyDescent="0.35">
      <c r="B2684" s="19">
        <f>'Client Info'!A2684</f>
        <v>0</v>
      </c>
      <c r="C2684" s="19" t="str">
        <f>(IF('Client Info'!M2684="","",(IF(YEARFRAC('Client Info'!M2684,Reference!$C$4)&lt;1,0,IF(AND(YEARFRAC('Client Info'!M2684,Reference!$C$4)&gt;=1,YEARFRAC('Client Info'!M2684,Reference!$C$4)&lt;=3),5,IF(AND(YEARFRAC('Client Info'!M2684,Reference!$C$4)&gt;=4,YEARFRAC('Client Info'!M2684,Reference!$C$4)&lt;=7),15,IF(YEARFRAC('Client Info'!M2684,Reference!$C$4)&gt;=8,25,IF(YEARFRAC('Client Info'!M2684,Reference!$C$4)=YEARFRAC('Client Info'!M2684,Reference!$C$4),0,0))))))))</f>
        <v/>
      </c>
      <c r="D2684" s="19">
        <f>IF(OR('Client Info'!J2684=Reference!$A$7),0,IF(OR(Reference!$A$5='Client Info'!J2684, 'Client Info'!J2684=Reference!$A$19,'Client Info'!J2684=Reference!$A$23,'Client Info'!J2684=Reference!$A$12),25, IF(OR('Client Info'!J2684=Reference!$A$6, 'Client Info'!J2684=Reference!$A$16),15, IF(OR('Client Info'!J2684=Reference!$A$4,'Client Info'!J2684=Reference!$A$13,'Client Info'!J2684=Reference!$A$17,),5,0))))</f>
        <v>0</v>
      </c>
      <c r="E2684" s="19">
        <f>IF('Client Info'!O2684&lt;Reference!$E$5,0,IF(AND('Client Info'!O2684&gt;=Reference!$E$5,'Client Info'!O2684&lt;Reference!$E$6),5,IF(AND('Client Info'!O2684&gt;=Reference!$E$6,'Client Info'!O2684&lt;Reference!$E$7),15,IF(Reference!$E$7&lt;='Client Info'!O2684,25))))</f>
        <v>0</v>
      </c>
      <c r="F2684" s="19">
        <f>IF(OR('Client Info'!R2684=Reference!$B$4,'Client Info'!R2684=Reference!$B$5,'Client Info'!R2684=Reference!$B$6),25,0)</f>
        <v>0</v>
      </c>
      <c r="G2684" s="19">
        <f t="shared" si="43"/>
        <v>0</v>
      </c>
      <c r="H2684" s="19">
        <v>0</v>
      </c>
    </row>
    <row r="2685" spans="2:8" x14ac:dyDescent="0.35">
      <c r="B2685" s="19">
        <f>'Client Info'!A2685</f>
        <v>0</v>
      </c>
      <c r="C2685" s="19" t="str">
        <f>(IF('Client Info'!M2685="","",(IF(YEARFRAC('Client Info'!M2685,Reference!$C$4)&lt;1,0,IF(AND(YEARFRAC('Client Info'!M2685,Reference!$C$4)&gt;=1,YEARFRAC('Client Info'!M2685,Reference!$C$4)&lt;=3),5,IF(AND(YEARFRAC('Client Info'!M2685,Reference!$C$4)&gt;=4,YEARFRAC('Client Info'!M2685,Reference!$C$4)&lt;=7),15,IF(YEARFRAC('Client Info'!M2685,Reference!$C$4)&gt;=8,25,IF(YEARFRAC('Client Info'!M2685,Reference!$C$4)=YEARFRAC('Client Info'!M2685,Reference!$C$4),0,0))))))))</f>
        <v/>
      </c>
      <c r="D2685" s="19">
        <f>IF(OR('Client Info'!J2685=Reference!$A$7),0,IF(OR(Reference!$A$5='Client Info'!J2685, 'Client Info'!J2685=Reference!$A$19,'Client Info'!J2685=Reference!$A$23,'Client Info'!J2685=Reference!$A$12),25, IF(OR('Client Info'!J2685=Reference!$A$6, 'Client Info'!J2685=Reference!$A$16),15, IF(OR('Client Info'!J2685=Reference!$A$4,'Client Info'!J2685=Reference!$A$13,'Client Info'!J2685=Reference!$A$17,),5,0))))</f>
        <v>0</v>
      </c>
      <c r="E2685" s="19">
        <f>IF('Client Info'!O2685&lt;Reference!$E$5,0,IF(AND('Client Info'!O2685&gt;=Reference!$E$5,'Client Info'!O2685&lt;Reference!$E$6),5,IF(AND('Client Info'!O2685&gt;=Reference!$E$6,'Client Info'!O2685&lt;Reference!$E$7),15,IF(Reference!$E$7&lt;='Client Info'!O2685,25))))</f>
        <v>0</v>
      </c>
      <c r="F2685" s="19">
        <f>IF(OR('Client Info'!R2685=Reference!$B$4,'Client Info'!R2685=Reference!$B$5,'Client Info'!R2685=Reference!$B$6),25,0)</f>
        <v>0</v>
      </c>
      <c r="G2685" s="19">
        <f t="shared" si="43"/>
        <v>0</v>
      </c>
      <c r="H2685" s="19">
        <v>0</v>
      </c>
    </row>
    <row r="2686" spans="2:8" x14ac:dyDescent="0.35">
      <c r="B2686" s="19">
        <f>'Client Info'!A2686</f>
        <v>0</v>
      </c>
      <c r="C2686" s="19" t="str">
        <f>(IF('Client Info'!M2686="","",(IF(YEARFRAC('Client Info'!M2686,Reference!$C$4)&lt;1,0,IF(AND(YEARFRAC('Client Info'!M2686,Reference!$C$4)&gt;=1,YEARFRAC('Client Info'!M2686,Reference!$C$4)&lt;=3),5,IF(AND(YEARFRAC('Client Info'!M2686,Reference!$C$4)&gt;=4,YEARFRAC('Client Info'!M2686,Reference!$C$4)&lt;=7),15,IF(YEARFRAC('Client Info'!M2686,Reference!$C$4)&gt;=8,25,IF(YEARFRAC('Client Info'!M2686,Reference!$C$4)=YEARFRAC('Client Info'!M2686,Reference!$C$4),0,0))))))))</f>
        <v/>
      </c>
      <c r="D2686" s="19">
        <f>IF(OR('Client Info'!J2686=Reference!$A$7),0,IF(OR(Reference!$A$5='Client Info'!J2686, 'Client Info'!J2686=Reference!$A$19,'Client Info'!J2686=Reference!$A$23,'Client Info'!J2686=Reference!$A$12),25, IF(OR('Client Info'!J2686=Reference!$A$6, 'Client Info'!J2686=Reference!$A$16),15, IF(OR('Client Info'!J2686=Reference!$A$4,'Client Info'!J2686=Reference!$A$13,'Client Info'!J2686=Reference!$A$17,),5,0))))</f>
        <v>0</v>
      </c>
      <c r="E2686" s="19">
        <f>IF('Client Info'!O2686&lt;Reference!$E$5,0,IF(AND('Client Info'!O2686&gt;=Reference!$E$5,'Client Info'!O2686&lt;Reference!$E$6),5,IF(AND('Client Info'!O2686&gt;=Reference!$E$6,'Client Info'!O2686&lt;Reference!$E$7),15,IF(Reference!$E$7&lt;='Client Info'!O2686,25))))</f>
        <v>0</v>
      </c>
      <c r="F2686" s="19">
        <f>IF(OR('Client Info'!R2686=Reference!$B$4,'Client Info'!R2686=Reference!$B$5,'Client Info'!R2686=Reference!$B$6),25,0)</f>
        <v>0</v>
      </c>
      <c r="G2686" s="19">
        <f t="shared" si="43"/>
        <v>0</v>
      </c>
      <c r="H2686" s="19">
        <v>0</v>
      </c>
    </row>
    <row r="2687" spans="2:8" x14ac:dyDescent="0.35">
      <c r="B2687" s="19">
        <f>'Client Info'!A2687</f>
        <v>0</v>
      </c>
      <c r="C2687" s="19" t="str">
        <f>(IF('Client Info'!M2687="","",(IF(YEARFRAC('Client Info'!M2687,Reference!$C$4)&lt;1,0,IF(AND(YEARFRAC('Client Info'!M2687,Reference!$C$4)&gt;=1,YEARFRAC('Client Info'!M2687,Reference!$C$4)&lt;=3),5,IF(AND(YEARFRAC('Client Info'!M2687,Reference!$C$4)&gt;=4,YEARFRAC('Client Info'!M2687,Reference!$C$4)&lt;=7),15,IF(YEARFRAC('Client Info'!M2687,Reference!$C$4)&gt;=8,25,IF(YEARFRAC('Client Info'!M2687,Reference!$C$4)=YEARFRAC('Client Info'!M2687,Reference!$C$4),0,0))))))))</f>
        <v/>
      </c>
      <c r="D2687" s="19">
        <f>IF(OR('Client Info'!J2687=Reference!$A$7),0,IF(OR(Reference!$A$5='Client Info'!J2687, 'Client Info'!J2687=Reference!$A$19,'Client Info'!J2687=Reference!$A$23,'Client Info'!J2687=Reference!$A$12),25, IF(OR('Client Info'!J2687=Reference!$A$6, 'Client Info'!J2687=Reference!$A$16),15, IF(OR('Client Info'!J2687=Reference!$A$4,'Client Info'!J2687=Reference!$A$13,'Client Info'!J2687=Reference!$A$17,),5,0))))</f>
        <v>0</v>
      </c>
      <c r="E2687" s="19">
        <f>IF('Client Info'!O2687&lt;Reference!$E$5,0,IF(AND('Client Info'!O2687&gt;=Reference!$E$5,'Client Info'!O2687&lt;Reference!$E$6),5,IF(AND('Client Info'!O2687&gt;=Reference!$E$6,'Client Info'!O2687&lt;Reference!$E$7),15,IF(Reference!$E$7&lt;='Client Info'!O2687,25))))</f>
        <v>0</v>
      </c>
      <c r="F2687" s="19">
        <f>IF(OR('Client Info'!R2687=Reference!$B$4,'Client Info'!R2687=Reference!$B$5,'Client Info'!R2687=Reference!$B$6),25,0)</f>
        <v>0</v>
      </c>
      <c r="G2687" s="19">
        <f t="shared" si="43"/>
        <v>0</v>
      </c>
      <c r="H2687" s="19">
        <v>0</v>
      </c>
    </row>
    <row r="2688" spans="2:8" x14ac:dyDescent="0.35">
      <c r="B2688" s="19">
        <f>'Client Info'!A2688</f>
        <v>0</v>
      </c>
      <c r="C2688" s="19" t="str">
        <f>(IF('Client Info'!M2688="","",(IF(YEARFRAC('Client Info'!M2688,Reference!$C$4)&lt;1,0,IF(AND(YEARFRAC('Client Info'!M2688,Reference!$C$4)&gt;=1,YEARFRAC('Client Info'!M2688,Reference!$C$4)&lt;=3),5,IF(AND(YEARFRAC('Client Info'!M2688,Reference!$C$4)&gt;=4,YEARFRAC('Client Info'!M2688,Reference!$C$4)&lt;=7),15,IF(YEARFRAC('Client Info'!M2688,Reference!$C$4)&gt;=8,25,IF(YEARFRAC('Client Info'!M2688,Reference!$C$4)=YEARFRAC('Client Info'!M2688,Reference!$C$4),0,0))))))))</f>
        <v/>
      </c>
      <c r="D2688" s="19">
        <f>IF(OR('Client Info'!J2688=Reference!$A$7),0,IF(OR(Reference!$A$5='Client Info'!J2688, 'Client Info'!J2688=Reference!$A$19,'Client Info'!J2688=Reference!$A$23,'Client Info'!J2688=Reference!$A$12),25, IF(OR('Client Info'!J2688=Reference!$A$6, 'Client Info'!J2688=Reference!$A$16),15, IF(OR('Client Info'!J2688=Reference!$A$4,'Client Info'!J2688=Reference!$A$13,'Client Info'!J2688=Reference!$A$17,),5,0))))</f>
        <v>0</v>
      </c>
      <c r="E2688" s="19">
        <f>IF('Client Info'!O2688&lt;Reference!$E$5,0,IF(AND('Client Info'!O2688&gt;=Reference!$E$5,'Client Info'!O2688&lt;Reference!$E$6),5,IF(AND('Client Info'!O2688&gt;=Reference!$E$6,'Client Info'!O2688&lt;Reference!$E$7),15,IF(Reference!$E$7&lt;='Client Info'!O2688,25))))</f>
        <v>0</v>
      </c>
      <c r="F2688" s="19">
        <f>IF(OR('Client Info'!R2688=Reference!$B$4,'Client Info'!R2688=Reference!$B$5,'Client Info'!R2688=Reference!$B$6),25,0)</f>
        <v>0</v>
      </c>
      <c r="G2688" s="19">
        <f t="shared" si="43"/>
        <v>0</v>
      </c>
      <c r="H2688" s="19">
        <v>0</v>
      </c>
    </row>
    <row r="2689" spans="2:8" x14ac:dyDescent="0.35">
      <c r="B2689" s="19">
        <f>'Client Info'!A2689</f>
        <v>0</v>
      </c>
      <c r="C2689" s="19" t="str">
        <f>(IF('Client Info'!M2689="","",(IF(YEARFRAC('Client Info'!M2689,Reference!$C$4)&lt;1,0,IF(AND(YEARFRAC('Client Info'!M2689,Reference!$C$4)&gt;=1,YEARFRAC('Client Info'!M2689,Reference!$C$4)&lt;=3),5,IF(AND(YEARFRAC('Client Info'!M2689,Reference!$C$4)&gt;=4,YEARFRAC('Client Info'!M2689,Reference!$C$4)&lt;=7),15,IF(YEARFRAC('Client Info'!M2689,Reference!$C$4)&gt;=8,25,IF(YEARFRAC('Client Info'!M2689,Reference!$C$4)=YEARFRAC('Client Info'!M2689,Reference!$C$4),0,0))))))))</f>
        <v/>
      </c>
      <c r="D2689" s="19">
        <f>IF(OR('Client Info'!J2689=Reference!$A$7),0,IF(OR(Reference!$A$5='Client Info'!J2689, 'Client Info'!J2689=Reference!$A$19,'Client Info'!J2689=Reference!$A$23,'Client Info'!J2689=Reference!$A$12),25, IF(OR('Client Info'!J2689=Reference!$A$6, 'Client Info'!J2689=Reference!$A$16),15, IF(OR('Client Info'!J2689=Reference!$A$4,'Client Info'!J2689=Reference!$A$13,'Client Info'!J2689=Reference!$A$17,),5,0))))</f>
        <v>0</v>
      </c>
      <c r="E2689" s="19">
        <f>IF('Client Info'!O2689&lt;Reference!$E$5,0,IF(AND('Client Info'!O2689&gt;=Reference!$E$5,'Client Info'!O2689&lt;Reference!$E$6),5,IF(AND('Client Info'!O2689&gt;=Reference!$E$6,'Client Info'!O2689&lt;Reference!$E$7),15,IF(Reference!$E$7&lt;='Client Info'!O2689,25))))</f>
        <v>0</v>
      </c>
      <c r="F2689" s="19">
        <f>IF(OR('Client Info'!R2689=Reference!$B$4,'Client Info'!R2689=Reference!$B$5,'Client Info'!R2689=Reference!$B$6),25,0)</f>
        <v>0</v>
      </c>
      <c r="G2689" s="19">
        <f t="shared" si="43"/>
        <v>0</v>
      </c>
      <c r="H2689" s="19">
        <v>0</v>
      </c>
    </row>
    <row r="2690" spans="2:8" x14ac:dyDescent="0.35">
      <c r="B2690" s="19">
        <f>'Client Info'!A2690</f>
        <v>0</v>
      </c>
      <c r="C2690" s="19" t="str">
        <f>(IF('Client Info'!M2690="","",(IF(YEARFRAC('Client Info'!M2690,Reference!$C$4)&lt;1,0,IF(AND(YEARFRAC('Client Info'!M2690,Reference!$C$4)&gt;=1,YEARFRAC('Client Info'!M2690,Reference!$C$4)&lt;=3),5,IF(AND(YEARFRAC('Client Info'!M2690,Reference!$C$4)&gt;=4,YEARFRAC('Client Info'!M2690,Reference!$C$4)&lt;=7),15,IF(YEARFRAC('Client Info'!M2690,Reference!$C$4)&gt;=8,25,IF(YEARFRAC('Client Info'!M2690,Reference!$C$4)=YEARFRAC('Client Info'!M2690,Reference!$C$4),0,0))))))))</f>
        <v/>
      </c>
      <c r="D2690" s="19">
        <f>IF(OR('Client Info'!J2690=Reference!$A$7),0,IF(OR(Reference!$A$5='Client Info'!J2690, 'Client Info'!J2690=Reference!$A$19,'Client Info'!J2690=Reference!$A$23,'Client Info'!J2690=Reference!$A$12),25, IF(OR('Client Info'!J2690=Reference!$A$6, 'Client Info'!J2690=Reference!$A$16),15, IF(OR('Client Info'!J2690=Reference!$A$4,'Client Info'!J2690=Reference!$A$13,'Client Info'!J2690=Reference!$A$17,),5,0))))</f>
        <v>0</v>
      </c>
      <c r="E2690" s="19">
        <f>IF('Client Info'!O2690&lt;Reference!$E$5,0,IF(AND('Client Info'!O2690&gt;=Reference!$E$5,'Client Info'!O2690&lt;Reference!$E$6),5,IF(AND('Client Info'!O2690&gt;=Reference!$E$6,'Client Info'!O2690&lt;Reference!$E$7),15,IF(Reference!$E$7&lt;='Client Info'!O2690,25))))</f>
        <v>0</v>
      </c>
      <c r="F2690" s="19">
        <f>IF(OR('Client Info'!R2690=Reference!$B$4,'Client Info'!R2690=Reference!$B$5,'Client Info'!R2690=Reference!$B$6),25,0)</f>
        <v>0</v>
      </c>
      <c r="G2690" s="19">
        <f t="shared" si="43"/>
        <v>0</v>
      </c>
      <c r="H2690" s="19">
        <v>0</v>
      </c>
    </row>
    <row r="2691" spans="2:8" x14ac:dyDescent="0.35">
      <c r="B2691" s="19">
        <f>'Client Info'!A2691</f>
        <v>0</v>
      </c>
      <c r="C2691" s="19" t="str">
        <f>(IF('Client Info'!M2691="","",(IF(YEARFRAC('Client Info'!M2691,Reference!$C$4)&lt;1,0,IF(AND(YEARFRAC('Client Info'!M2691,Reference!$C$4)&gt;=1,YEARFRAC('Client Info'!M2691,Reference!$C$4)&lt;=3),5,IF(AND(YEARFRAC('Client Info'!M2691,Reference!$C$4)&gt;=4,YEARFRAC('Client Info'!M2691,Reference!$C$4)&lt;=7),15,IF(YEARFRAC('Client Info'!M2691,Reference!$C$4)&gt;=8,25,IF(YEARFRAC('Client Info'!M2691,Reference!$C$4)=YEARFRAC('Client Info'!M2691,Reference!$C$4),0,0))))))))</f>
        <v/>
      </c>
      <c r="D2691" s="19">
        <f>IF(OR('Client Info'!J2691=Reference!$A$7),0,IF(OR(Reference!$A$5='Client Info'!J2691, 'Client Info'!J2691=Reference!$A$19,'Client Info'!J2691=Reference!$A$23,'Client Info'!J2691=Reference!$A$12),25, IF(OR('Client Info'!J2691=Reference!$A$6, 'Client Info'!J2691=Reference!$A$16),15, IF(OR('Client Info'!J2691=Reference!$A$4,'Client Info'!J2691=Reference!$A$13,'Client Info'!J2691=Reference!$A$17,),5,0))))</f>
        <v>0</v>
      </c>
      <c r="E2691" s="19">
        <f>IF('Client Info'!O2691&lt;Reference!$E$5,0,IF(AND('Client Info'!O2691&gt;=Reference!$E$5,'Client Info'!O2691&lt;Reference!$E$6),5,IF(AND('Client Info'!O2691&gt;=Reference!$E$6,'Client Info'!O2691&lt;Reference!$E$7),15,IF(Reference!$E$7&lt;='Client Info'!O2691,25))))</f>
        <v>0</v>
      </c>
      <c r="F2691" s="19">
        <f>IF(OR('Client Info'!R2691=Reference!$B$4,'Client Info'!R2691=Reference!$B$5,'Client Info'!R2691=Reference!$B$6),25,0)</f>
        <v>0</v>
      </c>
      <c r="G2691" s="19">
        <f t="shared" si="43"/>
        <v>0</v>
      </c>
      <c r="H2691" s="19">
        <v>0</v>
      </c>
    </row>
    <row r="2692" spans="2:8" x14ac:dyDescent="0.35">
      <c r="B2692" s="19">
        <f>'Client Info'!A2692</f>
        <v>0</v>
      </c>
      <c r="C2692" s="19" t="str">
        <f>(IF('Client Info'!M2692="","",(IF(YEARFRAC('Client Info'!M2692,Reference!$C$4)&lt;1,0,IF(AND(YEARFRAC('Client Info'!M2692,Reference!$C$4)&gt;=1,YEARFRAC('Client Info'!M2692,Reference!$C$4)&lt;=3),5,IF(AND(YEARFRAC('Client Info'!M2692,Reference!$C$4)&gt;=4,YEARFRAC('Client Info'!M2692,Reference!$C$4)&lt;=7),15,IF(YEARFRAC('Client Info'!M2692,Reference!$C$4)&gt;=8,25,IF(YEARFRAC('Client Info'!M2692,Reference!$C$4)=YEARFRAC('Client Info'!M2692,Reference!$C$4),0,0))))))))</f>
        <v/>
      </c>
      <c r="D2692" s="19">
        <f>IF(OR('Client Info'!J2692=Reference!$A$7),0,IF(OR(Reference!$A$5='Client Info'!J2692, 'Client Info'!J2692=Reference!$A$19,'Client Info'!J2692=Reference!$A$23,'Client Info'!J2692=Reference!$A$12),25, IF(OR('Client Info'!J2692=Reference!$A$6, 'Client Info'!J2692=Reference!$A$16),15, IF(OR('Client Info'!J2692=Reference!$A$4,'Client Info'!J2692=Reference!$A$13,'Client Info'!J2692=Reference!$A$17,),5,0))))</f>
        <v>0</v>
      </c>
      <c r="E2692" s="19">
        <f>IF('Client Info'!O2692&lt;Reference!$E$5,0,IF(AND('Client Info'!O2692&gt;=Reference!$E$5,'Client Info'!O2692&lt;Reference!$E$6),5,IF(AND('Client Info'!O2692&gt;=Reference!$E$6,'Client Info'!O2692&lt;Reference!$E$7),15,IF(Reference!$E$7&lt;='Client Info'!O2692,25))))</f>
        <v>0</v>
      </c>
      <c r="F2692" s="19">
        <f>IF(OR('Client Info'!R2692=Reference!$B$4,'Client Info'!R2692=Reference!$B$5,'Client Info'!R2692=Reference!$B$6),25,0)</f>
        <v>0</v>
      </c>
      <c r="G2692" s="19">
        <f t="shared" si="43"/>
        <v>0</v>
      </c>
      <c r="H2692" s="19">
        <v>0</v>
      </c>
    </row>
    <row r="2693" spans="2:8" x14ac:dyDescent="0.35">
      <c r="B2693" s="19">
        <f>'Client Info'!A2693</f>
        <v>0</v>
      </c>
      <c r="C2693" s="19" t="str">
        <f>(IF('Client Info'!M2693="","",(IF(YEARFRAC('Client Info'!M2693,Reference!$C$4)&lt;1,0,IF(AND(YEARFRAC('Client Info'!M2693,Reference!$C$4)&gt;=1,YEARFRAC('Client Info'!M2693,Reference!$C$4)&lt;=3),5,IF(AND(YEARFRAC('Client Info'!M2693,Reference!$C$4)&gt;=4,YEARFRAC('Client Info'!M2693,Reference!$C$4)&lt;=7),15,IF(YEARFRAC('Client Info'!M2693,Reference!$C$4)&gt;=8,25,IF(YEARFRAC('Client Info'!M2693,Reference!$C$4)=YEARFRAC('Client Info'!M2693,Reference!$C$4),0,0))))))))</f>
        <v/>
      </c>
      <c r="D2693" s="19">
        <f>IF(OR('Client Info'!J2693=Reference!$A$7),0,IF(OR(Reference!$A$5='Client Info'!J2693, 'Client Info'!J2693=Reference!$A$19,'Client Info'!J2693=Reference!$A$23,'Client Info'!J2693=Reference!$A$12),25, IF(OR('Client Info'!J2693=Reference!$A$6, 'Client Info'!J2693=Reference!$A$16),15, IF(OR('Client Info'!J2693=Reference!$A$4,'Client Info'!J2693=Reference!$A$13,'Client Info'!J2693=Reference!$A$17,),5,0))))</f>
        <v>0</v>
      </c>
      <c r="E2693" s="19">
        <f>IF('Client Info'!O2693&lt;Reference!$E$5,0,IF(AND('Client Info'!O2693&gt;=Reference!$E$5,'Client Info'!O2693&lt;Reference!$E$6),5,IF(AND('Client Info'!O2693&gt;=Reference!$E$6,'Client Info'!O2693&lt;Reference!$E$7),15,IF(Reference!$E$7&lt;='Client Info'!O2693,25))))</f>
        <v>0</v>
      </c>
      <c r="F2693" s="19">
        <f>IF(OR('Client Info'!R2693=Reference!$B$4,'Client Info'!R2693=Reference!$B$5,'Client Info'!R2693=Reference!$B$6),25,0)</f>
        <v>0</v>
      </c>
      <c r="G2693" s="19">
        <f t="shared" si="43"/>
        <v>0</v>
      </c>
      <c r="H2693" s="19">
        <v>0</v>
      </c>
    </row>
    <row r="2694" spans="2:8" x14ac:dyDescent="0.35">
      <c r="B2694" s="19">
        <f>'Client Info'!A2694</f>
        <v>0</v>
      </c>
      <c r="C2694" s="19" t="str">
        <f>(IF('Client Info'!M2694="","",(IF(YEARFRAC('Client Info'!M2694,Reference!$C$4)&lt;1,0,IF(AND(YEARFRAC('Client Info'!M2694,Reference!$C$4)&gt;=1,YEARFRAC('Client Info'!M2694,Reference!$C$4)&lt;=3),5,IF(AND(YEARFRAC('Client Info'!M2694,Reference!$C$4)&gt;=4,YEARFRAC('Client Info'!M2694,Reference!$C$4)&lt;=7),15,IF(YEARFRAC('Client Info'!M2694,Reference!$C$4)&gt;=8,25,IF(YEARFRAC('Client Info'!M2694,Reference!$C$4)=YEARFRAC('Client Info'!M2694,Reference!$C$4),0,0))))))))</f>
        <v/>
      </c>
      <c r="D2694" s="19">
        <f>IF(OR('Client Info'!J2694=Reference!$A$7),0,IF(OR(Reference!$A$5='Client Info'!J2694, 'Client Info'!J2694=Reference!$A$19,'Client Info'!J2694=Reference!$A$23,'Client Info'!J2694=Reference!$A$12),25, IF(OR('Client Info'!J2694=Reference!$A$6, 'Client Info'!J2694=Reference!$A$16),15, IF(OR('Client Info'!J2694=Reference!$A$4,'Client Info'!J2694=Reference!$A$13,'Client Info'!J2694=Reference!$A$17,),5,0))))</f>
        <v>0</v>
      </c>
      <c r="E2694" s="19">
        <f>IF('Client Info'!O2694&lt;Reference!$E$5,0,IF(AND('Client Info'!O2694&gt;=Reference!$E$5,'Client Info'!O2694&lt;Reference!$E$6),5,IF(AND('Client Info'!O2694&gt;=Reference!$E$6,'Client Info'!O2694&lt;Reference!$E$7),15,IF(Reference!$E$7&lt;='Client Info'!O2694,25))))</f>
        <v>0</v>
      </c>
      <c r="F2694" s="19">
        <f>IF(OR('Client Info'!R2694=Reference!$B$4,'Client Info'!R2694=Reference!$B$5,'Client Info'!R2694=Reference!$B$6),25,0)</f>
        <v>0</v>
      </c>
      <c r="G2694" s="19">
        <f t="shared" si="43"/>
        <v>0</v>
      </c>
      <c r="H2694" s="19">
        <v>0</v>
      </c>
    </row>
    <row r="2695" spans="2:8" x14ac:dyDescent="0.35">
      <c r="B2695" s="19">
        <f>'Client Info'!A2695</f>
        <v>0</v>
      </c>
      <c r="C2695" s="19" t="str">
        <f>(IF('Client Info'!M2695="","",(IF(YEARFRAC('Client Info'!M2695,Reference!$C$4)&lt;1,0,IF(AND(YEARFRAC('Client Info'!M2695,Reference!$C$4)&gt;=1,YEARFRAC('Client Info'!M2695,Reference!$C$4)&lt;=3),5,IF(AND(YEARFRAC('Client Info'!M2695,Reference!$C$4)&gt;=4,YEARFRAC('Client Info'!M2695,Reference!$C$4)&lt;=7),15,IF(YEARFRAC('Client Info'!M2695,Reference!$C$4)&gt;=8,25,IF(YEARFRAC('Client Info'!M2695,Reference!$C$4)=YEARFRAC('Client Info'!M2695,Reference!$C$4),0,0))))))))</f>
        <v/>
      </c>
      <c r="D2695" s="19">
        <f>IF(OR('Client Info'!J2695=Reference!$A$7),0,IF(OR(Reference!$A$5='Client Info'!J2695, 'Client Info'!J2695=Reference!$A$19,'Client Info'!J2695=Reference!$A$23,'Client Info'!J2695=Reference!$A$12),25, IF(OR('Client Info'!J2695=Reference!$A$6, 'Client Info'!J2695=Reference!$A$16),15, IF(OR('Client Info'!J2695=Reference!$A$4,'Client Info'!J2695=Reference!$A$13,'Client Info'!J2695=Reference!$A$17,),5,0))))</f>
        <v>0</v>
      </c>
      <c r="E2695" s="19">
        <f>IF('Client Info'!O2695&lt;Reference!$E$5,0,IF(AND('Client Info'!O2695&gt;=Reference!$E$5,'Client Info'!O2695&lt;Reference!$E$6),5,IF(AND('Client Info'!O2695&gt;=Reference!$E$6,'Client Info'!O2695&lt;Reference!$E$7),15,IF(Reference!$E$7&lt;='Client Info'!O2695,25))))</f>
        <v>0</v>
      </c>
      <c r="F2695" s="19">
        <f>IF(OR('Client Info'!R2695=Reference!$B$4,'Client Info'!R2695=Reference!$B$5,'Client Info'!R2695=Reference!$B$6),25,0)</f>
        <v>0</v>
      </c>
      <c r="G2695" s="19">
        <f t="shared" si="43"/>
        <v>0</v>
      </c>
      <c r="H2695" s="19">
        <v>0</v>
      </c>
    </row>
    <row r="2696" spans="2:8" x14ac:dyDescent="0.35">
      <c r="B2696" s="19">
        <f>'Client Info'!A2696</f>
        <v>0</v>
      </c>
      <c r="C2696" s="19" t="str">
        <f>(IF('Client Info'!M2696="","",(IF(YEARFRAC('Client Info'!M2696,Reference!$C$4)&lt;1,0,IF(AND(YEARFRAC('Client Info'!M2696,Reference!$C$4)&gt;=1,YEARFRAC('Client Info'!M2696,Reference!$C$4)&lt;=3),5,IF(AND(YEARFRAC('Client Info'!M2696,Reference!$C$4)&gt;=4,YEARFRAC('Client Info'!M2696,Reference!$C$4)&lt;=7),15,IF(YEARFRAC('Client Info'!M2696,Reference!$C$4)&gt;=8,25,IF(YEARFRAC('Client Info'!M2696,Reference!$C$4)=YEARFRAC('Client Info'!M2696,Reference!$C$4),0,0))))))))</f>
        <v/>
      </c>
      <c r="D2696" s="19">
        <f>IF(OR('Client Info'!J2696=Reference!$A$7),0,IF(OR(Reference!$A$5='Client Info'!J2696, 'Client Info'!J2696=Reference!$A$19,'Client Info'!J2696=Reference!$A$23,'Client Info'!J2696=Reference!$A$12),25, IF(OR('Client Info'!J2696=Reference!$A$6, 'Client Info'!J2696=Reference!$A$16),15, IF(OR('Client Info'!J2696=Reference!$A$4,'Client Info'!J2696=Reference!$A$13,'Client Info'!J2696=Reference!$A$17,),5,0))))</f>
        <v>0</v>
      </c>
      <c r="E2696" s="19">
        <f>IF('Client Info'!O2696&lt;Reference!$E$5,0,IF(AND('Client Info'!O2696&gt;=Reference!$E$5,'Client Info'!O2696&lt;Reference!$E$6),5,IF(AND('Client Info'!O2696&gt;=Reference!$E$6,'Client Info'!O2696&lt;Reference!$E$7),15,IF(Reference!$E$7&lt;='Client Info'!O2696,25))))</f>
        <v>0</v>
      </c>
      <c r="F2696" s="19">
        <f>IF(OR('Client Info'!R2696=Reference!$B$4,'Client Info'!R2696=Reference!$B$5,'Client Info'!R2696=Reference!$B$6),25,0)</f>
        <v>0</v>
      </c>
      <c r="G2696" s="19">
        <f t="shared" si="43"/>
        <v>0</v>
      </c>
      <c r="H2696" s="19">
        <v>0</v>
      </c>
    </row>
    <row r="2697" spans="2:8" x14ac:dyDescent="0.35">
      <c r="B2697" s="19">
        <f>'Client Info'!A2697</f>
        <v>0</v>
      </c>
      <c r="C2697" s="19" t="str">
        <f>(IF('Client Info'!M2697="","",(IF(YEARFRAC('Client Info'!M2697,Reference!$C$4)&lt;1,0,IF(AND(YEARFRAC('Client Info'!M2697,Reference!$C$4)&gt;=1,YEARFRAC('Client Info'!M2697,Reference!$C$4)&lt;=3),5,IF(AND(YEARFRAC('Client Info'!M2697,Reference!$C$4)&gt;=4,YEARFRAC('Client Info'!M2697,Reference!$C$4)&lt;=7),15,IF(YEARFRAC('Client Info'!M2697,Reference!$C$4)&gt;=8,25,IF(YEARFRAC('Client Info'!M2697,Reference!$C$4)=YEARFRAC('Client Info'!M2697,Reference!$C$4),0,0))))))))</f>
        <v/>
      </c>
      <c r="D2697" s="19">
        <f>IF(OR('Client Info'!J2697=Reference!$A$7),0,IF(OR(Reference!$A$5='Client Info'!J2697, 'Client Info'!J2697=Reference!$A$19,'Client Info'!J2697=Reference!$A$23,'Client Info'!J2697=Reference!$A$12),25, IF(OR('Client Info'!J2697=Reference!$A$6, 'Client Info'!J2697=Reference!$A$16),15, IF(OR('Client Info'!J2697=Reference!$A$4,'Client Info'!J2697=Reference!$A$13,'Client Info'!J2697=Reference!$A$17,),5,0))))</f>
        <v>0</v>
      </c>
      <c r="E2697" s="19">
        <f>IF('Client Info'!O2697&lt;Reference!$E$5,0,IF(AND('Client Info'!O2697&gt;=Reference!$E$5,'Client Info'!O2697&lt;Reference!$E$6),5,IF(AND('Client Info'!O2697&gt;=Reference!$E$6,'Client Info'!O2697&lt;Reference!$E$7),15,IF(Reference!$E$7&lt;='Client Info'!O2697,25))))</f>
        <v>0</v>
      </c>
      <c r="F2697" s="19">
        <f>IF(OR('Client Info'!R2697=Reference!$B$4,'Client Info'!R2697=Reference!$B$5,'Client Info'!R2697=Reference!$B$6),25,0)</f>
        <v>0</v>
      </c>
      <c r="G2697" s="19">
        <f t="shared" si="43"/>
        <v>0</v>
      </c>
      <c r="H2697" s="19">
        <v>0</v>
      </c>
    </row>
    <row r="2698" spans="2:8" x14ac:dyDescent="0.35">
      <c r="B2698" s="19">
        <f>'Client Info'!A2698</f>
        <v>0</v>
      </c>
      <c r="C2698" s="19" t="str">
        <f>(IF('Client Info'!M2698="","",(IF(YEARFRAC('Client Info'!M2698,Reference!$C$4)&lt;1,0,IF(AND(YEARFRAC('Client Info'!M2698,Reference!$C$4)&gt;=1,YEARFRAC('Client Info'!M2698,Reference!$C$4)&lt;=3),5,IF(AND(YEARFRAC('Client Info'!M2698,Reference!$C$4)&gt;=4,YEARFRAC('Client Info'!M2698,Reference!$C$4)&lt;=7),15,IF(YEARFRAC('Client Info'!M2698,Reference!$C$4)&gt;=8,25,IF(YEARFRAC('Client Info'!M2698,Reference!$C$4)=YEARFRAC('Client Info'!M2698,Reference!$C$4),0,0))))))))</f>
        <v/>
      </c>
      <c r="D2698" s="19">
        <f>IF(OR('Client Info'!J2698=Reference!$A$7),0,IF(OR(Reference!$A$5='Client Info'!J2698, 'Client Info'!J2698=Reference!$A$19,'Client Info'!J2698=Reference!$A$23,'Client Info'!J2698=Reference!$A$12),25, IF(OR('Client Info'!J2698=Reference!$A$6, 'Client Info'!J2698=Reference!$A$16),15, IF(OR('Client Info'!J2698=Reference!$A$4,'Client Info'!J2698=Reference!$A$13,'Client Info'!J2698=Reference!$A$17,),5,0))))</f>
        <v>0</v>
      </c>
      <c r="E2698" s="19">
        <f>IF('Client Info'!O2698&lt;Reference!$E$5,0,IF(AND('Client Info'!O2698&gt;=Reference!$E$5,'Client Info'!O2698&lt;Reference!$E$6),5,IF(AND('Client Info'!O2698&gt;=Reference!$E$6,'Client Info'!O2698&lt;Reference!$E$7),15,IF(Reference!$E$7&lt;='Client Info'!O2698,25))))</f>
        <v>0</v>
      </c>
      <c r="F2698" s="19">
        <f>IF(OR('Client Info'!R2698=Reference!$B$4,'Client Info'!R2698=Reference!$B$5,'Client Info'!R2698=Reference!$B$6),25,0)</f>
        <v>0</v>
      </c>
      <c r="G2698" s="19">
        <f t="shared" si="43"/>
        <v>0</v>
      </c>
      <c r="H2698" s="19">
        <v>0</v>
      </c>
    </row>
    <row r="2699" spans="2:8" x14ac:dyDescent="0.35">
      <c r="B2699" s="19">
        <f>'Client Info'!A2699</f>
        <v>0</v>
      </c>
      <c r="C2699" s="19" t="str">
        <f>(IF('Client Info'!M2699="","",(IF(YEARFRAC('Client Info'!M2699,Reference!$C$4)&lt;1,0,IF(AND(YEARFRAC('Client Info'!M2699,Reference!$C$4)&gt;=1,YEARFRAC('Client Info'!M2699,Reference!$C$4)&lt;=3),5,IF(AND(YEARFRAC('Client Info'!M2699,Reference!$C$4)&gt;=4,YEARFRAC('Client Info'!M2699,Reference!$C$4)&lt;=7),15,IF(YEARFRAC('Client Info'!M2699,Reference!$C$4)&gt;=8,25,IF(YEARFRAC('Client Info'!M2699,Reference!$C$4)=YEARFRAC('Client Info'!M2699,Reference!$C$4),0,0))))))))</f>
        <v/>
      </c>
      <c r="D2699" s="19">
        <f>IF(OR('Client Info'!J2699=Reference!$A$7),0,IF(OR(Reference!$A$5='Client Info'!J2699, 'Client Info'!J2699=Reference!$A$19,'Client Info'!J2699=Reference!$A$23,'Client Info'!J2699=Reference!$A$12),25, IF(OR('Client Info'!J2699=Reference!$A$6, 'Client Info'!J2699=Reference!$A$16),15, IF(OR('Client Info'!J2699=Reference!$A$4,'Client Info'!J2699=Reference!$A$13,'Client Info'!J2699=Reference!$A$17,),5,0))))</f>
        <v>0</v>
      </c>
      <c r="E2699" s="19">
        <f>IF('Client Info'!O2699&lt;Reference!$E$5,0,IF(AND('Client Info'!O2699&gt;=Reference!$E$5,'Client Info'!O2699&lt;Reference!$E$6),5,IF(AND('Client Info'!O2699&gt;=Reference!$E$6,'Client Info'!O2699&lt;Reference!$E$7),15,IF(Reference!$E$7&lt;='Client Info'!O2699,25))))</f>
        <v>0</v>
      </c>
      <c r="F2699" s="19">
        <f>IF(OR('Client Info'!R2699=Reference!$B$4,'Client Info'!R2699=Reference!$B$5,'Client Info'!R2699=Reference!$B$6),25,0)</f>
        <v>0</v>
      </c>
      <c r="G2699" s="19">
        <f t="shared" si="43"/>
        <v>0</v>
      </c>
      <c r="H2699" s="19">
        <v>0</v>
      </c>
    </row>
    <row r="2700" spans="2:8" x14ac:dyDescent="0.35">
      <c r="B2700" s="19">
        <f>'Client Info'!A2700</f>
        <v>0</v>
      </c>
      <c r="C2700" s="19" t="str">
        <f>(IF('Client Info'!M2700="","",(IF(YEARFRAC('Client Info'!M2700,Reference!$C$4)&lt;1,0,IF(AND(YEARFRAC('Client Info'!M2700,Reference!$C$4)&gt;=1,YEARFRAC('Client Info'!M2700,Reference!$C$4)&lt;=3),5,IF(AND(YEARFRAC('Client Info'!M2700,Reference!$C$4)&gt;=4,YEARFRAC('Client Info'!M2700,Reference!$C$4)&lt;=7),15,IF(YEARFRAC('Client Info'!M2700,Reference!$C$4)&gt;=8,25,IF(YEARFRAC('Client Info'!M2700,Reference!$C$4)=YEARFRAC('Client Info'!M2700,Reference!$C$4),0,0))))))))</f>
        <v/>
      </c>
      <c r="D2700" s="19">
        <f>IF(OR('Client Info'!J2700=Reference!$A$7),0,IF(OR(Reference!$A$5='Client Info'!J2700, 'Client Info'!J2700=Reference!$A$19,'Client Info'!J2700=Reference!$A$23,'Client Info'!J2700=Reference!$A$12),25, IF(OR('Client Info'!J2700=Reference!$A$6, 'Client Info'!J2700=Reference!$A$16),15, IF(OR('Client Info'!J2700=Reference!$A$4,'Client Info'!J2700=Reference!$A$13,'Client Info'!J2700=Reference!$A$17,),5,0))))</f>
        <v>0</v>
      </c>
      <c r="E2700" s="19">
        <f>IF('Client Info'!O2700&lt;Reference!$E$5,0,IF(AND('Client Info'!O2700&gt;=Reference!$E$5,'Client Info'!O2700&lt;Reference!$E$6),5,IF(AND('Client Info'!O2700&gt;=Reference!$E$6,'Client Info'!O2700&lt;Reference!$E$7),15,IF(Reference!$E$7&lt;='Client Info'!O2700,25))))</f>
        <v>0</v>
      </c>
      <c r="F2700" s="19">
        <f>IF(OR('Client Info'!R2700=Reference!$B$4,'Client Info'!R2700=Reference!$B$5,'Client Info'!R2700=Reference!$B$6),25,0)</f>
        <v>0</v>
      </c>
      <c r="G2700" s="19">
        <f t="shared" si="43"/>
        <v>0</v>
      </c>
      <c r="H2700" s="19">
        <v>0</v>
      </c>
    </row>
    <row r="2701" spans="2:8" x14ac:dyDescent="0.35">
      <c r="B2701" s="19">
        <f>'Client Info'!A2701</f>
        <v>0</v>
      </c>
      <c r="C2701" s="19" t="str">
        <f>(IF('Client Info'!M2701="","",(IF(YEARFRAC('Client Info'!M2701,Reference!$C$4)&lt;1,0,IF(AND(YEARFRAC('Client Info'!M2701,Reference!$C$4)&gt;=1,YEARFRAC('Client Info'!M2701,Reference!$C$4)&lt;=3),5,IF(AND(YEARFRAC('Client Info'!M2701,Reference!$C$4)&gt;=4,YEARFRAC('Client Info'!M2701,Reference!$C$4)&lt;=7),15,IF(YEARFRAC('Client Info'!M2701,Reference!$C$4)&gt;=8,25,IF(YEARFRAC('Client Info'!M2701,Reference!$C$4)=YEARFRAC('Client Info'!M2701,Reference!$C$4),0,0))))))))</f>
        <v/>
      </c>
      <c r="D2701" s="19">
        <f>IF(OR('Client Info'!J2701=Reference!$A$7),0,IF(OR(Reference!$A$5='Client Info'!J2701, 'Client Info'!J2701=Reference!$A$19,'Client Info'!J2701=Reference!$A$23,'Client Info'!J2701=Reference!$A$12),25, IF(OR('Client Info'!J2701=Reference!$A$6, 'Client Info'!J2701=Reference!$A$16),15, IF(OR('Client Info'!J2701=Reference!$A$4,'Client Info'!J2701=Reference!$A$13,'Client Info'!J2701=Reference!$A$17,),5,0))))</f>
        <v>0</v>
      </c>
      <c r="E2701" s="19">
        <f>IF('Client Info'!O2701&lt;Reference!$E$5,0,IF(AND('Client Info'!O2701&gt;=Reference!$E$5,'Client Info'!O2701&lt;Reference!$E$6),5,IF(AND('Client Info'!O2701&gt;=Reference!$E$6,'Client Info'!O2701&lt;Reference!$E$7),15,IF(Reference!$E$7&lt;='Client Info'!O2701,25))))</f>
        <v>0</v>
      </c>
      <c r="F2701" s="19">
        <f>IF(OR('Client Info'!R2701=Reference!$B$4,'Client Info'!R2701=Reference!$B$5,'Client Info'!R2701=Reference!$B$6),25,0)</f>
        <v>0</v>
      </c>
      <c r="G2701" s="19">
        <f t="shared" si="43"/>
        <v>0</v>
      </c>
      <c r="H2701" s="19">
        <v>0</v>
      </c>
    </row>
    <row r="2702" spans="2:8" x14ac:dyDescent="0.35">
      <c r="B2702" s="19">
        <f>'Client Info'!A2702</f>
        <v>0</v>
      </c>
      <c r="C2702" s="19" t="str">
        <f>(IF('Client Info'!M2702="","",(IF(YEARFRAC('Client Info'!M2702,Reference!$C$4)&lt;1,0,IF(AND(YEARFRAC('Client Info'!M2702,Reference!$C$4)&gt;=1,YEARFRAC('Client Info'!M2702,Reference!$C$4)&lt;=3),5,IF(AND(YEARFRAC('Client Info'!M2702,Reference!$C$4)&gt;=4,YEARFRAC('Client Info'!M2702,Reference!$C$4)&lt;=7),15,IF(YEARFRAC('Client Info'!M2702,Reference!$C$4)&gt;=8,25,IF(YEARFRAC('Client Info'!M2702,Reference!$C$4)=YEARFRAC('Client Info'!M2702,Reference!$C$4),0,0))))))))</f>
        <v/>
      </c>
      <c r="D2702" s="19">
        <f>IF(OR('Client Info'!J2702=Reference!$A$7),0,IF(OR(Reference!$A$5='Client Info'!J2702, 'Client Info'!J2702=Reference!$A$19,'Client Info'!J2702=Reference!$A$23,'Client Info'!J2702=Reference!$A$12),25, IF(OR('Client Info'!J2702=Reference!$A$6, 'Client Info'!J2702=Reference!$A$16),15, IF(OR('Client Info'!J2702=Reference!$A$4,'Client Info'!J2702=Reference!$A$13,'Client Info'!J2702=Reference!$A$17,),5,0))))</f>
        <v>0</v>
      </c>
      <c r="E2702" s="19">
        <f>IF('Client Info'!O2702&lt;Reference!$E$5,0,IF(AND('Client Info'!O2702&gt;=Reference!$E$5,'Client Info'!O2702&lt;Reference!$E$6),5,IF(AND('Client Info'!O2702&gt;=Reference!$E$6,'Client Info'!O2702&lt;Reference!$E$7),15,IF(Reference!$E$7&lt;='Client Info'!O2702,25))))</f>
        <v>0</v>
      </c>
      <c r="F2702" s="19">
        <f>IF(OR('Client Info'!R2702=Reference!$B$4,'Client Info'!R2702=Reference!$B$5,'Client Info'!R2702=Reference!$B$6),25,0)</f>
        <v>0</v>
      </c>
      <c r="G2702" s="19">
        <f t="shared" si="43"/>
        <v>0</v>
      </c>
      <c r="H2702" s="19">
        <v>0</v>
      </c>
    </row>
    <row r="2703" spans="2:8" x14ac:dyDescent="0.35">
      <c r="B2703" s="19">
        <f>'Client Info'!A2703</f>
        <v>0</v>
      </c>
      <c r="C2703" s="19" t="str">
        <f>(IF('Client Info'!M2703="","",(IF(YEARFRAC('Client Info'!M2703,Reference!$C$4)&lt;1,0,IF(AND(YEARFRAC('Client Info'!M2703,Reference!$C$4)&gt;=1,YEARFRAC('Client Info'!M2703,Reference!$C$4)&lt;=3),5,IF(AND(YEARFRAC('Client Info'!M2703,Reference!$C$4)&gt;=4,YEARFRAC('Client Info'!M2703,Reference!$C$4)&lt;=7),15,IF(YEARFRAC('Client Info'!M2703,Reference!$C$4)&gt;=8,25,IF(YEARFRAC('Client Info'!M2703,Reference!$C$4)=YEARFRAC('Client Info'!M2703,Reference!$C$4),0,0))))))))</f>
        <v/>
      </c>
      <c r="D2703" s="19">
        <f>IF(OR('Client Info'!J2703=Reference!$A$7),0,IF(OR(Reference!$A$5='Client Info'!J2703, 'Client Info'!J2703=Reference!$A$19,'Client Info'!J2703=Reference!$A$23,'Client Info'!J2703=Reference!$A$12),25, IF(OR('Client Info'!J2703=Reference!$A$6, 'Client Info'!J2703=Reference!$A$16),15, IF(OR('Client Info'!J2703=Reference!$A$4,'Client Info'!J2703=Reference!$A$13,'Client Info'!J2703=Reference!$A$17,),5,0))))</f>
        <v>0</v>
      </c>
      <c r="E2703" s="19">
        <f>IF('Client Info'!O2703&lt;Reference!$E$5,0,IF(AND('Client Info'!O2703&gt;=Reference!$E$5,'Client Info'!O2703&lt;Reference!$E$6),5,IF(AND('Client Info'!O2703&gt;=Reference!$E$6,'Client Info'!O2703&lt;Reference!$E$7),15,IF(Reference!$E$7&lt;='Client Info'!O2703,25))))</f>
        <v>0</v>
      </c>
      <c r="F2703" s="19">
        <f>IF(OR('Client Info'!R2703=Reference!$B$4,'Client Info'!R2703=Reference!$B$5,'Client Info'!R2703=Reference!$B$6),25,0)</f>
        <v>0</v>
      </c>
      <c r="G2703" s="19">
        <f t="shared" si="43"/>
        <v>0</v>
      </c>
      <c r="H2703" s="19">
        <v>0</v>
      </c>
    </row>
    <row r="2704" spans="2:8" x14ac:dyDescent="0.35">
      <c r="B2704" s="19">
        <f>'Client Info'!A2704</f>
        <v>0</v>
      </c>
      <c r="C2704" s="19" t="str">
        <f>(IF('Client Info'!M2704="","",(IF(YEARFRAC('Client Info'!M2704,Reference!$C$4)&lt;1,0,IF(AND(YEARFRAC('Client Info'!M2704,Reference!$C$4)&gt;=1,YEARFRAC('Client Info'!M2704,Reference!$C$4)&lt;=3),5,IF(AND(YEARFRAC('Client Info'!M2704,Reference!$C$4)&gt;=4,YEARFRAC('Client Info'!M2704,Reference!$C$4)&lt;=7),15,IF(YEARFRAC('Client Info'!M2704,Reference!$C$4)&gt;=8,25,IF(YEARFRAC('Client Info'!M2704,Reference!$C$4)=YEARFRAC('Client Info'!M2704,Reference!$C$4),0,0))))))))</f>
        <v/>
      </c>
      <c r="D2704" s="19">
        <f>IF(OR('Client Info'!J2704=Reference!$A$7),0,IF(OR(Reference!$A$5='Client Info'!J2704, 'Client Info'!J2704=Reference!$A$19,'Client Info'!J2704=Reference!$A$23,'Client Info'!J2704=Reference!$A$12),25, IF(OR('Client Info'!J2704=Reference!$A$6, 'Client Info'!J2704=Reference!$A$16),15, IF(OR('Client Info'!J2704=Reference!$A$4,'Client Info'!J2704=Reference!$A$13,'Client Info'!J2704=Reference!$A$17,),5,0))))</f>
        <v>0</v>
      </c>
      <c r="E2704" s="19">
        <f>IF('Client Info'!O2704&lt;Reference!$E$5,0,IF(AND('Client Info'!O2704&gt;=Reference!$E$5,'Client Info'!O2704&lt;Reference!$E$6),5,IF(AND('Client Info'!O2704&gt;=Reference!$E$6,'Client Info'!O2704&lt;Reference!$E$7),15,IF(Reference!$E$7&lt;='Client Info'!O2704,25))))</f>
        <v>0</v>
      </c>
      <c r="F2704" s="19">
        <f>IF(OR('Client Info'!R2704=Reference!$B$4,'Client Info'!R2704=Reference!$B$5,'Client Info'!R2704=Reference!$B$6),25,0)</f>
        <v>0</v>
      </c>
      <c r="G2704" s="19">
        <f t="shared" si="43"/>
        <v>0</v>
      </c>
      <c r="H2704" s="19">
        <v>0</v>
      </c>
    </row>
    <row r="2705" spans="2:8" x14ac:dyDescent="0.35">
      <c r="B2705" s="19">
        <f>'Client Info'!A2705</f>
        <v>0</v>
      </c>
      <c r="C2705" s="19" t="str">
        <f>(IF('Client Info'!M2705="","",(IF(YEARFRAC('Client Info'!M2705,Reference!$C$4)&lt;1,0,IF(AND(YEARFRAC('Client Info'!M2705,Reference!$C$4)&gt;=1,YEARFRAC('Client Info'!M2705,Reference!$C$4)&lt;=3),5,IF(AND(YEARFRAC('Client Info'!M2705,Reference!$C$4)&gt;=4,YEARFRAC('Client Info'!M2705,Reference!$C$4)&lt;=7),15,IF(YEARFRAC('Client Info'!M2705,Reference!$C$4)&gt;=8,25,IF(YEARFRAC('Client Info'!M2705,Reference!$C$4)=YEARFRAC('Client Info'!M2705,Reference!$C$4),0,0))))))))</f>
        <v/>
      </c>
      <c r="D2705" s="19">
        <f>IF(OR('Client Info'!J2705=Reference!$A$7),0,IF(OR(Reference!$A$5='Client Info'!J2705, 'Client Info'!J2705=Reference!$A$19,'Client Info'!J2705=Reference!$A$23,'Client Info'!J2705=Reference!$A$12),25, IF(OR('Client Info'!J2705=Reference!$A$6, 'Client Info'!J2705=Reference!$A$16),15, IF(OR('Client Info'!J2705=Reference!$A$4,'Client Info'!J2705=Reference!$A$13,'Client Info'!J2705=Reference!$A$17,),5,0))))</f>
        <v>0</v>
      </c>
      <c r="E2705" s="19">
        <f>IF('Client Info'!O2705&lt;Reference!$E$5,0,IF(AND('Client Info'!O2705&gt;=Reference!$E$5,'Client Info'!O2705&lt;Reference!$E$6),5,IF(AND('Client Info'!O2705&gt;=Reference!$E$6,'Client Info'!O2705&lt;Reference!$E$7),15,IF(Reference!$E$7&lt;='Client Info'!O2705,25))))</f>
        <v>0</v>
      </c>
      <c r="F2705" s="19">
        <f>IF(OR('Client Info'!R2705=Reference!$B$4,'Client Info'!R2705=Reference!$B$5,'Client Info'!R2705=Reference!$B$6),25,0)</f>
        <v>0</v>
      </c>
      <c r="G2705" s="19">
        <f t="shared" si="43"/>
        <v>0</v>
      </c>
      <c r="H2705" s="19">
        <v>0</v>
      </c>
    </row>
    <row r="2706" spans="2:8" x14ac:dyDescent="0.35">
      <c r="B2706" s="19">
        <f>'Client Info'!A2706</f>
        <v>0</v>
      </c>
      <c r="C2706" s="19" t="str">
        <f>(IF('Client Info'!M2706="","",(IF(YEARFRAC('Client Info'!M2706,Reference!$C$4)&lt;1,0,IF(AND(YEARFRAC('Client Info'!M2706,Reference!$C$4)&gt;=1,YEARFRAC('Client Info'!M2706,Reference!$C$4)&lt;=3),5,IF(AND(YEARFRAC('Client Info'!M2706,Reference!$C$4)&gt;=4,YEARFRAC('Client Info'!M2706,Reference!$C$4)&lt;=7),15,IF(YEARFRAC('Client Info'!M2706,Reference!$C$4)&gt;=8,25,IF(YEARFRAC('Client Info'!M2706,Reference!$C$4)=YEARFRAC('Client Info'!M2706,Reference!$C$4),0,0))))))))</f>
        <v/>
      </c>
      <c r="D2706" s="19">
        <f>IF(OR('Client Info'!J2706=Reference!$A$7),0,IF(OR(Reference!$A$5='Client Info'!J2706, 'Client Info'!J2706=Reference!$A$19,'Client Info'!J2706=Reference!$A$23,'Client Info'!J2706=Reference!$A$12),25, IF(OR('Client Info'!J2706=Reference!$A$6, 'Client Info'!J2706=Reference!$A$16),15, IF(OR('Client Info'!J2706=Reference!$A$4,'Client Info'!J2706=Reference!$A$13,'Client Info'!J2706=Reference!$A$17,),5,0))))</f>
        <v>0</v>
      </c>
      <c r="E2706" s="19">
        <f>IF('Client Info'!O2706&lt;Reference!$E$5,0,IF(AND('Client Info'!O2706&gt;=Reference!$E$5,'Client Info'!O2706&lt;Reference!$E$6),5,IF(AND('Client Info'!O2706&gt;=Reference!$E$6,'Client Info'!O2706&lt;Reference!$E$7),15,IF(Reference!$E$7&lt;='Client Info'!O2706,25))))</f>
        <v>0</v>
      </c>
      <c r="F2706" s="19">
        <f>IF(OR('Client Info'!R2706=Reference!$B$4,'Client Info'!R2706=Reference!$B$5,'Client Info'!R2706=Reference!$B$6),25,0)</f>
        <v>0</v>
      </c>
      <c r="G2706" s="19">
        <f t="shared" si="43"/>
        <v>0</v>
      </c>
      <c r="H2706" s="19">
        <v>0</v>
      </c>
    </row>
    <row r="2707" spans="2:8" x14ac:dyDescent="0.35">
      <c r="B2707" s="19">
        <f>'Client Info'!A2707</f>
        <v>0</v>
      </c>
      <c r="C2707" s="19" t="str">
        <f>(IF('Client Info'!M2707="","",(IF(YEARFRAC('Client Info'!M2707,Reference!$C$4)&lt;1,0,IF(AND(YEARFRAC('Client Info'!M2707,Reference!$C$4)&gt;=1,YEARFRAC('Client Info'!M2707,Reference!$C$4)&lt;=3),5,IF(AND(YEARFRAC('Client Info'!M2707,Reference!$C$4)&gt;=4,YEARFRAC('Client Info'!M2707,Reference!$C$4)&lt;=7),15,IF(YEARFRAC('Client Info'!M2707,Reference!$C$4)&gt;=8,25,IF(YEARFRAC('Client Info'!M2707,Reference!$C$4)=YEARFRAC('Client Info'!M2707,Reference!$C$4),0,0))))))))</f>
        <v/>
      </c>
      <c r="D2707" s="19">
        <f>IF(OR('Client Info'!J2707=Reference!$A$7),0,IF(OR(Reference!$A$5='Client Info'!J2707, 'Client Info'!J2707=Reference!$A$19,'Client Info'!J2707=Reference!$A$23,'Client Info'!J2707=Reference!$A$12),25, IF(OR('Client Info'!J2707=Reference!$A$6, 'Client Info'!J2707=Reference!$A$16),15, IF(OR('Client Info'!J2707=Reference!$A$4,'Client Info'!J2707=Reference!$A$13,'Client Info'!J2707=Reference!$A$17,),5,0))))</f>
        <v>0</v>
      </c>
      <c r="E2707" s="19">
        <f>IF('Client Info'!O2707&lt;Reference!$E$5,0,IF(AND('Client Info'!O2707&gt;=Reference!$E$5,'Client Info'!O2707&lt;Reference!$E$6),5,IF(AND('Client Info'!O2707&gt;=Reference!$E$6,'Client Info'!O2707&lt;Reference!$E$7),15,IF(Reference!$E$7&lt;='Client Info'!O2707,25))))</f>
        <v>0</v>
      </c>
      <c r="F2707" s="19">
        <f>IF(OR('Client Info'!R2707=Reference!$B$4,'Client Info'!R2707=Reference!$B$5,'Client Info'!R2707=Reference!$B$6),25,0)</f>
        <v>0</v>
      </c>
      <c r="G2707" s="19">
        <f t="shared" si="43"/>
        <v>0</v>
      </c>
      <c r="H2707" s="19">
        <v>0</v>
      </c>
    </row>
    <row r="2708" spans="2:8" x14ac:dyDescent="0.35">
      <c r="B2708" s="19">
        <f>'Client Info'!A2708</f>
        <v>0</v>
      </c>
      <c r="C2708" s="19" t="str">
        <f>(IF('Client Info'!M2708="","",(IF(YEARFRAC('Client Info'!M2708,Reference!$C$4)&lt;1,0,IF(AND(YEARFRAC('Client Info'!M2708,Reference!$C$4)&gt;=1,YEARFRAC('Client Info'!M2708,Reference!$C$4)&lt;=3),5,IF(AND(YEARFRAC('Client Info'!M2708,Reference!$C$4)&gt;=4,YEARFRAC('Client Info'!M2708,Reference!$C$4)&lt;=7),15,IF(YEARFRAC('Client Info'!M2708,Reference!$C$4)&gt;=8,25,IF(YEARFRAC('Client Info'!M2708,Reference!$C$4)=YEARFRAC('Client Info'!M2708,Reference!$C$4),0,0))))))))</f>
        <v/>
      </c>
      <c r="D2708" s="19">
        <f>IF(OR('Client Info'!J2708=Reference!$A$7),0,IF(OR(Reference!$A$5='Client Info'!J2708, 'Client Info'!J2708=Reference!$A$19,'Client Info'!J2708=Reference!$A$23,'Client Info'!J2708=Reference!$A$12),25, IF(OR('Client Info'!J2708=Reference!$A$6, 'Client Info'!J2708=Reference!$A$16),15, IF(OR('Client Info'!J2708=Reference!$A$4,'Client Info'!J2708=Reference!$A$13,'Client Info'!J2708=Reference!$A$17,),5,0))))</f>
        <v>0</v>
      </c>
      <c r="E2708" s="19">
        <f>IF('Client Info'!O2708&lt;Reference!$E$5,0,IF(AND('Client Info'!O2708&gt;=Reference!$E$5,'Client Info'!O2708&lt;Reference!$E$6),5,IF(AND('Client Info'!O2708&gt;=Reference!$E$6,'Client Info'!O2708&lt;Reference!$E$7),15,IF(Reference!$E$7&lt;='Client Info'!O2708,25))))</f>
        <v>0</v>
      </c>
      <c r="F2708" s="19">
        <f>IF(OR('Client Info'!R2708=Reference!$B$4,'Client Info'!R2708=Reference!$B$5,'Client Info'!R2708=Reference!$B$6),25,0)</f>
        <v>0</v>
      </c>
      <c r="G2708" s="19">
        <f t="shared" si="43"/>
        <v>0</v>
      </c>
      <c r="H2708" s="19">
        <v>0</v>
      </c>
    </row>
    <row r="2709" spans="2:8" x14ac:dyDescent="0.35">
      <c r="B2709" s="19">
        <f>'Client Info'!A2709</f>
        <v>0</v>
      </c>
      <c r="C2709" s="19" t="str">
        <f>(IF('Client Info'!M2709="","",(IF(YEARFRAC('Client Info'!M2709,Reference!$C$4)&lt;1,0,IF(AND(YEARFRAC('Client Info'!M2709,Reference!$C$4)&gt;=1,YEARFRAC('Client Info'!M2709,Reference!$C$4)&lt;=3),5,IF(AND(YEARFRAC('Client Info'!M2709,Reference!$C$4)&gt;=4,YEARFRAC('Client Info'!M2709,Reference!$C$4)&lt;=7),15,IF(YEARFRAC('Client Info'!M2709,Reference!$C$4)&gt;=8,25,IF(YEARFRAC('Client Info'!M2709,Reference!$C$4)=YEARFRAC('Client Info'!M2709,Reference!$C$4),0,0))))))))</f>
        <v/>
      </c>
      <c r="D2709" s="19">
        <f>IF(OR('Client Info'!J2709=Reference!$A$7),0,IF(OR(Reference!$A$5='Client Info'!J2709, 'Client Info'!J2709=Reference!$A$19,'Client Info'!J2709=Reference!$A$23,'Client Info'!J2709=Reference!$A$12),25, IF(OR('Client Info'!J2709=Reference!$A$6, 'Client Info'!J2709=Reference!$A$16),15, IF(OR('Client Info'!J2709=Reference!$A$4,'Client Info'!J2709=Reference!$A$13,'Client Info'!J2709=Reference!$A$17,),5,0))))</f>
        <v>0</v>
      </c>
      <c r="E2709" s="19">
        <f>IF('Client Info'!O2709&lt;Reference!$E$5,0,IF(AND('Client Info'!O2709&gt;=Reference!$E$5,'Client Info'!O2709&lt;Reference!$E$6),5,IF(AND('Client Info'!O2709&gt;=Reference!$E$6,'Client Info'!O2709&lt;Reference!$E$7),15,IF(Reference!$E$7&lt;='Client Info'!O2709,25))))</f>
        <v>0</v>
      </c>
      <c r="F2709" s="19">
        <f>IF(OR('Client Info'!R2709=Reference!$B$4,'Client Info'!R2709=Reference!$B$5,'Client Info'!R2709=Reference!$B$6),25,0)</f>
        <v>0</v>
      </c>
      <c r="G2709" s="19">
        <f t="shared" si="43"/>
        <v>0</v>
      </c>
      <c r="H2709" s="19">
        <v>0</v>
      </c>
    </row>
    <row r="2710" spans="2:8" x14ac:dyDescent="0.35">
      <c r="B2710" s="19">
        <f>'Client Info'!A2710</f>
        <v>0</v>
      </c>
      <c r="C2710" s="19" t="str">
        <f>(IF('Client Info'!M2710="","",(IF(YEARFRAC('Client Info'!M2710,Reference!$C$4)&lt;1,0,IF(AND(YEARFRAC('Client Info'!M2710,Reference!$C$4)&gt;=1,YEARFRAC('Client Info'!M2710,Reference!$C$4)&lt;=3),5,IF(AND(YEARFRAC('Client Info'!M2710,Reference!$C$4)&gt;=4,YEARFRAC('Client Info'!M2710,Reference!$C$4)&lt;=7),15,IF(YEARFRAC('Client Info'!M2710,Reference!$C$4)&gt;=8,25,IF(YEARFRAC('Client Info'!M2710,Reference!$C$4)=YEARFRAC('Client Info'!M2710,Reference!$C$4),0,0))))))))</f>
        <v/>
      </c>
      <c r="D2710" s="19">
        <f>IF(OR('Client Info'!J2710=Reference!$A$7),0,IF(OR(Reference!$A$5='Client Info'!J2710, 'Client Info'!J2710=Reference!$A$19,'Client Info'!J2710=Reference!$A$23,'Client Info'!J2710=Reference!$A$12),25, IF(OR('Client Info'!J2710=Reference!$A$6, 'Client Info'!J2710=Reference!$A$16),15, IF(OR('Client Info'!J2710=Reference!$A$4,'Client Info'!J2710=Reference!$A$13,'Client Info'!J2710=Reference!$A$17,),5,0))))</f>
        <v>0</v>
      </c>
      <c r="E2710" s="19">
        <f>IF('Client Info'!O2710&lt;Reference!$E$5,0,IF(AND('Client Info'!O2710&gt;=Reference!$E$5,'Client Info'!O2710&lt;Reference!$E$6),5,IF(AND('Client Info'!O2710&gt;=Reference!$E$6,'Client Info'!O2710&lt;Reference!$E$7),15,IF(Reference!$E$7&lt;='Client Info'!O2710,25))))</f>
        <v>0</v>
      </c>
      <c r="F2710" s="19">
        <f>IF(OR('Client Info'!R2710=Reference!$B$4,'Client Info'!R2710=Reference!$B$5,'Client Info'!R2710=Reference!$B$6),25,0)</f>
        <v>0</v>
      </c>
      <c r="G2710" s="19">
        <f t="shared" si="43"/>
        <v>0</v>
      </c>
      <c r="H2710" s="19">
        <v>0</v>
      </c>
    </row>
    <row r="2711" spans="2:8" x14ac:dyDescent="0.35">
      <c r="B2711" s="19">
        <f>'Client Info'!A2711</f>
        <v>0</v>
      </c>
      <c r="C2711" s="19" t="str">
        <f>(IF('Client Info'!M2711="","",(IF(YEARFRAC('Client Info'!M2711,Reference!$C$4)&lt;1,0,IF(AND(YEARFRAC('Client Info'!M2711,Reference!$C$4)&gt;=1,YEARFRAC('Client Info'!M2711,Reference!$C$4)&lt;=3),5,IF(AND(YEARFRAC('Client Info'!M2711,Reference!$C$4)&gt;=4,YEARFRAC('Client Info'!M2711,Reference!$C$4)&lt;=7),15,IF(YEARFRAC('Client Info'!M2711,Reference!$C$4)&gt;=8,25,IF(YEARFRAC('Client Info'!M2711,Reference!$C$4)=YEARFRAC('Client Info'!M2711,Reference!$C$4),0,0))))))))</f>
        <v/>
      </c>
      <c r="D2711" s="19">
        <f>IF(OR('Client Info'!J2711=Reference!$A$7),0,IF(OR(Reference!$A$5='Client Info'!J2711, 'Client Info'!J2711=Reference!$A$19,'Client Info'!J2711=Reference!$A$23,'Client Info'!J2711=Reference!$A$12),25, IF(OR('Client Info'!J2711=Reference!$A$6, 'Client Info'!J2711=Reference!$A$16),15, IF(OR('Client Info'!J2711=Reference!$A$4,'Client Info'!J2711=Reference!$A$13,'Client Info'!J2711=Reference!$A$17,),5,0))))</f>
        <v>0</v>
      </c>
      <c r="E2711" s="19">
        <f>IF('Client Info'!O2711&lt;Reference!$E$5,0,IF(AND('Client Info'!O2711&gt;=Reference!$E$5,'Client Info'!O2711&lt;Reference!$E$6),5,IF(AND('Client Info'!O2711&gt;=Reference!$E$6,'Client Info'!O2711&lt;Reference!$E$7),15,IF(Reference!$E$7&lt;='Client Info'!O2711,25))))</f>
        <v>0</v>
      </c>
      <c r="F2711" s="19">
        <f>IF(OR('Client Info'!R2711=Reference!$B$4,'Client Info'!R2711=Reference!$B$5,'Client Info'!R2711=Reference!$B$6),25,0)</f>
        <v>0</v>
      </c>
      <c r="G2711" s="19">
        <f t="shared" si="43"/>
        <v>0</v>
      </c>
      <c r="H2711" s="19">
        <v>0</v>
      </c>
    </row>
    <row r="2712" spans="2:8" x14ac:dyDescent="0.35">
      <c r="B2712" s="19">
        <f>'Client Info'!A2712</f>
        <v>0</v>
      </c>
      <c r="C2712" s="19" t="str">
        <f>(IF('Client Info'!M2712="","",(IF(YEARFRAC('Client Info'!M2712,Reference!$C$4)&lt;1,0,IF(AND(YEARFRAC('Client Info'!M2712,Reference!$C$4)&gt;=1,YEARFRAC('Client Info'!M2712,Reference!$C$4)&lt;=3),5,IF(AND(YEARFRAC('Client Info'!M2712,Reference!$C$4)&gt;=4,YEARFRAC('Client Info'!M2712,Reference!$C$4)&lt;=7),15,IF(YEARFRAC('Client Info'!M2712,Reference!$C$4)&gt;=8,25,IF(YEARFRAC('Client Info'!M2712,Reference!$C$4)=YEARFRAC('Client Info'!M2712,Reference!$C$4),0,0))))))))</f>
        <v/>
      </c>
      <c r="D2712" s="19">
        <f>IF(OR('Client Info'!J2712=Reference!$A$7),0,IF(OR(Reference!$A$5='Client Info'!J2712, 'Client Info'!J2712=Reference!$A$19,'Client Info'!J2712=Reference!$A$23,'Client Info'!J2712=Reference!$A$12),25, IF(OR('Client Info'!J2712=Reference!$A$6, 'Client Info'!J2712=Reference!$A$16),15, IF(OR('Client Info'!J2712=Reference!$A$4,'Client Info'!J2712=Reference!$A$13,'Client Info'!J2712=Reference!$A$17,),5,0))))</f>
        <v>0</v>
      </c>
      <c r="E2712" s="19">
        <f>IF('Client Info'!O2712&lt;Reference!$E$5,0,IF(AND('Client Info'!O2712&gt;=Reference!$E$5,'Client Info'!O2712&lt;Reference!$E$6),5,IF(AND('Client Info'!O2712&gt;=Reference!$E$6,'Client Info'!O2712&lt;Reference!$E$7),15,IF(Reference!$E$7&lt;='Client Info'!O2712,25))))</f>
        <v>0</v>
      </c>
      <c r="F2712" s="19">
        <f>IF(OR('Client Info'!R2712=Reference!$B$4,'Client Info'!R2712=Reference!$B$5,'Client Info'!R2712=Reference!$B$6),25,0)</f>
        <v>0</v>
      </c>
      <c r="G2712" s="19">
        <f t="shared" si="43"/>
        <v>0</v>
      </c>
      <c r="H2712" s="19">
        <v>0</v>
      </c>
    </row>
    <row r="2713" spans="2:8" x14ac:dyDescent="0.35">
      <c r="B2713" s="19">
        <f>'Client Info'!A2713</f>
        <v>0</v>
      </c>
      <c r="C2713" s="19" t="str">
        <f>(IF('Client Info'!M2713="","",(IF(YEARFRAC('Client Info'!M2713,Reference!$C$4)&lt;1,0,IF(AND(YEARFRAC('Client Info'!M2713,Reference!$C$4)&gt;=1,YEARFRAC('Client Info'!M2713,Reference!$C$4)&lt;=3),5,IF(AND(YEARFRAC('Client Info'!M2713,Reference!$C$4)&gt;=4,YEARFRAC('Client Info'!M2713,Reference!$C$4)&lt;=7),15,IF(YEARFRAC('Client Info'!M2713,Reference!$C$4)&gt;=8,25,IF(YEARFRAC('Client Info'!M2713,Reference!$C$4)=YEARFRAC('Client Info'!M2713,Reference!$C$4),0,0))))))))</f>
        <v/>
      </c>
      <c r="D2713" s="19">
        <f>IF(OR('Client Info'!J2713=Reference!$A$7),0,IF(OR(Reference!$A$5='Client Info'!J2713, 'Client Info'!J2713=Reference!$A$19,'Client Info'!J2713=Reference!$A$23,'Client Info'!J2713=Reference!$A$12),25, IF(OR('Client Info'!J2713=Reference!$A$6, 'Client Info'!J2713=Reference!$A$16),15, IF(OR('Client Info'!J2713=Reference!$A$4,'Client Info'!J2713=Reference!$A$13,'Client Info'!J2713=Reference!$A$17,),5,0))))</f>
        <v>0</v>
      </c>
      <c r="E2713" s="19">
        <f>IF('Client Info'!O2713&lt;Reference!$E$5,0,IF(AND('Client Info'!O2713&gt;=Reference!$E$5,'Client Info'!O2713&lt;Reference!$E$6),5,IF(AND('Client Info'!O2713&gt;=Reference!$E$6,'Client Info'!O2713&lt;Reference!$E$7),15,IF(Reference!$E$7&lt;='Client Info'!O2713,25))))</f>
        <v>0</v>
      </c>
      <c r="F2713" s="19">
        <f>IF(OR('Client Info'!R2713=Reference!$B$4,'Client Info'!R2713=Reference!$B$5,'Client Info'!R2713=Reference!$B$6),25,0)</f>
        <v>0</v>
      </c>
      <c r="G2713" s="19">
        <f t="shared" si="43"/>
        <v>0</v>
      </c>
      <c r="H2713" s="19">
        <v>0</v>
      </c>
    </row>
    <row r="2714" spans="2:8" x14ac:dyDescent="0.35">
      <c r="B2714" s="19">
        <f>'Client Info'!A2714</f>
        <v>0</v>
      </c>
      <c r="C2714" s="19" t="str">
        <f>(IF('Client Info'!M2714="","",(IF(YEARFRAC('Client Info'!M2714,Reference!$C$4)&lt;1,0,IF(AND(YEARFRAC('Client Info'!M2714,Reference!$C$4)&gt;=1,YEARFRAC('Client Info'!M2714,Reference!$C$4)&lt;=3),5,IF(AND(YEARFRAC('Client Info'!M2714,Reference!$C$4)&gt;=4,YEARFRAC('Client Info'!M2714,Reference!$C$4)&lt;=7),15,IF(YEARFRAC('Client Info'!M2714,Reference!$C$4)&gt;=8,25,IF(YEARFRAC('Client Info'!M2714,Reference!$C$4)=YEARFRAC('Client Info'!M2714,Reference!$C$4),0,0))))))))</f>
        <v/>
      </c>
      <c r="D2714" s="19">
        <f>IF(OR('Client Info'!J2714=Reference!$A$7),0,IF(OR(Reference!$A$5='Client Info'!J2714, 'Client Info'!J2714=Reference!$A$19,'Client Info'!J2714=Reference!$A$23,'Client Info'!J2714=Reference!$A$12),25, IF(OR('Client Info'!J2714=Reference!$A$6, 'Client Info'!J2714=Reference!$A$16),15, IF(OR('Client Info'!J2714=Reference!$A$4,'Client Info'!J2714=Reference!$A$13,'Client Info'!J2714=Reference!$A$17,),5,0))))</f>
        <v>0</v>
      </c>
      <c r="E2714" s="19">
        <f>IF('Client Info'!O2714&lt;Reference!$E$5,0,IF(AND('Client Info'!O2714&gt;=Reference!$E$5,'Client Info'!O2714&lt;Reference!$E$6),5,IF(AND('Client Info'!O2714&gt;=Reference!$E$6,'Client Info'!O2714&lt;Reference!$E$7),15,IF(Reference!$E$7&lt;='Client Info'!O2714,25))))</f>
        <v>0</v>
      </c>
      <c r="F2714" s="19">
        <f>IF(OR('Client Info'!R2714=Reference!$B$4,'Client Info'!R2714=Reference!$B$5,'Client Info'!R2714=Reference!$B$6),25,0)</f>
        <v>0</v>
      </c>
      <c r="G2714" s="19">
        <f t="shared" si="43"/>
        <v>0</v>
      </c>
      <c r="H2714" s="19">
        <v>0</v>
      </c>
    </row>
    <row r="2715" spans="2:8" x14ac:dyDescent="0.35">
      <c r="B2715" s="19">
        <f>'Client Info'!A2715</f>
        <v>0</v>
      </c>
      <c r="C2715" s="19" t="str">
        <f>(IF('Client Info'!M2715="","",(IF(YEARFRAC('Client Info'!M2715,Reference!$C$4)&lt;1,0,IF(AND(YEARFRAC('Client Info'!M2715,Reference!$C$4)&gt;=1,YEARFRAC('Client Info'!M2715,Reference!$C$4)&lt;=3),5,IF(AND(YEARFRAC('Client Info'!M2715,Reference!$C$4)&gt;=4,YEARFRAC('Client Info'!M2715,Reference!$C$4)&lt;=7),15,IF(YEARFRAC('Client Info'!M2715,Reference!$C$4)&gt;=8,25,IF(YEARFRAC('Client Info'!M2715,Reference!$C$4)=YEARFRAC('Client Info'!M2715,Reference!$C$4),0,0))))))))</f>
        <v/>
      </c>
      <c r="D2715" s="19">
        <f>IF(OR('Client Info'!J2715=Reference!$A$7),0,IF(OR(Reference!$A$5='Client Info'!J2715, 'Client Info'!J2715=Reference!$A$19,'Client Info'!J2715=Reference!$A$23,'Client Info'!J2715=Reference!$A$12),25, IF(OR('Client Info'!J2715=Reference!$A$6, 'Client Info'!J2715=Reference!$A$16),15, IF(OR('Client Info'!J2715=Reference!$A$4,'Client Info'!J2715=Reference!$A$13,'Client Info'!J2715=Reference!$A$17,),5,0))))</f>
        <v>0</v>
      </c>
      <c r="E2715" s="19">
        <f>IF('Client Info'!O2715&lt;Reference!$E$5,0,IF(AND('Client Info'!O2715&gt;=Reference!$E$5,'Client Info'!O2715&lt;Reference!$E$6),5,IF(AND('Client Info'!O2715&gt;=Reference!$E$6,'Client Info'!O2715&lt;Reference!$E$7),15,IF(Reference!$E$7&lt;='Client Info'!O2715,25))))</f>
        <v>0</v>
      </c>
      <c r="F2715" s="19">
        <f>IF(OR('Client Info'!R2715=Reference!$B$4,'Client Info'!R2715=Reference!$B$5,'Client Info'!R2715=Reference!$B$6),25,0)</f>
        <v>0</v>
      </c>
      <c r="G2715" s="19">
        <f t="shared" si="43"/>
        <v>0</v>
      </c>
      <c r="H2715" s="19">
        <v>0</v>
      </c>
    </row>
    <row r="2716" spans="2:8" x14ac:dyDescent="0.35">
      <c r="B2716" s="19">
        <f>'Client Info'!A2716</f>
        <v>0</v>
      </c>
      <c r="C2716" s="19" t="str">
        <f>(IF('Client Info'!M2716="","",(IF(YEARFRAC('Client Info'!M2716,Reference!$C$4)&lt;1,0,IF(AND(YEARFRAC('Client Info'!M2716,Reference!$C$4)&gt;=1,YEARFRAC('Client Info'!M2716,Reference!$C$4)&lt;=3),5,IF(AND(YEARFRAC('Client Info'!M2716,Reference!$C$4)&gt;=4,YEARFRAC('Client Info'!M2716,Reference!$C$4)&lt;=7),15,IF(YEARFRAC('Client Info'!M2716,Reference!$C$4)&gt;=8,25,IF(YEARFRAC('Client Info'!M2716,Reference!$C$4)=YEARFRAC('Client Info'!M2716,Reference!$C$4),0,0))))))))</f>
        <v/>
      </c>
      <c r="D2716" s="19">
        <f>IF(OR('Client Info'!J2716=Reference!$A$7),0,IF(OR(Reference!$A$5='Client Info'!J2716, 'Client Info'!J2716=Reference!$A$19,'Client Info'!J2716=Reference!$A$23,'Client Info'!J2716=Reference!$A$12),25, IF(OR('Client Info'!J2716=Reference!$A$6, 'Client Info'!J2716=Reference!$A$16),15, IF(OR('Client Info'!J2716=Reference!$A$4,'Client Info'!J2716=Reference!$A$13,'Client Info'!J2716=Reference!$A$17,),5,0))))</f>
        <v>0</v>
      </c>
      <c r="E2716" s="19">
        <f>IF('Client Info'!O2716&lt;Reference!$E$5,0,IF(AND('Client Info'!O2716&gt;=Reference!$E$5,'Client Info'!O2716&lt;Reference!$E$6),5,IF(AND('Client Info'!O2716&gt;=Reference!$E$6,'Client Info'!O2716&lt;Reference!$E$7),15,IF(Reference!$E$7&lt;='Client Info'!O2716,25))))</f>
        <v>0</v>
      </c>
      <c r="F2716" s="19">
        <f>IF(OR('Client Info'!R2716=Reference!$B$4,'Client Info'!R2716=Reference!$B$5,'Client Info'!R2716=Reference!$B$6),25,0)</f>
        <v>0</v>
      </c>
      <c r="G2716" s="19">
        <f t="shared" ref="G2716:G2779" si="44">SUM(C2716:F2716)</f>
        <v>0</v>
      </c>
      <c r="H2716" s="19">
        <v>0</v>
      </c>
    </row>
    <row r="2717" spans="2:8" x14ac:dyDescent="0.35">
      <c r="B2717" s="19">
        <f>'Client Info'!A2717</f>
        <v>0</v>
      </c>
      <c r="C2717" s="19" t="str">
        <f>(IF('Client Info'!M2717="","",(IF(YEARFRAC('Client Info'!M2717,Reference!$C$4)&lt;1,0,IF(AND(YEARFRAC('Client Info'!M2717,Reference!$C$4)&gt;=1,YEARFRAC('Client Info'!M2717,Reference!$C$4)&lt;=3),5,IF(AND(YEARFRAC('Client Info'!M2717,Reference!$C$4)&gt;=4,YEARFRAC('Client Info'!M2717,Reference!$C$4)&lt;=7),15,IF(YEARFRAC('Client Info'!M2717,Reference!$C$4)&gt;=8,25,IF(YEARFRAC('Client Info'!M2717,Reference!$C$4)=YEARFRAC('Client Info'!M2717,Reference!$C$4),0,0))))))))</f>
        <v/>
      </c>
      <c r="D2717" s="19">
        <f>IF(OR('Client Info'!J2717=Reference!$A$7),0,IF(OR(Reference!$A$5='Client Info'!J2717, 'Client Info'!J2717=Reference!$A$19,'Client Info'!J2717=Reference!$A$23,'Client Info'!J2717=Reference!$A$12),25, IF(OR('Client Info'!J2717=Reference!$A$6, 'Client Info'!J2717=Reference!$A$16),15, IF(OR('Client Info'!J2717=Reference!$A$4,'Client Info'!J2717=Reference!$A$13,'Client Info'!J2717=Reference!$A$17,),5,0))))</f>
        <v>0</v>
      </c>
      <c r="E2717" s="19">
        <f>IF('Client Info'!O2717&lt;Reference!$E$5,0,IF(AND('Client Info'!O2717&gt;=Reference!$E$5,'Client Info'!O2717&lt;Reference!$E$6),5,IF(AND('Client Info'!O2717&gt;=Reference!$E$6,'Client Info'!O2717&lt;Reference!$E$7),15,IF(Reference!$E$7&lt;='Client Info'!O2717,25))))</f>
        <v>0</v>
      </c>
      <c r="F2717" s="19">
        <f>IF(OR('Client Info'!R2717=Reference!$B$4,'Client Info'!R2717=Reference!$B$5,'Client Info'!R2717=Reference!$B$6),25,0)</f>
        <v>0</v>
      </c>
      <c r="G2717" s="19">
        <f t="shared" si="44"/>
        <v>0</v>
      </c>
      <c r="H2717" s="19">
        <v>0</v>
      </c>
    </row>
    <row r="2718" spans="2:8" x14ac:dyDescent="0.35">
      <c r="B2718" s="19">
        <f>'Client Info'!A2718</f>
        <v>0</v>
      </c>
      <c r="C2718" s="19" t="str">
        <f>(IF('Client Info'!M2718="","",(IF(YEARFRAC('Client Info'!M2718,Reference!$C$4)&lt;1,0,IF(AND(YEARFRAC('Client Info'!M2718,Reference!$C$4)&gt;=1,YEARFRAC('Client Info'!M2718,Reference!$C$4)&lt;=3),5,IF(AND(YEARFRAC('Client Info'!M2718,Reference!$C$4)&gt;=4,YEARFRAC('Client Info'!M2718,Reference!$C$4)&lt;=7),15,IF(YEARFRAC('Client Info'!M2718,Reference!$C$4)&gt;=8,25,IF(YEARFRAC('Client Info'!M2718,Reference!$C$4)=YEARFRAC('Client Info'!M2718,Reference!$C$4),0,0))))))))</f>
        <v/>
      </c>
      <c r="D2718" s="19">
        <f>IF(OR('Client Info'!J2718=Reference!$A$7),0,IF(OR(Reference!$A$5='Client Info'!J2718, 'Client Info'!J2718=Reference!$A$19,'Client Info'!J2718=Reference!$A$23,'Client Info'!J2718=Reference!$A$12),25, IF(OR('Client Info'!J2718=Reference!$A$6, 'Client Info'!J2718=Reference!$A$16),15, IF(OR('Client Info'!J2718=Reference!$A$4,'Client Info'!J2718=Reference!$A$13,'Client Info'!J2718=Reference!$A$17,),5,0))))</f>
        <v>0</v>
      </c>
      <c r="E2718" s="19">
        <f>IF('Client Info'!O2718&lt;Reference!$E$5,0,IF(AND('Client Info'!O2718&gt;=Reference!$E$5,'Client Info'!O2718&lt;Reference!$E$6),5,IF(AND('Client Info'!O2718&gt;=Reference!$E$6,'Client Info'!O2718&lt;Reference!$E$7),15,IF(Reference!$E$7&lt;='Client Info'!O2718,25))))</f>
        <v>0</v>
      </c>
      <c r="F2718" s="19">
        <f>IF(OR('Client Info'!R2718=Reference!$B$4,'Client Info'!R2718=Reference!$B$5,'Client Info'!R2718=Reference!$B$6),25,0)</f>
        <v>0</v>
      </c>
      <c r="G2718" s="19">
        <f t="shared" si="44"/>
        <v>0</v>
      </c>
      <c r="H2718" s="19">
        <v>0</v>
      </c>
    </row>
    <row r="2719" spans="2:8" x14ac:dyDescent="0.35">
      <c r="B2719" s="19">
        <f>'Client Info'!A2719</f>
        <v>0</v>
      </c>
      <c r="C2719" s="19" t="str">
        <f>(IF('Client Info'!M2719="","",(IF(YEARFRAC('Client Info'!M2719,Reference!$C$4)&lt;1,0,IF(AND(YEARFRAC('Client Info'!M2719,Reference!$C$4)&gt;=1,YEARFRAC('Client Info'!M2719,Reference!$C$4)&lt;=3),5,IF(AND(YEARFRAC('Client Info'!M2719,Reference!$C$4)&gt;=4,YEARFRAC('Client Info'!M2719,Reference!$C$4)&lt;=7),15,IF(YEARFRAC('Client Info'!M2719,Reference!$C$4)&gt;=8,25,IF(YEARFRAC('Client Info'!M2719,Reference!$C$4)=YEARFRAC('Client Info'!M2719,Reference!$C$4),0,0))))))))</f>
        <v/>
      </c>
      <c r="D2719" s="19">
        <f>IF(OR('Client Info'!J2719=Reference!$A$7),0,IF(OR(Reference!$A$5='Client Info'!J2719, 'Client Info'!J2719=Reference!$A$19,'Client Info'!J2719=Reference!$A$23,'Client Info'!J2719=Reference!$A$12),25, IF(OR('Client Info'!J2719=Reference!$A$6, 'Client Info'!J2719=Reference!$A$16),15, IF(OR('Client Info'!J2719=Reference!$A$4,'Client Info'!J2719=Reference!$A$13,'Client Info'!J2719=Reference!$A$17,),5,0))))</f>
        <v>0</v>
      </c>
      <c r="E2719" s="19">
        <f>IF('Client Info'!O2719&lt;Reference!$E$5,0,IF(AND('Client Info'!O2719&gt;=Reference!$E$5,'Client Info'!O2719&lt;Reference!$E$6),5,IF(AND('Client Info'!O2719&gt;=Reference!$E$6,'Client Info'!O2719&lt;Reference!$E$7),15,IF(Reference!$E$7&lt;='Client Info'!O2719,25))))</f>
        <v>0</v>
      </c>
      <c r="F2719" s="19">
        <f>IF(OR('Client Info'!R2719=Reference!$B$4,'Client Info'!R2719=Reference!$B$5,'Client Info'!R2719=Reference!$B$6),25,0)</f>
        <v>0</v>
      </c>
      <c r="G2719" s="19">
        <f t="shared" si="44"/>
        <v>0</v>
      </c>
      <c r="H2719" s="19">
        <v>0</v>
      </c>
    </row>
    <row r="2720" spans="2:8" x14ac:dyDescent="0.35">
      <c r="B2720" s="19">
        <f>'Client Info'!A2720</f>
        <v>0</v>
      </c>
      <c r="C2720" s="19" t="str">
        <f>(IF('Client Info'!M2720="","",(IF(YEARFRAC('Client Info'!M2720,Reference!$C$4)&lt;1,0,IF(AND(YEARFRAC('Client Info'!M2720,Reference!$C$4)&gt;=1,YEARFRAC('Client Info'!M2720,Reference!$C$4)&lt;=3),5,IF(AND(YEARFRAC('Client Info'!M2720,Reference!$C$4)&gt;=4,YEARFRAC('Client Info'!M2720,Reference!$C$4)&lt;=7),15,IF(YEARFRAC('Client Info'!M2720,Reference!$C$4)&gt;=8,25,IF(YEARFRAC('Client Info'!M2720,Reference!$C$4)=YEARFRAC('Client Info'!M2720,Reference!$C$4),0,0))))))))</f>
        <v/>
      </c>
      <c r="D2720" s="19">
        <f>IF(OR('Client Info'!J2720=Reference!$A$7),0,IF(OR(Reference!$A$5='Client Info'!J2720, 'Client Info'!J2720=Reference!$A$19,'Client Info'!J2720=Reference!$A$23,'Client Info'!J2720=Reference!$A$12),25, IF(OR('Client Info'!J2720=Reference!$A$6, 'Client Info'!J2720=Reference!$A$16),15, IF(OR('Client Info'!J2720=Reference!$A$4,'Client Info'!J2720=Reference!$A$13,'Client Info'!J2720=Reference!$A$17,),5,0))))</f>
        <v>0</v>
      </c>
      <c r="E2720" s="19">
        <f>IF('Client Info'!O2720&lt;Reference!$E$5,0,IF(AND('Client Info'!O2720&gt;=Reference!$E$5,'Client Info'!O2720&lt;Reference!$E$6),5,IF(AND('Client Info'!O2720&gt;=Reference!$E$6,'Client Info'!O2720&lt;Reference!$E$7),15,IF(Reference!$E$7&lt;='Client Info'!O2720,25))))</f>
        <v>0</v>
      </c>
      <c r="F2720" s="19">
        <f>IF(OR('Client Info'!R2720=Reference!$B$4,'Client Info'!R2720=Reference!$B$5,'Client Info'!R2720=Reference!$B$6),25,0)</f>
        <v>0</v>
      </c>
      <c r="G2720" s="19">
        <f t="shared" si="44"/>
        <v>0</v>
      </c>
      <c r="H2720" s="19">
        <v>0</v>
      </c>
    </row>
    <row r="2721" spans="2:8" x14ac:dyDescent="0.35">
      <c r="B2721" s="19">
        <f>'Client Info'!A2721</f>
        <v>0</v>
      </c>
      <c r="C2721" s="19" t="str">
        <f>(IF('Client Info'!M2721="","",(IF(YEARFRAC('Client Info'!M2721,Reference!$C$4)&lt;1,0,IF(AND(YEARFRAC('Client Info'!M2721,Reference!$C$4)&gt;=1,YEARFRAC('Client Info'!M2721,Reference!$C$4)&lt;=3),5,IF(AND(YEARFRAC('Client Info'!M2721,Reference!$C$4)&gt;=4,YEARFRAC('Client Info'!M2721,Reference!$C$4)&lt;=7),15,IF(YEARFRAC('Client Info'!M2721,Reference!$C$4)&gt;=8,25,IF(YEARFRAC('Client Info'!M2721,Reference!$C$4)=YEARFRAC('Client Info'!M2721,Reference!$C$4),0,0))))))))</f>
        <v/>
      </c>
      <c r="D2721" s="19">
        <f>IF(OR('Client Info'!J2721=Reference!$A$7),0,IF(OR(Reference!$A$5='Client Info'!J2721, 'Client Info'!J2721=Reference!$A$19,'Client Info'!J2721=Reference!$A$23,'Client Info'!J2721=Reference!$A$12),25, IF(OR('Client Info'!J2721=Reference!$A$6, 'Client Info'!J2721=Reference!$A$16),15, IF(OR('Client Info'!J2721=Reference!$A$4,'Client Info'!J2721=Reference!$A$13,'Client Info'!J2721=Reference!$A$17,),5,0))))</f>
        <v>0</v>
      </c>
      <c r="E2721" s="19">
        <f>IF('Client Info'!O2721&lt;Reference!$E$5,0,IF(AND('Client Info'!O2721&gt;=Reference!$E$5,'Client Info'!O2721&lt;Reference!$E$6),5,IF(AND('Client Info'!O2721&gt;=Reference!$E$6,'Client Info'!O2721&lt;Reference!$E$7),15,IF(Reference!$E$7&lt;='Client Info'!O2721,25))))</f>
        <v>0</v>
      </c>
      <c r="F2721" s="19">
        <f>IF(OR('Client Info'!R2721=Reference!$B$4,'Client Info'!R2721=Reference!$B$5,'Client Info'!R2721=Reference!$B$6),25,0)</f>
        <v>0</v>
      </c>
      <c r="G2721" s="19">
        <f t="shared" si="44"/>
        <v>0</v>
      </c>
      <c r="H2721" s="19">
        <v>0</v>
      </c>
    </row>
    <row r="2722" spans="2:8" x14ac:dyDescent="0.35">
      <c r="B2722" s="19">
        <f>'Client Info'!A2722</f>
        <v>0</v>
      </c>
      <c r="C2722" s="19" t="str">
        <f>(IF('Client Info'!M2722="","",(IF(YEARFRAC('Client Info'!M2722,Reference!$C$4)&lt;1,0,IF(AND(YEARFRAC('Client Info'!M2722,Reference!$C$4)&gt;=1,YEARFRAC('Client Info'!M2722,Reference!$C$4)&lt;=3),5,IF(AND(YEARFRAC('Client Info'!M2722,Reference!$C$4)&gt;=4,YEARFRAC('Client Info'!M2722,Reference!$C$4)&lt;=7),15,IF(YEARFRAC('Client Info'!M2722,Reference!$C$4)&gt;=8,25,IF(YEARFRAC('Client Info'!M2722,Reference!$C$4)=YEARFRAC('Client Info'!M2722,Reference!$C$4),0,0))))))))</f>
        <v/>
      </c>
      <c r="D2722" s="19">
        <f>IF(OR('Client Info'!J2722=Reference!$A$7),0,IF(OR(Reference!$A$5='Client Info'!J2722, 'Client Info'!J2722=Reference!$A$19,'Client Info'!J2722=Reference!$A$23,'Client Info'!J2722=Reference!$A$12),25, IF(OR('Client Info'!J2722=Reference!$A$6, 'Client Info'!J2722=Reference!$A$16),15, IF(OR('Client Info'!J2722=Reference!$A$4,'Client Info'!J2722=Reference!$A$13,'Client Info'!J2722=Reference!$A$17,),5,0))))</f>
        <v>0</v>
      </c>
      <c r="E2722" s="19">
        <f>IF('Client Info'!O2722&lt;Reference!$E$5,0,IF(AND('Client Info'!O2722&gt;=Reference!$E$5,'Client Info'!O2722&lt;Reference!$E$6),5,IF(AND('Client Info'!O2722&gt;=Reference!$E$6,'Client Info'!O2722&lt;Reference!$E$7),15,IF(Reference!$E$7&lt;='Client Info'!O2722,25))))</f>
        <v>0</v>
      </c>
      <c r="F2722" s="19">
        <f>IF(OR('Client Info'!R2722=Reference!$B$4,'Client Info'!R2722=Reference!$B$5,'Client Info'!R2722=Reference!$B$6),25,0)</f>
        <v>0</v>
      </c>
      <c r="G2722" s="19">
        <f t="shared" si="44"/>
        <v>0</v>
      </c>
      <c r="H2722" s="19">
        <v>0</v>
      </c>
    </row>
    <row r="2723" spans="2:8" x14ac:dyDescent="0.35">
      <c r="B2723" s="19">
        <f>'Client Info'!A2723</f>
        <v>0</v>
      </c>
      <c r="C2723" s="19" t="str">
        <f>(IF('Client Info'!M2723="","",(IF(YEARFRAC('Client Info'!M2723,Reference!$C$4)&lt;1,0,IF(AND(YEARFRAC('Client Info'!M2723,Reference!$C$4)&gt;=1,YEARFRAC('Client Info'!M2723,Reference!$C$4)&lt;=3),5,IF(AND(YEARFRAC('Client Info'!M2723,Reference!$C$4)&gt;=4,YEARFRAC('Client Info'!M2723,Reference!$C$4)&lt;=7),15,IF(YEARFRAC('Client Info'!M2723,Reference!$C$4)&gt;=8,25,IF(YEARFRAC('Client Info'!M2723,Reference!$C$4)=YEARFRAC('Client Info'!M2723,Reference!$C$4),0,0))))))))</f>
        <v/>
      </c>
      <c r="D2723" s="19">
        <f>IF(OR('Client Info'!J2723=Reference!$A$7),0,IF(OR(Reference!$A$5='Client Info'!J2723, 'Client Info'!J2723=Reference!$A$19,'Client Info'!J2723=Reference!$A$23,'Client Info'!J2723=Reference!$A$12),25, IF(OR('Client Info'!J2723=Reference!$A$6, 'Client Info'!J2723=Reference!$A$16),15, IF(OR('Client Info'!J2723=Reference!$A$4,'Client Info'!J2723=Reference!$A$13,'Client Info'!J2723=Reference!$A$17,),5,0))))</f>
        <v>0</v>
      </c>
      <c r="E2723" s="19">
        <f>IF('Client Info'!O2723&lt;Reference!$E$5,0,IF(AND('Client Info'!O2723&gt;=Reference!$E$5,'Client Info'!O2723&lt;Reference!$E$6),5,IF(AND('Client Info'!O2723&gt;=Reference!$E$6,'Client Info'!O2723&lt;Reference!$E$7),15,IF(Reference!$E$7&lt;='Client Info'!O2723,25))))</f>
        <v>0</v>
      </c>
      <c r="F2723" s="19">
        <f>IF(OR('Client Info'!R2723=Reference!$B$4,'Client Info'!R2723=Reference!$B$5,'Client Info'!R2723=Reference!$B$6),25,0)</f>
        <v>0</v>
      </c>
      <c r="G2723" s="19">
        <f t="shared" si="44"/>
        <v>0</v>
      </c>
      <c r="H2723" s="19">
        <v>0</v>
      </c>
    </row>
    <row r="2724" spans="2:8" x14ac:dyDescent="0.35">
      <c r="B2724" s="19">
        <f>'Client Info'!A2724</f>
        <v>0</v>
      </c>
      <c r="C2724" s="19" t="str">
        <f>(IF('Client Info'!M2724="","",(IF(YEARFRAC('Client Info'!M2724,Reference!$C$4)&lt;1,0,IF(AND(YEARFRAC('Client Info'!M2724,Reference!$C$4)&gt;=1,YEARFRAC('Client Info'!M2724,Reference!$C$4)&lt;=3),5,IF(AND(YEARFRAC('Client Info'!M2724,Reference!$C$4)&gt;=4,YEARFRAC('Client Info'!M2724,Reference!$C$4)&lt;=7),15,IF(YEARFRAC('Client Info'!M2724,Reference!$C$4)&gt;=8,25,IF(YEARFRAC('Client Info'!M2724,Reference!$C$4)=YEARFRAC('Client Info'!M2724,Reference!$C$4),0,0))))))))</f>
        <v/>
      </c>
      <c r="D2724" s="19">
        <f>IF(OR('Client Info'!J2724=Reference!$A$7),0,IF(OR(Reference!$A$5='Client Info'!J2724, 'Client Info'!J2724=Reference!$A$19,'Client Info'!J2724=Reference!$A$23,'Client Info'!J2724=Reference!$A$12),25, IF(OR('Client Info'!J2724=Reference!$A$6, 'Client Info'!J2724=Reference!$A$16),15, IF(OR('Client Info'!J2724=Reference!$A$4,'Client Info'!J2724=Reference!$A$13,'Client Info'!J2724=Reference!$A$17,),5,0))))</f>
        <v>0</v>
      </c>
      <c r="E2724" s="19">
        <f>IF('Client Info'!O2724&lt;Reference!$E$5,0,IF(AND('Client Info'!O2724&gt;=Reference!$E$5,'Client Info'!O2724&lt;Reference!$E$6),5,IF(AND('Client Info'!O2724&gt;=Reference!$E$6,'Client Info'!O2724&lt;Reference!$E$7),15,IF(Reference!$E$7&lt;='Client Info'!O2724,25))))</f>
        <v>0</v>
      </c>
      <c r="F2724" s="19">
        <f>IF(OR('Client Info'!R2724=Reference!$B$4,'Client Info'!R2724=Reference!$B$5,'Client Info'!R2724=Reference!$B$6),25,0)</f>
        <v>0</v>
      </c>
      <c r="G2724" s="19">
        <f t="shared" si="44"/>
        <v>0</v>
      </c>
      <c r="H2724" s="19">
        <v>0</v>
      </c>
    </row>
    <row r="2725" spans="2:8" x14ac:dyDescent="0.35">
      <c r="B2725" s="19">
        <f>'Client Info'!A2725</f>
        <v>0</v>
      </c>
      <c r="C2725" s="19" t="str">
        <f>(IF('Client Info'!M2725="","",(IF(YEARFRAC('Client Info'!M2725,Reference!$C$4)&lt;1,0,IF(AND(YEARFRAC('Client Info'!M2725,Reference!$C$4)&gt;=1,YEARFRAC('Client Info'!M2725,Reference!$C$4)&lt;=3),5,IF(AND(YEARFRAC('Client Info'!M2725,Reference!$C$4)&gt;=4,YEARFRAC('Client Info'!M2725,Reference!$C$4)&lt;=7),15,IF(YEARFRAC('Client Info'!M2725,Reference!$C$4)&gt;=8,25,IF(YEARFRAC('Client Info'!M2725,Reference!$C$4)=YEARFRAC('Client Info'!M2725,Reference!$C$4),0,0))))))))</f>
        <v/>
      </c>
      <c r="D2725" s="19">
        <f>IF(OR('Client Info'!J2725=Reference!$A$7),0,IF(OR(Reference!$A$5='Client Info'!J2725, 'Client Info'!J2725=Reference!$A$19,'Client Info'!J2725=Reference!$A$23,'Client Info'!J2725=Reference!$A$12),25, IF(OR('Client Info'!J2725=Reference!$A$6, 'Client Info'!J2725=Reference!$A$16),15, IF(OR('Client Info'!J2725=Reference!$A$4,'Client Info'!J2725=Reference!$A$13,'Client Info'!J2725=Reference!$A$17,),5,0))))</f>
        <v>0</v>
      </c>
      <c r="E2725" s="19">
        <f>IF('Client Info'!O2725&lt;Reference!$E$5,0,IF(AND('Client Info'!O2725&gt;=Reference!$E$5,'Client Info'!O2725&lt;Reference!$E$6),5,IF(AND('Client Info'!O2725&gt;=Reference!$E$6,'Client Info'!O2725&lt;Reference!$E$7),15,IF(Reference!$E$7&lt;='Client Info'!O2725,25))))</f>
        <v>0</v>
      </c>
      <c r="F2725" s="19">
        <f>IF(OR('Client Info'!R2725=Reference!$B$4,'Client Info'!R2725=Reference!$B$5,'Client Info'!R2725=Reference!$B$6),25,0)</f>
        <v>0</v>
      </c>
      <c r="G2725" s="19">
        <f t="shared" si="44"/>
        <v>0</v>
      </c>
      <c r="H2725" s="19">
        <v>0</v>
      </c>
    </row>
    <row r="2726" spans="2:8" x14ac:dyDescent="0.35">
      <c r="B2726" s="19">
        <f>'Client Info'!A2726</f>
        <v>0</v>
      </c>
      <c r="C2726" s="19" t="str">
        <f>(IF('Client Info'!M2726="","",(IF(YEARFRAC('Client Info'!M2726,Reference!$C$4)&lt;1,0,IF(AND(YEARFRAC('Client Info'!M2726,Reference!$C$4)&gt;=1,YEARFRAC('Client Info'!M2726,Reference!$C$4)&lt;=3),5,IF(AND(YEARFRAC('Client Info'!M2726,Reference!$C$4)&gt;=4,YEARFRAC('Client Info'!M2726,Reference!$C$4)&lt;=7),15,IF(YEARFRAC('Client Info'!M2726,Reference!$C$4)&gt;=8,25,IF(YEARFRAC('Client Info'!M2726,Reference!$C$4)=YEARFRAC('Client Info'!M2726,Reference!$C$4),0,0))))))))</f>
        <v/>
      </c>
      <c r="D2726" s="19">
        <f>IF(OR('Client Info'!J2726=Reference!$A$7),0,IF(OR(Reference!$A$5='Client Info'!J2726, 'Client Info'!J2726=Reference!$A$19,'Client Info'!J2726=Reference!$A$23,'Client Info'!J2726=Reference!$A$12),25, IF(OR('Client Info'!J2726=Reference!$A$6, 'Client Info'!J2726=Reference!$A$16),15, IF(OR('Client Info'!J2726=Reference!$A$4,'Client Info'!J2726=Reference!$A$13,'Client Info'!J2726=Reference!$A$17,),5,0))))</f>
        <v>0</v>
      </c>
      <c r="E2726" s="19">
        <f>IF('Client Info'!O2726&lt;Reference!$E$5,0,IF(AND('Client Info'!O2726&gt;=Reference!$E$5,'Client Info'!O2726&lt;Reference!$E$6),5,IF(AND('Client Info'!O2726&gt;=Reference!$E$6,'Client Info'!O2726&lt;Reference!$E$7),15,IF(Reference!$E$7&lt;='Client Info'!O2726,25))))</f>
        <v>0</v>
      </c>
      <c r="F2726" s="19">
        <f>IF(OR('Client Info'!R2726=Reference!$B$4,'Client Info'!R2726=Reference!$B$5,'Client Info'!R2726=Reference!$B$6),25,0)</f>
        <v>0</v>
      </c>
      <c r="G2726" s="19">
        <f t="shared" si="44"/>
        <v>0</v>
      </c>
      <c r="H2726" s="19">
        <v>0</v>
      </c>
    </row>
    <row r="2727" spans="2:8" x14ac:dyDescent="0.35">
      <c r="B2727" s="19">
        <f>'Client Info'!A2727</f>
        <v>0</v>
      </c>
      <c r="C2727" s="19" t="str">
        <f>(IF('Client Info'!M2727="","",(IF(YEARFRAC('Client Info'!M2727,Reference!$C$4)&lt;1,0,IF(AND(YEARFRAC('Client Info'!M2727,Reference!$C$4)&gt;=1,YEARFRAC('Client Info'!M2727,Reference!$C$4)&lt;=3),5,IF(AND(YEARFRAC('Client Info'!M2727,Reference!$C$4)&gt;=4,YEARFRAC('Client Info'!M2727,Reference!$C$4)&lt;=7),15,IF(YEARFRAC('Client Info'!M2727,Reference!$C$4)&gt;=8,25,IF(YEARFRAC('Client Info'!M2727,Reference!$C$4)=YEARFRAC('Client Info'!M2727,Reference!$C$4),0,0))))))))</f>
        <v/>
      </c>
      <c r="D2727" s="19">
        <f>IF(OR('Client Info'!J2727=Reference!$A$7),0,IF(OR(Reference!$A$5='Client Info'!J2727, 'Client Info'!J2727=Reference!$A$19,'Client Info'!J2727=Reference!$A$23,'Client Info'!J2727=Reference!$A$12),25, IF(OR('Client Info'!J2727=Reference!$A$6, 'Client Info'!J2727=Reference!$A$16),15, IF(OR('Client Info'!J2727=Reference!$A$4,'Client Info'!J2727=Reference!$A$13,'Client Info'!J2727=Reference!$A$17,),5,0))))</f>
        <v>0</v>
      </c>
      <c r="E2727" s="19">
        <f>IF('Client Info'!O2727&lt;Reference!$E$5,0,IF(AND('Client Info'!O2727&gt;=Reference!$E$5,'Client Info'!O2727&lt;Reference!$E$6),5,IF(AND('Client Info'!O2727&gt;=Reference!$E$6,'Client Info'!O2727&lt;Reference!$E$7),15,IF(Reference!$E$7&lt;='Client Info'!O2727,25))))</f>
        <v>0</v>
      </c>
      <c r="F2727" s="19">
        <f>IF(OR('Client Info'!R2727=Reference!$B$4,'Client Info'!R2727=Reference!$B$5,'Client Info'!R2727=Reference!$B$6),25,0)</f>
        <v>0</v>
      </c>
      <c r="G2727" s="19">
        <f t="shared" si="44"/>
        <v>0</v>
      </c>
      <c r="H2727" s="19">
        <v>0</v>
      </c>
    </row>
    <row r="2728" spans="2:8" x14ac:dyDescent="0.35">
      <c r="B2728" s="19">
        <f>'Client Info'!A2728</f>
        <v>0</v>
      </c>
      <c r="C2728" s="19" t="str">
        <f>(IF('Client Info'!M2728="","",(IF(YEARFRAC('Client Info'!M2728,Reference!$C$4)&lt;1,0,IF(AND(YEARFRAC('Client Info'!M2728,Reference!$C$4)&gt;=1,YEARFRAC('Client Info'!M2728,Reference!$C$4)&lt;=3),5,IF(AND(YEARFRAC('Client Info'!M2728,Reference!$C$4)&gt;=4,YEARFRAC('Client Info'!M2728,Reference!$C$4)&lt;=7),15,IF(YEARFRAC('Client Info'!M2728,Reference!$C$4)&gt;=8,25,IF(YEARFRAC('Client Info'!M2728,Reference!$C$4)=YEARFRAC('Client Info'!M2728,Reference!$C$4),0,0))))))))</f>
        <v/>
      </c>
      <c r="D2728" s="19">
        <f>IF(OR('Client Info'!J2728=Reference!$A$7),0,IF(OR(Reference!$A$5='Client Info'!J2728, 'Client Info'!J2728=Reference!$A$19,'Client Info'!J2728=Reference!$A$23,'Client Info'!J2728=Reference!$A$12),25, IF(OR('Client Info'!J2728=Reference!$A$6, 'Client Info'!J2728=Reference!$A$16),15, IF(OR('Client Info'!J2728=Reference!$A$4,'Client Info'!J2728=Reference!$A$13,'Client Info'!J2728=Reference!$A$17,),5,0))))</f>
        <v>0</v>
      </c>
      <c r="E2728" s="19">
        <f>IF('Client Info'!O2728&lt;Reference!$E$5,0,IF(AND('Client Info'!O2728&gt;=Reference!$E$5,'Client Info'!O2728&lt;Reference!$E$6),5,IF(AND('Client Info'!O2728&gt;=Reference!$E$6,'Client Info'!O2728&lt;Reference!$E$7),15,IF(Reference!$E$7&lt;='Client Info'!O2728,25))))</f>
        <v>0</v>
      </c>
      <c r="F2728" s="19">
        <f>IF(OR('Client Info'!R2728=Reference!$B$4,'Client Info'!R2728=Reference!$B$5,'Client Info'!R2728=Reference!$B$6),25,0)</f>
        <v>0</v>
      </c>
      <c r="G2728" s="19">
        <f t="shared" si="44"/>
        <v>0</v>
      </c>
      <c r="H2728" s="19">
        <v>0</v>
      </c>
    </row>
    <row r="2729" spans="2:8" x14ac:dyDescent="0.35">
      <c r="B2729" s="19">
        <f>'Client Info'!A2729</f>
        <v>0</v>
      </c>
      <c r="C2729" s="19" t="str">
        <f>(IF('Client Info'!M2729="","",(IF(YEARFRAC('Client Info'!M2729,Reference!$C$4)&lt;1,0,IF(AND(YEARFRAC('Client Info'!M2729,Reference!$C$4)&gt;=1,YEARFRAC('Client Info'!M2729,Reference!$C$4)&lt;=3),5,IF(AND(YEARFRAC('Client Info'!M2729,Reference!$C$4)&gt;=4,YEARFRAC('Client Info'!M2729,Reference!$C$4)&lt;=7),15,IF(YEARFRAC('Client Info'!M2729,Reference!$C$4)&gt;=8,25,IF(YEARFRAC('Client Info'!M2729,Reference!$C$4)=YEARFRAC('Client Info'!M2729,Reference!$C$4),0,0))))))))</f>
        <v/>
      </c>
      <c r="D2729" s="19">
        <f>IF(OR('Client Info'!J2729=Reference!$A$7),0,IF(OR(Reference!$A$5='Client Info'!J2729, 'Client Info'!J2729=Reference!$A$19,'Client Info'!J2729=Reference!$A$23,'Client Info'!J2729=Reference!$A$12),25, IF(OR('Client Info'!J2729=Reference!$A$6, 'Client Info'!J2729=Reference!$A$16),15, IF(OR('Client Info'!J2729=Reference!$A$4,'Client Info'!J2729=Reference!$A$13,'Client Info'!J2729=Reference!$A$17,),5,0))))</f>
        <v>0</v>
      </c>
      <c r="E2729" s="19">
        <f>IF('Client Info'!O2729&lt;Reference!$E$5,0,IF(AND('Client Info'!O2729&gt;=Reference!$E$5,'Client Info'!O2729&lt;Reference!$E$6),5,IF(AND('Client Info'!O2729&gt;=Reference!$E$6,'Client Info'!O2729&lt;Reference!$E$7),15,IF(Reference!$E$7&lt;='Client Info'!O2729,25))))</f>
        <v>0</v>
      </c>
      <c r="F2729" s="19">
        <f>IF(OR('Client Info'!R2729=Reference!$B$4,'Client Info'!R2729=Reference!$B$5,'Client Info'!R2729=Reference!$B$6),25,0)</f>
        <v>0</v>
      </c>
      <c r="G2729" s="19">
        <f t="shared" si="44"/>
        <v>0</v>
      </c>
      <c r="H2729" s="19">
        <v>0</v>
      </c>
    </row>
    <row r="2730" spans="2:8" x14ac:dyDescent="0.35">
      <c r="B2730" s="19">
        <f>'Client Info'!A2730</f>
        <v>0</v>
      </c>
      <c r="C2730" s="19" t="str">
        <f>(IF('Client Info'!M2730="","",(IF(YEARFRAC('Client Info'!M2730,Reference!$C$4)&lt;1,0,IF(AND(YEARFRAC('Client Info'!M2730,Reference!$C$4)&gt;=1,YEARFRAC('Client Info'!M2730,Reference!$C$4)&lt;=3),5,IF(AND(YEARFRAC('Client Info'!M2730,Reference!$C$4)&gt;=4,YEARFRAC('Client Info'!M2730,Reference!$C$4)&lt;=7),15,IF(YEARFRAC('Client Info'!M2730,Reference!$C$4)&gt;=8,25,IF(YEARFRAC('Client Info'!M2730,Reference!$C$4)=YEARFRAC('Client Info'!M2730,Reference!$C$4),0,0))))))))</f>
        <v/>
      </c>
      <c r="D2730" s="19">
        <f>IF(OR('Client Info'!J2730=Reference!$A$7),0,IF(OR(Reference!$A$5='Client Info'!J2730, 'Client Info'!J2730=Reference!$A$19,'Client Info'!J2730=Reference!$A$23,'Client Info'!J2730=Reference!$A$12),25, IF(OR('Client Info'!J2730=Reference!$A$6, 'Client Info'!J2730=Reference!$A$16),15, IF(OR('Client Info'!J2730=Reference!$A$4,'Client Info'!J2730=Reference!$A$13,'Client Info'!J2730=Reference!$A$17,),5,0))))</f>
        <v>0</v>
      </c>
      <c r="E2730" s="19">
        <f>IF('Client Info'!O2730&lt;Reference!$E$5,0,IF(AND('Client Info'!O2730&gt;=Reference!$E$5,'Client Info'!O2730&lt;Reference!$E$6),5,IF(AND('Client Info'!O2730&gt;=Reference!$E$6,'Client Info'!O2730&lt;Reference!$E$7),15,IF(Reference!$E$7&lt;='Client Info'!O2730,25))))</f>
        <v>0</v>
      </c>
      <c r="F2730" s="19">
        <f>IF(OR('Client Info'!R2730=Reference!$B$4,'Client Info'!R2730=Reference!$B$5,'Client Info'!R2730=Reference!$B$6),25,0)</f>
        <v>0</v>
      </c>
      <c r="G2730" s="19">
        <f t="shared" si="44"/>
        <v>0</v>
      </c>
      <c r="H2730" s="19">
        <v>0</v>
      </c>
    </row>
    <row r="2731" spans="2:8" x14ac:dyDescent="0.35">
      <c r="B2731" s="19">
        <f>'Client Info'!A2731</f>
        <v>0</v>
      </c>
      <c r="C2731" s="19" t="str">
        <f>(IF('Client Info'!M2731="","",(IF(YEARFRAC('Client Info'!M2731,Reference!$C$4)&lt;1,0,IF(AND(YEARFRAC('Client Info'!M2731,Reference!$C$4)&gt;=1,YEARFRAC('Client Info'!M2731,Reference!$C$4)&lt;=3),5,IF(AND(YEARFRAC('Client Info'!M2731,Reference!$C$4)&gt;=4,YEARFRAC('Client Info'!M2731,Reference!$C$4)&lt;=7),15,IF(YEARFRAC('Client Info'!M2731,Reference!$C$4)&gt;=8,25,IF(YEARFRAC('Client Info'!M2731,Reference!$C$4)=YEARFRAC('Client Info'!M2731,Reference!$C$4),0,0))))))))</f>
        <v/>
      </c>
      <c r="D2731" s="19">
        <f>IF(OR('Client Info'!J2731=Reference!$A$7),0,IF(OR(Reference!$A$5='Client Info'!J2731, 'Client Info'!J2731=Reference!$A$19,'Client Info'!J2731=Reference!$A$23,'Client Info'!J2731=Reference!$A$12),25, IF(OR('Client Info'!J2731=Reference!$A$6, 'Client Info'!J2731=Reference!$A$16),15, IF(OR('Client Info'!J2731=Reference!$A$4,'Client Info'!J2731=Reference!$A$13,'Client Info'!J2731=Reference!$A$17,),5,0))))</f>
        <v>0</v>
      </c>
      <c r="E2731" s="19">
        <f>IF('Client Info'!O2731&lt;Reference!$E$5,0,IF(AND('Client Info'!O2731&gt;=Reference!$E$5,'Client Info'!O2731&lt;Reference!$E$6),5,IF(AND('Client Info'!O2731&gt;=Reference!$E$6,'Client Info'!O2731&lt;Reference!$E$7),15,IF(Reference!$E$7&lt;='Client Info'!O2731,25))))</f>
        <v>0</v>
      </c>
      <c r="F2731" s="19">
        <f>IF(OR('Client Info'!R2731=Reference!$B$4,'Client Info'!R2731=Reference!$B$5,'Client Info'!R2731=Reference!$B$6),25,0)</f>
        <v>0</v>
      </c>
      <c r="G2731" s="19">
        <f t="shared" si="44"/>
        <v>0</v>
      </c>
      <c r="H2731" s="19">
        <v>0</v>
      </c>
    </row>
    <row r="2732" spans="2:8" x14ac:dyDescent="0.35">
      <c r="B2732" s="19">
        <f>'Client Info'!A2732</f>
        <v>0</v>
      </c>
      <c r="C2732" s="19" t="str">
        <f>(IF('Client Info'!M2732="","",(IF(YEARFRAC('Client Info'!M2732,Reference!$C$4)&lt;1,0,IF(AND(YEARFRAC('Client Info'!M2732,Reference!$C$4)&gt;=1,YEARFRAC('Client Info'!M2732,Reference!$C$4)&lt;=3),5,IF(AND(YEARFRAC('Client Info'!M2732,Reference!$C$4)&gt;=4,YEARFRAC('Client Info'!M2732,Reference!$C$4)&lt;=7),15,IF(YEARFRAC('Client Info'!M2732,Reference!$C$4)&gt;=8,25,IF(YEARFRAC('Client Info'!M2732,Reference!$C$4)=YEARFRAC('Client Info'!M2732,Reference!$C$4),0,0))))))))</f>
        <v/>
      </c>
      <c r="D2732" s="19">
        <f>IF(OR('Client Info'!J2732=Reference!$A$7),0,IF(OR(Reference!$A$5='Client Info'!J2732, 'Client Info'!J2732=Reference!$A$19,'Client Info'!J2732=Reference!$A$23,'Client Info'!J2732=Reference!$A$12),25, IF(OR('Client Info'!J2732=Reference!$A$6, 'Client Info'!J2732=Reference!$A$16),15, IF(OR('Client Info'!J2732=Reference!$A$4,'Client Info'!J2732=Reference!$A$13,'Client Info'!J2732=Reference!$A$17,),5,0))))</f>
        <v>0</v>
      </c>
      <c r="E2732" s="19">
        <f>IF('Client Info'!O2732&lt;Reference!$E$5,0,IF(AND('Client Info'!O2732&gt;=Reference!$E$5,'Client Info'!O2732&lt;Reference!$E$6),5,IF(AND('Client Info'!O2732&gt;=Reference!$E$6,'Client Info'!O2732&lt;Reference!$E$7),15,IF(Reference!$E$7&lt;='Client Info'!O2732,25))))</f>
        <v>0</v>
      </c>
      <c r="F2732" s="19">
        <f>IF(OR('Client Info'!R2732=Reference!$B$4,'Client Info'!R2732=Reference!$B$5,'Client Info'!R2732=Reference!$B$6),25,0)</f>
        <v>0</v>
      </c>
      <c r="G2732" s="19">
        <f t="shared" si="44"/>
        <v>0</v>
      </c>
      <c r="H2732" s="19">
        <v>0</v>
      </c>
    </row>
    <row r="2733" spans="2:8" x14ac:dyDescent="0.35">
      <c r="B2733" s="19">
        <f>'Client Info'!A2733</f>
        <v>0</v>
      </c>
      <c r="C2733" s="19" t="str">
        <f>(IF('Client Info'!M2733="","",(IF(YEARFRAC('Client Info'!M2733,Reference!$C$4)&lt;1,0,IF(AND(YEARFRAC('Client Info'!M2733,Reference!$C$4)&gt;=1,YEARFRAC('Client Info'!M2733,Reference!$C$4)&lt;=3),5,IF(AND(YEARFRAC('Client Info'!M2733,Reference!$C$4)&gt;=4,YEARFRAC('Client Info'!M2733,Reference!$C$4)&lt;=7),15,IF(YEARFRAC('Client Info'!M2733,Reference!$C$4)&gt;=8,25,IF(YEARFRAC('Client Info'!M2733,Reference!$C$4)=YEARFRAC('Client Info'!M2733,Reference!$C$4),0,0))))))))</f>
        <v/>
      </c>
      <c r="D2733" s="19">
        <f>IF(OR('Client Info'!J2733=Reference!$A$7),0,IF(OR(Reference!$A$5='Client Info'!J2733, 'Client Info'!J2733=Reference!$A$19,'Client Info'!J2733=Reference!$A$23,'Client Info'!J2733=Reference!$A$12),25, IF(OR('Client Info'!J2733=Reference!$A$6, 'Client Info'!J2733=Reference!$A$16),15, IF(OR('Client Info'!J2733=Reference!$A$4,'Client Info'!J2733=Reference!$A$13,'Client Info'!J2733=Reference!$A$17,),5,0))))</f>
        <v>0</v>
      </c>
      <c r="E2733" s="19">
        <f>IF('Client Info'!O2733&lt;Reference!$E$5,0,IF(AND('Client Info'!O2733&gt;=Reference!$E$5,'Client Info'!O2733&lt;Reference!$E$6),5,IF(AND('Client Info'!O2733&gt;=Reference!$E$6,'Client Info'!O2733&lt;Reference!$E$7),15,IF(Reference!$E$7&lt;='Client Info'!O2733,25))))</f>
        <v>0</v>
      </c>
      <c r="F2733" s="19">
        <f>IF(OR('Client Info'!R2733=Reference!$B$4,'Client Info'!R2733=Reference!$B$5,'Client Info'!R2733=Reference!$B$6),25,0)</f>
        <v>0</v>
      </c>
      <c r="G2733" s="19">
        <f t="shared" si="44"/>
        <v>0</v>
      </c>
      <c r="H2733" s="19">
        <v>0</v>
      </c>
    </row>
    <row r="2734" spans="2:8" x14ac:dyDescent="0.35">
      <c r="B2734" s="19">
        <f>'Client Info'!A2734</f>
        <v>0</v>
      </c>
      <c r="C2734" s="19" t="str">
        <f>(IF('Client Info'!M2734="","",(IF(YEARFRAC('Client Info'!M2734,Reference!$C$4)&lt;1,0,IF(AND(YEARFRAC('Client Info'!M2734,Reference!$C$4)&gt;=1,YEARFRAC('Client Info'!M2734,Reference!$C$4)&lt;=3),5,IF(AND(YEARFRAC('Client Info'!M2734,Reference!$C$4)&gt;=4,YEARFRAC('Client Info'!M2734,Reference!$C$4)&lt;=7),15,IF(YEARFRAC('Client Info'!M2734,Reference!$C$4)&gt;=8,25,IF(YEARFRAC('Client Info'!M2734,Reference!$C$4)=YEARFRAC('Client Info'!M2734,Reference!$C$4),0,0))))))))</f>
        <v/>
      </c>
      <c r="D2734" s="19">
        <f>IF(OR('Client Info'!J2734=Reference!$A$7),0,IF(OR(Reference!$A$5='Client Info'!J2734, 'Client Info'!J2734=Reference!$A$19,'Client Info'!J2734=Reference!$A$23,'Client Info'!J2734=Reference!$A$12),25, IF(OR('Client Info'!J2734=Reference!$A$6, 'Client Info'!J2734=Reference!$A$16),15, IF(OR('Client Info'!J2734=Reference!$A$4,'Client Info'!J2734=Reference!$A$13,'Client Info'!J2734=Reference!$A$17,),5,0))))</f>
        <v>0</v>
      </c>
      <c r="E2734" s="19">
        <f>IF('Client Info'!O2734&lt;Reference!$E$5,0,IF(AND('Client Info'!O2734&gt;=Reference!$E$5,'Client Info'!O2734&lt;Reference!$E$6),5,IF(AND('Client Info'!O2734&gt;=Reference!$E$6,'Client Info'!O2734&lt;Reference!$E$7),15,IF(Reference!$E$7&lt;='Client Info'!O2734,25))))</f>
        <v>0</v>
      </c>
      <c r="F2734" s="19">
        <f>IF(OR('Client Info'!R2734=Reference!$B$4,'Client Info'!R2734=Reference!$B$5,'Client Info'!R2734=Reference!$B$6),25,0)</f>
        <v>0</v>
      </c>
      <c r="G2734" s="19">
        <f t="shared" si="44"/>
        <v>0</v>
      </c>
      <c r="H2734" s="19">
        <v>0</v>
      </c>
    </row>
    <row r="2735" spans="2:8" x14ac:dyDescent="0.35">
      <c r="B2735" s="19">
        <f>'Client Info'!A2735</f>
        <v>0</v>
      </c>
      <c r="C2735" s="19" t="str">
        <f>(IF('Client Info'!M2735="","",(IF(YEARFRAC('Client Info'!M2735,Reference!$C$4)&lt;1,0,IF(AND(YEARFRAC('Client Info'!M2735,Reference!$C$4)&gt;=1,YEARFRAC('Client Info'!M2735,Reference!$C$4)&lt;=3),5,IF(AND(YEARFRAC('Client Info'!M2735,Reference!$C$4)&gt;=4,YEARFRAC('Client Info'!M2735,Reference!$C$4)&lt;=7),15,IF(YEARFRAC('Client Info'!M2735,Reference!$C$4)&gt;=8,25,IF(YEARFRAC('Client Info'!M2735,Reference!$C$4)=YEARFRAC('Client Info'!M2735,Reference!$C$4),0,0))))))))</f>
        <v/>
      </c>
      <c r="D2735" s="19">
        <f>IF(OR('Client Info'!J2735=Reference!$A$7),0,IF(OR(Reference!$A$5='Client Info'!J2735, 'Client Info'!J2735=Reference!$A$19,'Client Info'!J2735=Reference!$A$23,'Client Info'!J2735=Reference!$A$12),25, IF(OR('Client Info'!J2735=Reference!$A$6, 'Client Info'!J2735=Reference!$A$16),15, IF(OR('Client Info'!J2735=Reference!$A$4,'Client Info'!J2735=Reference!$A$13,'Client Info'!J2735=Reference!$A$17,),5,0))))</f>
        <v>0</v>
      </c>
      <c r="E2735" s="19">
        <f>IF('Client Info'!O2735&lt;Reference!$E$5,0,IF(AND('Client Info'!O2735&gt;=Reference!$E$5,'Client Info'!O2735&lt;Reference!$E$6),5,IF(AND('Client Info'!O2735&gt;=Reference!$E$6,'Client Info'!O2735&lt;Reference!$E$7),15,IF(Reference!$E$7&lt;='Client Info'!O2735,25))))</f>
        <v>0</v>
      </c>
      <c r="F2735" s="19">
        <f>IF(OR('Client Info'!R2735=Reference!$B$4,'Client Info'!R2735=Reference!$B$5,'Client Info'!R2735=Reference!$B$6),25,0)</f>
        <v>0</v>
      </c>
      <c r="G2735" s="19">
        <f t="shared" si="44"/>
        <v>0</v>
      </c>
      <c r="H2735" s="19">
        <v>0</v>
      </c>
    </row>
    <row r="2736" spans="2:8" x14ac:dyDescent="0.35">
      <c r="B2736" s="19">
        <f>'Client Info'!A2736</f>
        <v>0</v>
      </c>
      <c r="C2736" s="19" t="str">
        <f>(IF('Client Info'!M2736="","",(IF(YEARFRAC('Client Info'!M2736,Reference!$C$4)&lt;1,0,IF(AND(YEARFRAC('Client Info'!M2736,Reference!$C$4)&gt;=1,YEARFRAC('Client Info'!M2736,Reference!$C$4)&lt;=3),5,IF(AND(YEARFRAC('Client Info'!M2736,Reference!$C$4)&gt;=4,YEARFRAC('Client Info'!M2736,Reference!$C$4)&lt;=7),15,IF(YEARFRAC('Client Info'!M2736,Reference!$C$4)&gt;=8,25,IF(YEARFRAC('Client Info'!M2736,Reference!$C$4)=YEARFRAC('Client Info'!M2736,Reference!$C$4),0,0))))))))</f>
        <v/>
      </c>
      <c r="D2736" s="19">
        <f>IF(OR('Client Info'!J2736=Reference!$A$7),0,IF(OR(Reference!$A$5='Client Info'!J2736, 'Client Info'!J2736=Reference!$A$19,'Client Info'!J2736=Reference!$A$23,'Client Info'!J2736=Reference!$A$12),25, IF(OR('Client Info'!J2736=Reference!$A$6, 'Client Info'!J2736=Reference!$A$16),15, IF(OR('Client Info'!J2736=Reference!$A$4,'Client Info'!J2736=Reference!$A$13,'Client Info'!J2736=Reference!$A$17,),5,0))))</f>
        <v>0</v>
      </c>
      <c r="E2736" s="19">
        <f>IF('Client Info'!O2736&lt;Reference!$E$5,0,IF(AND('Client Info'!O2736&gt;=Reference!$E$5,'Client Info'!O2736&lt;Reference!$E$6),5,IF(AND('Client Info'!O2736&gt;=Reference!$E$6,'Client Info'!O2736&lt;Reference!$E$7),15,IF(Reference!$E$7&lt;='Client Info'!O2736,25))))</f>
        <v>0</v>
      </c>
      <c r="F2736" s="19">
        <f>IF(OR('Client Info'!R2736=Reference!$B$4,'Client Info'!R2736=Reference!$B$5,'Client Info'!R2736=Reference!$B$6),25,0)</f>
        <v>0</v>
      </c>
      <c r="G2736" s="19">
        <f t="shared" si="44"/>
        <v>0</v>
      </c>
      <c r="H2736" s="19">
        <v>0</v>
      </c>
    </row>
    <row r="2737" spans="2:8" x14ac:dyDescent="0.35">
      <c r="B2737" s="19">
        <f>'Client Info'!A2737</f>
        <v>0</v>
      </c>
      <c r="C2737" s="19" t="str">
        <f>(IF('Client Info'!M2737="","",(IF(YEARFRAC('Client Info'!M2737,Reference!$C$4)&lt;1,0,IF(AND(YEARFRAC('Client Info'!M2737,Reference!$C$4)&gt;=1,YEARFRAC('Client Info'!M2737,Reference!$C$4)&lt;=3),5,IF(AND(YEARFRAC('Client Info'!M2737,Reference!$C$4)&gt;=4,YEARFRAC('Client Info'!M2737,Reference!$C$4)&lt;=7),15,IF(YEARFRAC('Client Info'!M2737,Reference!$C$4)&gt;=8,25,IF(YEARFRAC('Client Info'!M2737,Reference!$C$4)=YEARFRAC('Client Info'!M2737,Reference!$C$4),0,0))))))))</f>
        <v/>
      </c>
      <c r="D2737" s="19">
        <f>IF(OR('Client Info'!J2737=Reference!$A$7),0,IF(OR(Reference!$A$5='Client Info'!J2737, 'Client Info'!J2737=Reference!$A$19,'Client Info'!J2737=Reference!$A$23,'Client Info'!J2737=Reference!$A$12),25, IF(OR('Client Info'!J2737=Reference!$A$6, 'Client Info'!J2737=Reference!$A$16),15, IF(OR('Client Info'!J2737=Reference!$A$4,'Client Info'!J2737=Reference!$A$13,'Client Info'!J2737=Reference!$A$17,),5,0))))</f>
        <v>0</v>
      </c>
      <c r="E2737" s="19">
        <f>IF('Client Info'!O2737&lt;Reference!$E$5,0,IF(AND('Client Info'!O2737&gt;=Reference!$E$5,'Client Info'!O2737&lt;Reference!$E$6),5,IF(AND('Client Info'!O2737&gt;=Reference!$E$6,'Client Info'!O2737&lt;Reference!$E$7),15,IF(Reference!$E$7&lt;='Client Info'!O2737,25))))</f>
        <v>0</v>
      </c>
      <c r="F2737" s="19">
        <f>IF(OR('Client Info'!R2737=Reference!$B$4,'Client Info'!R2737=Reference!$B$5,'Client Info'!R2737=Reference!$B$6),25,0)</f>
        <v>0</v>
      </c>
      <c r="G2737" s="19">
        <f t="shared" si="44"/>
        <v>0</v>
      </c>
      <c r="H2737" s="19">
        <v>0</v>
      </c>
    </row>
    <row r="2738" spans="2:8" x14ac:dyDescent="0.35">
      <c r="B2738" s="19">
        <f>'Client Info'!A2738</f>
        <v>0</v>
      </c>
      <c r="C2738" s="19" t="str">
        <f>(IF('Client Info'!M2738="","",(IF(YEARFRAC('Client Info'!M2738,Reference!$C$4)&lt;1,0,IF(AND(YEARFRAC('Client Info'!M2738,Reference!$C$4)&gt;=1,YEARFRAC('Client Info'!M2738,Reference!$C$4)&lt;=3),5,IF(AND(YEARFRAC('Client Info'!M2738,Reference!$C$4)&gt;=4,YEARFRAC('Client Info'!M2738,Reference!$C$4)&lt;=7),15,IF(YEARFRAC('Client Info'!M2738,Reference!$C$4)&gt;=8,25,IF(YEARFRAC('Client Info'!M2738,Reference!$C$4)=YEARFRAC('Client Info'!M2738,Reference!$C$4),0,0))))))))</f>
        <v/>
      </c>
      <c r="D2738" s="19">
        <f>IF(OR('Client Info'!J2738=Reference!$A$7),0,IF(OR(Reference!$A$5='Client Info'!J2738, 'Client Info'!J2738=Reference!$A$19,'Client Info'!J2738=Reference!$A$23,'Client Info'!J2738=Reference!$A$12),25, IF(OR('Client Info'!J2738=Reference!$A$6, 'Client Info'!J2738=Reference!$A$16),15, IF(OR('Client Info'!J2738=Reference!$A$4,'Client Info'!J2738=Reference!$A$13,'Client Info'!J2738=Reference!$A$17,),5,0))))</f>
        <v>0</v>
      </c>
      <c r="E2738" s="19">
        <f>IF('Client Info'!O2738&lt;Reference!$E$5,0,IF(AND('Client Info'!O2738&gt;=Reference!$E$5,'Client Info'!O2738&lt;Reference!$E$6),5,IF(AND('Client Info'!O2738&gt;=Reference!$E$6,'Client Info'!O2738&lt;Reference!$E$7),15,IF(Reference!$E$7&lt;='Client Info'!O2738,25))))</f>
        <v>0</v>
      </c>
      <c r="F2738" s="19">
        <f>IF(OR('Client Info'!R2738=Reference!$B$4,'Client Info'!R2738=Reference!$B$5,'Client Info'!R2738=Reference!$B$6),25,0)</f>
        <v>0</v>
      </c>
      <c r="G2738" s="19">
        <f t="shared" si="44"/>
        <v>0</v>
      </c>
      <c r="H2738" s="19">
        <v>0</v>
      </c>
    </row>
    <row r="2739" spans="2:8" x14ac:dyDescent="0.35">
      <c r="B2739" s="19">
        <f>'Client Info'!A2739</f>
        <v>0</v>
      </c>
      <c r="C2739" s="19" t="str">
        <f>(IF('Client Info'!M2739="","",(IF(YEARFRAC('Client Info'!M2739,Reference!$C$4)&lt;1,0,IF(AND(YEARFRAC('Client Info'!M2739,Reference!$C$4)&gt;=1,YEARFRAC('Client Info'!M2739,Reference!$C$4)&lt;=3),5,IF(AND(YEARFRAC('Client Info'!M2739,Reference!$C$4)&gt;=4,YEARFRAC('Client Info'!M2739,Reference!$C$4)&lt;=7),15,IF(YEARFRAC('Client Info'!M2739,Reference!$C$4)&gt;=8,25,IF(YEARFRAC('Client Info'!M2739,Reference!$C$4)=YEARFRAC('Client Info'!M2739,Reference!$C$4),0,0))))))))</f>
        <v/>
      </c>
      <c r="D2739" s="19">
        <f>IF(OR('Client Info'!J2739=Reference!$A$7),0,IF(OR(Reference!$A$5='Client Info'!J2739, 'Client Info'!J2739=Reference!$A$19,'Client Info'!J2739=Reference!$A$23,'Client Info'!J2739=Reference!$A$12),25, IF(OR('Client Info'!J2739=Reference!$A$6, 'Client Info'!J2739=Reference!$A$16),15, IF(OR('Client Info'!J2739=Reference!$A$4,'Client Info'!J2739=Reference!$A$13,'Client Info'!J2739=Reference!$A$17,),5,0))))</f>
        <v>0</v>
      </c>
      <c r="E2739" s="19">
        <f>IF('Client Info'!O2739&lt;Reference!$E$5,0,IF(AND('Client Info'!O2739&gt;=Reference!$E$5,'Client Info'!O2739&lt;Reference!$E$6),5,IF(AND('Client Info'!O2739&gt;=Reference!$E$6,'Client Info'!O2739&lt;Reference!$E$7),15,IF(Reference!$E$7&lt;='Client Info'!O2739,25))))</f>
        <v>0</v>
      </c>
      <c r="F2739" s="19">
        <f>IF(OR('Client Info'!R2739=Reference!$B$4,'Client Info'!R2739=Reference!$B$5,'Client Info'!R2739=Reference!$B$6),25,0)</f>
        <v>0</v>
      </c>
      <c r="G2739" s="19">
        <f t="shared" si="44"/>
        <v>0</v>
      </c>
      <c r="H2739" s="19">
        <v>0</v>
      </c>
    </row>
    <row r="2740" spans="2:8" x14ac:dyDescent="0.35">
      <c r="B2740" s="19">
        <f>'Client Info'!A2740</f>
        <v>0</v>
      </c>
      <c r="C2740" s="19" t="str">
        <f>(IF('Client Info'!M2740="","",(IF(YEARFRAC('Client Info'!M2740,Reference!$C$4)&lt;1,0,IF(AND(YEARFRAC('Client Info'!M2740,Reference!$C$4)&gt;=1,YEARFRAC('Client Info'!M2740,Reference!$C$4)&lt;=3),5,IF(AND(YEARFRAC('Client Info'!M2740,Reference!$C$4)&gt;=4,YEARFRAC('Client Info'!M2740,Reference!$C$4)&lt;=7),15,IF(YEARFRAC('Client Info'!M2740,Reference!$C$4)&gt;=8,25,IF(YEARFRAC('Client Info'!M2740,Reference!$C$4)=YEARFRAC('Client Info'!M2740,Reference!$C$4),0,0))))))))</f>
        <v/>
      </c>
      <c r="D2740" s="19">
        <f>IF(OR('Client Info'!J2740=Reference!$A$7),0,IF(OR(Reference!$A$5='Client Info'!J2740, 'Client Info'!J2740=Reference!$A$19,'Client Info'!J2740=Reference!$A$23,'Client Info'!J2740=Reference!$A$12),25, IF(OR('Client Info'!J2740=Reference!$A$6, 'Client Info'!J2740=Reference!$A$16),15, IF(OR('Client Info'!J2740=Reference!$A$4,'Client Info'!J2740=Reference!$A$13,'Client Info'!J2740=Reference!$A$17,),5,0))))</f>
        <v>0</v>
      </c>
      <c r="E2740" s="19">
        <f>IF('Client Info'!O2740&lt;Reference!$E$5,0,IF(AND('Client Info'!O2740&gt;=Reference!$E$5,'Client Info'!O2740&lt;Reference!$E$6),5,IF(AND('Client Info'!O2740&gt;=Reference!$E$6,'Client Info'!O2740&lt;Reference!$E$7),15,IF(Reference!$E$7&lt;='Client Info'!O2740,25))))</f>
        <v>0</v>
      </c>
      <c r="F2740" s="19">
        <f>IF(OR('Client Info'!R2740=Reference!$B$4,'Client Info'!R2740=Reference!$B$5,'Client Info'!R2740=Reference!$B$6),25,0)</f>
        <v>0</v>
      </c>
      <c r="G2740" s="19">
        <f t="shared" si="44"/>
        <v>0</v>
      </c>
      <c r="H2740" s="19">
        <v>0</v>
      </c>
    </row>
    <row r="2741" spans="2:8" x14ac:dyDescent="0.35">
      <c r="B2741" s="19">
        <f>'Client Info'!A2741</f>
        <v>0</v>
      </c>
      <c r="C2741" s="19" t="str">
        <f>(IF('Client Info'!M2741="","",(IF(YEARFRAC('Client Info'!M2741,Reference!$C$4)&lt;1,0,IF(AND(YEARFRAC('Client Info'!M2741,Reference!$C$4)&gt;=1,YEARFRAC('Client Info'!M2741,Reference!$C$4)&lt;=3),5,IF(AND(YEARFRAC('Client Info'!M2741,Reference!$C$4)&gt;=4,YEARFRAC('Client Info'!M2741,Reference!$C$4)&lt;=7),15,IF(YEARFRAC('Client Info'!M2741,Reference!$C$4)&gt;=8,25,IF(YEARFRAC('Client Info'!M2741,Reference!$C$4)=YEARFRAC('Client Info'!M2741,Reference!$C$4),0,0))))))))</f>
        <v/>
      </c>
      <c r="D2741" s="19">
        <f>IF(OR('Client Info'!J2741=Reference!$A$7),0,IF(OR(Reference!$A$5='Client Info'!J2741, 'Client Info'!J2741=Reference!$A$19,'Client Info'!J2741=Reference!$A$23,'Client Info'!J2741=Reference!$A$12),25, IF(OR('Client Info'!J2741=Reference!$A$6, 'Client Info'!J2741=Reference!$A$16),15, IF(OR('Client Info'!J2741=Reference!$A$4,'Client Info'!J2741=Reference!$A$13,'Client Info'!J2741=Reference!$A$17,),5,0))))</f>
        <v>0</v>
      </c>
      <c r="E2741" s="19">
        <f>IF('Client Info'!O2741&lt;Reference!$E$5,0,IF(AND('Client Info'!O2741&gt;=Reference!$E$5,'Client Info'!O2741&lt;Reference!$E$6),5,IF(AND('Client Info'!O2741&gt;=Reference!$E$6,'Client Info'!O2741&lt;Reference!$E$7),15,IF(Reference!$E$7&lt;='Client Info'!O2741,25))))</f>
        <v>0</v>
      </c>
      <c r="F2741" s="19">
        <f>IF(OR('Client Info'!R2741=Reference!$B$4,'Client Info'!R2741=Reference!$B$5,'Client Info'!R2741=Reference!$B$6),25,0)</f>
        <v>0</v>
      </c>
      <c r="G2741" s="19">
        <f t="shared" si="44"/>
        <v>0</v>
      </c>
      <c r="H2741" s="19">
        <v>0</v>
      </c>
    </row>
    <row r="2742" spans="2:8" x14ac:dyDescent="0.35">
      <c r="B2742" s="19">
        <f>'Client Info'!A2742</f>
        <v>0</v>
      </c>
      <c r="C2742" s="19" t="str">
        <f>(IF('Client Info'!M2742="","",(IF(YEARFRAC('Client Info'!M2742,Reference!$C$4)&lt;1,0,IF(AND(YEARFRAC('Client Info'!M2742,Reference!$C$4)&gt;=1,YEARFRAC('Client Info'!M2742,Reference!$C$4)&lt;=3),5,IF(AND(YEARFRAC('Client Info'!M2742,Reference!$C$4)&gt;=4,YEARFRAC('Client Info'!M2742,Reference!$C$4)&lt;=7),15,IF(YEARFRAC('Client Info'!M2742,Reference!$C$4)&gt;=8,25,IF(YEARFRAC('Client Info'!M2742,Reference!$C$4)=YEARFRAC('Client Info'!M2742,Reference!$C$4),0,0))))))))</f>
        <v/>
      </c>
      <c r="D2742" s="19">
        <f>IF(OR('Client Info'!J2742=Reference!$A$7),0,IF(OR(Reference!$A$5='Client Info'!J2742, 'Client Info'!J2742=Reference!$A$19,'Client Info'!J2742=Reference!$A$23,'Client Info'!J2742=Reference!$A$12),25, IF(OR('Client Info'!J2742=Reference!$A$6, 'Client Info'!J2742=Reference!$A$16),15, IF(OR('Client Info'!J2742=Reference!$A$4,'Client Info'!J2742=Reference!$A$13,'Client Info'!J2742=Reference!$A$17,),5,0))))</f>
        <v>0</v>
      </c>
      <c r="E2742" s="19">
        <f>IF('Client Info'!O2742&lt;Reference!$E$5,0,IF(AND('Client Info'!O2742&gt;=Reference!$E$5,'Client Info'!O2742&lt;Reference!$E$6),5,IF(AND('Client Info'!O2742&gt;=Reference!$E$6,'Client Info'!O2742&lt;Reference!$E$7),15,IF(Reference!$E$7&lt;='Client Info'!O2742,25))))</f>
        <v>0</v>
      </c>
      <c r="F2742" s="19">
        <f>IF(OR('Client Info'!R2742=Reference!$B$4,'Client Info'!R2742=Reference!$B$5,'Client Info'!R2742=Reference!$B$6),25,0)</f>
        <v>0</v>
      </c>
      <c r="G2742" s="19">
        <f t="shared" si="44"/>
        <v>0</v>
      </c>
      <c r="H2742" s="19">
        <v>0</v>
      </c>
    </row>
    <row r="2743" spans="2:8" x14ac:dyDescent="0.35">
      <c r="B2743" s="19">
        <f>'Client Info'!A2743</f>
        <v>0</v>
      </c>
      <c r="C2743" s="19" t="str">
        <f>(IF('Client Info'!M2743="","",(IF(YEARFRAC('Client Info'!M2743,Reference!$C$4)&lt;1,0,IF(AND(YEARFRAC('Client Info'!M2743,Reference!$C$4)&gt;=1,YEARFRAC('Client Info'!M2743,Reference!$C$4)&lt;=3),5,IF(AND(YEARFRAC('Client Info'!M2743,Reference!$C$4)&gt;=4,YEARFRAC('Client Info'!M2743,Reference!$C$4)&lt;=7),15,IF(YEARFRAC('Client Info'!M2743,Reference!$C$4)&gt;=8,25,IF(YEARFRAC('Client Info'!M2743,Reference!$C$4)=YEARFRAC('Client Info'!M2743,Reference!$C$4),0,0))))))))</f>
        <v/>
      </c>
      <c r="D2743" s="19">
        <f>IF(OR('Client Info'!J2743=Reference!$A$7),0,IF(OR(Reference!$A$5='Client Info'!J2743, 'Client Info'!J2743=Reference!$A$19,'Client Info'!J2743=Reference!$A$23,'Client Info'!J2743=Reference!$A$12),25, IF(OR('Client Info'!J2743=Reference!$A$6, 'Client Info'!J2743=Reference!$A$16),15, IF(OR('Client Info'!J2743=Reference!$A$4,'Client Info'!J2743=Reference!$A$13,'Client Info'!J2743=Reference!$A$17,),5,0))))</f>
        <v>0</v>
      </c>
      <c r="E2743" s="19">
        <f>IF('Client Info'!O2743&lt;Reference!$E$5,0,IF(AND('Client Info'!O2743&gt;=Reference!$E$5,'Client Info'!O2743&lt;Reference!$E$6),5,IF(AND('Client Info'!O2743&gt;=Reference!$E$6,'Client Info'!O2743&lt;Reference!$E$7),15,IF(Reference!$E$7&lt;='Client Info'!O2743,25))))</f>
        <v>0</v>
      </c>
      <c r="F2743" s="19">
        <f>IF(OR('Client Info'!R2743=Reference!$B$4,'Client Info'!R2743=Reference!$B$5,'Client Info'!R2743=Reference!$B$6),25,0)</f>
        <v>0</v>
      </c>
      <c r="G2743" s="19">
        <f t="shared" si="44"/>
        <v>0</v>
      </c>
      <c r="H2743" s="19">
        <v>0</v>
      </c>
    </row>
    <row r="2744" spans="2:8" x14ac:dyDescent="0.35">
      <c r="B2744" s="19">
        <f>'Client Info'!A2744</f>
        <v>0</v>
      </c>
      <c r="C2744" s="19" t="str">
        <f>(IF('Client Info'!M2744="","",(IF(YEARFRAC('Client Info'!M2744,Reference!$C$4)&lt;1,0,IF(AND(YEARFRAC('Client Info'!M2744,Reference!$C$4)&gt;=1,YEARFRAC('Client Info'!M2744,Reference!$C$4)&lt;=3),5,IF(AND(YEARFRAC('Client Info'!M2744,Reference!$C$4)&gt;=4,YEARFRAC('Client Info'!M2744,Reference!$C$4)&lt;=7),15,IF(YEARFRAC('Client Info'!M2744,Reference!$C$4)&gt;=8,25,IF(YEARFRAC('Client Info'!M2744,Reference!$C$4)=YEARFRAC('Client Info'!M2744,Reference!$C$4),0,0))))))))</f>
        <v/>
      </c>
      <c r="D2744" s="19">
        <f>IF(OR('Client Info'!J2744=Reference!$A$7),0,IF(OR(Reference!$A$5='Client Info'!J2744, 'Client Info'!J2744=Reference!$A$19,'Client Info'!J2744=Reference!$A$23,'Client Info'!J2744=Reference!$A$12),25, IF(OR('Client Info'!J2744=Reference!$A$6, 'Client Info'!J2744=Reference!$A$16),15, IF(OR('Client Info'!J2744=Reference!$A$4,'Client Info'!J2744=Reference!$A$13,'Client Info'!J2744=Reference!$A$17,),5,0))))</f>
        <v>0</v>
      </c>
      <c r="E2744" s="19">
        <f>IF('Client Info'!O2744&lt;Reference!$E$5,0,IF(AND('Client Info'!O2744&gt;=Reference!$E$5,'Client Info'!O2744&lt;Reference!$E$6),5,IF(AND('Client Info'!O2744&gt;=Reference!$E$6,'Client Info'!O2744&lt;Reference!$E$7),15,IF(Reference!$E$7&lt;='Client Info'!O2744,25))))</f>
        <v>0</v>
      </c>
      <c r="F2744" s="19">
        <f>IF(OR('Client Info'!R2744=Reference!$B$4,'Client Info'!R2744=Reference!$B$5,'Client Info'!R2744=Reference!$B$6),25,0)</f>
        <v>0</v>
      </c>
      <c r="G2744" s="19">
        <f t="shared" si="44"/>
        <v>0</v>
      </c>
      <c r="H2744" s="19">
        <v>0</v>
      </c>
    </row>
    <row r="2745" spans="2:8" x14ac:dyDescent="0.35">
      <c r="B2745" s="19">
        <f>'Client Info'!A2745</f>
        <v>0</v>
      </c>
      <c r="C2745" s="19" t="str">
        <f>(IF('Client Info'!M2745="","",(IF(YEARFRAC('Client Info'!M2745,Reference!$C$4)&lt;1,0,IF(AND(YEARFRAC('Client Info'!M2745,Reference!$C$4)&gt;=1,YEARFRAC('Client Info'!M2745,Reference!$C$4)&lt;=3),5,IF(AND(YEARFRAC('Client Info'!M2745,Reference!$C$4)&gt;=4,YEARFRAC('Client Info'!M2745,Reference!$C$4)&lt;=7),15,IF(YEARFRAC('Client Info'!M2745,Reference!$C$4)&gt;=8,25,IF(YEARFRAC('Client Info'!M2745,Reference!$C$4)=YEARFRAC('Client Info'!M2745,Reference!$C$4),0,0))))))))</f>
        <v/>
      </c>
      <c r="D2745" s="19">
        <f>IF(OR('Client Info'!J2745=Reference!$A$7),0,IF(OR(Reference!$A$5='Client Info'!J2745, 'Client Info'!J2745=Reference!$A$19,'Client Info'!J2745=Reference!$A$23,'Client Info'!J2745=Reference!$A$12),25, IF(OR('Client Info'!J2745=Reference!$A$6, 'Client Info'!J2745=Reference!$A$16),15, IF(OR('Client Info'!J2745=Reference!$A$4,'Client Info'!J2745=Reference!$A$13,'Client Info'!J2745=Reference!$A$17,),5,0))))</f>
        <v>0</v>
      </c>
      <c r="E2745" s="19">
        <f>IF('Client Info'!O2745&lt;Reference!$E$5,0,IF(AND('Client Info'!O2745&gt;=Reference!$E$5,'Client Info'!O2745&lt;Reference!$E$6),5,IF(AND('Client Info'!O2745&gt;=Reference!$E$6,'Client Info'!O2745&lt;Reference!$E$7),15,IF(Reference!$E$7&lt;='Client Info'!O2745,25))))</f>
        <v>0</v>
      </c>
      <c r="F2745" s="19">
        <f>IF(OR('Client Info'!R2745=Reference!$B$4,'Client Info'!R2745=Reference!$B$5,'Client Info'!R2745=Reference!$B$6),25,0)</f>
        <v>0</v>
      </c>
      <c r="G2745" s="19">
        <f t="shared" si="44"/>
        <v>0</v>
      </c>
      <c r="H2745" s="19">
        <v>0</v>
      </c>
    </row>
    <row r="2746" spans="2:8" x14ac:dyDescent="0.35">
      <c r="B2746" s="19">
        <f>'Client Info'!A2746</f>
        <v>0</v>
      </c>
      <c r="C2746" s="19" t="str">
        <f>(IF('Client Info'!M2746="","",(IF(YEARFRAC('Client Info'!M2746,Reference!$C$4)&lt;1,0,IF(AND(YEARFRAC('Client Info'!M2746,Reference!$C$4)&gt;=1,YEARFRAC('Client Info'!M2746,Reference!$C$4)&lt;=3),5,IF(AND(YEARFRAC('Client Info'!M2746,Reference!$C$4)&gt;=4,YEARFRAC('Client Info'!M2746,Reference!$C$4)&lt;=7),15,IF(YEARFRAC('Client Info'!M2746,Reference!$C$4)&gt;=8,25,IF(YEARFRAC('Client Info'!M2746,Reference!$C$4)=YEARFRAC('Client Info'!M2746,Reference!$C$4),0,0))))))))</f>
        <v/>
      </c>
      <c r="D2746" s="19">
        <f>IF(OR('Client Info'!J2746=Reference!$A$7),0,IF(OR(Reference!$A$5='Client Info'!J2746, 'Client Info'!J2746=Reference!$A$19,'Client Info'!J2746=Reference!$A$23,'Client Info'!J2746=Reference!$A$12),25, IF(OR('Client Info'!J2746=Reference!$A$6, 'Client Info'!J2746=Reference!$A$16),15, IF(OR('Client Info'!J2746=Reference!$A$4,'Client Info'!J2746=Reference!$A$13,'Client Info'!J2746=Reference!$A$17,),5,0))))</f>
        <v>0</v>
      </c>
      <c r="E2746" s="19">
        <f>IF('Client Info'!O2746&lt;Reference!$E$5,0,IF(AND('Client Info'!O2746&gt;=Reference!$E$5,'Client Info'!O2746&lt;Reference!$E$6),5,IF(AND('Client Info'!O2746&gt;=Reference!$E$6,'Client Info'!O2746&lt;Reference!$E$7),15,IF(Reference!$E$7&lt;='Client Info'!O2746,25))))</f>
        <v>0</v>
      </c>
      <c r="F2746" s="19">
        <f>IF(OR('Client Info'!R2746=Reference!$B$4,'Client Info'!R2746=Reference!$B$5,'Client Info'!R2746=Reference!$B$6),25,0)</f>
        <v>0</v>
      </c>
      <c r="G2746" s="19">
        <f t="shared" si="44"/>
        <v>0</v>
      </c>
      <c r="H2746" s="19">
        <v>0</v>
      </c>
    </row>
    <row r="2747" spans="2:8" x14ac:dyDescent="0.35">
      <c r="B2747" s="19">
        <f>'Client Info'!A2747</f>
        <v>0</v>
      </c>
      <c r="C2747" s="19" t="str">
        <f>(IF('Client Info'!M2747="","",(IF(YEARFRAC('Client Info'!M2747,Reference!$C$4)&lt;1,0,IF(AND(YEARFRAC('Client Info'!M2747,Reference!$C$4)&gt;=1,YEARFRAC('Client Info'!M2747,Reference!$C$4)&lt;=3),5,IF(AND(YEARFRAC('Client Info'!M2747,Reference!$C$4)&gt;=4,YEARFRAC('Client Info'!M2747,Reference!$C$4)&lt;=7),15,IF(YEARFRAC('Client Info'!M2747,Reference!$C$4)&gt;=8,25,IF(YEARFRAC('Client Info'!M2747,Reference!$C$4)=YEARFRAC('Client Info'!M2747,Reference!$C$4),0,0))))))))</f>
        <v/>
      </c>
      <c r="D2747" s="19">
        <f>IF(OR('Client Info'!J2747=Reference!$A$7),0,IF(OR(Reference!$A$5='Client Info'!J2747, 'Client Info'!J2747=Reference!$A$19,'Client Info'!J2747=Reference!$A$23,'Client Info'!J2747=Reference!$A$12),25, IF(OR('Client Info'!J2747=Reference!$A$6, 'Client Info'!J2747=Reference!$A$16),15, IF(OR('Client Info'!J2747=Reference!$A$4,'Client Info'!J2747=Reference!$A$13,'Client Info'!J2747=Reference!$A$17,),5,0))))</f>
        <v>0</v>
      </c>
      <c r="E2747" s="19">
        <f>IF('Client Info'!O2747&lt;Reference!$E$5,0,IF(AND('Client Info'!O2747&gt;=Reference!$E$5,'Client Info'!O2747&lt;Reference!$E$6),5,IF(AND('Client Info'!O2747&gt;=Reference!$E$6,'Client Info'!O2747&lt;Reference!$E$7),15,IF(Reference!$E$7&lt;='Client Info'!O2747,25))))</f>
        <v>0</v>
      </c>
      <c r="F2747" s="19">
        <f>IF(OR('Client Info'!R2747=Reference!$B$4,'Client Info'!R2747=Reference!$B$5,'Client Info'!R2747=Reference!$B$6),25,0)</f>
        <v>0</v>
      </c>
      <c r="G2747" s="19">
        <f t="shared" si="44"/>
        <v>0</v>
      </c>
      <c r="H2747" s="19">
        <v>0</v>
      </c>
    </row>
    <row r="2748" spans="2:8" x14ac:dyDescent="0.35">
      <c r="B2748" s="19">
        <f>'Client Info'!A2748</f>
        <v>0</v>
      </c>
      <c r="C2748" s="19" t="str">
        <f>(IF('Client Info'!M2748="","",(IF(YEARFRAC('Client Info'!M2748,Reference!$C$4)&lt;1,0,IF(AND(YEARFRAC('Client Info'!M2748,Reference!$C$4)&gt;=1,YEARFRAC('Client Info'!M2748,Reference!$C$4)&lt;=3),5,IF(AND(YEARFRAC('Client Info'!M2748,Reference!$C$4)&gt;=4,YEARFRAC('Client Info'!M2748,Reference!$C$4)&lt;=7),15,IF(YEARFRAC('Client Info'!M2748,Reference!$C$4)&gt;=8,25,IF(YEARFRAC('Client Info'!M2748,Reference!$C$4)=YEARFRAC('Client Info'!M2748,Reference!$C$4),0,0))))))))</f>
        <v/>
      </c>
      <c r="D2748" s="19">
        <f>IF(OR('Client Info'!J2748=Reference!$A$7),0,IF(OR(Reference!$A$5='Client Info'!J2748, 'Client Info'!J2748=Reference!$A$19,'Client Info'!J2748=Reference!$A$23,'Client Info'!J2748=Reference!$A$12),25, IF(OR('Client Info'!J2748=Reference!$A$6, 'Client Info'!J2748=Reference!$A$16),15, IF(OR('Client Info'!J2748=Reference!$A$4,'Client Info'!J2748=Reference!$A$13,'Client Info'!J2748=Reference!$A$17,),5,0))))</f>
        <v>0</v>
      </c>
      <c r="E2748" s="19">
        <f>IF('Client Info'!O2748&lt;Reference!$E$5,0,IF(AND('Client Info'!O2748&gt;=Reference!$E$5,'Client Info'!O2748&lt;Reference!$E$6),5,IF(AND('Client Info'!O2748&gt;=Reference!$E$6,'Client Info'!O2748&lt;Reference!$E$7),15,IF(Reference!$E$7&lt;='Client Info'!O2748,25))))</f>
        <v>0</v>
      </c>
      <c r="F2748" s="19">
        <f>IF(OR('Client Info'!R2748=Reference!$B$4,'Client Info'!R2748=Reference!$B$5,'Client Info'!R2748=Reference!$B$6),25,0)</f>
        <v>0</v>
      </c>
      <c r="G2748" s="19">
        <f t="shared" si="44"/>
        <v>0</v>
      </c>
      <c r="H2748" s="19">
        <v>0</v>
      </c>
    </row>
    <row r="2749" spans="2:8" x14ac:dyDescent="0.35">
      <c r="B2749" s="19">
        <f>'Client Info'!A2749</f>
        <v>0</v>
      </c>
      <c r="C2749" s="19" t="str">
        <f>(IF('Client Info'!M2749="","",(IF(YEARFRAC('Client Info'!M2749,Reference!$C$4)&lt;1,0,IF(AND(YEARFRAC('Client Info'!M2749,Reference!$C$4)&gt;=1,YEARFRAC('Client Info'!M2749,Reference!$C$4)&lt;=3),5,IF(AND(YEARFRAC('Client Info'!M2749,Reference!$C$4)&gt;=4,YEARFRAC('Client Info'!M2749,Reference!$C$4)&lt;=7),15,IF(YEARFRAC('Client Info'!M2749,Reference!$C$4)&gt;=8,25,IF(YEARFRAC('Client Info'!M2749,Reference!$C$4)=YEARFRAC('Client Info'!M2749,Reference!$C$4),0,0))))))))</f>
        <v/>
      </c>
      <c r="D2749" s="19">
        <f>IF(OR('Client Info'!J2749=Reference!$A$7),0,IF(OR(Reference!$A$5='Client Info'!J2749, 'Client Info'!J2749=Reference!$A$19,'Client Info'!J2749=Reference!$A$23,'Client Info'!J2749=Reference!$A$12),25, IF(OR('Client Info'!J2749=Reference!$A$6, 'Client Info'!J2749=Reference!$A$16),15, IF(OR('Client Info'!J2749=Reference!$A$4,'Client Info'!J2749=Reference!$A$13,'Client Info'!J2749=Reference!$A$17,),5,0))))</f>
        <v>0</v>
      </c>
      <c r="E2749" s="19">
        <f>IF('Client Info'!O2749&lt;Reference!$E$5,0,IF(AND('Client Info'!O2749&gt;=Reference!$E$5,'Client Info'!O2749&lt;Reference!$E$6),5,IF(AND('Client Info'!O2749&gt;=Reference!$E$6,'Client Info'!O2749&lt;Reference!$E$7),15,IF(Reference!$E$7&lt;='Client Info'!O2749,25))))</f>
        <v>0</v>
      </c>
      <c r="F2749" s="19">
        <f>IF(OR('Client Info'!R2749=Reference!$B$4,'Client Info'!R2749=Reference!$B$5,'Client Info'!R2749=Reference!$B$6),25,0)</f>
        <v>0</v>
      </c>
      <c r="G2749" s="19">
        <f t="shared" si="44"/>
        <v>0</v>
      </c>
      <c r="H2749" s="19">
        <v>0</v>
      </c>
    </row>
    <row r="2750" spans="2:8" x14ac:dyDescent="0.35">
      <c r="B2750" s="19">
        <f>'Client Info'!A2750</f>
        <v>0</v>
      </c>
      <c r="C2750" s="19" t="str">
        <f>(IF('Client Info'!M2750="","",(IF(YEARFRAC('Client Info'!M2750,Reference!$C$4)&lt;1,0,IF(AND(YEARFRAC('Client Info'!M2750,Reference!$C$4)&gt;=1,YEARFRAC('Client Info'!M2750,Reference!$C$4)&lt;=3),5,IF(AND(YEARFRAC('Client Info'!M2750,Reference!$C$4)&gt;=4,YEARFRAC('Client Info'!M2750,Reference!$C$4)&lt;=7),15,IF(YEARFRAC('Client Info'!M2750,Reference!$C$4)&gt;=8,25,IF(YEARFRAC('Client Info'!M2750,Reference!$C$4)=YEARFRAC('Client Info'!M2750,Reference!$C$4),0,0))))))))</f>
        <v/>
      </c>
      <c r="D2750" s="19">
        <f>IF(OR('Client Info'!J2750=Reference!$A$7),0,IF(OR(Reference!$A$5='Client Info'!J2750, 'Client Info'!J2750=Reference!$A$19,'Client Info'!J2750=Reference!$A$23,'Client Info'!J2750=Reference!$A$12),25, IF(OR('Client Info'!J2750=Reference!$A$6, 'Client Info'!J2750=Reference!$A$16),15, IF(OR('Client Info'!J2750=Reference!$A$4,'Client Info'!J2750=Reference!$A$13,'Client Info'!J2750=Reference!$A$17,),5,0))))</f>
        <v>0</v>
      </c>
      <c r="E2750" s="19">
        <f>IF('Client Info'!O2750&lt;Reference!$E$5,0,IF(AND('Client Info'!O2750&gt;=Reference!$E$5,'Client Info'!O2750&lt;Reference!$E$6),5,IF(AND('Client Info'!O2750&gt;=Reference!$E$6,'Client Info'!O2750&lt;Reference!$E$7),15,IF(Reference!$E$7&lt;='Client Info'!O2750,25))))</f>
        <v>0</v>
      </c>
      <c r="F2750" s="19">
        <f>IF(OR('Client Info'!R2750=Reference!$B$4,'Client Info'!R2750=Reference!$B$5,'Client Info'!R2750=Reference!$B$6),25,0)</f>
        <v>0</v>
      </c>
      <c r="G2750" s="19">
        <f t="shared" si="44"/>
        <v>0</v>
      </c>
      <c r="H2750" s="19">
        <v>0</v>
      </c>
    </row>
    <row r="2751" spans="2:8" x14ac:dyDescent="0.35">
      <c r="B2751" s="19">
        <f>'Client Info'!A2751</f>
        <v>0</v>
      </c>
      <c r="C2751" s="19" t="str">
        <f>(IF('Client Info'!M2751="","",(IF(YEARFRAC('Client Info'!M2751,Reference!$C$4)&lt;1,0,IF(AND(YEARFRAC('Client Info'!M2751,Reference!$C$4)&gt;=1,YEARFRAC('Client Info'!M2751,Reference!$C$4)&lt;=3),5,IF(AND(YEARFRAC('Client Info'!M2751,Reference!$C$4)&gt;=4,YEARFRAC('Client Info'!M2751,Reference!$C$4)&lt;=7),15,IF(YEARFRAC('Client Info'!M2751,Reference!$C$4)&gt;=8,25,IF(YEARFRAC('Client Info'!M2751,Reference!$C$4)=YEARFRAC('Client Info'!M2751,Reference!$C$4),0,0))))))))</f>
        <v/>
      </c>
      <c r="D2751" s="19">
        <f>IF(OR('Client Info'!J2751=Reference!$A$7),0,IF(OR(Reference!$A$5='Client Info'!J2751, 'Client Info'!J2751=Reference!$A$19,'Client Info'!J2751=Reference!$A$23,'Client Info'!J2751=Reference!$A$12),25, IF(OR('Client Info'!J2751=Reference!$A$6, 'Client Info'!J2751=Reference!$A$16),15, IF(OR('Client Info'!J2751=Reference!$A$4,'Client Info'!J2751=Reference!$A$13,'Client Info'!J2751=Reference!$A$17,),5,0))))</f>
        <v>0</v>
      </c>
      <c r="E2751" s="19">
        <f>IF('Client Info'!O2751&lt;Reference!$E$5,0,IF(AND('Client Info'!O2751&gt;=Reference!$E$5,'Client Info'!O2751&lt;Reference!$E$6),5,IF(AND('Client Info'!O2751&gt;=Reference!$E$6,'Client Info'!O2751&lt;Reference!$E$7),15,IF(Reference!$E$7&lt;='Client Info'!O2751,25))))</f>
        <v>0</v>
      </c>
      <c r="F2751" s="19">
        <f>IF(OR('Client Info'!R2751=Reference!$B$4,'Client Info'!R2751=Reference!$B$5,'Client Info'!R2751=Reference!$B$6),25,0)</f>
        <v>0</v>
      </c>
      <c r="G2751" s="19">
        <f t="shared" si="44"/>
        <v>0</v>
      </c>
      <c r="H2751" s="19">
        <v>0</v>
      </c>
    </row>
    <row r="2752" spans="2:8" x14ac:dyDescent="0.35">
      <c r="B2752" s="19">
        <f>'Client Info'!A2752</f>
        <v>0</v>
      </c>
      <c r="C2752" s="19" t="str">
        <f>(IF('Client Info'!M2752="","",(IF(YEARFRAC('Client Info'!M2752,Reference!$C$4)&lt;1,0,IF(AND(YEARFRAC('Client Info'!M2752,Reference!$C$4)&gt;=1,YEARFRAC('Client Info'!M2752,Reference!$C$4)&lt;=3),5,IF(AND(YEARFRAC('Client Info'!M2752,Reference!$C$4)&gt;=4,YEARFRAC('Client Info'!M2752,Reference!$C$4)&lt;=7),15,IF(YEARFRAC('Client Info'!M2752,Reference!$C$4)&gt;=8,25,IF(YEARFRAC('Client Info'!M2752,Reference!$C$4)=YEARFRAC('Client Info'!M2752,Reference!$C$4),0,0))))))))</f>
        <v/>
      </c>
      <c r="D2752" s="19">
        <f>IF(OR('Client Info'!J2752=Reference!$A$7),0,IF(OR(Reference!$A$5='Client Info'!J2752, 'Client Info'!J2752=Reference!$A$19,'Client Info'!J2752=Reference!$A$23,'Client Info'!J2752=Reference!$A$12),25, IF(OR('Client Info'!J2752=Reference!$A$6, 'Client Info'!J2752=Reference!$A$16),15, IF(OR('Client Info'!J2752=Reference!$A$4,'Client Info'!J2752=Reference!$A$13,'Client Info'!J2752=Reference!$A$17,),5,0))))</f>
        <v>0</v>
      </c>
      <c r="E2752" s="19">
        <f>IF('Client Info'!O2752&lt;Reference!$E$5,0,IF(AND('Client Info'!O2752&gt;=Reference!$E$5,'Client Info'!O2752&lt;Reference!$E$6),5,IF(AND('Client Info'!O2752&gt;=Reference!$E$6,'Client Info'!O2752&lt;Reference!$E$7),15,IF(Reference!$E$7&lt;='Client Info'!O2752,25))))</f>
        <v>0</v>
      </c>
      <c r="F2752" s="19">
        <f>IF(OR('Client Info'!R2752=Reference!$B$4,'Client Info'!R2752=Reference!$B$5,'Client Info'!R2752=Reference!$B$6),25,0)</f>
        <v>0</v>
      </c>
      <c r="G2752" s="19">
        <f t="shared" si="44"/>
        <v>0</v>
      </c>
      <c r="H2752" s="19">
        <v>0</v>
      </c>
    </row>
    <row r="2753" spans="2:8" x14ac:dyDescent="0.35">
      <c r="B2753" s="19">
        <f>'Client Info'!A2753</f>
        <v>0</v>
      </c>
      <c r="C2753" s="19" t="str">
        <f>(IF('Client Info'!M2753="","",(IF(YEARFRAC('Client Info'!M2753,Reference!$C$4)&lt;1,0,IF(AND(YEARFRAC('Client Info'!M2753,Reference!$C$4)&gt;=1,YEARFRAC('Client Info'!M2753,Reference!$C$4)&lt;=3),5,IF(AND(YEARFRAC('Client Info'!M2753,Reference!$C$4)&gt;=4,YEARFRAC('Client Info'!M2753,Reference!$C$4)&lt;=7),15,IF(YEARFRAC('Client Info'!M2753,Reference!$C$4)&gt;=8,25,IF(YEARFRAC('Client Info'!M2753,Reference!$C$4)=YEARFRAC('Client Info'!M2753,Reference!$C$4),0,0))))))))</f>
        <v/>
      </c>
      <c r="D2753" s="19">
        <f>IF(OR('Client Info'!J2753=Reference!$A$7),0,IF(OR(Reference!$A$5='Client Info'!J2753, 'Client Info'!J2753=Reference!$A$19,'Client Info'!J2753=Reference!$A$23,'Client Info'!J2753=Reference!$A$12),25, IF(OR('Client Info'!J2753=Reference!$A$6, 'Client Info'!J2753=Reference!$A$16),15, IF(OR('Client Info'!J2753=Reference!$A$4,'Client Info'!J2753=Reference!$A$13,'Client Info'!J2753=Reference!$A$17,),5,0))))</f>
        <v>0</v>
      </c>
      <c r="E2753" s="19">
        <f>IF('Client Info'!O2753&lt;Reference!$E$5,0,IF(AND('Client Info'!O2753&gt;=Reference!$E$5,'Client Info'!O2753&lt;Reference!$E$6),5,IF(AND('Client Info'!O2753&gt;=Reference!$E$6,'Client Info'!O2753&lt;Reference!$E$7),15,IF(Reference!$E$7&lt;='Client Info'!O2753,25))))</f>
        <v>0</v>
      </c>
      <c r="F2753" s="19">
        <f>IF(OR('Client Info'!R2753=Reference!$B$4,'Client Info'!R2753=Reference!$B$5,'Client Info'!R2753=Reference!$B$6),25,0)</f>
        <v>0</v>
      </c>
      <c r="G2753" s="19">
        <f t="shared" si="44"/>
        <v>0</v>
      </c>
      <c r="H2753" s="19">
        <v>0</v>
      </c>
    </row>
    <row r="2754" spans="2:8" x14ac:dyDescent="0.35">
      <c r="B2754" s="19">
        <f>'Client Info'!A2754</f>
        <v>0</v>
      </c>
      <c r="C2754" s="19" t="str">
        <f>(IF('Client Info'!M2754="","",(IF(YEARFRAC('Client Info'!M2754,Reference!$C$4)&lt;1,0,IF(AND(YEARFRAC('Client Info'!M2754,Reference!$C$4)&gt;=1,YEARFRAC('Client Info'!M2754,Reference!$C$4)&lt;=3),5,IF(AND(YEARFRAC('Client Info'!M2754,Reference!$C$4)&gt;=4,YEARFRAC('Client Info'!M2754,Reference!$C$4)&lt;=7),15,IF(YEARFRAC('Client Info'!M2754,Reference!$C$4)&gt;=8,25,IF(YEARFRAC('Client Info'!M2754,Reference!$C$4)=YEARFRAC('Client Info'!M2754,Reference!$C$4),0,0))))))))</f>
        <v/>
      </c>
      <c r="D2754" s="19">
        <f>IF(OR('Client Info'!J2754=Reference!$A$7),0,IF(OR(Reference!$A$5='Client Info'!J2754, 'Client Info'!J2754=Reference!$A$19,'Client Info'!J2754=Reference!$A$23,'Client Info'!J2754=Reference!$A$12),25, IF(OR('Client Info'!J2754=Reference!$A$6, 'Client Info'!J2754=Reference!$A$16),15, IF(OR('Client Info'!J2754=Reference!$A$4,'Client Info'!J2754=Reference!$A$13,'Client Info'!J2754=Reference!$A$17,),5,0))))</f>
        <v>0</v>
      </c>
      <c r="E2754" s="19">
        <f>IF('Client Info'!O2754&lt;Reference!$E$5,0,IF(AND('Client Info'!O2754&gt;=Reference!$E$5,'Client Info'!O2754&lt;Reference!$E$6),5,IF(AND('Client Info'!O2754&gt;=Reference!$E$6,'Client Info'!O2754&lt;Reference!$E$7),15,IF(Reference!$E$7&lt;='Client Info'!O2754,25))))</f>
        <v>0</v>
      </c>
      <c r="F2754" s="19">
        <f>IF(OR('Client Info'!R2754=Reference!$B$4,'Client Info'!R2754=Reference!$B$5,'Client Info'!R2754=Reference!$B$6),25,0)</f>
        <v>0</v>
      </c>
      <c r="G2754" s="19">
        <f t="shared" si="44"/>
        <v>0</v>
      </c>
      <c r="H2754" s="19">
        <v>0</v>
      </c>
    </row>
    <row r="2755" spans="2:8" x14ac:dyDescent="0.35">
      <c r="B2755" s="19">
        <f>'Client Info'!A2755</f>
        <v>0</v>
      </c>
      <c r="C2755" s="19" t="str">
        <f>(IF('Client Info'!M2755="","",(IF(YEARFRAC('Client Info'!M2755,Reference!$C$4)&lt;1,0,IF(AND(YEARFRAC('Client Info'!M2755,Reference!$C$4)&gt;=1,YEARFRAC('Client Info'!M2755,Reference!$C$4)&lt;=3),5,IF(AND(YEARFRAC('Client Info'!M2755,Reference!$C$4)&gt;=4,YEARFRAC('Client Info'!M2755,Reference!$C$4)&lt;=7),15,IF(YEARFRAC('Client Info'!M2755,Reference!$C$4)&gt;=8,25,IF(YEARFRAC('Client Info'!M2755,Reference!$C$4)=YEARFRAC('Client Info'!M2755,Reference!$C$4),0,0))))))))</f>
        <v/>
      </c>
      <c r="D2755" s="19">
        <f>IF(OR('Client Info'!J2755=Reference!$A$7),0,IF(OR(Reference!$A$5='Client Info'!J2755, 'Client Info'!J2755=Reference!$A$19,'Client Info'!J2755=Reference!$A$23,'Client Info'!J2755=Reference!$A$12),25, IF(OR('Client Info'!J2755=Reference!$A$6, 'Client Info'!J2755=Reference!$A$16),15, IF(OR('Client Info'!J2755=Reference!$A$4,'Client Info'!J2755=Reference!$A$13,'Client Info'!J2755=Reference!$A$17,),5,0))))</f>
        <v>0</v>
      </c>
      <c r="E2755" s="19">
        <f>IF('Client Info'!O2755&lt;Reference!$E$5,0,IF(AND('Client Info'!O2755&gt;=Reference!$E$5,'Client Info'!O2755&lt;Reference!$E$6),5,IF(AND('Client Info'!O2755&gt;=Reference!$E$6,'Client Info'!O2755&lt;Reference!$E$7),15,IF(Reference!$E$7&lt;='Client Info'!O2755,25))))</f>
        <v>0</v>
      </c>
      <c r="F2755" s="19">
        <f>IF(OR('Client Info'!R2755=Reference!$B$4,'Client Info'!R2755=Reference!$B$5,'Client Info'!R2755=Reference!$B$6),25,0)</f>
        <v>0</v>
      </c>
      <c r="G2755" s="19">
        <f t="shared" si="44"/>
        <v>0</v>
      </c>
      <c r="H2755" s="19">
        <v>0</v>
      </c>
    </row>
    <row r="2756" spans="2:8" x14ac:dyDescent="0.35">
      <c r="B2756" s="19">
        <f>'Client Info'!A2756</f>
        <v>0</v>
      </c>
      <c r="C2756" s="19" t="str">
        <f>(IF('Client Info'!M2756="","",(IF(YEARFRAC('Client Info'!M2756,Reference!$C$4)&lt;1,0,IF(AND(YEARFRAC('Client Info'!M2756,Reference!$C$4)&gt;=1,YEARFRAC('Client Info'!M2756,Reference!$C$4)&lt;=3),5,IF(AND(YEARFRAC('Client Info'!M2756,Reference!$C$4)&gt;=4,YEARFRAC('Client Info'!M2756,Reference!$C$4)&lt;=7),15,IF(YEARFRAC('Client Info'!M2756,Reference!$C$4)&gt;=8,25,IF(YEARFRAC('Client Info'!M2756,Reference!$C$4)=YEARFRAC('Client Info'!M2756,Reference!$C$4),0,0))))))))</f>
        <v/>
      </c>
      <c r="D2756" s="19">
        <f>IF(OR('Client Info'!J2756=Reference!$A$7),0,IF(OR(Reference!$A$5='Client Info'!J2756, 'Client Info'!J2756=Reference!$A$19,'Client Info'!J2756=Reference!$A$23,'Client Info'!J2756=Reference!$A$12),25, IF(OR('Client Info'!J2756=Reference!$A$6, 'Client Info'!J2756=Reference!$A$16),15, IF(OR('Client Info'!J2756=Reference!$A$4,'Client Info'!J2756=Reference!$A$13,'Client Info'!J2756=Reference!$A$17,),5,0))))</f>
        <v>0</v>
      </c>
      <c r="E2756" s="19">
        <f>IF('Client Info'!O2756&lt;Reference!$E$5,0,IF(AND('Client Info'!O2756&gt;=Reference!$E$5,'Client Info'!O2756&lt;Reference!$E$6),5,IF(AND('Client Info'!O2756&gt;=Reference!$E$6,'Client Info'!O2756&lt;Reference!$E$7),15,IF(Reference!$E$7&lt;='Client Info'!O2756,25))))</f>
        <v>0</v>
      </c>
      <c r="F2756" s="19">
        <f>IF(OR('Client Info'!R2756=Reference!$B$4,'Client Info'!R2756=Reference!$B$5,'Client Info'!R2756=Reference!$B$6),25,0)</f>
        <v>0</v>
      </c>
      <c r="G2756" s="19">
        <f t="shared" si="44"/>
        <v>0</v>
      </c>
      <c r="H2756" s="19">
        <v>0</v>
      </c>
    </row>
    <row r="2757" spans="2:8" x14ac:dyDescent="0.35">
      <c r="B2757" s="19">
        <f>'Client Info'!A2757</f>
        <v>0</v>
      </c>
      <c r="C2757" s="19" t="str">
        <f>(IF('Client Info'!M2757="","",(IF(YEARFRAC('Client Info'!M2757,Reference!$C$4)&lt;1,0,IF(AND(YEARFRAC('Client Info'!M2757,Reference!$C$4)&gt;=1,YEARFRAC('Client Info'!M2757,Reference!$C$4)&lt;=3),5,IF(AND(YEARFRAC('Client Info'!M2757,Reference!$C$4)&gt;=4,YEARFRAC('Client Info'!M2757,Reference!$C$4)&lt;=7),15,IF(YEARFRAC('Client Info'!M2757,Reference!$C$4)&gt;=8,25,IF(YEARFRAC('Client Info'!M2757,Reference!$C$4)=YEARFRAC('Client Info'!M2757,Reference!$C$4),0,0))))))))</f>
        <v/>
      </c>
      <c r="D2757" s="19">
        <f>IF(OR('Client Info'!J2757=Reference!$A$7),0,IF(OR(Reference!$A$5='Client Info'!J2757, 'Client Info'!J2757=Reference!$A$19,'Client Info'!J2757=Reference!$A$23,'Client Info'!J2757=Reference!$A$12),25, IF(OR('Client Info'!J2757=Reference!$A$6, 'Client Info'!J2757=Reference!$A$16),15, IF(OR('Client Info'!J2757=Reference!$A$4,'Client Info'!J2757=Reference!$A$13,'Client Info'!J2757=Reference!$A$17,),5,0))))</f>
        <v>0</v>
      </c>
      <c r="E2757" s="19">
        <f>IF('Client Info'!O2757&lt;Reference!$E$5,0,IF(AND('Client Info'!O2757&gt;=Reference!$E$5,'Client Info'!O2757&lt;Reference!$E$6),5,IF(AND('Client Info'!O2757&gt;=Reference!$E$6,'Client Info'!O2757&lt;Reference!$E$7),15,IF(Reference!$E$7&lt;='Client Info'!O2757,25))))</f>
        <v>0</v>
      </c>
      <c r="F2757" s="19">
        <f>IF(OR('Client Info'!R2757=Reference!$B$4,'Client Info'!R2757=Reference!$B$5,'Client Info'!R2757=Reference!$B$6),25,0)</f>
        <v>0</v>
      </c>
      <c r="G2757" s="19">
        <f t="shared" si="44"/>
        <v>0</v>
      </c>
      <c r="H2757" s="19">
        <v>0</v>
      </c>
    </row>
    <row r="2758" spans="2:8" x14ac:dyDescent="0.35">
      <c r="B2758" s="19">
        <f>'Client Info'!A2758</f>
        <v>0</v>
      </c>
      <c r="C2758" s="19" t="str">
        <f>(IF('Client Info'!M2758="","",(IF(YEARFRAC('Client Info'!M2758,Reference!$C$4)&lt;1,0,IF(AND(YEARFRAC('Client Info'!M2758,Reference!$C$4)&gt;=1,YEARFRAC('Client Info'!M2758,Reference!$C$4)&lt;=3),5,IF(AND(YEARFRAC('Client Info'!M2758,Reference!$C$4)&gt;=4,YEARFRAC('Client Info'!M2758,Reference!$C$4)&lt;=7),15,IF(YEARFRAC('Client Info'!M2758,Reference!$C$4)&gt;=8,25,IF(YEARFRAC('Client Info'!M2758,Reference!$C$4)=YEARFRAC('Client Info'!M2758,Reference!$C$4),0,0))))))))</f>
        <v/>
      </c>
      <c r="D2758" s="19">
        <f>IF(OR('Client Info'!J2758=Reference!$A$7),0,IF(OR(Reference!$A$5='Client Info'!J2758, 'Client Info'!J2758=Reference!$A$19,'Client Info'!J2758=Reference!$A$23,'Client Info'!J2758=Reference!$A$12),25, IF(OR('Client Info'!J2758=Reference!$A$6, 'Client Info'!J2758=Reference!$A$16),15, IF(OR('Client Info'!J2758=Reference!$A$4,'Client Info'!J2758=Reference!$A$13,'Client Info'!J2758=Reference!$A$17,),5,0))))</f>
        <v>0</v>
      </c>
      <c r="E2758" s="19">
        <f>IF('Client Info'!O2758&lt;Reference!$E$5,0,IF(AND('Client Info'!O2758&gt;=Reference!$E$5,'Client Info'!O2758&lt;Reference!$E$6),5,IF(AND('Client Info'!O2758&gt;=Reference!$E$6,'Client Info'!O2758&lt;Reference!$E$7),15,IF(Reference!$E$7&lt;='Client Info'!O2758,25))))</f>
        <v>0</v>
      </c>
      <c r="F2758" s="19">
        <f>IF(OR('Client Info'!R2758=Reference!$B$4,'Client Info'!R2758=Reference!$B$5,'Client Info'!R2758=Reference!$B$6),25,0)</f>
        <v>0</v>
      </c>
      <c r="G2758" s="19">
        <f t="shared" si="44"/>
        <v>0</v>
      </c>
      <c r="H2758" s="19">
        <v>0</v>
      </c>
    </row>
    <row r="2759" spans="2:8" x14ac:dyDescent="0.35">
      <c r="B2759" s="19">
        <f>'Client Info'!A2759</f>
        <v>0</v>
      </c>
      <c r="C2759" s="19" t="str">
        <f>(IF('Client Info'!M2759="","",(IF(YEARFRAC('Client Info'!M2759,Reference!$C$4)&lt;1,0,IF(AND(YEARFRAC('Client Info'!M2759,Reference!$C$4)&gt;=1,YEARFRAC('Client Info'!M2759,Reference!$C$4)&lt;=3),5,IF(AND(YEARFRAC('Client Info'!M2759,Reference!$C$4)&gt;=4,YEARFRAC('Client Info'!M2759,Reference!$C$4)&lt;=7),15,IF(YEARFRAC('Client Info'!M2759,Reference!$C$4)&gt;=8,25,IF(YEARFRAC('Client Info'!M2759,Reference!$C$4)=YEARFRAC('Client Info'!M2759,Reference!$C$4),0,0))))))))</f>
        <v/>
      </c>
      <c r="D2759" s="19">
        <f>IF(OR('Client Info'!J2759=Reference!$A$7),0,IF(OR(Reference!$A$5='Client Info'!J2759, 'Client Info'!J2759=Reference!$A$19,'Client Info'!J2759=Reference!$A$23,'Client Info'!J2759=Reference!$A$12),25, IF(OR('Client Info'!J2759=Reference!$A$6, 'Client Info'!J2759=Reference!$A$16),15, IF(OR('Client Info'!J2759=Reference!$A$4,'Client Info'!J2759=Reference!$A$13,'Client Info'!J2759=Reference!$A$17,),5,0))))</f>
        <v>0</v>
      </c>
      <c r="E2759" s="19">
        <f>IF('Client Info'!O2759&lt;Reference!$E$5,0,IF(AND('Client Info'!O2759&gt;=Reference!$E$5,'Client Info'!O2759&lt;Reference!$E$6),5,IF(AND('Client Info'!O2759&gt;=Reference!$E$6,'Client Info'!O2759&lt;Reference!$E$7),15,IF(Reference!$E$7&lt;='Client Info'!O2759,25))))</f>
        <v>0</v>
      </c>
      <c r="F2759" s="19">
        <f>IF(OR('Client Info'!R2759=Reference!$B$4,'Client Info'!R2759=Reference!$B$5,'Client Info'!R2759=Reference!$B$6),25,0)</f>
        <v>0</v>
      </c>
      <c r="G2759" s="19">
        <f t="shared" si="44"/>
        <v>0</v>
      </c>
      <c r="H2759" s="19">
        <v>0</v>
      </c>
    </row>
    <row r="2760" spans="2:8" x14ac:dyDescent="0.35">
      <c r="B2760" s="19">
        <f>'Client Info'!A2760</f>
        <v>0</v>
      </c>
      <c r="C2760" s="19" t="str">
        <f>(IF('Client Info'!M2760="","",(IF(YEARFRAC('Client Info'!M2760,Reference!$C$4)&lt;1,0,IF(AND(YEARFRAC('Client Info'!M2760,Reference!$C$4)&gt;=1,YEARFRAC('Client Info'!M2760,Reference!$C$4)&lt;=3),5,IF(AND(YEARFRAC('Client Info'!M2760,Reference!$C$4)&gt;=4,YEARFRAC('Client Info'!M2760,Reference!$C$4)&lt;=7),15,IF(YEARFRAC('Client Info'!M2760,Reference!$C$4)&gt;=8,25,IF(YEARFRAC('Client Info'!M2760,Reference!$C$4)=YEARFRAC('Client Info'!M2760,Reference!$C$4),0,0))))))))</f>
        <v/>
      </c>
      <c r="D2760" s="19">
        <f>IF(OR('Client Info'!J2760=Reference!$A$7),0,IF(OR(Reference!$A$5='Client Info'!J2760, 'Client Info'!J2760=Reference!$A$19,'Client Info'!J2760=Reference!$A$23,'Client Info'!J2760=Reference!$A$12),25, IF(OR('Client Info'!J2760=Reference!$A$6, 'Client Info'!J2760=Reference!$A$16),15, IF(OR('Client Info'!J2760=Reference!$A$4,'Client Info'!J2760=Reference!$A$13,'Client Info'!J2760=Reference!$A$17,),5,0))))</f>
        <v>0</v>
      </c>
      <c r="E2760" s="19">
        <f>IF('Client Info'!O2760&lt;Reference!$E$5,0,IF(AND('Client Info'!O2760&gt;=Reference!$E$5,'Client Info'!O2760&lt;Reference!$E$6),5,IF(AND('Client Info'!O2760&gt;=Reference!$E$6,'Client Info'!O2760&lt;Reference!$E$7),15,IF(Reference!$E$7&lt;='Client Info'!O2760,25))))</f>
        <v>0</v>
      </c>
      <c r="F2760" s="19">
        <f>IF(OR('Client Info'!R2760=Reference!$B$4,'Client Info'!R2760=Reference!$B$5,'Client Info'!R2760=Reference!$B$6),25,0)</f>
        <v>0</v>
      </c>
      <c r="G2760" s="19">
        <f t="shared" si="44"/>
        <v>0</v>
      </c>
      <c r="H2760" s="19">
        <v>0</v>
      </c>
    </row>
    <row r="2761" spans="2:8" x14ac:dyDescent="0.35">
      <c r="B2761" s="19">
        <f>'Client Info'!A2761</f>
        <v>0</v>
      </c>
      <c r="C2761" s="19" t="str">
        <f>(IF('Client Info'!M2761="","",(IF(YEARFRAC('Client Info'!M2761,Reference!$C$4)&lt;1,0,IF(AND(YEARFRAC('Client Info'!M2761,Reference!$C$4)&gt;=1,YEARFRAC('Client Info'!M2761,Reference!$C$4)&lt;=3),5,IF(AND(YEARFRAC('Client Info'!M2761,Reference!$C$4)&gt;=4,YEARFRAC('Client Info'!M2761,Reference!$C$4)&lt;=7),15,IF(YEARFRAC('Client Info'!M2761,Reference!$C$4)&gt;=8,25,IF(YEARFRAC('Client Info'!M2761,Reference!$C$4)=YEARFRAC('Client Info'!M2761,Reference!$C$4),0,0))))))))</f>
        <v/>
      </c>
      <c r="D2761" s="19">
        <f>IF(OR('Client Info'!J2761=Reference!$A$7),0,IF(OR(Reference!$A$5='Client Info'!J2761, 'Client Info'!J2761=Reference!$A$19,'Client Info'!J2761=Reference!$A$23,'Client Info'!J2761=Reference!$A$12),25, IF(OR('Client Info'!J2761=Reference!$A$6, 'Client Info'!J2761=Reference!$A$16),15, IF(OR('Client Info'!J2761=Reference!$A$4,'Client Info'!J2761=Reference!$A$13,'Client Info'!J2761=Reference!$A$17,),5,0))))</f>
        <v>0</v>
      </c>
      <c r="E2761" s="19">
        <f>IF('Client Info'!O2761&lt;Reference!$E$5,0,IF(AND('Client Info'!O2761&gt;=Reference!$E$5,'Client Info'!O2761&lt;Reference!$E$6),5,IF(AND('Client Info'!O2761&gt;=Reference!$E$6,'Client Info'!O2761&lt;Reference!$E$7),15,IF(Reference!$E$7&lt;='Client Info'!O2761,25))))</f>
        <v>0</v>
      </c>
      <c r="F2761" s="19">
        <f>IF(OR('Client Info'!R2761=Reference!$B$4,'Client Info'!R2761=Reference!$B$5,'Client Info'!R2761=Reference!$B$6),25,0)</f>
        <v>0</v>
      </c>
      <c r="G2761" s="19">
        <f t="shared" si="44"/>
        <v>0</v>
      </c>
      <c r="H2761" s="19">
        <v>0</v>
      </c>
    </row>
    <row r="2762" spans="2:8" x14ac:dyDescent="0.35">
      <c r="B2762" s="19">
        <f>'Client Info'!A2762</f>
        <v>0</v>
      </c>
      <c r="C2762" s="19" t="str">
        <f>(IF('Client Info'!M2762="","",(IF(YEARFRAC('Client Info'!M2762,Reference!$C$4)&lt;1,0,IF(AND(YEARFRAC('Client Info'!M2762,Reference!$C$4)&gt;=1,YEARFRAC('Client Info'!M2762,Reference!$C$4)&lt;=3),5,IF(AND(YEARFRAC('Client Info'!M2762,Reference!$C$4)&gt;=4,YEARFRAC('Client Info'!M2762,Reference!$C$4)&lt;=7),15,IF(YEARFRAC('Client Info'!M2762,Reference!$C$4)&gt;=8,25,IF(YEARFRAC('Client Info'!M2762,Reference!$C$4)=YEARFRAC('Client Info'!M2762,Reference!$C$4),0,0))))))))</f>
        <v/>
      </c>
      <c r="D2762" s="19">
        <f>IF(OR('Client Info'!J2762=Reference!$A$7),0,IF(OR(Reference!$A$5='Client Info'!J2762, 'Client Info'!J2762=Reference!$A$19,'Client Info'!J2762=Reference!$A$23,'Client Info'!J2762=Reference!$A$12),25, IF(OR('Client Info'!J2762=Reference!$A$6, 'Client Info'!J2762=Reference!$A$16),15, IF(OR('Client Info'!J2762=Reference!$A$4,'Client Info'!J2762=Reference!$A$13,'Client Info'!J2762=Reference!$A$17,),5,0))))</f>
        <v>0</v>
      </c>
      <c r="E2762" s="19">
        <f>IF('Client Info'!O2762&lt;Reference!$E$5,0,IF(AND('Client Info'!O2762&gt;=Reference!$E$5,'Client Info'!O2762&lt;Reference!$E$6),5,IF(AND('Client Info'!O2762&gt;=Reference!$E$6,'Client Info'!O2762&lt;Reference!$E$7),15,IF(Reference!$E$7&lt;='Client Info'!O2762,25))))</f>
        <v>0</v>
      </c>
      <c r="F2762" s="19">
        <f>IF(OR('Client Info'!R2762=Reference!$B$4,'Client Info'!R2762=Reference!$B$5,'Client Info'!R2762=Reference!$B$6),25,0)</f>
        <v>0</v>
      </c>
      <c r="G2762" s="19">
        <f t="shared" si="44"/>
        <v>0</v>
      </c>
      <c r="H2762" s="19">
        <v>0</v>
      </c>
    </row>
    <row r="2763" spans="2:8" x14ac:dyDescent="0.35">
      <c r="B2763" s="19">
        <f>'Client Info'!A2763</f>
        <v>0</v>
      </c>
      <c r="C2763" s="19" t="str">
        <f>(IF('Client Info'!M2763="","",(IF(YEARFRAC('Client Info'!M2763,Reference!$C$4)&lt;1,0,IF(AND(YEARFRAC('Client Info'!M2763,Reference!$C$4)&gt;=1,YEARFRAC('Client Info'!M2763,Reference!$C$4)&lt;=3),5,IF(AND(YEARFRAC('Client Info'!M2763,Reference!$C$4)&gt;=4,YEARFRAC('Client Info'!M2763,Reference!$C$4)&lt;=7),15,IF(YEARFRAC('Client Info'!M2763,Reference!$C$4)&gt;=8,25,IF(YEARFRAC('Client Info'!M2763,Reference!$C$4)=YEARFRAC('Client Info'!M2763,Reference!$C$4),0,0))))))))</f>
        <v/>
      </c>
      <c r="D2763" s="19">
        <f>IF(OR('Client Info'!J2763=Reference!$A$7),0,IF(OR(Reference!$A$5='Client Info'!J2763, 'Client Info'!J2763=Reference!$A$19,'Client Info'!J2763=Reference!$A$23,'Client Info'!J2763=Reference!$A$12),25, IF(OR('Client Info'!J2763=Reference!$A$6, 'Client Info'!J2763=Reference!$A$16),15, IF(OR('Client Info'!J2763=Reference!$A$4,'Client Info'!J2763=Reference!$A$13,'Client Info'!J2763=Reference!$A$17,),5,0))))</f>
        <v>0</v>
      </c>
      <c r="E2763" s="19">
        <f>IF('Client Info'!O2763&lt;Reference!$E$5,0,IF(AND('Client Info'!O2763&gt;=Reference!$E$5,'Client Info'!O2763&lt;Reference!$E$6),5,IF(AND('Client Info'!O2763&gt;=Reference!$E$6,'Client Info'!O2763&lt;Reference!$E$7),15,IF(Reference!$E$7&lt;='Client Info'!O2763,25))))</f>
        <v>0</v>
      </c>
      <c r="F2763" s="19">
        <f>IF(OR('Client Info'!R2763=Reference!$B$4,'Client Info'!R2763=Reference!$B$5,'Client Info'!R2763=Reference!$B$6),25,0)</f>
        <v>0</v>
      </c>
      <c r="G2763" s="19">
        <f t="shared" si="44"/>
        <v>0</v>
      </c>
      <c r="H2763" s="19">
        <v>0</v>
      </c>
    </row>
    <row r="2764" spans="2:8" x14ac:dyDescent="0.35">
      <c r="B2764" s="19">
        <f>'Client Info'!A2764</f>
        <v>0</v>
      </c>
      <c r="C2764" s="19" t="str">
        <f>(IF('Client Info'!M2764="","",(IF(YEARFRAC('Client Info'!M2764,Reference!$C$4)&lt;1,0,IF(AND(YEARFRAC('Client Info'!M2764,Reference!$C$4)&gt;=1,YEARFRAC('Client Info'!M2764,Reference!$C$4)&lt;=3),5,IF(AND(YEARFRAC('Client Info'!M2764,Reference!$C$4)&gt;=4,YEARFRAC('Client Info'!M2764,Reference!$C$4)&lt;=7),15,IF(YEARFRAC('Client Info'!M2764,Reference!$C$4)&gt;=8,25,IF(YEARFRAC('Client Info'!M2764,Reference!$C$4)=YEARFRAC('Client Info'!M2764,Reference!$C$4),0,0))))))))</f>
        <v/>
      </c>
      <c r="D2764" s="19">
        <f>IF(OR('Client Info'!J2764=Reference!$A$7),0,IF(OR(Reference!$A$5='Client Info'!J2764, 'Client Info'!J2764=Reference!$A$19,'Client Info'!J2764=Reference!$A$23,'Client Info'!J2764=Reference!$A$12),25, IF(OR('Client Info'!J2764=Reference!$A$6, 'Client Info'!J2764=Reference!$A$16),15, IF(OR('Client Info'!J2764=Reference!$A$4,'Client Info'!J2764=Reference!$A$13,'Client Info'!J2764=Reference!$A$17,),5,0))))</f>
        <v>0</v>
      </c>
      <c r="E2764" s="19">
        <f>IF('Client Info'!O2764&lt;Reference!$E$5,0,IF(AND('Client Info'!O2764&gt;=Reference!$E$5,'Client Info'!O2764&lt;Reference!$E$6),5,IF(AND('Client Info'!O2764&gt;=Reference!$E$6,'Client Info'!O2764&lt;Reference!$E$7),15,IF(Reference!$E$7&lt;='Client Info'!O2764,25))))</f>
        <v>0</v>
      </c>
      <c r="F2764" s="19">
        <f>IF(OR('Client Info'!R2764=Reference!$B$4,'Client Info'!R2764=Reference!$B$5,'Client Info'!R2764=Reference!$B$6),25,0)</f>
        <v>0</v>
      </c>
      <c r="G2764" s="19">
        <f t="shared" si="44"/>
        <v>0</v>
      </c>
      <c r="H2764" s="19">
        <v>0</v>
      </c>
    </row>
    <row r="2765" spans="2:8" x14ac:dyDescent="0.35">
      <c r="B2765" s="19">
        <f>'Client Info'!A2765</f>
        <v>0</v>
      </c>
      <c r="C2765" s="19" t="str">
        <f>(IF('Client Info'!M2765="","",(IF(YEARFRAC('Client Info'!M2765,Reference!$C$4)&lt;1,0,IF(AND(YEARFRAC('Client Info'!M2765,Reference!$C$4)&gt;=1,YEARFRAC('Client Info'!M2765,Reference!$C$4)&lt;=3),5,IF(AND(YEARFRAC('Client Info'!M2765,Reference!$C$4)&gt;=4,YEARFRAC('Client Info'!M2765,Reference!$C$4)&lt;=7),15,IF(YEARFRAC('Client Info'!M2765,Reference!$C$4)&gt;=8,25,IF(YEARFRAC('Client Info'!M2765,Reference!$C$4)=YEARFRAC('Client Info'!M2765,Reference!$C$4),0,0))))))))</f>
        <v/>
      </c>
      <c r="D2765" s="19">
        <f>IF(OR('Client Info'!J2765=Reference!$A$7),0,IF(OR(Reference!$A$5='Client Info'!J2765, 'Client Info'!J2765=Reference!$A$19,'Client Info'!J2765=Reference!$A$23,'Client Info'!J2765=Reference!$A$12),25, IF(OR('Client Info'!J2765=Reference!$A$6, 'Client Info'!J2765=Reference!$A$16),15, IF(OR('Client Info'!J2765=Reference!$A$4,'Client Info'!J2765=Reference!$A$13,'Client Info'!J2765=Reference!$A$17,),5,0))))</f>
        <v>0</v>
      </c>
      <c r="E2765" s="19">
        <f>IF('Client Info'!O2765&lt;Reference!$E$5,0,IF(AND('Client Info'!O2765&gt;=Reference!$E$5,'Client Info'!O2765&lt;Reference!$E$6),5,IF(AND('Client Info'!O2765&gt;=Reference!$E$6,'Client Info'!O2765&lt;Reference!$E$7),15,IF(Reference!$E$7&lt;='Client Info'!O2765,25))))</f>
        <v>0</v>
      </c>
      <c r="F2765" s="19">
        <f>IF(OR('Client Info'!R2765=Reference!$B$4,'Client Info'!R2765=Reference!$B$5,'Client Info'!R2765=Reference!$B$6),25,0)</f>
        <v>0</v>
      </c>
      <c r="G2765" s="19">
        <f t="shared" si="44"/>
        <v>0</v>
      </c>
      <c r="H2765" s="19">
        <v>0</v>
      </c>
    </row>
    <row r="2766" spans="2:8" x14ac:dyDescent="0.35">
      <c r="B2766" s="19">
        <f>'Client Info'!A2766</f>
        <v>0</v>
      </c>
      <c r="C2766" s="19" t="str">
        <f>(IF('Client Info'!M2766="","",(IF(YEARFRAC('Client Info'!M2766,Reference!$C$4)&lt;1,0,IF(AND(YEARFRAC('Client Info'!M2766,Reference!$C$4)&gt;=1,YEARFRAC('Client Info'!M2766,Reference!$C$4)&lt;=3),5,IF(AND(YEARFRAC('Client Info'!M2766,Reference!$C$4)&gt;=4,YEARFRAC('Client Info'!M2766,Reference!$C$4)&lt;=7),15,IF(YEARFRAC('Client Info'!M2766,Reference!$C$4)&gt;=8,25,IF(YEARFRAC('Client Info'!M2766,Reference!$C$4)=YEARFRAC('Client Info'!M2766,Reference!$C$4),0,0))))))))</f>
        <v/>
      </c>
      <c r="D2766" s="19">
        <f>IF(OR('Client Info'!J2766=Reference!$A$7),0,IF(OR(Reference!$A$5='Client Info'!J2766, 'Client Info'!J2766=Reference!$A$19,'Client Info'!J2766=Reference!$A$23,'Client Info'!J2766=Reference!$A$12),25, IF(OR('Client Info'!J2766=Reference!$A$6, 'Client Info'!J2766=Reference!$A$16),15, IF(OR('Client Info'!J2766=Reference!$A$4,'Client Info'!J2766=Reference!$A$13,'Client Info'!J2766=Reference!$A$17,),5,0))))</f>
        <v>0</v>
      </c>
      <c r="E2766" s="19">
        <f>IF('Client Info'!O2766&lt;Reference!$E$5,0,IF(AND('Client Info'!O2766&gt;=Reference!$E$5,'Client Info'!O2766&lt;Reference!$E$6),5,IF(AND('Client Info'!O2766&gt;=Reference!$E$6,'Client Info'!O2766&lt;Reference!$E$7),15,IF(Reference!$E$7&lt;='Client Info'!O2766,25))))</f>
        <v>0</v>
      </c>
      <c r="F2766" s="19">
        <f>IF(OR('Client Info'!R2766=Reference!$B$4,'Client Info'!R2766=Reference!$B$5,'Client Info'!R2766=Reference!$B$6),25,0)</f>
        <v>0</v>
      </c>
      <c r="G2766" s="19">
        <f t="shared" si="44"/>
        <v>0</v>
      </c>
      <c r="H2766" s="19">
        <v>0</v>
      </c>
    </row>
    <row r="2767" spans="2:8" x14ac:dyDescent="0.35">
      <c r="B2767" s="19">
        <f>'Client Info'!A2767</f>
        <v>0</v>
      </c>
      <c r="C2767" s="19" t="str">
        <f>(IF('Client Info'!M2767="","",(IF(YEARFRAC('Client Info'!M2767,Reference!$C$4)&lt;1,0,IF(AND(YEARFRAC('Client Info'!M2767,Reference!$C$4)&gt;=1,YEARFRAC('Client Info'!M2767,Reference!$C$4)&lt;=3),5,IF(AND(YEARFRAC('Client Info'!M2767,Reference!$C$4)&gt;=4,YEARFRAC('Client Info'!M2767,Reference!$C$4)&lt;=7),15,IF(YEARFRAC('Client Info'!M2767,Reference!$C$4)&gt;=8,25,IF(YEARFRAC('Client Info'!M2767,Reference!$C$4)=YEARFRAC('Client Info'!M2767,Reference!$C$4),0,0))))))))</f>
        <v/>
      </c>
      <c r="D2767" s="19">
        <f>IF(OR('Client Info'!J2767=Reference!$A$7),0,IF(OR(Reference!$A$5='Client Info'!J2767, 'Client Info'!J2767=Reference!$A$19,'Client Info'!J2767=Reference!$A$23,'Client Info'!J2767=Reference!$A$12),25, IF(OR('Client Info'!J2767=Reference!$A$6, 'Client Info'!J2767=Reference!$A$16),15, IF(OR('Client Info'!J2767=Reference!$A$4,'Client Info'!J2767=Reference!$A$13,'Client Info'!J2767=Reference!$A$17,),5,0))))</f>
        <v>0</v>
      </c>
      <c r="E2767" s="19">
        <f>IF('Client Info'!O2767&lt;Reference!$E$5,0,IF(AND('Client Info'!O2767&gt;=Reference!$E$5,'Client Info'!O2767&lt;Reference!$E$6),5,IF(AND('Client Info'!O2767&gt;=Reference!$E$6,'Client Info'!O2767&lt;Reference!$E$7),15,IF(Reference!$E$7&lt;='Client Info'!O2767,25))))</f>
        <v>0</v>
      </c>
      <c r="F2767" s="19">
        <f>IF(OR('Client Info'!R2767=Reference!$B$4,'Client Info'!R2767=Reference!$B$5,'Client Info'!R2767=Reference!$B$6),25,0)</f>
        <v>0</v>
      </c>
      <c r="G2767" s="19">
        <f t="shared" si="44"/>
        <v>0</v>
      </c>
      <c r="H2767" s="19">
        <v>0</v>
      </c>
    </row>
    <row r="2768" spans="2:8" x14ac:dyDescent="0.35">
      <c r="B2768" s="19">
        <f>'Client Info'!A2768</f>
        <v>0</v>
      </c>
      <c r="C2768" s="19" t="str">
        <f>(IF('Client Info'!M2768="","",(IF(YEARFRAC('Client Info'!M2768,Reference!$C$4)&lt;1,0,IF(AND(YEARFRAC('Client Info'!M2768,Reference!$C$4)&gt;=1,YEARFRAC('Client Info'!M2768,Reference!$C$4)&lt;=3),5,IF(AND(YEARFRAC('Client Info'!M2768,Reference!$C$4)&gt;=4,YEARFRAC('Client Info'!M2768,Reference!$C$4)&lt;=7),15,IF(YEARFRAC('Client Info'!M2768,Reference!$C$4)&gt;=8,25,IF(YEARFRAC('Client Info'!M2768,Reference!$C$4)=YEARFRAC('Client Info'!M2768,Reference!$C$4),0,0))))))))</f>
        <v/>
      </c>
      <c r="D2768" s="19">
        <f>IF(OR('Client Info'!J2768=Reference!$A$7),0,IF(OR(Reference!$A$5='Client Info'!J2768, 'Client Info'!J2768=Reference!$A$19,'Client Info'!J2768=Reference!$A$23,'Client Info'!J2768=Reference!$A$12),25, IF(OR('Client Info'!J2768=Reference!$A$6, 'Client Info'!J2768=Reference!$A$16),15, IF(OR('Client Info'!J2768=Reference!$A$4,'Client Info'!J2768=Reference!$A$13,'Client Info'!J2768=Reference!$A$17,),5,0))))</f>
        <v>0</v>
      </c>
      <c r="E2768" s="19">
        <f>IF('Client Info'!O2768&lt;Reference!$E$5,0,IF(AND('Client Info'!O2768&gt;=Reference!$E$5,'Client Info'!O2768&lt;Reference!$E$6),5,IF(AND('Client Info'!O2768&gt;=Reference!$E$6,'Client Info'!O2768&lt;Reference!$E$7),15,IF(Reference!$E$7&lt;='Client Info'!O2768,25))))</f>
        <v>0</v>
      </c>
      <c r="F2768" s="19">
        <f>IF(OR('Client Info'!R2768=Reference!$B$4,'Client Info'!R2768=Reference!$B$5,'Client Info'!R2768=Reference!$B$6),25,0)</f>
        <v>0</v>
      </c>
      <c r="G2768" s="19">
        <f t="shared" si="44"/>
        <v>0</v>
      </c>
      <c r="H2768" s="19">
        <v>0</v>
      </c>
    </row>
    <row r="2769" spans="2:8" x14ac:dyDescent="0.35">
      <c r="B2769" s="19">
        <f>'Client Info'!A2769</f>
        <v>0</v>
      </c>
      <c r="C2769" s="19" t="str">
        <f>(IF('Client Info'!M2769="","",(IF(YEARFRAC('Client Info'!M2769,Reference!$C$4)&lt;1,0,IF(AND(YEARFRAC('Client Info'!M2769,Reference!$C$4)&gt;=1,YEARFRAC('Client Info'!M2769,Reference!$C$4)&lt;=3),5,IF(AND(YEARFRAC('Client Info'!M2769,Reference!$C$4)&gt;=4,YEARFRAC('Client Info'!M2769,Reference!$C$4)&lt;=7),15,IF(YEARFRAC('Client Info'!M2769,Reference!$C$4)&gt;=8,25,IF(YEARFRAC('Client Info'!M2769,Reference!$C$4)=YEARFRAC('Client Info'!M2769,Reference!$C$4),0,0))))))))</f>
        <v/>
      </c>
      <c r="D2769" s="19">
        <f>IF(OR('Client Info'!J2769=Reference!$A$7),0,IF(OR(Reference!$A$5='Client Info'!J2769, 'Client Info'!J2769=Reference!$A$19,'Client Info'!J2769=Reference!$A$23,'Client Info'!J2769=Reference!$A$12),25, IF(OR('Client Info'!J2769=Reference!$A$6, 'Client Info'!J2769=Reference!$A$16),15, IF(OR('Client Info'!J2769=Reference!$A$4,'Client Info'!J2769=Reference!$A$13,'Client Info'!J2769=Reference!$A$17,),5,0))))</f>
        <v>0</v>
      </c>
      <c r="E2769" s="19">
        <f>IF('Client Info'!O2769&lt;Reference!$E$5,0,IF(AND('Client Info'!O2769&gt;=Reference!$E$5,'Client Info'!O2769&lt;Reference!$E$6),5,IF(AND('Client Info'!O2769&gt;=Reference!$E$6,'Client Info'!O2769&lt;Reference!$E$7),15,IF(Reference!$E$7&lt;='Client Info'!O2769,25))))</f>
        <v>0</v>
      </c>
      <c r="F2769" s="19">
        <f>IF(OR('Client Info'!R2769=Reference!$B$4,'Client Info'!R2769=Reference!$B$5,'Client Info'!R2769=Reference!$B$6),25,0)</f>
        <v>0</v>
      </c>
      <c r="G2769" s="19">
        <f t="shared" si="44"/>
        <v>0</v>
      </c>
      <c r="H2769" s="19">
        <v>0</v>
      </c>
    </row>
    <row r="2770" spans="2:8" x14ac:dyDescent="0.35">
      <c r="B2770" s="19">
        <f>'Client Info'!A2770</f>
        <v>0</v>
      </c>
      <c r="C2770" s="19" t="str">
        <f>(IF('Client Info'!M2770="","",(IF(YEARFRAC('Client Info'!M2770,Reference!$C$4)&lt;1,0,IF(AND(YEARFRAC('Client Info'!M2770,Reference!$C$4)&gt;=1,YEARFRAC('Client Info'!M2770,Reference!$C$4)&lt;=3),5,IF(AND(YEARFRAC('Client Info'!M2770,Reference!$C$4)&gt;=4,YEARFRAC('Client Info'!M2770,Reference!$C$4)&lt;=7),15,IF(YEARFRAC('Client Info'!M2770,Reference!$C$4)&gt;=8,25,IF(YEARFRAC('Client Info'!M2770,Reference!$C$4)=YEARFRAC('Client Info'!M2770,Reference!$C$4),0,0))))))))</f>
        <v/>
      </c>
      <c r="D2770" s="19">
        <f>IF(OR('Client Info'!J2770=Reference!$A$7),0,IF(OR(Reference!$A$5='Client Info'!J2770, 'Client Info'!J2770=Reference!$A$19,'Client Info'!J2770=Reference!$A$23,'Client Info'!J2770=Reference!$A$12),25, IF(OR('Client Info'!J2770=Reference!$A$6, 'Client Info'!J2770=Reference!$A$16),15, IF(OR('Client Info'!J2770=Reference!$A$4,'Client Info'!J2770=Reference!$A$13,'Client Info'!J2770=Reference!$A$17,),5,0))))</f>
        <v>0</v>
      </c>
      <c r="E2770" s="19">
        <f>IF('Client Info'!O2770&lt;Reference!$E$5,0,IF(AND('Client Info'!O2770&gt;=Reference!$E$5,'Client Info'!O2770&lt;Reference!$E$6),5,IF(AND('Client Info'!O2770&gt;=Reference!$E$6,'Client Info'!O2770&lt;Reference!$E$7),15,IF(Reference!$E$7&lt;='Client Info'!O2770,25))))</f>
        <v>0</v>
      </c>
      <c r="F2770" s="19">
        <f>IF(OR('Client Info'!R2770=Reference!$B$4,'Client Info'!R2770=Reference!$B$5,'Client Info'!R2770=Reference!$B$6),25,0)</f>
        <v>0</v>
      </c>
      <c r="G2770" s="19">
        <f t="shared" si="44"/>
        <v>0</v>
      </c>
      <c r="H2770" s="19">
        <v>0</v>
      </c>
    </row>
    <row r="2771" spans="2:8" x14ac:dyDescent="0.35">
      <c r="B2771" s="19">
        <f>'Client Info'!A2771</f>
        <v>0</v>
      </c>
      <c r="C2771" s="19" t="str">
        <f>(IF('Client Info'!M2771="","",(IF(YEARFRAC('Client Info'!M2771,Reference!$C$4)&lt;1,0,IF(AND(YEARFRAC('Client Info'!M2771,Reference!$C$4)&gt;=1,YEARFRAC('Client Info'!M2771,Reference!$C$4)&lt;=3),5,IF(AND(YEARFRAC('Client Info'!M2771,Reference!$C$4)&gt;=4,YEARFRAC('Client Info'!M2771,Reference!$C$4)&lt;=7),15,IF(YEARFRAC('Client Info'!M2771,Reference!$C$4)&gt;=8,25,IF(YEARFRAC('Client Info'!M2771,Reference!$C$4)=YEARFRAC('Client Info'!M2771,Reference!$C$4),0,0))))))))</f>
        <v/>
      </c>
      <c r="D2771" s="19">
        <f>IF(OR('Client Info'!J2771=Reference!$A$7),0,IF(OR(Reference!$A$5='Client Info'!J2771, 'Client Info'!J2771=Reference!$A$19,'Client Info'!J2771=Reference!$A$23,'Client Info'!J2771=Reference!$A$12),25, IF(OR('Client Info'!J2771=Reference!$A$6, 'Client Info'!J2771=Reference!$A$16),15, IF(OR('Client Info'!J2771=Reference!$A$4,'Client Info'!J2771=Reference!$A$13,'Client Info'!J2771=Reference!$A$17,),5,0))))</f>
        <v>0</v>
      </c>
      <c r="E2771" s="19">
        <f>IF('Client Info'!O2771&lt;Reference!$E$5,0,IF(AND('Client Info'!O2771&gt;=Reference!$E$5,'Client Info'!O2771&lt;Reference!$E$6),5,IF(AND('Client Info'!O2771&gt;=Reference!$E$6,'Client Info'!O2771&lt;Reference!$E$7),15,IF(Reference!$E$7&lt;='Client Info'!O2771,25))))</f>
        <v>0</v>
      </c>
      <c r="F2771" s="19">
        <f>IF(OR('Client Info'!R2771=Reference!$B$4,'Client Info'!R2771=Reference!$B$5,'Client Info'!R2771=Reference!$B$6),25,0)</f>
        <v>0</v>
      </c>
      <c r="G2771" s="19">
        <f t="shared" si="44"/>
        <v>0</v>
      </c>
      <c r="H2771" s="19">
        <v>0</v>
      </c>
    </row>
    <row r="2772" spans="2:8" x14ac:dyDescent="0.35">
      <c r="B2772" s="19">
        <f>'Client Info'!A2772</f>
        <v>0</v>
      </c>
      <c r="C2772" s="19" t="str">
        <f>(IF('Client Info'!M2772="","",(IF(YEARFRAC('Client Info'!M2772,Reference!$C$4)&lt;1,0,IF(AND(YEARFRAC('Client Info'!M2772,Reference!$C$4)&gt;=1,YEARFRAC('Client Info'!M2772,Reference!$C$4)&lt;=3),5,IF(AND(YEARFRAC('Client Info'!M2772,Reference!$C$4)&gt;=4,YEARFRAC('Client Info'!M2772,Reference!$C$4)&lt;=7),15,IF(YEARFRAC('Client Info'!M2772,Reference!$C$4)&gt;=8,25,IF(YEARFRAC('Client Info'!M2772,Reference!$C$4)=YEARFRAC('Client Info'!M2772,Reference!$C$4),0,0))))))))</f>
        <v/>
      </c>
      <c r="D2772" s="19">
        <f>IF(OR('Client Info'!J2772=Reference!$A$7),0,IF(OR(Reference!$A$5='Client Info'!J2772, 'Client Info'!J2772=Reference!$A$19,'Client Info'!J2772=Reference!$A$23,'Client Info'!J2772=Reference!$A$12),25, IF(OR('Client Info'!J2772=Reference!$A$6, 'Client Info'!J2772=Reference!$A$16),15, IF(OR('Client Info'!J2772=Reference!$A$4,'Client Info'!J2772=Reference!$A$13,'Client Info'!J2772=Reference!$A$17,),5,0))))</f>
        <v>0</v>
      </c>
      <c r="E2772" s="19">
        <f>IF('Client Info'!O2772&lt;Reference!$E$5,0,IF(AND('Client Info'!O2772&gt;=Reference!$E$5,'Client Info'!O2772&lt;Reference!$E$6),5,IF(AND('Client Info'!O2772&gt;=Reference!$E$6,'Client Info'!O2772&lt;Reference!$E$7),15,IF(Reference!$E$7&lt;='Client Info'!O2772,25))))</f>
        <v>0</v>
      </c>
      <c r="F2772" s="19">
        <f>IF(OR('Client Info'!R2772=Reference!$B$4,'Client Info'!R2772=Reference!$B$5,'Client Info'!R2772=Reference!$B$6),25,0)</f>
        <v>0</v>
      </c>
      <c r="G2772" s="19">
        <f t="shared" si="44"/>
        <v>0</v>
      </c>
      <c r="H2772" s="19">
        <v>0</v>
      </c>
    </row>
    <row r="2773" spans="2:8" x14ac:dyDescent="0.35">
      <c r="B2773" s="19">
        <f>'Client Info'!A2773</f>
        <v>0</v>
      </c>
      <c r="C2773" s="19" t="str">
        <f>(IF('Client Info'!M2773="","",(IF(YEARFRAC('Client Info'!M2773,Reference!$C$4)&lt;1,0,IF(AND(YEARFRAC('Client Info'!M2773,Reference!$C$4)&gt;=1,YEARFRAC('Client Info'!M2773,Reference!$C$4)&lt;=3),5,IF(AND(YEARFRAC('Client Info'!M2773,Reference!$C$4)&gt;=4,YEARFRAC('Client Info'!M2773,Reference!$C$4)&lt;=7),15,IF(YEARFRAC('Client Info'!M2773,Reference!$C$4)&gt;=8,25,IF(YEARFRAC('Client Info'!M2773,Reference!$C$4)=YEARFRAC('Client Info'!M2773,Reference!$C$4),0,0))))))))</f>
        <v/>
      </c>
      <c r="D2773" s="19">
        <f>IF(OR('Client Info'!J2773=Reference!$A$7),0,IF(OR(Reference!$A$5='Client Info'!J2773, 'Client Info'!J2773=Reference!$A$19,'Client Info'!J2773=Reference!$A$23,'Client Info'!J2773=Reference!$A$12),25, IF(OR('Client Info'!J2773=Reference!$A$6, 'Client Info'!J2773=Reference!$A$16),15, IF(OR('Client Info'!J2773=Reference!$A$4,'Client Info'!J2773=Reference!$A$13,'Client Info'!J2773=Reference!$A$17,),5,0))))</f>
        <v>0</v>
      </c>
      <c r="E2773" s="19">
        <f>IF('Client Info'!O2773&lt;Reference!$E$5,0,IF(AND('Client Info'!O2773&gt;=Reference!$E$5,'Client Info'!O2773&lt;Reference!$E$6),5,IF(AND('Client Info'!O2773&gt;=Reference!$E$6,'Client Info'!O2773&lt;Reference!$E$7),15,IF(Reference!$E$7&lt;='Client Info'!O2773,25))))</f>
        <v>0</v>
      </c>
      <c r="F2773" s="19">
        <f>IF(OR('Client Info'!R2773=Reference!$B$4,'Client Info'!R2773=Reference!$B$5,'Client Info'!R2773=Reference!$B$6),25,0)</f>
        <v>0</v>
      </c>
      <c r="G2773" s="19">
        <f t="shared" si="44"/>
        <v>0</v>
      </c>
      <c r="H2773" s="19">
        <v>0</v>
      </c>
    </row>
    <row r="2774" spans="2:8" x14ac:dyDescent="0.35">
      <c r="B2774" s="19">
        <f>'Client Info'!A2774</f>
        <v>0</v>
      </c>
      <c r="C2774" s="19" t="str">
        <f>(IF('Client Info'!M2774="","",(IF(YEARFRAC('Client Info'!M2774,Reference!$C$4)&lt;1,0,IF(AND(YEARFRAC('Client Info'!M2774,Reference!$C$4)&gt;=1,YEARFRAC('Client Info'!M2774,Reference!$C$4)&lt;=3),5,IF(AND(YEARFRAC('Client Info'!M2774,Reference!$C$4)&gt;=4,YEARFRAC('Client Info'!M2774,Reference!$C$4)&lt;=7),15,IF(YEARFRAC('Client Info'!M2774,Reference!$C$4)&gt;=8,25,IF(YEARFRAC('Client Info'!M2774,Reference!$C$4)=YEARFRAC('Client Info'!M2774,Reference!$C$4),0,0))))))))</f>
        <v/>
      </c>
      <c r="D2774" s="19">
        <f>IF(OR('Client Info'!J2774=Reference!$A$7),0,IF(OR(Reference!$A$5='Client Info'!J2774, 'Client Info'!J2774=Reference!$A$19,'Client Info'!J2774=Reference!$A$23,'Client Info'!J2774=Reference!$A$12),25, IF(OR('Client Info'!J2774=Reference!$A$6, 'Client Info'!J2774=Reference!$A$16),15, IF(OR('Client Info'!J2774=Reference!$A$4,'Client Info'!J2774=Reference!$A$13,'Client Info'!J2774=Reference!$A$17,),5,0))))</f>
        <v>0</v>
      </c>
      <c r="E2774" s="19">
        <f>IF('Client Info'!O2774&lt;Reference!$E$5,0,IF(AND('Client Info'!O2774&gt;=Reference!$E$5,'Client Info'!O2774&lt;Reference!$E$6),5,IF(AND('Client Info'!O2774&gt;=Reference!$E$6,'Client Info'!O2774&lt;Reference!$E$7),15,IF(Reference!$E$7&lt;='Client Info'!O2774,25))))</f>
        <v>0</v>
      </c>
      <c r="F2774" s="19">
        <f>IF(OR('Client Info'!R2774=Reference!$B$4,'Client Info'!R2774=Reference!$B$5,'Client Info'!R2774=Reference!$B$6),25,0)</f>
        <v>0</v>
      </c>
      <c r="G2774" s="19">
        <f t="shared" si="44"/>
        <v>0</v>
      </c>
      <c r="H2774" s="19">
        <v>0</v>
      </c>
    </row>
    <row r="2775" spans="2:8" x14ac:dyDescent="0.35">
      <c r="B2775" s="19">
        <f>'Client Info'!A2775</f>
        <v>0</v>
      </c>
      <c r="C2775" s="19" t="str">
        <f>(IF('Client Info'!M2775="","",(IF(YEARFRAC('Client Info'!M2775,Reference!$C$4)&lt;1,0,IF(AND(YEARFRAC('Client Info'!M2775,Reference!$C$4)&gt;=1,YEARFRAC('Client Info'!M2775,Reference!$C$4)&lt;=3),5,IF(AND(YEARFRAC('Client Info'!M2775,Reference!$C$4)&gt;=4,YEARFRAC('Client Info'!M2775,Reference!$C$4)&lt;=7),15,IF(YEARFRAC('Client Info'!M2775,Reference!$C$4)&gt;=8,25,IF(YEARFRAC('Client Info'!M2775,Reference!$C$4)=YEARFRAC('Client Info'!M2775,Reference!$C$4),0,0))))))))</f>
        <v/>
      </c>
      <c r="D2775" s="19">
        <f>IF(OR('Client Info'!J2775=Reference!$A$7),0,IF(OR(Reference!$A$5='Client Info'!J2775, 'Client Info'!J2775=Reference!$A$19,'Client Info'!J2775=Reference!$A$23,'Client Info'!J2775=Reference!$A$12),25, IF(OR('Client Info'!J2775=Reference!$A$6, 'Client Info'!J2775=Reference!$A$16),15, IF(OR('Client Info'!J2775=Reference!$A$4,'Client Info'!J2775=Reference!$A$13,'Client Info'!J2775=Reference!$A$17,),5,0))))</f>
        <v>0</v>
      </c>
      <c r="E2775" s="19">
        <f>IF('Client Info'!O2775&lt;Reference!$E$5,0,IF(AND('Client Info'!O2775&gt;=Reference!$E$5,'Client Info'!O2775&lt;Reference!$E$6),5,IF(AND('Client Info'!O2775&gt;=Reference!$E$6,'Client Info'!O2775&lt;Reference!$E$7),15,IF(Reference!$E$7&lt;='Client Info'!O2775,25))))</f>
        <v>0</v>
      </c>
      <c r="F2775" s="19">
        <f>IF(OR('Client Info'!R2775=Reference!$B$4,'Client Info'!R2775=Reference!$B$5,'Client Info'!R2775=Reference!$B$6),25,0)</f>
        <v>0</v>
      </c>
      <c r="G2775" s="19">
        <f t="shared" si="44"/>
        <v>0</v>
      </c>
      <c r="H2775" s="19">
        <v>0</v>
      </c>
    </row>
    <row r="2776" spans="2:8" x14ac:dyDescent="0.35">
      <c r="B2776" s="19">
        <f>'Client Info'!A2776</f>
        <v>0</v>
      </c>
      <c r="C2776" s="19" t="str">
        <f>(IF('Client Info'!M2776="","",(IF(YEARFRAC('Client Info'!M2776,Reference!$C$4)&lt;1,0,IF(AND(YEARFRAC('Client Info'!M2776,Reference!$C$4)&gt;=1,YEARFRAC('Client Info'!M2776,Reference!$C$4)&lt;=3),5,IF(AND(YEARFRAC('Client Info'!M2776,Reference!$C$4)&gt;=4,YEARFRAC('Client Info'!M2776,Reference!$C$4)&lt;=7),15,IF(YEARFRAC('Client Info'!M2776,Reference!$C$4)&gt;=8,25,IF(YEARFRAC('Client Info'!M2776,Reference!$C$4)=YEARFRAC('Client Info'!M2776,Reference!$C$4),0,0))))))))</f>
        <v/>
      </c>
      <c r="D2776" s="19">
        <f>IF(OR('Client Info'!J2776=Reference!$A$7),0,IF(OR(Reference!$A$5='Client Info'!J2776, 'Client Info'!J2776=Reference!$A$19,'Client Info'!J2776=Reference!$A$23,'Client Info'!J2776=Reference!$A$12),25, IF(OR('Client Info'!J2776=Reference!$A$6, 'Client Info'!J2776=Reference!$A$16),15, IF(OR('Client Info'!J2776=Reference!$A$4,'Client Info'!J2776=Reference!$A$13,'Client Info'!J2776=Reference!$A$17,),5,0))))</f>
        <v>0</v>
      </c>
      <c r="E2776" s="19">
        <f>IF('Client Info'!O2776&lt;Reference!$E$5,0,IF(AND('Client Info'!O2776&gt;=Reference!$E$5,'Client Info'!O2776&lt;Reference!$E$6),5,IF(AND('Client Info'!O2776&gt;=Reference!$E$6,'Client Info'!O2776&lt;Reference!$E$7),15,IF(Reference!$E$7&lt;='Client Info'!O2776,25))))</f>
        <v>0</v>
      </c>
      <c r="F2776" s="19">
        <f>IF(OR('Client Info'!R2776=Reference!$B$4,'Client Info'!R2776=Reference!$B$5,'Client Info'!R2776=Reference!$B$6),25,0)</f>
        <v>0</v>
      </c>
      <c r="G2776" s="19">
        <f t="shared" si="44"/>
        <v>0</v>
      </c>
      <c r="H2776" s="19">
        <v>0</v>
      </c>
    </row>
    <row r="2777" spans="2:8" x14ac:dyDescent="0.35">
      <c r="B2777" s="19">
        <f>'Client Info'!A2777</f>
        <v>0</v>
      </c>
      <c r="C2777" s="19" t="str">
        <f>(IF('Client Info'!M2777="","",(IF(YEARFRAC('Client Info'!M2777,Reference!$C$4)&lt;1,0,IF(AND(YEARFRAC('Client Info'!M2777,Reference!$C$4)&gt;=1,YEARFRAC('Client Info'!M2777,Reference!$C$4)&lt;=3),5,IF(AND(YEARFRAC('Client Info'!M2777,Reference!$C$4)&gt;=4,YEARFRAC('Client Info'!M2777,Reference!$C$4)&lt;=7),15,IF(YEARFRAC('Client Info'!M2777,Reference!$C$4)&gt;=8,25,IF(YEARFRAC('Client Info'!M2777,Reference!$C$4)=YEARFRAC('Client Info'!M2777,Reference!$C$4),0,0))))))))</f>
        <v/>
      </c>
      <c r="D2777" s="19">
        <f>IF(OR('Client Info'!J2777=Reference!$A$7),0,IF(OR(Reference!$A$5='Client Info'!J2777, 'Client Info'!J2777=Reference!$A$19,'Client Info'!J2777=Reference!$A$23,'Client Info'!J2777=Reference!$A$12),25, IF(OR('Client Info'!J2777=Reference!$A$6, 'Client Info'!J2777=Reference!$A$16),15, IF(OR('Client Info'!J2777=Reference!$A$4,'Client Info'!J2777=Reference!$A$13,'Client Info'!J2777=Reference!$A$17,),5,0))))</f>
        <v>0</v>
      </c>
      <c r="E2777" s="19">
        <f>IF('Client Info'!O2777&lt;Reference!$E$5,0,IF(AND('Client Info'!O2777&gt;=Reference!$E$5,'Client Info'!O2777&lt;Reference!$E$6),5,IF(AND('Client Info'!O2777&gt;=Reference!$E$6,'Client Info'!O2777&lt;Reference!$E$7),15,IF(Reference!$E$7&lt;='Client Info'!O2777,25))))</f>
        <v>0</v>
      </c>
      <c r="F2777" s="19">
        <f>IF(OR('Client Info'!R2777=Reference!$B$4,'Client Info'!R2777=Reference!$B$5,'Client Info'!R2777=Reference!$B$6),25,0)</f>
        <v>0</v>
      </c>
      <c r="G2777" s="19">
        <f t="shared" si="44"/>
        <v>0</v>
      </c>
      <c r="H2777" s="19">
        <v>0</v>
      </c>
    </row>
    <row r="2778" spans="2:8" x14ac:dyDescent="0.35">
      <c r="B2778" s="19">
        <f>'Client Info'!A2778</f>
        <v>0</v>
      </c>
      <c r="C2778" s="19" t="str">
        <f>(IF('Client Info'!M2778="","",(IF(YEARFRAC('Client Info'!M2778,Reference!$C$4)&lt;1,0,IF(AND(YEARFRAC('Client Info'!M2778,Reference!$C$4)&gt;=1,YEARFRAC('Client Info'!M2778,Reference!$C$4)&lt;=3),5,IF(AND(YEARFRAC('Client Info'!M2778,Reference!$C$4)&gt;=4,YEARFRAC('Client Info'!M2778,Reference!$C$4)&lt;=7),15,IF(YEARFRAC('Client Info'!M2778,Reference!$C$4)&gt;=8,25,IF(YEARFRAC('Client Info'!M2778,Reference!$C$4)=YEARFRAC('Client Info'!M2778,Reference!$C$4),0,0))))))))</f>
        <v/>
      </c>
      <c r="D2778" s="19">
        <f>IF(OR('Client Info'!J2778=Reference!$A$7),0,IF(OR(Reference!$A$5='Client Info'!J2778, 'Client Info'!J2778=Reference!$A$19,'Client Info'!J2778=Reference!$A$23,'Client Info'!J2778=Reference!$A$12),25, IF(OR('Client Info'!J2778=Reference!$A$6, 'Client Info'!J2778=Reference!$A$16),15, IF(OR('Client Info'!J2778=Reference!$A$4,'Client Info'!J2778=Reference!$A$13,'Client Info'!J2778=Reference!$A$17,),5,0))))</f>
        <v>0</v>
      </c>
      <c r="E2778" s="19">
        <f>IF('Client Info'!O2778&lt;Reference!$E$5,0,IF(AND('Client Info'!O2778&gt;=Reference!$E$5,'Client Info'!O2778&lt;Reference!$E$6),5,IF(AND('Client Info'!O2778&gt;=Reference!$E$6,'Client Info'!O2778&lt;Reference!$E$7),15,IF(Reference!$E$7&lt;='Client Info'!O2778,25))))</f>
        <v>0</v>
      </c>
      <c r="F2778" s="19">
        <f>IF(OR('Client Info'!R2778=Reference!$B$4,'Client Info'!R2778=Reference!$B$5,'Client Info'!R2778=Reference!$B$6),25,0)</f>
        <v>0</v>
      </c>
      <c r="G2778" s="19">
        <f t="shared" si="44"/>
        <v>0</v>
      </c>
      <c r="H2778" s="19">
        <v>0</v>
      </c>
    </row>
    <row r="2779" spans="2:8" x14ac:dyDescent="0.35">
      <c r="B2779" s="19">
        <f>'Client Info'!A2779</f>
        <v>0</v>
      </c>
      <c r="C2779" s="19" t="str">
        <f>(IF('Client Info'!M2779="","",(IF(YEARFRAC('Client Info'!M2779,Reference!$C$4)&lt;1,0,IF(AND(YEARFRAC('Client Info'!M2779,Reference!$C$4)&gt;=1,YEARFRAC('Client Info'!M2779,Reference!$C$4)&lt;=3),5,IF(AND(YEARFRAC('Client Info'!M2779,Reference!$C$4)&gt;=4,YEARFRAC('Client Info'!M2779,Reference!$C$4)&lt;=7),15,IF(YEARFRAC('Client Info'!M2779,Reference!$C$4)&gt;=8,25,IF(YEARFRAC('Client Info'!M2779,Reference!$C$4)=YEARFRAC('Client Info'!M2779,Reference!$C$4),0,0))))))))</f>
        <v/>
      </c>
      <c r="D2779" s="19">
        <f>IF(OR('Client Info'!J2779=Reference!$A$7),0,IF(OR(Reference!$A$5='Client Info'!J2779, 'Client Info'!J2779=Reference!$A$19,'Client Info'!J2779=Reference!$A$23,'Client Info'!J2779=Reference!$A$12),25, IF(OR('Client Info'!J2779=Reference!$A$6, 'Client Info'!J2779=Reference!$A$16),15, IF(OR('Client Info'!J2779=Reference!$A$4,'Client Info'!J2779=Reference!$A$13,'Client Info'!J2779=Reference!$A$17,),5,0))))</f>
        <v>0</v>
      </c>
      <c r="E2779" s="19">
        <f>IF('Client Info'!O2779&lt;Reference!$E$5,0,IF(AND('Client Info'!O2779&gt;=Reference!$E$5,'Client Info'!O2779&lt;Reference!$E$6),5,IF(AND('Client Info'!O2779&gt;=Reference!$E$6,'Client Info'!O2779&lt;Reference!$E$7),15,IF(Reference!$E$7&lt;='Client Info'!O2779,25))))</f>
        <v>0</v>
      </c>
      <c r="F2779" s="19">
        <f>IF(OR('Client Info'!R2779=Reference!$B$4,'Client Info'!R2779=Reference!$B$5,'Client Info'!R2779=Reference!$B$6),25,0)</f>
        <v>0</v>
      </c>
      <c r="G2779" s="19">
        <f t="shared" si="44"/>
        <v>0</v>
      </c>
      <c r="H2779" s="19">
        <v>0</v>
      </c>
    </row>
    <row r="2780" spans="2:8" x14ac:dyDescent="0.35">
      <c r="B2780" s="19">
        <f>'Client Info'!A2780</f>
        <v>0</v>
      </c>
      <c r="C2780" s="19" t="str">
        <f>(IF('Client Info'!M2780="","",(IF(YEARFRAC('Client Info'!M2780,Reference!$C$4)&lt;1,0,IF(AND(YEARFRAC('Client Info'!M2780,Reference!$C$4)&gt;=1,YEARFRAC('Client Info'!M2780,Reference!$C$4)&lt;=3),5,IF(AND(YEARFRAC('Client Info'!M2780,Reference!$C$4)&gt;=4,YEARFRAC('Client Info'!M2780,Reference!$C$4)&lt;=7),15,IF(YEARFRAC('Client Info'!M2780,Reference!$C$4)&gt;=8,25,IF(YEARFRAC('Client Info'!M2780,Reference!$C$4)=YEARFRAC('Client Info'!M2780,Reference!$C$4),0,0))))))))</f>
        <v/>
      </c>
      <c r="D2780" s="19">
        <f>IF(OR('Client Info'!J2780=Reference!$A$7),0,IF(OR(Reference!$A$5='Client Info'!J2780, 'Client Info'!J2780=Reference!$A$19,'Client Info'!J2780=Reference!$A$23,'Client Info'!J2780=Reference!$A$12),25, IF(OR('Client Info'!J2780=Reference!$A$6, 'Client Info'!J2780=Reference!$A$16),15, IF(OR('Client Info'!J2780=Reference!$A$4,'Client Info'!J2780=Reference!$A$13,'Client Info'!J2780=Reference!$A$17,),5,0))))</f>
        <v>0</v>
      </c>
      <c r="E2780" s="19">
        <f>IF('Client Info'!O2780&lt;Reference!$E$5,0,IF(AND('Client Info'!O2780&gt;=Reference!$E$5,'Client Info'!O2780&lt;Reference!$E$6),5,IF(AND('Client Info'!O2780&gt;=Reference!$E$6,'Client Info'!O2780&lt;Reference!$E$7),15,IF(Reference!$E$7&lt;='Client Info'!O2780,25))))</f>
        <v>0</v>
      </c>
      <c r="F2780" s="19">
        <f>IF(OR('Client Info'!R2780=Reference!$B$4,'Client Info'!R2780=Reference!$B$5,'Client Info'!R2780=Reference!$B$6),25,0)</f>
        <v>0</v>
      </c>
      <c r="G2780" s="19">
        <f t="shared" ref="G2780:G2843" si="45">SUM(C2780:F2780)</f>
        <v>0</v>
      </c>
      <c r="H2780" s="19">
        <v>0</v>
      </c>
    </row>
    <row r="2781" spans="2:8" x14ac:dyDescent="0.35">
      <c r="B2781" s="19">
        <f>'Client Info'!A2781</f>
        <v>0</v>
      </c>
      <c r="C2781" s="19" t="str">
        <f>(IF('Client Info'!M2781="","",(IF(YEARFRAC('Client Info'!M2781,Reference!$C$4)&lt;1,0,IF(AND(YEARFRAC('Client Info'!M2781,Reference!$C$4)&gt;=1,YEARFRAC('Client Info'!M2781,Reference!$C$4)&lt;=3),5,IF(AND(YEARFRAC('Client Info'!M2781,Reference!$C$4)&gt;=4,YEARFRAC('Client Info'!M2781,Reference!$C$4)&lt;=7),15,IF(YEARFRAC('Client Info'!M2781,Reference!$C$4)&gt;=8,25,IF(YEARFRAC('Client Info'!M2781,Reference!$C$4)=YEARFRAC('Client Info'!M2781,Reference!$C$4),0,0))))))))</f>
        <v/>
      </c>
      <c r="D2781" s="19">
        <f>IF(OR('Client Info'!J2781=Reference!$A$7),0,IF(OR(Reference!$A$5='Client Info'!J2781, 'Client Info'!J2781=Reference!$A$19,'Client Info'!J2781=Reference!$A$23,'Client Info'!J2781=Reference!$A$12),25, IF(OR('Client Info'!J2781=Reference!$A$6, 'Client Info'!J2781=Reference!$A$16),15, IF(OR('Client Info'!J2781=Reference!$A$4,'Client Info'!J2781=Reference!$A$13,'Client Info'!J2781=Reference!$A$17,),5,0))))</f>
        <v>0</v>
      </c>
      <c r="E2781" s="19">
        <f>IF('Client Info'!O2781&lt;Reference!$E$5,0,IF(AND('Client Info'!O2781&gt;=Reference!$E$5,'Client Info'!O2781&lt;Reference!$E$6),5,IF(AND('Client Info'!O2781&gt;=Reference!$E$6,'Client Info'!O2781&lt;Reference!$E$7),15,IF(Reference!$E$7&lt;='Client Info'!O2781,25))))</f>
        <v>0</v>
      </c>
      <c r="F2781" s="19">
        <f>IF(OR('Client Info'!R2781=Reference!$B$4,'Client Info'!R2781=Reference!$B$5,'Client Info'!R2781=Reference!$B$6),25,0)</f>
        <v>0</v>
      </c>
      <c r="G2781" s="19">
        <f t="shared" si="45"/>
        <v>0</v>
      </c>
      <c r="H2781" s="19">
        <v>0</v>
      </c>
    </row>
    <row r="2782" spans="2:8" x14ac:dyDescent="0.35">
      <c r="B2782" s="19">
        <f>'Client Info'!A2782</f>
        <v>0</v>
      </c>
      <c r="C2782" s="19" t="str">
        <f>(IF('Client Info'!M2782="","",(IF(YEARFRAC('Client Info'!M2782,Reference!$C$4)&lt;1,0,IF(AND(YEARFRAC('Client Info'!M2782,Reference!$C$4)&gt;=1,YEARFRAC('Client Info'!M2782,Reference!$C$4)&lt;=3),5,IF(AND(YEARFRAC('Client Info'!M2782,Reference!$C$4)&gt;=4,YEARFRAC('Client Info'!M2782,Reference!$C$4)&lt;=7),15,IF(YEARFRAC('Client Info'!M2782,Reference!$C$4)&gt;=8,25,IF(YEARFRAC('Client Info'!M2782,Reference!$C$4)=YEARFRAC('Client Info'!M2782,Reference!$C$4),0,0))))))))</f>
        <v/>
      </c>
      <c r="D2782" s="19">
        <f>IF(OR('Client Info'!J2782=Reference!$A$7),0,IF(OR(Reference!$A$5='Client Info'!J2782, 'Client Info'!J2782=Reference!$A$19,'Client Info'!J2782=Reference!$A$23,'Client Info'!J2782=Reference!$A$12),25, IF(OR('Client Info'!J2782=Reference!$A$6, 'Client Info'!J2782=Reference!$A$16),15, IF(OR('Client Info'!J2782=Reference!$A$4,'Client Info'!J2782=Reference!$A$13,'Client Info'!J2782=Reference!$A$17,),5,0))))</f>
        <v>0</v>
      </c>
      <c r="E2782" s="19">
        <f>IF('Client Info'!O2782&lt;Reference!$E$5,0,IF(AND('Client Info'!O2782&gt;=Reference!$E$5,'Client Info'!O2782&lt;Reference!$E$6),5,IF(AND('Client Info'!O2782&gt;=Reference!$E$6,'Client Info'!O2782&lt;Reference!$E$7),15,IF(Reference!$E$7&lt;='Client Info'!O2782,25))))</f>
        <v>0</v>
      </c>
      <c r="F2782" s="19">
        <f>IF(OR('Client Info'!R2782=Reference!$B$4,'Client Info'!R2782=Reference!$B$5,'Client Info'!R2782=Reference!$B$6),25,0)</f>
        <v>0</v>
      </c>
      <c r="G2782" s="19">
        <f t="shared" si="45"/>
        <v>0</v>
      </c>
      <c r="H2782" s="19">
        <v>0</v>
      </c>
    </row>
    <row r="2783" spans="2:8" x14ac:dyDescent="0.35">
      <c r="B2783" s="19">
        <f>'Client Info'!A2783</f>
        <v>0</v>
      </c>
      <c r="C2783" s="19" t="str">
        <f>(IF('Client Info'!M2783="","",(IF(YEARFRAC('Client Info'!M2783,Reference!$C$4)&lt;1,0,IF(AND(YEARFRAC('Client Info'!M2783,Reference!$C$4)&gt;=1,YEARFRAC('Client Info'!M2783,Reference!$C$4)&lt;=3),5,IF(AND(YEARFRAC('Client Info'!M2783,Reference!$C$4)&gt;=4,YEARFRAC('Client Info'!M2783,Reference!$C$4)&lt;=7),15,IF(YEARFRAC('Client Info'!M2783,Reference!$C$4)&gt;=8,25,IF(YEARFRAC('Client Info'!M2783,Reference!$C$4)=YEARFRAC('Client Info'!M2783,Reference!$C$4),0,0))))))))</f>
        <v/>
      </c>
      <c r="D2783" s="19">
        <f>IF(OR('Client Info'!J2783=Reference!$A$7),0,IF(OR(Reference!$A$5='Client Info'!J2783, 'Client Info'!J2783=Reference!$A$19,'Client Info'!J2783=Reference!$A$23,'Client Info'!J2783=Reference!$A$12),25, IF(OR('Client Info'!J2783=Reference!$A$6, 'Client Info'!J2783=Reference!$A$16),15, IF(OR('Client Info'!J2783=Reference!$A$4,'Client Info'!J2783=Reference!$A$13,'Client Info'!J2783=Reference!$A$17,),5,0))))</f>
        <v>0</v>
      </c>
      <c r="E2783" s="19">
        <f>IF('Client Info'!O2783&lt;Reference!$E$5,0,IF(AND('Client Info'!O2783&gt;=Reference!$E$5,'Client Info'!O2783&lt;Reference!$E$6),5,IF(AND('Client Info'!O2783&gt;=Reference!$E$6,'Client Info'!O2783&lt;Reference!$E$7),15,IF(Reference!$E$7&lt;='Client Info'!O2783,25))))</f>
        <v>0</v>
      </c>
      <c r="F2783" s="19">
        <f>IF(OR('Client Info'!R2783=Reference!$B$4,'Client Info'!R2783=Reference!$B$5,'Client Info'!R2783=Reference!$B$6),25,0)</f>
        <v>0</v>
      </c>
      <c r="G2783" s="19">
        <f t="shared" si="45"/>
        <v>0</v>
      </c>
      <c r="H2783" s="19">
        <v>0</v>
      </c>
    </row>
    <row r="2784" spans="2:8" x14ac:dyDescent="0.35">
      <c r="B2784" s="19">
        <f>'Client Info'!A2784</f>
        <v>0</v>
      </c>
      <c r="C2784" s="19" t="str">
        <f>(IF('Client Info'!M2784="","",(IF(YEARFRAC('Client Info'!M2784,Reference!$C$4)&lt;1,0,IF(AND(YEARFRAC('Client Info'!M2784,Reference!$C$4)&gt;=1,YEARFRAC('Client Info'!M2784,Reference!$C$4)&lt;=3),5,IF(AND(YEARFRAC('Client Info'!M2784,Reference!$C$4)&gt;=4,YEARFRAC('Client Info'!M2784,Reference!$C$4)&lt;=7),15,IF(YEARFRAC('Client Info'!M2784,Reference!$C$4)&gt;=8,25,IF(YEARFRAC('Client Info'!M2784,Reference!$C$4)=YEARFRAC('Client Info'!M2784,Reference!$C$4),0,0))))))))</f>
        <v/>
      </c>
      <c r="D2784" s="19">
        <f>IF(OR('Client Info'!J2784=Reference!$A$7),0,IF(OR(Reference!$A$5='Client Info'!J2784, 'Client Info'!J2784=Reference!$A$19,'Client Info'!J2784=Reference!$A$23,'Client Info'!J2784=Reference!$A$12),25, IF(OR('Client Info'!J2784=Reference!$A$6, 'Client Info'!J2784=Reference!$A$16),15, IF(OR('Client Info'!J2784=Reference!$A$4,'Client Info'!J2784=Reference!$A$13,'Client Info'!J2784=Reference!$A$17,),5,0))))</f>
        <v>0</v>
      </c>
      <c r="E2784" s="19">
        <f>IF('Client Info'!O2784&lt;Reference!$E$5,0,IF(AND('Client Info'!O2784&gt;=Reference!$E$5,'Client Info'!O2784&lt;Reference!$E$6),5,IF(AND('Client Info'!O2784&gt;=Reference!$E$6,'Client Info'!O2784&lt;Reference!$E$7),15,IF(Reference!$E$7&lt;='Client Info'!O2784,25))))</f>
        <v>0</v>
      </c>
      <c r="F2784" s="19">
        <f>IF(OR('Client Info'!R2784=Reference!$B$4,'Client Info'!R2784=Reference!$B$5,'Client Info'!R2784=Reference!$B$6),25,0)</f>
        <v>0</v>
      </c>
      <c r="G2784" s="19">
        <f t="shared" si="45"/>
        <v>0</v>
      </c>
      <c r="H2784" s="19">
        <v>0</v>
      </c>
    </row>
    <row r="2785" spans="2:8" x14ac:dyDescent="0.35">
      <c r="B2785" s="19">
        <f>'Client Info'!A2785</f>
        <v>0</v>
      </c>
      <c r="C2785" s="19" t="str">
        <f>(IF('Client Info'!M2785="","",(IF(YEARFRAC('Client Info'!M2785,Reference!$C$4)&lt;1,0,IF(AND(YEARFRAC('Client Info'!M2785,Reference!$C$4)&gt;=1,YEARFRAC('Client Info'!M2785,Reference!$C$4)&lt;=3),5,IF(AND(YEARFRAC('Client Info'!M2785,Reference!$C$4)&gt;=4,YEARFRAC('Client Info'!M2785,Reference!$C$4)&lt;=7),15,IF(YEARFRAC('Client Info'!M2785,Reference!$C$4)&gt;=8,25,IF(YEARFRAC('Client Info'!M2785,Reference!$C$4)=YEARFRAC('Client Info'!M2785,Reference!$C$4),0,0))))))))</f>
        <v/>
      </c>
      <c r="D2785" s="19">
        <f>IF(OR('Client Info'!J2785=Reference!$A$7),0,IF(OR(Reference!$A$5='Client Info'!J2785, 'Client Info'!J2785=Reference!$A$19,'Client Info'!J2785=Reference!$A$23,'Client Info'!J2785=Reference!$A$12),25, IF(OR('Client Info'!J2785=Reference!$A$6, 'Client Info'!J2785=Reference!$A$16),15, IF(OR('Client Info'!J2785=Reference!$A$4,'Client Info'!J2785=Reference!$A$13,'Client Info'!J2785=Reference!$A$17,),5,0))))</f>
        <v>0</v>
      </c>
      <c r="E2785" s="19">
        <f>IF('Client Info'!O2785&lt;Reference!$E$5,0,IF(AND('Client Info'!O2785&gt;=Reference!$E$5,'Client Info'!O2785&lt;Reference!$E$6),5,IF(AND('Client Info'!O2785&gt;=Reference!$E$6,'Client Info'!O2785&lt;Reference!$E$7),15,IF(Reference!$E$7&lt;='Client Info'!O2785,25))))</f>
        <v>0</v>
      </c>
      <c r="F2785" s="19">
        <f>IF(OR('Client Info'!R2785=Reference!$B$4,'Client Info'!R2785=Reference!$B$5,'Client Info'!R2785=Reference!$B$6),25,0)</f>
        <v>0</v>
      </c>
      <c r="G2785" s="19">
        <f t="shared" si="45"/>
        <v>0</v>
      </c>
      <c r="H2785" s="19">
        <v>0</v>
      </c>
    </row>
    <row r="2786" spans="2:8" x14ac:dyDescent="0.35">
      <c r="B2786" s="19">
        <f>'Client Info'!A2786</f>
        <v>0</v>
      </c>
      <c r="C2786" s="19" t="str">
        <f>(IF('Client Info'!M2786="","",(IF(YEARFRAC('Client Info'!M2786,Reference!$C$4)&lt;1,0,IF(AND(YEARFRAC('Client Info'!M2786,Reference!$C$4)&gt;=1,YEARFRAC('Client Info'!M2786,Reference!$C$4)&lt;=3),5,IF(AND(YEARFRAC('Client Info'!M2786,Reference!$C$4)&gt;=4,YEARFRAC('Client Info'!M2786,Reference!$C$4)&lt;=7),15,IF(YEARFRAC('Client Info'!M2786,Reference!$C$4)&gt;=8,25,IF(YEARFRAC('Client Info'!M2786,Reference!$C$4)=YEARFRAC('Client Info'!M2786,Reference!$C$4),0,0))))))))</f>
        <v/>
      </c>
      <c r="D2786" s="19">
        <f>IF(OR('Client Info'!J2786=Reference!$A$7),0,IF(OR(Reference!$A$5='Client Info'!J2786, 'Client Info'!J2786=Reference!$A$19,'Client Info'!J2786=Reference!$A$23,'Client Info'!J2786=Reference!$A$12),25, IF(OR('Client Info'!J2786=Reference!$A$6, 'Client Info'!J2786=Reference!$A$16),15, IF(OR('Client Info'!J2786=Reference!$A$4,'Client Info'!J2786=Reference!$A$13,'Client Info'!J2786=Reference!$A$17,),5,0))))</f>
        <v>0</v>
      </c>
      <c r="E2786" s="19">
        <f>IF('Client Info'!O2786&lt;Reference!$E$5,0,IF(AND('Client Info'!O2786&gt;=Reference!$E$5,'Client Info'!O2786&lt;Reference!$E$6),5,IF(AND('Client Info'!O2786&gt;=Reference!$E$6,'Client Info'!O2786&lt;Reference!$E$7),15,IF(Reference!$E$7&lt;='Client Info'!O2786,25))))</f>
        <v>0</v>
      </c>
      <c r="F2786" s="19">
        <f>IF(OR('Client Info'!R2786=Reference!$B$4,'Client Info'!R2786=Reference!$B$5,'Client Info'!R2786=Reference!$B$6),25,0)</f>
        <v>0</v>
      </c>
      <c r="G2786" s="19">
        <f t="shared" si="45"/>
        <v>0</v>
      </c>
      <c r="H2786" s="19">
        <v>0</v>
      </c>
    </row>
    <row r="2787" spans="2:8" x14ac:dyDescent="0.35">
      <c r="B2787" s="19">
        <f>'Client Info'!A2787</f>
        <v>0</v>
      </c>
      <c r="C2787" s="19" t="str">
        <f>(IF('Client Info'!M2787="","",(IF(YEARFRAC('Client Info'!M2787,Reference!$C$4)&lt;1,0,IF(AND(YEARFRAC('Client Info'!M2787,Reference!$C$4)&gt;=1,YEARFRAC('Client Info'!M2787,Reference!$C$4)&lt;=3),5,IF(AND(YEARFRAC('Client Info'!M2787,Reference!$C$4)&gt;=4,YEARFRAC('Client Info'!M2787,Reference!$C$4)&lt;=7),15,IF(YEARFRAC('Client Info'!M2787,Reference!$C$4)&gt;=8,25,IF(YEARFRAC('Client Info'!M2787,Reference!$C$4)=YEARFRAC('Client Info'!M2787,Reference!$C$4),0,0))))))))</f>
        <v/>
      </c>
      <c r="D2787" s="19">
        <f>IF(OR('Client Info'!J2787=Reference!$A$7),0,IF(OR(Reference!$A$5='Client Info'!J2787, 'Client Info'!J2787=Reference!$A$19,'Client Info'!J2787=Reference!$A$23,'Client Info'!J2787=Reference!$A$12),25, IF(OR('Client Info'!J2787=Reference!$A$6, 'Client Info'!J2787=Reference!$A$16),15, IF(OR('Client Info'!J2787=Reference!$A$4,'Client Info'!J2787=Reference!$A$13,'Client Info'!J2787=Reference!$A$17,),5,0))))</f>
        <v>0</v>
      </c>
      <c r="E2787" s="19">
        <f>IF('Client Info'!O2787&lt;Reference!$E$5,0,IF(AND('Client Info'!O2787&gt;=Reference!$E$5,'Client Info'!O2787&lt;Reference!$E$6),5,IF(AND('Client Info'!O2787&gt;=Reference!$E$6,'Client Info'!O2787&lt;Reference!$E$7),15,IF(Reference!$E$7&lt;='Client Info'!O2787,25))))</f>
        <v>0</v>
      </c>
      <c r="F2787" s="19">
        <f>IF(OR('Client Info'!R2787=Reference!$B$4,'Client Info'!R2787=Reference!$B$5,'Client Info'!R2787=Reference!$B$6),25,0)</f>
        <v>0</v>
      </c>
      <c r="G2787" s="19">
        <f t="shared" si="45"/>
        <v>0</v>
      </c>
      <c r="H2787" s="19">
        <v>0</v>
      </c>
    </row>
    <row r="2788" spans="2:8" x14ac:dyDescent="0.35">
      <c r="B2788" s="19">
        <f>'Client Info'!A2788</f>
        <v>0</v>
      </c>
      <c r="C2788" s="19" t="str">
        <f>(IF('Client Info'!M2788="","",(IF(YEARFRAC('Client Info'!M2788,Reference!$C$4)&lt;1,0,IF(AND(YEARFRAC('Client Info'!M2788,Reference!$C$4)&gt;=1,YEARFRAC('Client Info'!M2788,Reference!$C$4)&lt;=3),5,IF(AND(YEARFRAC('Client Info'!M2788,Reference!$C$4)&gt;=4,YEARFRAC('Client Info'!M2788,Reference!$C$4)&lt;=7),15,IF(YEARFRAC('Client Info'!M2788,Reference!$C$4)&gt;=8,25,IF(YEARFRAC('Client Info'!M2788,Reference!$C$4)=YEARFRAC('Client Info'!M2788,Reference!$C$4),0,0))))))))</f>
        <v/>
      </c>
      <c r="D2788" s="19">
        <f>IF(OR('Client Info'!J2788=Reference!$A$7),0,IF(OR(Reference!$A$5='Client Info'!J2788, 'Client Info'!J2788=Reference!$A$19,'Client Info'!J2788=Reference!$A$23,'Client Info'!J2788=Reference!$A$12),25, IF(OR('Client Info'!J2788=Reference!$A$6, 'Client Info'!J2788=Reference!$A$16),15, IF(OR('Client Info'!J2788=Reference!$A$4,'Client Info'!J2788=Reference!$A$13,'Client Info'!J2788=Reference!$A$17,),5,0))))</f>
        <v>0</v>
      </c>
      <c r="E2788" s="19">
        <f>IF('Client Info'!O2788&lt;Reference!$E$5,0,IF(AND('Client Info'!O2788&gt;=Reference!$E$5,'Client Info'!O2788&lt;Reference!$E$6),5,IF(AND('Client Info'!O2788&gt;=Reference!$E$6,'Client Info'!O2788&lt;Reference!$E$7),15,IF(Reference!$E$7&lt;='Client Info'!O2788,25))))</f>
        <v>0</v>
      </c>
      <c r="F2788" s="19">
        <f>IF(OR('Client Info'!R2788=Reference!$B$4,'Client Info'!R2788=Reference!$B$5,'Client Info'!R2788=Reference!$B$6),25,0)</f>
        <v>0</v>
      </c>
      <c r="G2788" s="19">
        <f t="shared" si="45"/>
        <v>0</v>
      </c>
      <c r="H2788" s="19">
        <v>0</v>
      </c>
    </row>
    <row r="2789" spans="2:8" x14ac:dyDescent="0.35">
      <c r="B2789" s="19">
        <f>'Client Info'!A2789</f>
        <v>0</v>
      </c>
      <c r="C2789" s="19" t="str">
        <f>(IF('Client Info'!M2789="","",(IF(YEARFRAC('Client Info'!M2789,Reference!$C$4)&lt;1,0,IF(AND(YEARFRAC('Client Info'!M2789,Reference!$C$4)&gt;=1,YEARFRAC('Client Info'!M2789,Reference!$C$4)&lt;=3),5,IF(AND(YEARFRAC('Client Info'!M2789,Reference!$C$4)&gt;=4,YEARFRAC('Client Info'!M2789,Reference!$C$4)&lt;=7),15,IF(YEARFRAC('Client Info'!M2789,Reference!$C$4)&gt;=8,25,IF(YEARFRAC('Client Info'!M2789,Reference!$C$4)=YEARFRAC('Client Info'!M2789,Reference!$C$4),0,0))))))))</f>
        <v/>
      </c>
      <c r="D2789" s="19">
        <f>IF(OR('Client Info'!J2789=Reference!$A$7),0,IF(OR(Reference!$A$5='Client Info'!J2789, 'Client Info'!J2789=Reference!$A$19,'Client Info'!J2789=Reference!$A$23,'Client Info'!J2789=Reference!$A$12),25, IF(OR('Client Info'!J2789=Reference!$A$6, 'Client Info'!J2789=Reference!$A$16),15, IF(OR('Client Info'!J2789=Reference!$A$4,'Client Info'!J2789=Reference!$A$13,'Client Info'!J2789=Reference!$A$17,),5,0))))</f>
        <v>0</v>
      </c>
      <c r="E2789" s="19">
        <f>IF('Client Info'!O2789&lt;Reference!$E$5,0,IF(AND('Client Info'!O2789&gt;=Reference!$E$5,'Client Info'!O2789&lt;Reference!$E$6),5,IF(AND('Client Info'!O2789&gt;=Reference!$E$6,'Client Info'!O2789&lt;Reference!$E$7),15,IF(Reference!$E$7&lt;='Client Info'!O2789,25))))</f>
        <v>0</v>
      </c>
      <c r="F2789" s="19">
        <f>IF(OR('Client Info'!R2789=Reference!$B$4,'Client Info'!R2789=Reference!$B$5,'Client Info'!R2789=Reference!$B$6),25,0)</f>
        <v>0</v>
      </c>
      <c r="G2789" s="19">
        <f t="shared" si="45"/>
        <v>0</v>
      </c>
      <c r="H2789" s="19">
        <v>0</v>
      </c>
    </row>
    <row r="2790" spans="2:8" x14ac:dyDescent="0.35">
      <c r="B2790" s="19">
        <f>'Client Info'!A2790</f>
        <v>0</v>
      </c>
      <c r="C2790" s="19" t="str">
        <f>(IF('Client Info'!M2790="","",(IF(YEARFRAC('Client Info'!M2790,Reference!$C$4)&lt;1,0,IF(AND(YEARFRAC('Client Info'!M2790,Reference!$C$4)&gt;=1,YEARFRAC('Client Info'!M2790,Reference!$C$4)&lt;=3),5,IF(AND(YEARFRAC('Client Info'!M2790,Reference!$C$4)&gt;=4,YEARFRAC('Client Info'!M2790,Reference!$C$4)&lt;=7),15,IF(YEARFRAC('Client Info'!M2790,Reference!$C$4)&gt;=8,25,IF(YEARFRAC('Client Info'!M2790,Reference!$C$4)=YEARFRAC('Client Info'!M2790,Reference!$C$4),0,0))))))))</f>
        <v/>
      </c>
      <c r="D2790" s="19">
        <f>IF(OR('Client Info'!J2790=Reference!$A$7),0,IF(OR(Reference!$A$5='Client Info'!J2790, 'Client Info'!J2790=Reference!$A$19,'Client Info'!J2790=Reference!$A$23,'Client Info'!J2790=Reference!$A$12),25, IF(OR('Client Info'!J2790=Reference!$A$6, 'Client Info'!J2790=Reference!$A$16),15, IF(OR('Client Info'!J2790=Reference!$A$4,'Client Info'!J2790=Reference!$A$13,'Client Info'!J2790=Reference!$A$17,),5,0))))</f>
        <v>0</v>
      </c>
      <c r="E2790" s="19">
        <f>IF('Client Info'!O2790&lt;Reference!$E$5,0,IF(AND('Client Info'!O2790&gt;=Reference!$E$5,'Client Info'!O2790&lt;Reference!$E$6),5,IF(AND('Client Info'!O2790&gt;=Reference!$E$6,'Client Info'!O2790&lt;Reference!$E$7),15,IF(Reference!$E$7&lt;='Client Info'!O2790,25))))</f>
        <v>0</v>
      </c>
      <c r="F2790" s="19">
        <f>IF(OR('Client Info'!R2790=Reference!$B$4,'Client Info'!R2790=Reference!$B$5,'Client Info'!R2790=Reference!$B$6),25,0)</f>
        <v>0</v>
      </c>
      <c r="G2790" s="19">
        <f t="shared" si="45"/>
        <v>0</v>
      </c>
      <c r="H2790" s="19">
        <v>0</v>
      </c>
    </row>
    <row r="2791" spans="2:8" x14ac:dyDescent="0.35">
      <c r="B2791" s="19">
        <f>'Client Info'!A2791</f>
        <v>0</v>
      </c>
      <c r="C2791" s="19" t="str">
        <f>(IF('Client Info'!M2791="","",(IF(YEARFRAC('Client Info'!M2791,Reference!$C$4)&lt;1,0,IF(AND(YEARFRAC('Client Info'!M2791,Reference!$C$4)&gt;=1,YEARFRAC('Client Info'!M2791,Reference!$C$4)&lt;=3),5,IF(AND(YEARFRAC('Client Info'!M2791,Reference!$C$4)&gt;=4,YEARFRAC('Client Info'!M2791,Reference!$C$4)&lt;=7),15,IF(YEARFRAC('Client Info'!M2791,Reference!$C$4)&gt;=8,25,IF(YEARFRAC('Client Info'!M2791,Reference!$C$4)=YEARFRAC('Client Info'!M2791,Reference!$C$4),0,0))))))))</f>
        <v/>
      </c>
      <c r="D2791" s="19">
        <f>IF(OR('Client Info'!J2791=Reference!$A$7),0,IF(OR(Reference!$A$5='Client Info'!J2791, 'Client Info'!J2791=Reference!$A$19,'Client Info'!J2791=Reference!$A$23,'Client Info'!J2791=Reference!$A$12),25, IF(OR('Client Info'!J2791=Reference!$A$6, 'Client Info'!J2791=Reference!$A$16),15, IF(OR('Client Info'!J2791=Reference!$A$4,'Client Info'!J2791=Reference!$A$13,'Client Info'!J2791=Reference!$A$17,),5,0))))</f>
        <v>0</v>
      </c>
      <c r="E2791" s="19">
        <f>IF('Client Info'!O2791&lt;Reference!$E$5,0,IF(AND('Client Info'!O2791&gt;=Reference!$E$5,'Client Info'!O2791&lt;Reference!$E$6),5,IF(AND('Client Info'!O2791&gt;=Reference!$E$6,'Client Info'!O2791&lt;Reference!$E$7),15,IF(Reference!$E$7&lt;='Client Info'!O2791,25))))</f>
        <v>0</v>
      </c>
      <c r="F2791" s="19">
        <f>IF(OR('Client Info'!R2791=Reference!$B$4,'Client Info'!R2791=Reference!$B$5,'Client Info'!R2791=Reference!$B$6),25,0)</f>
        <v>0</v>
      </c>
      <c r="G2791" s="19">
        <f t="shared" si="45"/>
        <v>0</v>
      </c>
      <c r="H2791" s="19">
        <v>0</v>
      </c>
    </row>
    <row r="2792" spans="2:8" x14ac:dyDescent="0.35">
      <c r="B2792" s="19">
        <f>'Client Info'!A2792</f>
        <v>0</v>
      </c>
      <c r="C2792" s="19" t="str">
        <f>(IF('Client Info'!M2792="","",(IF(YEARFRAC('Client Info'!M2792,Reference!$C$4)&lt;1,0,IF(AND(YEARFRAC('Client Info'!M2792,Reference!$C$4)&gt;=1,YEARFRAC('Client Info'!M2792,Reference!$C$4)&lt;=3),5,IF(AND(YEARFRAC('Client Info'!M2792,Reference!$C$4)&gt;=4,YEARFRAC('Client Info'!M2792,Reference!$C$4)&lt;=7),15,IF(YEARFRAC('Client Info'!M2792,Reference!$C$4)&gt;=8,25,IF(YEARFRAC('Client Info'!M2792,Reference!$C$4)=YEARFRAC('Client Info'!M2792,Reference!$C$4),0,0))))))))</f>
        <v/>
      </c>
      <c r="D2792" s="19">
        <f>IF(OR('Client Info'!J2792=Reference!$A$7),0,IF(OR(Reference!$A$5='Client Info'!J2792, 'Client Info'!J2792=Reference!$A$19,'Client Info'!J2792=Reference!$A$23,'Client Info'!J2792=Reference!$A$12),25, IF(OR('Client Info'!J2792=Reference!$A$6, 'Client Info'!J2792=Reference!$A$16),15, IF(OR('Client Info'!J2792=Reference!$A$4,'Client Info'!J2792=Reference!$A$13,'Client Info'!J2792=Reference!$A$17,),5,0))))</f>
        <v>0</v>
      </c>
      <c r="E2792" s="19">
        <f>IF('Client Info'!O2792&lt;Reference!$E$5,0,IF(AND('Client Info'!O2792&gt;=Reference!$E$5,'Client Info'!O2792&lt;Reference!$E$6),5,IF(AND('Client Info'!O2792&gt;=Reference!$E$6,'Client Info'!O2792&lt;Reference!$E$7),15,IF(Reference!$E$7&lt;='Client Info'!O2792,25))))</f>
        <v>0</v>
      </c>
      <c r="F2792" s="19">
        <f>IF(OR('Client Info'!R2792=Reference!$B$4,'Client Info'!R2792=Reference!$B$5,'Client Info'!R2792=Reference!$B$6),25,0)</f>
        <v>0</v>
      </c>
      <c r="G2792" s="19">
        <f t="shared" si="45"/>
        <v>0</v>
      </c>
      <c r="H2792" s="19">
        <v>0</v>
      </c>
    </row>
    <row r="2793" spans="2:8" x14ac:dyDescent="0.35">
      <c r="B2793" s="19">
        <f>'Client Info'!A2793</f>
        <v>0</v>
      </c>
      <c r="C2793" s="19" t="str">
        <f>(IF('Client Info'!M2793="","",(IF(YEARFRAC('Client Info'!M2793,Reference!$C$4)&lt;1,0,IF(AND(YEARFRAC('Client Info'!M2793,Reference!$C$4)&gt;=1,YEARFRAC('Client Info'!M2793,Reference!$C$4)&lt;=3),5,IF(AND(YEARFRAC('Client Info'!M2793,Reference!$C$4)&gt;=4,YEARFRAC('Client Info'!M2793,Reference!$C$4)&lt;=7),15,IF(YEARFRAC('Client Info'!M2793,Reference!$C$4)&gt;=8,25,IF(YEARFRAC('Client Info'!M2793,Reference!$C$4)=YEARFRAC('Client Info'!M2793,Reference!$C$4),0,0))))))))</f>
        <v/>
      </c>
      <c r="D2793" s="19">
        <f>IF(OR('Client Info'!J2793=Reference!$A$7),0,IF(OR(Reference!$A$5='Client Info'!J2793, 'Client Info'!J2793=Reference!$A$19,'Client Info'!J2793=Reference!$A$23,'Client Info'!J2793=Reference!$A$12),25, IF(OR('Client Info'!J2793=Reference!$A$6, 'Client Info'!J2793=Reference!$A$16),15, IF(OR('Client Info'!J2793=Reference!$A$4,'Client Info'!J2793=Reference!$A$13,'Client Info'!J2793=Reference!$A$17,),5,0))))</f>
        <v>0</v>
      </c>
      <c r="E2793" s="19">
        <f>IF('Client Info'!O2793&lt;Reference!$E$5,0,IF(AND('Client Info'!O2793&gt;=Reference!$E$5,'Client Info'!O2793&lt;Reference!$E$6),5,IF(AND('Client Info'!O2793&gt;=Reference!$E$6,'Client Info'!O2793&lt;Reference!$E$7),15,IF(Reference!$E$7&lt;='Client Info'!O2793,25))))</f>
        <v>0</v>
      </c>
      <c r="F2793" s="19">
        <f>IF(OR('Client Info'!R2793=Reference!$B$4,'Client Info'!R2793=Reference!$B$5,'Client Info'!R2793=Reference!$B$6),25,0)</f>
        <v>0</v>
      </c>
      <c r="G2793" s="19">
        <f t="shared" si="45"/>
        <v>0</v>
      </c>
      <c r="H2793" s="19">
        <v>0</v>
      </c>
    </row>
    <row r="2794" spans="2:8" x14ac:dyDescent="0.35">
      <c r="B2794" s="19">
        <f>'Client Info'!A2794</f>
        <v>0</v>
      </c>
      <c r="C2794" s="19" t="str">
        <f>(IF('Client Info'!M2794="","",(IF(YEARFRAC('Client Info'!M2794,Reference!$C$4)&lt;1,0,IF(AND(YEARFRAC('Client Info'!M2794,Reference!$C$4)&gt;=1,YEARFRAC('Client Info'!M2794,Reference!$C$4)&lt;=3),5,IF(AND(YEARFRAC('Client Info'!M2794,Reference!$C$4)&gt;=4,YEARFRAC('Client Info'!M2794,Reference!$C$4)&lt;=7),15,IF(YEARFRAC('Client Info'!M2794,Reference!$C$4)&gt;=8,25,IF(YEARFRAC('Client Info'!M2794,Reference!$C$4)=YEARFRAC('Client Info'!M2794,Reference!$C$4),0,0))))))))</f>
        <v/>
      </c>
      <c r="D2794" s="19">
        <f>IF(OR('Client Info'!J2794=Reference!$A$7),0,IF(OR(Reference!$A$5='Client Info'!J2794, 'Client Info'!J2794=Reference!$A$19,'Client Info'!J2794=Reference!$A$23,'Client Info'!J2794=Reference!$A$12),25, IF(OR('Client Info'!J2794=Reference!$A$6, 'Client Info'!J2794=Reference!$A$16),15, IF(OR('Client Info'!J2794=Reference!$A$4,'Client Info'!J2794=Reference!$A$13,'Client Info'!J2794=Reference!$A$17,),5,0))))</f>
        <v>0</v>
      </c>
      <c r="E2794" s="19">
        <f>IF('Client Info'!O2794&lt;Reference!$E$5,0,IF(AND('Client Info'!O2794&gt;=Reference!$E$5,'Client Info'!O2794&lt;Reference!$E$6),5,IF(AND('Client Info'!O2794&gt;=Reference!$E$6,'Client Info'!O2794&lt;Reference!$E$7),15,IF(Reference!$E$7&lt;='Client Info'!O2794,25))))</f>
        <v>0</v>
      </c>
      <c r="F2794" s="19">
        <f>IF(OR('Client Info'!R2794=Reference!$B$4,'Client Info'!R2794=Reference!$B$5,'Client Info'!R2794=Reference!$B$6),25,0)</f>
        <v>0</v>
      </c>
      <c r="G2794" s="19">
        <f t="shared" si="45"/>
        <v>0</v>
      </c>
      <c r="H2794" s="19">
        <v>0</v>
      </c>
    </row>
    <row r="2795" spans="2:8" x14ac:dyDescent="0.35">
      <c r="B2795" s="19">
        <f>'Client Info'!A2795</f>
        <v>0</v>
      </c>
      <c r="C2795" s="19" t="str">
        <f>(IF('Client Info'!M2795="","",(IF(YEARFRAC('Client Info'!M2795,Reference!$C$4)&lt;1,0,IF(AND(YEARFRAC('Client Info'!M2795,Reference!$C$4)&gt;=1,YEARFRAC('Client Info'!M2795,Reference!$C$4)&lt;=3),5,IF(AND(YEARFRAC('Client Info'!M2795,Reference!$C$4)&gt;=4,YEARFRAC('Client Info'!M2795,Reference!$C$4)&lt;=7),15,IF(YEARFRAC('Client Info'!M2795,Reference!$C$4)&gt;=8,25,IF(YEARFRAC('Client Info'!M2795,Reference!$C$4)=YEARFRAC('Client Info'!M2795,Reference!$C$4),0,0))))))))</f>
        <v/>
      </c>
      <c r="D2795" s="19">
        <f>IF(OR('Client Info'!J2795=Reference!$A$7),0,IF(OR(Reference!$A$5='Client Info'!J2795, 'Client Info'!J2795=Reference!$A$19,'Client Info'!J2795=Reference!$A$23,'Client Info'!J2795=Reference!$A$12),25, IF(OR('Client Info'!J2795=Reference!$A$6, 'Client Info'!J2795=Reference!$A$16),15, IF(OR('Client Info'!J2795=Reference!$A$4,'Client Info'!J2795=Reference!$A$13,'Client Info'!J2795=Reference!$A$17,),5,0))))</f>
        <v>0</v>
      </c>
      <c r="E2795" s="19">
        <f>IF('Client Info'!O2795&lt;Reference!$E$5,0,IF(AND('Client Info'!O2795&gt;=Reference!$E$5,'Client Info'!O2795&lt;Reference!$E$6),5,IF(AND('Client Info'!O2795&gt;=Reference!$E$6,'Client Info'!O2795&lt;Reference!$E$7),15,IF(Reference!$E$7&lt;='Client Info'!O2795,25))))</f>
        <v>0</v>
      </c>
      <c r="F2795" s="19">
        <f>IF(OR('Client Info'!R2795=Reference!$B$4,'Client Info'!R2795=Reference!$B$5,'Client Info'!R2795=Reference!$B$6),25,0)</f>
        <v>0</v>
      </c>
      <c r="G2795" s="19">
        <f t="shared" si="45"/>
        <v>0</v>
      </c>
      <c r="H2795" s="19">
        <v>0</v>
      </c>
    </row>
    <row r="2796" spans="2:8" x14ac:dyDescent="0.35">
      <c r="B2796" s="19">
        <f>'Client Info'!A2796</f>
        <v>0</v>
      </c>
      <c r="C2796" s="19" t="str">
        <f>(IF('Client Info'!M2796="","",(IF(YEARFRAC('Client Info'!M2796,Reference!$C$4)&lt;1,0,IF(AND(YEARFRAC('Client Info'!M2796,Reference!$C$4)&gt;=1,YEARFRAC('Client Info'!M2796,Reference!$C$4)&lt;=3),5,IF(AND(YEARFRAC('Client Info'!M2796,Reference!$C$4)&gt;=4,YEARFRAC('Client Info'!M2796,Reference!$C$4)&lt;=7),15,IF(YEARFRAC('Client Info'!M2796,Reference!$C$4)&gt;=8,25,IF(YEARFRAC('Client Info'!M2796,Reference!$C$4)=YEARFRAC('Client Info'!M2796,Reference!$C$4),0,0))))))))</f>
        <v/>
      </c>
      <c r="D2796" s="19">
        <f>IF(OR('Client Info'!J2796=Reference!$A$7),0,IF(OR(Reference!$A$5='Client Info'!J2796, 'Client Info'!J2796=Reference!$A$19,'Client Info'!J2796=Reference!$A$23,'Client Info'!J2796=Reference!$A$12),25, IF(OR('Client Info'!J2796=Reference!$A$6, 'Client Info'!J2796=Reference!$A$16),15, IF(OR('Client Info'!J2796=Reference!$A$4,'Client Info'!J2796=Reference!$A$13,'Client Info'!J2796=Reference!$A$17,),5,0))))</f>
        <v>0</v>
      </c>
      <c r="E2796" s="19">
        <f>IF('Client Info'!O2796&lt;Reference!$E$5,0,IF(AND('Client Info'!O2796&gt;=Reference!$E$5,'Client Info'!O2796&lt;Reference!$E$6),5,IF(AND('Client Info'!O2796&gt;=Reference!$E$6,'Client Info'!O2796&lt;Reference!$E$7),15,IF(Reference!$E$7&lt;='Client Info'!O2796,25))))</f>
        <v>0</v>
      </c>
      <c r="F2796" s="19">
        <f>IF(OR('Client Info'!R2796=Reference!$B$4,'Client Info'!R2796=Reference!$B$5,'Client Info'!R2796=Reference!$B$6),25,0)</f>
        <v>0</v>
      </c>
      <c r="G2796" s="19">
        <f t="shared" si="45"/>
        <v>0</v>
      </c>
      <c r="H2796" s="19">
        <v>0</v>
      </c>
    </row>
    <row r="2797" spans="2:8" x14ac:dyDescent="0.35">
      <c r="B2797" s="19">
        <f>'Client Info'!A2797</f>
        <v>0</v>
      </c>
      <c r="C2797" s="19" t="str">
        <f>(IF('Client Info'!M2797="","",(IF(YEARFRAC('Client Info'!M2797,Reference!$C$4)&lt;1,0,IF(AND(YEARFRAC('Client Info'!M2797,Reference!$C$4)&gt;=1,YEARFRAC('Client Info'!M2797,Reference!$C$4)&lt;=3),5,IF(AND(YEARFRAC('Client Info'!M2797,Reference!$C$4)&gt;=4,YEARFRAC('Client Info'!M2797,Reference!$C$4)&lt;=7),15,IF(YEARFRAC('Client Info'!M2797,Reference!$C$4)&gt;=8,25,IF(YEARFRAC('Client Info'!M2797,Reference!$C$4)=YEARFRAC('Client Info'!M2797,Reference!$C$4),0,0))))))))</f>
        <v/>
      </c>
      <c r="D2797" s="19">
        <f>IF(OR('Client Info'!J2797=Reference!$A$7),0,IF(OR(Reference!$A$5='Client Info'!J2797, 'Client Info'!J2797=Reference!$A$19,'Client Info'!J2797=Reference!$A$23,'Client Info'!J2797=Reference!$A$12),25, IF(OR('Client Info'!J2797=Reference!$A$6, 'Client Info'!J2797=Reference!$A$16),15, IF(OR('Client Info'!J2797=Reference!$A$4,'Client Info'!J2797=Reference!$A$13,'Client Info'!J2797=Reference!$A$17,),5,0))))</f>
        <v>0</v>
      </c>
      <c r="E2797" s="19">
        <f>IF('Client Info'!O2797&lt;Reference!$E$5,0,IF(AND('Client Info'!O2797&gt;=Reference!$E$5,'Client Info'!O2797&lt;Reference!$E$6),5,IF(AND('Client Info'!O2797&gt;=Reference!$E$6,'Client Info'!O2797&lt;Reference!$E$7),15,IF(Reference!$E$7&lt;='Client Info'!O2797,25))))</f>
        <v>0</v>
      </c>
      <c r="F2797" s="19">
        <f>IF(OR('Client Info'!R2797=Reference!$B$4,'Client Info'!R2797=Reference!$B$5,'Client Info'!R2797=Reference!$B$6),25,0)</f>
        <v>0</v>
      </c>
      <c r="G2797" s="19">
        <f t="shared" si="45"/>
        <v>0</v>
      </c>
      <c r="H2797" s="19">
        <v>0</v>
      </c>
    </row>
    <row r="2798" spans="2:8" x14ac:dyDescent="0.35">
      <c r="B2798" s="19">
        <f>'Client Info'!A2798</f>
        <v>0</v>
      </c>
      <c r="C2798" s="19" t="str">
        <f>(IF('Client Info'!M2798="","",(IF(YEARFRAC('Client Info'!M2798,Reference!$C$4)&lt;1,0,IF(AND(YEARFRAC('Client Info'!M2798,Reference!$C$4)&gt;=1,YEARFRAC('Client Info'!M2798,Reference!$C$4)&lt;=3),5,IF(AND(YEARFRAC('Client Info'!M2798,Reference!$C$4)&gt;=4,YEARFRAC('Client Info'!M2798,Reference!$C$4)&lt;=7),15,IF(YEARFRAC('Client Info'!M2798,Reference!$C$4)&gt;=8,25,IF(YEARFRAC('Client Info'!M2798,Reference!$C$4)=YEARFRAC('Client Info'!M2798,Reference!$C$4),0,0))))))))</f>
        <v/>
      </c>
      <c r="D2798" s="19">
        <f>IF(OR('Client Info'!J2798=Reference!$A$7),0,IF(OR(Reference!$A$5='Client Info'!J2798, 'Client Info'!J2798=Reference!$A$19,'Client Info'!J2798=Reference!$A$23,'Client Info'!J2798=Reference!$A$12),25, IF(OR('Client Info'!J2798=Reference!$A$6, 'Client Info'!J2798=Reference!$A$16),15, IF(OR('Client Info'!J2798=Reference!$A$4,'Client Info'!J2798=Reference!$A$13,'Client Info'!J2798=Reference!$A$17,),5,0))))</f>
        <v>0</v>
      </c>
      <c r="E2798" s="19">
        <f>IF('Client Info'!O2798&lt;Reference!$E$5,0,IF(AND('Client Info'!O2798&gt;=Reference!$E$5,'Client Info'!O2798&lt;Reference!$E$6),5,IF(AND('Client Info'!O2798&gt;=Reference!$E$6,'Client Info'!O2798&lt;Reference!$E$7),15,IF(Reference!$E$7&lt;='Client Info'!O2798,25))))</f>
        <v>0</v>
      </c>
      <c r="F2798" s="19">
        <f>IF(OR('Client Info'!R2798=Reference!$B$4,'Client Info'!R2798=Reference!$B$5,'Client Info'!R2798=Reference!$B$6),25,0)</f>
        <v>0</v>
      </c>
      <c r="G2798" s="19">
        <f t="shared" si="45"/>
        <v>0</v>
      </c>
      <c r="H2798" s="19">
        <v>0</v>
      </c>
    </row>
    <row r="2799" spans="2:8" x14ac:dyDescent="0.35">
      <c r="B2799" s="19">
        <f>'Client Info'!A2799</f>
        <v>0</v>
      </c>
      <c r="C2799" s="19" t="str">
        <f>(IF('Client Info'!M2799="","",(IF(YEARFRAC('Client Info'!M2799,Reference!$C$4)&lt;1,0,IF(AND(YEARFRAC('Client Info'!M2799,Reference!$C$4)&gt;=1,YEARFRAC('Client Info'!M2799,Reference!$C$4)&lt;=3),5,IF(AND(YEARFRAC('Client Info'!M2799,Reference!$C$4)&gt;=4,YEARFRAC('Client Info'!M2799,Reference!$C$4)&lt;=7),15,IF(YEARFRAC('Client Info'!M2799,Reference!$C$4)&gt;=8,25,IF(YEARFRAC('Client Info'!M2799,Reference!$C$4)=YEARFRAC('Client Info'!M2799,Reference!$C$4),0,0))))))))</f>
        <v/>
      </c>
      <c r="D2799" s="19">
        <f>IF(OR('Client Info'!J2799=Reference!$A$7),0,IF(OR(Reference!$A$5='Client Info'!J2799, 'Client Info'!J2799=Reference!$A$19,'Client Info'!J2799=Reference!$A$23,'Client Info'!J2799=Reference!$A$12),25, IF(OR('Client Info'!J2799=Reference!$A$6, 'Client Info'!J2799=Reference!$A$16),15, IF(OR('Client Info'!J2799=Reference!$A$4,'Client Info'!J2799=Reference!$A$13,'Client Info'!J2799=Reference!$A$17,),5,0))))</f>
        <v>0</v>
      </c>
      <c r="E2799" s="19">
        <f>IF('Client Info'!O2799&lt;Reference!$E$5,0,IF(AND('Client Info'!O2799&gt;=Reference!$E$5,'Client Info'!O2799&lt;Reference!$E$6),5,IF(AND('Client Info'!O2799&gt;=Reference!$E$6,'Client Info'!O2799&lt;Reference!$E$7),15,IF(Reference!$E$7&lt;='Client Info'!O2799,25))))</f>
        <v>0</v>
      </c>
      <c r="F2799" s="19">
        <f>IF(OR('Client Info'!R2799=Reference!$B$4,'Client Info'!R2799=Reference!$B$5,'Client Info'!R2799=Reference!$B$6),25,0)</f>
        <v>0</v>
      </c>
      <c r="G2799" s="19">
        <f t="shared" si="45"/>
        <v>0</v>
      </c>
      <c r="H2799" s="19">
        <v>0</v>
      </c>
    </row>
    <row r="2800" spans="2:8" x14ac:dyDescent="0.35">
      <c r="B2800" s="19">
        <f>'Client Info'!A2800</f>
        <v>0</v>
      </c>
      <c r="C2800" s="19" t="str">
        <f>(IF('Client Info'!M2800="","",(IF(YEARFRAC('Client Info'!M2800,Reference!$C$4)&lt;1,0,IF(AND(YEARFRAC('Client Info'!M2800,Reference!$C$4)&gt;=1,YEARFRAC('Client Info'!M2800,Reference!$C$4)&lt;=3),5,IF(AND(YEARFRAC('Client Info'!M2800,Reference!$C$4)&gt;=4,YEARFRAC('Client Info'!M2800,Reference!$C$4)&lt;=7),15,IF(YEARFRAC('Client Info'!M2800,Reference!$C$4)&gt;=8,25,IF(YEARFRAC('Client Info'!M2800,Reference!$C$4)=YEARFRAC('Client Info'!M2800,Reference!$C$4),0,0))))))))</f>
        <v/>
      </c>
      <c r="D2800" s="19">
        <f>IF(OR('Client Info'!J2800=Reference!$A$7),0,IF(OR(Reference!$A$5='Client Info'!J2800, 'Client Info'!J2800=Reference!$A$19,'Client Info'!J2800=Reference!$A$23,'Client Info'!J2800=Reference!$A$12),25, IF(OR('Client Info'!J2800=Reference!$A$6, 'Client Info'!J2800=Reference!$A$16),15, IF(OR('Client Info'!J2800=Reference!$A$4,'Client Info'!J2800=Reference!$A$13,'Client Info'!J2800=Reference!$A$17,),5,0))))</f>
        <v>0</v>
      </c>
      <c r="E2800" s="19">
        <f>IF('Client Info'!O2800&lt;Reference!$E$5,0,IF(AND('Client Info'!O2800&gt;=Reference!$E$5,'Client Info'!O2800&lt;Reference!$E$6),5,IF(AND('Client Info'!O2800&gt;=Reference!$E$6,'Client Info'!O2800&lt;Reference!$E$7),15,IF(Reference!$E$7&lt;='Client Info'!O2800,25))))</f>
        <v>0</v>
      </c>
      <c r="F2800" s="19">
        <f>IF(OR('Client Info'!R2800=Reference!$B$4,'Client Info'!R2800=Reference!$B$5,'Client Info'!R2800=Reference!$B$6),25,0)</f>
        <v>0</v>
      </c>
      <c r="G2800" s="19">
        <f t="shared" si="45"/>
        <v>0</v>
      </c>
      <c r="H2800" s="19">
        <v>0</v>
      </c>
    </row>
    <row r="2801" spans="2:8" x14ac:dyDescent="0.35">
      <c r="B2801" s="19">
        <f>'Client Info'!A2801</f>
        <v>0</v>
      </c>
      <c r="C2801" s="19" t="str">
        <f>(IF('Client Info'!M2801="","",(IF(YEARFRAC('Client Info'!M2801,Reference!$C$4)&lt;1,0,IF(AND(YEARFRAC('Client Info'!M2801,Reference!$C$4)&gt;=1,YEARFRAC('Client Info'!M2801,Reference!$C$4)&lt;=3),5,IF(AND(YEARFRAC('Client Info'!M2801,Reference!$C$4)&gt;=4,YEARFRAC('Client Info'!M2801,Reference!$C$4)&lt;=7),15,IF(YEARFRAC('Client Info'!M2801,Reference!$C$4)&gt;=8,25,IF(YEARFRAC('Client Info'!M2801,Reference!$C$4)=YEARFRAC('Client Info'!M2801,Reference!$C$4),0,0))))))))</f>
        <v/>
      </c>
      <c r="D2801" s="19">
        <f>IF(OR('Client Info'!J2801=Reference!$A$7),0,IF(OR(Reference!$A$5='Client Info'!J2801, 'Client Info'!J2801=Reference!$A$19,'Client Info'!J2801=Reference!$A$23,'Client Info'!J2801=Reference!$A$12),25, IF(OR('Client Info'!J2801=Reference!$A$6, 'Client Info'!J2801=Reference!$A$16),15, IF(OR('Client Info'!J2801=Reference!$A$4,'Client Info'!J2801=Reference!$A$13,'Client Info'!J2801=Reference!$A$17,),5,0))))</f>
        <v>0</v>
      </c>
      <c r="E2801" s="19">
        <f>IF('Client Info'!O2801&lt;Reference!$E$5,0,IF(AND('Client Info'!O2801&gt;=Reference!$E$5,'Client Info'!O2801&lt;Reference!$E$6),5,IF(AND('Client Info'!O2801&gt;=Reference!$E$6,'Client Info'!O2801&lt;Reference!$E$7),15,IF(Reference!$E$7&lt;='Client Info'!O2801,25))))</f>
        <v>0</v>
      </c>
      <c r="F2801" s="19">
        <f>IF(OR('Client Info'!R2801=Reference!$B$4,'Client Info'!R2801=Reference!$B$5,'Client Info'!R2801=Reference!$B$6),25,0)</f>
        <v>0</v>
      </c>
      <c r="G2801" s="19">
        <f t="shared" si="45"/>
        <v>0</v>
      </c>
      <c r="H2801" s="19">
        <v>0</v>
      </c>
    </row>
    <row r="2802" spans="2:8" x14ac:dyDescent="0.35">
      <c r="B2802" s="19">
        <f>'Client Info'!A2802</f>
        <v>0</v>
      </c>
      <c r="C2802" s="19" t="str">
        <f>(IF('Client Info'!M2802="","",(IF(YEARFRAC('Client Info'!M2802,Reference!$C$4)&lt;1,0,IF(AND(YEARFRAC('Client Info'!M2802,Reference!$C$4)&gt;=1,YEARFRAC('Client Info'!M2802,Reference!$C$4)&lt;=3),5,IF(AND(YEARFRAC('Client Info'!M2802,Reference!$C$4)&gt;=4,YEARFRAC('Client Info'!M2802,Reference!$C$4)&lt;=7),15,IF(YEARFRAC('Client Info'!M2802,Reference!$C$4)&gt;=8,25,IF(YEARFRAC('Client Info'!M2802,Reference!$C$4)=YEARFRAC('Client Info'!M2802,Reference!$C$4),0,0))))))))</f>
        <v/>
      </c>
      <c r="D2802" s="19">
        <f>IF(OR('Client Info'!J2802=Reference!$A$7),0,IF(OR(Reference!$A$5='Client Info'!J2802, 'Client Info'!J2802=Reference!$A$19,'Client Info'!J2802=Reference!$A$23,'Client Info'!J2802=Reference!$A$12),25, IF(OR('Client Info'!J2802=Reference!$A$6, 'Client Info'!J2802=Reference!$A$16),15, IF(OR('Client Info'!J2802=Reference!$A$4,'Client Info'!J2802=Reference!$A$13,'Client Info'!J2802=Reference!$A$17,),5,0))))</f>
        <v>0</v>
      </c>
      <c r="E2802" s="19">
        <f>IF('Client Info'!O2802&lt;Reference!$E$5,0,IF(AND('Client Info'!O2802&gt;=Reference!$E$5,'Client Info'!O2802&lt;Reference!$E$6),5,IF(AND('Client Info'!O2802&gt;=Reference!$E$6,'Client Info'!O2802&lt;Reference!$E$7),15,IF(Reference!$E$7&lt;='Client Info'!O2802,25))))</f>
        <v>0</v>
      </c>
      <c r="F2802" s="19">
        <f>IF(OR('Client Info'!R2802=Reference!$B$4,'Client Info'!R2802=Reference!$B$5,'Client Info'!R2802=Reference!$B$6),25,0)</f>
        <v>0</v>
      </c>
      <c r="G2802" s="19">
        <f t="shared" si="45"/>
        <v>0</v>
      </c>
      <c r="H2802" s="19">
        <v>0</v>
      </c>
    </row>
    <row r="2803" spans="2:8" x14ac:dyDescent="0.35">
      <c r="B2803" s="19">
        <f>'Client Info'!A2803</f>
        <v>0</v>
      </c>
      <c r="C2803" s="19" t="str">
        <f>(IF('Client Info'!M2803="","",(IF(YEARFRAC('Client Info'!M2803,Reference!$C$4)&lt;1,0,IF(AND(YEARFRAC('Client Info'!M2803,Reference!$C$4)&gt;=1,YEARFRAC('Client Info'!M2803,Reference!$C$4)&lt;=3),5,IF(AND(YEARFRAC('Client Info'!M2803,Reference!$C$4)&gt;=4,YEARFRAC('Client Info'!M2803,Reference!$C$4)&lt;=7),15,IF(YEARFRAC('Client Info'!M2803,Reference!$C$4)&gt;=8,25,IF(YEARFRAC('Client Info'!M2803,Reference!$C$4)=YEARFRAC('Client Info'!M2803,Reference!$C$4),0,0))))))))</f>
        <v/>
      </c>
      <c r="D2803" s="19">
        <f>IF(OR('Client Info'!J2803=Reference!$A$7),0,IF(OR(Reference!$A$5='Client Info'!J2803, 'Client Info'!J2803=Reference!$A$19,'Client Info'!J2803=Reference!$A$23,'Client Info'!J2803=Reference!$A$12),25, IF(OR('Client Info'!J2803=Reference!$A$6, 'Client Info'!J2803=Reference!$A$16),15, IF(OR('Client Info'!J2803=Reference!$A$4,'Client Info'!J2803=Reference!$A$13,'Client Info'!J2803=Reference!$A$17,),5,0))))</f>
        <v>0</v>
      </c>
      <c r="E2803" s="19">
        <f>IF('Client Info'!O2803&lt;Reference!$E$5,0,IF(AND('Client Info'!O2803&gt;=Reference!$E$5,'Client Info'!O2803&lt;Reference!$E$6),5,IF(AND('Client Info'!O2803&gt;=Reference!$E$6,'Client Info'!O2803&lt;Reference!$E$7),15,IF(Reference!$E$7&lt;='Client Info'!O2803,25))))</f>
        <v>0</v>
      </c>
      <c r="F2803" s="19">
        <f>IF(OR('Client Info'!R2803=Reference!$B$4,'Client Info'!R2803=Reference!$B$5,'Client Info'!R2803=Reference!$B$6),25,0)</f>
        <v>0</v>
      </c>
      <c r="G2803" s="19">
        <f t="shared" si="45"/>
        <v>0</v>
      </c>
      <c r="H2803" s="19">
        <v>0</v>
      </c>
    </row>
    <row r="2804" spans="2:8" x14ac:dyDescent="0.35">
      <c r="B2804" s="19">
        <f>'Client Info'!A2804</f>
        <v>0</v>
      </c>
      <c r="C2804" s="19" t="str">
        <f>(IF('Client Info'!M2804="","",(IF(YEARFRAC('Client Info'!M2804,Reference!$C$4)&lt;1,0,IF(AND(YEARFRAC('Client Info'!M2804,Reference!$C$4)&gt;=1,YEARFRAC('Client Info'!M2804,Reference!$C$4)&lt;=3),5,IF(AND(YEARFRAC('Client Info'!M2804,Reference!$C$4)&gt;=4,YEARFRAC('Client Info'!M2804,Reference!$C$4)&lt;=7),15,IF(YEARFRAC('Client Info'!M2804,Reference!$C$4)&gt;=8,25,IF(YEARFRAC('Client Info'!M2804,Reference!$C$4)=YEARFRAC('Client Info'!M2804,Reference!$C$4),0,0))))))))</f>
        <v/>
      </c>
      <c r="D2804" s="19">
        <f>IF(OR('Client Info'!J2804=Reference!$A$7),0,IF(OR(Reference!$A$5='Client Info'!J2804, 'Client Info'!J2804=Reference!$A$19,'Client Info'!J2804=Reference!$A$23,'Client Info'!J2804=Reference!$A$12),25, IF(OR('Client Info'!J2804=Reference!$A$6, 'Client Info'!J2804=Reference!$A$16),15, IF(OR('Client Info'!J2804=Reference!$A$4,'Client Info'!J2804=Reference!$A$13,'Client Info'!J2804=Reference!$A$17,),5,0))))</f>
        <v>0</v>
      </c>
      <c r="E2804" s="19">
        <f>IF('Client Info'!O2804&lt;Reference!$E$5,0,IF(AND('Client Info'!O2804&gt;=Reference!$E$5,'Client Info'!O2804&lt;Reference!$E$6),5,IF(AND('Client Info'!O2804&gt;=Reference!$E$6,'Client Info'!O2804&lt;Reference!$E$7),15,IF(Reference!$E$7&lt;='Client Info'!O2804,25))))</f>
        <v>0</v>
      </c>
      <c r="F2804" s="19">
        <f>IF(OR('Client Info'!R2804=Reference!$B$4,'Client Info'!R2804=Reference!$B$5,'Client Info'!R2804=Reference!$B$6),25,0)</f>
        <v>0</v>
      </c>
      <c r="G2804" s="19">
        <f t="shared" si="45"/>
        <v>0</v>
      </c>
      <c r="H2804" s="19">
        <v>0</v>
      </c>
    </row>
    <row r="2805" spans="2:8" x14ac:dyDescent="0.35">
      <c r="B2805" s="19">
        <f>'Client Info'!A2805</f>
        <v>0</v>
      </c>
      <c r="C2805" s="19" t="str">
        <f>(IF('Client Info'!M2805="","",(IF(YEARFRAC('Client Info'!M2805,Reference!$C$4)&lt;1,0,IF(AND(YEARFRAC('Client Info'!M2805,Reference!$C$4)&gt;=1,YEARFRAC('Client Info'!M2805,Reference!$C$4)&lt;=3),5,IF(AND(YEARFRAC('Client Info'!M2805,Reference!$C$4)&gt;=4,YEARFRAC('Client Info'!M2805,Reference!$C$4)&lt;=7),15,IF(YEARFRAC('Client Info'!M2805,Reference!$C$4)&gt;=8,25,IF(YEARFRAC('Client Info'!M2805,Reference!$C$4)=YEARFRAC('Client Info'!M2805,Reference!$C$4),0,0))))))))</f>
        <v/>
      </c>
      <c r="D2805" s="19">
        <f>IF(OR('Client Info'!J2805=Reference!$A$7),0,IF(OR(Reference!$A$5='Client Info'!J2805, 'Client Info'!J2805=Reference!$A$19,'Client Info'!J2805=Reference!$A$23,'Client Info'!J2805=Reference!$A$12),25, IF(OR('Client Info'!J2805=Reference!$A$6, 'Client Info'!J2805=Reference!$A$16),15, IF(OR('Client Info'!J2805=Reference!$A$4,'Client Info'!J2805=Reference!$A$13,'Client Info'!J2805=Reference!$A$17,),5,0))))</f>
        <v>0</v>
      </c>
      <c r="E2805" s="19">
        <f>IF('Client Info'!O2805&lt;Reference!$E$5,0,IF(AND('Client Info'!O2805&gt;=Reference!$E$5,'Client Info'!O2805&lt;Reference!$E$6),5,IF(AND('Client Info'!O2805&gt;=Reference!$E$6,'Client Info'!O2805&lt;Reference!$E$7),15,IF(Reference!$E$7&lt;='Client Info'!O2805,25))))</f>
        <v>0</v>
      </c>
      <c r="F2805" s="19">
        <f>IF(OR('Client Info'!R2805=Reference!$B$4,'Client Info'!R2805=Reference!$B$5,'Client Info'!R2805=Reference!$B$6),25,0)</f>
        <v>0</v>
      </c>
      <c r="G2805" s="19">
        <f t="shared" si="45"/>
        <v>0</v>
      </c>
      <c r="H2805" s="19">
        <v>0</v>
      </c>
    </row>
    <row r="2806" spans="2:8" x14ac:dyDescent="0.35">
      <c r="B2806" s="19">
        <f>'Client Info'!A2806</f>
        <v>0</v>
      </c>
      <c r="C2806" s="19" t="str">
        <f>(IF('Client Info'!M2806="","",(IF(YEARFRAC('Client Info'!M2806,Reference!$C$4)&lt;1,0,IF(AND(YEARFRAC('Client Info'!M2806,Reference!$C$4)&gt;=1,YEARFRAC('Client Info'!M2806,Reference!$C$4)&lt;=3),5,IF(AND(YEARFRAC('Client Info'!M2806,Reference!$C$4)&gt;=4,YEARFRAC('Client Info'!M2806,Reference!$C$4)&lt;=7),15,IF(YEARFRAC('Client Info'!M2806,Reference!$C$4)&gt;=8,25,IF(YEARFRAC('Client Info'!M2806,Reference!$C$4)=YEARFRAC('Client Info'!M2806,Reference!$C$4),0,0))))))))</f>
        <v/>
      </c>
      <c r="D2806" s="19">
        <f>IF(OR('Client Info'!J2806=Reference!$A$7),0,IF(OR(Reference!$A$5='Client Info'!J2806, 'Client Info'!J2806=Reference!$A$19,'Client Info'!J2806=Reference!$A$23,'Client Info'!J2806=Reference!$A$12),25, IF(OR('Client Info'!J2806=Reference!$A$6, 'Client Info'!J2806=Reference!$A$16),15, IF(OR('Client Info'!J2806=Reference!$A$4,'Client Info'!J2806=Reference!$A$13,'Client Info'!J2806=Reference!$A$17,),5,0))))</f>
        <v>0</v>
      </c>
      <c r="E2806" s="19">
        <f>IF('Client Info'!O2806&lt;Reference!$E$5,0,IF(AND('Client Info'!O2806&gt;=Reference!$E$5,'Client Info'!O2806&lt;Reference!$E$6),5,IF(AND('Client Info'!O2806&gt;=Reference!$E$6,'Client Info'!O2806&lt;Reference!$E$7),15,IF(Reference!$E$7&lt;='Client Info'!O2806,25))))</f>
        <v>0</v>
      </c>
      <c r="F2806" s="19">
        <f>IF(OR('Client Info'!R2806=Reference!$B$4,'Client Info'!R2806=Reference!$B$5,'Client Info'!R2806=Reference!$B$6),25,0)</f>
        <v>0</v>
      </c>
      <c r="G2806" s="19">
        <f t="shared" si="45"/>
        <v>0</v>
      </c>
      <c r="H2806" s="19">
        <v>0</v>
      </c>
    </row>
    <row r="2807" spans="2:8" x14ac:dyDescent="0.35">
      <c r="B2807" s="19">
        <f>'Client Info'!A2807</f>
        <v>0</v>
      </c>
      <c r="C2807" s="19" t="str">
        <f>(IF('Client Info'!M2807="","",(IF(YEARFRAC('Client Info'!M2807,Reference!$C$4)&lt;1,0,IF(AND(YEARFRAC('Client Info'!M2807,Reference!$C$4)&gt;=1,YEARFRAC('Client Info'!M2807,Reference!$C$4)&lt;=3),5,IF(AND(YEARFRAC('Client Info'!M2807,Reference!$C$4)&gt;=4,YEARFRAC('Client Info'!M2807,Reference!$C$4)&lt;=7),15,IF(YEARFRAC('Client Info'!M2807,Reference!$C$4)&gt;=8,25,IF(YEARFRAC('Client Info'!M2807,Reference!$C$4)=YEARFRAC('Client Info'!M2807,Reference!$C$4),0,0))))))))</f>
        <v/>
      </c>
      <c r="D2807" s="19">
        <f>IF(OR('Client Info'!J2807=Reference!$A$7),0,IF(OR(Reference!$A$5='Client Info'!J2807, 'Client Info'!J2807=Reference!$A$19,'Client Info'!J2807=Reference!$A$23,'Client Info'!J2807=Reference!$A$12),25, IF(OR('Client Info'!J2807=Reference!$A$6, 'Client Info'!J2807=Reference!$A$16),15, IF(OR('Client Info'!J2807=Reference!$A$4,'Client Info'!J2807=Reference!$A$13,'Client Info'!J2807=Reference!$A$17,),5,0))))</f>
        <v>0</v>
      </c>
      <c r="E2807" s="19">
        <f>IF('Client Info'!O2807&lt;Reference!$E$5,0,IF(AND('Client Info'!O2807&gt;=Reference!$E$5,'Client Info'!O2807&lt;Reference!$E$6),5,IF(AND('Client Info'!O2807&gt;=Reference!$E$6,'Client Info'!O2807&lt;Reference!$E$7),15,IF(Reference!$E$7&lt;='Client Info'!O2807,25))))</f>
        <v>0</v>
      </c>
      <c r="F2807" s="19">
        <f>IF(OR('Client Info'!R2807=Reference!$B$4,'Client Info'!R2807=Reference!$B$5,'Client Info'!R2807=Reference!$B$6),25,0)</f>
        <v>0</v>
      </c>
      <c r="G2807" s="19">
        <f t="shared" si="45"/>
        <v>0</v>
      </c>
      <c r="H2807" s="19">
        <v>0</v>
      </c>
    </row>
    <row r="2808" spans="2:8" x14ac:dyDescent="0.35">
      <c r="B2808" s="19">
        <f>'Client Info'!A2808</f>
        <v>0</v>
      </c>
      <c r="C2808" s="19" t="str">
        <f>(IF('Client Info'!M2808="","",(IF(YEARFRAC('Client Info'!M2808,Reference!$C$4)&lt;1,0,IF(AND(YEARFRAC('Client Info'!M2808,Reference!$C$4)&gt;=1,YEARFRAC('Client Info'!M2808,Reference!$C$4)&lt;=3),5,IF(AND(YEARFRAC('Client Info'!M2808,Reference!$C$4)&gt;=4,YEARFRAC('Client Info'!M2808,Reference!$C$4)&lt;=7),15,IF(YEARFRAC('Client Info'!M2808,Reference!$C$4)&gt;=8,25,IF(YEARFRAC('Client Info'!M2808,Reference!$C$4)=YEARFRAC('Client Info'!M2808,Reference!$C$4),0,0))))))))</f>
        <v/>
      </c>
      <c r="D2808" s="19">
        <f>IF(OR('Client Info'!J2808=Reference!$A$7),0,IF(OR(Reference!$A$5='Client Info'!J2808, 'Client Info'!J2808=Reference!$A$19,'Client Info'!J2808=Reference!$A$23,'Client Info'!J2808=Reference!$A$12),25, IF(OR('Client Info'!J2808=Reference!$A$6, 'Client Info'!J2808=Reference!$A$16),15, IF(OR('Client Info'!J2808=Reference!$A$4,'Client Info'!J2808=Reference!$A$13,'Client Info'!J2808=Reference!$A$17,),5,0))))</f>
        <v>0</v>
      </c>
      <c r="E2808" s="19">
        <f>IF('Client Info'!O2808&lt;Reference!$E$5,0,IF(AND('Client Info'!O2808&gt;=Reference!$E$5,'Client Info'!O2808&lt;Reference!$E$6),5,IF(AND('Client Info'!O2808&gt;=Reference!$E$6,'Client Info'!O2808&lt;Reference!$E$7),15,IF(Reference!$E$7&lt;='Client Info'!O2808,25))))</f>
        <v>0</v>
      </c>
      <c r="F2808" s="19">
        <f>IF(OR('Client Info'!R2808=Reference!$B$4,'Client Info'!R2808=Reference!$B$5,'Client Info'!R2808=Reference!$B$6),25,0)</f>
        <v>0</v>
      </c>
      <c r="G2808" s="19">
        <f t="shared" si="45"/>
        <v>0</v>
      </c>
      <c r="H2808" s="19">
        <v>0</v>
      </c>
    </row>
    <row r="2809" spans="2:8" x14ac:dyDescent="0.35">
      <c r="B2809" s="19">
        <f>'Client Info'!A2809</f>
        <v>0</v>
      </c>
      <c r="C2809" s="19" t="str">
        <f>(IF('Client Info'!M2809="","",(IF(YEARFRAC('Client Info'!M2809,Reference!$C$4)&lt;1,0,IF(AND(YEARFRAC('Client Info'!M2809,Reference!$C$4)&gt;=1,YEARFRAC('Client Info'!M2809,Reference!$C$4)&lt;=3),5,IF(AND(YEARFRAC('Client Info'!M2809,Reference!$C$4)&gt;=4,YEARFRAC('Client Info'!M2809,Reference!$C$4)&lt;=7),15,IF(YEARFRAC('Client Info'!M2809,Reference!$C$4)&gt;=8,25,IF(YEARFRAC('Client Info'!M2809,Reference!$C$4)=YEARFRAC('Client Info'!M2809,Reference!$C$4),0,0))))))))</f>
        <v/>
      </c>
      <c r="D2809" s="19">
        <f>IF(OR('Client Info'!J2809=Reference!$A$7),0,IF(OR(Reference!$A$5='Client Info'!J2809, 'Client Info'!J2809=Reference!$A$19,'Client Info'!J2809=Reference!$A$23,'Client Info'!J2809=Reference!$A$12),25, IF(OR('Client Info'!J2809=Reference!$A$6, 'Client Info'!J2809=Reference!$A$16),15, IF(OR('Client Info'!J2809=Reference!$A$4,'Client Info'!J2809=Reference!$A$13,'Client Info'!J2809=Reference!$A$17,),5,0))))</f>
        <v>0</v>
      </c>
      <c r="E2809" s="19">
        <f>IF('Client Info'!O2809&lt;Reference!$E$5,0,IF(AND('Client Info'!O2809&gt;=Reference!$E$5,'Client Info'!O2809&lt;Reference!$E$6),5,IF(AND('Client Info'!O2809&gt;=Reference!$E$6,'Client Info'!O2809&lt;Reference!$E$7),15,IF(Reference!$E$7&lt;='Client Info'!O2809,25))))</f>
        <v>0</v>
      </c>
      <c r="F2809" s="19">
        <f>IF(OR('Client Info'!R2809=Reference!$B$4,'Client Info'!R2809=Reference!$B$5,'Client Info'!R2809=Reference!$B$6),25,0)</f>
        <v>0</v>
      </c>
      <c r="G2809" s="19">
        <f t="shared" si="45"/>
        <v>0</v>
      </c>
      <c r="H2809" s="19">
        <v>0</v>
      </c>
    </row>
    <row r="2810" spans="2:8" x14ac:dyDescent="0.35">
      <c r="B2810" s="19">
        <f>'Client Info'!A2810</f>
        <v>0</v>
      </c>
      <c r="C2810" s="19" t="str">
        <f>(IF('Client Info'!M2810="","",(IF(YEARFRAC('Client Info'!M2810,Reference!$C$4)&lt;1,0,IF(AND(YEARFRAC('Client Info'!M2810,Reference!$C$4)&gt;=1,YEARFRAC('Client Info'!M2810,Reference!$C$4)&lt;=3),5,IF(AND(YEARFRAC('Client Info'!M2810,Reference!$C$4)&gt;=4,YEARFRAC('Client Info'!M2810,Reference!$C$4)&lt;=7),15,IF(YEARFRAC('Client Info'!M2810,Reference!$C$4)&gt;=8,25,IF(YEARFRAC('Client Info'!M2810,Reference!$C$4)=YEARFRAC('Client Info'!M2810,Reference!$C$4),0,0))))))))</f>
        <v/>
      </c>
      <c r="D2810" s="19">
        <f>IF(OR('Client Info'!J2810=Reference!$A$7),0,IF(OR(Reference!$A$5='Client Info'!J2810, 'Client Info'!J2810=Reference!$A$19,'Client Info'!J2810=Reference!$A$23,'Client Info'!J2810=Reference!$A$12),25, IF(OR('Client Info'!J2810=Reference!$A$6, 'Client Info'!J2810=Reference!$A$16),15, IF(OR('Client Info'!J2810=Reference!$A$4,'Client Info'!J2810=Reference!$A$13,'Client Info'!J2810=Reference!$A$17,),5,0))))</f>
        <v>0</v>
      </c>
      <c r="E2810" s="19">
        <f>IF('Client Info'!O2810&lt;Reference!$E$5,0,IF(AND('Client Info'!O2810&gt;=Reference!$E$5,'Client Info'!O2810&lt;Reference!$E$6),5,IF(AND('Client Info'!O2810&gt;=Reference!$E$6,'Client Info'!O2810&lt;Reference!$E$7),15,IF(Reference!$E$7&lt;='Client Info'!O2810,25))))</f>
        <v>0</v>
      </c>
      <c r="F2810" s="19">
        <f>IF(OR('Client Info'!R2810=Reference!$B$4,'Client Info'!R2810=Reference!$B$5,'Client Info'!R2810=Reference!$B$6),25,0)</f>
        <v>0</v>
      </c>
      <c r="G2810" s="19">
        <f t="shared" si="45"/>
        <v>0</v>
      </c>
      <c r="H2810" s="19">
        <v>0</v>
      </c>
    </row>
    <row r="2811" spans="2:8" x14ac:dyDescent="0.35">
      <c r="B2811" s="19">
        <f>'Client Info'!A2811</f>
        <v>0</v>
      </c>
      <c r="C2811" s="19" t="str">
        <f>(IF('Client Info'!M2811="","",(IF(YEARFRAC('Client Info'!M2811,Reference!$C$4)&lt;1,0,IF(AND(YEARFRAC('Client Info'!M2811,Reference!$C$4)&gt;=1,YEARFRAC('Client Info'!M2811,Reference!$C$4)&lt;=3),5,IF(AND(YEARFRAC('Client Info'!M2811,Reference!$C$4)&gt;=4,YEARFRAC('Client Info'!M2811,Reference!$C$4)&lt;=7),15,IF(YEARFRAC('Client Info'!M2811,Reference!$C$4)&gt;=8,25,IF(YEARFRAC('Client Info'!M2811,Reference!$C$4)=YEARFRAC('Client Info'!M2811,Reference!$C$4),0,0))))))))</f>
        <v/>
      </c>
      <c r="D2811" s="19">
        <f>IF(OR('Client Info'!J2811=Reference!$A$7),0,IF(OR(Reference!$A$5='Client Info'!J2811, 'Client Info'!J2811=Reference!$A$19,'Client Info'!J2811=Reference!$A$23,'Client Info'!J2811=Reference!$A$12),25, IF(OR('Client Info'!J2811=Reference!$A$6, 'Client Info'!J2811=Reference!$A$16),15, IF(OR('Client Info'!J2811=Reference!$A$4,'Client Info'!J2811=Reference!$A$13,'Client Info'!J2811=Reference!$A$17,),5,0))))</f>
        <v>0</v>
      </c>
      <c r="E2811" s="19">
        <f>IF('Client Info'!O2811&lt;Reference!$E$5,0,IF(AND('Client Info'!O2811&gt;=Reference!$E$5,'Client Info'!O2811&lt;Reference!$E$6),5,IF(AND('Client Info'!O2811&gt;=Reference!$E$6,'Client Info'!O2811&lt;Reference!$E$7),15,IF(Reference!$E$7&lt;='Client Info'!O2811,25))))</f>
        <v>0</v>
      </c>
      <c r="F2811" s="19">
        <f>IF(OR('Client Info'!R2811=Reference!$B$4,'Client Info'!R2811=Reference!$B$5,'Client Info'!R2811=Reference!$B$6),25,0)</f>
        <v>0</v>
      </c>
      <c r="G2811" s="19">
        <f t="shared" si="45"/>
        <v>0</v>
      </c>
      <c r="H2811" s="19">
        <v>0</v>
      </c>
    </row>
    <row r="2812" spans="2:8" x14ac:dyDescent="0.35">
      <c r="B2812" s="19">
        <f>'Client Info'!A2812</f>
        <v>0</v>
      </c>
      <c r="C2812" s="19" t="str">
        <f>(IF('Client Info'!M2812="","",(IF(YEARFRAC('Client Info'!M2812,Reference!$C$4)&lt;1,0,IF(AND(YEARFRAC('Client Info'!M2812,Reference!$C$4)&gt;=1,YEARFRAC('Client Info'!M2812,Reference!$C$4)&lt;=3),5,IF(AND(YEARFRAC('Client Info'!M2812,Reference!$C$4)&gt;=4,YEARFRAC('Client Info'!M2812,Reference!$C$4)&lt;=7),15,IF(YEARFRAC('Client Info'!M2812,Reference!$C$4)&gt;=8,25,IF(YEARFRAC('Client Info'!M2812,Reference!$C$4)=YEARFRAC('Client Info'!M2812,Reference!$C$4),0,0))))))))</f>
        <v/>
      </c>
      <c r="D2812" s="19">
        <f>IF(OR('Client Info'!J2812=Reference!$A$7),0,IF(OR(Reference!$A$5='Client Info'!J2812, 'Client Info'!J2812=Reference!$A$19,'Client Info'!J2812=Reference!$A$23,'Client Info'!J2812=Reference!$A$12),25, IF(OR('Client Info'!J2812=Reference!$A$6, 'Client Info'!J2812=Reference!$A$16),15, IF(OR('Client Info'!J2812=Reference!$A$4,'Client Info'!J2812=Reference!$A$13,'Client Info'!J2812=Reference!$A$17,),5,0))))</f>
        <v>0</v>
      </c>
      <c r="E2812" s="19">
        <f>IF('Client Info'!O2812&lt;Reference!$E$5,0,IF(AND('Client Info'!O2812&gt;=Reference!$E$5,'Client Info'!O2812&lt;Reference!$E$6),5,IF(AND('Client Info'!O2812&gt;=Reference!$E$6,'Client Info'!O2812&lt;Reference!$E$7),15,IF(Reference!$E$7&lt;='Client Info'!O2812,25))))</f>
        <v>0</v>
      </c>
      <c r="F2812" s="19">
        <f>IF(OR('Client Info'!R2812=Reference!$B$4,'Client Info'!R2812=Reference!$B$5,'Client Info'!R2812=Reference!$B$6),25,0)</f>
        <v>0</v>
      </c>
      <c r="G2812" s="19">
        <f t="shared" si="45"/>
        <v>0</v>
      </c>
      <c r="H2812" s="19">
        <v>0</v>
      </c>
    </row>
    <row r="2813" spans="2:8" x14ac:dyDescent="0.35">
      <c r="B2813" s="19">
        <f>'Client Info'!A2813</f>
        <v>0</v>
      </c>
      <c r="C2813" s="19" t="str">
        <f>(IF('Client Info'!M2813="","",(IF(YEARFRAC('Client Info'!M2813,Reference!$C$4)&lt;1,0,IF(AND(YEARFRAC('Client Info'!M2813,Reference!$C$4)&gt;=1,YEARFRAC('Client Info'!M2813,Reference!$C$4)&lt;=3),5,IF(AND(YEARFRAC('Client Info'!M2813,Reference!$C$4)&gt;=4,YEARFRAC('Client Info'!M2813,Reference!$C$4)&lt;=7),15,IF(YEARFRAC('Client Info'!M2813,Reference!$C$4)&gt;=8,25,IF(YEARFRAC('Client Info'!M2813,Reference!$C$4)=YEARFRAC('Client Info'!M2813,Reference!$C$4),0,0))))))))</f>
        <v/>
      </c>
      <c r="D2813" s="19">
        <f>IF(OR('Client Info'!J2813=Reference!$A$7),0,IF(OR(Reference!$A$5='Client Info'!J2813, 'Client Info'!J2813=Reference!$A$19,'Client Info'!J2813=Reference!$A$23,'Client Info'!J2813=Reference!$A$12),25, IF(OR('Client Info'!J2813=Reference!$A$6, 'Client Info'!J2813=Reference!$A$16),15, IF(OR('Client Info'!J2813=Reference!$A$4,'Client Info'!J2813=Reference!$A$13,'Client Info'!J2813=Reference!$A$17,),5,0))))</f>
        <v>0</v>
      </c>
      <c r="E2813" s="19">
        <f>IF('Client Info'!O2813&lt;Reference!$E$5,0,IF(AND('Client Info'!O2813&gt;=Reference!$E$5,'Client Info'!O2813&lt;Reference!$E$6),5,IF(AND('Client Info'!O2813&gt;=Reference!$E$6,'Client Info'!O2813&lt;Reference!$E$7),15,IF(Reference!$E$7&lt;='Client Info'!O2813,25))))</f>
        <v>0</v>
      </c>
      <c r="F2813" s="19">
        <f>IF(OR('Client Info'!R2813=Reference!$B$4,'Client Info'!R2813=Reference!$B$5,'Client Info'!R2813=Reference!$B$6),25,0)</f>
        <v>0</v>
      </c>
      <c r="G2813" s="19">
        <f t="shared" si="45"/>
        <v>0</v>
      </c>
      <c r="H2813" s="19">
        <v>0</v>
      </c>
    </row>
    <row r="2814" spans="2:8" x14ac:dyDescent="0.35">
      <c r="B2814" s="19">
        <f>'Client Info'!A2814</f>
        <v>0</v>
      </c>
      <c r="C2814" s="19" t="str">
        <f>(IF('Client Info'!M2814="","",(IF(YEARFRAC('Client Info'!M2814,Reference!$C$4)&lt;1,0,IF(AND(YEARFRAC('Client Info'!M2814,Reference!$C$4)&gt;=1,YEARFRAC('Client Info'!M2814,Reference!$C$4)&lt;=3),5,IF(AND(YEARFRAC('Client Info'!M2814,Reference!$C$4)&gt;=4,YEARFRAC('Client Info'!M2814,Reference!$C$4)&lt;=7),15,IF(YEARFRAC('Client Info'!M2814,Reference!$C$4)&gt;=8,25,IF(YEARFRAC('Client Info'!M2814,Reference!$C$4)=YEARFRAC('Client Info'!M2814,Reference!$C$4),0,0))))))))</f>
        <v/>
      </c>
      <c r="D2814" s="19">
        <f>IF(OR('Client Info'!J2814=Reference!$A$7),0,IF(OR(Reference!$A$5='Client Info'!J2814, 'Client Info'!J2814=Reference!$A$19,'Client Info'!J2814=Reference!$A$23,'Client Info'!J2814=Reference!$A$12),25, IF(OR('Client Info'!J2814=Reference!$A$6, 'Client Info'!J2814=Reference!$A$16),15, IF(OR('Client Info'!J2814=Reference!$A$4,'Client Info'!J2814=Reference!$A$13,'Client Info'!J2814=Reference!$A$17,),5,0))))</f>
        <v>0</v>
      </c>
      <c r="E2814" s="19">
        <f>IF('Client Info'!O2814&lt;Reference!$E$5,0,IF(AND('Client Info'!O2814&gt;=Reference!$E$5,'Client Info'!O2814&lt;Reference!$E$6),5,IF(AND('Client Info'!O2814&gt;=Reference!$E$6,'Client Info'!O2814&lt;Reference!$E$7),15,IF(Reference!$E$7&lt;='Client Info'!O2814,25))))</f>
        <v>0</v>
      </c>
      <c r="F2814" s="19">
        <f>IF(OR('Client Info'!R2814=Reference!$B$4,'Client Info'!R2814=Reference!$B$5,'Client Info'!R2814=Reference!$B$6),25,0)</f>
        <v>0</v>
      </c>
      <c r="G2814" s="19">
        <f t="shared" si="45"/>
        <v>0</v>
      </c>
      <c r="H2814" s="19">
        <v>0</v>
      </c>
    </row>
    <row r="2815" spans="2:8" x14ac:dyDescent="0.35">
      <c r="B2815" s="19">
        <f>'Client Info'!A2815</f>
        <v>0</v>
      </c>
      <c r="C2815" s="19" t="str">
        <f>(IF('Client Info'!M2815="","",(IF(YEARFRAC('Client Info'!M2815,Reference!$C$4)&lt;1,0,IF(AND(YEARFRAC('Client Info'!M2815,Reference!$C$4)&gt;=1,YEARFRAC('Client Info'!M2815,Reference!$C$4)&lt;=3),5,IF(AND(YEARFRAC('Client Info'!M2815,Reference!$C$4)&gt;=4,YEARFRAC('Client Info'!M2815,Reference!$C$4)&lt;=7),15,IF(YEARFRAC('Client Info'!M2815,Reference!$C$4)&gt;=8,25,IF(YEARFRAC('Client Info'!M2815,Reference!$C$4)=YEARFRAC('Client Info'!M2815,Reference!$C$4),0,0))))))))</f>
        <v/>
      </c>
      <c r="D2815" s="19">
        <f>IF(OR('Client Info'!J2815=Reference!$A$7),0,IF(OR(Reference!$A$5='Client Info'!J2815, 'Client Info'!J2815=Reference!$A$19,'Client Info'!J2815=Reference!$A$23,'Client Info'!J2815=Reference!$A$12),25, IF(OR('Client Info'!J2815=Reference!$A$6, 'Client Info'!J2815=Reference!$A$16),15, IF(OR('Client Info'!J2815=Reference!$A$4,'Client Info'!J2815=Reference!$A$13,'Client Info'!J2815=Reference!$A$17,),5,0))))</f>
        <v>0</v>
      </c>
      <c r="E2815" s="19">
        <f>IF('Client Info'!O2815&lt;Reference!$E$5,0,IF(AND('Client Info'!O2815&gt;=Reference!$E$5,'Client Info'!O2815&lt;Reference!$E$6),5,IF(AND('Client Info'!O2815&gt;=Reference!$E$6,'Client Info'!O2815&lt;Reference!$E$7),15,IF(Reference!$E$7&lt;='Client Info'!O2815,25))))</f>
        <v>0</v>
      </c>
      <c r="F2815" s="19">
        <f>IF(OR('Client Info'!R2815=Reference!$B$4,'Client Info'!R2815=Reference!$B$5,'Client Info'!R2815=Reference!$B$6),25,0)</f>
        <v>0</v>
      </c>
      <c r="G2815" s="19">
        <f t="shared" si="45"/>
        <v>0</v>
      </c>
      <c r="H2815" s="19">
        <v>0</v>
      </c>
    </row>
    <row r="2816" spans="2:8" x14ac:dyDescent="0.35">
      <c r="B2816" s="19">
        <f>'Client Info'!A2816</f>
        <v>0</v>
      </c>
      <c r="C2816" s="19" t="str">
        <f>(IF('Client Info'!M2816="","",(IF(YEARFRAC('Client Info'!M2816,Reference!$C$4)&lt;1,0,IF(AND(YEARFRAC('Client Info'!M2816,Reference!$C$4)&gt;=1,YEARFRAC('Client Info'!M2816,Reference!$C$4)&lt;=3),5,IF(AND(YEARFRAC('Client Info'!M2816,Reference!$C$4)&gt;=4,YEARFRAC('Client Info'!M2816,Reference!$C$4)&lt;=7),15,IF(YEARFRAC('Client Info'!M2816,Reference!$C$4)&gt;=8,25,IF(YEARFRAC('Client Info'!M2816,Reference!$C$4)=YEARFRAC('Client Info'!M2816,Reference!$C$4),0,0))))))))</f>
        <v/>
      </c>
      <c r="D2816" s="19">
        <f>IF(OR('Client Info'!J2816=Reference!$A$7),0,IF(OR(Reference!$A$5='Client Info'!J2816, 'Client Info'!J2816=Reference!$A$19,'Client Info'!J2816=Reference!$A$23,'Client Info'!J2816=Reference!$A$12),25, IF(OR('Client Info'!J2816=Reference!$A$6, 'Client Info'!J2816=Reference!$A$16),15, IF(OR('Client Info'!J2816=Reference!$A$4,'Client Info'!J2816=Reference!$A$13,'Client Info'!J2816=Reference!$A$17,),5,0))))</f>
        <v>0</v>
      </c>
      <c r="E2816" s="19">
        <f>IF('Client Info'!O2816&lt;Reference!$E$5,0,IF(AND('Client Info'!O2816&gt;=Reference!$E$5,'Client Info'!O2816&lt;Reference!$E$6),5,IF(AND('Client Info'!O2816&gt;=Reference!$E$6,'Client Info'!O2816&lt;Reference!$E$7),15,IF(Reference!$E$7&lt;='Client Info'!O2816,25))))</f>
        <v>0</v>
      </c>
      <c r="F2816" s="19">
        <f>IF(OR('Client Info'!R2816=Reference!$B$4,'Client Info'!R2816=Reference!$B$5,'Client Info'!R2816=Reference!$B$6),25,0)</f>
        <v>0</v>
      </c>
      <c r="G2816" s="19">
        <f t="shared" si="45"/>
        <v>0</v>
      </c>
      <c r="H2816" s="19">
        <v>0</v>
      </c>
    </row>
    <row r="2817" spans="2:8" x14ac:dyDescent="0.35">
      <c r="B2817" s="19">
        <f>'Client Info'!A2817</f>
        <v>0</v>
      </c>
      <c r="C2817" s="19" t="str">
        <f>(IF('Client Info'!M2817="","",(IF(YEARFRAC('Client Info'!M2817,Reference!$C$4)&lt;1,0,IF(AND(YEARFRAC('Client Info'!M2817,Reference!$C$4)&gt;=1,YEARFRAC('Client Info'!M2817,Reference!$C$4)&lt;=3),5,IF(AND(YEARFRAC('Client Info'!M2817,Reference!$C$4)&gt;=4,YEARFRAC('Client Info'!M2817,Reference!$C$4)&lt;=7),15,IF(YEARFRAC('Client Info'!M2817,Reference!$C$4)&gt;=8,25,IF(YEARFRAC('Client Info'!M2817,Reference!$C$4)=YEARFRAC('Client Info'!M2817,Reference!$C$4),0,0))))))))</f>
        <v/>
      </c>
      <c r="D2817" s="19">
        <f>IF(OR('Client Info'!J2817=Reference!$A$7),0,IF(OR(Reference!$A$5='Client Info'!J2817, 'Client Info'!J2817=Reference!$A$19,'Client Info'!J2817=Reference!$A$23,'Client Info'!J2817=Reference!$A$12),25, IF(OR('Client Info'!J2817=Reference!$A$6, 'Client Info'!J2817=Reference!$A$16),15, IF(OR('Client Info'!J2817=Reference!$A$4,'Client Info'!J2817=Reference!$A$13,'Client Info'!J2817=Reference!$A$17,),5,0))))</f>
        <v>0</v>
      </c>
      <c r="E2817" s="19">
        <f>IF('Client Info'!O2817&lt;Reference!$E$5,0,IF(AND('Client Info'!O2817&gt;=Reference!$E$5,'Client Info'!O2817&lt;Reference!$E$6),5,IF(AND('Client Info'!O2817&gt;=Reference!$E$6,'Client Info'!O2817&lt;Reference!$E$7),15,IF(Reference!$E$7&lt;='Client Info'!O2817,25))))</f>
        <v>0</v>
      </c>
      <c r="F2817" s="19">
        <f>IF(OR('Client Info'!R2817=Reference!$B$4,'Client Info'!R2817=Reference!$B$5,'Client Info'!R2817=Reference!$B$6),25,0)</f>
        <v>0</v>
      </c>
      <c r="G2817" s="19">
        <f t="shared" si="45"/>
        <v>0</v>
      </c>
      <c r="H2817" s="19">
        <v>0</v>
      </c>
    </row>
    <row r="2818" spans="2:8" x14ac:dyDescent="0.35">
      <c r="B2818" s="19">
        <f>'Client Info'!A2818</f>
        <v>0</v>
      </c>
      <c r="C2818" s="19" t="str">
        <f>(IF('Client Info'!M2818="","",(IF(YEARFRAC('Client Info'!M2818,Reference!$C$4)&lt;1,0,IF(AND(YEARFRAC('Client Info'!M2818,Reference!$C$4)&gt;=1,YEARFRAC('Client Info'!M2818,Reference!$C$4)&lt;=3),5,IF(AND(YEARFRAC('Client Info'!M2818,Reference!$C$4)&gt;=4,YEARFRAC('Client Info'!M2818,Reference!$C$4)&lt;=7),15,IF(YEARFRAC('Client Info'!M2818,Reference!$C$4)&gt;=8,25,IF(YEARFRAC('Client Info'!M2818,Reference!$C$4)=YEARFRAC('Client Info'!M2818,Reference!$C$4),0,0))))))))</f>
        <v/>
      </c>
      <c r="D2818" s="19">
        <f>IF(OR('Client Info'!J2818=Reference!$A$7),0,IF(OR(Reference!$A$5='Client Info'!J2818, 'Client Info'!J2818=Reference!$A$19,'Client Info'!J2818=Reference!$A$23,'Client Info'!J2818=Reference!$A$12),25, IF(OR('Client Info'!J2818=Reference!$A$6, 'Client Info'!J2818=Reference!$A$16),15, IF(OR('Client Info'!J2818=Reference!$A$4,'Client Info'!J2818=Reference!$A$13,'Client Info'!J2818=Reference!$A$17,),5,0))))</f>
        <v>0</v>
      </c>
      <c r="E2818" s="19">
        <f>IF('Client Info'!O2818&lt;Reference!$E$5,0,IF(AND('Client Info'!O2818&gt;=Reference!$E$5,'Client Info'!O2818&lt;Reference!$E$6),5,IF(AND('Client Info'!O2818&gt;=Reference!$E$6,'Client Info'!O2818&lt;Reference!$E$7),15,IF(Reference!$E$7&lt;='Client Info'!O2818,25))))</f>
        <v>0</v>
      </c>
      <c r="F2818" s="19">
        <f>IF(OR('Client Info'!R2818=Reference!$B$4,'Client Info'!R2818=Reference!$B$5,'Client Info'!R2818=Reference!$B$6),25,0)</f>
        <v>0</v>
      </c>
      <c r="G2818" s="19">
        <f t="shared" si="45"/>
        <v>0</v>
      </c>
      <c r="H2818" s="19">
        <v>0</v>
      </c>
    </row>
    <row r="2819" spans="2:8" x14ac:dyDescent="0.35">
      <c r="B2819" s="19">
        <f>'Client Info'!A2819</f>
        <v>0</v>
      </c>
      <c r="C2819" s="19" t="str">
        <f>(IF('Client Info'!M2819="","",(IF(YEARFRAC('Client Info'!M2819,Reference!$C$4)&lt;1,0,IF(AND(YEARFRAC('Client Info'!M2819,Reference!$C$4)&gt;=1,YEARFRAC('Client Info'!M2819,Reference!$C$4)&lt;=3),5,IF(AND(YEARFRAC('Client Info'!M2819,Reference!$C$4)&gt;=4,YEARFRAC('Client Info'!M2819,Reference!$C$4)&lt;=7),15,IF(YEARFRAC('Client Info'!M2819,Reference!$C$4)&gt;=8,25,IF(YEARFRAC('Client Info'!M2819,Reference!$C$4)=YEARFRAC('Client Info'!M2819,Reference!$C$4),0,0))))))))</f>
        <v/>
      </c>
      <c r="D2819" s="19">
        <f>IF(OR('Client Info'!J2819=Reference!$A$7),0,IF(OR(Reference!$A$5='Client Info'!J2819, 'Client Info'!J2819=Reference!$A$19,'Client Info'!J2819=Reference!$A$23,'Client Info'!J2819=Reference!$A$12),25, IF(OR('Client Info'!J2819=Reference!$A$6, 'Client Info'!J2819=Reference!$A$16),15, IF(OR('Client Info'!J2819=Reference!$A$4,'Client Info'!J2819=Reference!$A$13,'Client Info'!J2819=Reference!$A$17,),5,0))))</f>
        <v>0</v>
      </c>
      <c r="E2819" s="19">
        <f>IF('Client Info'!O2819&lt;Reference!$E$5,0,IF(AND('Client Info'!O2819&gt;=Reference!$E$5,'Client Info'!O2819&lt;Reference!$E$6),5,IF(AND('Client Info'!O2819&gt;=Reference!$E$6,'Client Info'!O2819&lt;Reference!$E$7),15,IF(Reference!$E$7&lt;='Client Info'!O2819,25))))</f>
        <v>0</v>
      </c>
      <c r="F2819" s="19">
        <f>IF(OR('Client Info'!R2819=Reference!$B$4,'Client Info'!R2819=Reference!$B$5,'Client Info'!R2819=Reference!$B$6),25,0)</f>
        <v>0</v>
      </c>
      <c r="G2819" s="19">
        <f t="shared" si="45"/>
        <v>0</v>
      </c>
      <c r="H2819" s="19">
        <v>0</v>
      </c>
    </row>
    <row r="2820" spans="2:8" x14ac:dyDescent="0.35">
      <c r="B2820" s="19">
        <f>'Client Info'!A2820</f>
        <v>0</v>
      </c>
      <c r="C2820" s="19" t="str">
        <f>(IF('Client Info'!M2820="","",(IF(YEARFRAC('Client Info'!M2820,Reference!$C$4)&lt;1,0,IF(AND(YEARFRAC('Client Info'!M2820,Reference!$C$4)&gt;=1,YEARFRAC('Client Info'!M2820,Reference!$C$4)&lt;=3),5,IF(AND(YEARFRAC('Client Info'!M2820,Reference!$C$4)&gt;=4,YEARFRAC('Client Info'!M2820,Reference!$C$4)&lt;=7),15,IF(YEARFRAC('Client Info'!M2820,Reference!$C$4)&gt;=8,25,IF(YEARFRAC('Client Info'!M2820,Reference!$C$4)=YEARFRAC('Client Info'!M2820,Reference!$C$4),0,0))))))))</f>
        <v/>
      </c>
      <c r="D2820" s="19">
        <f>IF(OR('Client Info'!J2820=Reference!$A$7),0,IF(OR(Reference!$A$5='Client Info'!J2820, 'Client Info'!J2820=Reference!$A$19,'Client Info'!J2820=Reference!$A$23,'Client Info'!J2820=Reference!$A$12),25, IF(OR('Client Info'!J2820=Reference!$A$6, 'Client Info'!J2820=Reference!$A$16),15, IF(OR('Client Info'!J2820=Reference!$A$4,'Client Info'!J2820=Reference!$A$13,'Client Info'!J2820=Reference!$A$17,),5,0))))</f>
        <v>0</v>
      </c>
      <c r="E2820" s="19">
        <f>IF('Client Info'!O2820&lt;Reference!$E$5,0,IF(AND('Client Info'!O2820&gt;=Reference!$E$5,'Client Info'!O2820&lt;Reference!$E$6),5,IF(AND('Client Info'!O2820&gt;=Reference!$E$6,'Client Info'!O2820&lt;Reference!$E$7),15,IF(Reference!$E$7&lt;='Client Info'!O2820,25))))</f>
        <v>0</v>
      </c>
      <c r="F2820" s="19">
        <f>IF(OR('Client Info'!R2820=Reference!$B$4,'Client Info'!R2820=Reference!$B$5,'Client Info'!R2820=Reference!$B$6),25,0)</f>
        <v>0</v>
      </c>
      <c r="G2820" s="19">
        <f t="shared" si="45"/>
        <v>0</v>
      </c>
      <c r="H2820" s="19">
        <v>0</v>
      </c>
    </row>
    <row r="2821" spans="2:8" x14ac:dyDescent="0.35">
      <c r="B2821" s="19">
        <f>'Client Info'!A2821</f>
        <v>0</v>
      </c>
      <c r="C2821" s="19" t="str">
        <f>(IF('Client Info'!M2821="","",(IF(YEARFRAC('Client Info'!M2821,Reference!$C$4)&lt;1,0,IF(AND(YEARFRAC('Client Info'!M2821,Reference!$C$4)&gt;=1,YEARFRAC('Client Info'!M2821,Reference!$C$4)&lt;=3),5,IF(AND(YEARFRAC('Client Info'!M2821,Reference!$C$4)&gt;=4,YEARFRAC('Client Info'!M2821,Reference!$C$4)&lt;=7),15,IF(YEARFRAC('Client Info'!M2821,Reference!$C$4)&gt;=8,25,IF(YEARFRAC('Client Info'!M2821,Reference!$C$4)=YEARFRAC('Client Info'!M2821,Reference!$C$4),0,0))))))))</f>
        <v/>
      </c>
      <c r="D2821" s="19">
        <f>IF(OR('Client Info'!J2821=Reference!$A$7),0,IF(OR(Reference!$A$5='Client Info'!J2821, 'Client Info'!J2821=Reference!$A$19,'Client Info'!J2821=Reference!$A$23,'Client Info'!J2821=Reference!$A$12),25, IF(OR('Client Info'!J2821=Reference!$A$6, 'Client Info'!J2821=Reference!$A$16),15, IF(OR('Client Info'!J2821=Reference!$A$4,'Client Info'!J2821=Reference!$A$13,'Client Info'!J2821=Reference!$A$17,),5,0))))</f>
        <v>0</v>
      </c>
      <c r="E2821" s="19">
        <f>IF('Client Info'!O2821&lt;Reference!$E$5,0,IF(AND('Client Info'!O2821&gt;=Reference!$E$5,'Client Info'!O2821&lt;Reference!$E$6),5,IF(AND('Client Info'!O2821&gt;=Reference!$E$6,'Client Info'!O2821&lt;Reference!$E$7),15,IF(Reference!$E$7&lt;='Client Info'!O2821,25))))</f>
        <v>0</v>
      </c>
      <c r="F2821" s="19">
        <f>IF(OR('Client Info'!R2821=Reference!$B$4,'Client Info'!R2821=Reference!$B$5,'Client Info'!R2821=Reference!$B$6),25,0)</f>
        <v>0</v>
      </c>
      <c r="G2821" s="19">
        <f t="shared" si="45"/>
        <v>0</v>
      </c>
      <c r="H2821" s="19">
        <v>0</v>
      </c>
    </row>
    <row r="2822" spans="2:8" x14ac:dyDescent="0.35">
      <c r="B2822" s="19">
        <f>'Client Info'!A2822</f>
        <v>0</v>
      </c>
      <c r="C2822" s="19" t="str">
        <f>(IF('Client Info'!M2822="","",(IF(YEARFRAC('Client Info'!M2822,Reference!$C$4)&lt;1,0,IF(AND(YEARFRAC('Client Info'!M2822,Reference!$C$4)&gt;=1,YEARFRAC('Client Info'!M2822,Reference!$C$4)&lt;=3),5,IF(AND(YEARFRAC('Client Info'!M2822,Reference!$C$4)&gt;=4,YEARFRAC('Client Info'!M2822,Reference!$C$4)&lt;=7),15,IF(YEARFRAC('Client Info'!M2822,Reference!$C$4)&gt;=8,25,IF(YEARFRAC('Client Info'!M2822,Reference!$C$4)=YEARFRAC('Client Info'!M2822,Reference!$C$4),0,0))))))))</f>
        <v/>
      </c>
      <c r="D2822" s="19">
        <f>IF(OR('Client Info'!J2822=Reference!$A$7),0,IF(OR(Reference!$A$5='Client Info'!J2822, 'Client Info'!J2822=Reference!$A$19,'Client Info'!J2822=Reference!$A$23,'Client Info'!J2822=Reference!$A$12),25, IF(OR('Client Info'!J2822=Reference!$A$6, 'Client Info'!J2822=Reference!$A$16),15, IF(OR('Client Info'!J2822=Reference!$A$4,'Client Info'!J2822=Reference!$A$13,'Client Info'!J2822=Reference!$A$17,),5,0))))</f>
        <v>0</v>
      </c>
      <c r="E2822" s="19">
        <f>IF('Client Info'!O2822&lt;Reference!$E$5,0,IF(AND('Client Info'!O2822&gt;=Reference!$E$5,'Client Info'!O2822&lt;Reference!$E$6),5,IF(AND('Client Info'!O2822&gt;=Reference!$E$6,'Client Info'!O2822&lt;Reference!$E$7),15,IF(Reference!$E$7&lt;='Client Info'!O2822,25))))</f>
        <v>0</v>
      </c>
      <c r="F2822" s="19">
        <f>IF(OR('Client Info'!R2822=Reference!$B$4,'Client Info'!R2822=Reference!$B$5,'Client Info'!R2822=Reference!$B$6),25,0)</f>
        <v>0</v>
      </c>
      <c r="G2822" s="19">
        <f t="shared" si="45"/>
        <v>0</v>
      </c>
      <c r="H2822" s="19">
        <v>0</v>
      </c>
    </row>
    <row r="2823" spans="2:8" x14ac:dyDescent="0.35">
      <c r="B2823" s="19">
        <f>'Client Info'!A2823</f>
        <v>0</v>
      </c>
      <c r="C2823" s="19" t="str">
        <f>(IF('Client Info'!M2823="","",(IF(YEARFRAC('Client Info'!M2823,Reference!$C$4)&lt;1,0,IF(AND(YEARFRAC('Client Info'!M2823,Reference!$C$4)&gt;=1,YEARFRAC('Client Info'!M2823,Reference!$C$4)&lt;=3),5,IF(AND(YEARFRAC('Client Info'!M2823,Reference!$C$4)&gt;=4,YEARFRAC('Client Info'!M2823,Reference!$C$4)&lt;=7),15,IF(YEARFRAC('Client Info'!M2823,Reference!$C$4)&gt;=8,25,IF(YEARFRAC('Client Info'!M2823,Reference!$C$4)=YEARFRAC('Client Info'!M2823,Reference!$C$4),0,0))))))))</f>
        <v/>
      </c>
      <c r="D2823" s="19">
        <f>IF(OR('Client Info'!J2823=Reference!$A$7),0,IF(OR(Reference!$A$5='Client Info'!J2823, 'Client Info'!J2823=Reference!$A$19,'Client Info'!J2823=Reference!$A$23,'Client Info'!J2823=Reference!$A$12),25, IF(OR('Client Info'!J2823=Reference!$A$6, 'Client Info'!J2823=Reference!$A$16),15, IF(OR('Client Info'!J2823=Reference!$A$4,'Client Info'!J2823=Reference!$A$13,'Client Info'!J2823=Reference!$A$17,),5,0))))</f>
        <v>0</v>
      </c>
      <c r="E2823" s="19">
        <f>IF('Client Info'!O2823&lt;Reference!$E$5,0,IF(AND('Client Info'!O2823&gt;=Reference!$E$5,'Client Info'!O2823&lt;Reference!$E$6),5,IF(AND('Client Info'!O2823&gt;=Reference!$E$6,'Client Info'!O2823&lt;Reference!$E$7),15,IF(Reference!$E$7&lt;='Client Info'!O2823,25))))</f>
        <v>0</v>
      </c>
      <c r="F2823" s="19">
        <f>IF(OR('Client Info'!R2823=Reference!$B$4,'Client Info'!R2823=Reference!$B$5,'Client Info'!R2823=Reference!$B$6),25,0)</f>
        <v>0</v>
      </c>
      <c r="G2823" s="19">
        <f t="shared" si="45"/>
        <v>0</v>
      </c>
      <c r="H2823" s="19">
        <v>0</v>
      </c>
    </row>
    <row r="2824" spans="2:8" x14ac:dyDescent="0.35">
      <c r="B2824" s="19">
        <f>'Client Info'!A2824</f>
        <v>0</v>
      </c>
      <c r="C2824" s="19" t="str">
        <f>(IF('Client Info'!M2824="","",(IF(YEARFRAC('Client Info'!M2824,Reference!$C$4)&lt;1,0,IF(AND(YEARFRAC('Client Info'!M2824,Reference!$C$4)&gt;=1,YEARFRAC('Client Info'!M2824,Reference!$C$4)&lt;=3),5,IF(AND(YEARFRAC('Client Info'!M2824,Reference!$C$4)&gt;=4,YEARFRAC('Client Info'!M2824,Reference!$C$4)&lt;=7),15,IF(YEARFRAC('Client Info'!M2824,Reference!$C$4)&gt;=8,25,IF(YEARFRAC('Client Info'!M2824,Reference!$C$4)=YEARFRAC('Client Info'!M2824,Reference!$C$4),0,0))))))))</f>
        <v/>
      </c>
      <c r="D2824" s="19">
        <f>IF(OR('Client Info'!J2824=Reference!$A$7),0,IF(OR(Reference!$A$5='Client Info'!J2824, 'Client Info'!J2824=Reference!$A$19,'Client Info'!J2824=Reference!$A$23,'Client Info'!J2824=Reference!$A$12),25, IF(OR('Client Info'!J2824=Reference!$A$6, 'Client Info'!J2824=Reference!$A$16),15, IF(OR('Client Info'!J2824=Reference!$A$4,'Client Info'!J2824=Reference!$A$13,'Client Info'!J2824=Reference!$A$17,),5,0))))</f>
        <v>0</v>
      </c>
      <c r="E2824" s="19">
        <f>IF('Client Info'!O2824&lt;Reference!$E$5,0,IF(AND('Client Info'!O2824&gt;=Reference!$E$5,'Client Info'!O2824&lt;Reference!$E$6),5,IF(AND('Client Info'!O2824&gt;=Reference!$E$6,'Client Info'!O2824&lt;Reference!$E$7),15,IF(Reference!$E$7&lt;='Client Info'!O2824,25))))</f>
        <v>0</v>
      </c>
      <c r="F2824" s="19">
        <f>IF(OR('Client Info'!R2824=Reference!$B$4,'Client Info'!R2824=Reference!$B$5,'Client Info'!R2824=Reference!$B$6),25,0)</f>
        <v>0</v>
      </c>
      <c r="G2824" s="19">
        <f t="shared" si="45"/>
        <v>0</v>
      </c>
      <c r="H2824" s="19">
        <v>0</v>
      </c>
    </row>
    <row r="2825" spans="2:8" x14ac:dyDescent="0.35">
      <c r="B2825" s="19">
        <f>'Client Info'!A2825</f>
        <v>0</v>
      </c>
      <c r="C2825" s="19" t="str">
        <f>(IF('Client Info'!M2825="","",(IF(YEARFRAC('Client Info'!M2825,Reference!$C$4)&lt;1,0,IF(AND(YEARFRAC('Client Info'!M2825,Reference!$C$4)&gt;=1,YEARFRAC('Client Info'!M2825,Reference!$C$4)&lt;=3),5,IF(AND(YEARFRAC('Client Info'!M2825,Reference!$C$4)&gt;=4,YEARFRAC('Client Info'!M2825,Reference!$C$4)&lt;=7),15,IF(YEARFRAC('Client Info'!M2825,Reference!$C$4)&gt;=8,25,IF(YEARFRAC('Client Info'!M2825,Reference!$C$4)=YEARFRAC('Client Info'!M2825,Reference!$C$4),0,0))))))))</f>
        <v/>
      </c>
      <c r="D2825" s="19">
        <f>IF(OR('Client Info'!J2825=Reference!$A$7),0,IF(OR(Reference!$A$5='Client Info'!J2825, 'Client Info'!J2825=Reference!$A$19,'Client Info'!J2825=Reference!$A$23,'Client Info'!J2825=Reference!$A$12),25, IF(OR('Client Info'!J2825=Reference!$A$6, 'Client Info'!J2825=Reference!$A$16),15, IF(OR('Client Info'!J2825=Reference!$A$4,'Client Info'!J2825=Reference!$A$13,'Client Info'!J2825=Reference!$A$17,),5,0))))</f>
        <v>0</v>
      </c>
      <c r="E2825" s="19">
        <f>IF('Client Info'!O2825&lt;Reference!$E$5,0,IF(AND('Client Info'!O2825&gt;=Reference!$E$5,'Client Info'!O2825&lt;Reference!$E$6),5,IF(AND('Client Info'!O2825&gt;=Reference!$E$6,'Client Info'!O2825&lt;Reference!$E$7),15,IF(Reference!$E$7&lt;='Client Info'!O2825,25))))</f>
        <v>0</v>
      </c>
      <c r="F2825" s="19">
        <f>IF(OR('Client Info'!R2825=Reference!$B$4,'Client Info'!R2825=Reference!$B$5,'Client Info'!R2825=Reference!$B$6),25,0)</f>
        <v>0</v>
      </c>
      <c r="G2825" s="19">
        <f t="shared" si="45"/>
        <v>0</v>
      </c>
      <c r="H2825" s="19">
        <v>0</v>
      </c>
    </row>
    <row r="2826" spans="2:8" x14ac:dyDescent="0.35">
      <c r="B2826" s="19">
        <f>'Client Info'!A2826</f>
        <v>0</v>
      </c>
      <c r="C2826" s="19" t="str">
        <f>(IF('Client Info'!M2826="","",(IF(YEARFRAC('Client Info'!M2826,Reference!$C$4)&lt;1,0,IF(AND(YEARFRAC('Client Info'!M2826,Reference!$C$4)&gt;=1,YEARFRAC('Client Info'!M2826,Reference!$C$4)&lt;=3),5,IF(AND(YEARFRAC('Client Info'!M2826,Reference!$C$4)&gt;=4,YEARFRAC('Client Info'!M2826,Reference!$C$4)&lt;=7),15,IF(YEARFRAC('Client Info'!M2826,Reference!$C$4)&gt;=8,25,IF(YEARFRAC('Client Info'!M2826,Reference!$C$4)=YEARFRAC('Client Info'!M2826,Reference!$C$4),0,0))))))))</f>
        <v/>
      </c>
      <c r="D2826" s="19">
        <f>IF(OR('Client Info'!J2826=Reference!$A$7),0,IF(OR(Reference!$A$5='Client Info'!J2826, 'Client Info'!J2826=Reference!$A$19,'Client Info'!J2826=Reference!$A$23,'Client Info'!J2826=Reference!$A$12),25, IF(OR('Client Info'!J2826=Reference!$A$6, 'Client Info'!J2826=Reference!$A$16),15, IF(OR('Client Info'!J2826=Reference!$A$4,'Client Info'!J2826=Reference!$A$13,'Client Info'!J2826=Reference!$A$17,),5,0))))</f>
        <v>0</v>
      </c>
      <c r="E2826" s="19">
        <f>IF('Client Info'!O2826&lt;Reference!$E$5,0,IF(AND('Client Info'!O2826&gt;=Reference!$E$5,'Client Info'!O2826&lt;Reference!$E$6),5,IF(AND('Client Info'!O2826&gt;=Reference!$E$6,'Client Info'!O2826&lt;Reference!$E$7),15,IF(Reference!$E$7&lt;='Client Info'!O2826,25))))</f>
        <v>0</v>
      </c>
      <c r="F2826" s="19">
        <f>IF(OR('Client Info'!R2826=Reference!$B$4,'Client Info'!R2826=Reference!$B$5,'Client Info'!R2826=Reference!$B$6),25,0)</f>
        <v>0</v>
      </c>
      <c r="G2826" s="19">
        <f t="shared" si="45"/>
        <v>0</v>
      </c>
      <c r="H2826" s="19">
        <v>0</v>
      </c>
    </row>
    <row r="2827" spans="2:8" x14ac:dyDescent="0.35">
      <c r="B2827" s="19">
        <f>'Client Info'!A2827</f>
        <v>0</v>
      </c>
      <c r="C2827" s="19" t="str">
        <f>(IF('Client Info'!M2827="","",(IF(YEARFRAC('Client Info'!M2827,Reference!$C$4)&lt;1,0,IF(AND(YEARFRAC('Client Info'!M2827,Reference!$C$4)&gt;=1,YEARFRAC('Client Info'!M2827,Reference!$C$4)&lt;=3),5,IF(AND(YEARFRAC('Client Info'!M2827,Reference!$C$4)&gt;=4,YEARFRAC('Client Info'!M2827,Reference!$C$4)&lt;=7),15,IF(YEARFRAC('Client Info'!M2827,Reference!$C$4)&gt;=8,25,IF(YEARFRAC('Client Info'!M2827,Reference!$C$4)=YEARFRAC('Client Info'!M2827,Reference!$C$4),0,0))))))))</f>
        <v/>
      </c>
      <c r="D2827" s="19">
        <f>IF(OR('Client Info'!J2827=Reference!$A$7),0,IF(OR(Reference!$A$5='Client Info'!J2827, 'Client Info'!J2827=Reference!$A$19,'Client Info'!J2827=Reference!$A$23,'Client Info'!J2827=Reference!$A$12),25, IF(OR('Client Info'!J2827=Reference!$A$6, 'Client Info'!J2827=Reference!$A$16),15, IF(OR('Client Info'!J2827=Reference!$A$4,'Client Info'!J2827=Reference!$A$13,'Client Info'!J2827=Reference!$A$17,),5,0))))</f>
        <v>0</v>
      </c>
      <c r="E2827" s="19">
        <f>IF('Client Info'!O2827&lt;Reference!$E$5,0,IF(AND('Client Info'!O2827&gt;=Reference!$E$5,'Client Info'!O2827&lt;Reference!$E$6),5,IF(AND('Client Info'!O2827&gt;=Reference!$E$6,'Client Info'!O2827&lt;Reference!$E$7),15,IF(Reference!$E$7&lt;='Client Info'!O2827,25))))</f>
        <v>0</v>
      </c>
      <c r="F2827" s="19">
        <f>IF(OR('Client Info'!R2827=Reference!$B$4,'Client Info'!R2827=Reference!$B$5,'Client Info'!R2827=Reference!$B$6),25,0)</f>
        <v>0</v>
      </c>
      <c r="G2827" s="19">
        <f t="shared" si="45"/>
        <v>0</v>
      </c>
      <c r="H2827" s="19">
        <v>0</v>
      </c>
    </row>
    <row r="2828" spans="2:8" x14ac:dyDescent="0.35">
      <c r="B2828" s="19">
        <f>'Client Info'!A2828</f>
        <v>0</v>
      </c>
      <c r="C2828" s="19" t="str">
        <f>(IF('Client Info'!M2828="","",(IF(YEARFRAC('Client Info'!M2828,Reference!$C$4)&lt;1,0,IF(AND(YEARFRAC('Client Info'!M2828,Reference!$C$4)&gt;=1,YEARFRAC('Client Info'!M2828,Reference!$C$4)&lt;=3),5,IF(AND(YEARFRAC('Client Info'!M2828,Reference!$C$4)&gt;=4,YEARFRAC('Client Info'!M2828,Reference!$C$4)&lt;=7),15,IF(YEARFRAC('Client Info'!M2828,Reference!$C$4)&gt;=8,25,IF(YEARFRAC('Client Info'!M2828,Reference!$C$4)=YEARFRAC('Client Info'!M2828,Reference!$C$4),0,0))))))))</f>
        <v/>
      </c>
      <c r="D2828" s="19">
        <f>IF(OR('Client Info'!J2828=Reference!$A$7),0,IF(OR(Reference!$A$5='Client Info'!J2828, 'Client Info'!J2828=Reference!$A$19,'Client Info'!J2828=Reference!$A$23,'Client Info'!J2828=Reference!$A$12),25, IF(OR('Client Info'!J2828=Reference!$A$6, 'Client Info'!J2828=Reference!$A$16),15, IF(OR('Client Info'!J2828=Reference!$A$4,'Client Info'!J2828=Reference!$A$13,'Client Info'!J2828=Reference!$A$17,),5,0))))</f>
        <v>0</v>
      </c>
      <c r="E2828" s="19">
        <f>IF('Client Info'!O2828&lt;Reference!$E$5,0,IF(AND('Client Info'!O2828&gt;=Reference!$E$5,'Client Info'!O2828&lt;Reference!$E$6),5,IF(AND('Client Info'!O2828&gt;=Reference!$E$6,'Client Info'!O2828&lt;Reference!$E$7),15,IF(Reference!$E$7&lt;='Client Info'!O2828,25))))</f>
        <v>0</v>
      </c>
      <c r="F2828" s="19">
        <f>IF(OR('Client Info'!R2828=Reference!$B$4,'Client Info'!R2828=Reference!$B$5,'Client Info'!R2828=Reference!$B$6),25,0)</f>
        <v>0</v>
      </c>
      <c r="G2828" s="19">
        <f t="shared" si="45"/>
        <v>0</v>
      </c>
      <c r="H2828" s="19">
        <v>0</v>
      </c>
    </row>
    <row r="2829" spans="2:8" x14ac:dyDescent="0.35">
      <c r="B2829" s="19">
        <f>'Client Info'!A2829</f>
        <v>0</v>
      </c>
      <c r="C2829" s="19" t="str">
        <f>(IF('Client Info'!M2829="","",(IF(YEARFRAC('Client Info'!M2829,Reference!$C$4)&lt;1,0,IF(AND(YEARFRAC('Client Info'!M2829,Reference!$C$4)&gt;=1,YEARFRAC('Client Info'!M2829,Reference!$C$4)&lt;=3),5,IF(AND(YEARFRAC('Client Info'!M2829,Reference!$C$4)&gt;=4,YEARFRAC('Client Info'!M2829,Reference!$C$4)&lt;=7),15,IF(YEARFRAC('Client Info'!M2829,Reference!$C$4)&gt;=8,25,IF(YEARFRAC('Client Info'!M2829,Reference!$C$4)=YEARFRAC('Client Info'!M2829,Reference!$C$4),0,0))))))))</f>
        <v/>
      </c>
      <c r="D2829" s="19">
        <f>IF(OR('Client Info'!J2829=Reference!$A$7),0,IF(OR(Reference!$A$5='Client Info'!J2829, 'Client Info'!J2829=Reference!$A$19,'Client Info'!J2829=Reference!$A$23,'Client Info'!J2829=Reference!$A$12),25, IF(OR('Client Info'!J2829=Reference!$A$6, 'Client Info'!J2829=Reference!$A$16),15, IF(OR('Client Info'!J2829=Reference!$A$4,'Client Info'!J2829=Reference!$A$13,'Client Info'!J2829=Reference!$A$17,),5,0))))</f>
        <v>0</v>
      </c>
      <c r="E2829" s="19">
        <f>IF('Client Info'!O2829&lt;Reference!$E$5,0,IF(AND('Client Info'!O2829&gt;=Reference!$E$5,'Client Info'!O2829&lt;Reference!$E$6),5,IF(AND('Client Info'!O2829&gt;=Reference!$E$6,'Client Info'!O2829&lt;Reference!$E$7),15,IF(Reference!$E$7&lt;='Client Info'!O2829,25))))</f>
        <v>0</v>
      </c>
      <c r="F2829" s="19">
        <f>IF(OR('Client Info'!R2829=Reference!$B$4,'Client Info'!R2829=Reference!$B$5,'Client Info'!R2829=Reference!$B$6),25,0)</f>
        <v>0</v>
      </c>
      <c r="G2829" s="19">
        <f t="shared" si="45"/>
        <v>0</v>
      </c>
      <c r="H2829" s="19">
        <v>0</v>
      </c>
    </row>
    <row r="2830" spans="2:8" x14ac:dyDescent="0.35">
      <c r="B2830" s="19">
        <f>'Client Info'!A2830</f>
        <v>0</v>
      </c>
      <c r="C2830" s="19" t="str">
        <f>(IF('Client Info'!M2830="","",(IF(YEARFRAC('Client Info'!M2830,Reference!$C$4)&lt;1,0,IF(AND(YEARFRAC('Client Info'!M2830,Reference!$C$4)&gt;=1,YEARFRAC('Client Info'!M2830,Reference!$C$4)&lt;=3),5,IF(AND(YEARFRAC('Client Info'!M2830,Reference!$C$4)&gt;=4,YEARFRAC('Client Info'!M2830,Reference!$C$4)&lt;=7),15,IF(YEARFRAC('Client Info'!M2830,Reference!$C$4)&gt;=8,25,IF(YEARFRAC('Client Info'!M2830,Reference!$C$4)=YEARFRAC('Client Info'!M2830,Reference!$C$4),0,0))))))))</f>
        <v/>
      </c>
      <c r="D2830" s="19">
        <f>IF(OR('Client Info'!J2830=Reference!$A$7),0,IF(OR(Reference!$A$5='Client Info'!J2830, 'Client Info'!J2830=Reference!$A$19,'Client Info'!J2830=Reference!$A$23,'Client Info'!J2830=Reference!$A$12),25, IF(OR('Client Info'!J2830=Reference!$A$6, 'Client Info'!J2830=Reference!$A$16),15, IF(OR('Client Info'!J2830=Reference!$A$4,'Client Info'!J2830=Reference!$A$13,'Client Info'!J2830=Reference!$A$17,),5,0))))</f>
        <v>0</v>
      </c>
      <c r="E2830" s="19">
        <f>IF('Client Info'!O2830&lt;Reference!$E$5,0,IF(AND('Client Info'!O2830&gt;=Reference!$E$5,'Client Info'!O2830&lt;Reference!$E$6),5,IF(AND('Client Info'!O2830&gt;=Reference!$E$6,'Client Info'!O2830&lt;Reference!$E$7),15,IF(Reference!$E$7&lt;='Client Info'!O2830,25))))</f>
        <v>0</v>
      </c>
      <c r="F2830" s="19">
        <f>IF(OR('Client Info'!R2830=Reference!$B$4,'Client Info'!R2830=Reference!$B$5,'Client Info'!R2830=Reference!$B$6),25,0)</f>
        <v>0</v>
      </c>
      <c r="G2830" s="19">
        <f t="shared" si="45"/>
        <v>0</v>
      </c>
      <c r="H2830" s="19">
        <v>0</v>
      </c>
    </row>
    <row r="2831" spans="2:8" x14ac:dyDescent="0.35">
      <c r="B2831" s="19">
        <f>'Client Info'!A2831</f>
        <v>0</v>
      </c>
      <c r="C2831" s="19" t="str">
        <f>(IF('Client Info'!M2831="","",(IF(YEARFRAC('Client Info'!M2831,Reference!$C$4)&lt;1,0,IF(AND(YEARFRAC('Client Info'!M2831,Reference!$C$4)&gt;=1,YEARFRAC('Client Info'!M2831,Reference!$C$4)&lt;=3),5,IF(AND(YEARFRAC('Client Info'!M2831,Reference!$C$4)&gt;=4,YEARFRAC('Client Info'!M2831,Reference!$C$4)&lt;=7),15,IF(YEARFRAC('Client Info'!M2831,Reference!$C$4)&gt;=8,25,IF(YEARFRAC('Client Info'!M2831,Reference!$C$4)=YEARFRAC('Client Info'!M2831,Reference!$C$4),0,0))))))))</f>
        <v/>
      </c>
      <c r="D2831" s="19">
        <f>IF(OR('Client Info'!J2831=Reference!$A$7),0,IF(OR(Reference!$A$5='Client Info'!J2831, 'Client Info'!J2831=Reference!$A$19,'Client Info'!J2831=Reference!$A$23,'Client Info'!J2831=Reference!$A$12),25, IF(OR('Client Info'!J2831=Reference!$A$6, 'Client Info'!J2831=Reference!$A$16),15, IF(OR('Client Info'!J2831=Reference!$A$4,'Client Info'!J2831=Reference!$A$13,'Client Info'!J2831=Reference!$A$17,),5,0))))</f>
        <v>0</v>
      </c>
      <c r="E2831" s="19">
        <f>IF('Client Info'!O2831&lt;Reference!$E$5,0,IF(AND('Client Info'!O2831&gt;=Reference!$E$5,'Client Info'!O2831&lt;Reference!$E$6),5,IF(AND('Client Info'!O2831&gt;=Reference!$E$6,'Client Info'!O2831&lt;Reference!$E$7),15,IF(Reference!$E$7&lt;='Client Info'!O2831,25))))</f>
        <v>0</v>
      </c>
      <c r="F2831" s="19">
        <f>IF(OR('Client Info'!R2831=Reference!$B$4,'Client Info'!R2831=Reference!$B$5,'Client Info'!R2831=Reference!$B$6),25,0)</f>
        <v>0</v>
      </c>
      <c r="G2831" s="19">
        <f t="shared" si="45"/>
        <v>0</v>
      </c>
      <c r="H2831" s="19">
        <v>0</v>
      </c>
    </row>
    <row r="2832" spans="2:8" x14ac:dyDescent="0.35">
      <c r="B2832" s="19">
        <f>'Client Info'!A2832</f>
        <v>0</v>
      </c>
      <c r="C2832" s="19" t="str">
        <f>(IF('Client Info'!M2832="","",(IF(YEARFRAC('Client Info'!M2832,Reference!$C$4)&lt;1,0,IF(AND(YEARFRAC('Client Info'!M2832,Reference!$C$4)&gt;=1,YEARFRAC('Client Info'!M2832,Reference!$C$4)&lt;=3),5,IF(AND(YEARFRAC('Client Info'!M2832,Reference!$C$4)&gt;=4,YEARFRAC('Client Info'!M2832,Reference!$C$4)&lt;=7),15,IF(YEARFRAC('Client Info'!M2832,Reference!$C$4)&gt;=8,25,IF(YEARFRAC('Client Info'!M2832,Reference!$C$4)=YEARFRAC('Client Info'!M2832,Reference!$C$4),0,0))))))))</f>
        <v/>
      </c>
      <c r="D2832" s="19">
        <f>IF(OR('Client Info'!J2832=Reference!$A$7),0,IF(OR(Reference!$A$5='Client Info'!J2832, 'Client Info'!J2832=Reference!$A$19,'Client Info'!J2832=Reference!$A$23,'Client Info'!J2832=Reference!$A$12),25, IF(OR('Client Info'!J2832=Reference!$A$6, 'Client Info'!J2832=Reference!$A$16),15, IF(OR('Client Info'!J2832=Reference!$A$4,'Client Info'!J2832=Reference!$A$13,'Client Info'!J2832=Reference!$A$17,),5,0))))</f>
        <v>0</v>
      </c>
      <c r="E2832" s="19">
        <f>IF('Client Info'!O2832&lt;Reference!$E$5,0,IF(AND('Client Info'!O2832&gt;=Reference!$E$5,'Client Info'!O2832&lt;Reference!$E$6),5,IF(AND('Client Info'!O2832&gt;=Reference!$E$6,'Client Info'!O2832&lt;Reference!$E$7),15,IF(Reference!$E$7&lt;='Client Info'!O2832,25))))</f>
        <v>0</v>
      </c>
      <c r="F2832" s="19">
        <f>IF(OR('Client Info'!R2832=Reference!$B$4,'Client Info'!R2832=Reference!$B$5,'Client Info'!R2832=Reference!$B$6),25,0)</f>
        <v>0</v>
      </c>
      <c r="G2832" s="19">
        <f t="shared" si="45"/>
        <v>0</v>
      </c>
      <c r="H2832" s="19">
        <v>0</v>
      </c>
    </row>
    <row r="2833" spans="2:8" x14ac:dyDescent="0.35">
      <c r="B2833" s="19">
        <f>'Client Info'!A2833</f>
        <v>0</v>
      </c>
      <c r="C2833" s="19" t="str">
        <f>(IF('Client Info'!M2833="","",(IF(YEARFRAC('Client Info'!M2833,Reference!$C$4)&lt;1,0,IF(AND(YEARFRAC('Client Info'!M2833,Reference!$C$4)&gt;=1,YEARFRAC('Client Info'!M2833,Reference!$C$4)&lt;=3),5,IF(AND(YEARFRAC('Client Info'!M2833,Reference!$C$4)&gt;=4,YEARFRAC('Client Info'!M2833,Reference!$C$4)&lt;=7),15,IF(YEARFRAC('Client Info'!M2833,Reference!$C$4)&gt;=8,25,IF(YEARFRAC('Client Info'!M2833,Reference!$C$4)=YEARFRAC('Client Info'!M2833,Reference!$C$4),0,0))))))))</f>
        <v/>
      </c>
      <c r="D2833" s="19">
        <f>IF(OR('Client Info'!J2833=Reference!$A$7),0,IF(OR(Reference!$A$5='Client Info'!J2833, 'Client Info'!J2833=Reference!$A$19,'Client Info'!J2833=Reference!$A$23,'Client Info'!J2833=Reference!$A$12),25, IF(OR('Client Info'!J2833=Reference!$A$6, 'Client Info'!J2833=Reference!$A$16),15, IF(OR('Client Info'!J2833=Reference!$A$4,'Client Info'!J2833=Reference!$A$13,'Client Info'!J2833=Reference!$A$17,),5,0))))</f>
        <v>0</v>
      </c>
      <c r="E2833" s="19">
        <f>IF('Client Info'!O2833&lt;Reference!$E$5,0,IF(AND('Client Info'!O2833&gt;=Reference!$E$5,'Client Info'!O2833&lt;Reference!$E$6),5,IF(AND('Client Info'!O2833&gt;=Reference!$E$6,'Client Info'!O2833&lt;Reference!$E$7),15,IF(Reference!$E$7&lt;='Client Info'!O2833,25))))</f>
        <v>0</v>
      </c>
      <c r="F2833" s="19">
        <f>IF(OR('Client Info'!R2833=Reference!$B$4,'Client Info'!R2833=Reference!$B$5,'Client Info'!R2833=Reference!$B$6),25,0)</f>
        <v>0</v>
      </c>
      <c r="G2833" s="19">
        <f t="shared" si="45"/>
        <v>0</v>
      </c>
      <c r="H2833" s="19">
        <v>0</v>
      </c>
    </row>
    <row r="2834" spans="2:8" x14ac:dyDescent="0.35">
      <c r="B2834" s="19">
        <f>'Client Info'!A2834</f>
        <v>0</v>
      </c>
      <c r="C2834" s="19" t="str">
        <f>(IF('Client Info'!M2834="","",(IF(YEARFRAC('Client Info'!M2834,Reference!$C$4)&lt;1,0,IF(AND(YEARFRAC('Client Info'!M2834,Reference!$C$4)&gt;=1,YEARFRAC('Client Info'!M2834,Reference!$C$4)&lt;=3),5,IF(AND(YEARFRAC('Client Info'!M2834,Reference!$C$4)&gt;=4,YEARFRAC('Client Info'!M2834,Reference!$C$4)&lt;=7),15,IF(YEARFRAC('Client Info'!M2834,Reference!$C$4)&gt;=8,25,IF(YEARFRAC('Client Info'!M2834,Reference!$C$4)=YEARFRAC('Client Info'!M2834,Reference!$C$4),0,0))))))))</f>
        <v/>
      </c>
      <c r="D2834" s="19">
        <f>IF(OR('Client Info'!J2834=Reference!$A$7),0,IF(OR(Reference!$A$5='Client Info'!J2834, 'Client Info'!J2834=Reference!$A$19,'Client Info'!J2834=Reference!$A$23,'Client Info'!J2834=Reference!$A$12),25, IF(OR('Client Info'!J2834=Reference!$A$6, 'Client Info'!J2834=Reference!$A$16),15, IF(OR('Client Info'!J2834=Reference!$A$4,'Client Info'!J2834=Reference!$A$13,'Client Info'!J2834=Reference!$A$17,),5,0))))</f>
        <v>0</v>
      </c>
      <c r="E2834" s="19">
        <f>IF('Client Info'!O2834&lt;Reference!$E$5,0,IF(AND('Client Info'!O2834&gt;=Reference!$E$5,'Client Info'!O2834&lt;Reference!$E$6),5,IF(AND('Client Info'!O2834&gt;=Reference!$E$6,'Client Info'!O2834&lt;Reference!$E$7),15,IF(Reference!$E$7&lt;='Client Info'!O2834,25))))</f>
        <v>0</v>
      </c>
      <c r="F2834" s="19">
        <f>IF(OR('Client Info'!R2834=Reference!$B$4,'Client Info'!R2834=Reference!$B$5,'Client Info'!R2834=Reference!$B$6),25,0)</f>
        <v>0</v>
      </c>
      <c r="G2834" s="19">
        <f t="shared" si="45"/>
        <v>0</v>
      </c>
      <c r="H2834" s="19">
        <v>0</v>
      </c>
    </row>
    <row r="2835" spans="2:8" x14ac:dyDescent="0.35">
      <c r="B2835" s="19">
        <f>'Client Info'!A2835</f>
        <v>0</v>
      </c>
      <c r="C2835" s="19" t="str">
        <f>(IF('Client Info'!M2835="","",(IF(YEARFRAC('Client Info'!M2835,Reference!$C$4)&lt;1,0,IF(AND(YEARFRAC('Client Info'!M2835,Reference!$C$4)&gt;=1,YEARFRAC('Client Info'!M2835,Reference!$C$4)&lt;=3),5,IF(AND(YEARFRAC('Client Info'!M2835,Reference!$C$4)&gt;=4,YEARFRAC('Client Info'!M2835,Reference!$C$4)&lt;=7),15,IF(YEARFRAC('Client Info'!M2835,Reference!$C$4)&gt;=8,25,IF(YEARFRAC('Client Info'!M2835,Reference!$C$4)=YEARFRAC('Client Info'!M2835,Reference!$C$4),0,0))))))))</f>
        <v/>
      </c>
      <c r="D2835" s="19">
        <f>IF(OR('Client Info'!J2835=Reference!$A$7),0,IF(OR(Reference!$A$5='Client Info'!J2835, 'Client Info'!J2835=Reference!$A$19,'Client Info'!J2835=Reference!$A$23,'Client Info'!J2835=Reference!$A$12),25, IF(OR('Client Info'!J2835=Reference!$A$6, 'Client Info'!J2835=Reference!$A$16),15, IF(OR('Client Info'!J2835=Reference!$A$4,'Client Info'!J2835=Reference!$A$13,'Client Info'!J2835=Reference!$A$17,),5,0))))</f>
        <v>0</v>
      </c>
      <c r="E2835" s="19">
        <f>IF('Client Info'!O2835&lt;Reference!$E$5,0,IF(AND('Client Info'!O2835&gt;=Reference!$E$5,'Client Info'!O2835&lt;Reference!$E$6),5,IF(AND('Client Info'!O2835&gt;=Reference!$E$6,'Client Info'!O2835&lt;Reference!$E$7),15,IF(Reference!$E$7&lt;='Client Info'!O2835,25))))</f>
        <v>0</v>
      </c>
      <c r="F2835" s="19">
        <f>IF(OR('Client Info'!R2835=Reference!$B$4,'Client Info'!R2835=Reference!$B$5,'Client Info'!R2835=Reference!$B$6),25,0)</f>
        <v>0</v>
      </c>
      <c r="G2835" s="19">
        <f t="shared" si="45"/>
        <v>0</v>
      </c>
      <c r="H2835" s="19">
        <v>0</v>
      </c>
    </row>
    <row r="2836" spans="2:8" x14ac:dyDescent="0.35">
      <c r="B2836" s="19">
        <f>'Client Info'!A2836</f>
        <v>0</v>
      </c>
      <c r="C2836" s="19" t="str">
        <f>(IF('Client Info'!M2836="","",(IF(YEARFRAC('Client Info'!M2836,Reference!$C$4)&lt;1,0,IF(AND(YEARFRAC('Client Info'!M2836,Reference!$C$4)&gt;=1,YEARFRAC('Client Info'!M2836,Reference!$C$4)&lt;=3),5,IF(AND(YEARFRAC('Client Info'!M2836,Reference!$C$4)&gt;=4,YEARFRAC('Client Info'!M2836,Reference!$C$4)&lt;=7),15,IF(YEARFRAC('Client Info'!M2836,Reference!$C$4)&gt;=8,25,IF(YEARFRAC('Client Info'!M2836,Reference!$C$4)=YEARFRAC('Client Info'!M2836,Reference!$C$4),0,0))))))))</f>
        <v/>
      </c>
      <c r="D2836" s="19">
        <f>IF(OR('Client Info'!J2836=Reference!$A$7),0,IF(OR(Reference!$A$5='Client Info'!J2836, 'Client Info'!J2836=Reference!$A$19,'Client Info'!J2836=Reference!$A$23,'Client Info'!J2836=Reference!$A$12),25, IF(OR('Client Info'!J2836=Reference!$A$6, 'Client Info'!J2836=Reference!$A$16),15, IF(OR('Client Info'!J2836=Reference!$A$4,'Client Info'!J2836=Reference!$A$13,'Client Info'!J2836=Reference!$A$17,),5,0))))</f>
        <v>0</v>
      </c>
      <c r="E2836" s="19">
        <f>IF('Client Info'!O2836&lt;Reference!$E$5,0,IF(AND('Client Info'!O2836&gt;=Reference!$E$5,'Client Info'!O2836&lt;Reference!$E$6),5,IF(AND('Client Info'!O2836&gt;=Reference!$E$6,'Client Info'!O2836&lt;Reference!$E$7),15,IF(Reference!$E$7&lt;='Client Info'!O2836,25))))</f>
        <v>0</v>
      </c>
      <c r="F2836" s="19">
        <f>IF(OR('Client Info'!R2836=Reference!$B$4,'Client Info'!R2836=Reference!$B$5,'Client Info'!R2836=Reference!$B$6),25,0)</f>
        <v>0</v>
      </c>
      <c r="G2836" s="19">
        <f t="shared" si="45"/>
        <v>0</v>
      </c>
      <c r="H2836" s="19">
        <v>0</v>
      </c>
    </row>
    <row r="2837" spans="2:8" x14ac:dyDescent="0.35">
      <c r="B2837" s="19">
        <f>'Client Info'!A2837</f>
        <v>0</v>
      </c>
      <c r="C2837" s="19" t="str">
        <f>(IF('Client Info'!M2837="","",(IF(YEARFRAC('Client Info'!M2837,Reference!$C$4)&lt;1,0,IF(AND(YEARFRAC('Client Info'!M2837,Reference!$C$4)&gt;=1,YEARFRAC('Client Info'!M2837,Reference!$C$4)&lt;=3),5,IF(AND(YEARFRAC('Client Info'!M2837,Reference!$C$4)&gt;=4,YEARFRAC('Client Info'!M2837,Reference!$C$4)&lt;=7),15,IF(YEARFRAC('Client Info'!M2837,Reference!$C$4)&gt;=8,25,IF(YEARFRAC('Client Info'!M2837,Reference!$C$4)=YEARFRAC('Client Info'!M2837,Reference!$C$4),0,0))))))))</f>
        <v/>
      </c>
      <c r="D2837" s="19">
        <f>IF(OR('Client Info'!J2837=Reference!$A$7),0,IF(OR(Reference!$A$5='Client Info'!J2837, 'Client Info'!J2837=Reference!$A$19,'Client Info'!J2837=Reference!$A$23,'Client Info'!J2837=Reference!$A$12),25, IF(OR('Client Info'!J2837=Reference!$A$6, 'Client Info'!J2837=Reference!$A$16),15, IF(OR('Client Info'!J2837=Reference!$A$4,'Client Info'!J2837=Reference!$A$13,'Client Info'!J2837=Reference!$A$17,),5,0))))</f>
        <v>0</v>
      </c>
      <c r="E2837" s="19">
        <f>IF('Client Info'!O2837&lt;Reference!$E$5,0,IF(AND('Client Info'!O2837&gt;=Reference!$E$5,'Client Info'!O2837&lt;Reference!$E$6),5,IF(AND('Client Info'!O2837&gt;=Reference!$E$6,'Client Info'!O2837&lt;Reference!$E$7),15,IF(Reference!$E$7&lt;='Client Info'!O2837,25))))</f>
        <v>0</v>
      </c>
      <c r="F2837" s="19">
        <f>IF(OR('Client Info'!R2837=Reference!$B$4,'Client Info'!R2837=Reference!$B$5,'Client Info'!R2837=Reference!$B$6),25,0)</f>
        <v>0</v>
      </c>
      <c r="G2837" s="19">
        <f t="shared" si="45"/>
        <v>0</v>
      </c>
      <c r="H2837" s="19">
        <v>0</v>
      </c>
    </row>
    <row r="2838" spans="2:8" x14ac:dyDescent="0.35">
      <c r="B2838" s="19">
        <f>'Client Info'!A2838</f>
        <v>0</v>
      </c>
      <c r="C2838" s="19" t="str">
        <f>(IF('Client Info'!M2838="","",(IF(YEARFRAC('Client Info'!M2838,Reference!$C$4)&lt;1,0,IF(AND(YEARFRAC('Client Info'!M2838,Reference!$C$4)&gt;=1,YEARFRAC('Client Info'!M2838,Reference!$C$4)&lt;=3),5,IF(AND(YEARFRAC('Client Info'!M2838,Reference!$C$4)&gt;=4,YEARFRAC('Client Info'!M2838,Reference!$C$4)&lt;=7),15,IF(YEARFRAC('Client Info'!M2838,Reference!$C$4)&gt;=8,25,IF(YEARFRAC('Client Info'!M2838,Reference!$C$4)=YEARFRAC('Client Info'!M2838,Reference!$C$4),0,0))))))))</f>
        <v/>
      </c>
      <c r="D2838" s="19">
        <f>IF(OR('Client Info'!J2838=Reference!$A$7),0,IF(OR(Reference!$A$5='Client Info'!J2838, 'Client Info'!J2838=Reference!$A$19,'Client Info'!J2838=Reference!$A$23,'Client Info'!J2838=Reference!$A$12),25, IF(OR('Client Info'!J2838=Reference!$A$6, 'Client Info'!J2838=Reference!$A$16),15, IF(OR('Client Info'!J2838=Reference!$A$4,'Client Info'!J2838=Reference!$A$13,'Client Info'!J2838=Reference!$A$17,),5,0))))</f>
        <v>0</v>
      </c>
      <c r="E2838" s="19">
        <f>IF('Client Info'!O2838&lt;Reference!$E$5,0,IF(AND('Client Info'!O2838&gt;=Reference!$E$5,'Client Info'!O2838&lt;Reference!$E$6),5,IF(AND('Client Info'!O2838&gt;=Reference!$E$6,'Client Info'!O2838&lt;Reference!$E$7),15,IF(Reference!$E$7&lt;='Client Info'!O2838,25))))</f>
        <v>0</v>
      </c>
      <c r="F2838" s="19">
        <f>IF(OR('Client Info'!R2838=Reference!$B$4,'Client Info'!R2838=Reference!$B$5,'Client Info'!R2838=Reference!$B$6),25,0)</f>
        <v>0</v>
      </c>
      <c r="G2838" s="19">
        <f t="shared" si="45"/>
        <v>0</v>
      </c>
      <c r="H2838" s="19">
        <v>0</v>
      </c>
    </row>
    <row r="2839" spans="2:8" x14ac:dyDescent="0.35">
      <c r="B2839" s="19">
        <f>'Client Info'!A2839</f>
        <v>0</v>
      </c>
      <c r="C2839" s="19" t="str">
        <f>(IF('Client Info'!M2839="","",(IF(YEARFRAC('Client Info'!M2839,Reference!$C$4)&lt;1,0,IF(AND(YEARFRAC('Client Info'!M2839,Reference!$C$4)&gt;=1,YEARFRAC('Client Info'!M2839,Reference!$C$4)&lt;=3),5,IF(AND(YEARFRAC('Client Info'!M2839,Reference!$C$4)&gt;=4,YEARFRAC('Client Info'!M2839,Reference!$C$4)&lt;=7),15,IF(YEARFRAC('Client Info'!M2839,Reference!$C$4)&gt;=8,25,IF(YEARFRAC('Client Info'!M2839,Reference!$C$4)=YEARFRAC('Client Info'!M2839,Reference!$C$4),0,0))))))))</f>
        <v/>
      </c>
      <c r="D2839" s="19">
        <f>IF(OR('Client Info'!J2839=Reference!$A$7),0,IF(OR(Reference!$A$5='Client Info'!J2839, 'Client Info'!J2839=Reference!$A$19,'Client Info'!J2839=Reference!$A$23,'Client Info'!J2839=Reference!$A$12),25, IF(OR('Client Info'!J2839=Reference!$A$6, 'Client Info'!J2839=Reference!$A$16),15, IF(OR('Client Info'!J2839=Reference!$A$4,'Client Info'!J2839=Reference!$A$13,'Client Info'!J2839=Reference!$A$17,),5,0))))</f>
        <v>0</v>
      </c>
      <c r="E2839" s="19">
        <f>IF('Client Info'!O2839&lt;Reference!$E$5,0,IF(AND('Client Info'!O2839&gt;=Reference!$E$5,'Client Info'!O2839&lt;Reference!$E$6),5,IF(AND('Client Info'!O2839&gt;=Reference!$E$6,'Client Info'!O2839&lt;Reference!$E$7),15,IF(Reference!$E$7&lt;='Client Info'!O2839,25))))</f>
        <v>0</v>
      </c>
      <c r="F2839" s="19">
        <f>IF(OR('Client Info'!R2839=Reference!$B$4,'Client Info'!R2839=Reference!$B$5,'Client Info'!R2839=Reference!$B$6),25,0)</f>
        <v>0</v>
      </c>
      <c r="G2839" s="19">
        <f t="shared" si="45"/>
        <v>0</v>
      </c>
      <c r="H2839" s="19">
        <v>0</v>
      </c>
    </row>
    <row r="2840" spans="2:8" x14ac:dyDescent="0.35">
      <c r="B2840" s="19">
        <f>'Client Info'!A2840</f>
        <v>0</v>
      </c>
      <c r="C2840" s="19" t="str">
        <f>(IF('Client Info'!M2840="","",(IF(YEARFRAC('Client Info'!M2840,Reference!$C$4)&lt;1,0,IF(AND(YEARFRAC('Client Info'!M2840,Reference!$C$4)&gt;=1,YEARFRAC('Client Info'!M2840,Reference!$C$4)&lt;=3),5,IF(AND(YEARFRAC('Client Info'!M2840,Reference!$C$4)&gt;=4,YEARFRAC('Client Info'!M2840,Reference!$C$4)&lt;=7),15,IF(YEARFRAC('Client Info'!M2840,Reference!$C$4)&gt;=8,25,IF(YEARFRAC('Client Info'!M2840,Reference!$C$4)=YEARFRAC('Client Info'!M2840,Reference!$C$4),0,0))))))))</f>
        <v/>
      </c>
      <c r="D2840" s="19">
        <f>IF(OR('Client Info'!J2840=Reference!$A$7),0,IF(OR(Reference!$A$5='Client Info'!J2840, 'Client Info'!J2840=Reference!$A$19,'Client Info'!J2840=Reference!$A$23,'Client Info'!J2840=Reference!$A$12),25, IF(OR('Client Info'!J2840=Reference!$A$6, 'Client Info'!J2840=Reference!$A$16),15, IF(OR('Client Info'!J2840=Reference!$A$4,'Client Info'!J2840=Reference!$A$13,'Client Info'!J2840=Reference!$A$17,),5,0))))</f>
        <v>0</v>
      </c>
      <c r="E2840" s="19">
        <f>IF('Client Info'!O2840&lt;Reference!$E$5,0,IF(AND('Client Info'!O2840&gt;=Reference!$E$5,'Client Info'!O2840&lt;Reference!$E$6),5,IF(AND('Client Info'!O2840&gt;=Reference!$E$6,'Client Info'!O2840&lt;Reference!$E$7),15,IF(Reference!$E$7&lt;='Client Info'!O2840,25))))</f>
        <v>0</v>
      </c>
      <c r="F2840" s="19">
        <f>IF(OR('Client Info'!R2840=Reference!$B$4,'Client Info'!R2840=Reference!$B$5,'Client Info'!R2840=Reference!$B$6),25,0)</f>
        <v>0</v>
      </c>
      <c r="G2840" s="19">
        <f t="shared" si="45"/>
        <v>0</v>
      </c>
      <c r="H2840" s="19">
        <v>0</v>
      </c>
    </row>
    <row r="2841" spans="2:8" x14ac:dyDescent="0.35">
      <c r="B2841" s="19">
        <f>'Client Info'!A2841</f>
        <v>0</v>
      </c>
      <c r="C2841" s="19" t="str">
        <f>(IF('Client Info'!M2841="","",(IF(YEARFRAC('Client Info'!M2841,Reference!$C$4)&lt;1,0,IF(AND(YEARFRAC('Client Info'!M2841,Reference!$C$4)&gt;=1,YEARFRAC('Client Info'!M2841,Reference!$C$4)&lt;=3),5,IF(AND(YEARFRAC('Client Info'!M2841,Reference!$C$4)&gt;=4,YEARFRAC('Client Info'!M2841,Reference!$C$4)&lt;=7),15,IF(YEARFRAC('Client Info'!M2841,Reference!$C$4)&gt;=8,25,IF(YEARFRAC('Client Info'!M2841,Reference!$C$4)=YEARFRAC('Client Info'!M2841,Reference!$C$4),0,0))))))))</f>
        <v/>
      </c>
      <c r="D2841" s="19">
        <f>IF(OR('Client Info'!J2841=Reference!$A$7),0,IF(OR(Reference!$A$5='Client Info'!J2841, 'Client Info'!J2841=Reference!$A$19,'Client Info'!J2841=Reference!$A$23,'Client Info'!J2841=Reference!$A$12),25, IF(OR('Client Info'!J2841=Reference!$A$6, 'Client Info'!J2841=Reference!$A$16),15, IF(OR('Client Info'!J2841=Reference!$A$4,'Client Info'!J2841=Reference!$A$13,'Client Info'!J2841=Reference!$A$17,),5,0))))</f>
        <v>0</v>
      </c>
      <c r="E2841" s="19">
        <f>IF('Client Info'!O2841&lt;Reference!$E$5,0,IF(AND('Client Info'!O2841&gt;=Reference!$E$5,'Client Info'!O2841&lt;Reference!$E$6),5,IF(AND('Client Info'!O2841&gt;=Reference!$E$6,'Client Info'!O2841&lt;Reference!$E$7),15,IF(Reference!$E$7&lt;='Client Info'!O2841,25))))</f>
        <v>0</v>
      </c>
      <c r="F2841" s="19">
        <f>IF(OR('Client Info'!R2841=Reference!$B$4,'Client Info'!R2841=Reference!$B$5,'Client Info'!R2841=Reference!$B$6),25,0)</f>
        <v>0</v>
      </c>
      <c r="G2841" s="19">
        <f t="shared" si="45"/>
        <v>0</v>
      </c>
      <c r="H2841" s="19">
        <v>0</v>
      </c>
    </row>
    <row r="2842" spans="2:8" x14ac:dyDescent="0.35">
      <c r="B2842" s="19">
        <f>'Client Info'!A2842</f>
        <v>0</v>
      </c>
      <c r="C2842" s="19" t="str">
        <f>(IF('Client Info'!M2842="","",(IF(YEARFRAC('Client Info'!M2842,Reference!$C$4)&lt;1,0,IF(AND(YEARFRAC('Client Info'!M2842,Reference!$C$4)&gt;=1,YEARFRAC('Client Info'!M2842,Reference!$C$4)&lt;=3),5,IF(AND(YEARFRAC('Client Info'!M2842,Reference!$C$4)&gt;=4,YEARFRAC('Client Info'!M2842,Reference!$C$4)&lt;=7),15,IF(YEARFRAC('Client Info'!M2842,Reference!$C$4)&gt;=8,25,IF(YEARFRAC('Client Info'!M2842,Reference!$C$4)=YEARFRAC('Client Info'!M2842,Reference!$C$4),0,0))))))))</f>
        <v/>
      </c>
      <c r="D2842" s="19">
        <f>IF(OR('Client Info'!J2842=Reference!$A$7),0,IF(OR(Reference!$A$5='Client Info'!J2842, 'Client Info'!J2842=Reference!$A$19,'Client Info'!J2842=Reference!$A$23,'Client Info'!J2842=Reference!$A$12),25, IF(OR('Client Info'!J2842=Reference!$A$6, 'Client Info'!J2842=Reference!$A$16),15, IF(OR('Client Info'!J2842=Reference!$A$4,'Client Info'!J2842=Reference!$A$13,'Client Info'!J2842=Reference!$A$17,),5,0))))</f>
        <v>0</v>
      </c>
      <c r="E2842" s="19">
        <f>IF('Client Info'!O2842&lt;Reference!$E$5,0,IF(AND('Client Info'!O2842&gt;=Reference!$E$5,'Client Info'!O2842&lt;Reference!$E$6),5,IF(AND('Client Info'!O2842&gt;=Reference!$E$6,'Client Info'!O2842&lt;Reference!$E$7),15,IF(Reference!$E$7&lt;='Client Info'!O2842,25))))</f>
        <v>0</v>
      </c>
      <c r="F2842" s="19">
        <f>IF(OR('Client Info'!R2842=Reference!$B$4,'Client Info'!R2842=Reference!$B$5,'Client Info'!R2842=Reference!$B$6),25,0)</f>
        <v>0</v>
      </c>
      <c r="G2842" s="19">
        <f t="shared" si="45"/>
        <v>0</v>
      </c>
      <c r="H2842" s="19">
        <v>0</v>
      </c>
    </row>
    <row r="2843" spans="2:8" x14ac:dyDescent="0.35">
      <c r="B2843" s="19">
        <f>'Client Info'!A2843</f>
        <v>0</v>
      </c>
      <c r="C2843" s="19" t="str">
        <f>(IF('Client Info'!M2843="","",(IF(YEARFRAC('Client Info'!M2843,Reference!$C$4)&lt;1,0,IF(AND(YEARFRAC('Client Info'!M2843,Reference!$C$4)&gt;=1,YEARFRAC('Client Info'!M2843,Reference!$C$4)&lt;=3),5,IF(AND(YEARFRAC('Client Info'!M2843,Reference!$C$4)&gt;=4,YEARFRAC('Client Info'!M2843,Reference!$C$4)&lt;=7),15,IF(YEARFRAC('Client Info'!M2843,Reference!$C$4)&gt;=8,25,IF(YEARFRAC('Client Info'!M2843,Reference!$C$4)=YEARFRAC('Client Info'!M2843,Reference!$C$4),0,0))))))))</f>
        <v/>
      </c>
      <c r="D2843" s="19">
        <f>IF(OR('Client Info'!J2843=Reference!$A$7),0,IF(OR(Reference!$A$5='Client Info'!J2843, 'Client Info'!J2843=Reference!$A$19,'Client Info'!J2843=Reference!$A$23,'Client Info'!J2843=Reference!$A$12),25, IF(OR('Client Info'!J2843=Reference!$A$6, 'Client Info'!J2843=Reference!$A$16),15, IF(OR('Client Info'!J2843=Reference!$A$4,'Client Info'!J2843=Reference!$A$13,'Client Info'!J2843=Reference!$A$17,),5,0))))</f>
        <v>0</v>
      </c>
      <c r="E2843" s="19">
        <f>IF('Client Info'!O2843&lt;Reference!$E$5,0,IF(AND('Client Info'!O2843&gt;=Reference!$E$5,'Client Info'!O2843&lt;Reference!$E$6),5,IF(AND('Client Info'!O2843&gt;=Reference!$E$6,'Client Info'!O2843&lt;Reference!$E$7),15,IF(Reference!$E$7&lt;='Client Info'!O2843,25))))</f>
        <v>0</v>
      </c>
      <c r="F2843" s="19">
        <f>IF(OR('Client Info'!R2843=Reference!$B$4,'Client Info'!R2843=Reference!$B$5,'Client Info'!R2843=Reference!$B$6),25,0)</f>
        <v>0</v>
      </c>
      <c r="G2843" s="19">
        <f t="shared" si="45"/>
        <v>0</v>
      </c>
      <c r="H2843" s="19">
        <v>0</v>
      </c>
    </row>
    <row r="2844" spans="2:8" x14ac:dyDescent="0.35">
      <c r="B2844" s="19">
        <f>'Client Info'!A2844</f>
        <v>0</v>
      </c>
      <c r="C2844" s="19" t="str">
        <f>(IF('Client Info'!M2844="","",(IF(YEARFRAC('Client Info'!M2844,Reference!$C$4)&lt;1,0,IF(AND(YEARFRAC('Client Info'!M2844,Reference!$C$4)&gt;=1,YEARFRAC('Client Info'!M2844,Reference!$C$4)&lt;=3),5,IF(AND(YEARFRAC('Client Info'!M2844,Reference!$C$4)&gt;=4,YEARFRAC('Client Info'!M2844,Reference!$C$4)&lt;=7),15,IF(YEARFRAC('Client Info'!M2844,Reference!$C$4)&gt;=8,25,IF(YEARFRAC('Client Info'!M2844,Reference!$C$4)=YEARFRAC('Client Info'!M2844,Reference!$C$4),0,0))))))))</f>
        <v/>
      </c>
      <c r="D2844" s="19">
        <f>IF(OR('Client Info'!J2844=Reference!$A$7),0,IF(OR(Reference!$A$5='Client Info'!J2844, 'Client Info'!J2844=Reference!$A$19,'Client Info'!J2844=Reference!$A$23,'Client Info'!J2844=Reference!$A$12),25, IF(OR('Client Info'!J2844=Reference!$A$6, 'Client Info'!J2844=Reference!$A$16),15, IF(OR('Client Info'!J2844=Reference!$A$4,'Client Info'!J2844=Reference!$A$13,'Client Info'!J2844=Reference!$A$17,),5,0))))</f>
        <v>0</v>
      </c>
      <c r="E2844" s="19">
        <f>IF('Client Info'!O2844&lt;Reference!$E$5,0,IF(AND('Client Info'!O2844&gt;=Reference!$E$5,'Client Info'!O2844&lt;Reference!$E$6),5,IF(AND('Client Info'!O2844&gt;=Reference!$E$6,'Client Info'!O2844&lt;Reference!$E$7),15,IF(Reference!$E$7&lt;='Client Info'!O2844,25))))</f>
        <v>0</v>
      </c>
      <c r="F2844" s="19">
        <f>IF(OR('Client Info'!R2844=Reference!$B$4,'Client Info'!R2844=Reference!$B$5,'Client Info'!R2844=Reference!$B$6),25,0)</f>
        <v>0</v>
      </c>
      <c r="G2844" s="19">
        <f t="shared" ref="G2844:G2889" si="46">SUM(C2844:F2844)</f>
        <v>0</v>
      </c>
      <c r="H2844" s="19">
        <v>0</v>
      </c>
    </row>
    <row r="2845" spans="2:8" x14ac:dyDescent="0.35">
      <c r="B2845" s="19">
        <f>'Client Info'!A2845</f>
        <v>0</v>
      </c>
      <c r="C2845" s="19" t="str">
        <f>(IF('Client Info'!M2845="","",(IF(YEARFRAC('Client Info'!M2845,Reference!$C$4)&lt;1,0,IF(AND(YEARFRAC('Client Info'!M2845,Reference!$C$4)&gt;=1,YEARFRAC('Client Info'!M2845,Reference!$C$4)&lt;=3),5,IF(AND(YEARFRAC('Client Info'!M2845,Reference!$C$4)&gt;=4,YEARFRAC('Client Info'!M2845,Reference!$C$4)&lt;=7),15,IF(YEARFRAC('Client Info'!M2845,Reference!$C$4)&gt;=8,25,IF(YEARFRAC('Client Info'!M2845,Reference!$C$4)=YEARFRAC('Client Info'!M2845,Reference!$C$4),0,0))))))))</f>
        <v/>
      </c>
      <c r="D2845" s="19">
        <f>IF(OR('Client Info'!J2845=Reference!$A$7),0,IF(OR(Reference!$A$5='Client Info'!J2845, 'Client Info'!J2845=Reference!$A$19,'Client Info'!J2845=Reference!$A$23,'Client Info'!J2845=Reference!$A$12),25, IF(OR('Client Info'!J2845=Reference!$A$6, 'Client Info'!J2845=Reference!$A$16),15, IF(OR('Client Info'!J2845=Reference!$A$4,'Client Info'!J2845=Reference!$A$13,'Client Info'!J2845=Reference!$A$17,),5,0))))</f>
        <v>0</v>
      </c>
      <c r="E2845" s="19">
        <f>IF('Client Info'!O2845&lt;Reference!$E$5,0,IF(AND('Client Info'!O2845&gt;=Reference!$E$5,'Client Info'!O2845&lt;Reference!$E$6),5,IF(AND('Client Info'!O2845&gt;=Reference!$E$6,'Client Info'!O2845&lt;Reference!$E$7),15,IF(Reference!$E$7&lt;='Client Info'!O2845,25))))</f>
        <v>0</v>
      </c>
      <c r="F2845" s="19">
        <f>IF(OR('Client Info'!R2845=Reference!$B$4,'Client Info'!R2845=Reference!$B$5,'Client Info'!R2845=Reference!$B$6),25,0)</f>
        <v>0</v>
      </c>
      <c r="G2845" s="19">
        <f t="shared" si="46"/>
        <v>0</v>
      </c>
      <c r="H2845" s="19">
        <v>0</v>
      </c>
    </row>
    <row r="2846" spans="2:8" x14ac:dyDescent="0.35">
      <c r="B2846" s="19">
        <f>'Client Info'!A2846</f>
        <v>0</v>
      </c>
      <c r="C2846" s="19" t="str">
        <f>(IF('Client Info'!M2846="","",(IF(YEARFRAC('Client Info'!M2846,Reference!$C$4)&lt;1,0,IF(AND(YEARFRAC('Client Info'!M2846,Reference!$C$4)&gt;=1,YEARFRAC('Client Info'!M2846,Reference!$C$4)&lt;=3),5,IF(AND(YEARFRAC('Client Info'!M2846,Reference!$C$4)&gt;=4,YEARFRAC('Client Info'!M2846,Reference!$C$4)&lt;=7),15,IF(YEARFRAC('Client Info'!M2846,Reference!$C$4)&gt;=8,25,IF(YEARFRAC('Client Info'!M2846,Reference!$C$4)=YEARFRAC('Client Info'!M2846,Reference!$C$4),0,0))))))))</f>
        <v/>
      </c>
      <c r="D2846" s="19">
        <f>IF(OR('Client Info'!J2846=Reference!$A$7),0,IF(OR(Reference!$A$5='Client Info'!J2846, 'Client Info'!J2846=Reference!$A$19,'Client Info'!J2846=Reference!$A$23,'Client Info'!J2846=Reference!$A$12),25, IF(OR('Client Info'!J2846=Reference!$A$6, 'Client Info'!J2846=Reference!$A$16),15, IF(OR('Client Info'!J2846=Reference!$A$4,'Client Info'!J2846=Reference!$A$13,'Client Info'!J2846=Reference!$A$17,),5,0))))</f>
        <v>0</v>
      </c>
      <c r="E2846" s="19">
        <f>IF('Client Info'!O2846&lt;Reference!$E$5,0,IF(AND('Client Info'!O2846&gt;=Reference!$E$5,'Client Info'!O2846&lt;Reference!$E$6),5,IF(AND('Client Info'!O2846&gt;=Reference!$E$6,'Client Info'!O2846&lt;Reference!$E$7),15,IF(Reference!$E$7&lt;='Client Info'!O2846,25))))</f>
        <v>0</v>
      </c>
      <c r="F2846" s="19">
        <f>IF(OR('Client Info'!R2846=Reference!$B$4,'Client Info'!R2846=Reference!$B$5,'Client Info'!R2846=Reference!$B$6),25,0)</f>
        <v>0</v>
      </c>
      <c r="G2846" s="19">
        <f t="shared" si="46"/>
        <v>0</v>
      </c>
      <c r="H2846" s="19">
        <v>0</v>
      </c>
    </row>
    <row r="2847" spans="2:8" x14ac:dyDescent="0.35">
      <c r="B2847" s="19">
        <f>'Client Info'!A2847</f>
        <v>0</v>
      </c>
      <c r="C2847" s="19" t="str">
        <f>(IF('Client Info'!M2847="","",(IF(YEARFRAC('Client Info'!M2847,Reference!$C$4)&lt;1,0,IF(AND(YEARFRAC('Client Info'!M2847,Reference!$C$4)&gt;=1,YEARFRAC('Client Info'!M2847,Reference!$C$4)&lt;=3),5,IF(AND(YEARFRAC('Client Info'!M2847,Reference!$C$4)&gt;=4,YEARFRAC('Client Info'!M2847,Reference!$C$4)&lt;=7),15,IF(YEARFRAC('Client Info'!M2847,Reference!$C$4)&gt;=8,25,IF(YEARFRAC('Client Info'!M2847,Reference!$C$4)=YEARFRAC('Client Info'!M2847,Reference!$C$4),0,0))))))))</f>
        <v/>
      </c>
      <c r="D2847" s="19">
        <f>IF(OR('Client Info'!J2847=Reference!$A$7),0,IF(OR(Reference!$A$5='Client Info'!J2847, 'Client Info'!J2847=Reference!$A$19,'Client Info'!J2847=Reference!$A$23,'Client Info'!J2847=Reference!$A$12),25, IF(OR('Client Info'!J2847=Reference!$A$6, 'Client Info'!J2847=Reference!$A$16),15, IF(OR('Client Info'!J2847=Reference!$A$4,'Client Info'!J2847=Reference!$A$13,'Client Info'!J2847=Reference!$A$17,),5,0))))</f>
        <v>0</v>
      </c>
      <c r="E2847" s="19">
        <f>IF('Client Info'!O2847&lt;Reference!$E$5,0,IF(AND('Client Info'!O2847&gt;=Reference!$E$5,'Client Info'!O2847&lt;Reference!$E$6),5,IF(AND('Client Info'!O2847&gt;=Reference!$E$6,'Client Info'!O2847&lt;Reference!$E$7),15,IF(Reference!$E$7&lt;='Client Info'!O2847,25))))</f>
        <v>0</v>
      </c>
      <c r="F2847" s="19">
        <f>IF(OR('Client Info'!R2847=Reference!$B$4,'Client Info'!R2847=Reference!$B$5,'Client Info'!R2847=Reference!$B$6),25,0)</f>
        <v>0</v>
      </c>
      <c r="G2847" s="19">
        <f t="shared" si="46"/>
        <v>0</v>
      </c>
      <c r="H2847" s="19">
        <v>0</v>
      </c>
    </row>
    <row r="2848" spans="2:8" x14ac:dyDescent="0.35">
      <c r="B2848" s="19">
        <f>'Client Info'!A2848</f>
        <v>0</v>
      </c>
      <c r="C2848" s="19" t="str">
        <f>(IF('Client Info'!M2848="","",(IF(YEARFRAC('Client Info'!M2848,Reference!$C$4)&lt;1,0,IF(AND(YEARFRAC('Client Info'!M2848,Reference!$C$4)&gt;=1,YEARFRAC('Client Info'!M2848,Reference!$C$4)&lt;=3),5,IF(AND(YEARFRAC('Client Info'!M2848,Reference!$C$4)&gt;=4,YEARFRAC('Client Info'!M2848,Reference!$C$4)&lt;=7),15,IF(YEARFRAC('Client Info'!M2848,Reference!$C$4)&gt;=8,25,IF(YEARFRAC('Client Info'!M2848,Reference!$C$4)=YEARFRAC('Client Info'!M2848,Reference!$C$4),0,0))))))))</f>
        <v/>
      </c>
      <c r="D2848" s="19">
        <f>IF(OR('Client Info'!J2848=Reference!$A$7),0,IF(OR(Reference!$A$5='Client Info'!J2848, 'Client Info'!J2848=Reference!$A$19,'Client Info'!J2848=Reference!$A$23,'Client Info'!J2848=Reference!$A$12),25, IF(OR('Client Info'!J2848=Reference!$A$6, 'Client Info'!J2848=Reference!$A$16),15, IF(OR('Client Info'!J2848=Reference!$A$4,'Client Info'!J2848=Reference!$A$13,'Client Info'!J2848=Reference!$A$17,),5,0))))</f>
        <v>0</v>
      </c>
      <c r="E2848" s="19">
        <f>IF('Client Info'!O2848&lt;Reference!$E$5,0,IF(AND('Client Info'!O2848&gt;=Reference!$E$5,'Client Info'!O2848&lt;Reference!$E$6),5,IF(AND('Client Info'!O2848&gt;=Reference!$E$6,'Client Info'!O2848&lt;Reference!$E$7),15,IF(Reference!$E$7&lt;='Client Info'!O2848,25))))</f>
        <v>0</v>
      </c>
      <c r="F2848" s="19">
        <f>IF(OR('Client Info'!R2848=Reference!$B$4,'Client Info'!R2848=Reference!$B$5,'Client Info'!R2848=Reference!$B$6),25,0)</f>
        <v>0</v>
      </c>
      <c r="G2848" s="19">
        <f t="shared" si="46"/>
        <v>0</v>
      </c>
      <c r="H2848" s="19">
        <v>0</v>
      </c>
    </row>
    <row r="2849" spans="2:8" x14ac:dyDescent="0.35">
      <c r="B2849" s="19">
        <f>'Client Info'!A2849</f>
        <v>0</v>
      </c>
      <c r="C2849" s="19" t="str">
        <f>(IF('Client Info'!M2849="","",(IF(YEARFRAC('Client Info'!M2849,Reference!$C$4)&lt;1,0,IF(AND(YEARFRAC('Client Info'!M2849,Reference!$C$4)&gt;=1,YEARFRAC('Client Info'!M2849,Reference!$C$4)&lt;=3),5,IF(AND(YEARFRAC('Client Info'!M2849,Reference!$C$4)&gt;=4,YEARFRAC('Client Info'!M2849,Reference!$C$4)&lt;=7),15,IF(YEARFRAC('Client Info'!M2849,Reference!$C$4)&gt;=8,25,IF(YEARFRAC('Client Info'!M2849,Reference!$C$4)=YEARFRAC('Client Info'!M2849,Reference!$C$4),0,0))))))))</f>
        <v/>
      </c>
      <c r="D2849" s="19">
        <f>IF(OR('Client Info'!J2849=Reference!$A$7),0,IF(OR(Reference!$A$5='Client Info'!J2849, 'Client Info'!J2849=Reference!$A$19,'Client Info'!J2849=Reference!$A$23,'Client Info'!J2849=Reference!$A$12),25, IF(OR('Client Info'!J2849=Reference!$A$6, 'Client Info'!J2849=Reference!$A$16),15, IF(OR('Client Info'!J2849=Reference!$A$4,'Client Info'!J2849=Reference!$A$13,'Client Info'!J2849=Reference!$A$17,),5,0))))</f>
        <v>0</v>
      </c>
      <c r="E2849" s="19">
        <f>IF('Client Info'!O2849&lt;Reference!$E$5,0,IF(AND('Client Info'!O2849&gt;=Reference!$E$5,'Client Info'!O2849&lt;Reference!$E$6),5,IF(AND('Client Info'!O2849&gt;=Reference!$E$6,'Client Info'!O2849&lt;Reference!$E$7),15,IF(Reference!$E$7&lt;='Client Info'!O2849,25))))</f>
        <v>0</v>
      </c>
      <c r="F2849" s="19">
        <f>IF(OR('Client Info'!R2849=Reference!$B$4,'Client Info'!R2849=Reference!$B$5,'Client Info'!R2849=Reference!$B$6),25,0)</f>
        <v>0</v>
      </c>
      <c r="G2849" s="19">
        <f t="shared" si="46"/>
        <v>0</v>
      </c>
      <c r="H2849" s="19">
        <v>0</v>
      </c>
    </row>
    <row r="2850" spans="2:8" x14ac:dyDescent="0.35">
      <c r="B2850" s="19">
        <f>'Client Info'!A2850</f>
        <v>0</v>
      </c>
      <c r="C2850" s="19" t="str">
        <f>(IF('Client Info'!M2850="","",(IF(YEARFRAC('Client Info'!M2850,Reference!$C$4)&lt;1,0,IF(AND(YEARFRAC('Client Info'!M2850,Reference!$C$4)&gt;=1,YEARFRAC('Client Info'!M2850,Reference!$C$4)&lt;=3),5,IF(AND(YEARFRAC('Client Info'!M2850,Reference!$C$4)&gt;=4,YEARFRAC('Client Info'!M2850,Reference!$C$4)&lt;=7),15,IF(YEARFRAC('Client Info'!M2850,Reference!$C$4)&gt;=8,25,IF(YEARFRAC('Client Info'!M2850,Reference!$C$4)=YEARFRAC('Client Info'!M2850,Reference!$C$4),0,0))))))))</f>
        <v/>
      </c>
      <c r="D2850" s="19">
        <f>IF(OR('Client Info'!J2850=Reference!$A$7),0,IF(OR(Reference!$A$5='Client Info'!J2850, 'Client Info'!J2850=Reference!$A$19,'Client Info'!J2850=Reference!$A$23,'Client Info'!J2850=Reference!$A$12),25, IF(OR('Client Info'!J2850=Reference!$A$6, 'Client Info'!J2850=Reference!$A$16),15, IF(OR('Client Info'!J2850=Reference!$A$4,'Client Info'!J2850=Reference!$A$13,'Client Info'!J2850=Reference!$A$17,),5,0))))</f>
        <v>0</v>
      </c>
      <c r="E2850" s="19">
        <f>IF('Client Info'!O2850&lt;Reference!$E$5,0,IF(AND('Client Info'!O2850&gt;=Reference!$E$5,'Client Info'!O2850&lt;Reference!$E$6),5,IF(AND('Client Info'!O2850&gt;=Reference!$E$6,'Client Info'!O2850&lt;Reference!$E$7),15,IF(Reference!$E$7&lt;='Client Info'!O2850,25))))</f>
        <v>0</v>
      </c>
      <c r="F2850" s="19">
        <f>IF(OR('Client Info'!R2850=Reference!$B$4,'Client Info'!R2850=Reference!$B$5,'Client Info'!R2850=Reference!$B$6),25,0)</f>
        <v>0</v>
      </c>
      <c r="G2850" s="19">
        <f t="shared" si="46"/>
        <v>0</v>
      </c>
      <c r="H2850" s="19">
        <v>0</v>
      </c>
    </row>
    <row r="2851" spans="2:8" x14ac:dyDescent="0.35">
      <c r="B2851" s="19">
        <f>'Client Info'!A2851</f>
        <v>0</v>
      </c>
      <c r="C2851" s="19" t="str">
        <f>(IF('Client Info'!M2851="","",(IF(YEARFRAC('Client Info'!M2851,Reference!$C$4)&lt;1,0,IF(AND(YEARFRAC('Client Info'!M2851,Reference!$C$4)&gt;=1,YEARFRAC('Client Info'!M2851,Reference!$C$4)&lt;=3),5,IF(AND(YEARFRAC('Client Info'!M2851,Reference!$C$4)&gt;=4,YEARFRAC('Client Info'!M2851,Reference!$C$4)&lt;=7),15,IF(YEARFRAC('Client Info'!M2851,Reference!$C$4)&gt;=8,25,IF(YEARFRAC('Client Info'!M2851,Reference!$C$4)=YEARFRAC('Client Info'!M2851,Reference!$C$4),0,0))))))))</f>
        <v/>
      </c>
      <c r="D2851" s="19">
        <f>IF(OR('Client Info'!J2851=Reference!$A$7),0,IF(OR(Reference!$A$5='Client Info'!J2851, 'Client Info'!J2851=Reference!$A$19,'Client Info'!J2851=Reference!$A$23,'Client Info'!J2851=Reference!$A$12),25, IF(OR('Client Info'!J2851=Reference!$A$6, 'Client Info'!J2851=Reference!$A$16),15, IF(OR('Client Info'!J2851=Reference!$A$4,'Client Info'!J2851=Reference!$A$13,'Client Info'!J2851=Reference!$A$17,),5,0))))</f>
        <v>0</v>
      </c>
      <c r="E2851" s="19">
        <f>IF('Client Info'!O2851&lt;Reference!$E$5,0,IF(AND('Client Info'!O2851&gt;=Reference!$E$5,'Client Info'!O2851&lt;Reference!$E$6),5,IF(AND('Client Info'!O2851&gt;=Reference!$E$6,'Client Info'!O2851&lt;Reference!$E$7),15,IF(Reference!$E$7&lt;='Client Info'!O2851,25))))</f>
        <v>0</v>
      </c>
      <c r="F2851" s="19">
        <f>IF(OR('Client Info'!R2851=Reference!$B$4,'Client Info'!R2851=Reference!$B$5,'Client Info'!R2851=Reference!$B$6),25,0)</f>
        <v>0</v>
      </c>
      <c r="G2851" s="19">
        <f t="shared" si="46"/>
        <v>0</v>
      </c>
      <c r="H2851" s="19">
        <v>0</v>
      </c>
    </row>
    <row r="2852" spans="2:8" x14ac:dyDescent="0.35">
      <c r="B2852" s="19">
        <f>'Client Info'!A2852</f>
        <v>0</v>
      </c>
      <c r="C2852" s="19" t="str">
        <f>(IF('Client Info'!M2852="","",(IF(YEARFRAC('Client Info'!M2852,Reference!$C$4)&lt;1,0,IF(AND(YEARFRAC('Client Info'!M2852,Reference!$C$4)&gt;=1,YEARFRAC('Client Info'!M2852,Reference!$C$4)&lt;=3),5,IF(AND(YEARFRAC('Client Info'!M2852,Reference!$C$4)&gt;=4,YEARFRAC('Client Info'!M2852,Reference!$C$4)&lt;=7),15,IF(YEARFRAC('Client Info'!M2852,Reference!$C$4)&gt;=8,25,IF(YEARFRAC('Client Info'!M2852,Reference!$C$4)=YEARFRAC('Client Info'!M2852,Reference!$C$4),0,0))))))))</f>
        <v/>
      </c>
      <c r="D2852" s="19">
        <f>IF(OR('Client Info'!J2852=Reference!$A$7),0,IF(OR(Reference!$A$5='Client Info'!J2852, 'Client Info'!J2852=Reference!$A$19,'Client Info'!J2852=Reference!$A$23,'Client Info'!J2852=Reference!$A$12),25, IF(OR('Client Info'!J2852=Reference!$A$6, 'Client Info'!J2852=Reference!$A$16),15, IF(OR('Client Info'!J2852=Reference!$A$4,'Client Info'!J2852=Reference!$A$13,'Client Info'!J2852=Reference!$A$17,),5,0))))</f>
        <v>0</v>
      </c>
      <c r="E2852" s="19">
        <f>IF('Client Info'!O2852&lt;Reference!$E$5,0,IF(AND('Client Info'!O2852&gt;=Reference!$E$5,'Client Info'!O2852&lt;Reference!$E$6),5,IF(AND('Client Info'!O2852&gt;=Reference!$E$6,'Client Info'!O2852&lt;Reference!$E$7),15,IF(Reference!$E$7&lt;='Client Info'!O2852,25))))</f>
        <v>0</v>
      </c>
      <c r="F2852" s="19">
        <f>IF(OR('Client Info'!R2852=Reference!$B$4,'Client Info'!R2852=Reference!$B$5,'Client Info'!R2852=Reference!$B$6),25,0)</f>
        <v>0</v>
      </c>
      <c r="G2852" s="19">
        <f t="shared" si="46"/>
        <v>0</v>
      </c>
      <c r="H2852" s="19">
        <v>0</v>
      </c>
    </row>
    <row r="2853" spans="2:8" x14ac:dyDescent="0.35">
      <c r="B2853" s="19">
        <f>'Client Info'!A2853</f>
        <v>0</v>
      </c>
      <c r="C2853" s="19" t="str">
        <f>(IF('Client Info'!M2853="","",(IF(YEARFRAC('Client Info'!M2853,Reference!$C$4)&lt;1,0,IF(AND(YEARFRAC('Client Info'!M2853,Reference!$C$4)&gt;=1,YEARFRAC('Client Info'!M2853,Reference!$C$4)&lt;=3),5,IF(AND(YEARFRAC('Client Info'!M2853,Reference!$C$4)&gt;=4,YEARFRAC('Client Info'!M2853,Reference!$C$4)&lt;=7),15,IF(YEARFRAC('Client Info'!M2853,Reference!$C$4)&gt;=8,25,IF(YEARFRAC('Client Info'!M2853,Reference!$C$4)=YEARFRAC('Client Info'!M2853,Reference!$C$4),0,0))))))))</f>
        <v/>
      </c>
      <c r="D2853" s="19">
        <f>IF(OR('Client Info'!J2853=Reference!$A$7),0,IF(OR(Reference!$A$5='Client Info'!J2853, 'Client Info'!J2853=Reference!$A$19,'Client Info'!J2853=Reference!$A$23,'Client Info'!J2853=Reference!$A$12),25, IF(OR('Client Info'!J2853=Reference!$A$6, 'Client Info'!J2853=Reference!$A$16),15, IF(OR('Client Info'!J2853=Reference!$A$4,'Client Info'!J2853=Reference!$A$13,'Client Info'!J2853=Reference!$A$17,),5,0))))</f>
        <v>0</v>
      </c>
      <c r="E2853" s="19">
        <f>IF('Client Info'!O2853&lt;Reference!$E$5,0,IF(AND('Client Info'!O2853&gt;=Reference!$E$5,'Client Info'!O2853&lt;Reference!$E$6),5,IF(AND('Client Info'!O2853&gt;=Reference!$E$6,'Client Info'!O2853&lt;Reference!$E$7),15,IF(Reference!$E$7&lt;='Client Info'!O2853,25))))</f>
        <v>0</v>
      </c>
      <c r="F2853" s="19">
        <f>IF(OR('Client Info'!R2853=Reference!$B$4,'Client Info'!R2853=Reference!$B$5,'Client Info'!R2853=Reference!$B$6),25,0)</f>
        <v>0</v>
      </c>
      <c r="G2853" s="19">
        <f t="shared" si="46"/>
        <v>0</v>
      </c>
      <c r="H2853" s="19">
        <v>0</v>
      </c>
    </row>
    <row r="2854" spans="2:8" x14ac:dyDescent="0.35">
      <c r="B2854" s="19">
        <f>'Client Info'!A2854</f>
        <v>0</v>
      </c>
      <c r="C2854" s="19" t="str">
        <f>(IF('Client Info'!M2854="","",(IF(YEARFRAC('Client Info'!M2854,Reference!$C$4)&lt;1,0,IF(AND(YEARFRAC('Client Info'!M2854,Reference!$C$4)&gt;=1,YEARFRAC('Client Info'!M2854,Reference!$C$4)&lt;=3),5,IF(AND(YEARFRAC('Client Info'!M2854,Reference!$C$4)&gt;=4,YEARFRAC('Client Info'!M2854,Reference!$C$4)&lt;=7),15,IF(YEARFRAC('Client Info'!M2854,Reference!$C$4)&gt;=8,25,IF(YEARFRAC('Client Info'!M2854,Reference!$C$4)=YEARFRAC('Client Info'!M2854,Reference!$C$4),0,0))))))))</f>
        <v/>
      </c>
      <c r="D2854" s="19">
        <f>IF(OR('Client Info'!J2854=Reference!$A$7),0,IF(OR(Reference!$A$5='Client Info'!J2854, 'Client Info'!J2854=Reference!$A$19,'Client Info'!J2854=Reference!$A$23,'Client Info'!J2854=Reference!$A$12),25, IF(OR('Client Info'!J2854=Reference!$A$6, 'Client Info'!J2854=Reference!$A$16),15, IF(OR('Client Info'!J2854=Reference!$A$4,'Client Info'!J2854=Reference!$A$13,'Client Info'!J2854=Reference!$A$17,),5,0))))</f>
        <v>0</v>
      </c>
      <c r="E2854" s="19">
        <f>IF('Client Info'!O2854&lt;Reference!$E$5,0,IF(AND('Client Info'!O2854&gt;=Reference!$E$5,'Client Info'!O2854&lt;Reference!$E$6),5,IF(AND('Client Info'!O2854&gt;=Reference!$E$6,'Client Info'!O2854&lt;Reference!$E$7),15,IF(Reference!$E$7&lt;='Client Info'!O2854,25))))</f>
        <v>0</v>
      </c>
      <c r="F2854" s="19">
        <f>IF(OR('Client Info'!R2854=Reference!$B$4,'Client Info'!R2854=Reference!$B$5,'Client Info'!R2854=Reference!$B$6),25,0)</f>
        <v>0</v>
      </c>
      <c r="G2854" s="19">
        <f t="shared" si="46"/>
        <v>0</v>
      </c>
      <c r="H2854" s="19">
        <v>0</v>
      </c>
    </row>
    <row r="2855" spans="2:8" x14ac:dyDescent="0.35">
      <c r="B2855" s="19">
        <f>'Client Info'!A2855</f>
        <v>0</v>
      </c>
      <c r="C2855" s="19" t="str">
        <f>(IF('Client Info'!M2855="","",(IF(YEARFRAC('Client Info'!M2855,Reference!$C$4)&lt;1,0,IF(AND(YEARFRAC('Client Info'!M2855,Reference!$C$4)&gt;=1,YEARFRAC('Client Info'!M2855,Reference!$C$4)&lt;=3),5,IF(AND(YEARFRAC('Client Info'!M2855,Reference!$C$4)&gt;=4,YEARFRAC('Client Info'!M2855,Reference!$C$4)&lt;=7),15,IF(YEARFRAC('Client Info'!M2855,Reference!$C$4)&gt;=8,25,IF(YEARFRAC('Client Info'!M2855,Reference!$C$4)=YEARFRAC('Client Info'!M2855,Reference!$C$4),0,0))))))))</f>
        <v/>
      </c>
      <c r="D2855" s="19">
        <f>IF(OR('Client Info'!J2855=Reference!$A$7),0,IF(OR(Reference!$A$5='Client Info'!J2855, 'Client Info'!J2855=Reference!$A$19,'Client Info'!J2855=Reference!$A$23,'Client Info'!J2855=Reference!$A$12),25, IF(OR('Client Info'!J2855=Reference!$A$6, 'Client Info'!J2855=Reference!$A$16),15, IF(OR('Client Info'!J2855=Reference!$A$4,'Client Info'!J2855=Reference!$A$13,'Client Info'!J2855=Reference!$A$17,),5,0))))</f>
        <v>0</v>
      </c>
      <c r="E2855" s="19">
        <f>IF('Client Info'!O2855&lt;Reference!$E$5,0,IF(AND('Client Info'!O2855&gt;=Reference!$E$5,'Client Info'!O2855&lt;Reference!$E$6),5,IF(AND('Client Info'!O2855&gt;=Reference!$E$6,'Client Info'!O2855&lt;Reference!$E$7),15,IF(Reference!$E$7&lt;='Client Info'!O2855,25))))</f>
        <v>0</v>
      </c>
      <c r="F2855" s="19">
        <f>IF(OR('Client Info'!R2855=Reference!$B$4,'Client Info'!R2855=Reference!$B$5,'Client Info'!R2855=Reference!$B$6),25,0)</f>
        <v>0</v>
      </c>
      <c r="G2855" s="19">
        <f t="shared" si="46"/>
        <v>0</v>
      </c>
      <c r="H2855" s="19">
        <v>0</v>
      </c>
    </row>
    <row r="2856" spans="2:8" x14ac:dyDescent="0.35">
      <c r="B2856" s="19">
        <f>'Client Info'!A2856</f>
        <v>0</v>
      </c>
      <c r="C2856" s="19" t="str">
        <f>(IF('Client Info'!M2856="","",(IF(YEARFRAC('Client Info'!M2856,Reference!$C$4)&lt;1,0,IF(AND(YEARFRAC('Client Info'!M2856,Reference!$C$4)&gt;=1,YEARFRAC('Client Info'!M2856,Reference!$C$4)&lt;=3),5,IF(AND(YEARFRAC('Client Info'!M2856,Reference!$C$4)&gt;=4,YEARFRAC('Client Info'!M2856,Reference!$C$4)&lt;=7),15,IF(YEARFRAC('Client Info'!M2856,Reference!$C$4)&gt;=8,25,IF(YEARFRAC('Client Info'!M2856,Reference!$C$4)=YEARFRAC('Client Info'!M2856,Reference!$C$4),0,0))))))))</f>
        <v/>
      </c>
      <c r="D2856" s="19">
        <f>IF(OR('Client Info'!J2856=Reference!$A$7),0,IF(OR(Reference!$A$5='Client Info'!J2856, 'Client Info'!J2856=Reference!$A$19,'Client Info'!J2856=Reference!$A$23,'Client Info'!J2856=Reference!$A$12),25, IF(OR('Client Info'!J2856=Reference!$A$6, 'Client Info'!J2856=Reference!$A$16),15, IF(OR('Client Info'!J2856=Reference!$A$4,'Client Info'!J2856=Reference!$A$13,'Client Info'!J2856=Reference!$A$17,),5,0))))</f>
        <v>0</v>
      </c>
      <c r="E2856" s="19">
        <f>IF('Client Info'!O2856&lt;Reference!$E$5,0,IF(AND('Client Info'!O2856&gt;=Reference!$E$5,'Client Info'!O2856&lt;Reference!$E$6),5,IF(AND('Client Info'!O2856&gt;=Reference!$E$6,'Client Info'!O2856&lt;Reference!$E$7),15,IF(Reference!$E$7&lt;='Client Info'!O2856,25))))</f>
        <v>0</v>
      </c>
      <c r="F2856" s="19">
        <f>IF(OR('Client Info'!R2856=Reference!$B$4,'Client Info'!R2856=Reference!$B$5,'Client Info'!R2856=Reference!$B$6),25,0)</f>
        <v>0</v>
      </c>
      <c r="G2856" s="19">
        <f t="shared" si="46"/>
        <v>0</v>
      </c>
      <c r="H2856" s="19">
        <v>0</v>
      </c>
    </row>
    <row r="2857" spans="2:8" x14ac:dyDescent="0.35">
      <c r="B2857" s="19">
        <f>'Client Info'!A2857</f>
        <v>0</v>
      </c>
      <c r="C2857" s="19" t="str">
        <f>(IF('Client Info'!M2857="","",(IF(YEARFRAC('Client Info'!M2857,Reference!$C$4)&lt;1,0,IF(AND(YEARFRAC('Client Info'!M2857,Reference!$C$4)&gt;=1,YEARFRAC('Client Info'!M2857,Reference!$C$4)&lt;=3),5,IF(AND(YEARFRAC('Client Info'!M2857,Reference!$C$4)&gt;=4,YEARFRAC('Client Info'!M2857,Reference!$C$4)&lt;=7),15,IF(YEARFRAC('Client Info'!M2857,Reference!$C$4)&gt;=8,25,IF(YEARFRAC('Client Info'!M2857,Reference!$C$4)=YEARFRAC('Client Info'!M2857,Reference!$C$4),0,0))))))))</f>
        <v/>
      </c>
      <c r="D2857" s="19">
        <f>IF(OR('Client Info'!J2857=Reference!$A$7),0,IF(OR(Reference!$A$5='Client Info'!J2857, 'Client Info'!J2857=Reference!$A$19,'Client Info'!J2857=Reference!$A$23,'Client Info'!J2857=Reference!$A$12),25, IF(OR('Client Info'!J2857=Reference!$A$6, 'Client Info'!J2857=Reference!$A$16),15, IF(OR('Client Info'!J2857=Reference!$A$4,'Client Info'!J2857=Reference!$A$13,'Client Info'!J2857=Reference!$A$17,),5,0))))</f>
        <v>0</v>
      </c>
      <c r="E2857" s="19">
        <f>IF('Client Info'!O2857&lt;Reference!$E$5,0,IF(AND('Client Info'!O2857&gt;=Reference!$E$5,'Client Info'!O2857&lt;Reference!$E$6),5,IF(AND('Client Info'!O2857&gt;=Reference!$E$6,'Client Info'!O2857&lt;Reference!$E$7),15,IF(Reference!$E$7&lt;='Client Info'!O2857,25))))</f>
        <v>0</v>
      </c>
      <c r="F2857" s="19">
        <f>IF(OR('Client Info'!R2857=Reference!$B$4,'Client Info'!R2857=Reference!$B$5,'Client Info'!R2857=Reference!$B$6),25,0)</f>
        <v>0</v>
      </c>
      <c r="G2857" s="19">
        <f t="shared" si="46"/>
        <v>0</v>
      </c>
      <c r="H2857" s="19">
        <v>0</v>
      </c>
    </row>
    <row r="2858" spans="2:8" x14ac:dyDescent="0.35">
      <c r="B2858" s="19">
        <f>'Client Info'!A2858</f>
        <v>0</v>
      </c>
      <c r="C2858" s="19" t="str">
        <f>(IF('Client Info'!M2858="","",(IF(YEARFRAC('Client Info'!M2858,Reference!$C$4)&lt;1,0,IF(AND(YEARFRAC('Client Info'!M2858,Reference!$C$4)&gt;=1,YEARFRAC('Client Info'!M2858,Reference!$C$4)&lt;=3),5,IF(AND(YEARFRAC('Client Info'!M2858,Reference!$C$4)&gt;=4,YEARFRAC('Client Info'!M2858,Reference!$C$4)&lt;=7),15,IF(YEARFRAC('Client Info'!M2858,Reference!$C$4)&gt;=8,25,IF(YEARFRAC('Client Info'!M2858,Reference!$C$4)=YEARFRAC('Client Info'!M2858,Reference!$C$4),0,0))))))))</f>
        <v/>
      </c>
      <c r="D2858" s="19">
        <f>IF(OR('Client Info'!J2858=Reference!$A$7),0,IF(OR(Reference!$A$5='Client Info'!J2858, 'Client Info'!J2858=Reference!$A$19,'Client Info'!J2858=Reference!$A$23,'Client Info'!J2858=Reference!$A$12),25, IF(OR('Client Info'!J2858=Reference!$A$6, 'Client Info'!J2858=Reference!$A$16),15, IF(OR('Client Info'!J2858=Reference!$A$4,'Client Info'!J2858=Reference!$A$13,'Client Info'!J2858=Reference!$A$17,),5,0))))</f>
        <v>0</v>
      </c>
      <c r="E2858" s="19">
        <f>IF('Client Info'!O2858&lt;Reference!$E$5,0,IF(AND('Client Info'!O2858&gt;=Reference!$E$5,'Client Info'!O2858&lt;Reference!$E$6),5,IF(AND('Client Info'!O2858&gt;=Reference!$E$6,'Client Info'!O2858&lt;Reference!$E$7),15,IF(Reference!$E$7&lt;='Client Info'!O2858,25))))</f>
        <v>0</v>
      </c>
      <c r="F2858" s="19">
        <f>IF(OR('Client Info'!R2858=Reference!$B$4,'Client Info'!R2858=Reference!$B$5,'Client Info'!R2858=Reference!$B$6),25,0)</f>
        <v>0</v>
      </c>
      <c r="G2858" s="19">
        <f t="shared" si="46"/>
        <v>0</v>
      </c>
      <c r="H2858" s="19">
        <v>0</v>
      </c>
    </row>
    <row r="2859" spans="2:8" x14ac:dyDescent="0.35">
      <c r="B2859" s="19">
        <f>'Client Info'!A2859</f>
        <v>0</v>
      </c>
      <c r="C2859" s="19" t="str">
        <f>(IF('Client Info'!M2859="","",(IF(YEARFRAC('Client Info'!M2859,Reference!$C$4)&lt;1,0,IF(AND(YEARFRAC('Client Info'!M2859,Reference!$C$4)&gt;=1,YEARFRAC('Client Info'!M2859,Reference!$C$4)&lt;=3),5,IF(AND(YEARFRAC('Client Info'!M2859,Reference!$C$4)&gt;=4,YEARFRAC('Client Info'!M2859,Reference!$C$4)&lt;=7),15,IF(YEARFRAC('Client Info'!M2859,Reference!$C$4)&gt;=8,25,IF(YEARFRAC('Client Info'!M2859,Reference!$C$4)=YEARFRAC('Client Info'!M2859,Reference!$C$4),0,0))))))))</f>
        <v/>
      </c>
      <c r="D2859" s="19">
        <f>IF(OR('Client Info'!J2859=Reference!$A$7),0,IF(OR(Reference!$A$5='Client Info'!J2859, 'Client Info'!J2859=Reference!$A$19,'Client Info'!J2859=Reference!$A$23,'Client Info'!J2859=Reference!$A$12),25, IF(OR('Client Info'!J2859=Reference!$A$6, 'Client Info'!J2859=Reference!$A$16),15, IF(OR('Client Info'!J2859=Reference!$A$4,'Client Info'!J2859=Reference!$A$13,'Client Info'!J2859=Reference!$A$17,),5,0))))</f>
        <v>0</v>
      </c>
      <c r="E2859" s="19">
        <f>IF('Client Info'!O2859&lt;Reference!$E$5,0,IF(AND('Client Info'!O2859&gt;=Reference!$E$5,'Client Info'!O2859&lt;Reference!$E$6),5,IF(AND('Client Info'!O2859&gt;=Reference!$E$6,'Client Info'!O2859&lt;Reference!$E$7),15,IF(Reference!$E$7&lt;='Client Info'!O2859,25))))</f>
        <v>0</v>
      </c>
      <c r="F2859" s="19">
        <f>IF(OR('Client Info'!R2859=Reference!$B$4,'Client Info'!R2859=Reference!$B$5,'Client Info'!R2859=Reference!$B$6),25,0)</f>
        <v>0</v>
      </c>
      <c r="G2859" s="19">
        <f t="shared" si="46"/>
        <v>0</v>
      </c>
      <c r="H2859" s="19">
        <v>0</v>
      </c>
    </row>
    <row r="2860" spans="2:8" x14ac:dyDescent="0.35">
      <c r="B2860" s="19">
        <f>'Client Info'!A2860</f>
        <v>0</v>
      </c>
      <c r="C2860" s="19" t="str">
        <f>(IF('Client Info'!M2860="","",(IF(YEARFRAC('Client Info'!M2860,Reference!$C$4)&lt;1,0,IF(AND(YEARFRAC('Client Info'!M2860,Reference!$C$4)&gt;=1,YEARFRAC('Client Info'!M2860,Reference!$C$4)&lt;=3),5,IF(AND(YEARFRAC('Client Info'!M2860,Reference!$C$4)&gt;=4,YEARFRAC('Client Info'!M2860,Reference!$C$4)&lt;=7),15,IF(YEARFRAC('Client Info'!M2860,Reference!$C$4)&gt;=8,25,IF(YEARFRAC('Client Info'!M2860,Reference!$C$4)=YEARFRAC('Client Info'!M2860,Reference!$C$4),0,0))))))))</f>
        <v/>
      </c>
      <c r="D2860" s="19">
        <f>IF(OR('Client Info'!J2860=Reference!$A$7),0,IF(OR(Reference!$A$5='Client Info'!J2860, 'Client Info'!J2860=Reference!$A$19,'Client Info'!J2860=Reference!$A$23,'Client Info'!J2860=Reference!$A$12),25, IF(OR('Client Info'!J2860=Reference!$A$6, 'Client Info'!J2860=Reference!$A$16),15, IF(OR('Client Info'!J2860=Reference!$A$4,'Client Info'!J2860=Reference!$A$13,'Client Info'!J2860=Reference!$A$17,),5,0))))</f>
        <v>0</v>
      </c>
      <c r="E2860" s="19">
        <f>IF('Client Info'!O2860&lt;Reference!$E$5,0,IF(AND('Client Info'!O2860&gt;=Reference!$E$5,'Client Info'!O2860&lt;Reference!$E$6),5,IF(AND('Client Info'!O2860&gt;=Reference!$E$6,'Client Info'!O2860&lt;Reference!$E$7),15,IF(Reference!$E$7&lt;='Client Info'!O2860,25))))</f>
        <v>0</v>
      </c>
      <c r="F2860" s="19">
        <f>IF(OR('Client Info'!R2860=Reference!$B$4,'Client Info'!R2860=Reference!$B$5,'Client Info'!R2860=Reference!$B$6),25,0)</f>
        <v>0</v>
      </c>
      <c r="G2860" s="19">
        <f t="shared" si="46"/>
        <v>0</v>
      </c>
      <c r="H2860" s="19">
        <v>0</v>
      </c>
    </row>
    <row r="2861" spans="2:8" x14ac:dyDescent="0.35">
      <c r="B2861" s="19">
        <f>'Client Info'!A2861</f>
        <v>0</v>
      </c>
      <c r="C2861" s="19" t="str">
        <f>(IF('Client Info'!M2861="","",(IF(YEARFRAC('Client Info'!M2861,Reference!$C$4)&lt;1,0,IF(AND(YEARFRAC('Client Info'!M2861,Reference!$C$4)&gt;=1,YEARFRAC('Client Info'!M2861,Reference!$C$4)&lt;=3),5,IF(AND(YEARFRAC('Client Info'!M2861,Reference!$C$4)&gt;=4,YEARFRAC('Client Info'!M2861,Reference!$C$4)&lt;=7),15,IF(YEARFRAC('Client Info'!M2861,Reference!$C$4)&gt;=8,25,IF(YEARFRAC('Client Info'!M2861,Reference!$C$4)=YEARFRAC('Client Info'!M2861,Reference!$C$4),0,0))))))))</f>
        <v/>
      </c>
      <c r="D2861" s="19">
        <f>IF(OR('Client Info'!J2861=Reference!$A$7),0,IF(OR(Reference!$A$5='Client Info'!J2861, 'Client Info'!J2861=Reference!$A$19,'Client Info'!J2861=Reference!$A$23,'Client Info'!J2861=Reference!$A$12),25, IF(OR('Client Info'!J2861=Reference!$A$6, 'Client Info'!J2861=Reference!$A$16),15, IF(OR('Client Info'!J2861=Reference!$A$4,'Client Info'!J2861=Reference!$A$13,'Client Info'!J2861=Reference!$A$17,),5,0))))</f>
        <v>0</v>
      </c>
      <c r="E2861" s="19">
        <f>IF('Client Info'!O2861&lt;Reference!$E$5,0,IF(AND('Client Info'!O2861&gt;=Reference!$E$5,'Client Info'!O2861&lt;Reference!$E$6),5,IF(AND('Client Info'!O2861&gt;=Reference!$E$6,'Client Info'!O2861&lt;Reference!$E$7),15,IF(Reference!$E$7&lt;='Client Info'!O2861,25))))</f>
        <v>0</v>
      </c>
      <c r="F2861" s="19">
        <f>IF(OR('Client Info'!R2861=Reference!$B$4,'Client Info'!R2861=Reference!$B$5,'Client Info'!R2861=Reference!$B$6),25,0)</f>
        <v>0</v>
      </c>
      <c r="G2861" s="19">
        <f t="shared" si="46"/>
        <v>0</v>
      </c>
      <c r="H2861" s="19">
        <v>0</v>
      </c>
    </row>
    <row r="2862" spans="2:8" x14ac:dyDescent="0.35">
      <c r="B2862" s="19">
        <f>'Client Info'!A2862</f>
        <v>0</v>
      </c>
      <c r="C2862" s="19" t="str">
        <f>(IF('Client Info'!M2862="","",(IF(YEARFRAC('Client Info'!M2862,Reference!$C$4)&lt;1,0,IF(AND(YEARFRAC('Client Info'!M2862,Reference!$C$4)&gt;=1,YEARFRAC('Client Info'!M2862,Reference!$C$4)&lt;=3),5,IF(AND(YEARFRAC('Client Info'!M2862,Reference!$C$4)&gt;=4,YEARFRAC('Client Info'!M2862,Reference!$C$4)&lt;=7),15,IF(YEARFRAC('Client Info'!M2862,Reference!$C$4)&gt;=8,25,IF(YEARFRAC('Client Info'!M2862,Reference!$C$4)=YEARFRAC('Client Info'!M2862,Reference!$C$4),0,0))))))))</f>
        <v/>
      </c>
      <c r="D2862" s="19">
        <f>IF(OR('Client Info'!J2862=Reference!$A$7),0,IF(OR(Reference!$A$5='Client Info'!J2862, 'Client Info'!J2862=Reference!$A$19,'Client Info'!J2862=Reference!$A$23,'Client Info'!J2862=Reference!$A$12),25, IF(OR('Client Info'!J2862=Reference!$A$6, 'Client Info'!J2862=Reference!$A$16),15, IF(OR('Client Info'!J2862=Reference!$A$4,'Client Info'!J2862=Reference!$A$13,'Client Info'!J2862=Reference!$A$17,),5,0))))</f>
        <v>0</v>
      </c>
      <c r="E2862" s="19">
        <f>IF('Client Info'!O2862&lt;Reference!$E$5,0,IF(AND('Client Info'!O2862&gt;=Reference!$E$5,'Client Info'!O2862&lt;Reference!$E$6),5,IF(AND('Client Info'!O2862&gt;=Reference!$E$6,'Client Info'!O2862&lt;Reference!$E$7),15,IF(Reference!$E$7&lt;='Client Info'!O2862,25))))</f>
        <v>0</v>
      </c>
      <c r="F2862" s="19">
        <f>IF(OR('Client Info'!R2862=Reference!$B$4,'Client Info'!R2862=Reference!$B$5,'Client Info'!R2862=Reference!$B$6),25,0)</f>
        <v>0</v>
      </c>
      <c r="G2862" s="19">
        <f t="shared" si="46"/>
        <v>0</v>
      </c>
      <c r="H2862" s="19">
        <v>0</v>
      </c>
    </row>
    <row r="2863" spans="2:8" x14ac:dyDescent="0.35">
      <c r="B2863" s="19">
        <f>'Client Info'!A2863</f>
        <v>0</v>
      </c>
      <c r="C2863" s="19" t="str">
        <f>(IF('Client Info'!M2863="","",(IF(YEARFRAC('Client Info'!M2863,Reference!$C$4)&lt;1,0,IF(AND(YEARFRAC('Client Info'!M2863,Reference!$C$4)&gt;=1,YEARFRAC('Client Info'!M2863,Reference!$C$4)&lt;=3),5,IF(AND(YEARFRAC('Client Info'!M2863,Reference!$C$4)&gt;=4,YEARFRAC('Client Info'!M2863,Reference!$C$4)&lt;=7),15,IF(YEARFRAC('Client Info'!M2863,Reference!$C$4)&gt;=8,25,IF(YEARFRAC('Client Info'!M2863,Reference!$C$4)=YEARFRAC('Client Info'!M2863,Reference!$C$4),0,0))))))))</f>
        <v/>
      </c>
      <c r="D2863" s="19">
        <f>IF(OR('Client Info'!J2863=Reference!$A$7),0,IF(OR(Reference!$A$5='Client Info'!J2863, 'Client Info'!J2863=Reference!$A$19,'Client Info'!J2863=Reference!$A$23,'Client Info'!J2863=Reference!$A$12),25, IF(OR('Client Info'!J2863=Reference!$A$6, 'Client Info'!J2863=Reference!$A$16),15, IF(OR('Client Info'!J2863=Reference!$A$4,'Client Info'!J2863=Reference!$A$13,'Client Info'!J2863=Reference!$A$17,),5,0))))</f>
        <v>0</v>
      </c>
      <c r="E2863" s="19">
        <f>IF('Client Info'!O2863&lt;Reference!$E$5,0,IF(AND('Client Info'!O2863&gt;=Reference!$E$5,'Client Info'!O2863&lt;Reference!$E$6),5,IF(AND('Client Info'!O2863&gt;=Reference!$E$6,'Client Info'!O2863&lt;Reference!$E$7),15,IF(Reference!$E$7&lt;='Client Info'!O2863,25))))</f>
        <v>0</v>
      </c>
      <c r="F2863" s="19">
        <f>IF(OR('Client Info'!R2863=Reference!$B$4,'Client Info'!R2863=Reference!$B$5,'Client Info'!R2863=Reference!$B$6),25,0)</f>
        <v>0</v>
      </c>
      <c r="G2863" s="19">
        <f t="shared" si="46"/>
        <v>0</v>
      </c>
      <c r="H2863" s="19">
        <v>0</v>
      </c>
    </row>
    <row r="2864" spans="2:8" x14ac:dyDescent="0.35">
      <c r="B2864" s="19">
        <f>'Client Info'!A2864</f>
        <v>0</v>
      </c>
      <c r="C2864" s="19" t="str">
        <f>(IF('Client Info'!M2864="","",(IF(YEARFRAC('Client Info'!M2864,Reference!$C$4)&lt;1,0,IF(AND(YEARFRAC('Client Info'!M2864,Reference!$C$4)&gt;=1,YEARFRAC('Client Info'!M2864,Reference!$C$4)&lt;=3),5,IF(AND(YEARFRAC('Client Info'!M2864,Reference!$C$4)&gt;=4,YEARFRAC('Client Info'!M2864,Reference!$C$4)&lt;=7),15,IF(YEARFRAC('Client Info'!M2864,Reference!$C$4)&gt;=8,25,IF(YEARFRAC('Client Info'!M2864,Reference!$C$4)=YEARFRAC('Client Info'!M2864,Reference!$C$4),0,0))))))))</f>
        <v/>
      </c>
      <c r="D2864" s="19">
        <f>IF(OR('Client Info'!J2864=Reference!$A$7),0,IF(OR(Reference!$A$5='Client Info'!J2864, 'Client Info'!J2864=Reference!$A$19,'Client Info'!J2864=Reference!$A$23,'Client Info'!J2864=Reference!$A$12),25, IF(OR('Client Info'!J2864=Reference!$A$6, 'Client Info'!J2864=Reference!$A$16),15, IF(OR('Client Info'!J2864=Reference!$A$4,'Client Info'!J2864=Reference!$A$13,'Client Info'!J2864=Reference!$A$17,),5,0))))</f>
        <v>0</v>
      </c>
      <c r="E2864" s="19">
        <f>IF('Client Info'!O2864&lt;Reference!$E$5,0,IF(AND('Client Info'!O2864&gt;=Reference!$E$5,'Client Info'!O2864&lt;Reference!$E$6),5,IF(AND('Client Info'!O2864&gt;=Reference!$E$6,'Client Info'!O2864&lt;Reference!$E$7),15,IF(Reference!$E$7&lt;='Client Info'!O2864,25))))</f>
        <v>0</v>
      </c>
      <c r="F2864" s="19">
        <f>IF(OR('Client Info'!R2864=Reference!$B$4,'Client Info'!R2864=Reference!$B$5,'Client Info'!R2864=Reference!$B$6),25,0)</f>
        <v>0</v>
      </c>
      <c r="G2864" s="19">
        <f t="shared" si="46"/>
        <v>0</v>
      </c>
      <c r="H2864" s="19">
        <v>0</v>
      </c>
    </row>
    <row r="2865" spans="2:8" x14ac:dyDescent="0.35">
      <c r="B2865" s="19">
        <f>'Client Info'!A2865</f>
        <v>0</v>
      </c>
      <c r="C2865" s="19" t="str">
        <f>(IF('Client Info'!M2865="","",(IF(YEARFRAC('Client Info'!M2865,Reference!$C$4)&lt;1,0,IF(AND(YEARFRAC('Client Info'!M2865,Reference!$C$4)&gt;=1,YEARFRAC('Client Info'!M2865,Reference!$C$4)&lt;=3),5,IF(AND(YEARFRAC('Client Info'!M2865,Reference!$C$4)&gt;=4,YEARFRAC('Client Info'!M2865,Reference!$C$4)&lt;=7),15,IF(YEARFRAC('Client Info'!M2865,Reference!$C$4)&gt;=8,25,IF(YEARFRAC('Client Info'!M2865,Reference!$C$4)=YEARFRAC('Client Info'!M2865,Reference!$C$4),0,0))))))))</f>
        <v/>
      </c>
      <c r="D2865" s="19">
        <f>IF(OR('Client Info'!J2865=Reference!$A$7),0,IF(OR(Reference!$A$5='Client Info'!J2865, 'Client Info'!J2865=Reference!$A$19,'Client Info'!J2865=Reference!$A$23,'Client Info'!J2865=Reference!$A$12),25, IF(OR('Client Info'!J2865=Reference!$A$6, 'Client Info'!J2865=Reference!$A$16),15, IF(OR('Client Info'!J2865=Reference!$A$4,'Client Info'!J2865=Reference!$A$13,'Client Info'!J2865=Reference!$A$17,),5,0))))</f>
        <v>0</v>
      </c>
      <c r="E2865" s="19">
        <f>IF('Client Info'!O2865&lt;Reference!$E$5,0,IF(AND('Client Info'!O2865&gt;=Reference!$E$5,'Client Info'!O2865&lt;Reference!$E$6),5,IF(AND('Client Info'!O2865&gt;=Reference!$E$6,'Client Info'!O2865&lt;Reference!$E$7),15,IF(Reference!$E$7&lt;='Client Info'!O2865,25))))</f>
        <v>0</v>
      </c>
      <c r="F2865" s="19">
        <f>IF(OR('Client Info'!R2865=Reference!$B$4,'Client Info'!R2865=Reference!$B$5,'Client Info'!R2865=Reference!$B$6),25,0)</f>
        <v>0</v>
      </c>
      <c r="G2865" s="19">
        <f t="shared" si="46"/>
        <v>0</v>
      </c>
      <c r="H2865" s="19">
        <v>0</v>
      </c>
    </row>
    <row r="2866" spans="2:8" x14ac:dyDescent="0.35">
      <c r="B2866" s="19">
        <f>'Client Info'!A2866</f>
        <v>0</v>
      </c>
      <c r="C2866" s="19" t="str">
        <f>(IF('Client Info'!M2866="","",(IF(YEARFRAC('Client Info'!M2866,Reference!$C$4)&lt;1,0,IF(AND(YEARFRAC('Client Info'!M2866,Reference!$C$4)&gt;=1,YEARFRAC('Client Info'!M2866,Reference!$C$4)&lt;=3),5,IF(AND(YEARFRAC('Client Info'!M2866,Reference!$C$4)&gt;=4,YEARFRAC('Client Info'!M2866,Reference!$C$4)&lt;=7),15,IF(YEARFRAC('Client Info'!M2866,Reference!$C$4)&gt;=8,25,IF(YEARFRAC('Client Info'!M2866,Reference!$C$4)=YEARFRAC('Client Info'!M2866,Reference!$C$4),0,0))))))))</f>
        <v/>
      </c>
      <c r="D2866" s="19">
        <f>IF(OR('Client Info'!J2866=Reference!$A$7),0,IF(OR(Reference!$A$5='Client Info'!J2866, 'Client Info'!J2866=Reference!$A$19,'Client Info'!J2866=Reference!$A$23,'Client Info'!J2866=Reference!$A$12),25, IF(OR('Client Info'!J2866=Reference!$A$6, 'Client Info'!J2866=Reference!$A$16),15, IF(OR('Client Info'!J2866=Reference!$A$4,'Client Info'!J2866=Reference!$A$13,'Client Info'!J2866=Reference!$A$17,),5,0))))</f>
        <v>0</v>
      </c>
      <c r="E2866" s="19">
        <f>IF('Client Info'!O2866&lt;Reference!$E$5,0,IF(AND('Client Info'!O2866&gt;=Reference!$E$5,'Client Info'!O2866&lt;Reference!$E$6),5,IF(AND('Client Info'!O2866&gt;=Reference!$E$6,'Client Info'!O2866&lt;Reference!$E$7),15,IF(Reference!$E$7&lt;='Client Info'!O2866,25))))</f>
        <v>0</v>
      </c>
      <c r="F2866" s="19">
        <f>IF(OR('Client Info'!R2866=Reference!$B$4,'Client Info'!R2866=Reference!$B$5,'Client Info'!R2866=Reference!$B$6),25,0)</f>
        <v>0</v>
      </c>
      <c r="G2866" s="19">
        <f t="shared" si="46"/>
        <v>0</v>
      </c>
      <c r="H2866" s="19">
        <v>0</v>
      </c>
    </row>
    <row r="2867" spans="2:8" x14ac:dyDescent="0.35">
      <c r="B2867" s="19">
        <f>'Client Info'!A2867</f>
        <v>0</v>
      </c>
      <c r="C2867" s="19" t="str">
        <f>(IF('Client Info'!M2867="","",(IF(YEARFRAC('Client Info'!M2867,Reference!$C$4)&lt;1,0,IF(AND(YEARFRAC('Client Info'!M2867,Reference!$C$4)&gt;=1,YEARFRAC('Client Info'!M2867,Reference!$C$4)&lt;=3),5,IF(AND(YEARFRAC('Client Info'!M2867,Reference!$C$4)&gt;=4,YEARFRAC('Client Info'!M2867,Reference!$C$4)&lt;=7),15,IF(YEARFRAC('Client Info'!M2867,Reference!$C$4)&gt;=8,25,IF(YEARFRAC('Client Info'!M2867,Reference!$C$4)=YEARFRAC('Client Info'!M2867,Reference!$C$4),0,0))))))))</f>
        <v/>
      </c>
      <c r="D2867" s="19">
        <f>IF(OR('Client Info'!J2867=Reference!$A$7),0,IF(OR(Reference!$A$5='Client Info'!J2867, 'Client Info'!J2867=Reference!$A$19,'Client Info'!J2867=Reference!$A$23,'Client Info'!J2867=Reference!$A$12),25, IF(OR('Client Info'!J2867=Reference!$A$6, 'Client Info'!J2867=Reference!$A$16),15, IF(OR('Client Info'!J2867=Reference!$A$4,'Client Info'!J2867=Reference!$A$13,'Client Info'!J2867=Reference!$A$17,),5,0))))</f>
        <v>0</v>
      </c>
      <c r="E2867" s="19">
        <f>IF('Client Info'!O2867&lt;Reference!$E$5,0,IF(AND('Client Info'!O2867&gt;=Reference!$E$5,'Client Info'!O2867&lt;Reference!$E$6),5,IF(AND('Client Info'!O2867&gt;=Reference!$E$6,'Client Info'!O2867&lt;Reference!$E$7),15,IF(Reference!$E$7&lt;='Client Info'!O2867,25))))</f>
        <v>0</v>
      </c>
      <c r="F2867" s="19">
        <f>IF(OR('Client Info'!R2867=Reference!$B$4,'Client Info'!R2867=Reference!$B$5,'Client Info'!R2867=Reference!$B$6),25,0)</f>
        <v>0</v>
      </c>
      <c r="G2867" s="19">
        <f t="shared" si="46"/>
        <v>0</v>
      </c>
      <c r="H2867" s="19">
        <v>0</v>
      </c>
    </row>
    <row r="2868" spans="2:8" x14ac:dyDescent="0.35">
      <c r="B2868" s="19">
        <f>'Client Info'!A2868</f>
        <v>0</v>
      </c>
      <c r="C2868" s="19" t="str">
        <f>(IF('Client Info'!M2868="","",(IF(YEARFRAC('Client Info'!M2868,Reference!$C$4)&lt;1,0,IF(AND(YEARFRAC('Client Info'!M2868,Reference!$C$4)&gt;=1,YEARFRAC('Client Info'!M2868,Reference!$C$4)&lt;=3),5,IF(AND(YEARFRAC('Client Info'!M2868,Reference!$C$4)&gt;=4,YEARFRAC('Client Info'!M2868,Reference!$C$4)&lt;=7),15,IF(YEARFRAC('Client Info'!M2868,Reference!$C$4)&gt;=8,25,IF(YEARFRAC('Client Info'!M2868,Reference!$C$4)=YEARFRAC('Client Info'!M2868,Reference!$C$4),0,0))))))))</f>
        <v/>
      </c>
      <c r="D2868" s="19">
        <f>IF(OR('Client Info'!J2868=Reference!$A$7),0,IF(OR(Reference!$A$5='Client Info'!J2868, 'Client Info'!J2868=Reference!$A$19,'Client Info'!J2868=Reference!$A$23,'Client Info'!J2868=Reference!$A$12),25, IF(OR('Client Info'!J2868=Reference!$A$6, 'Client Info'!J2868=Reference!$A$16),15, IF(OR('Client Info'!J2868=Reference!$A$4,'Client Info'!J2868=Reference!$A$13,'Client Info'!J2868=Reference!$A$17,),5,0))))</f>
        <v>0</v>
      </c>
      <c r="E2868" s="19">
        <f>IF('Client Info'!O2868&lt;Reference!$E$5,0,IF(AND('Client Info'!O2868&gt;=Reference!$E$5,'Client Info'!O2868&lt;Reference!$E$6),5,IF(AND('Client Info'!O2868&gt;=Reference!$E$6,'Client Info'!O2868&lt;Reference!$E$7),15,IF(Reference!$E$7&lt;='Client Info'!O2868,25))))</f>
        <v>0</v>
      </c>
      <c r="F2868" s="19">
        <f>IF(OR('Client Info'!R2868=Reference!$B$4,'Client Info'!R2868=Reference!$B$5,'Client Info'!R2868=Reference!$B$6),25,0)</f>
        <v>0</v>
      </c>
      <c r="G2868" s="19">
        <f t="shared" si="46"/>
        <v>0</v>
      </c>
      <c r="H2868" s="19">
        <v>0</v>
      </c>
    </row>
    <row r="2869" spans="2:8" x14ac:dyDescent="0.35">
      <c r="B2869" s="19">
        <f>'Client Info'!A2869</f>
        <v>0</v>
      </c>
      <c r="C2869" s="19" t="str">
        <f>(IF('Client Info'!M2869="","",(IF(YEARFRAC('Client Info'!M2869,Reference!$C$4)&lt;1,0,IF(AND(YEARFRAC('Client Info'!M2869,Reference!$C$4)&gt;=1,YEARFRAC('Client Info'!M2869,Reference!$C$4)&lt;=3),5,IF(AND(YEARFRAC('Client Info'!M2869,Reference!$C$4)&gt;=4,YEARFRAC('Client Info'!M2869,Reference!$C$4)&lt;=7),15,IF(YEARFRAC('Client Info'!M2869,Reference!$C$4)&gt;=8,25,IF(YEARFRAC('Client Info'!M2869,Reference!$C$4)=YEARFRAC('Client Info'!M2869,Reference!$C$4),0,0))))))))</f>
        <v/>
      </c>
      <c r="D2869" s="19">
        <f>IF(OR('Client Info'!J2869=Reference!$A$7),0,IF(OR(Reference!$A$5='Client Info'!J2869, 'Client Info'!J2869=Reference!$A$19,'Client Info'!J2869=Reference!$A$23,'Client Info'!J2869=Reference!$A$12),25, IF(OR('Client Info'!J2869=Reference!$A$6, 'Client Info'!J2869=Reference!$A$16),15, IF(OR('Client Info'!J2869=Reference!$A$4,'Client Info'!J2869=Reference!$A$13,'Client Info'!J2869=Reference!$A$17,),5,0))))</f>
        <v>0</v>
      </c>
      <c r="E2869" s="19">
        <f>IF('Client Info'!O2869&lt;Reference!$E$5,0,IF(AND('Client Info'!O2869&gt;=Reference!$E$5,'Client Info'!O2869&lt;Reference!$E$6),5,IF(AND('Client Info'!O2869&gt;=Reference!$E$6,'Client Info'!O2869&lt;Reference!$E$7),15,IF(Reference!$E$7&lt;='Client Info'!O2869,25))))</f>
        <v>0</v>
      </c>
      <c r="F2869" s="19">
        <f>IF(OR('Client Info'!R2869=Reference!$B$4,'Client Info'!R2869=Reference!$B$5,'Client Info'!R2869=Reference!$B$6),25,0)</f>
        <v>0</v>
      </c>
      <c r="G2869" s="19">
        <f t="shared" si="46"/>
        <v>0</v>
      </c>
      <c r="H2869" s="19">
        <v>0</v>
      </c>
    </row>
    <row r="2870" spans="2:8" x14ac:dyDescent="0.35">
      <c r="B2870" s="19">
        <f>'Client Info'!A2870</f>
        <v>0</v>
      </c>
      <c r="C2870" s="19" t="str">
        <f>(IF('Client Info'!M2870="","",(IF(YEARFRAC('Client Info'!M2870,Reference!$C$4)&lt;1,0,IF(AND(YEARFRAC('Client Info'!M2870,Reference!$C$4)&gt;=1,YEARFRAC('Client Info'!M2870,Reference!$C$4)&lt;=3),5,IF(AND(YEARFRAC('Client Info'!M2870,Reference!$C$4)&gt;=4,YEARFRAC('Client Info'!M2870,Reference!$C$4)&lt;=7),15,IF(YEARFRAC('Client Info'!M2870,Reference!$C$4)&gt;=8,25,IF(YEARFRAC('Client Info'!M2870,Reference!$C$4)=YEARFRAC('Client Info'!M2870,Reference!$C$4),0,0))))))))</f>
        <v/>
      </c>
      <c r="D2870" s="19">
        <f>IF(OR('Client Info'!J2870=Reference!$A$7),0,IF(OR(Reference!$A$5='Client Info'!J2870, 'Client Info'!J2870=Reference!$A$19,'Client Info'!J2870=Reference!$A$23,'Client Info'!J2870=Reference!$A$12),25, IF(OR('Client Info'!J2870=Reference!$A$6, 'Client Info'!J2870=Reference!$A$16),15, IF(OR('Client Info'!J2870=Reference!$A$4,'Client Info'!J2870=Reference!$A$13,'Client Info'!J2870=Reference!$A$17,),5,0))))</f>
        <v>0</v>
      </c>
      <c r="E2870" s="19">
        <f>IF('Client Info'!O2870&lt;Reference!$E$5,0,IF(AND('Client Info'!O2870&gt;=Reference!$E$5,'Client Info'!O2870&lt;Reference!$E$6),5,IF(AND('Client Info'!O2870&gt;=Reference!$E$6,'Client Info'!O2870&lt;Reference!$E$7),15,IF(Reference!$E$7&lt;='Client Info'!O2870,25))))</f>
        <v>0</v>
      </c>
      <c r="F2870" s="19">
        <f>IF(OR('Client Info'!R2870=Reference!$B$4,'Client Info'!R2870=Reference!$B$5,'Client Info'!R2870=Reference!$B$6),25,0)</f>
        <v>0</v>
      </c>
      <c r="G2870" s="19">
        <f t="shared" si="46"/>
        <v>0</v>
      </c>
      <c r="H2870" s="19">
        <v>0</v>
      </c>
    </row>
    <row r="2871" spans="2:8" x14ac:dyDescent="0.35">
      <c r="B2871" s="19">
        <f>'Client Info'!A2871</f>
        <v>0</v>
      </c>
      <c r="C2871" s="19" t="str">
        <f>(IF('Client Info'!M2871="","",(IF(YEARFRAC('Client Info'!M2871,Reference!$C$4)&lt;1,0,IF(AND(YEARFRAC('Client Info'!M2871,Reference!$C$4)&gt;=1,YEARFRAC('Client Info'!M2871,Reference!$C$4)&lt;=3),5,IF(AND(YEARFRAC('Client Info'!M2871,Reference!$C$4)&gt;=4,YEARFRAC('Client Info'!M2871,Reference!$C$4)&lt;=7),15,IF(YEARFRAC('Client Info'!M2871,Reference!$C$4)&gt;=8,25,IF(YEARFRAC('Client Info'!M2871,Reference!$C$4)=YEARFRAC('Client Info'!M2871,Reference!$C$4),0,0))))))))</f>
        <v/>
      </c>
      <c r="D2871" s="19">
        <f>IF(OR('Client Info'!J2871=Reference!$A$7),0,IF(OR(Reference!$A$5='Client Info'!J2871, 'Client Info'!J2871=Reference!$A$19,'Client Info'!J2871=Reference!$A$23,'Client Info'!J2871=Reference!$A$12),25, IF(OR('Client Info'!J2871=Reference!$A$6, 'Client Info'!J2871=Reference!$A$16),15, IF(OR('Client Info'!J2871=Reference!$A$4,'Client Info'!J2871=Reference!$A$13,'Client Info'!J2871=Reference!$A$17,),5,0))))</f>
        <v>0</v>
      </c>
      <c r="E2871" s="19">
        <f>IF('Client Info'!O2871&lt;Reference!$E$5,0,IF(AND('Client Info'!O2871&gt;=Reference!$E$5,'Client Info'!O2871&lt;Reference!$E$6),5,IF(AND('Client Info'!O2871&gt;=Reference!$E$6,'Client Info'!O2871&lt;Reference!$E$7),15,IF(Reference!$E$7&lt;='Client Info'!O2871,25))))</f>
        <v>0</v>
      </c>
      <c r="F2871" s="19">
        <f>IF(OR('Client Info'!R2871=Reference!$B$4,'Client Info'!R2871=Reference!$B$5,'Client Info'!R2871=Reference!$B$6),25,0)</f>
        <v>0</v>
      </c>
      <c r="G2871" s="19">
        <f t="shared" si="46"/>
        <v>0</v>
      </c>
      <c r="H2871" s="19">
        <v>0</v>
      </c>
    </row>
    <row r="2872" spans="2:8" x14ac:dyDescent="0.35">
      <c r="B2872" s="19">
        <f>'Client Info'!A2872</f>
        <v>0</v>
      </c>
      <c r="C2872" s="19" t="str">
        <f>(IF('Client Info'!M2872="","",(IF(YEARFRAC('Client Info'!M2872,Reference!$C$4)&lt;1,0,IF(AND(YEARFRAC('Client Info'!M2872,Reference!$C$4)&gt;=1,YEARFRAC('Client Info'!M2872,Reference!$C$4)&lt;=3),5,IF(AND(YEARFRAC('Client Info'!M2872,Reference!$C$4)&gt;=4,YEARFRAC('Client Info'!M2872,Reference!$C$4)&lt;=7),15,IF(YEARFRAC('Client Info'!M2872,Reference!$C$4)&gt;=8,25,IF(YEARFRAC('Client Info'!M2872,Reference!$C$4)=YEARFRAC('Client Info'!M2872,Reference!$C$4),0,0))))))))</f>
        <v/>
      </c>
      <c r="D2872" s="19">
        <f>IF(OR('Client Info'!J2872=Reference!$A$7),0,IF(OR(Reference!$A$5='Client Info'!J2872, 'Client Info'!J2872=Reference!$A$19,'Client Info'!J2872=Reference!$A$23,'Client Info'!J2872=Reference!$A$12),25, IF(OR('Client Info'!J2872=Reference!$A$6, 'Client Info'!J2872=Reference!$A$16),15, IF(OR('Client Info'!J2872=Reference!$A$4,'Client Info'!J2872=Reference!$A$13,'Client Info'!J2872=Reference!$A$17,),5,0))))</f>
        <v>0</v>
      </c>
      <c r="E2872" s="19">
        <f>IF('Client Info'!O2872&lt;Reference!$E$5,0,IF(AND('Client Info'!O2872&gt;=Reference!$E$5,'Client Info'!O2872&lt;Reference!$E$6),5,IF(AND('Client Info'!O2872&gt;=Reference!$E$6,'Client Info'!O2872&lt;Reference!$E$7),15,IF(Reference!$E$7&lt;='Client Info'!O2872,25))))</f>
        <v>0</v>
      </c>
      <c r="F2872" s="19">
        <f>IF(OR('Client Info'!R2872=Reference!$B$4,'Client Info'!R2872=Reference!$B$5,'Client Info'!R2872=Reference!$B$6),25,0)</f>
        <v>0</v>
      </c>
      <c r="G2872" s="19">
        <f t="shared" si="46"/>
        <v>0</v>
      </c>
      <c r="H2872" s="19">
        <v>0</v>
      </c>
    </row>
    <row r="2873" spans="2:8" x14ac:dyDescent="0.35">
      <c r="B2873" s="19">
        <f>'Client Info'!A2873</f>
        <v>0</v>
      </c>
      <c r="C2873" s="19" t="str">
        <f>(IF('Client Info'!M2873="","",(IF(YEARFRAC('Client Info'!M2873,Reference!$C$4)&lt;1,0,IF(AND(YEARFRAC('Client Info'!M2873,Reference!$C$4)&gt;=1,YEARFRAC('Client Info'!M2873,Reference!$C$4)&lt;=3),5,IF(AND(YEARFRAC('Client Info'!M2873,Reference!$C$4)&gt;=4,YEARFRAC('Client Info'!M2873,Reference!$C$4)&lt;=7),15,IF(YEARFRAC('Client Info'!M2873,Reference!$C$4)&gt;=8,25,IF(YEARFRAC('Client Info'!M2873,Reference!$C$4)=YEARFRAC('Client Info'!M2873,Reference!$C$4),0,0))))))))</f>
        <v/>
      </c>
      <c r="D2873" s="19">
        <f>IF(OR('Client Info'!J2873=Reference!$A$7),0,IF(OR(Reference!$A$5='Client Info'!J2873, 'Client Info'!J2873=Reference!$A$19,'Client Info'!J2873=Reference!$A$23,'Client Info'!J2873=Reference!$A$12),25, IF(OR('Client Info'!J2873=Reference!$A$6, 'Client Info'!J2873=Reference!$A$16),15, IF(OR('Client Info'!J2873=Reference!$A$4,'Client Info'!J2873=Reference!$A$13,'Client Info'!J2873=Reference!$A$17,),5,0))))</f>
        <v>0</v>
      </c>
      <c r="E2873" s="19">
        <f>IF('Client Info'!O2873&lt;Reference!$E$5,0,IF(AND('Client Info'!O2873&gt;=Reference!$E$5,'Client Info'!O2873&lt;Reference!$E$6),5,IF(AND('Client Info'!O2873&gt;=Reference!$E$6,'Client Info'!O2873&lt;Reference!$E$7),15,IF(Reference!$E$7&lt;='Client Info'!O2873,25))))</f>
        <v>0</v>
      </c>
      <c r="F2873" s="19">
        <f>IF(OR('Client Info'!R2873=Reference!$B$4,'Client Info'!R2873=Reference!$B$5,'Client Info'!R2873=Reference!$B$6),25,0)</f>
        <v>0</v>
      </c>
      <c r="G2873" s="19">
        <f t="shared" si="46"/>
        <v>0</v>
      </c>
      <c r="H2873" s="19">
        <v>0</v>
      </c>
    </row>
    <row r="2874" spans="2:8" x14ac:dyDescent="0.35">
      <c r="B2874" s="19">
        <f>'Client Info'!A2874</f>
        <v>0</v>
      </c>
      <c r="C2874" s="19" t="str">
        <f>(IF('Client Info'!M2874="","",(IF(YEARFRAC('Client Info'!M2874,Reference!$C$4)&lt;1,0,IF(AND(YEARFRAC('Client Info'!M2874,Reference!$C$4)&gt;=1,YEARFRAC('Client Info'!M2874,Reference!$C$4)&lt;=3),5,IF(AND(YEARFRAC('Client Info'!M2874,Reference!$C$4)&gt;=4,YEARFRAC('Client Info'!M2874,Reference!$C$4)&lt;=7),15,IF(YEARFRAC('Client Info'!M2874,Reference!$C$4)&gt;=8,25,IF(YEARFRAC('Client Info'!M2874,Reference!$C$4)=YEARFRAC('Client Info'!M2874,Reference!$C$4),0,0))))))))</f>
        <v/>
      </c>
      <c r="D2874" s="19">
        <f>IF(OR('Client Info'!J2874=Reference!$A$7),0,IF(OR(Reference!$A$5='Client Info'!J2874, 'Client Info'!J2874=Reference!$A$19,'Client Info'!J2874=Reference!$A$23,'Client Info'!J2874=Reference!$A$12),25, IF(OR('Client Info'!J2874=Reference!$A$6, 'Client Info'!J2874=Reference!$A$16),15, IF(OR('Client Info'!J2874=Reference!$A$4,'Client Info'!J2874=Reference!$A$13,'Client Info'!J2874=Reference!$A$17,),5,0))))</f>
        <v>0</v>
      </c>
      <c r="E2874" s="19">
        <f>IF('Client Info'!O2874&lt;Reference!$E$5,0,IF(AND('Client Info'!O2874&gt;=Reference!$E$5,'Client Info'!O2874&lt;Reference!$E$6),5,IF(AND('Client Info'!O2874&gt;=Reference!$E$6,'Client Info'!O2874&lt;Reference!$E$7),15,IF(Reference!$E$7&lt;='Client Info'!O2874,25))))</f>
        <v>0</v>
      </c>
      <c r="F2874" s="19">
        <f>IF(OR('Client Info'!R2874=Reference!$B$4,'Client Info'!R2874=Reference!$B$5,'Client Info'!R2874=Reference!$B$6),25,0)</f>
        <v>0</v>
      </c>
      <c r="G2874" s="19">
        <f t="shared" si="46"/>
        <v>0</v>
      </c>
      <c r="H2874" s="19">
        <v>0</v>
      </c>
    </row>
    <row r="2875" spans="2:8" x14ac:dyDescent="0.35">
      <c r="B2875" s="19">
        <f>'Client Info'!A2875</f>
        <v>0</v>
      </c>
      <c r="C2875" s="19" t="str">
        <f>(IF('Client Info'!M2875="","",(IF(YEARFRAC('Client Info'!M2875,Reference!$C$4)&lt;1,0,IF(AND(YEARFRAC('Client Info'!M2875,Reference!$C$4)&gt;=1,YEARFRAC('Client Info'!M2875,Reference!$C$4)&lt;=3),5,IF(AND(YEARFRAC('Client Info'!M2875,Reference!$C$4)&gt;=4,YEARFRAC('Client Info'!M2875,Reference!$C$4)&lt;=7),15,IF(YEARFRAC('Client Info'!M2875,Reference!$C$4)&gt;=8,25,IF(YEARFRAC('Client Info'!M2875,Reference!$C$4)=YEARFRAC('Client Info'!M2875,Reference!$C$4),0,0))))))))</f>
        <v/>
      </c>
      <c r="D2875" s="19">
        <f>IF(OR('Client Info'!J2875=Reference!$A$7),0,IF(OR(Reference!$A$5='Client Info'!J2875, 'Client Info'!J2875=Reference!$A$19,'Client Info'!J2875=Reference!$A$23,'Client Info'!J2875=Reference!$A$12),25, IF(OR('Client Info'!J2875=Reference!$A$6, 'Client Info'!J2875=Reference!$A$16),15, IF(OR('Client Info'!J2875=Reference!$A$4,'Client Info'!J2875=Reference!$A$13,'Client Info'!J2875=Reference!$A$17,),5,0))))</f>
        <v>0</v>
      </c>
      <c r="E2875" s="19">
        <f>IF('Client Info'!O2875&lt;Reference!$E$5,0,IF(AND('Client Info'!O2875&gt;=Reference!$E$5,'Client Info'!O2875&lt;Reference!$E$6),5,IF(AND('Client Info'!O2875&gt;=Reference!$E$6,'Client Info'!O2875&lt;Reference!$E$7),15,IF(Reference!$E$7&lt;='Client Info'!O2875,25))))</f>
        <v>0</v>
      </c>
      <c r="F2875" s="19">
        <f>IF(OR('Client Info'!R2875=Reference!$B$4,'Client Info'!R2875=Reference!$B$5,'Client Info'!R2875=Reference!$B$6),25,0)</f>
        <v>0</v>
      </c>
      <c r="G2875" s="19">
        <f t="shared" si="46"/>
        <v>0</v>
      </c>
      <c r="H2875" s="19">
        <v>0</v>
      </c>
    </row>
    <row r="2876" spans="2:8" x14ac:dyDescent="0.35">
      <c r="B2876" s="19">
        <f>'Client Info'!A2876</f>
        <v>0</v>
      </c>
      <c r="C2876" s="19" t="str">
        <f>(IF('Client Info'!M2876="","",(IF(YEARFRAC('Client Info'!M2876,Reference!$C$4)&lt;1,0,IF(AND(YEARFRAC('Client Info'!M2876,Reference!$C$4)&gt;=1,YEARFRAC('Client Info'!M2876,Reference!$C$4)&lt;=3),5,IF(AND(YEARFRAC('Client Info'!M2876,Reference!$C$4)&gt;=4,YEARFRAC('Client Info'!M2876,Reference!$C$4)&lt;=7),15,IF(YEARFRAC('Client Info'!M2876,Reference!$C$4)&gt;=8,25,IF(YEARFRAC('Client Info'!M2876,Reference!$C$4)=YEARFRAC('Client Info'!M2876,Reference!$C$4),0,0))))))))</f>
        <v/>
      </c>
      <c r="D2876" s="19">
        <f>IF(OR('Client Info'!J2876=Reference!$A$7),0,IF(OR(Reference!$A$5='Client Info'!J2876, 'Client Info'!J2876=Reference!$A$19,'Client Info'!J2876=Reference!$A$23,'Client Info'!J2876=Reference!$A$12),25, IF(OR('Client Info'!J2876=Reference!$A$6, 'Client Info'!J2876=Reference!$A$16),15, IF(OR('Client Info'!J2876=Reference!$A$4,'Client Info'!J2876=Reference!$A$13,'Client Info'!J2876=Reference!$A$17,),5,0))))</f>
        <v>0</v>
      </c>
      <c r="E2876" s="19">
        <f>IF('Client Info'!O2876&lt;Reference!$E$5,0,IF(AND('Client Info'!O2876&gt;=Reference!$E$5,'Client Info'!O2876&lt;Reference!$E$6),5,IF(AND('Client Info'!O2876&gt;=Reference!$E$6,'Client Info'!O2876&lt;Reference!$E$7),15,IF(Reference!$E$7&lt;='Client Info'!O2876,25))))</f>
        <v>0</v>
      </c>
      <c r="F2876" s="19">
        <f>IF(OR('Client Info'!R2876=Reference!$B$4,'Client Info'!R2876=Reference!$B$5,'Client Info'!R2876=Reference!$B$6),25,0)</f>
        <v>0</v>
      </c>
      <c r="G2876" s="19">
        <f t="shared" si="46"/>
        <v>0</v>
      </c>
      <c r="H2876" s="19">
        <v>0</v>
      </c>
    </row>
    <row r="2877" spans="2:8" x14ac:dyDescent="0.35">
      <c r="B2877" s="19">
        <f>'Client Info'!A2877</f>
        <v>0</v>
      </c>
      <c r="C2877" s="19" t="str">
        <f>(IF('Client Info'!M2877="","",(IF(YEARFRAC('Client Info'!M2877,Reference!$C$4)&lt;1,0,IF(AND(YEARFRAC('Client Info'!M2877,Reference!$C$4)&gt;=1,YEARFRAC('Client Info'!M2877,Reference!$C$4)&lt;=3),5,IF(AND(YEARFRAC('Client Info'!M2877,Reference!$C$4)&gt;=4,YEARFRAC('Client Info'!M2877,Reference!$C$4)&lt;=7),15,IF(YEARFRAC('Client Info'!M2877,Reference!$C$4)&gt;=8,25,IF(YEARFRAC('Client Info'!M2877,Reference!$C$4)=YEARFRAC('Client Info'!M2877,Reference!$C$4),0,0))))))))</f>
        <v/>
      </c>
      <c r="D2877" s="19">
        <f>IF(OR('Client Info'!J2877=Reference!$A$7),0,IF(OR(Reference!$A$5='Client Info'!J2877, 'Client Info'!J2877=Reference!$A$19,'Client Info'!J2877=Reference!$A$23,'Client Info'!J2877=Reference!$A$12),25, IF(OR('Client Info'!J2877=Reference!$A$6, 'Client Info'!J2877=Reference!$A$16),15, IF(OR('Client Info'!J2877=Reference!$A$4,'Client Info'!J2877=Reference!$A$13,'Client Info'!J2877=Reference!$A$17,),5,0))))</f>
        <v>0</v>
      </c>
      <c r="E2877" s="19">
        <f>IF('Client Info'!O2877&lt;Reference!$E$5,0,IF(AND('Client Info'!O2877&gt;=Reference!$E$5,'Client Info'!O2877&lt;Reference!$E$6),5,IF(AND('Client Info'!O2877&gt;=Reference!$E$6,'Client Info'!O2877&lt;Reference!$E$7),15,IF(Reference!$E$7&lt;='Client Info'!O2877,25))))</f>
        <v>0</v>
      </c>
      <c r="F2877" s="19">
        <f>IF(OR('Client Info'!R2877=Reference!$B$4,'Client Info'!R2877=Reference!$B$5,'Client Info'!R2877=Reference!$B$6),25,0)</f>
        <v>0</v>
      </c>
      <c r="G2877" s="19">
        <f t="shared" si="46"/>
        <v>0</v>
      </c>
      <c r="H2877" s="19">
        <v>0</v>
      </c>
    </row>
    <row r="2878" spans="2:8" x14ac:dyDescent="0.35">
      <c r="B2878" s="19">
        <f>'Client Info'!A2878</f>
        <v>0</v>
      </c>
      <c r="C2878" s="19" t="str">
        <f>(IF('Client Info'!M2878="","",(IF(YEARFRAC('Client Info'!M2878,Reference!$C$4)&lt;1,0,IF(AND(YEARFRAC('Client Info'!M2878,Reference!$C$4)&gt;=1,YEARFRAC('Client Info'!M2878,Reference!$C$4)&lt;=3),5,IF(AND(YEARFRAC('Client Info'!M2878,Reference!$C$4)&gt;=4,YEARFRAC('Client Info'!M2878,Reference!$C$4)&lt;=7),15,IF(YEARFRAC('Client Info'!M2878,Reference!$C$4)&gt;=8,25,IF(YEARFRAC('Client Info'!M2878,Reference!$C$4)=YEARFRAC('Client Info'!M2878,Reference!$C$4),0,0))))))))</f>
        <v/>
      </c>
      <c r="D2878" s="19">
        <f>IF(OR('Client Info'!J2878=Reference!$A$7),0,IF(OR(Reference!$A$5='Client Info'!J2878, 'Client Info'!J2878=Reference!$A$19,'Client Info'!J2878=Reference!$A$23,'Client Info'!J2878=Reference!$A$12),25, IF(OR('Client Info'!J2878=Reference!$A$6, 'Client Info'!J2878=Reference!$A$16),15, IF(OR('Client Info'!J2878=Reference!$A$4,'Client Info'!J2878=Reference!$A$13,'Client Info'!J2878=Reference!$A$17,),5,0))))</f>
        <v>0</v>
      </c>
      <c r="E2878" s="19">
        <f>IF('Client Info'!O2878&lt;Reference!$E$5,0,IF(AND('Client Info'!O2878&gt;=Reference!$E$5,'Client Info'!O2878&lt;Reference!$E$6),5,IF(AND('Client Info'!O2878&gt;=Reference!$E$6,'Client Info'!O2878&lt;Reference!$E$7),15,IF(Reference!$E$7&lt;='Client Info'!O2878,25))))</f>
        <v>0</v>
      </c>
      <c r="F2878" s="19">
        <f>IF(OR('Client Info'!R2878=Reference!$B$4,'Client Info'!R2878=Reference!$B$5,'Client Info'!R2878=Reference!$B$6),25,0)</f>
        <v>0</v>
      </c>
      <c r="G2878" s="19">
        <f t="shared" si="46"/>
        <v>0</v>
      </c>
      <c r="H2878" s="19">
        <v>0</v>
      </c>
    </row>
    <row r="2879" spans="2:8" x14ac:dyDescent="0.35">
      <c r="B2879" s="19">
        <f>'Client Info'!A2879</f>
        <v>0</v>
      </c>
      <c r="C2879" s="19" t="str">
        <f>(IF('Client Info'!M2879="","",(IF(YEARFRAC('Client Info'!M2879,Reference!$C$4)&lt;1,0,IF(AND(YEARFRAC('Client Info'!M2879,Reference!$C$4)&gt;=1,YEARFRAC('Client Info'!M2879,Reference!$C$4)&lt;=3),5,IF(AND(YEARFRAC('Client Info'!M2879,Reference!$C$4)&gt;=4,YEARFRAC('Client Info'!M2879,Reference!$C$4)&lt;=7),15,IF(YEARFRAC('Client Info'!M2879,Reference!$C$4)&gt;=8,25,IF(YEARFRAC('Client Info'!M2879,Reference!$C$4)=YEARFRAC('Client Info'!M2879,Reference!$C$4),0,0))))))))</f>
        <v/>
      </c>
      <c r="D2879" s="19">
        <f>IF(OR('Client Info'!J2879=Reference!$A$7),0,IF(OR(Reference!$A$5='Client Info'!J2879, 'Client Info'!J2879=Reference!$A$19,'Client Info'!J2879=Reference!$A$23,'Client Info'!J2879=Reference!$A$12),25, IF(OR('Client Info'!J2879=Reference!$A$6, 'Client Info'!J2879=Reference!$A$16),15, IF(OR('Client Info'!J2879=Reference!$A$4,'Client Info'!J2879=Reference!$A$13,'Client Info'!J2879=Reference!$A$17,),5,0))))</f>
        <v>0</v>
      </c>
      <c r="E2879" s="19">
        <f>IF('Client Info'!O2879&lt;Reference!$E$5,0,IF(AND('Client Info'!O2879&gt;=Reference!$E$5,'Client Info'!O2879&lt;Reference!$E$6),5,IF(AND('Client Info'!O2879&gt;=Reference!$E$6,'Client Info'!O2879&lt;Reference!$E$7),15,IF(Reference!$E$7&lt;='Client Info'!O2879,25))))</f>
        <v>0</v>
      </c>
      <c r="F2879" s="19">
        <f>IF(OR('Client Info'!R2879=Reference!$B$4,'Client Info'!R2879=Reference!$B$5,'Client Info'!R2879=Reference!$B$6),25,0)</f>
        <v>0</v>
      </c>
      <c r="G2879" s="19">
        <f t="shared" si="46"/>
        <v>0</v>
      </c>
      <c r="H2879" s="19">
        <v>0</v>
      </c>
    </row>
    <row r="2880" spans="2:8" x14ac:dyDescent="0.35">
      <c r="B2880" s="19">
        <f>'Client Info'!A2880</f>
        <v>0</v>
      </c>
      <c r="C2880" s="19" t="str">
        <f>(IF('Client Info'!M2880="","",(IF(YEARFRAC('Client Info'!M2880,Reference!$C$4)&lt;1,0,IF(AND(YEARFRAC('Client Info'!M2880,Reference!$C$4)&gt;=1,YEARFRAC('Client Info'!M2880,Reference!$C$4)&lt;=3),5,IF(AND(YEARFRAC('Client Info'!M2880,Reference!$C$4)&gt;=4,YEARFRAC('Client Info'!M2880,Reference!$C$4)&lt;=7),15,IF(YEARFRAC('Client Info'!M2880,Reference!$C$4)&gt;=8,25,IF(YEARFRAC('Client Info'!M2880,Reference!$C$4)=YEARFRAC('Client Info'!M2880,Reference!$C$4),0,0))))))))</f>
        <v/>
      </c>
      <c r="D2880" s="19">
        <f>IF(OR('Client Info'!J2880=Reference!$A$7),0,IF(OR(Reference!$A$5='Client Info'!J2880, 'Client Info'!J2880=Reference!$A$19,'Client Info'!J2880=Reference!$A$23,'Client Info'!J2880=Reference!$A$12),25, IF(OR('Client Info'!J2880=Reference!$A$6, 'Client Info'!J2880=Reference!$A$16),15, IF(OR('Client Info'!J2880=Reference!$A$4,'Client Info'!J2880=Reference!$A$13,'Client Info'!J2880=Reference!$A$17,),5,0))))</f>
        <v>0</v>
      </c>
      <c r="E2880" s="19">
        <f>IF('Client Info'!O2880&lt;Reference!$E$5,0,IF(AND('Client Info'!O2880&gt;=Reference!$E$5,'Client Info'!O2880&lt;Reference!$E$6),5,IF(AND('Client Info'!O2880&gt;=Reference!$E$6,'Client Info'!O2880&lt;Reference!$E$7),15,IF(Reference!$E$7&lt;='Client Info'!O2880,25))))</f>
        <v>0</v>
      </c>
      <c r="F2880" s="19">
        <f>IF(OR('Client Info'!R2880=Reference!$B$4,'Client Info'!R2880=Reference!$B$5,'Client Info'!R2880=Reference!$B$6),25,0)</f>
        <v>0</v>
      </c>
      <c r="G2880" s="19">
        <f t="shared" si="46"/>
        <v>0</v>
      </c>
      <c r="H2880" s="19">
        <v>0</v>
      </c>
    </row>
    <row r="2881" spans="2:8" x14ac:dyDescent="0.35">
      <c r="B2881" s="19">
        <f>'Client Info'!A2881</f>
        <v>0</v>
      </c>
      <c r="C2881" s="19" t="str">
        <f>(IF('Client Info'!M2881="","",(IF(YEARFRAC('Client Info'!M2881,Reference!$C$4)&lt;1,0,IF(AND(YEARFRAC('Client Info'!M2881,Reference!$C$4)&gt;=1,YEARFRAC('Client Info'!M2881,Reference!$C$4)&lt;=3),5,IF(AND(YEARFRAC('Client Info'!M2881,Reference!$C$4)&gt;=4,YEARFRAC('Client Info'!M2881,Reference!$C$4)&lt;=7),15,IF(YEARFRAC('Client Info'!M2881,Reference!$C$4)&gt;=8,25,IF(YEARFRAC('Client Info'!M2881,Reference!$C$4)=YEARFRAC('Client Info'!M2881,Reference!$C$4),0,0))))))))</f>
        <v/>
      </c>
      <c r="D2881" s="19">
        <f>IF(OR('Client Info'!J2881=Reference!$A$7),0,IF(OR(Reference!$A$5='Client Info'!J2881, 'Client Info'!J2881=Reference!$A$19,'Client Info'!J2881=Reference!$A$23,'Client Info'!J2881=Reference!$A$12),25, IF(OR('Client Info'!J2881=Reference!$A$6, 'Client Info'!J2881=Reference!$A$16),15, IF(OR('Client Info'!J2881=Reference!$A$4,'Client Info'!J2881=Reference!$A$13,'Client Info'!J2881=Reference!$A$17,),5,0))))</f>
        <v>0</v>
      </c>
      <c r="E2881" s="19">
        <f>IF('Client Info'!O2881&lt;Reference!$E$5,0,IF(AND('Client Info'!O2881&gt;=Reference!$E$5,'Client Info'!O2881&lt;Reference!$E$6),5,IF(AND('Client Info'!O2881&gt;=Reference!$E$6,'Client Info'!O2881&lt;Reference!$E$7),15,IF(Reference!$E$7&lt;='Client Info'!O2881,25))))</f>
        <v>0</v>
      </c>
      <c r="F2881" s="19">
        <f>IF(OR('Client Info'!R2881=Reference!$B$4,'Client Info'!R2881=Reference!$B$5,'Client Info'!R2881=Reference!$B$6),25,0)</f>
        <v>0</v>
      </c>
      <c r="G2881" s="19">
        <f t="shared" si="46"/>
        <v>0</v>
      </c>
      <c r="H2881" s="19">
        <v>0</v>
      </c>
    </row>
    <row r="2882" spans="2:8" x14ac:dyDescent="0.35">
      <c r="B2882" s="19">
        <f>'Client Info'!A2882</f>
        <v>0</v>
      </c>
      <c r="C2882" s="19" t="str">
        <f>(IF('Client Info'!M2882="","",(IF(YEARFRAC('Client Info'!M2882,Reference!$C$4)&lt;1,0,IF(AND(YEARFRAC('Client Info'!M2882,Reference!$C$4)&gt;=1,YEARFRAC('Client Info'!M2882,Reference!$C$4)&lt;=3),5,IF(AND(YEARFRAC('Client Info'!M2882,Reference!$C$4)&gt;=4,YEARFRAC('Client Info'!M2882,Reference!$C$4)&lt;=7),15,IF(YEARFRAC('Client Info'!M2882,Reference!$C$4)&gt;=8,25,IF(YEARFRAC('Client Info'!M2882,Reference!$C$4)=YEARFRAC('Client Info'!M2882,Reference!$C$4),0,0))))))))</f>
        <v/>
      </c>
      <c r="D2882" s="19">
        <f>IF(OR('Client Info'!J2882=Reference!$A$7),0,IF(OR(Reference!$A$5='Client Info'!J2882, 'Client Info'!J2882=Reference!$A$19,'Client Info'!J2882=Reference!$A$23,'Client Info'!J2882=Reference!$A$12),25, IF(OR('Client Info'!J2882=Reference!$A$6, 'Client Info'!J2882=Reference!$A$16),15, IF(OR('Client Info'!J2882=Reference!$A$4,'Client Info'!J2882=Reference!$A$13,'Client Info'!J2882=Reference!$A$17,),5,0))))</f>
        <v>0</v>
      </c>
      <c r="E2882" s="19">
        <f>IF('Client Info'!O2882&lt;Reference!$E$5,0,IF(AND('Client Info'!O2882&gt;=Reference!$E$5,'Client Info'!O2882&lt;Reference!$E$6),5,IF(AND('Client Info'!O2882&gt;=Reference!$E$6,'Client Info'!O2882&lt;Reference!$E$7),15,IF(Reference!$E$7&lt;='Client Info'!O2882,25))))</f>
        <v>0</v>
      </c>
      <c r="F2882" s="19">
        <f>IF(OR('Client Info'!R2882=Reference!$B$4,'Client Info'!R2882=Reference!$B$5,'Client Info'!R2882=Reference!$B$6),25,0)</f>
        <v>0</v>
      </c>
      <c r="G2882" s="19">
        <f t="shared" si="46"/>
        <v>0</v>
      </c>
      <c r="H2882" s="19">
        <v>0</v>
      </c>
    </row>
    <row r="2883" spans="2:8" x14ac:dyDescent="0.35">
      <c r="B2883" s="19">
        <f>'Client Info'!A2883</f>
        <v>0</v>
      </c>
      <c r="C2883" s="19" t="str">
        <f>(IF('Client Info'!M2883="","",(IF(YEARFRAC('Client Info'!M2883,Reference!$C$4)&lt;1,0,IF(AND(YEARFRAC('Client Info'!M2883,Reference!$C$4)&gt;=1,YEARFRAC('Client Info'!M2883,Reference!$C$4)&lt;=3),5,IF(AND(YEARFRAC('Client Info'!M2883,Reference!$C$4)&gt;=4,YEARFRAC('Client Info'!M2883,Reference!$C$4)&lt;=7),15,IF(YEARFRAC('Client Info'!M2883,Reference!$C$4)&gt;=8,25,IF(YEARFRAC('Client Info'!M2883,Reference!$C$4)=YEARFRAC('Client Info'!M2883,Reference!$C$4),0,0))))))))</f>
        <v/>
      </c>
      <c r="D2883" s="19">
        <f>IF(OR('Client Info'!J2883=Reference!$A$7),0,IF(OR(Reference!$A$5='Client Info'!J2883, 'Client Info'!J2883=Reference!$A$19,'Client Info'!J2883=Reference!$A$23,'Client Info'!J2883=Reference!$A$12),25, IF(OR('Client Info'!J2883=Reference!$A$6, 'Client Info'!J2883=Reference!$A$16),15, IF(OR('Client Info'!J2883=Reference!$A$4,'Client Info'!J2883=Reference!$A$13,'Client Info'!J2883=Reference!$A$17,),5,0))))</f>
        <v>0</v>
      </c>
      <c r="E2883" s="19">
        <f>IF('Client Info'!O2883&lt;Reference!$E$5,0,IF(AND('Client Info'!O2883&gt;=Reference!$E$5,'Client Info'!O2883&lt;Reference!$E$6),5,IF(AND('Client Info'!O2883&gt;=Reference!$E$6,'Client Info'!O2883&lt;Reference!$E$7),15,IF(Reference!$E$7&lt;='Client Info'!O2883,25))))</f>
        <v>0</v>
      </c>
      <c r="F2883" s="19">
        <f>IF(OR('Client Info'!R2883=Reference!$B$4,'Client Info'!R2883=Reference!$B$5,'Client Info'!R2883=Reference!$B$6),25,0)</f>
        <v>0</v>
      </c>
      <c r="G2883" s="19">
        <f t="shared" si="46"/>
        <v>0</v>
      </c>
      <c r="H2883" s="19">
        <v>0</v>
      </c>
    </row>
    <row r="2884" spans="2:8" x14ac:dyDescent="0.35">
      <c r="B2884" s="19">
        <f>'Client Info'!A2884</f>
        <v>0</v>
      </c>
      <c r="C2884" s="19" t="str">
        <f>(IF('Client Info'!M2884="","",(IF(YEARFRAC('Client Info'!M2884,Reference!$C$4)&lt;1,0,IF(AND(YEARFRAC('Client Info'!M2884,Reference!$C$4)&gt;=1,YEARFRAC('Client Info'!M2884,Reference!$C$4)&lt;=3),5,IF(AND(YEARFRAC('Client Info'!M2884,Reference!$C$4)&gt;=4,YEARFRAC('Client Info'!M2884,Reference!$C$4)&lt;=7),15,IF(YEARFRAC('Client Info'!M2884,Reference!$C$4)&gt;=8,25,IF(YEARFRAC('Client Info'!M2884,Reference!$C$4)=YEARFRAC('Client Info'!M2884,Reference!$C$4),0,0))))))))</f>
        <v/>
      </c>
      <c r="D2884" s="19">
        <f>IF(OR('Client Info'!J2884=Reference!$A$7),0,IF(OR(Reference!$A$5='Client Info'!J2884, 'Client Info'!J2884=Reference!$A$19,'Client Info'!J2884=Reference!$A$23,'Client Info'!J2884=Reference!$A$12),25, IF(OR('Client Info'!J2884=Reference!$A$6, 'Client Info'!J2884=Reference!$A$16),15, IF(OR('Client Info'!J2884=Reference!$A$4,'Client Info'!J2884=Reference!$A$13,'Client Info'!J2884=Reference!$A$17,),5,0))))</f>
        <v>0</v>
      </c>
      <c r="E2884" s="19">
        <f>IF('Client Info'!O2884&lt;Reference!$E$5,0,IF(AND('Client Info'!O2884&gt;=Reference!$E$5,'Client Info'!O2884&lt;Reference!$E$6),5,IF(AND('Client Info'!O2884&gt;=Reference!$E$6,'Client Info'!O2884&lt;Reference!$E$7),15,IF(Reference!$E$7&lt;='Client Info'!O2884,25))))</f>
        <v>0</v>
      </c>
      <c r="F2884" s="19">
        <f>IF(OR('Client Info'!R2884=Reference!$B$4,'Client Info'!R2884=Reference!$B$5,'Client Info'!R2884=Reference!$B$6),25,0)</f>
        <v>0</v>
      </c>
      <c r="G2884" s="19">
        <f t="shared" si="46"/>
        <v>0</v>
      </c>
      <c r="H2884" s="19">
        <v>0</v>
      </c>
    </row>
    <row r="2885" spans="2:8" x14ac:dyDescent="0.35">
      <c r="B2885" s="19">
        <f>'Client Info'!A2885</f>
        <v>0</v>
      </c>
      <c r="C2885" s="19" t="str">
        <f>(IF('Client Info'!M2885="","",(IF(YEARFRAC('Client Info'!M2885,Reference!$C$4)&lt;1,0,IF(AND(YEARFRAC('Client Info'!M2885,Reference!$C$4)&gt;=1,YEARFRAC('Client Info'!M2885,Reference!$C$4)&lt;=3),5,IF(AND(YEARFRAC('Client Info'!M2885,Reference!$C$4)&gt;=4,YEARFRAC('Client Info'!M2885,Reference!$C$4)&lt;=7),15,IF(YEARFRAC('Client Info'!M2885,Reference!$C$4)&gt;=8,25,IF(YEARFRAC('Client Info'!M2885,Reference!$C$4)=YEARFRAC('Client Info'!M2885,Reference!$C$4),0,0))))))))</f>
        <v/>
      </c>
      <c r="D2885" s="19">
        <f>IF(OR('Client Info'!J2885=Reference!$A$7),0,IF(OR(Reference!$A$5='Client Info'!J2885, 'Client Info'!J2885=Reference!$A$19,'Client Info'!J2885=Reference!$A$23,'Client Info'!J2885=Reference!$A$12),25, IF(OR('Client Info'!J2885=Reference!$A$6, 'Client Info'!J2885=Reference!$A$16),15, IF(OR('Client Info'!J2885=Reference!$A$4,'Client Info'!J2885=Reference!$A$13,'Client Info'!J2885=Reference!$A$17,),5,0))))</f>
        <v>0</v>
      </c>
      <c r="E2885" s="19">
        <f>IF('Client Info'!O2885&lt;Reference!$E$5,0,IF(AND('Client Info'!O2885&gt;=Reference!$E$5,'Client Info'!O2885&lt;Reference!$E$6),5,IF(AND('Client Info'!O2885&gt;=Reference!$E$6,'Client Info'!O2885&lt;Reference!$E$7),15,IF(Reference!$E$7&lt;='Client Info'!O2885,25))))</f>
        <v>0</v>
      </c>
      <c r="F2885" s="19">
        <f>IF(OR('Client Info'!R2885=Reference!$B$4,'Client Info'!R2885=Reference!$B$5,'Client Info'!R2885=Reference!$B$6),25,0)</f>
        <v>0</v>
      </c>
      <c r="G2885" s="19">
        <f t="shared" si="46"/>
        <v>0</v>
      </c>
      <c r="H2885" s="19">
        <v>0</v>
      </c>
    </row>
    <row r="2886" spans="2:8" x14ac:dyDescent="0.35">
      <c r="B2886" s="19">
        <f>'Client Info'!A2886</f>
        <v>0</v>
      </c>
      <c r="C2886" s="19" t="str">
        <f>(IF('Client Info'!M2886="","",(IF(YEARFRAC('Client Info'!M2886,Reference!$C$4)&lt;1,0,IF(AND(YEARFRAC('Client Info'!M2886,Reference!$C$4)&gt;=1,YEARFRAC('Client Info'!M2886,Reference!$C$4)&lt;=3),5,IF(AND(YEARFRAC('Client Info'!M2886,Reference!$C$4)&gt;=4,YEARFRAC('Client Info'!M2886,Reference!$C$4)&lt;=7),15,IF(YEARFRAC('Client Info'!M2886,Reference!$C$4)&gt;=8,25,IF(YEARFRAC('Client Info'!M2886,Reference!$C$4)=YEARFRAC('Client Info'!M2886,Reference!$C$4),0,0))))))))</f>
        <v/>
      </c>
      <c r="D2886" s="19">
        <f>IF(OR('Client Info'!J2886=Reference!$A$7),0,IF(OR(Reference!$A$5='Client Info'!J2886, 'Client Info'!J2886=Reference!$A$19,'Client Info'!J2886=Reference!$A$23,'Client Info'!J2886=Reference!$A$12),25, IF(OR('Client Info'!J2886=Reference!$A$6, 'Client Info'!J2886=Reference!$A$16),15, IF(OR('Client Info'!J2886=Reference!$A$4,'Client Info'!J2886=Reference!$A$13,'Client Info'!J2886=Reference!$A$17,),5,0))))</f>
        <v>0</v>
      </c>
      <c r="E2886" s="19">
        <f>IF('Client Info'!O2886&lt;Reference!$E$5,0,IF(AND('Client Info'!O2886&gt;=Reference!$E$5,'Client Info'!O2886&lt;Reference!$E$6),5,IF(AND('Client Info'!O2886&gt;=Reference!$E$6,'Client Info'!O2886&lt;Reference!$E$7),15,IF(Reference!$E$7&lt;='Client Info'!O2886,25))))</f>
        <v>0</v>
      </c>
      <c r="F2886" s="19">
        <f>IF(OR('Client Info'!R2886=Reference!$B$4,'Client Info'!R2886=Reference!$B$5,'Client Info'!R2886=Reference!$B$6),25,0)</f>
        <v>0</v>
      </c>
      <c r="G2886" s="19">
        <f t="shared" si="46"/>
        <v>0</v>
      </c>
      <c r="H2886" s="19">
        <v>0</v>
      </c>
    </row>
    <row r="2887" spans="2:8" x14ac:dyDescent="0.35">
      <c r="B2887" s="19">
        <f>'Client Info'!A2887</f>
        <v>0</v>
      </c>
      <c r="C2887" s="19" t="str">
        <f>(IF('Client Info'!M2887="","",(IF(YEARFRAC('Client Info'!M2887,Reference!$C$4)&lt;1,0,IF(AND(YEARFRAC('Client Info'!M2887,Reference!$C$4)&gt;=1,YEARFRAC('Client Info'!M2887,Reference!$C$4)&lt;=3),5,IF(AND(YEARFRAC('Client Info'!M2887,Reference!$C$4)&gt;=4,YEARFRAC('Client Info'!M2887,Reference!$C$4)&lt;=7),15,IF(YEARFRAC('Client Info'!M2887,Reference!$C$4)&gt;=8,25,IF(YEARFRAC('Client Info'!M2887,Reference!$C$4)=YEARFRAC('Client Info'!M2887,Reference!$C$4),0,0))))))))</f>
        <v/>
      </c>
      <c r="D2887" s="19">
        <f>IF(OR('Client Info'!J2887=Reference!$A$7),0,IF(OR(Reference!$A$5='Client Info'!J2887, 'Client Info'!J2887=Reference!$A$19,'Client Info'!J2887=Reference!$A$23,'Client Info'!J2887=Reference!$A$12),25, IF(OR('Client Info'!J2887=Reference!$A$6, 'Client Info'!J2887=Reference!$A$16),15, IF(OR('Client Info'!J2887=Reference!$A$4,'Client Info'!J2887=Reference!$A$13,'Client Info'!J2887=Reference!$A$17,),5,0))))</f>
        <v>0</v>
      </c>
      <c r="E2887" s="19">
        <f>IF('Client Info'!O2887&lt;Reference!$E$5,0,IF(AND('Client Info'!O2887&gt;=Reference!$E$5,'Client Info'!O2887&lt;Reference!$E$6),5,IF(AND('Client Info'!O2887&gt;=Reference!$E$6,'Client Info'!O2887&lt;Reference!$E$7),15,IF(Reference!$E$7&lt;='Client Info'!O2887,25))))</f>
        <v>0</v>
      </c>
      <c r="F2887" s="19">
        <f>IF(OR('Client Info'!R2887=Reference!$B$4,'Client Info'!R2887=Reference!$B$5,'Client Info'!R2887=Reference!$B$6),25,0)</f>
        <v>0</v>
      </c>
      <c r="G2887" s="19">
        <f t="shared" si="46"/>
        <v>0</v>
      </c>
      <c r="H2887" s="19">
        <v>0</v>
      </c>
    </row>
    <row r="2888" spans="2:8" x14ac:dyDescent="0.35">
      <c r="B2888" s="19">
        <f>'Client Info'!A2888</f>
        <v>0</v>
      </c>
      <c r="C2888" s="19" t="str">
        <f>(IF('Client Info'!M2888="","",(IF(YEARFRAC('Client Info'!M2888,Reference!$C$4)&lt;1,0,IF(AND(YEARFRAC('Client Info'!M2888,Reference!$C$4)&gt;=1,YEARFRAC('Client Info'!M2888,Reference!$C$4)&lt;=3),5,IF(AND(YEARFRAC('Client Info'!M2888,Reference!$C$4)&gt;=4,YEARFRAC('Client Info'!M2888,Reference!$C$4)&lt;=7),15,IF(YEARFRAC('Client Info'!M2888,Reference!$C$4)&gt;=8,25,IF(YEARFRAC('Client Info'!M2888,Reference!$C$4)=YEARFRAC('Client Info'!M2888,Reference!$C$4),0,0))))))))</f>
        <v/>
      </c>
      <c r="D2888" s="19">
        <f>IF(OR('Client Info'!J2888=Reference!$A$7),0,IF(OR(Reference!$A$5='Client Info'!J2888, 'Client Info'!J2888=Reference!$A$19,'Client Info'!J2888=Reference!$A$23,'Client Info'!J2888=Reference!$A$12),25, IF(OR('Client Info'!J2888=Reference!$A$6, 'Client Info'!J2888=Reference!$A$16),15, IF(OR('Client Info'!J2888=Reference!$A$4,'Client Info'!J2888=Reference!$A$13,'Client Info'!J2888=Reference!$A$17,),5,0))))</f>
        <v>0</v>
      </c>
      <c r="E2888" s="19">
        <f>IF('Client Info'!O2888&lt;Reference!$E$5,0,IF(AND('Client Info'!O2888&gt;=Reference!$E$5,'Client Info'!O2888&lt;Reference!$E$6),5,IF(AND('Client Info'!O2888&gt;=Reference!$E$6,'Client Info'!O2888&lt;Reference!$E$7),15,IF(Reference!$E$7&lt;='Client Info'!O2888,25))))</f>
        <v>0</v>
      </c>
      <c r="F2888" s="19">
        <f>IF(OR('Client Info'!R2888=Reference!$B$4,'Client Info'!R2888=Reference!$B$5,'Client Info'!R2888=Reference!$B$6),25,0)</f>
        <v>0</v>
      </c>
      <c r="G2888" s="19">
        <f t="shared" si="46"/>
        <v>0</v>
      </c>
      <c r="H2888" s="19">
        <v>0</v>
      </c>
    </row>
    <row r="2889" spans="2:8" x14ac:dyDescent="0.35">
      <c r="B2889" s="19">
        <f>'Client Info'!A2889</f>
        <v>0</v>
      </c>
      <c r="C2889" s="19" t="str">
        <f>(IF('Client Info'!M2889="","",(IF(YEARFRAC('Client Info'!M2889,Reference!$C$4)&lt;1,0,IF(AND(YEARFRAC('Client Info'!M2889,Reference!$C$4)&gt;=1,YEARFRAC('Client Info'!M2889,Reference!$C$4)&lt;=3),5,IF(AND(YEARFRAC('Client Info'!M2889,Reference!$C$4)&gt;=4,YEARFRAC('Client Info'!M2889,Reference!$C$4)&lt;=7),15,IF(YEARFRAC('Client Info'!M2889,Reference!$C$4)&gt;=8,25,IF(YEARFRAC('Client Info'!M2889,Reference!$C$4)=YEARFRAC('Client Info'!M2889,Reference!$C$4),0,0))))))))</f>
        <v/>
      </c>
      <c r="D2889" s="19">
        <f>IF(OR('Client Info'!J2889=Reference!$A$7),0,IF(OR(Reference!$A$5='Client Info'!J2889, 'Client Info'!J2889=Reference!$A$19,'Client Info'!J2889=Reference!$A$23,'Client Info'!J2889=Reference!$A$12),25, IF(OR('Client Info'!J2889=Reference!$A$6, 'Client Info'!J2889=Reference!$A$16),15, IF(OR('Client Info'!J2889=Reference!$A$4,'Client Info'!J2889=Reference!$A$13,'Client Info'!J2889=Reference!$A$17,),5,0))))</f>
        <v>0</v>
      </c>
      <c r="E2889" s="19">
        <f>IF('Client Info'!O2889&lt;Reference!$E$5,0,IF(AND('Client Info'!O2889&gt;=Reference!$E$5,'Client Info'!O2889&lt;Reference!$E$6),5,IF(AND('Client Info'!O2889&gt;=Reference!$E$6,'Client Info'!O2889&lt;Reference!$E$7),15,IF(Reference!$E$7&lt;='Client Info'!O2889,25))))</f>
        <v>0</v>
      </c>
      <c r="F2889" s="19">
        <f>IF(OR('Client Info'!R2889=Reference!$B$4,'Client Info'!R2889=Reference!$B$5,'Client Info'!R2889=Reference!$B$6),25,0)</f>
        <v>0</v>
      </c>
      <c r="G2889" s="19">
        <f t="shared" si="46"/>
        <v>0</v>
      </c>
      <c r="H2889" s="19">
        <v>0</v>
      </c>
    </row>
    <row r="2890" spans="2:8" x14ac:dyDescent="0.35">
      <c r="B2890" s="19">
        <f>'Client Info'!A2890</f>
        <v>0</v>
      </c>
      <c r="H2890" s="19">
        <v>0</v>
      </c>
    </row>
    <row r="2891" spans="2:8" x14ac:dyDescent="0.35">
      <c r="B2891" s="19">
        <f>'Client Info'!A2891</f>
        <v>0</v>
      </c>
      <c r="H2891" s="19">
        <v>0</v>
      </c>
    </row>
    <row r="2892" spans="2:8" x14ac:dyDescent="0.35">
      <c r="B2892" s="19">
        <f>'Client Info'!A2892</f>
        <v>0</v>
      </c>
      <c r="H2892" s="19">
        <v>0</v>
      </c>
    </row>
    <row r="2893" spans="2:8" x14ac:dyDescent="0.35">
      <c r="B2893" s="19">
        <f>'Client Info'!A2893</f>
        <v>0</v>
      </c>
      <c r="H2893" s="19">
        <v>0</v>
      </c>
    </row>
    <row r="2894" spans="2:8" x14ac:dyDescent="0.35">
      <c r="B2894" s="19">
        <f>'Client Info'!A2894</f>
        <v>0</v>
      </c>
      <c r="H2894" s="19">
        <v>0</v>
      </c>
    </row>
    <row r="2895" spans="2:8" x14ac:dyDescent="0.35">
      <c r="B2895" s="19">
        <f>'Client Info'!A2895</f>
        <v>0</v>
      </c>
      <c r="H2895" s="19">
        <v>0</v>
      </c>
    </row>
    <row r="2896" spans="2:8" x14ac:dyDescent="0.35">
      <c r="B2896" s="19">
        <f>'Client Info'!A2896</f>
        <v>0</v>
      </c>
      <c r="H2896" s="19">
        <v>0</v>
      </c>
    </row>
    <row r="2897" spans="2:8" x14ac:dyDescent="0.35">
      <c r="B2897" s="19">
        <f>'Client Info'!A2897</f>
        <v>0</v>
      </c>
      <c r="H2897" s="19">
        <v>0</v>
      </c>
    </row>
    <row r="2898" spans="2:8" x14ac:dyDescent="0.35">
      <c r="B2898" s="19">
        <f>'Client Info'!A2898</f>
        <v>0</v>
      </c>
      <c r="H2898" s="19">
        <v>0</v>
      </c>
    </row>
    <row r="2899" spans="2:8" x14ac:dyDescent="0.35">
      <c r="B2899" s="19">
        <f>'Client Info'!A2899</f>
        <v>0</v>
      </c>
      <c r="H2899" s="19">
        <v>0</v>
      </c>
    </row>
    <row r="2900" spans="2:8" x14ac:dyDescent="0.35">
      <c r="B2900" s="19">
        <f>'Client Info'!A2900</f>
        <v>0</v>
      </c>
      <c r="H2900" s="19">
        <v>0</v>
      </c>
    </row>
    <row r="2901" spans="2:8" x14ac:dyDescent="0.35">
      <c r="B2901" s="19">
        <f>'Client Info'!A2901</f>
        <v>0</v>
      </c>
      <c r="H2901" s="19">
        <v>0</v>
      </c>
    </row>
    <row r="2902" spans="2:8" x14ac:dyDescent="0.35">
      <c r="B2902" s="19">
        <f>'Client Info'!A2902</f>
        <v>0</v>
      </c>
      <c r="H2902" s="19">
        <v>0</v>
      </c>
    </row>
    <row r="2903" spans="2:8" x14ac:dyDescent="0.35">
      <c r="B2903" s="19">
        <f>'Client Info'!A2903</f>
        <v>0</v>
      </c>
      <c r="H2903" s="19">
        <v>0</v>
      </c>
    </row>
    <row r="2904" spans="2:8" x14ac:dyDescent="0.35">
      <c r="B2904" s="19">
        <f>'Client Info'!A2904</f>
        <v>0</v>
      </c>
      <c r="H2904" s="19">
        <v>0</v>
      </c>
    </row>
    <row r="2905" spans="2:8" x14ac:dyDescent="0.35">
      <c r="B2905" s="19">
        <f>'Client Info'!A2905</f>
        <v>0</v>
      </c>
      <c r="H2905" s="19">
        <v>0</v>
      </c>
    </row>
    <row r="2906" spans="2:8" x14ac:dyDescent="0.35">
      <c r="B2906" s="19">
        <f>'Client Info'!A2906</f>
        <v>0</v>
      </c>
      <c r="H2906" s="19">
        <v>0</v>
      </c>
    </row>
    <row r="2907" spans="2:8" x14ac:dyDescent="0.35">
      <c r="B2907" s="19">
        <f>'Client Info'!A2907</f>
        <v>0</v>
      </c>
      <c r="H2907" s="19">
        <v>0</v>
      </c>
    </row>
    <row r="2908" spans="2:8" x14ac:dyDescent="0.35">
      <c r="B2908" s="19">
        <f>'Client Info'!A2908</f>
        <v>0</v>
      </c>
      <c r="H2908" s="19">
        <v>0</v>
      </c>
    </row>
    <row r="2909" spans="2:8" x14ac:dyDescent="0.35">
      <c r="B2909" s="19">
        <f>'Client Info'!A2909</f>
        <v>0</v>
      </c>
      <c r="H2909" s="19">
        <v>0</v>
      </c>
    </row>
    <row r="2910" spans="2:8" x14ac:dyDescent="0.35">
      <c r="B2910" s="19">
        <f>'Client Info'!A2910</f>
        <v>0</v>
      </c>
      <c r="H2910" s="19">
        <v>0</v>
      </c>
    </row>
    <row r="2911" spans="2:8" x14ac:dyDescent="0.35">
      <c r="B2911" s="19">
        <f>'Client Info'!A2911</f>
        <v>0</v>
      </c>
      <c r="H2911" s="19">
        <v>0</v>
      </c>
    </row>
    <row r="2912" spans="2:8" x14ac:dyDescent="0.35">
      <c r="B2912" s="19">
        <f>'Client Info'!A2912</f>
        <v>0</v>
      </c>
      <c r="H2912" s="19">
        <v>0</v>
      </c>
    </row>
    <row r="2913" spans="2:8" x14ac:dyDescent="0.35">
      <c r="B2913" s="19">
        <f>'Client Info'!A2913</f>
        <v>0</v>
      </c>
      <c r="H2913" s="19">
        <v>0</v>
      </c>
    </row>
    <row r="2914" spans="2:8" x14ac:dyDescent="0.35">
      <c r="B2914" s="19">
        <f>'Client Info'!A2914</f>
        <v>0</v>
      </c>
      <c r="H2914" s="19">
        <v>0</v>
      </c>
    </row>
    <row r="2915" spans="2:8" x14ac:dyDescent="0.35">
      <c r="B2915" s="19">
        <f>'Client Info'!A2915</f>
        <v>0</v>
      </c>
      <c r="H2915" s="19">
        <v>0</v>
      </c>
    </row>
    <row r="2916" spans="2:8" x14ac:dyDescent="0.35">
      <c r="B2916" s="19">
        <f>'Client Info'!A2916</f>
        <v>0</v>
      </c>
      <c r="H2916" s="19">
        <v>0</v>
      </c>
    </row>
    <row r="2917" spans="2:8" x14ac:dyDescent="0.35">
      <c r="B2917" s="19">
        <f>'Client Info'!A2917</f>
        <v>0</v>
      </c>
      <c r="H2917" s="19">
        <v>0</v>
      </c>
    </row>
    <row r="2918" spans="2:8" x14ac:dyDescent="0.35">
      <c r="B2918" s="19">
        <f>'Client Info'!A2918</f>
        <v>0</v>
      </c>
      <c r="H2918" s="19">
        <v>0</v>
      </c>
    </row>
    <row r="2919" spans="2:8" x14ac:dyDescent="0.35">
      <c r="B2919" s="19">
        <f>'Client Info'!A2919</f>
        <v>0</v>
      </c>
      <c r="H2919" s="19">
        <v>0</v>
      </c>
    </row>
    <row r="2920" spans="2:8" x14ac:dyDescent="0.35">
      <c r="B2920" s="19">
        <f>'Client Info'!A2920</f>
        <v>0</v>
      </c>
      <c r="H2920" s="19">
        <v>0</v>
      </c>
    </row>
    <row r="2921" spans="2:8" x14ac:dyDescent="0.35">
      <c r="B2921" s="19">
        <f>'Client Info'!A2921</f>
        <v>0</v>
      </c>
      <c r="H2921" s="19">
        <v>0</v>
      </c>
    </row>
    <row r="2922" spans="2:8" x14ac:dyDescent="0.35">
      <c r="B2922" s="19">
        <f>'Client Info'!A2922</f>
        <v>0</v>
      </c>
      <c r="H2922" s="19">
        <v>0</v>
      </c>
    </row>
    <row r="2923" spans="2:8" x14ac:dyDescent="0.35">
      <c r="B2923" s="19">
        <f>'Client Info'!A2923</f>
        <v>0</v>
      </c>
      <c r="H2923" s="19">
        <v>0</v>
      </c>
    </row>
    <row r="2924" spans="2:8" x14ac:dyDescent="0.35">
      <c r="B2924" s="19">
        <f>'Client Info'!A2924</f>
        <v>0</v>
      </c>
      <c r="H2924" s="19">
        <v>0</v>
      </c>
    </row>
    <row r="2925" spans="2:8" x14ac:dyDescent="0.35">
      <c r="B2925" s="19">
        <f>'Client Info'!A2925</f>
        <v>0</v>
      </c>
      <c r="H2925" s="19">
        <v>0</v>
      </c>
    </row>
    <row r="2926" spans="2:8" x14ac:dyDescent="0.35">
      <c r="B2926" s="19">
        <f>'Client Info'!A2926</f>
        <v>0</v>
      </c>
      <c r="H2926" s="19">
        <v>0</v>
      </c>
    </row>
    <row r="2927" spans="2:8" x14ac:dyDescent="0.35">
      <c r="B2927" s="19">
        <f>'Client Info'!A2927</f>
        <v>0</v>
      </c>
      <c r="H2927" s="19">
        <v>0</v>
      </c>
    </row>
    <row r="2928" spans="2:8" x14ac:dyDescent="0.35">
      <c r="B2928" s="19">
        <f>'Client Info'!A2928</f>
        <v>0</v>
      </c>
      <c r="H2928" s="19">
        <v>0</v>
      </c>
    </row>
    <row r="2929" spans="2:8" x14ac:dyDescent="0.35">
      <c r="B2929" s="19">
        <f>'Client Info'!A2929</f>
        <v>0</v>
      </c>
      <c r="H2929" s="19">
        <v>0</v>
      </c>
    </row>
    <row r="2930" spans="2:8" x14ac:dyDescent="0.35">
      <c r="B2930" s="19">
        <f>'Client Info'!A2930</f>
        <v>0</v>
      </c>
      <c r="H2930" s="19">
        <v>0</v>
      </c>
    </row>
    <row r="2931" spans="2:8" x14ac:dyDescent="0.35">
      <c r="B2931" s="19">
        <f>'Client Info'!A2931</f>
        <v>0</v>
      </c>
      <c r="H2931" s="19">
        <v>0</v>
      </c>
    </row>
    <row r="2932" spans="2:8" x14ac:dyDescent="0.35">
      <c r="B2932" s="19">
        <f>'Client Info'!A2932</f>
        <v>0</v>
      </c>
      <c r="H2932" s="19">
        <v>0</v>
      </c>
    </row>
    <row r="2933" spans="2:8" x14ac:dyDescent="0.35">
      <c r="B2933" s="19">
        <f>'Client Info'!A2933</f>
        <v>0</v>
      </c>
      <c r="H2933" s="19">
        <v>0</v>
      </c>
    </row>
    <row r="2934" spans="2:8" x14ac:dyDescent="0.35">
      <c r="B2934" s="19">
        <f>'Client Info'!A2934</f>
        <v>0</v>
      </c>
      <c r="H2934" s="19">
        <v>0</v>
      </c>
    </row>
    <row r="2935" spans="2:8" x14ac:dyDescent="0.35">
      <c r="B2935" s="19">
        <f>'Client Info'!A2935</f>
        <v>0</v>
      </c>
      <c r="H2935" s="19">
        <v>0</v>
      </c>
    </row>
    <row r="2936" spans="2:8" x14ac:dyDescent="0.35">
      <c r="B2936" s="19">
        <f>'Client Info'!A2936</f>
        <v>0</v>
      </c>
      <c r="H2936" s="19">
        <v>0</v>
      </c>
    </row>
    <row r="2937" spans="2:8" x14ac:dyDescent="0.35">
      <c r="B2937" s="19">
        <f>'Client Info'!A2937</f>
        <v>0</v>
      </c>
      <c r="H2937" s="19">
        <v>0</v>
      </c>
    </row>
    <row r="2938" spans="2:8" x14ac:dyDescent="0.35">
      <c r="B2938" s="19">
        <f>'Client Info'!A2938</f>
        <v>0</v>
      </c>
      <c r="H2938" s="19">
        <v>0</v>
      </c>
    </row>
    <row r="2939" spans="2:8" x14ac:dyDescent="0.35">
      <c r="B2939" s="19">
        <f>'Client Info'!A2939</f>
        <v>0</v>
      </c>
      <c r="H2939" s="19">
        <v>0</v>
      </c>
    </row>
    <row r="2940" spans="2:8" x14ac:dyDescent="0.35">
      <c r="B2940" s="19">
        <f>'Client Info'!A2940</f>
        <v>0</v>
      </c>
      <c r="H2940" s="19">
        <v>0</v>
      </c>
    </row>
    <row r="2941" spans="2:8" x14ac:dyDescent="0.35">
      <c r="B2941" s="19">
        <f>'Client Info'!A2941</f>
        <v>0</v>
      </c>
      <c r="H2941" s="19">
        <v>0</v>
      </c>
    </row>
    <row r="2942" spans="2:8" x14ac:dyDescent="0.35">
      <c r="B2942" s="19">
        <f>'Client Info'!A2942</f>
        <v>0</v>
      </c>
      <c r="H2942" s="19">
        <v>0</v>
      </c>
    </row>
    <row r="2943" spans="2:8" x14ac:dyDescent="0.35">
      <c r="B2943" s="19">
        <f>'Client Info'!A2943</f>
        <v>0</v>
      </c>
      <c r="H2943" s="19">
        <v>0</v>
      </c>
    </row>
    <row r="2944" spans="2:8" x14ac:dyDescent="0.35">
      <c r="B2944" s="19">
        <f>'Client Info'!A2944</f>
        <v>0</v>
      </c>
      <c r="H2944" s="19">
        <v>0</v>
      </c>
    </row>
    <row r="2945" spans="2:8" x14ac:dyDescent="0.35">
      <c r="B2945" s="19">
        <f>'Client Info'!A2945</f>
        <v>0</v>
      </c>
      <c r="H2945" s="19">
        <v>0</v>
      </c>
    </row>
    <row r="2946" spans="2:8" x14ac:dyDescent="0.35">
      <c r="B2946" s="19">
        <f>'Client Info'!A2946</f>
        <v>0</v>
      </c>
      <c r="H2946" s="19">
        <v>0</v>
      </c>
    </row>
    <row r="2947" spans="2:8" x14ac:dyDescent="0.35">
      <c r="B2947" s="19">
        <f>'Client Info'!A2947</f>
        <v>0</v>
      </c>
      <c r="H2947" s="19">
        <v>0</v>
      </c>
    </row>
    <row r="2948" spans="2:8" x14ac:dyDescent="0.35">
      <c r="B2948" s="19">
        <f>'Client Info'!A2948</f>
        <v>0</v>
      </c>
      <c r="H2948" s="19">
        <v>0</v>
      </c>
    </row>
    <row r="2949" spans="2:8" x14ac:dyDescent="0.35">
      <c r="B2949" s="19">
        <f>'Client Info'!A2949</f>
        <v>0</v>
      </c>
      <c r="H2949" s="19">
        <v>0</v>
      </c>
    </row>
    <row r="2950" spans="2:8" x14ac:dyDescent="0.35">
      <c r="B2950" s="19">
        <f>'Client Info'!A2950</f>
        <v>0</v>
      </c>
      <c r="H2950" s="19">
        <v>0</v>
      </c>
    </row>
    <row r="2951" spans="2:8" x14ac:dyDescent="0.35">
      <c r="B2951" s="19">
        <f>'Client Info'!A2951</f>
        <v>0</v>
      </c>
      <c r="H2951" s="19">
        <v>0</v>
      </c>
    </row>
    <row r="2952" spans="2:8" x14ac:dyDescent="0.35">
      <c r="B2952" s="19">
        <f>'Client Info'!A2952</f>
        <v>0</v>
      </c>
      <c r="H2952" s="19">
        <v>0</v>
      </c>
    </row>
    <row r="2953" spans="2:8" x14ac:dyDescent="0.35">
      <c r="B2953" s="19">
        <f>'Client Info'!A2953</f>
        <v>0</v>
      </c>
      <c r="H2953" s="19">
        <v>0</v>
      </c>
    </row>
    <row r="2954" spans="2:8" x14ac:dyDescent="0.35">
      <c r="B2954" s="19">
        <f>'Client Info'!A2954</f>
        <v>0</v>
      </c>
      <c r="H2954" s="19">
        <v>0</v>
      </c>
    </row>
    <row r="2955" spans="2:8" x14ac:dyDescent="0.35">
      <c r="B2955" s="19">
        <f>'Client Info'!A2955</f>
        <v>0</v>
      </c>
      <c r="H2955" s="19">
        <v>0</v>
      </c>
    </row>
    <row r="2956" spans="2:8" x14ac:dyDescent="0.35">
      <c r="B2956" s="19">
        <f>'Client Info'!A2956</f>
        <v>0</v>
      </c>
      <c r="H2956" s="19">
        <v>0</v>
      </c>
    </row>
    <row r="2957" spans="2:8" x14ac:dyDescent="0.35">
      <c r="B2957" s="19">
        <f>'Client Info'!A2957</f>
        <v>0</v>
      </c>
      <c r="H2957" s="19">
        <v>0</v>
      </c>
    </row>
    <row r="2958" spans="2:8" x14ac:dyDescent="0.35">
      <c r="B2958" s="19">
        <f>'Client Info'!A2958</f>
        <v>0</v>
      </c>
      <c r="H2958" s="19">
        <v>0</v>
      </c>
    </row>
    <row r="2959" spans="2:8" x14ac:dyDescent="0.35">
      <c r="B2959" s="19">
        <f>'Client Info'!A2959</f>
        <v>0</v>
      </c>
      <c r="H2959" s="19">
        <v>0</v>
      </c>
    </row>
    <row r="2960" spans="2:8" x14ac:dyDescent="0.35">
      <c r="B2960" s="19">
        <f>'Client Info'!A2960</f>
        <v>0</v>
      </c>
      <c r="H2960" s="19">
        <v>0</v>
      </c>
    </row>
    <row r="2961" spans="2:8" x14ac:dyDescent="0.35">
      <c r="B2961" s="19">
        <f>'Client Info'!A2961</f>
        <v>0</v>
      </c>
      <c r="H2961" s="19">
        <v>0</v>
      </c>
    </row>
    <row r="2962" spans="2:8" x14ac:dyDescent="0.35">
      <c r="B2962" s="19">
        <f>'Client Info'!A2962</f>
        <v>0</v>
      </c>
      <c r="H2962" s="19">
        <v>0</v>
      </c>
    </row>
    <row r="2963" spans="2:8" x14ac:dyDescent="0.35">
      <c r="B2963" s="19">
        <f>'Client Info'!A2963</f>
        <v>0</v>
      </c>
      <c r="H2963" s="19">
        <v>0</v>
      </c>
    </row>
    <row r="2964" spans="2:8" x14ac:dyDescent="0.35">
      <c r="B2964" s="19">
        <f>'Client Info'!A2964</f>
        <v>0</v>
      </c>
      <c r="H2964" s="19">
        <v>0</v>
      </c>
    </row>
    <row r="2965" spans="2:8" x14ac:dyDescent="0.35">
      <c r="B2965" s="19">
        <f>'Client Info'!A2965</f>
        <v>0</v>
      </c>
      <c r="H2965" s="19">
        <v>0</v>
      </c>
    </row>
    <row r="2966" spans="2:8" x14ac:dyDescent="0.35">
      <c r="B2966" s="19">
        <f>'Client Info'!A2966</f>
        <v>0</v>
      </c>
      <c r="H2966" s="19">
        <v>0</v>
      </c>
    </row>
    <row r="2967" spans="2:8" x14ac:dyDescent="0.35">
      <c r="B2967" s="19">
        <f>'Client Info'!A2967</f>
        <v>0</v>
      </c>
      <c r="H2967" s="19">
        <v>0</v>
      </c>
    </row>
    <row r="2968" spans="2:8" x14ac:dyDescent="0.35">
      <c r="B2968" s="19">
        <f>'Client Info'!A2968</f>
        <v>0</v>
      </c>
      <c r="H2968" s="19">
        <v>0</v>
      </c>
    </row>
    <row r="2969" spans="2:8" x14ac:dyDescent="0.35">
      <c r="B2969" s="19">
        <f>'Client Info'!A2969</f>
        <v>0</v>
      </c>
      <c r="H2969" s="19">
        <v>0</v>
      </c>
    </row>
    <row r="2970" spans="2:8" x14ac:dyDescent="0.35">
      <c r="B2970" s="19">
        <f>'Client Info'!A2970</f>
        <v>0</v>
      </c>
      <c r="H2970" s="19">
        <v>0</v>
      </c>
    </row>
    <row r="2971" spans="2:8" x14ac:dyDescent="0.35">
      <c r="B2971" s="19">
        <f>'Client Info'!A2971</f>
        <v>0</v>
      </c>
      <c r="H2971" s="19">
        <v>0</v>
      </c>
    </row>
    <row r="2972" spans="2:8" x14ac:dyDescent="0.35">
      <c r="B2972" s="19">
        <f>'Client Info'!A2972</f>
        <v>0</v>
      </c>
      <c r="H2972" s="19">
        <v>0</v>
      </c>
    </row>
    <row r="2973" spans="2:8" x14ac:dyDescent="0.35">
      <c r="B2973" s="19">
        <f>'Client Info'!A2973</f>
        <v>0</v>
      </c>
      <c r="H2973" s="19">
        <v>0</v>
      </c>
    </row>
    <row r="2974" spans="2:8" x14ac:dyDescent="0.35">
      <c r="B2974" s="19">
        <f>'Client Info'!A2974</f>
        <v>0</v>
      </c>
      <c r="H2974" s="19">
        <v>0</v>
      </c>
    </row>
    <row r="2975" spans="2:8" x14ac:dyDescent="0.35">
      <c r="B2975" s="19">
        <f>'Client Info'!A2975</f>
        <v>0</v>
      </c>
      <c r="H2975" s="19">
        <v>0</v>
      </c>
    </row>
    <row r="2976" spans="2:8" x14ac:dyDescent="0.35">
      <c r="B2976" s="19">
        <f>'Client Info'!A2976</f>
        <v>0</v>
      </c>
      <c r="H2976" s="19">
        <v>0</v>
      </c>
    </row>
    <row r="2977" spans="2:8" x14ac:dyDescent="0.35">
      <c r="B2977" s="19">
        <f>'Client Info'!A2977</f>
        <v>0</v>
      </c>
      <c r="H2977" s="19">
        <v>0</v>
      </c>
    </row>
    <row r="2978" spans="2:8" x14ac:dyDescent="0.35">
      <c r="B2978" s="19">
        <f>'Client Info'!A2978</f>
        <v>0</v>
      </c>
      <c r="H2978" s="19">
        <v>0</v>
      </c>
    </row>
    <row r="2979" spans="2:8" x14ac:dyDescent="0.35">
      <c r="B2979" s="19">
        <f>'Client Info'!A2979</f>
        <v>0</v>
      </c>
      <c r="H2979" s="19">
        <v>0</v>
      </c>
    </row>
    <row r="2980" spans="2:8" x14ac:dyDescent="0.35">
      <c r="B2980" s="19">
        <f>'Client Info'!A2980</f>
        <v>0</v>
      </c>
      <c r="H2980" s="19">
        <v>0</v>
      </c>
    </row>
    <row r="2981" spans="2:8" x14ac:dyDescent="0.35">
      <c r="B2981" s="19">
        <f>'Client Info'!A2981</f>
        <v>0</v>
      </c>
      <c r="H2981" s="19">
        <v>0</v>
      </c>
    </row>
    <row r="2982" spans="2:8" x14ac:dyDescent="0.35">
      <c r="B2982" s="19">
        <f>'Client Info'!A2982</f>
        <v>0</v>
      </c>
      <c r="H2982" s="19">
        <v>0</v>
      </c>
    </row>
    <row r="2983" spans="2:8" x14ac:dyDescent="0.35">
      <c r="B2983" s="19">
        <f>'Client Info'!A2983</f>
        <v>0</v>
      </c>
      <c r="H2983" s="19">
        <v>0</v>
      </c>
    </row>
    <row r="2984" spans="2:8" x14ac:dyDescent="0.35">
      <c r="B2984" s="19">
        <f>'Client Info'!A2984</f>
        <v>0</v>
      </c>
      <c r="H2984" s="19">
        <v>0</v>
      </c>
    </row>
    <row r="2985" spans="2:8" x14ac:dyDescent="0.35">
      <c r="B2985" s="19">
        <f>'Client Info'!A2985</f>
        <v>0</v>
      </c>
      <c r="H2985" s="19">
        <v>0</v>
      </c>
    </row>
    <row r="2986" spans="2:8" x14ac:dyDescent="0.35">
      <c r="B2986" s="19">
        <f>'Client Info'!A2986</f>
        <v>0</v>
      </c>
      <c r="H2986" s="19">
        <v>0</v>
      </c>
    </row>
    <row r="2987" spans="2:8" x14ac:dyDescent="0.35">
      <c r="B2987" s="19">
        <f>'Client Info'!A2987</f>
        <v>0</v>
      </c>
      <c r="H2987" s="19">
        <v>0</v>
      </c>
    </row>
    <row r="2988" spans="2:8" x14ac:dyDescent="0.35">
      <c r="B2988" s="19">
        <f>'Client Info'!A2988</f>
        <v>0</v>
      </c>
      <c r="H2988" s="19">
        <v>0</v>
      </c>
    </row>
    <row r="2989" spans="2:8" x14ac:dyDescent="0.35">
      <c r="B2989" s="19">
        <f>'Client Info'!A2989</f>
        <v>0</v>
      </c>
      <c r="H2989" s="19">
        <v>0</v>
      </c>
    </row>
    <row r="2990" spans="2:8" x14ac:dyDescent="0.35">
      <c r="B2990" s="19">
        <f>'Client Info'!A2990</f>
        <v>0</v>
      </c>
      <c r="H2990" s="19">
        <v>0</v>
      </c>
    </row>
    <row r="2991" spans="2:8" x14ac:dyDescent="0.35">
      <c r="B2991" s="19">
        <f>'Client Info'!A2991</f>
        <v>0</v>
      </c>
      <c r="H2991" s="19">
        <v>0</v>
      </c>
    </row>
    <row r="2992" spans="2:8" x14ac:dyDescent="0.35">
      <c r="B2992" s="19">
        <f>'Client Info'!A2992</f>
        <v>0</v>
      </c>
      <c r="H2992" s="19">
        <v>0</v>
      </c>
    </row>
    <row r="2993" spans="2:8" x14ac:dyDescent="0.35">
      <c r="B2993" s="19">
        <f>'Client Info'!A2993</f>
        <v>0</v>
      </c>
      <c r="H2993" s="19">
        <v>0</v>
      </c>
    </row>
    <row r="2994" spans="2:8" x14ac:dyDescent="0.35">
      <c r="B2994" s="19">
        <f>'Client Info'!A2994</f>
        <v>0</v>
      </c>
      <c r="H2994" s="19">
        <v>0</v>
      </c>
    </row>
    <row r="2995" spans="2:8" x14ac:dyDescent="0.35">
      <c r="B2995" s="19">
        <f>'Client Info'!A2995</f>
        <v>0</v>
      </c>
      <c r="H2995" s="19">
        <v>0</v>
      </c>
    </row>
    <row r="2996" spans="2:8" x14ac:dyDescent="0.35">
      <c r="B2996" s="19">
        <f>'Client Info'!A2996</f>
        <v>0</v>
      </c>
      <c r="H2996" s="19">
        <v>0</v>
      </c>
    </row>
    <row r="2997" spans="2:8" x14ac:dyDescent="0.35">
      <c r="B2997" s="19">
        <f>'Client Info'!A2997</f>
        <v>0</v>
      </c>
      <c r="H2997" s="19">
        <v>0</v>
      </c>
    </row>
    <row r="2998" spans="2:8" x14ac:dyDescent="0.35">
      <c r="B2998" s="19">
        <f>'Client Info'!A2998</f>
        <v>0</v>
      </c>
      <c r="H2998" s="19">
        <v>0</v>
      </c>
    </row>
    <row r="2999" spans="2:8" x14ac:dyDescent="0.35">
      <c r="B2999" s="19">
        <f>'Client Info'!A2999</f>
        <v>0</v>
      </c>
      <c r="H2999" s="19">
        <v>0</v>
      </c>
    </row>
    <row r="3000" spans="2:8" x14ac:dyDescent="0.35">
      <c r="B3000" s="19">
        <f>'Client Info'!A3000</f>
        <v>0</v>
      </c>
      <c r="H3000" s="19">
        <v>0</v>
      </c>
    </row>
    <row r="3001" spans="2:8" x14ac:dyDescent="0.35">
      <c r="B3001" s="19">
        <f>'Client Info'!A3001</f>
        <v>0</v>
      </c>
      <c r="H3001" s="19">
        <v>0</v>
      </c>
    </row>
    <row r="3002" spans="2:8" x14ac:dyDescent="0.35">
      <c r="B3002" s="19">
        <f>'Client Info'!A3002</f>
        <v>0</v>
      </c>
      <c r="H3002" s="19">
        <v>0</v>
      </c>
    </row>
    <row r="3003" spans="2:8" x14ac:dyDescent="0.35">
      <c r="B3003" s="19">
        <f>'Client Info'!A3003</f>
        <v>0</v>
      </c>
      <c r="H3003" s="19">
        <v>0</v>
      </c>
    </row>
    <row r="3004" spans="2:8" x14ac:dyDescent="0.35">
      <c r="B3004" s="19">
        <f>'Client Info'!A3004</f>
        <v>0</v>
      </c>
      <c r="H3004" s="19">
        <v>0</v>
      </c>
    </row>
    <row r="3005" spans="2:8" x14ac:dyDescent="0.35">
      <c r="B3005" s="19">
        <f>'Client Info'!A3005</f>
        <v>0</v>
      </c>
      <c r="H3005" s="19">
        <v>0</v>
      </c>
    </row>
    <row r="3006" spans="2:8" x14ac:dyDescent="0.35">
      <c r="B3006" s="19">
        <f>'Client Info'!A3006</f>
        <v>0</v>
      </c>
      <c r="H3006" s="19">
        <v>0</v>
      </c>
    </row>
    <row r="3007" spans="2:8" x14ac:dyDescent="0.35">
      <c r="B3007" s="19">
        <f>'Client Info'!A3007</f>
        <v>0</v>
      </c>
      <c r="H3007" s="19">
        <v>0</v>
      </c>
    </row>
    <row r="3008" spans="2:8" x14ac:dyDescent="0.35">
      <c r="B3008" s="19">
        <f>'Client Info'!A3008</f>
        <v>0</v>
      </c>
      <c r="H3008" s="19">
        <v>0</v>
      </c>
    </row>
    <row r="3009" spans="2:8" x14ac:dyDescent="0.35">
      <c r="B3009" s="19">
        <f>'Client Info'!A3009</f>
        <v>0</v>
      </c>
      <c r="H3009" s="19">
        <v>0</v>
      </c>
    </row>
    <row r="3010" spans="2:8" x14ac:dyDescent="0.35">
      <c r="B3010" s="19">
        <f>'Client Info'!A3010</f>
        <v>0</v>
      </c>
      <c r="H3010" s="19">
        <v>0</v>
      </c>
    </row>
    <row r="3011" spans="2:8" x14ac:dyDescent="0.35">
      <c r="B3011" s="19">
        <f>'Client Info'!A3011</f>
        <v>0</v>
      </c>
      <c r="H3011" s="19">
        <v>0</v>
      </c>
    </row>
    <row r="3012" spans="2:8" x14ac:dyDescent="0.35">
      <c r="B3012" s="19">
        <f>'Client Info'!A3012</f>
        <v>0</v>
      </c>
      <c r="H3012" s="19">
        <v>0</v>
      </c>
    </row>
    <row r="3013" spans="2:8" x14ac:dyDescent="0.35">
      <c r="B3013" s="19">
        <f>'Client Info'!A3013</f>
        <v>0</v>
      </c>
      <c r="H3013" s="19">
        <v>0</v>
      </c>
    </row>
    <row r="3014" spans="2:8" x14ac:dyDescent="0.35">
      <c r="B3014" s="19">
        <f>'Client Info'!A3014</f>
        <v>0</v>
      </c>
      <c r="H3014" s="19">
        <v>0</v>
      </c>
    </row>
    <row r="3015" spans="2:8" x14ac:dyDescent="0.35">
      <c r="B3015" s="19">
        <f>'Client Info'!A3015</f>
        <v>0</v>
      </c>
      <c r="H3015" s="19">
        <v>0</v>
      </c>
    </row>
    <row r="3016" spans="2:8" x14ac:dyDescent="0.35">
      <c r="B3016" s="19">
        <f>'Client Info'!A3016</f>
        <v>0</v>
      </c>
      <c r="H3016" s="19">
        <v>0</v>
      </c>
    </row>
    <row r="3017" spans="2:8" x14ac:dyDescent="0.35">
      <c r="B3017" s="19">
        <f>'Client Info'!A3017</f>
        <v>0</v>
      </c>
      <c r="H3017" s="19">
        <v>0</v>
      </c>
    </row>
    <row r="3018" spans="2:8" x14ac:dyDescent="0.35">
      <c r="B3018" s="19">
        <f>'Client Info'!A3018</f>
        <v>0</v>
      </c>
      <c r="H3018" s="19">
        <v>0</v>
      </c>
    </row>
    <row r="3019" spans="2:8" x14ac:dyDescent="0.35">
      <c r="B3019" s="19">
        <f>'Client Info'!A3019</f>
        <v>0</v>
      </c>
      <c r="H3019" s="19">
        <v>0</v>
      </c>
    </row>
    <row r="3020" spans="2:8" x14ac:dyDescent="0.35">
      <c r="B3020" s="19">
        <f>'Client Info'!A3020</f>
        <v>0</v>
      </c>
      <c r="H3020" s="19">
        <v>0</v>
      </c>
    </row>
    <row r="3021" spans="2:8" x14ac:dyDescent="0.35">
      <c r="B3021" s="19">
        <f>'Client Info'!A3021</f>
        <v>0</v>
      </c>
      <c r="H3021" s="19">
        <v>0</v>
      </c>
    </row>
    <row r="3022" spans="2:8" x14ac:dyDescent="0.35">
      <c r="B3022" s="19">
        <f>'Client Info'!A3022</f>
        <v>0</v>
      </c>
      <c r="H3022" s="19">
        <v>0</v>
      </c>
    </row>
    <row r="3023" spans="2:8" x14ac:dyDescent="0.35">
      <c r="B3023" s="19">
        <f>'Client Info'!A3023</f>
        <v>0</v>
      </c>
      <c r="H3023" s="19">
        <v>0</v>
      </c>
    </row>
    <row r="3024" spans="2:8" x14ac:dyDescent="0.35">
      <c r="B3024" s="19">
        <f>'Client Info'!A3024</f>
        <v>0</v>
      </c>
      <c r="H3024" s="19">
        <v>0</v>
      </c>
    </row>
    <row r="3025" spans="2:8" x14ac:dyDescent="0.35">
      <c r="B3025" s="19">
        <f>'Client Info'!A3025</f>
        <v>0</v>
      </c>
      <c r="H3025" s="19">
        <v>0</v>
      </c>
    </row>
    <row r="3026" spans="2:8" x14ac:dyDescent="0.35">
      <c r="B3026" s="19">
        <f>'Client Info'!A3026</f>
        <v>0</v>
      </c>
      <c r="H3026" s="19">
        <v>0</v>
      </c>
    </row>
    <row r="3027" spans="2:8" x14ac:dyDescent="0.35">
      <c r="B3027" s="19">
        <f>'Client Info'!A3027</f>
        <v>0</v>
      </c>
      <c r="H3027" s="19">
        <v>0</v>
      </c>
    </row>
    <row r="3028" spans="2:8" x14ac:dyDescent="0.35">
      <c r="B3028" s="19">
        <f>'Client Info'!A3028</f>
        <v>0</v>
      </c>
      <c r="H3028" s="19">
        <v>0</v>
      </c>
    </row>
    <row r="3029" spans="2:8" x14ac:dyDescent="0.35">
      <c r="B3029" s="19">
        <f>'Client Info'!A3029</f>
        <v>0</v>
      </c>
      <c r="H3029" s="19">
        <v>0</v>
      </c>
    </row>
    <row r="3030" spans="2:8" x14ac:dyDescent="0.35">
      <c r="B3030" s="19">
        <f>'Client Info'!A3030</f>
        <v>0</v>
      </c>
      <c r="H3030" s="19">
        <v>0</v>
      </c>
    </row>
    <row r="3031" spans="2:8" x14ac:dyDescent="0.35">
      <c r="B3031" s="19">
        <f>'Client Info'!A3031</f>
        <v>0</v>
      </c>
      <c r="H3031" s="19">
        <v>0</v>
      </c>
    </row>
    <row r="3032" spans="2:8" x14ac:dyDescent="0.35">
      <c r="B3032" s="19">
        <f>'Client Info'!A3032</f>
        <v>0</v>
      </c>
      <c r="H3032" s="19">
        <v>0</v>
      </c>
    </row>
    <row r="3033" spans="2:8" x14ac:dyDescent="0.35">
      <c r="B3033" s="19">
        <f>'Client Info'!A3033</f>
        <v>0</v>
      </c>
      <c r="H3033" s="19">
        <v>0</v>
      </c>
    </row>
    <row r="3034" spans="2:8" x14ac:dyDescent="0.35">
      <c r="B3034" s="19">
        <f>'Client Info'!A3034</f>
        <v>0</v>
      </c>
      <c r="H3034" s="19">
        <v>0</v>
      </c>
    </row>
    <row r="3035" spans="2:8" x14ac:dyDescent="0.35">
      <c r="B3035" s="19">
        <f>'Client Info'!A3035</f>
        <v>0</v>
      </c>
      <c r="H3035" s="19">
        <v>0</v>
      </c>
    </row>
    <row r="3036" spans="2:8" x14ac:dyDescent="0.35">
      <c r="B3036" s="19">
        <f>'Client Info'!A3036</f>
        <v>0</v>
      </c>
      <c r="H3036" s="19">
        <v>0</v>
      </c>
    </row>
    <row r="3037" spans="2:8" x14ac:dyDescent="0.35">
      <c r="B3037" s="19">
        <f>'Client Info'!A3037</f>
        <v>0</v>
      </c>
      <c r="H3037" s="19">
        <v>0</v>
      </c>
    </row>
    <row r="3038" spans="2:8" x14ac:dyDescent="0.35">
      <c r="B3038" s="19">
        <f>'Client Info'!A3038</f>
        <v>0</v>
      </c>
      <c r="H3038" s="19">
        <v>0</v>
      </c>
    </row>
    <row r="3039" spans="2:8" x14ac:dyDescent="0.35">
      <c r="B3039" s="19">
        <f>'Client Info'!A3039</f>
        <v>0</v>
      </c>
      <c r="H3039" s="19">
        <v>0</v>
      </c>
    </row>
    <row r="3040" spans="2:8" x14ac:dyDescent="0.35">
      <c r="B3040" s="19">
        <f>'Client Info'!A3040</f>
        <v>0</v>
      </c>
      <c r="H3040" s="19">
        <v>0</v>
      </c>
    </row>
    <row r="3041" spans="2:8" x14ac:dyDescent="0.35">
      <c r="B3041" s="19">
        <f>'Client Info'!A3041</f>
        <v>0</v>
      </c>
      <c r="H3041" s="19">
        <v>0</v>
      </c>
    </row>
    <row r="3042" spans="2:8" x14ac:dyDescent="0.35">
      <c r="B3042" s="19">
        <f>'Client Info'!A3042</f>
        <v>0</v>
      </c>
      <c r="H3042" s="19">
        <v>0</v>
      </c>
    </row>
    <row r="3043" spans="2:8" x14ac:dyDescent="0.35">
      <c r="B3043" s="19">
        <f>'Client Info'!A3043</f>
        <v>0</v>
      </c>
      <c r="H3043" s="19">
        <v>0</v>
      </c>
    </row>
    <row r="3044" spans="2:8" x14ac:dyDescent="0.35">
      <c r="B3044" s="19">
        <f>'Client Info'!A3044</f>
        <v>0</v>
      </c>
      <c r="H3044" s="19">
        <v>0</v>
      </c>
    </row>
    <row r="3045" spans="2:8" x14ac:dyDescent="0.35">
      <c r="B3045" s="19">
        <f>'Client Info'!A3045</f>
        <v>0</v>
      </c>
      <c r="H3045" s="19">
        <v>0</v>
      </c>
    </row>
    <row r="3046" spans="2:8" x14ac:dyDescent="0.35">
      <c r="B3046" s="19">
        <f>'Client Info'!A3046</f>
        <v>0</v>
      </c>
      <c r="H3046" s="19">
        <v>0</v>
      </c>
    </row>
    <row r="3047" spans="2:8" x14ac:dyDescent="0.35">
      <c r="B3047" s="19">
        <f>'Client Info'!A3047</f>
        <v>0</v>
      </c>
      <c r="H3047" s="19">
        <v>0</v>
      </c>
    </row>
    <row r="3048" spans="2:8" x14ac:dyDescent="0.35">
      <c r="B3048" s="19">
        <f>'Client Info'!A3048</f>
        <v>0</v>
      </c>
      <c r="H3048" s="19">
        <v>0</v>
      </c>
    </row>
    <row r="3049" spans="2:8" x14ac:dyDescent="0.35">
      <c r="B3049" s="19">
        <f>'Client Info'!A3049</f>
        <v>0</v>
      </c>
      <c r="H3049" s="19">
        <v>0</v>
      </c>
    </row>
    <row r="3050" spans="2:8" x14ac:dyDescent="0.35">
      <c r="B3050" s="19">
        <f>'Client Info'!A3050</f>
        <v>0</v>
      </c>
      <c r="H3050" s="19">
        <v>0</v>
      </c>
    </row>
    <row r="3051" spans="2:8" x14ac:dyDescent="0.35">
      <c r="B3051" s="19">
        <f>'Client Info'!A3051</f>
        <v>0</v>
      </c>
      <c r="H3051" s="19">
        <v>0</v>
      </c>
    </row>
    <row r="3052" spans="2:8" x14ac:dyDescent="0.35">
      <c r="B3052" s="19">
        <f>'Client Info'!A3052</f>
        <v>0</v>
      </c>
      <c r="H3052" s="19">
        <v>0</v>
      </c>
    </row>
    <row r="3053" spans="2:8" x14ac:dyDescent="0.35">
      <c r="B3053" s="19">
        <f>'Client Info'!A3053</f>
        <v>0</v>
      </c>
      <c r="H3053" s="19">
        <v>0</v>
      </c>
    </row>
    <row r="3054" spans="2:8" x14ac:dyDescent="0.35">
      <c r="B3054" s="19">
        <f>'Client Info'!A3054</f>
        <v>0</v>
      </c>
      <c r="H3054" s="19">
        <v>0</v>
      </c>
    </row>
    <row r="3055" spans="2:8" x14ac:dyDescent="0.35">
      <c r="B3055" s="19">
        <f>'Client Info'!A3055</f>
        <v>0</v>
      </c>
      <c r="H3055" s="19">
        <v>0</v>
      </c>
    </row>
    <row r="3056" spans="2:8" x14ac:dyDescent="0.35">
      <c r="B3056" s="19">
        <f>'Client Info'!A3056</f>
        <v>0</v>
      </c>
      <c r="H3056" s="19">
        <v>0</v>
      </c>
    </row>
    <row r="3057" spans="2:8" x14ac:dyDescent="0.35">
      <c r="B3057" s="19">
        <f>'Client Info'!A3057</f>
        <v>0</v>
      </c>
      <c r="H3057" s="19">
        <v>0</v>
      </c>
    </row>
    <row r="3058" spans="2:8" x14ac:dyDescent="0.35">
      <c r="B3058" s="19">
        <f>'Client Info'!A3058</f>
        <v>0</v>
      </c>
      <c r="H3058" s="19">
        <v>0</v>
      </c>
    </row>
    <row r="3059" spans="2:8" x14ac:dyDescent="0.35">
      <c r="B3059" s="19">
        <f>'Client Info'!A3059</f>
        <v>0</v>
      </c>
      <c r="H3059" s="19">
        <v>0</v>
      </c>
    </row>
    <row r="3060" spans="2:8" x14ac:dyDescent="0.35">
      <c r="B3060" s="19">
        <f>'Client Info'!A3060</f>
        <v>0</v>
      </c>
      <c r="H3060" s="19">
        <v>0</v>
      </c>
    </row>
    <row r="3061" spans="2:8" x14ac:dyDescent="0.35">
      <c r="B3061" s="19">
        <f>'Client Info'!A3061</f>
        <v>0</v>
      </c>
      <c r="H3061" s="19">
        <v>0</v>
      </c>
    </row>
    <row r="3062" spans="2:8" x14ac:dyDescent="0.35">
      <c r="B3062" s="19">
        <f>'Client Info'!A3062</f>
        <v>0</v>
      </c>
      <c r="H3062" s="19">
        <v>0</v>
      </c>
    </row>
    <row r="3063" spans="2:8" x14ac:dyDescent="0.35">
      <c r="B3063" s="19">
        <f>'Client Info'!A3063</f>
        <v>0</v>
      </c>
      <c r="H3063" s="19">
        <v>0</v>
      </c>
    </row>
    <row r="3064" spans="2:8" x14ac:dyDescent="0.35">
      <c r="B3064" s="19">
        <f>'Client Info'!A3064</f>
        <v>0</v>
      </c>
      <c r="H3064" s="19">
        <v>0</v>
      </c>
    </row>
    <row r="3065" spans="2:8" x14ac:dyDescent="0.35">
      <c r="B3065" s="19">
        <f>'Client Info'!A3065</f>
        <v>0</v>
      </c>
      <c r="H3065" s="19">
        <v>0</v>
      </c>
    </row>
    <row r="3066" spans="2:8" x14ac:dyDescent="0.35">
      <c r="B3066" s="19">
        <f>'Client Info'!A3066</f>
        <v>0</v>
      </c>
      <c r="H3066" s="19">
        <v>0</v>
      </c>
    </row>
    <row r="3067" spans="2:8" x14ac:dyDescent="0.35">
      <c r="B3067" s="19">
        <f>'Client Info'!A3067</f>
        <v>0</v>
      </c>
      <c r="H3067" s="19">
        <v>0</v>
      </c>
    </row>
    <row r="3068" spans="2:8" x14ac:dyDescent="0.35">
      <c r="B3068" s="19">
        <f>'Client Info'!A3068</f>
        <v>0</v>
      </c>
      <c r="H3068" s="19">
        <v>0</v>
      </c>
    </row>
    <row r="3069" spans="2:8" x14ac:dyDescent="0.35">
      <c r="B3069" s="19">
        <f>'Client Info'!A3069</f>
        <v>0</v>
      </c>
      <c r="H3069" s="19">
        <v>0</v>
      </c>
    </row>
    <row r="3070" spans="2:8" x14ac:dyDescent="0.35">
      <c r="B3070" s="19">
        <f>'Client Info'!A3070</f>
        <v>0</v>
      </c>
      <c r="H3070" s="19">
        <v>0</v>
      </c>
    </row>
    <row r="3071" spans="2:8" x14ac:dyDescent="0.35">
      <c r="B3071" s="19">
        <f>'Client Info'!A3071</f>
        <v>0</v>
      </c>
      <c r="H3071" s="19">
        <v>0</v>
      </c>
    </row>
    <row r="3072" spans="2:8" x14ac:dyDescent="0.35">
      <c r="B3072" s="19">
        <f>'Client Info'!A3072</f>
        <v>0</v>
      </c>
      <c r="H3072" s="19">
        <v>0</v>
      </c>
    </row>
    <row r="3073" spans="2:8" x14ac:dyDescent="0.35">
      <c r="B3073" s="19">
        <f>'Client Info'!A3073</f>
        <v>0</v>
      </c>
      <c r="H3073" s="19">
        <v>0</v>
      </c>
    </row>
    <row r="3074" spans="2:8" x14ac:dyDescent="0.35">
      <c r="B3074" s="19">
        <f>'Client Info'!A3074</f>
        <v>0</v>
      </c>
      <c r="H3074" s="19">
        <v>0</v>
      </c>
    </row>
    <row r="3075" spans="2:8" x14ac:dyDescent="0.35">
      <c r="B3075" s="19">
        <f>'Client Info'!A3075</f>
        <v>0</v>
      </c>
      <c r="H3075" s="19">
        <v>0</v>
      </c>
    </row>
    <row r="3076" spans="2:8" x14ac:dyDescent="0.35">
      <c r="B3076" s="19">
        <f>'Client Info'!A3076</f>
        <v>0</v>
      </c>
      <c r="H3076" s="19">
        <v>0</v>
      </c>
    </row>
    <row r="3077" spans="2:8" x14ac:dyDescent="0.35">
      <c r="B3077" s="19">
        <f>'Client Info'!A3077</f>
        <v>0</v>
      </c>
      <c r="H3077" s="19">
        <v>0</v>
      </c>
    </row>
    <row r="3078" spans="2:8" x14ac:dyDescent="0.35">
      <c r="B3078" s="19">
        <f>'Client Info'!A3078</f>
        <v>0</v>
      </c>
      <c r="H3078" s="19">
        <v>0</v>
      </c>
    </row>
    <row r="3079" spans="2:8" x14ac:dyDescent="0.35">
      <c r="B3079" s="19">
        <f>'Client Info'!A3079</f>
        <v>0</v>
      </c>
      <c r="H3079" s="19">
        <v>0</v>
      </c>
    </row>
    <row r="3080" spans="2:8" x14ac:dyDescent="0.35">
      <c r="B3080" s="19">
        <f>'Client Info'!A3080</f>
        <v>0</v>
      </c>
      <c r="H3080" s="19">
        <v>0</v>
      </c>
    </row>
    <row r="3081" spans="2:8" x14ac:dyDescent="0.35">
      <c r="B3081" s="19">
        <f>'Client Info'!A3081</f>
        <v>0</v>
      </c>
      <c r="H3081" s="19">
        <v>0</v>
      </c>
    </row>
    <row r="3082" spans="2:8" x14ac:dyDescent="0.35">
      <c r="B3082" s="19">
        <f>'Client Info'!A3082</f>
        <v>0</v>
      </c>
      <c r="H3082" s="19">
        <v>0</v>
      </c>
    </row>
    <row r="3083" spans="2:8" x14ac:dyDescent="0.35">
      <c r="B3083" s="19">
        <f>'Client Info'!A3083</f>
        <v>0</v>
      </c>
      <c r="H3083" s="19">
        <v>0</v>
      </c>
    </row>
    <row r="3084" spans="2:8" x14ac:dyDescent="0.35">
      <c r="B3084" s="19">
        <f>'Client Info'!A3084</f>
        <v>0</v>
      </c>
      <c r="H3084" s="19">
        <v>0</v>
      </c>
    </row>
    <row r="3085" spans="2:8" x14ac:dyDescent="0.35">
      <c r="B3085" s="19">
        <f>'Client Info'!A3085</f>
        <v>0</v>
      </c>
      <c r="H3085" s="19">
        <v>0</v>
      </c>
    </row>
    <row r="3086" spans="2:8" x14ac:dyDescent="0.35">
      <c r="B3086" s="19">
        <f>'Client Info'!A3086</f>
        <v>0</v>
      </c>
      <c r="H3086" s="19">
        <v>0</v>
      </c>
    </row>
    <row r="3087" spans="2:8" x14ac:dyDescent="0.35">
      <c r="B3087" s="19">
        <f>'Client Info'!A3087</f>
        <v>0</v>
      </c>
      <c r="H3087" s="19">
        <v>0</v>
      </c>
    </row>
    <row r="3088" spans="2:8" x14ac:dyDescent="0.35">
      <c r="B3088" s="19">
        <f>'Client Info'!A3088</f>
        <v>0</v>
      </c>
      <c r="H3088" s="19">
        <v>0</v>
      </c>
    </row>
    <row r="3089" spans="2:8" x14ac:dyDescent="0.35">
      <c r="B3089" s="19">
        <f>'Client Info'!A3089</f>
        <v>0</v>
      </c>
      <c r="H3089" s="19">
        <v>0</v>
      </c>
    </row>
    <row r="3090" spans="2:8" x14ac:dyDescent="0.35">
      <c r="B3090" s="19">
        <f>'Client Info'!A3090</f>
        <v>0</v>
      </c>
      <c r="H3090" s="19">
        <v>0</v>
      </c>
    </row>
    <row r="3091" spans="2:8" x14ac:dyDescent="0.35">
      <c r="B3091" s="19">
        <f>'Client Info'!A3091</f>
        <v>0</v>
      </c>
      <c r="H3091" s="19">
        <v>0</v>
      </c>
    </row>
    <row r="3092" spans="2:8" x14ac:dyDescent="0.35">
      <c r="B3092" s="19">
        <f>'Client Info'!A3092</f>
        <v>0</v>
      </c>
      <c r="H3092" s="19">
        <v>0</v>
      </c>
    </row>
    <row r="3093" spans="2:8" x14ac:dyDescent="0.35">
      <c r="B3093" s="19">
        <f>'Client Info'!A3093</f>
        <v>0</v>
      </c>
      <c r="H3093" s="19">
        <v>0</v>
      </c>
    </row>
    <row r="3094" spans="2:8" x14ac:dyDescent="0.35">
      <c r="B3094" s="19">
        <f>'Client Info'!A3094</f>
        <v>0</v>
      </c>
      <c r="H3094" s="19">
        <v>0</v>
      </c>
    </row>
    <row r="3095" spans="2:8" x14ac:dyDescent="0.35">
      <c r="B3095" s="19">
        <f>'Client Info'!A3095</f>
        <v>0</v>
      </c>
      <c r="H3095" s="19">
        <v>0</v>
      </c>
    </row>
    <row r="3096" spans="2:8" x14ac:dyDescent="0.35">
      <c r="B3096" s="19">
        <f>'Client Info'!A3096</f>
        <v>0</v>
      </c>
      <c r="H3096" s="19">
        <v>0</v>
      </c>
    </row>
    <row r="3097" spans="2:8" x14ac:dyDescent="0.35">
      <c r="B3097" s="19">
        <f>'Client Info'!A3097</f>
        <v>0</v>
      </c>
      <c r="H3097" s="19">
        <v>0</v>
      </c>
    </row>
    <row r="3098" spans="2:8" x14ac:dyDescent="0.35">
      <c r="B3098" s="19">
        <f>'Client Info'!A3098</f>
        <v>0</v>
      </c>
      <c r="H3098" s="19">
        <v>0</v>
      </c>
    </row>
    <row r="3099" spans="2:8" x14ac:dyDescent="0.35">
      <c r="B3099" s="19">
        <f>'Client Info'!A3099</f>
        <v>0</v>
      </c>
      <c r="H3099" s="19">
        <v>0</v>
      </c>
    </row>
    <row r="3100" spans="2:8" x14ac:dyDescent="0.35">
      <c r="B3100" s="19">
        <f>'Client Info'!A3100</f>
        <v>0</v>
      </c>
      <c r="H3100" s="19">
        <v>0</v>
      </c>
    </row>
    <row r="3101" spans="2:8" x14ac:dyDescent="0.35">
      <c r="B3101" s="19">
        <f>'Client Info'!A3101</f>
        <v>0</v>
      </c>
      <c r="H3101" s="19">
        <v>0</v>
      </c>
    </row>
    <row r="3102" spans="2:8" x14ac:dyDescent="0.35">
      <c r="B3102" s="19">
        <f>'Client Info'!A3102</f>
        <v>0</v>
      </c>
      <c r="H3102" s="19">
        <v>0</v>
      </c>
    </row>
    <row r="3103" spans="2:8" x14ac:dyDescent="0.35">
      <c r="B3103" s="19">
        <f>'Client Info'!A3103</f>
        <v>0</v>
      </c>
      <c r="H3103" s="19">
        <v>0</v>
      </c>
    </row>
    <row r="3104" spans="2:8" x14ac:dyDescent="0.35">
      <c r="B3104" s="19">
        <f>'Client Info'!A3104</f>
        <v>0</v>
      </c>
      <c r="H3104" s="19">
        <v>0</v>
      </c>
    </row>
    <row r="3105" spans="2:8" x14ac:dyDescent="0.35">
      <c r="B3105" s="19">
        <f>'Client Info'!A3105</f>
        <v>0</v>
      </c>
      <c r="H3105" s="19">
        <v>0</v>
      </c>
    </row>
    <row r="3106" spans="2:8" x14ac:dyDescent="0.35">
      <c r="B3106" s="19">
        <f>'Client Info'!A3106</f>
        <v>0</v>
      </c>
      <c r="H3106" s="19">
        <v>0</v>
      </c>
    </row>
    <row r="3107" spans="2:8" x14ac:dyDescent="0.35">
      <c r="B3107" s="19">
        <f>'Client Info'!A3107</f>
        <v>0</v>
      </c>
      <c r="H3107" s="19">
        <v>0</v>
      </c>
    </row>
    <row r="3108" spans="2:8" x14ac:dyDescent="0.35">
      <c r="B3108" s="19">
        <f>'Client Info'!A3108</f>
        <v>0</v>
      </c>
      <c r="H3108" s="19">
        <v>0</v>
      </c>
    </row>
    <row r="3109" spans="2:8" x14ac:dyDescent="0.35">
      <c r="B3109" s="19">
        <f>'Client Info'!A3109</f>
        <v>0</v>
      </c>
      <c r="H3109" s="19">
        <v>0</v>
      </c>
    </row>
    <row r="3110" spans="2:8" x14ac:dyDescent="0.35">
      <c r="B3110" s="19">
        <f>'Client Info'!A3110</f>
        <v>0</v>
      </c>
      <c r="H3110" s="19">
        <v>0</v>
      </c>
    </row>
    <row r="3111" spans="2:8" x14ac:dyDescent="0.35">
      <c r="B3111" s="19">
        <f>'Client Info'!A3111</f>
        <v>0</v>
      </c>
      <c r="H3111" s="19">
        <v>0</v>
      </c>
    </row>
    <row r="3112" spans="2:8" x14ac:dyDescent="0.35">
      <c r="B3112" s="19">
        <f>'Client Info'!A3112</f>
        <v>0</v>
      </c>
      <c r="H3112" s="19">
        <v>0</v>
      </c>
    </row>
    <row r="3113" spans="2:8" x14ac:dyDescent="0.35">
      <c r="B3113" s="19">
        <f>'Client Info'!A3113</f>
        <v>0</v>
      </c>
      <c r="H3113" s="19">
        <v>0</v>
      </c>
    </row>
    <row r="3114" spans="2:8" x14ac:dyDescent="0.35">
      <c r="B3114" s="19">
        <f>'Client Info'!A3114</f>
        <v>0</v>
      </c>
      <c r="H3114" s="19">
        <v>0</v>
      </c>
    </row>
    <row r="3115" spans="2:8" x14ac:dyDescent="0.35">
      <c r="B3115" s="19">
        <f>'Client Info'!A3115</f>
        <v>0</v>
      </c>
      <c r="H3115" s="19">
        <v>0</v>
      </c>
    </row>
    <row r="3116" spans="2:8" x14ac:dyDescent="0.35">
      <c r="B3116" s="19">
        <f>'Client Info'!A3116</f>
        <v>0</v>
      </c>
      <c r="H3116" s="19">
        <v>0</v>
      </c>
    </row>
    <row r="3117" spans="2:8" x14ac:dyDescent="0.35">
      <c r="B3117" s="19">
        <f>'Client Info'!A3117</f>
        <v>0</v>
      </c>
      <c r="H3117" s="19">
        <v>0</v>
      </c>
    </row>
    <row r="3118" spans="2:8" x14ac:dyDescent="0.35">
      <c r="B3118" s="19">
        <f>'Client Info'!A3118</f>
        <v>0</v>
      </c>
      <c r="H3118" s="19">
        <v>0</v>
      </c>
    </row>
    <row r="3119" spans="2:8" x14ac:dyDescent="0.35">
      <c r="B3119" s="19">
        <f>'Client Info'!A3119</f>
        <v>0</v>
      </c>
      <c r="H3119" s="19">
        <v>0</v>
      </c>
    </row>
    <row r="3120" spans="2:8" x14ac:dyDescent="0.35">
      <c r="B3120" s="19">
        <f>'Client Info'!A3120</f>
        <v>0</v>
      </c>
      <c r="H3120" s="19">
        <v>0</v>
      </c>
    </row>
    <row r="3121" spans="2:8" x14ac:dyDescent="0.35">
      <c r="B3121" s="19">
        <f>'Client Info'!A3121</f>
        <v>0</v>
      </c>
      <c r="H3121" s="19">
        <v>0</v>
      </c>
    </row>
    <row r="3122" spans="2:8" x14ac:dyDescent="0.35">
      <c r="B3122" s="19">
        <f>'Client Info'!A3122</f>
        <v>0</v>
      </c>
      <c r="H3122" s="19">
        <v>0</v>
      </c>
    </row>
    <row r="3123" spans="2:8" x14ac:dyDescent="0.35">
      <c r="B3123" s="19">
        <f>'Client Info'!A3123</f>
        <v>0</v>
      </c>
      <c r="H3123" s="19">
        <v>0</v>
      </c>
    </row>
    <row r="3124" spans="2:8" x14ac:dyDescent="0.35">
      <c r="B3124" s="19">
        <f>'Client Info'!A3124</f>
        <v>0</v>
      </c>
      <c r="H3124" s="19">
        <v>0</v>
      </c>
    </row>
    <row r="3125" spans="2:8" x14ac:dyDescent="0.35">
      <c r="B3125" s="19">
        <f>'Client Info'!A3125</f>
        <v>0</v>
      </c>
      <c r="H3125" s="19">
        <v>0</v>
      </c>
    </row>
    <row r="3126" spans="2:8" x14ac:dyDescent="0.35">
      <c r="B3126" s="19">
        <f>'Client Info'!A3126</f>
        <v>0</v>
      </c>
      <c r="H3126" s="19">
        <v>0</v>
      </c>
    </row>
    <row r="3127" spans="2:8" x14ac:dyDescent="0.35">
      <c r="B3127" s="19">
        <f>'Client Info'!A3127</f>
        <v>0</v>
      </c>
      <c r="H3127" s="19">
        <v>0</v>
      </c>
    </row>
    <row r="3128" spans="2:8" x14ac:dyDescent="0.35">
      <c r="B3128" s="19">
        <f>'Client Info'!A3128</f>
        <v>0</v>
      </c>
      <c r="H3128" s="19">
        <v>0</v>
      </c>
    </row>
    <row r="3129" spans="2:8" x14ac:dyDescent="0.35">
      <c r="B3129" s="19">
        <f>'Client Info'!A3129</f>
        <v>0</v>
      </c>
      <c r="H3129" s="19">
        <v>0</v>
      </c>
    </row>
    <row r="3130" spans="2:8" x14ac:dyDescent="0.35">
      <c r="B3130" s="19">
        <f>'Client Info'!A3130</f>
        <v>0</v>
      </c>
      <c r="H3130" s="19">
        <v>0</v>
      </c>
    </row>
    <row r="3131" spans="2:8" x14ac:dyDescent="0.35">
      <c r="B3131" s="19">
        <f>'Client Info'!A3131</f>
        <v>0</v>
      </c>
      <c r="H3131" s="19">
        <v>0</v>
      </c>
    </row>
    <row r="3132" spans="2:8" x14ac:dyDescent="0.35">
      <c r="B3132" s="19">
        <f>'Client Info'!A3132</f>
        <v>0</v>
      </c>
      <c r="H3132" s="19">
        <v>0</v>
      </c>
    </row>
    <row r="3133" spans="2:8" x14ac:dyDescent="0.35">
      <c r="B3133" s="19">
        <f>'Client Info'!A3133</f>
        <v>0</v>
      </c>
      <c r="H3133" s="19">
        <v>0</v>
      </c>
    </row>
    <row r="3134" spans="2:8" x14ac:dyDescent="0.35">
      <c r="B3134" s="19">
        <f>'Client Info'!A3134</f>
        <v>0</v>
      </c>
      <c r="H3134" s="19">
        <v>0</v>
      </c>
    </row>
    <row r="3135" spans="2:8" x14ac:dyDescent="0.35">
      <c r="B3135" s="19">
        <f>'Client Info'!A3135</f>
        <v>0</v>
      </c>
      <c r="H3135" s="19">
        <v>0</v>
      </c>
    </row>
    <row r="3136" spans="2:8" x14ac:dyDescent="0.35">
      <c r="B3136" s="19">
        <f>'Client Info'!A3136</f>
        <v>0</v>
      </c>
      <c r="H3136" s="19">
        <v>0</v>
      </c>
    </row>
    <row r="3137" spans="2:8" x14ac:dyDescent="0.35">
      <c r="B3137" s="19">
        <f>'Client Info'!A3137</f>
        <v>0</v>
      </c>
      <c r="H3137" s="19">
        <v>0</v>
      </c>
    </row>
    <row r="3138" spans="2:8" x14ac:dyDescent="0.35">
      <c r="B3138" s="19">
        <f>'Client Info'!A3138</f>
        <v>0</v>
      </c>
      <c r="H3138" s="19">
        <v>0</v>
      </c>
    </row>
    <row r="3139" spans="2:8" x14ac:dyDescent="0.35">
      <c r="B3139" s="19">
        <f>'Client Info'!A3139</f>
        <v>0</v>
      </c>
      <c r="H3139" s="19">
        <v>0</v>
      </c>
    </row>
    <row r="3140" spans="2:8" x14ac:dyDescent="0.35">
      <c r="B3140" s="19">
        <f>'Client Info'!A3140</f>
        <v>0</v>
      </c>
      <c r="H3140" s="19">
        <v>0</v>
      </c>
    </row>
    <row r="3141" spans="2:8" x14ac:dyDescent="0.35">
      <c r="B3141" s="19">
        <f>'Client Info'!A3141</f>
        <v>0</v>
      </c>
      <c r="H3141" s="19">
        <v>0</v>
      </c>
    </row>
    <row r="3142" spans="2:8" x14ac:dyDescent="0.35">
      <c r="B3142" s="19">
        <f>'Client Info'!A3142</f>
        <v>0</v>
      </c>
      <c r="H3142" s="19">
        <v>0</v>
      </c>
    </row>
    <row r="3143" spans="2:8" x14ac:dyDescent="0.35">
      <c r="B3143" s="19">
        <f>'Client Info'!A3143</f>
        <v>0</v>
      </c>
      <c r="H3143" s="19">
        <v>0</v>
      </c>
    </row>
    <row r="3144" spans="2:8" x14ac:dyDescent="0.35">
      <c r="B3144" s="19">
        <f>'Client Info'!A3144</f>
        <v>0</v>
      </c>
      <c r="H3144" s="19">
        <v>0</v>
      </c>
    </row>
    <row r="3145" spans="2:8" x14ac:dyDescent="0.35">
      <c r="B3145" s="19">
        <f>'Client Info'!A3145</f>
        <v>0</v>
      </c>
      <c r="H3145" s="19">
        <v>0</v>
      </c>
    </row>
    <row r="3146" spans="2:8" x14ac:dyDescent="0.35">
      <c r="B3146" s="19">
        <f>'Client Info'!A3146</f>
        <v>0</v>
      </c>
      <c r="H3146" s="19">
        <v>0</v>
      </c>
    </row>
    <row r="3147" spans="2:8" x14ac:dyDescent="0.35">
      <c r="B3147" s="19">
        <f>'Client Info'!A3147</f>
        <v>0</v>
      </c>
      <c r="H3147" s="19">
        <v>0</v>
      </c>
    </row>
    <row r="3148" spans="2:8" x14ac:dyDescent="0.35">
      <c r="B3148" s="19">
        <f>'Client Info'!A3148</f>
        <v>0</v>
      </c>
      <c r="H3148" s="19">
        <v>0</v>
      </c>
    </row>
    <row r="3149" spans="2:8" x14ac:dyDescent="0.35">
      <c r="B3149" s="19">
        <f>'Client Info'!A3149</f>
        <v>0</v>
      </c>
      <c r="H3149" s="19">
        <v>0</v>
      </c>
    </row>
    <row r="3150" spans="2:8" x14ac:dyDescent="0.35">
      <c r="B3150" s="19">
        <f>'Client Info'!A3150</f>
        <v>0</v>
      </c>
      <c r="H3150" s="19">
        <v>0</v>
      </c>
    </row>
    <row r="3151" spans="2:8" x14ac:dyDescent="0.35">
      <c r="B3151" s="19">
        <f>'Client Info'!A3151</f>
        <v>0</v>
      </c>
      <c r="H3151" s="19">
        <v>0</v>
      </c>
    </row>
    <row r="3152" spans="2:8" x14ac:dyDescent="0.35">
      <c r="B3152" s="19">
        <f>'Client Info'!A3152</f>
        <v>0</v>
      </c>
      <c r="H3152" s="19">
        <v>0</v>
      </c>
    </row>
    <row r="3153" spans="2:8" x14ac:dyDescent="0.35">
      <c r="B3153" s="19">
        <f>'Client Info'!A3153</f>
        <v>0</v>
      </c>
      <c r="H3153" s="19">
        <v>0</v>
      </c>
    </row>
    <row r="3154" spans="2:8" x14ac:dyDescent="0.35">
      <c r="B3154" s="19">
        <f>'Client Info'!A3154</f>
        <v>0</v>
      </c>
      <c r="H3154" s="19">
        <v>0</v>
      </c>
    </row>
    <row r="3155" spans="2:8" x14ac:dyDescent="0.35">
      <c r="B3155" s="19">
        <f>'Client Info'!A3155</f>
        <v>0</v>
      </c>
      <c r="H3155" s="19">
        <v>0</v>
      </c>
    </row>
    <row r="3156" spans="2:8" x14ac:dyDescent="0.35">
      <c r="B3156" s="19">
        <f>'Client Info'!A3156</f>
        <v>0</v>
      </c>
      <c r="H3156" s="19">
        <v>0</v>
      </c>
    </row>
    <row r="3157" spans="2:8" x14ac:dyDescent="0.35">
      <c r="B3157" s="19">
        <f>'Client Info'!A3157</f>
        <v>0</v>
      </c>
      <c r="H3157" s="19">
        <v>0</v>
      </c>
    </row>
    <row r="3158" spans="2:8" x14ac:dyDescent="0.35">
      <c r="B3158" s="19">
        <f>'Client Info'!A3158</f>
        <v>0</v>
      </c>
      <c r="H3158" s="19">
        <v>0</v>
      </c>
    </row>
    <row r="3159" spans="2:8" x14ac:dyDescent="0.35">
      <c r="B3159" s="19">
        <f>'Client Info'!A3159</f>
        <v>0</v>
      </c>
      <c r="H3159" s="19">
        <v>0</v>
      </c>
    </row>
    <row r="3160" spans="2:8" x14ac:dyDescent="0.35">
      <c r="B3160" s="19">
        <f>'Client Info'!A3160</f>
        <v>0</v>
      </c>
      <c r="H3160" s="19">
        <v>0</v>
      </c>
    </row>
    <row r="3161" spans="2:8" x14ac:dyDescent="0.35">
      <c r="B3161" s="19">
        <f>'Client Info'!A3161</f>
        <v>0</v>
      </c>
      <c r="H3161" s="19">
        <v>0</v>
      </c>
    </row>
    <row r="3162" spans="2:8" x14ac:dyDescent="0.35">
      <c r="B3162" s="19">
        <f>'Client Info'!A3162</f>
        <v>0</v>
      </c>
      <c r="H3162" s="19">
        <v>0</v>
      </c>
    </row>
    <row r="3163" spans="2:8" x14ac:dyDescent="0.35">
      <c r="B3163" s="19">
        <f>'Client Info'!A3163</f>
        <v>0</v>
      </c>
      <c r="H3163" s="19">
        <v>0</v>
      </c>
    </row>
    <row r="3164" spans="2:8" x14ac:dyDescent="0.35">
      <c r="B3164" s="19">
        <f>'Client Info'!A3164</f>
        <v>0</v>
      </c>
      <c r="H3164" s="19">
        <v>0</v>
      </c>
    </row>
    <row r="3165" spans="2:8" x14ac:dyDescent="0.35">
      <c r="B3165" s="19">
        <f>'Client Info'!A3165</f>
        <v>0</v>
      </c>
      <c r="H3165" s="19">
        <v>0</v>
      </c>
    </row>
    <row r="3166" spans="2:8" x14ac:dyDescent="0.35">
      <c r="B3166" s="19">
        <f>'Client Info'!A3166</f>
        <v>0</v>
      </c>
      <c r="H3166" s="19">
        <v>0</v>
      </c>
    </row>
    <row r="3167" spans="2:8" x14ac:dyDescent="0.35">
      <c r="B3167" s="19">
        <f>'Client Info'!A3167</f>
        <v>0</v>
      </c>
      <c r="H3167" s="19">
        <v>0</v>
      </c>
    </row>
    <row r="3168" spans="2:8" x14ac:dyDescent="0.35">
      <c r="B3168" s="19">
        <f>'Client Info'!A3168</f>
        <v>0</v>
      </c>
      <c r="H3168" s="19">
        <v>0</v>
      </c>
    </row>
    <row r="3169" spans="2:8" x14ac:dyDescent="0.35">
      <c r="B3169" s="19">
        <f>'Client Info'!A3169</f>
        <v>0</v>
      </c>
      <c r="H3169" s="19">
        <v>0</v>
      </c>
    </row>
    <row r="3170" spans="2:8" x14ac:dyDescent="0.35">
      <c r="B3170" s="19">
        <f>'Client Info'!A3170</f>
        <v>0</v>
      </c>
      <c r="H3170" s="19">
        <v>0</v>
      </c>
    </row>
    <row r="3171" spans="2:8" x14ac:dyDescent="0.35">
      <c r="B3171" s="19">
        <f>'Client Info'!A3171</f>
        <v>0</v>
      </c>
      <c r="H3171" s="19">
        <v>0</v>
      </c>
    </row>
    <row r="3172" spans="2:8" x14ac:dyDescent="0.35">
      <c r="B3172" s="19">
        <f>'Client Info'!A3172</f>
        <v>0</v>
      </c>
      <c r="H3172" s="19">
        <v>0</v>
      </c>
    </row>
    <row r="3173" spans="2:8" x14ac:dyDescent="0.35">
      <c r="B3173" s="19">
        <f>'Client Info'!A3173</f>
        <v>0</v>
      </c>
      <c r="H3173" s="19">
        <v>0</v>
      </c>
    </row>
    <row r="3174" spans="2:8" x14ac:dyDescent="0.35">
      <c r="B3174" s="19">
        <f>'Client Info'!A3174</f>
        <v>0</v>
      </c>
      <c r="H3174" s="19">
        <v>0</v>
      </c>
    </row>
    <row r="3175" spans="2:8" x14ac:dyDescent="0.35">
      <c r="B3175" s="19">
        <f>'Client Info'!A3175</f>
        <v>0</v>
      </c>
      <c r="H3175" s="19">
        <v>0</v>
      </c>
    </row>
    <row r="3176" spans="2:8" x14ac:dyDescent="0.35">
      <c r="B3176" s="19">
        <f>'Client Info'!A3176</f>
        <v>0</v>
      </c>
      <c r="H3176" s="19">
        <v>0</v>
      </c>
    </row>
    <row r="3177" spans="2:8" x14ac:dyDescent="0.35">
      <c r="B3177" s="19">
        <f>'Client Info'!A3177</f>
        <v>0</v>
      </c>
      <c r="H3177" s="19">
        <v>0</v>
      </c>
    </row>
    <row r="3178" spans="2:8" x14ac:dyDescent="0.35">
      <c r="B3178" s="19">
        <f>'Client Info'!A3178</f>
        <v>0</v>
      </c>
      <c r="H3178" s="19">
        <v>0</v>
      </c>
    </row>
    <row r="3179" spans="2:8" x14ac:dyDescent="0.35">
      <c r="B3179" s="19">
        <f>'Client Info'!A3179</f>
        <v>0</v>
      </c>
      <c r="H3179" s="19">
        <v>0</v>
      </c>
    </row>
    <row r="3180" spans="2:8" x14ac:dyDescent="0.35">
      <c r="B3180" s="19">
        <f>'Client Info'!A3180</f>
        <v>0</v>
      </c>
      <c r="H3180" s="19">
        <v>0</v>
      </c>
    </row>
    <row r="3181" spans="2:8" x14ac:dyDescent="0.35">
      <c r="B3181" s="19">
        <f>'Client Info'!A3181</f>
        <v>0</v>
      </c>
      <c r="H3181" s="19">
        <v>0</v>
      </c>
    </row>
    <row r="3182" spans="2:8" x14ac:dyDescent="0.35">
      <c r="B3182" s="19">
        <f>'Client Info'!A3182</f>
        <v>0</v>
      </c>
      <c r="H3182" s="19">
        <v>0</v>
      </c>
    </row>
    <row r="3183" spans="2:8" x14ac:dyDescent="0.35">
      <c r="B3183" s="19">
        <f>'Client Info'!A3183</f>
        <v>0</v>
      </c>
      <c r="H3183" s="19">
        <v>0</v>
      </c>
    </row>
    <row r="3184" spans="2:8" x14ac:dyDescent="0.35">
      <c r="B3184" s="19">
        <f>'Client Info'!A3184</f>
        <v>0</v>
      </c>
      <c r="H3184" s="19">
        <v>0</v>
      </c>
    </row>
    <row r="3185" spans="2:8" x14ac:dyDescent="0.35">
      <c r="B3185" s="19">
        <f>'Client Info'!A3185</f>
        <v>0</v>
      </c>
      <c r="H3185" s="19">
        <v>0</v>
      </c>
    </row>
    <row r="3186" spans="2:8" x14ac:dyDescent="0.35">
      <c r="B3186" s="19">
        <f>'Client Info'!A3186</f>
        <v>0</v>
      </c>
      <c r="H3186" s="19">
        <v>0</v>
      </c>
    </row>
    <row r="3187" spans="2:8" x14ac:dyDescent="0.35">
      <c r="B3187" s="19">
        <f>'Client Info'!A3187</f>
        <v>0</v>
      </c>
      <c r="H3187" s="19">
        <v>0</v>
      </c>
    </row>
    <row r="3188" spans="2:8" x14ac:dyDescent="0.35">
      <c r="B3188" s="19">
        <f>'Client Info'!A3188</f>
        <v>0</v>
      </c>
      <c r="H3188" s="19">
        <v>0</v>
      </c>
    </row>
    <row r="3189" spans="2:8" x14ac:dyDescent="0.35">
      <c r="B3189" s="19">
        <f>'Client Info'!A3189</f>
        <v>0</v>
      </c>
      <c r="H3189" s="19">
        <v>0</v>
      </c>
    </row>
    <row r="3190" spans="2:8" x14ac:dyDescent="0.35">
      <c r="B3190" s="19">
        <f>'Client Info'!A3190</f>
        <v>0</v>
      </c>
      <c r="H3190" s="19">
        <v>0</v>
      </c>
    </row>
    <row r="3191" spans="2:8" x14ac:dyDescent="0.35">
      <c r="B3191" s="19">
        <f>'Client Info'!A3191</f>
        <v>0</v>
      </c>
      <c r="H3191" s="19">
        <v>0</v>
      </c>
    </row>
    <row r="3192" spans="2:8" x14ac:dyDescent="0.35">
      <c r="B3192" s="19">
        <f>'Client Info'!A3192</f>
        <v>0</v>
      </c>
      <c r="H3192" s="19">
        <v>0</v>
      </c>
    </row>
    <row r="3193" spans="2:8" x14ac:dyDescent="0.35">
      <c r="B3193" s="19">
        <f>'Client Info'!A3193</f>
        <v>0</v>
      </c>
      <c r="H3193" s="19">
        <v>0</v>
      </c>
    </row>
    <row r="3194" spans="2:8" x14ac:dyDescent="0.35">
      <c r="B3194" s="19">
        <f>'Client Info'!A3194</f>
        <v>0</v>
      </c>
      <c r="H3194" s="19">
        <v>0</v>
      </c>
    </row>
    <row r="3195" spans="2:8" x14ac:dyDescent="0.35">
      <c r="B3195" s="19">
        <f>'Client Info'!A3195</f>
        <v>0</v>
      </c>
      <c r="H3195" s="19">
        <v>0</v>
      </c>
    </row>
    <row r="3196" spans="2:8" x14ac:dyDescent="0.35">
      <c r="B3196" s="19">
        <f>'Client Info'!A3196</f>
        <v>0</v>
      </c>
      <c r="H3196" s="19">
        <v>0</v>
      </c>
    </row>
    <row r="3197" spans="2:8" x14ac:dyDescent="0.35">
      <c r="B3197" s="19">
        <f>'Client Info'!A3197</f>
        <v>0</v>
      </c>
      <c r="H3197" s="19">
        <v>0</v>
      </c>
    </row>
    <row r="3198" spans="2:8" x14ac:dyDescent="0.35">
      <c r="B3198" s="19">
        <f>'Client Info'!A3198</f>
        <v>0</v>
      </c>
      <c r="H3198" s="19">
        <v>0</v>
      </c>
    </row>
    <row r="3199" spans="2:8" x14ac:dyDescent="0.35">
      <c r="B3199" s="19">
        <f>'Client Info'!A3199</f>
        <v>0</v>
      </c>
      <c r="H3199" s="19">
        <v>0</v>
      </c>
    </row>
    <row r="3200" spans="2:8" x14ac:dyDescent="0.35">
      <c r="B3200" s="19">
        <f>'Client Info'!A3200</f>
        <v>0</v>
      </c>
      <c r="H3200" s="19">
        <v>0</v>
      </c>
    </row>
    <row r="3201" spans="2:8" x14ac:dyDescent="0.35">
      <c r="B3201" s="19">
        <f>'Client Info'!A3201</f>
        <v>0</v>
      </c>
      <c r="H3201" s="19">
        <v>0</v>
      </c>
    </row>
    <row r="3202" spans="2:8" x14ac:dyDescent="0.35">
      <c r="B3202" s="19">
        <f>'Client Info'!A3202</f>
        <v>0</v>
      </c>
      <c r="H3202" s="19">
        <v>0</v>
      </c>
    </row>
    <row r="3203" spans="2:8" x14ac:dyDescent="0.35">
      <c r="B3203" s="19">
        <f>'Client Info'!A3203</f>
        <v>0</v>
      </c>
      <c r="H3203" s="19">
        <v>0</v>
      </c>
    </row>
    <row r="3204" spans="2:8" x14ac:dyDescent="0.35">
      <c r="B3204" s="19">
        <f>'Client Info'!A3204</f>
        <v>0</v>
      </c>
      <c r="H3204" s="19">
        <v>0</v>
      </c>
    </row>
    <row r="3205" spans="2:8" x14ac:dyDescent="0.35">
      <c r="B3205" s="19">
        <f>'Client Info'!A3205</f>
        <v>0</v>
      </c>
      <c r="H3205" s="19">
        <v>0</v>
      </c>
    </row>
    <row r="3206" spans="2:8" x14ac:dyDescent="0.35">
      <c r="B3206" s="19">
        <f>'Client Info'!A3206</f>
        <v>0</v>
      </c>
      <c r="H3206" s="19">
        <v>0</v>
      </c>
    </row>
    <row r="3207" spans="2:8" x14ac:dyDescent="0.35">
      <c r="B3207" s="19">
        <f>'Client Info'!A3207</f>
        <v>0</v>
      </c>
      <c r="H3207" s="19">
        <v>0</v>
      </c>
    </row>
    <row r="3208" spans="2:8" x14ac:dyDescent="0.35">
      <c r="B3208" s="19">
        <f>'Client Info'!A3208</f>
        <v>0</v>
      </c>
      <c r="H3208" s="19">
        <v>0</v>
      </c>
    </row>
    <row r="3209" spans="2:8" x14ac:dyDescent="0.35">
      <c r="B3209" s="19">
        <f>'Client Info'!A3209</f>
        <v>0</v>
      </c>
      <c r="H3209" s="19">
        <v>0</v>
      </c>
    </row>
    <row r="3210" spans="2:8" x14ac:dyDescent="0.35">
      <c r="B3210" s="19">
        <f>'Client Info'!A3210</f>
        <v>0</v>
      </c>
      <c r="H3210" s="19">
        <v>0</v>
      </c>
    </row>
    <row r="3211" spans="2:8" x14ac:dyDescent="0.35">
      <c r="B3211" s="19">
        <f>'Client Info'!A3211</f>
        <v>0</v>
      </c>
      <c r="H3211" s="19">
        <v>0</v>
      </c>
    </row>
    <row r="3212" spans="2:8" x14ac:dyDescent="0.35">
      <c r="B3212" s="19">
        <f>'Client Info'!A3212</f>
        <v>0</v>
      </c>
      <c r="H3212" s="19">
        <v>0</v>
      </c>
    </row>
    <row r="3213" spans="2:8" x14ac:dyDescent="0.35">
      <c r="B3213" s="19">
        <f>'Client Info'!A3213</f>
        <v>0</v>
      </c>
      <c r="H3213" s="19">
        <v>0</v>
      </c>
    </row>
    <row r="3214" spans="2:8" x14ac:dyDescent="0.35">
      <c r="B3214" s="19">
        <f>'Client Info'!A3214</f>
        <v>0</v>
      </c>
      <c r="H3214" s="19">
        <v>0</v>
      </c>
    </row>
    <row r="3215" spans="2:8" x14ac:dyDescent="0.35">
      <c r="B3215" s="19">
        <f>'Client Info'!A3215</f>
        <v>0</v>
      </c>
      <c r="H3215" s="19">
        <v>0</v>
      </c>
    </row>
    <row r="3216" spans="2:8" x14ac:dyDescent="0.35">
      <c r="B3216" s="19">
        <f>'Client Info'!A3216</f>
        <v>0</v>
      </c>
      <c r="H3216" s="19">
        <v>0</v>
      </c>
    </row>
    <row r="3217" spans="2:8" x14ac:dyDescent="0.35">
      <c r="B3217" s="19">
        <f>'Client Info'!A3217</f>
        <v>0</v>
      </c>
      <c r="H3217" s="19">
        <v>0</v>
      </c>
    </row>
    <row r="3218" spans="2:8" x14ac:dyDescent="0.35">
      <c r="B3218" s="19">
        <f>'Client Info'!A3218</f>
        <v>0</v>
      </c>
      <c r="H3218" s="19">
        <v>0</v>
      </c>
    </row>
    <row r="3219" spans="2:8" x14ac:dyDescent="0.35">
      <c r="B3219" s="19">
        <f>'Client Info'!A3219</f>
        <v>0</v>
      </c>
      <c r="H3219" s="19">
        <v>0</v>
      </c>
    </row>
    <row r="3220" spans="2:8" x14ac:dyDescent="0.35">
      <c r="B3220" s="19">
        <f>'Client Info'!A3220</f>
        <v>0</v>
      </c>
      <c r="H3220" s="19">
        <v>0</v>
      </c>
    </row>
    <row r="3221" spans="2:8" x14ac:dyDescent="0.35">
      <c r="B3221" s="19">
        <f>'Client Info'!A3221</f>
        <v>0</v>
      </c>
      <c r="H3221" s="19">
        <v>0</v>
      </c>
    </row>
    <row r="3222" spans="2:8" x14ac:dyDescent="0.35">
      <c r="B3222" s="19">
        <f>'Client Info'!A3222</f>
        <v>0</v>
      </c>
      <c r="H3222" s="19">
        <v>0</v>
      </c>
    </row>
    <row r="3223" spans="2:8" x14ac:dyDescent="0.35">
      <c r="B3223" s="19">
        <f>'Client Info'!A3223</f>
        <v>0</v>
      </c>
      <c r="H3223" s="19">
        <v>0</v>
      </c>
    </row>
    <row r="3224" spans="2:8" x14ac:dyDescent="0.35">
      <c r="B3224" s="19">
        <f>'Client Info'!A3224</f>
        <v>0</v>
      </c>
      <c r="H3224" s="19">
        <v>0</v>
      </c>
    </row>
    <row r="3225" spans="2:8" x14ac:dyDescent="0.35">
      <c r="B3225" s="19">
        <f>'Client Info'!A3225</f>
        <v>0</v>
      </c>
      <c r="H3225" s="19">
        <v>0</v>
      </c>
    </row>
    <row r="3226" spans="2:8" x14ac:dyDescent="0.35">
      <c r="B3226" s="19">
        <f>'Client Info'!A3226</f>
        <v>0</v>
      </c>
      <c r="H3226" s="19">
        <v>0</v>
      </c>
    </row>
    <row r="3227" spans="2:8" x14ac:dyDescent="0.35">
      <c r="B3227" s="19">
        <f>'Client Info'!A3227</f>
        <v>0</v>
      </c>
      <c r="H3227" s="19">
        <v>0</v>
      </c>
    </row>
    <row r="3228" spans="2:8" x14ac:dyDescent="0.35">
      <c r="B3228" s="19">
        <f>'Client Info'!A3228</f>
        <v>0</v>
      </c>
      <c r="H3228" s="19">
        <v>0</v>
      </c>
    </row>
    <row r="3229" spans="2:8" x14ac:dyDescent="0.35">
      <c r="B3229" s="19">
        <f>'Client Info'!A3229</f>
        <v>0</v>
      </c>
      <c r="H3229" s="19">
        <v>0</v>
      </c>
    </row>
    <row r="3230" spans="2:8" x14ac:dyDescent="0.35">
      <c r="B3230" s="19">
        <f>'Client Info'!A3230</f>
        <v>0</v>
      </c>
      <c r="H3230" s="19">
        <v>0</v>
      </c>
    </row>
    <row r="3231" spans="2:8" x14ac:dyDescent="0.35">
      <c r="B3231" s="19">
        <f>'Client Info'!A3231</f>
        <v>0</v>
      </c>
      <c r="H3231" s="19">
        <v>0</v>
      </c>
    </row>
    <row r="3232" spans="2:8" x14ac:dyDescent="0.35">
      <c r="B3232" s="19">
        <f>'Client Info'!A3232</f>
        <v>0</v>
      </c>
      <c r="H3232" s="19">
        <v>0</v>
      </c>
    </row>
    <row r="3233" spans="2:8" x14ac:dyDescent="0.35">
      <c r="B3233" s="19">
        <f>'Client Info'!A3233</f>
        <v>0</v>
      </c>
      <c r="H3233" s="19">
        <v>0</v>
      </c>
    </row>
    <row r="3234" spans="2:8" x14ac:dyDescent="0.35">
      <c r="B3234" s="19">
        <f>'Client Info'!A3234</f>
        <v>0</v>
      </c>
      <c r="H3234" s="19">
        <v>0</v>
      </c>
    </row>
    <row r="3235" spans="2:8" x14ac:dyDescent="0.35">
      <c r="B3235" s="19">
        <f>'Client Info'!A3235</f>
        <v>0</v>
      </c>
      <c r="H3235" s="19">
        <v>0</v>
      </c>
    </row>
    <row r="3236" spans="2:8" x14ac:dyDescent="0.35">
      <c r="B3236" s="19">
        <f>'Client Info'!A3236</f>
        <v>0</v>
      </c>
      <c r="H3236" s="19">
        <v>0</v>
      </c>
    </row>
    <row r="3237" spans="2:8" x14ac:dyDescent="0.35">
      <c r="B3237" s="19">
        <f>'Client Info'!A3237</f>
        <v>0</v>
      </c>
      <c r="H3237" s="19">
        <v>0</v>
      </c>
    </row>
    <row r="3238" spans="2:8" x14ac:dyDescent="0.35">
      <c r="B3238" s="19">
        <f>'Client Info'!A3238</f>
        <v>0</v>
      </c>
      <c r="H3238" s="19">
        <v>0</v>
      </c>
    </row>
    <row r="3239" spans="2:8" x14ac:dyDescent="0.35">
      <c r="B3239" s="19">
        <f>'Client Info'!A3239</f>
        <v>0</v>
      </c>
      <c r="H3239" s="19">
        <v>0</v>
      </c>
    </row>
    <row r="3240" spans="2:8" x14ac:dyDescent="0.35">
      <c r="B3240" s="19">
        <f>'Client Info'!A3240</f>
        <v>0</v>
      </c>
      <c r="H3240" s="19">
        <v>0</v>
      </c>
    </row>
    <row r="3241" spans="2:8" x14ac:dyDescent="0.35">
      <c r="B3241" s="19">
        <f>'Client Info'!A3241</f>
        <v>0</v>
      </c>
      <c r="H3241" s="19">
        <v>0</v>
      </c>
    </row>
    <row r="3242" spans="2:8" x14ac:dyDescent="0.35">
      <c r="B3242" s="19">
        <f>'Client Info'!A3242</f>
        <v>0</v>
      </c>
      <c r="H3242" s="19">
        <v>0</v>
      </c>
    </row>
    <row r="3243" spans="2:8" x14ac:dyDescent="0.35">
      <c r="B3243" s="19">
        <f>'Client Info'!A3243</f>
        <v>0</v>
      </c>
      <c r="H3243" s="19">
        <v>0</v>
      </c>
    </row>
    <row r="3244" spans="2:8" x14ac:dyDescent="0.35">
      <c r="B3244" s="19">
        <f>'Client Info'!A3244</f>
        <v>0</v>
      </c>
      <c r="H3244" s="19">
        <v>0</v>
      </c>
    </row>
    <row r="3245" spans="2:8" x14ac:dyDescent="0.35">
      <c r="B3245" s="19">
        <f>'Client Info'!A3245</f>
        <v>0</v>
      </c>
      <c r="H3245" s="19">
        <v>0</v>
      </c>
    </row>
    <row r="3246" spans="2:8" x14ac:dyDescent="0.35">
      <c r="B3246" s="19">
        <f>'Client Info'!A3246</f>
        <v>0</v>
      </c>
      <c r="H3246" s="19">
        <v>0</v>
      </c>
    </row>
    <row r="3247" spans="2:8" x14ac:dyDescent="0.35">
      <c r="B3247" s="19">
        <f>'Client Info'!A3247</f>
        <v>0</v>
      </c>
      <c r="H3247" s="19">
        <v>0</v>
      </c>
    </row>
    <row r="3248" spans="2:8" x14ac:dyDescent="0.35">
      <c r="B3248" s="19">
        <f>'Client Info'!A3248</f>
        <v>0</v>
      </c>
      <c r="H3248" s="19">
        <v>0</v>
      </c>
    </row>
    <row r="3249" spans="2:8" x14ac:dyDescent="0.35">
      <c r="B3249" s="19">
        <f>'Client Info'!A3249</f>
        <v>0</v>
      </c>
      <c r="H3249" s="19">
        <v>0</v>
      </c>
    </row>
    <row r="3250" spans="2:8" x14ac:dyDescent="0.35">
      <c r="B3250" s="19">
        <f>'Client Info'!A3250</f>
        <v>0</v>
      </c>
      <c r="H3250" s="19">
        <v>0</v>
      </c>
    </row>
    <row r="3251" spans="2:8" x14ac:dyDescent="0.35">
      <c r="B3251" s="19">
        <f>'Client Info'!A3251</f>
        <v>0</v>
      </c>
      <c r="H3251" s="19">
        <v>0</v>
      </c>
    </row>
    <row r="3252" spans="2:8" x14ac:dyDescent="0.35">
      <c r="B3252" s="19">
        <f>'Client Info'!A3252</f>
        <v>0</v>
      </c>
      <c r="H3252" s="19">
        <v>0</v>
      </c>
    </row>
    <row r="3253" spans="2:8" x14ac:dyDescent="0.35">
      <c r="B3253" s="19">
        <f>'Client Info'!A3253</f>
        <v>0</v>
      </c>
      <c r="H3253" s="19">
        <v>0</v>
      </c>
    </row>
    <row r="3254" spans="2:8" x14ac:dyDescent="0.35">
      <c r="B3254" s="19">
        <f>'Client Info'!A3254</f>
        <v>0</v>
      </c>
      <c r="H3254" s="19">
        <v>0</v>
      </c>
    </row>
    <row r="3255" spans="2:8" x14ac:dyDescent="0.35">
      <c r="B3255" s="19">
        <f>'Client Info'!A3255</f>
        <v>0</v>
      </c>
      <c r="H3255" s="19">
        <v>0</v>
      </c>
    </row>
    <row r="3256" spans="2:8" x14ac:dyDescent="0.35">
      <c r="B3256" s="19">
        <f>'Client Info'!A3256</f>
        <v>0</v>
      </c>
      <c r="H3256" s="19">
        <v>0</v>
      </c>
    </row>
    <row r="3257" spans="2:8" x14ac:dyDescent="0.35">
      <c r="B3257" s="19">
        <f>'Client Info'!A3257</f>
        <v>0</v>
      </c>
      <c r="H3257" s="19">
        <v>0</v>
      </c>
    </row>
    <row r="3258" spans="2:8" x14ac:dyDescent="0.35">
      <c r="B3258" s="19">
        <f>'Client Info'!A3258</f>
        <v>0</v>
      </c>
      <c r="H3258" s="19">
        <v>0</v>
      </c>
    </row>
    <row r="3259" spans="2:8" x14ac:dyDescent="0.35">
      <c r="B3259" s="19">
        <f>'Client Info'!A3259</f>
        <v>0</v>
      </c>
      <c r="H3259" s="19">
        <v>0</v>
      </c>
    </row>
    <row r="3260" spans="2:8" x14ac:dyDescent="0.35">
      <c r="B3260" s="19">
        <f>'Client Info'!A3260</f>
        <v>0</v>
      </c>
      <c r="H3260" s="19">
        <v>0</v>
      </c>
    </row>
    <row r="3261" spans="2:8" x14ac:dyDescent="0.35">
      <c r="B3261" s="19">
        <f>'Client Info'!A3261</f>
        <v>0</v>
      </c>
      <c r="H3261" s="19">
        <v>0</v>
      </c>
    </row>
    <row r="3262" spans="2:8" x14ac:dyDescent="0.35">
      <c r="B3262" s="19">
        <f>'Client Info'!A3262</f>
        <v>0</v>
      </c>
      <c r="H3262" s="19">
        <v>0</v>
      </c>
    </row>
    <row r="3263" spans="2:8" x14ac:dyDescent="0.35">
      <c r="B3263" s="19">
        <f>'Client Info'!A3263</f>
        <v>0</v>
      </c>
      <c r="H3263" s="19">
        <v>0</v>
      </c>
    </row>
    <row r="3264" spans="2:8" x14ac:dyDescent="0.35">
      <c r="B3264" s="19">
        <f>'Client Info'!A3264</f>
        <v>0</v>
      </c>
      <c r="H3264" s="19">
        <v>0</v>
      </c>
    </row>
    <row r="3265" spans="2:8" x14ac:dyDescent="0.35">
      <c r="B3265" s="19">
        <f>'Client Info'!A3265</f>
        <v>0</v>
      </c>
      <c r="H3265" s="19">
        <v>0</v>
      </c>
    </row>
    <row r="3266" spans="2:8" x14ac:dyDescent="0.35">
      <c r="B3266" s="19">
        <f>'Client Info'!A3266</f>
        <v>0</v>
      </c>
      <c r="H3266" s="19">
        <v>0</v>
      </c>
    </row>
    <row r="3267" spans="2:8" x14ac:dyDescent="0.35">
      <c r="B3267" s="19">
        <f>'Client Info'!A3267</f>
        <v>0</v>
      </c>
      <c r="H3267" s="19">
        <v>0</v>
      </c>
    </row>
    <row r="3268" spans="2:8" x14ac:dyDescent="0.35">
      <c r="B3268" s="19">
        <f>'Client Info'!A3268</f>
        <v>0</v>
      </c>
      <c r="H3268" s="19">
        <v>0</v>
      </c>
    </row>
    <row r="3269" spans="2:8" x14ac:dyDescent="0.35">
      <c r="B3269" s="19">
        <f>'Client Info'!A3269</f>
        <v>0</v>
      </c>
      <c r="H3269" s="19">
        <v>0</v>
      </c>
    </row>
    <row r="3270" spans="2:8" x14ac:dyDescent="0.35">
      <c r="B3270" s="19">
        <f>'Client Info'!A3270</f>
        <v>0</v>
      </c>
      <c r="H3270" s="19">
        <v>0</v>
      </c>
    </row>
    <row r="3271" spans="2:8" x14ac:dyDescent="0.35">
      <c r="B3271" s="19">
        <f>'Client Info'!A3271</f>
        <v>0</v>
      </c>
      <c r="H3271" s="19">
        <v>0</v>
      </c>
    </row>
    <row r="3272" spans="2:8" x14ac:dyDescent="0.35">
      <c r="B3272" s="19">
        <f>'Client Info'!A3272</f>
        <v>0</v>
      </c>
      <c r="H3272" s="19">
        <v>0</v>
      </c>
    </row>
    <row r="3273" spans="2:8" x14ac:dyDescent="0.35">
      <c r="B3273" s="19">
        <f>'Client Info'!A3273</f>
        <v>0</v>
      </c>
      <c r="H3273" s="19">
        <v>0</v>
      </c>
    </row>
    <row r="3274" spans="2:8" x14ac:dyDescent="0.35">
      <c r="B3274" s="19">
        <f>'Client Info'!A3274</f>
        <v>0</v>
      </c>
      <c r="H3274" s="19">
        <v>0</v>
      </c>
    </row>
    <row r="3275" spans="2:8" x14ac:dyDescent="0.35">
      <c r="B3275" s="19">
        <f>'Client Info'!A3275</f>
        <v>0</v>
      </c>
      <c r="H3275" s="19">
        <v>0</v>
      </c>
    </row>
    <row r="3276" spans="2:8" x14ac:dyDescent="0.35">
      <c r="B3276" s="19">
        <f>'Client Info'!A3276</f>
        <v>0</v>
      </c>
      <c r="H3276" s="19">
        <v>0</v>
      </c>
    </row>
    <row r="3277" spans="2:8" x14ac:dyDescent="0.35">
      <c r="B3277" s="19">
        <f>'Client Info'!A3277</f>
        <v>0</v>
      </c>
      <c r="H3277" s="19">
        <v>0</v>
      </c>
    </row>
    <row r="3278" spans="2:8" x14ac:dyDescent="0.35">
      <c r="B3278" s="19">
        <f>'Client Info'!A3278</f>
        <v>0</v>
      </c>
      <c r="H3278" s="19">
        <v>0</v>
      </c>
    </row>
    <row r="3279" spans="2:8" x14ac:dyDescent="0.35">
      <c r="B3279" s="19">
        <f>'Client Info'!A3279</f>
        <v>0</v>
      </c>
      <c r="H3279" s="19">
        <v>0</v>
      </c>
    </row>
    <row r="3280" spans="2:8" x14ac:dyDescent="0.35">
      <c r="B3280" s="19">
        <f>'Client Info'!A3280</f>
        <v>0</v>
      </c>
      <c r="H3280" s="19">
        <v>0</v>
      </c>
    </row>
    <row r="3281" spans="2:8" x14ac:dyDescent="0.35">
      <c r="B3281" s="19">
        <f>'Client Info'!A3281</f>
        <v>0</v>
      </c>
      <c r="H3281" s="19">
        <v>0</v>
      </c>
    </row>
    <row r="3282" spans="2:8" x14ac:dyDescent="0.35">
      <c r="B3282" s="19">
        <f>'Client Info'!A3282</f>
        <v>0</v>
      </c>
      <c r="H3282" s="19">
        <v>0</v>
      </c>
    </row>
    <row r="3283" spans="2:8" x14ac:dyDescent="0.35">
      <c r="B3283" s="19">
        <f>'Client Info'!A3283</f>
        <v>0</v>
      </c>
      <c r="H3283" s="19">
        <v>0</v>
      </c>
    </row>
    <row r="3284" spans="2:8" x14ac:dyDescent="0.35">
      <c r="B3284" s="19">
        <f>'Client Info'!A3284</f>
        <v>0</v>
      </c>
      <c r="H3284" s="19">
        <v>0</v>
      </c>
    </row>
    <row r="3285" spans="2:8" x14ac:dyDescent="0.35">
      <c r="B3285" s="19">
        <f>'Client Info'!A3285</f>
        <v>0</v>
      </c>
      <c r="H3285" s="19">
        <v>0</v>
      </c>
    </row>
    <row r="3286" spans="2:8" x14ac:dyDescent="0.35">
      <c r="B3286" s="19">
        <f>'Client Info'!A3286</f>
        <v>0</v>
      </c>
      <c r="H3286" s="19">
        <v>0</v>
      </c>
    </row>
    <row r="3287" spans="2:8" x14ac:dyDescent="0.35">
      <c r="B3287" s="19">
        <f>'Client Info'!A3287</f>
        <v>0</v>
      </c>
      <c r="H3287" s="19">
        <v>0</v>
      </c>
    </row>
    <row r="3288" spans="2:8" x14ac:dyDescent="0.35">
      <c r="B3288" s="19">
        <f>'Client Info'!A3288</f>
        <v>0</v>
      </c>
      <c r="H3288" s="19">
        <v>0</v>
      </c>
    </row>
    <row r="3289" spans="2:8" x14ac:dyDescent="0.35">
      <c r="B3289" s="19">
        <f>'Client Info'!A3289</f>
        <v>0</v>
      </c>
      <c r="H3289" s="19">
        <v>0</v>
      </c>
    </row>
    <row r="3290" spans="2:8" x14ac:dyDescent="0.35">
      <c r="B3290" s="19">
        <f>'Client Info'!A3290</f>
        <v>0</v>
      </c>
      <c r="H3290" s="19">
        <v>0</v>
      </c>
    </row>
    <row r="3291" spans="2:8" x14ac:dyDescent="0.35">
      <c r="B3291" s="19">
        <f>'Client Info'!A3291</f>
        <v>0</v>
      </c>
      <c r="H3291" s="19">
        <v>0</v>
      </c>
    </row>
    <row r="3292" spans="2:8" x14ac:dyDescent="0.35">
      <c r="B3292" s="19">
        <f>'Client Info'!A3292</f>
        <v>0</v>
      </c>
      <c r="H3292" s="19">
        <v>0</v>
      </c>
    </row>
    <row r="3293" spans="2:8" x14ac:dyDescent="0.35">
      <c r="B3293" s="19">
        <f>'Client Info'!A3293</f>
        <v>0</v>
      </c>
      <c r="H3293" s="19">
        <v>0</v>
      </c>
    </row>
    <row r="3294" spans="2:8" x14ac:dyDescent="0.35">
      <c r="B3294" s="19">
        <f>'Client Info'!A3294</f>
        <v>0</v>
      </c>
      <c r="H3294" s="19">
        <v>0</v>
      </c>
    </row>
    <row r="3295" spans="2:8" x14ac:dyDescent="0.35">
      <c r="B3295" s="19">
        <f>'Client Info'!A3295</f>
        <v>0</v>
      </c>
      <c r="H3295" s="19">
        <v>0</v>
      </c>
    </row>
    <row r="3296" spans="2:8" x14ac:dyDescent="0.35">
      <c r="B3296" s="19">
        <f>'Client Info'!A3296</f>
        <v>0</v>
      </c>
      <c r="H3296" s="19">
        <v>0</v>
      </c>
    </row>
    <row r="3297" spans="2:8" x14ac:dyDescent="0.35">
      <c r="B3297" s="19">
        <f>'Client Info'!A3297</f>
        <v>0</v>
      </c>
      <c r="H3297" s="19">
        <v>0</v>
      </c>
    </row>
    <row r="3298" spans="2:8" x14ac:dyDescent="0.35">
      <c r="B3298" s="19">
        <f>'Client Info'!A3298</f>
        <v>0</v>
      </c>
      <c r="H3298" s="19">
        <v>0</v>
      </c>
    </row>
    <row r="3299" spans="2:8" x14ac:dyDescent="0.35">
      <c r="B3299" s="19">
        <f>'Client Info'!A3299</f>
        <v>0</v>
      </c>
      <c r="H3299" s="19">
        <v>0</v>
      </c>
    </row>
    <row r="3300" spans="2:8" x14ac:dyDescent="0.35">
      <c r="B3300" s="19">
        <f>'Client Info'!A3300</f>
        <v>0</v>
      </c>
      <c r="H3300" s="19">
        <v>0</v>
      </c>
    </row>
    <row r="3301" spans="2:8" x14ac:dyDescent="0.35">
      <c r="B3301" s="19">
        <f>'Client Info'!A3301</f>
        <v>0</v>
      </c>
      <c r="H3301" s="19">
        <v>0</v>
      </c>
    </row>
    <row r="3302" spans="2:8" x14ac:dyDescent="0.35">
      <c r="B3302" s="19">
        <f>'Client Info'!A3302</f>
        <v>0</v>
      </c>
      <c r="H3302" s="19">
        <v>0</v>
      </c>
    </row>
    <row r="3303" spans="2:8" x14ac:dyDescent="0.35">
      <c r="B3303" s="19">
        <f>'Client Info'!A3303</f>
        <v>0</v>
      </c>
      <c r="H3303" s="19">
        <v>0</v>
      </c>
    </row>
    <row r="3304" spans="2:8" x14ac:dyDescent="0.35">
      <c r="B3304" s="19">
        <f>'Client Info'!A3304</f>
        <v>0</v>
      </c>
      <c r="H3304" s="19">
        <v>0</v>
      </c>
    </row>
    <row r="3305" spans="2:8" x14ac:dyDescent="0.35">
      <c r="B3305" s="19">
        <f>'Client Info'!A3305</f>
        <v>0</v>
      </c>
      <c r="H3305" s="19">
        <v>0</v>
      </c>
    </row>
    <row r="3306" spans="2:8" x14ac:dyDescent="0.35">
      <c r="B3306" s="19">
        <f>'Client Info'!A3306</f>
        <v>0</v>
      </c>
      <c r="H3306" s="19">
        <v>0</v>
      </c>
    </row>
    <row r="3307" spans="2:8" x14ac:dyDescent="0.35">
      <c r="B3307" s="19">
        <f>'Client Info'!A3307</f>
        <v>0</v>
      </c>
      <c r="H3307" s="19">
        <v>0</v>
      </c>
    </row>
    <row r="3308" spans="2:8" x14ac:dyDescent="0.35">
      <c r="B3308" s="19">
        <f>'Client Info'!A3308</f>
        <v>0</v>
      </c>
      <c r="H3308" s="19">
        <v>0</v>
      </c>
    </row>
    <row r="3309" spans="2:8" x14ac:dyDescent="0.35">
      <c r="B3309" s="19">
        <f>'Client Info'!A3309</f>
        <v>0</v>
      </c>
      <c r="H3309" s="19">
        <v>0</v>
      </c>
    </row>
    <row r="3310" spans="2:8" x14ac:dyDescent="0.35">
      <c r="B3310" s="19">
        <f>'Client Info'!A3310</f>
        <v>0</v>
      </c>
      <c r="H3310" s="19">
        <v>0</v>
      </c>
    </row>
    <row r="3311" spans="2:8" x14ac:dyDescent="0.35">
      <c r="B3311" s="19">
        <f>'Client Info'!A3311</f>
        <v>0</v>
      </c>
      <c r="H3311" s="19">
        <v>0</v>
      </c>
    </row>
    <row r="3312" spans="2:8" x14ac:dyDescent="0.35">
      <c r="B3312" s="19">
        <f>'Client Info'!A3312</f>
        <v>0</v>
      </c>
      <c r="H3312" s="19">
        <v>0</v>
      </c>
    </row>
    <row r="3313" spans="2:8" x14ac:dyDescent="0.35">
      <c r="B3313" s="19">
        <f>'Client Info'!A3313</f>
        <v>0</v>
      </c>
      <c r="H3313" s="19">
        <v>0</v>
      </c>
    </row>
    <row r="3314" spans="2:8" x14ac:dyDescent="0.35">
      <c r="B3314" s="19">
        <f>'Client Info'!A3314</f>
        <v>0</v>
      </c>
      <c r="H3314" s="19">
        <v>0</v>
      </c>
    </row>
    <row r="3315" spans="2:8" x14ac:dyDescent="0.35">
      <c r="B3315" s="19">
        <f>'Client Info'!A3315</f>
        <v>0</v>
      </c>
      <c r="H3315" s="19">
        <v>0</v>
      </c>
    </row>
    <row r="3316" spans="2:8" x14ac:dyDescent="0.35">
      <c r="B3316" s="19">
        <f>'Client Info'!A3316</f>
        <v>0</v>
      </c>
      <c r="H3316" s="19">
        <v>0</v>
      </c>
    </row>
    <row r="3317" spans="2:8" x14ac:dyDescent="0.35">
      <c r="B3317" s="19">
        <f>'Client Info'!A3317</f>
        <v>0</v>
      </c>
      <c r="H3317" s="19">
        <v>0</v>
      </c>
    </row>
    <row r="3318" spans="2:8" x14ac:dyDescent="0.35">
      <c r="B3318" s="19">
        <f>'Client Info'!A3318</f>
        <v>0</v>
      </c>
      <c r="H3318" s="19">
        <v>0</v>
      </c>
    </row>
    <row r="3319" spans="2:8" x14ac:dyDescent="0.35">
      <c r="B3319" s="19">
        <f>'Client Info'!A3319</f>
        <v>0</v>
      </c>
      <c r="H3319" s="19">
        <v>0</v>
      </c>
    </row>
    <row r="3320" spans="2:8" x14ac:dyDescent="0.35">
      <c r="B3320" s="19">
        <f>'Client Info'!A3320</f>
        <v>0</v>
      </c>
      <c r="H3320" s="19">
        <v>0</v>
      </c>
    </row>
    <row r="3321" spans="2:8" x14ac:dyDescent="0.35">
      <c r="B3321" s="19">
        <f>'Client Info'!A3321</f>
        <v>0</v>
      </c>
      <c r="H3321" s="19">
        <v>0</v>
      </c>
    </row>
    <row r="3322" spans="2:8" x14ac:dyDescent="0.35">
      <c r="B3322" s="19">
        <f>'Client Info'!A3322</f>
        <v>0</v>
      </c>
      <c r="H3322" s="19">
        <v>0</v>
      </c>
    </row>
    <row r="3323" spans="2:8" x14ac:dyDescent="0.35">
      <c r="B3323" s="19">
        <f>'Client Info'!A3323</f>
        <v>0</v>
      </c>
      <c r="H3323" s="19">
        <v>0</v>
      </c>
    </row>
    <row r="3324" spans="2:8" x14ac:dyDescent="0.35">
      <c r="B3324" s="19">
        <f>'Client Info'!A3324</f>
        <v>0</v>
      </c>
      <c r="H3324" s="19">
        <v>0</v>
      </c>
    </row>
    <row r="3325" spans="2:8" x14ac:dyDescent="0.35">
      <c r="B3325" s="19">
        <f>'Client Info'!A3325</f>
        <v>0</v>
      </c>
      <c r="H3325" s="19">
        <v>0</v>
      </c>
    </row>
    <row r="3326" spans="2:8" x14ac:dyDescent="0.35">
      <c r="B3326" s="19">
        <f>'Client Info'!A3326</f>
        <v>0</v>
      </c>
      <c r="H3326" s="19">
        <v>0</v>
      </c>
    </row>
    <row r="3327" spans="2:8" x14ac:dyDescent="0.35">
      <c r="B3327" s="19">
        <f>'Client Info'!A3327</f>
        <v>0</v>
      </c>
      <c r="H3327" s="19">
        <v>0</v>
      </c>
    </row>
    <row r="3328" spans="2:8" x14ac:dyDescent="0.35">
      <c r="B3328" s="19">
        <f>'Client Info'!A3328</f>
        <v>0</v>
      </c>
      <c r="H3328" s="19">
        <v>0</v>
      </c>
    </row>
    <row r="3329" spans="2:8" x14ac:dyDescent="0.35">
      <c r="B3329" s="19">
        <f>'Client Info'!A3329</f>
        <v>0</v>
      </c>
      <c r="H3329" s="19">
        <v>0</v>
      </c>
    </row>
    <row r="3330" spans="2:8" x14ac:dyDescent="0.35">
      <c r="B3330" s="19">
        <f>'Client Info'!A3330</f>
        <v>0</v>
      </c>
      <c r="H3330" s="19">
        <v>0</v>
      </c>
    </row>
    <row r="3331" spans="2:8" x14ac:dyDescent="0.35">
      <c r="B3331" s="19">
        <f>'Client Info'!A3331</f>
        <v>0</v>
      </c>
      <c r="H3331" s="19">
        <v>0</v>
      </c>
    </row>
    <row r="3332" spans="2:8" x14ac:dyDescent="0.35">
      <c r="B3332" s="19">
        <f>'Client Info'!A3332</f>
        <v>0</v>
      </c>
      <c r="H3332" s="19">
        <v>0</v>
      </c>
    </row>
    <row r="3333" spans="2:8" x14ac:dyDescent="0.35">
      <c r="B3333" s="19">
        <f>'Client Info'!A3333</f>
        <v>0</v>
      </c>
      <c r="H3333" s="19">
        <v>0</v>
      </c>
    </row>
    <row r="3334" spans="2:8" x14ac:dyDescent="0.35">
      <c r="B3334" s="19">
        <f>'Client Info'!A3334</f>
        <v>0</v>
      </c>
      <c r="H3334" s="19">
        <v>0</v>
      </c>
    </row>
    <row r="3335" spans="2:8" x14ac:dyDescent="0.35">
      <c r="B3335" s="19">
        <f>'Client Info'!A3335</f>
        <v>0</v>
      </c>
      <c r="H3335" s="19">
        <v>0</v>
      </c>
    </row>
    <row r="3336" spans="2:8" x14ac:dyDescent="0.35">
      <c r="B3336" s="19">
        <f>'Client Info'!A3336</f>
        <v>0</v>
      </c>
      <c r="H3336" s="19">
        <v>0</v>
      </c>
    </row>
    <row r="3337" spans="2:8" x14ac:dyDescent="0.35">
      <c r="B3337" s="19">
        <f>'Client Info'!A3337</f>
        <v>0</v>
      </c>
      <c r="H3337" s="19">
        <v>0</v>
      </c>
    </row>
    <row r="3338" spans="2:8" x14ac:dyDescent="0.35">
      <c r="B3338" s="19">
        <f>'Client Info'!A3338</f>
        <v>0</v>
      </c>
      <c r="H3338" s="19">
        <v>0</v>
      </c>
    </row>
    <row r="3339" spans="2:8" x14ac:dyDescent="0.35">
      <c r="B3339" s="19">
        <f>'Client Info'!A3339</f>
        <v>0</v>
      </c>
      <c r="H3339" s="19">
        <v>0</v>
      </c>
    </row>
    <row r="3340" spans="2:8" x14ac:dyDescent="0.35">
      <c r="B3340" s="19">
        <f>'Client Info'!A3340</f>
        <v>0</v>
      </c>
      <c r="H3340" s="19">
        <v>0</v>
      </c>
    </row>
    <row r="3341" spans="2:8" x14ac:dyDescent="0.35">
      <c r="B3341" s="19">
        <f>'Client Info'!A3341</f>
        <v>0</v>
      </c>
      <c r="H3341" s="19">
        <v>0</v>
      </c>
    </row>
    <row r="3342" spans="2:8" x14ac:dyDescent="0.35">
      <c r="B3342" s="19">
        <f>'Client Info'!A3342</f>
        <v>0</v>
      </c>
      <c r="H3342" s="19">
        <v>0</v>
      </c>
    </row>
    <row r="3343" spans="2:8" x14ac:dyDescent="0.35">
      <c r="B3343" s="19">
        <f>'Client Info'!A3343</f>
        <v>0</v>
      </c>
      <c r="H3343" s="19">
        <v>0</v>
      </c>
    </row>
    <row r="3344" spans="2:8" x14ac:dyDescent="0.35">
      <c r="B3344" s="19">
        <f>'Client Info'!A3344</f>
        <v>0</v>
      </c>
      <c r="H3344" s="19">
        <v>0</v>
      </c>
    </row>
    <row r="3345" spans="2:8" x14ac:dyDescent="0.35">
      <c r="B3345" s="19">
        <f>'Client Info'!A3345</f>
        <v>0</v>
      </c>
      <c r="H3345" s="19">
        <v>0</v>
      </c>
    </row>
    <row r="3346" spans="2:8" x14ac:dyDescent="0.35">
      <c r="B3346" s="19">
        <f>'Client Info'!A3346</f>
        <v>0</v>
      </c>
      <c r="H3346" s="19">
        <v>0</v>
      </c>
    </row>
    <row r="3347" spans="2:8" x14ac:dyDescent="0.35">
      <c r="B3347" s="19">
        <f>'Client Info'!A3347</f>
        <v>0</v>
      </c>
      <c r="H3347" s="19">
        <v>0</v>
      </c>
    </row>
    <row r="3348" spans="2:8" x14ac:dyDescent="0.35">
      <c r="B3348" s="19">
        <f>'Client Info'!A3348</f>
        <v>0</v>
      </c>
      <c r="H3348" s="19">
        <v>0</v>
      </c>
    </row>
    <row r="3349" spans="2:8" x14ac:dyDescent="0.35">
      <c r="B3349" s="19">
        <f>'Client Info'!A3349</f>
        <v>0</v>
      </c>
      <c r="H3349" s="19">
        <v>0</v>
      </c>
    </row>
    <row r="3350" spans="2:8" x14ac:dyDescent="0.35">
      <c r="B3350" s="19">
        <f>'Client Info'!A3350</f>
        <v>0</v>
      </c>
      <c r="H3350" s="19">
        <v>0</v>
      </c>
    </row>
    <row r="3351" spans="2:8" x14ac:dyDescent="0.35">
      <c r="B3351" s="19">
        <f>'Client Info'!A3351</f>
        <v>0</v>
      </c>
      <c r="H3351" s="19">
        <v>0</v>
      </c>
    </row>
    <row r="3352" spans="2:8" x14ac:dyDescent="0.35">
      <c r="B3352" s="19">
        <f>'Client Info'!A3352</f>
        <v>0</v>
      </c>
      <c r="H3352" s="19">
        <v>0</v>
      </c>
    </row>
    <row r="3353" spans="2:8" x14ac:dyDescent="0.35">
      <c r="B3353" s="19">
        <f>'Client Info'!A3353</f>
        <v>0</v>
      </c>
      <c r="H3353" s="19">
        <v>0</v>
      </c>
    </row>
    <row r="3354" spans="2:8" x14ac:dyDescent="0.35">
      <c r="B3354" s="19">
        <f>'Client Info'!A3354</f>
        <v>0</v>
      </c>
      <c r="H3354" s="19">
        <v>0</v>
      </c>
    </row>
    <row r="3355" spans="2:8" x14ac:dyDescent="0.35">
      <c r="B3355" s="19">
        <f>'Client Info'!A3355</f>
        <v>0</v>
      </c>
      <c r="H3355" s="19">
        <v>0</v>
      </c>
    </row>
    <row r="3356" spans="2:8" x14ac:dyDescent="0.35">
      <c r="B3356" s="19">
        <f>'Client Info'!A3356</f>
        <v>0</v>
      </c>
      <c r="H3356" s="19">
        <v>0</v>
      </c>
    </row>
    <row r="3357" spans="2:8" x14ac:dyDescent="0.35">
      <c r="B3357" s="19">
        <f>'Client Info'!A3357</f>
        <v>0</v>
      </c>
      <c r="H3357" s="19">
        <v>0</v>
      </c>
    </row>
    <row r="3358" spans="2:8" x14ac:dyDescent="0.35">
      <c r="B3358" s="19">
        <f>'Client Info'!A3358</f>
        <v>0</v>
      </c>
      <c r="H3358" s="19">
        <v>0</v>
      </c>
    </row>
    <row r="3359" spans="2:8" x14ac:dyDescent="0.35">
      <c r="B3359" s="19">
        <f>'Client Info'!A3359</f>
        <v>0</v>
      </c>
      <c r="H3359" s="19">
        <v>0</v>
      </c>
    </row>
    <row r="3360" spans="2:8" x14ac:dyDescent="0.35">
      <c r="B3360" s="19">
        <f>'Client Info'!A3360</f>
        <v>0</v>
      </c>
      <c r="H3360" s="19">
        <v>0</v>
      </c>
    </row>
    <row r="3361" spans="2:8" x14ac:dyDescent="0.35">
      <c r="B3361" s="19">
        <f>'Client Info'!A3361</f>
        <v>0</v>
      </c>
      <c r="H3361" s="19">
        <v>0</v>
      </c>
    </row>
    <row r="3362" spans="2:8" x14ac:dyDescent="0.35">
      <c r="B3362" s="19">
        <f>'Client Info'!A3362</f>
        <v>0</v>
      </c>
      <c r="H3362" s="19">
        <v>0</v>
      </c>
    </row>
    <row r="3363" spans="2:8" x14ac:dyDescent="0.35">
      <c r="B3363" s="19">
        <f>'Client Info'!A3363</f>
        <v>0</v>
      </c>
      <c r="H3363" s="19">
        <v>0</v>
      </c>
    </row>
    <row r="3364" spans="2:8" x14ac:dyDescent="0.35">
      <c r="B3364" s="19">
        <f>'Client Info'!A3364</f>
        <v>0</v>
      </c>
      <c r="H3364" s="19">
        <v>0</v>
      </c>
    </row>
    <row r="3365" spans="2:8" x14ac:dyDescent="0.35">
      <c r="B3365" s="19">
        <f>'Client Info'!A3365</f>
        <v>0</v>
      </c>
      <c r="H3365" s="19">
        <v>0</v>
      </c>
    </row>
    <row r="3366" spans="2:8" x14ac:dyDescent="0.35">
      <c r="B3366" s="19">
        <f>'Client Info'!A3366</f>
        <v>0</v>
      </c>
      <c r="H3366" s="19">
        <v>0</v>
      </c>
    </row>
    <row r="3367" spans="2:8" x14ac:dyDescent="0.35">
      <c r="B3367" s="19">
        <f>'Client Info'!A3367</f>
        <v>0</v>
      </c>
      <c r="H3367" s="19">
        <v>0</v>
      </c>
    </row>
    <row r="3368" spans="2:8" x14ac:dyDescent="0.35">
      <c r="B3368" s="19">
        <f>'Client Info'!A3368</f>
        <v>0</v>
      </c>
      <c r="H3368" s="19">
        <v>0</v>
      </c>
    </row>
    <row r="3369" spans="2:8" x14ac:dyDescent="0.35">
      <c r="B3369" s="19">
        <f>'Client Info'!A3369</f>
        <v>0</v>
      </c>
      <c r="H3369" s="19">
        <v>0</v>
      </c>
    </row>
    <row r="3370" spans="2:8" x14ac:dyDescent="0.35">
      <c r="B3370" s="19">
        <f>'Client Info'!A3370</f>
        <v>0</v>
      </c>
      <c r="H3370" s="19">
        <v>0</v>
      </c>
    </row>
    <row r="3371" spans="2:8" x14ac:dyDescent="0.35">
      <c r="B3371" s="19">
        <f>'Client Info'!A3371</f>
        <v>0</v>
      </c>
      <c r="H3371" s="19">
        <v>0</v>
      </c>
    </row>
    <row r="3372" spans="2:8" x14ac:dyDescent="0.35">
      <c r="B3372" s="19">
        <f>'Client Info'!A3372</f>
        <v>0</v>
      </c>
      <c r="H3372" s="19">
        <v>0</v>
      </c>
    </row>
    <row r="3373" spans="2:8" x14ac:dyDescent="0.35">
      <c r="B3373" s="19">
        <f>'Client Info'!A3373</f>
        <v>0</v>
      </c>
      <c r="H3373" s="19">
        <v>0</v>
      </c>
    </row>
    <row r="3374" spans="2:8" x14ac:dyDescent="0.35">
      <c r="B3374" s="19">
        <f>'Client Info'!A3374</f>
        <v>0</v>
      </c>
      <c r="H3374" s="19">
        <v>0</v>
      </c>
    </row>
    <row r="3375" spans="2:8" x14ac:dyDescent="0.35">
      <c r="B3375" s="19">
        <f>'Client Info'!A3375</f>
        <v>0</v>
      </c>
      <c r="H3375" s="19">
        <v>0</v>
      </c>
    </row>
    <row r="3376" spans="2:8" x14ac:dyDescent="0.35">
      <c r="B3376" s="19">
        <f>'Client Info'!A3376</f>
        <v>0</v>
      </c>
      <c r="H3376" s="19">
        <v>0</v>
      </c>
    </row>
    <row r="3377" spans="2:8" x14ac:dyDescent="0.35">
      <c r="B3377" s="19">
        <f>'Client Info'!A3377</f>
        <v>0</v>
      </c>
      <c r="H3377" s="19">
        <v>0</v>
      </c>
    </row>
    <row r="3378" spans="2:8" x14ac:dyDescent="0.35">
      <c r="B3378" s="19">
        <f>'Client Info'!A3378</f>
        <v>0</v>
      </c>
      <c r="H3378" s="19">
        <v>0</v>
      </c>
    </row>
    <row r="3379" spans="2:8" x14ac:dyDescent="0.35">
      <c r="B3379" s="19">
        <f>'Client Info'!A3379</f>
        <v>0</v>
      </c>
      <c r="H3379" s="19">
        <v>0</v>
      </c>
    </row>
    <row r="3380" spans="2:8" x14ac:dyDescent="0.35">
      <c r="B3380" s="19">
        <f>'Client Info'!A3380</f>
        <v>0</v>
      </c>
      <c r="H3380" s="19">
        <v>0</v>
      </c>
    </row>
    <row r="3381" spans="2:8" x14ac:dyDescent="0.35">
      <c r="B3381" s="19">
        <f>'Client Info'!A3381</f>
        <v>0</v>
      </c>
      <c r="H3381" s="19">
        <v>0</v>
      </c>
    </row>
    <row r="3382" spans="2:8" x14ac:dyDescent="0.35">
      <c r="B3382" s="19">
        <f>'Client Info'!A3382</f>
        <v>0</v>
      </c>
      <c r="H3382" s="19">
        <v>0</v>
      </c>
    </row>
    <row r="3383" spans="2:8" x14ac:dyDescent="0.35">
      <c r="B3383" s="19">
        <f>'Client Info'!A3383</f>
        <v>0</v>
      </c>
      <c r="H3383" s="19">
        <v>0</v>
      </c>
    </row>
    <row r="3384" spans="2:8" x14ac:dyDescent="0.35">
      <c r="B3384" s="19">
        <f>'Client Info'!A3384</f>
        <v>0</v>
      </c>
      <c r="H3384" s="19">
        <v>0</v>
      </c>
    </row>
    <row r="3385" spans="2:8" x14ac:dyDescent="0.35">
      <c r="B3385" s="19">
        <f>'Client Info'!A3385</f>
        <v>0</v>
      </c>
      <c r="H3385" s="19">
        <v>0</v>
      </c>
    </row>
    <row r="3386" spans="2:8" x14ac:dyDescent="0.35">
      <c r="B3386" s="19">
        <f>'Client Info'!A3386</f>
        <v>0</v>
      </c>
      <c r="H3386" s="19">
        <v>0</v>
      </c>
    </row>
    <row r="3387" spans="2:8" x14ac:dyDescent="0.35">
      <c r="B3387" s="19">
        <f>'Client Info'!A3387</f>
        <v>0</v>
      </c>
      <c r="H3387" s="19">
        <v>0</v>
      </c>
    </row>
    <row r="3388" spans="2:8" x14ac:dyDescent="0.35">
      <c r="B3388" s="19">
        <f>'Client Info'!A3388</f>
        <v>0</v>
      </c>
      <c r="H3388" s="19">
        <v>0</v>
      </c>
    </row>
    <row r="3389" spans="2:8" x14ac:dyDescent="0.35">
      <c r="B3389" s="19">
        <f>'Client Info'!A3389</f>
        <v>0</v>
      </c>
      <c r="H3389" s="19">
        <v>0</v>
      </c>
    </row>
    <row r="3390" spans="2:8" x14ac:dyDescent="0.35">
      <c r="B3390" s="19">
        <f>'Client Info'!A3390</f>
        <v>0</v>
      </c>
      <c r="H3390" s="19">
        <v>0</v>
      </c>
    </row>
    <row r="3391" spans="2:8" x14ac:dyDescent="0.35">
      <c r="B3391" s="19">
        <f>'Client Info'!A3391</f>
        <v>0</v>
      </c>
      <c r="H3391" s="19">
        <v>0</v>
      </c>
    </row>
    <row r="3392" spans="2:8" x14ac:dyDescent="0.35">
      <c r="B3392" s="19">
        <f>'Client Info'!A3392</f>
        <v>0</v>
      </c>
      <c r="H3392" s="19">
        <v>0</v>
      </c>
    </row>
    <row r="3393" spans="2:8" x14ac:dyDescent="0.35">
      <c r="B3393" s="19">
        <f>'Client Info'!A3393</f>
        <v>0</v>
      </c>
      <c r="H3393" s="19">
        <v>0</v>
      </c>
    </row>
    <row r="3394" spans="2:8" x14ac:dyDescent="0.35">
      <c r="B3394" s="19">
        <f>'Client Info'!A3394</f>
        <v>0</v>
      </c>
      <c r="H3394" s="19">
        <v>0</v>
      </c>
    </row>
    <row r="3395" spans="2:8" x14ac:dyDescent="0.35">
      <c r="B3395" s="19">
        <f>'Client Info'!A3395</f>
        <v>0</v>
      </c>
      <c r="H3395" s="19">
        <v>0</v>
      </c>
    </row>
    <row r="3396" spans="2:8" x14ac:dyDescent="0.35">
      <c r="B3396" s="19">
        <f>'Client Info'!A3396</f>
        <v>0</v>
      </c>
      <c r="H3396" s="19">
        <v>0</v>
      </c>
    </row>
    <row r="3397" spans="2:8" x14ac:dyDescent="0.35">
      <c r="B3397" s="19">
        <f>'Client Info'!A3397</f>
        <v>0</v>
      </c>
      <c r="H3397" s="19">
        <v>0</v>
      </c>
    </row>
    <row r="3398" spans="2:8" x14ac:dyDescent="0.35">
      <c r="B3398" s="19">
        <f>'Client Info'!A3398</f>
        <v>0</v>
      </c>
      <c r="H3398" s="19">
        <v>0</v>
      </c>
    </row>
    <row r="3399" spans="2:8" x14ac:dyDescent="0.35">
      <c r="B3399" s="19">
        <f>'Client Info'!A3399</f>
        <v>0</v>
      </c>
      <c r="H3399" s="19">
        <v>0</v>
      </c>
    </row>
    <row r="3400" spans="2:8" x14ac:dyDescent="0.35">
      <c r="B3400" s="19">
        <f>'Client Info'!A3400</f>
        <v>0</v>
      </c>
      <c r="H3400" s="19">
        <v>0</v>
      </c>
    </row>
    <row r="3401" spans="2:8" x14ac:dyDescent="0.35">
      <c r="B3401" s="19">
        <f>'Client Info'!A3401</f>
        <v>0</v>
      </c>
      <c r="H3401" s="19">
        <v>0</v>
      </c>
    </row>
    <row r="3402" spans="2:8" x14ac:dyDescent="0.35">
      <c r="B3402" s="19">
        <f>'Client Info'!A3402</f>
        <v>0</v>
      </c>
      <c r="H3402" s="19">
        <v>0</v>
      </c>
    </row>
    <row r="3403" spans="2:8" x14ac:dyDescent="0.35">
      <c r="B3403" s="19">
        <f>'Client Info'!A3403</f>
        <v>0</v>
      </c>
      <c r="H3403" s="19">
        <v>0</v>
      </c>
    </row>
    <row r="3404" spans="2:8" x14ac:dyDescent="0.35">
      <c r="B3404" s="19">
        <f>'Client Info'!A3404</f>
        <v>0</v>
      </c>
      <c r="H3404" s="19">
        <v>0</v>
      </c>
    </row>
    <row r="3405" spans="2:8" x14ac:dyDescent="0.35">
      <c r="B3405" s="19">
        <f>'Client Info'!A3405</f>
        <v>0</v>
      </c>
      <c r="H3405" s="19">
        <v>0</v>
      </c>
    </row>
    <row r="3406" spans="2:8" x14ac:dyDescent="0.35">
      <c r="B3406" s="19">
        <f>'Client Info'!A3406</f>
        <v>0</v>
      </c>
      <c r="H3406" s="19">
        <v>0</v>
      </c>
    </row>
    <row r="3407" spans="2:8" x14ac:dyDescent="0.35">
      <c r="B3407" s="19">
        <f>'Client Info'!A3407</f>
        <v>0</v>
      </c>
      <c r="H3407" s="19">
        <v>0</v>
      </c>
    </row>
    <row r="3408" spans="2:8" x14ac:dyDescent="0.35">
      <c r="B3408" s="19">
        <f>'Client Info'!A3408</f>
        <v>0</v>
      </c>
      <c r="H3408" s="19">
        <v>0</v>
      </c>
    </row>
    <row r="3409" spans="2:8" x14ac:dyDescent="0.35">
      <c r="B3409" s="19">
        <f>'Client Info'!A3409</f>
        <v>0</v>
      </c>
      <c r="H3409" s="19">
        <v>0</v>
      </c>
    </row>
    <row r="3410" spans="2:8" x14ac:dyDescent="0.35">
      <c r="B3410" s="19">
        <f>'Client Info'!A3410</f>
        <v>0</v>
      </c>
      <c r="H3410" s="19">
        <v>0</v>
      </c>
    </row>
    <row r="3411" spans="2:8" x14ac:dyDescent="0.35">
      <c r="B3411" s="19">
        <f>'Client Info'!A3411</f>
        <v>0</v>
      </c>
      <c r="H3411" s="19">
        <v>0</v>
      </c>
    </row>
    <row r="3412" spans="2:8" x14ac:dyDescent="0.35">
      <c r="B3412" s="19">
        <f>'Client Info'!A3412</f>
        <v>0</v>
      </c>
      <c r="H3412" s="19">
        <v>0</v>
      </c>
    </row>
    <row r="3413" spans="2:8" x14ac:dyDescent="0.35">
      <c r="B3413" s="19">
        <f>'Client Info'!A3413</f>
        <v>0</v>
      </c>
      <c r="H3413" s="19">
        <v>0</v>
      </c>
    </row>
    <row r="3414" spans="2:8" x14ac:dyDescent="0.35">
      <c r="B3414" s="19">
        <f>'Client Info'!A3414</f>
        <v>0</v>
      </c>
      <c r="H3414" s="19">
        <v>0</v>
      </c>
    </row>
    <row r="3415" spans="2:8" x14ac:dyDescent="0.35">
      <c r="B3415" s="19">
        <f>'Client Info'!A3415</f>
        <v>0</v>
      </c>
      <c r="H3415" s="19">
        <v>0</v>
      </c>
    </row>
    <row r="3416" spans="2:8" x14ac:dyDescent="0.35">
      <c r="B3416" s="19">
        <f>'Client Info'!A3416</f>
        <v>0</v>
      </c>
      <c r="H3416" s="19">
        <v>0</v>
      </c>
    </row>
    <row r="3417" spans="2:8" x14ac:dyDescent="0.35">
      <c r="B3417" s="19">
        <f>'Client Info'!A3417</f>
        <v>0</v>
      </c>
      <c r="H3417" s="19">
        <v>0</v>
      </c>
    </row>
    <row r="3418" spans="2:8" x14ac:dyDescent="0.35">
      <c r="B3418" s="19">
        <f>'Client Info'!A3418</f>
        <v>0</v>
      </c>
      <c r="H3418" s="19">
        <v>0</v>
      </c>
    </row>
    <row r="3419" spans="2:8" x14ac:dyDescent="0.35">
      <c r="B3419" s="19">
        <f>'Client Info'!A3419</f>
        <v>0</v>
      </c>
      <c r="H3419" s="19">
        <v>0</v>
      </c>
    </row>
    <row r="3420" spans="2:8" x14ac:dyDescent="0.35">
      <c r="B3420" s="19">
        <f>'Client Info'!A3420</f>
        <v>0</v>
      </c>
      <c r="H3420" s="19">
        <v>0</v>
      </c>
    </row>
    <row r="3421" spans="2:8" x14ac:dyDescent="0.35">
      <c r="B3421" s="19">
        <f>'Client Info'!A3421</f>
        <v>0</v>
      </c>
      <c r="H3421" s="19">
        <v>0</v>
      </c>
    </row>
    <row r="3422" spans="2:8" x14ac:dyDescent="0.35">
      <c r="B3422" s="19">
        <f>'Client Info'!A3422</f>
        <v>0</v>
      </c>
      <c r="H3422" s="19">
        <v>0</v>
      </c>
    </row>
    <row r="3423" spans="2:8" x14ac:dyDescent="0.35">
      <c r="B3423" s="19">
        <f>'Client Info'!A3423</f>
        <v>0</v>
      </c>
      <c r="H3423" s="19">
        <v>0</v>
      </c>
    </row>
    <row r="3424" spans="2:8" x14ac:dyDescent="0.35">
      <c r="B3424" s="19">
        <f>'Client Info'!A3424</f>
        <v>0</v>
      </c>
      <c r="H3424" s="19">
        <v>0</v>
      </c>
    </row>
    <row r="3425" spans="2:8" x14ac:dyDescent="0.35">
      <c r="B3425" s="19">
        <f>'Client Info'!A3425</f>
        <v>0</v>
      </c>
      <c r="H3425" s="19">
        <v>0</v>
      </c>
    </row>
    <row r="3426" spans="2:8" x14ac:dyDescent="0.35">
      <c r="B3426" s="19">
        <f>'Client Info'!A3426</f>
        <v>0</v>
      </c>
      <c r="H3426" s="19">
        <v>0</v>
      </c>
    </row>
    <row r="3427" spans="2:8" x14ac:dyDescent="0.35">
      <c r="B3427" s="19">
        <f>'Client Info'!A3427</f>
        <v>0</v>
      </c>
      <c r="H3427" s="19">
        <v>0</v>
      </c>
    </row>
    <row r="3428" spans="2:8" x14ac:dyDescent="0.35">
      <c r="B3428" s="19">
        <f>'Client Info'!A3428</f>
        <v>0</v>
      </c>
      <c r="H3428" s="19">
        <v>0</v>
      </c>
    </row>
    <row r="3429" spans="2:8" x14ac:dyDescent="0.35">
      <c r="B3429" s="19">
        <f>'Client Info'!A3429</f>
        <v>0</v>
      </c>
      <c r="H3429" s="19">
        <v>0</v>
      </c>
    </row>
    <row r="3430" spans="2:8" x14ac:dyDescent="0.35">
      <c r="B3430" s="19">
        <f>'Client Info'!A3430</f>
        <v>0</v>
      </c>
      <c r="H3430" s="19">
        <v>0</v>
      </c>
    </row>
    <row r="3431" spans="2:8" x14ac:dyDescent="0.35">
      <c r="B3431" s="19">
        <f>'Client Info'!A3431</f>
        <v>0</v>
      </c>
      <c r="H3431" s="19">
        <v>0</v>
      </c>
    </row>
    <row r="3432" spans="2:8" x14ac:dyDescent="0.35">
      <c r="B3432" s="19">
        <f>'Client Info'!A3432</f>
        <v>0</v>
      </c>
      <c r="H3432" s="19">
        <v>0</v>
      </c>
    </row>
    <row r="3433" spans="2:8" x14ac:dyDescent="0.35">
      <c r="B3433" s="19">
        <f>'Client Info'!A3433</f>
        <v>0</v>
      </c>
      <c r="H3433" s="19">
        <v>0</v>
      </c>
    </row>
    <row r="3434" spans="2:8" x14ac:dyDescent="0.35">
      <c r="B3434" s="19">
        <f>'Client Info'!A3434</f>
        <v>0</v>
      </c>
      <c r="H3434" s="19">
        <v>0</v>
      </c>
    </row>
    <row r="3435" spans="2:8" x14ac:dyDescent="0.35">
      <c r="B3435" s="19">
        <f>'Client Info'!A3435</f>
        <v>0</v>
      </c>
      <c r="H3435" s="19">
        <v>0</v>
      </c>
    </row>
    <row r="3436" spans="2:8" x14ac:dyDescent="0.35">
      <c r="B3436" s="19">
        <f>'Client Info'!A3436</f>
        <v>0</v>
      </c>
      <c r="H3436" s="19">
        <v>0</v>
      </c>
    </row>
    <row r="3437" spans="2:8" x14ac:dyDescent="0.35">
      <c r="B3437" s="19">
        <f>'Client Info'!A3437</f>
        <v>0</v>
      </c>
      <c r="H3437" s="19">
        <v>0</v>
      </c>
    </row>
    <row r="3438" spans="2:8" x14ac:dyDescent="0.35">
      <c r="B3438" s="19">
        <f>'Client Info'!A3438</f>
        <v>0</v>
      </c>
      <c r="H3438" s="19">
        <v>0</v>
      </c>
    </row>
    <row r="3439" spans="2:8" x14ac:dyDescent="0.35">
      <c r="B3439" s="19">
        <f>'Client Info'!A3439</f>
        <v>0</v>
      </c>
      <c r="H3439" s="19">
        <v>0</v>
      </c>
    </row>
    <row r="3440" spans="2:8" x14ac:dyDescent="0.35">
      <c r="B3440" s="19">
        <f>'Client Info'!A3440</f>
        <v>0</v>
      </c>
      <c r="H3440" s="19">
        <v>0</v>
      </c>
    </row>
    <row r="3441" spans="2:8" x14ac:dyDescent="0.35">
      <c r="B3441" s="19">
        <f>'Client Info'!A3441</f>
        <v>0</v>
      </c>
      <c r="H3441" s="19">
        <v>0</v>
      </c>
    </row>
    <row r="3442" spans="2:8" x14ac:dyDescent="0.35">
      <c r="B3442" s="19">
        <f>'Client Info'!A3442</f>
        <v>0</v>
      </c>
      <c r="H3442" s="19">
        <v>0</v>
      </c>
    </row>
    <row r="3443" spans="2:8" x14ac:dyDescent="0.35">
      <c r="B3443" s="19">
        <f>'Client Info'!A3443</f>
        <v>0</v>
      </c>
      <c r="H3443" s="19">
        <v>0</v>
      </c>
    </row>
    <row r="3444" spans="2:8" x14ac:dyDescent="0.35">
      <c r="B3444" s="19">
        <f>'Client Info'!A3444</f>
        <v>0</v>
      </c>
      <c r="H3444" s="19">
        <v>0</v>
      </c>
    </row>
    <row r="3445" spans="2:8" x14ac:dyDescent="0.35">
      <c r="B3445" s="19">
        <f>'Client Info'!A3445</f>
        <v>0</v>
      </c>
      <c r="H3445" s="19">
        <v>0</v>
      </c>
    </row>
    <row r="3446" spans="2:8" x14ac:dyDescent="0.35">
      <c r="B3446" s="19">
        <f>'Client Info'!A3446</f>
        <v>0</v>
      </c>
      <c r="H3446" s="19">
        <v>0</v>
      </c>
    </row>
    <row r="3447" spans="2:8" x14ac:dyDescent="0.35">
      <c r="B3447" s="19">
        <f>'Client Info'!A3447</f>
        <v>0</v>
      </c>
      <c r="H3447" s="19">
        <v>0</v>
      </c>
    </row>
    <row r="3448" spans="2:8" x14ac:dyDescent="0.35">
      <c r="B3448" s="19">
        <f>'Client Info'!A3448</f>
        <v>0</v>
      </c>
      <c r="H3448" s="19">
        <v>0</v>
      </c>
    </row>
    <row r="3449" spans="2:8" x14ac:dyDescent="0.35">
      <c r="B3449" s="19">
        <f>'Client Info'!A3449</f>
        <v>0</v>
      </c>
      <c r="H3449" s="19">
        <v>0</v>
      </c>
    </row>
    <row r="3450" spans="2:8" x14ac:dyDescent="0.35">
      <c r="B3450" s="19">
        <f>'Client Info'!A3450</f>
        <v>0</v>
      </c>
      <c r="H3450" s="19">
        <v>0</v>
      </c>
    </row>
    <row r="3451" spans="2:8" x14ac:dyDescent="0.35">
      <c r="B3451" s="19">
        <f>'Client Info'!A3451</f>
        <v>0</v>
      </c>
      <c r="H3451" s="19">
        <v>0</v>
      </c>
    </row>
    <row r="3452" spans="2:8" x14ac:dyDescent="0.35">
      <c r="B3452" s="19">
        <f>'Client Info'!A3452</f>
        <v>0</v>
      </c>
      <c r="H3452" s="19">
        <v>0</v>
      </c>
    </row>
    <row r="3453" spans="2:8" x14ac:dyDescent="0.35">
      <c r="B3453" s="19">
        <f>'Client Info'!A3453</f>
        <v>0</v>
      </c>
      <c r="H3453" s="19">
        <v>0</v>
      </c>
    </row>
    <row r="3454" spans="2:8" x14ac:dyDescent="0.35">
      <c r="B3454" s="19">
        <f>'Client Info'!A3454</f>
        <v>0</v>
      </c>
      <c r="H3454" s="19">
        <v>0</v>
      </c>
    </row>
    <row r="3455" spans="2:8" x14ac:dyDescent="0.35">
      <c r="B3455" s="19">
        <f>'Client Info'!A3455</f>
        <v>0</v>
      </c>
      <c r="H3455" s="19">
        <v>0</v>
      </c>
    </row>
    <row r="3456" spans="2:8" x14ac:dyDescent="0.35">
      <c r="B3456" s="19">
        <f>'Client Info'!A3456</f>
        <v>0</v>
      </c>
      <c r="H3456" s="19">
        <v>0</v>
      </c>
    </row>
    <row r="3457" spans="2:8" x14ac:dyDescent="0.35">
      <c r="B3457" s="19">
        <f>'Client Info'!A3457</f>
        <v>0</v>
      </c>
      <c r="H3457" s="19">
        <v>0</v>
      </c>
    </row>
    <row r="3458" spans="2:8" x14ac:dyDescent="0.35">
      <c r="B3458" s="19">
        <f>'Client Info'!A3458</f>
        <v>0</v>
      </c>
      <c r="H3458" s="19">
        <v>0</v>
      </c>
    </row>
    <row r="3459" spans="2:8" x14ac:dyDescent="0.35">
      <c r="B3459" s="19">
        <f>'Client Info'!A3459</f>
        <v>0</v>
      </c>
      <c r="H3459" s="19">
        <v>0</v>
      </c>
    </row>
    <row r="3460" spans="2:8" x14ac:dyDescent="0.35">
      <c r="B3460" s="19">
        <f>'Client Info'!A3460</f>
        <v>0</v>
      </c>
      <c r="H3460" s="19">
        <v>0</v>
      </c>
    </row>
    <row r="3461" spans="2:8" x14ac:dyDescent="0.35">
      <c r="B3461" s="19">
        <f>'Client Info'!A3461</f>
        <v>0</v>
      </c>
      <c r="H3461" s="19">
        <v>0</v>
      </c>
    </row>
    <row r="3462" spans="2:8" x14ac:dyDescent="0.35">
      <c r="B3462" s="19">
        <f>'Client Info'!A3462</f>
        <v>0</v>
      </c>
      <c r="H3462" s="19">
        <v>0</v>
      </c>
    </row>
    <row r="3463" spans="2:8" x14ac:dyDescent="0.35">
      <c r="B3463" s="19">
        <f>'Client Info'!A3463</f>
        <v>0</v>
      </c>
      <c r="H3463" s="19">
        <v>0</v>
      </c>
    </row>
    <row r="3464" spans="2:8" x14ac:dyDescent="0.35">
      <c r="B3464" s="19">
        <f>'Client Info'!A3464</f>
        <v>0</v>
      </c>
      <c r="H3464" s="19">
        <v>0</v>
      </c>
    </row>
    <row r="3465" spans="2:8" x14ac:dyDescent="0.35">
      <c r="B3465" s="19">
        <f>'Client Info'!A3465</f>
        <v>0</v>
      </c>
      <c r="H3465" s="19">
        <v>0</v>
      </c>
    </row>
    <row r="3466" spans="2:8" x14ac:dyDescent="0.35">
      <c r="B3466" s="19">
        <f>'Client Info'!A3466</f>
        <v>0</v>
      </c>
      <c r="H3466" s="19">
        <v>0</v>
      </c>
    </row>
    <row r="3467" spans="2:8" x14ac:dyDescent="0.35">
      <c r="B3467" s="19">
        <f>'Client Info'!A3467</f>
        <v>0</v>
      </c>
      <c r="H3467" s="19">
        <v>0</v>
      </c>
    </row>
    <row r="3468" spans="2:8" x14ac:dyDescent="0.35">
      <c r="B3468" s="19">
        <f>'Client Info'!A3468</f>
        <v>0</v>
      </c>
      <c r="H3468" s="19">
        <v>0</v>
      </c>
    </row>
    <row r="3469" spans="2:8" x14ac:dyDescent="0.35">
      <c r="B3469" s="19">
        <f>'Client Info'!A3469</f>
        <v>0</v>
      </c>
      <c r="H3469" s="19">
        <v>0</v>
      </c>
    </row>
    <row r="3470" spans="2:8" x14ac:dyDescent="0.35">
      <c r="B3470" s="19">
        <f>'Client Info'!A3470</f>
        <v>0</v>
      </c>
      <c r="H3470" s="19">
        <v>0</v>
      </c>
    </row>
    <row r="3471" spans="2:8" x14ac:dyDescent="0.35">
      <c r="B3471" s="19">
        <f>'Client Info'!A3471</f>
        <v>0</v>
      </c>
      <c r="H3471" s="19">
        <v>0</v>
      </c>
    </row>
    <row r="3472" spans="2:8" x14ac:dyDescent="0.35">
      <c r="B3472" s="19">
        <f>'Client Info'!A3472</f>
        <v>0</v>
      </c>
      <c r="H3472" s="19">
        <v>0</v>
      </c>
    </row>
    <row r="3473" spans="2:8" x14ac:dyDescent="0.35">
      <c r="B3473" s="19">
        <f>'Client Info'!A3473</f>
        <v>0</v>
      </c>
      <c r="H3473" s="19">
        <v>0</v>
      </c>
    </row>
    <row r="3474" spans="2:8" x14ac:dyDescent="0.35">
      <c r="B3474" s="19">
        <f>'Client Info'!A3474</f>
        <v>0</v>
      </c>
      <c r="H3474" s="19">
        <v>0</v>
      </c>
    </row>
    <row r="3475" spans="2:8" x14ac:dyDescent="0.35">
      <c r="B3475" s="19">
        <f>'Client Info'!A3475</f>
        <v>0</v>
      </c>
      <c r="H3475" s="19">
        <v>0</v>
      </c>
    </row>
    <row r="3476" spans="2:8" x14ac:dyDescent="0.35">
      <c r="B3476" s="19">
        <f>'Client Info'!A3476</f>
        <v>0</v>
      </c>
      <c r="H3476" s="19">
        <v>0</v>
      </c>
    </row>
    <row r="3477" spans="2:8" x14ac:dyDescent="0.35">
      <c r="B3477" s="19">
        <f>'Client Info'!A3477</f>
        <v>0</v>
      </c>
      <c r="H3477" s="19">
        <v>0</v>
      </c>
    </row>
    <row r="3478" spans="2:8" x14ac:dyDescent="0.35">
      <c r="B3478" s="19">
        <f>'Client Info'!A3478</f>
        <v>0</v>
      </c>
      <c r="H3478" s="19">
        <v>0</v>
      </c>
    </row>
    <row r="3479" spans="2:8" x14ac:dyDescent="0.35">
      <c r="B3479" s="19">
        <f>'Client Info'!A3479</f>
        <v>0</v>
      </c>
      <c r="H3479" s="19">
        <v>0</v>
      </c>
    </row>
    <row r="3480" spans="2:8" x14ac:dyDescent="0.35">
      <c r="B3480" s="19">
        <f>'Client Info'!A3480</f>
        <v>0</v>
      </c>
      <c r="H3480" s="19">
        <v>0</v>
      </c>
    </row>
    <row r="3481" spans="2:8" x14ac:dyDescent="0.35">
      <c r="B3481" s="19">
        <f>'Client Info'!A3481</f>
        <v>0</v>
      </c>
      <c r="H3481" s="19">
        <v>0</v>
      </c>
    </row>
    <row r="3482" spans="2:8" x14ac:dyDescent="0.35">
      <c r="B3482" s="19">
        <f>'Client Info'!A3482</f>
        <v>0</v>
      </c>
      <c r="H3482" s="19">
        <v>0</v>
      </c>
    </row>
    <row r="3483" spans="2:8" x14ac:dyDescent="0.35">
      <c r="B3483" s="19">
        <f>'Client Info'!A3483</f>
        <v>0</v>
      </c>
      <c r="H3483" s="19">
        <v>0</v>
      </c>
    </row>
    <row r="3484" spans="2:8" x14ac:dyDescent="0.35">
      <c r="B3484" s="19">
        <f>'Client Info'!A3484</f>
        <v>0</v>
      </c>
      <c r="H3484" s="19">
        <v>0</v>
      </c>
    </row>
    <row r="3485" spans="2:8" x14ac:dyDescent="0.35">
      <c r="B3485" s="19">
        <f>'Client Info'!A3485</f>
        <v>0</v>
      </c>
      <c r="H3485" s="19">
        <v>0</v>
      </c>
    </row>
    <row r="3486" spans="2:8" x14ac:dyDescent="0.35">
      <c r="B3486" s="19">
        <f>'Client Info'!A3486</f>
        <v>0</v>
      </c>
      <c r="H3486" s="19">
        <v>0</v>
      </c>
    </row>
    <row r="3487" spans="2:8" x14ac:dyDescent="0.35">
      <c r="B3487" s="19">
        <f>'Client Info'!A3487</f>
        <v>0</v>
      </c>
      <c r="H3487" s="19">
        <v>0</v>
      </c>
    </row>
    <row r="3488" spans="2:8" x14ac:dyDescent="0.35">
      <c r="B3488" s="19">
        <f>'Client Info'!A3488</f>
        <v>0</v>
      </c>
      <c r="H3488" s="19">
        <v>0</v>
      </c>
    </row>
    <row r="3489" spans="2:8" x14ac:dyDescent="0.35">
      <c r="B3489" s="19">
        <f>'Client Info'!A3489</f>
        <v>0</v>
      </c>
      <c r="H3489" s="19">
        <v>0</v>
      </c>
    </row>
    <row r="3490" spans="2:8" x14ac:dyDescent="0.35">
      <c r="B3490" s="19">
        <f>'Client Info'!A3490</f>
        <v>0</v>
      </c>
      <c r="H3490" s="19">
        <v>0</v>
      </c>
    </row>
    <row r="3491" spans="2:8" x14ac:dyDescent="0.35">
      <c r="B3491" s="19">
        <f>'Client Info'!A3491</f>
        <v>0</v>
      </c>
      <c r="H3491" s="19">
        <v>0</v>
      </c>
    </row>
    <row r="3492" spans="2:8" x14ac:dyDescent="0.35">
      <c r="B3492" s="19">
        <f>'Client Info'!A3492</f>
        <v>0</v>
      </c>
      <c r="H3492" s="19">
        <v>0</v>
      </c>
    </row>
    <row r="3493" spans="2:8" x14ac:dyDescent="0.35">
      <c r="B3493" s="19">
        <f>'Client Info'!A3493</f>
        <v>0</v>
      </c>
      <c r="H3493" s="19">
        <v>0</v>
      </c>
    </row>
    <row r="3494" spans="2:8" x14ac:dyDescent="0.35">
      <c r="B3494" s="19">
        <f>'Client Info'!A3494</f>
        <v>0</v>
      </c>
      <c r="H3494" s="19">
        <v>0</v>
      </c>
    </row>
    <row r="3495" spans="2:8" x14ac:dyDescent="0.35">
      <c r="B3495" s="19">
        <f>'Client Info'!A3495</f>
        <v>0</v>
      </c>
      <c r="H3495" s="19">
        <v>0</v>
      </c>
    </row>
    <row r="3496" spans="2:8" x14ac:dyDescent="0.35">
      <c r="B3496" s="19">
        <f>'Client Info'!A3496</f>
        <v>0</v>
      </c>
      <c r="H3496" s="19">
        <v>0</v>
      </c>
    </row>
    <row r="3497" spans="2:8" x14ac:dyDescent="0.35">
      <c r="B3497" s="19">
        <f>'Client Info'!A3497</f>
        <v>0</v>
      </c>
      <c r="H3497" s="19">
        <v>0</v>
      </c>
    </row>
    <row r="3498" spans="2:8" x14ac:dyDescent="0.35">
      <c r="B3498" s="19">
        <f>'Client Info'!A3498</f>
        <v>0</v>
      </c>
      <c r="H3498" s="19">
        <v>0</v>
      </c>
    </row>
    <row r="3499" spans="2:8" x14ac:dyDescent="0.35">
      <c r="B3499" s="19">
        <f>'Client Info'!A3499</f>
        <v>0</v>
      </c>
      <c r="H3499" s="19">
        <v>0</v>
      </c>
    </row>
    <row r="3500" spans="2:8" x14ac:dyDescent="0.35">
      <c r="B3500" s="19">
        <f>'Client Info'!A3500</f>
        <v>0</v>
      </c>
      <c r="H3500" s="19">
        <v>0</v>
      </c>
    </row>
    <row r="3501" spans="2:8" x14ac:dyDescent="0.35">
      <c r="B3501" s="19">
        <f>'Client Info'!A3501</f>
        <v>0</v>
      </c>
      <c r="H3501" s="19">
        <v>0</v>
      </c>
    </row>
    <row r="3502" spans="2:8" x14ac:dyDescent="0.35">
      <c r="B3502" s="19">
        <f>'Client Info'!A3502</f>
        <v>0</v>
      </c>
      <c r="H3502" s="19">
        <v>0</v>
      </c>
    </row>
    <row r="3503" spans="2:8" x14ac:dyDescent="0.35">
      <c r="B3503" s="19">
        <f>'Client Info'!A3503</f>
        <v>0</v>
      </c>
      <c r="H3503" s="19">
        <v>0</v>
      </c>
    </row>
    <row r="3504" spans="2:8" x14ac:dyDescent="0.35">
      <c r="B3504" s="19">
        <f>'Client Info'!A3504</f>
        <v>0</v>
      </c>
      <c r="H3504" s="19">
        <v>0</v>
      </c>
    </row>
    <row r="3505" spans="2:8" x14ac:dyDescent="0.35">
      <c r="B3505" s="19">
        <f>'Client Info'!A3505</f>
        <v>0</v>
      </c>
      <c r="H3505" s="19">
        <v>0</v>
      </c>
    </row>
    <row r="3506" spans="2:8" x14ac:dyDescent="0.35">
      <c r="B3506" s="19">
        <f>'Client Info'!A3506</f>
        <v>0</v>
      </c>
      <c r="H3506" s="19">
        <v>0</v>
      </c>
    </row>
    <row r="3507" spans="2:8" x14ac:dyDescent="0.35">
      <c r="B3507" s="19">
        <f>'Client Info'!A3507</f>
        <v>0</v>
      </c>
      <c r="H3507" s="19">
        <v>0</v>
      </c>
    </row>
    <row r="3508" spans="2:8" x14ac:dyDescent="0.35">
      <c r="B3508" s="19">
        <f>'Client Info'!A3508</f>
        <v>0</v>
      </c>
      <c r="H3508" s="19">
        <v>0</v>
      </c>
    </row>
    <row r="3509" spans="2:8" x14ac:dyDescent="0.35">
      <c r="B3509" s="19">
        <f>'Client Info'!A3509</f>
        <v>0</v>
      </c>
      <c r="H3509" s="19">
        <v>0</v>
      </c>
    </row>
    <row r="3510" spans="2:8" x14ac:dyDescent="0.35">
      <c r="B3510" s="19">
        <f>'Client Info'!A3510</f>
        <v>0</v>
      </c>
      <c r="H3510" s="19">
        <v>0</v>
      </c>
    </row>
    <row r="3511" spans="2:8" x14ac:dyDescent="0.35">
      <c r="B3511" s="19">
        <f>'Client Info'!A3511</f>
        <v>0</v>
      </c>
      <c r="H3511" s="19">
        <v>0</v>
      </c>
    </row>
    <row r="3512" spans="2:8" x14ac:dyDescent="0.35">
      <c r="B3512" s="19">
        <f>'Client Info'!A3512</f>
        <v>0</v>
      </c>
      <c r="H3512" s="19">
        <v>0</v>
      </c>
    </row>
    <row r="3513" spans="2:8" x14ac:dyDescent="0.35">
      <c r="B3513" s="19">
        <f>'Client Info'!A3513</f>
        <v>0</v>
      </c>
      <c r="H3513" s="19">
        <v>0</v>
      </c>
    </row>
    <row r="3514" spans="2:8" x14ac:dyDescent="0.35">
      <c r="B3514" s="19">
        <f>'Client Info'!A3514</f>
        <v>0</v>
      </c>
      <c r="H3514" s="19">
        <v>0</v>
      </c>
    </row>
    <row r="3515" spans="2:8" x14ac:dyDescent="0.35">
      <c r="B3515" s="19">
        <f>'Client Info'!A3515</f>
        <v>0</v>
      </c>
      <c r="H3515" s="19">
        <v>0</v>
      </c>
    </row>
    <row r="3516" spans="2:8" x14ac:dyDescent="0.35">
      <c r="B3516" s="19">
        <f>'Client Info'!A3516</f>
        <v>0</v>
      </c>
      <c r="H3516" s="19">
        <v>0</v>
      </c>
    </row>
    <row r="3517" spans="2:8" x14ac:dyDescent="0.35">
      <c r="B3517" s="19">
        <f>'Client Info'!A3517</f>
        <v>0</v>
      </c>
      <c r="H3517" s="19">
        <v>0</v>
      </c>
    </row>
    <row r="3518" spans="2:8" x14ac:dyDescent="0.35">
      <c r="B3518" s="19">
        <f>'Client Info'!A3518</f>
        <v>0</v>
      </c>
      <c r="H3518" s="19">
        <v>0</v>
      </c>
    </row>
    <row r="3519" spans="2:8" x14ac:dyDescent="0.35">
      <c r="B3519" s="19">
        <f>'Client Info'!A3519</f>
        <v>0</v>
      </c>
      <c r="H3519" s="19">
        <v>0</v>
      </c>
    </row>
    <row r="3520" spans="2:8" x14ac:dyDescent="0.35">
      <c r="B3520" s="19">
        <f>'Client Info'!A3520</f>
        <v>0</v>
      </c>
      <c r="H3520" s="19">
        <v>0</v>
      </c>
    </row>
    <row r="3521" spans="2:8" x14ac:dyDescent="0.35">
      <c r="B3521" s="19">
        <f>'Client Info'!A3521</f>
        <v>0</v>
      </c>
      <c r="H3521" s="19">
        <v>0</v>
      </c>
    </row>
    <row r="3522" spans="2:8" x14ac:dyDescent="0.35">
      <c r="B3522" s="19">
        <f>'Client Info'!A3522</f>
        <v>0</v>
      </c>
      <c r="H3522" s="19">
        <v>0</v>
      </c>
    </row>
    <row r="3523" spans="2:8" x14ac:dyDescent="0.35">
      <c r="B3523" s="19">
        <f>'Client Info'!A3523</f>
        <v>0</v>
      </c>
      <c r="H3523" s="19">
        <v>0</v>
      </c>
    </row>
    <row r="3524" spans="2:8" x14ac:dyDescent="0.35">
      <c r="B3524" s="19">
        <f>'Client Info'!A3524</f>
        <v>0</v>
      </c>
      <c r="H3524" s="19">
        <v>0</v>
      </c>
    </row>
    <row r="3525" spans="2:8" x14ac:dyDescent="0.35">
      <c r="B3525" s="19">
        <f>'Client Info'!A3525</f>
        <v>0</v>
      </c>
      <c r="H3525" s="19">
        <v>0</v>
      </c>
    </row>
    <row r="3526" spans="2:8" x14ac:dyDescent="0.35">
      <c r="B3526" s="19">
        <f>'Client Info'!A3526</f>
        <v>0</v>
      </c>
      <c r="H3526" s="19">
        <v>0</v>
      </c>
    </row>
    <row r="3527" spans="2:8" x14ac:dyDescent="0.35">
      <c r="B3527" s="19">
        <f>'Client Info'!A3527</f>
        <v>0</v>
      </c>
      <c r="H3527" s="19">
        <v>0</v>
      </c>
    </row>
    <row r="3528" spans="2:8" x14ac:dyDescent="0.35">
      <c r="B3528" s="19">
        <f>'Client Info'!A3528</f>
        <v>0</v>
      </c>
      <c r="H3528" s="19">
        <v>0</v>
      </c>
    </row>
    <row r="3529" spans="2:8" x14ac:dyDescent="0.35">
      <c r="B3529" s="19">
        <f>'Client Info'!A3529</f>
        <v>0</v>
      </c>
      <c r="H3529" s="19">
        <v>0</v>
      </c>
    </row>
    <row r="3530" spans="2:8" x14ac:dyDescent="0.35">
      <c r="B3530" s="19">
        <f>'Client Info'!A3530</f>
        <v>0</v>
      </c>
      <c r="H3530" s="19">
        <v>0</v>
      </c>
    </row>
    <row r="3531" spans="2:8" x14ac:dyDescent="0.35">
      <c r="B3531" s="19">
        <f>'Client Info'!A3531</f>
        <v>0</v>
      </c>
      <c r="H3531" s="19">
        <v>0</v>
      </c>
    </row>
    <row r="3532" spans="2:8" x14ac:dyDescent="0.35">
      <c r="B3532" s="19">
        <f>'Client Info'!A3532</f>
        <v>0</v>
      </c>
      <c r="H3532" s="19">
        <v>0</v>
      </c>
    </row>
    <row r="3533" spans="2:8" x14ac:dyDescent="0.35">
      <c r="B3533" s="19">
        <f>'Client Info'!A3533</f>
        <v>0</v>
      </c>
      <c r="H3533" s="19">
        <v>0</v>
      </c>
    </row>
    <row r="3534" spans="2:8" x14ac:dyDescent="0.35">
      <c r="B3534" s="19">
        <f>'Client Info'!A3534</f>
        <v>0</v>
      </c>
      <c r="H3534" s="19">
        <v>0</v>
      </c>
    </row>
    <row r="3535" spans="2:8" x14ac:dyDescent="0.35">
      <c r="B3535" s="19">
        <f>'Client Info'!A3535</f>
        <v>0</v>
      </c>
      <c r="H3535" s="19">
        <v>0</v>
      </c>
    </row>
    <row r="3536" spans="2:8" x14ac:dyDescent="0.35">
      <c r="B3536" s="19">
        <f>'Client Info'!A3536</f>
        <v>0</v>
      </c>
      <c r="H3536" s="19">
        <v>0</v>
      </c>
    </row>
    <row r="3537" spans="2:8" x14ac:dyDescent="0.35">
      <c r="B3537" s="19">
        <f>'Client Info'!A3537</f>
        <v>0</v>
      </c>
      <c r="H3537" s="19">
        <v>0</v>
      </c>
    </row>
    <row r="3538" spans="2:8" x14ac:dyDescent="0.35">
      <c r="B3538" s="19">
        <f>'Client Info'!A3538</f>
        <v>0</v>
      </c>
      <c r="H3538" s="19">
        <v>0</v>
      </c>
    </row>
    <row r="3539" spans="2:8" x14ac:dyDescent="0.35">
      <c r="B3539" s="19">
        <f>'Client Info'!A3539</f>
        <v>0</v>
      </c>
      <c r="H3539" s="19">
        <v>0</v>
      </c>
    </row>
    <row r="3540" spans="2:8" x14ac:dyDescent="0.35">
      <c r="B3540" s="19">
        <f>'Client Info'!A3540</f>
        <v>0</v>
      </c>
      <c r="H3540" s="19">
        <v>0</v>
      </c>
    </row>
    <row r="3541" spans="2:8" x14ac:dyDescent="0.35">
      <c r="B3541" s="19">
        <f>'Client Info'!A3541</f>
        <v>0</v>
      </c>
      <c r="H3541" s="19">
        <v>0</v>
      </c>
    </row>
    <row r="3542" spans="2:8" x14ac:dyDescent="0.35">
      <c r="B3542" s="19">
        <f>'Client Info'!A3542</f>
        <v>0</v>
      </c>
      <c r="H3542" s="19">
        <v>0</v>
      </c>
    </row>
    <row r="3543" spans="2:8" x14ac:dyDescent="0.35">
      <c r="B3543" s="19">
        <f>'Client Info'!A3543</f>
        <v>0</v>
      </c>
      <c r="H3543" s="19">
        <v>0</v>
      </c>
    </row>
    <row r="3544" spans="2:8" x14ac:dyDescent="0.35">
      <c r="B3544" s="19">
        <f>'Client Info'!A3544</f>
        <v>0</v>
      </c>
      <c r="H3544" s="19">
        <v>0</v>
      </c>
    </row>
    <row r="3545" spans="2:8" x14ac:dyDescent="0.35">
      <c r="B3545" s="19">
        <f>'Client Info'!A3545</f>
        <v>0</v>
      </c>
      <c r="H3545" s="19">
        <v>0</v>
      </c>
    </row>
    <row r="3546" spans="2:8" x14ac:dyDescent="0.35">
      <c r="B3546" s="19">
        <f>'Client Info'!A3546</f>
        <v>0</v>
      </c>
      <c r="H3546" s="19">
        <v>0</v>
      </c>
    </row>
    <row r="3547" spans="2:8" x14ac:dyDescent="0.35">
      <c r="B3547" s="19">
        <f>'Client Info'!A3547</f>
        <v>0</v>
      </c>
      <c r="H3547" s="19">
        <v>0</v>
      </c>
    </row>
    <row r="3548" spans="2:8" x14ac:dyDescent="0.35">
      <c r="B3548" s="19">
        <f>'Client Info'!A3548</f>
        <v>0</v>
      </c>
      <c r="H3548" s="19">
        <v>0</v>
      </c>
    </row>
    <row r="3549" spans="2:8" x14ac:dyDescent="0.35">
      <c r="B3549" s="19">
        <f>'Client Info'!A3549</f>
        <v>0</v>
      </c>
      <c r="H3549" s="19">
        <v>0</v>
      </c>
    </row>
    <row r="3550" spans="2:8" x14ac:dyDescent="0.35">
      <c r="B3550" s="19">
        <f>'Client Info'!A3550</f>
        <v>0</v>
      </c>
      <c r="H3550" s="19">
        <v>0</v>
      </c>
    </row>
    <row r="3551" spans="2:8" x14ac:dyDescent="0.35">
      <c r="B3551" s="19">
        <f>'Client Info'!A3551</f>
        <v>0</v>
      </c>
      <c r="H3551" s="19">
        <v>0</v>
      </c>
    </row>
    <row r="3552" spans="2:8" x14ac:dyDescent="0.35">
      <c r="B3552" s="19">
        <f>'Client Info'!A3552</f>
        <v>0</v>
      </c>
      <c r="H3552" s="19">
        <v>0</v>
      </c>
    </row>
    <row r="3553" spans="2:8" x14ac:dyDescent="0.35">
      <c r="B3553" s="19">
        <f>'Client Info'!A3553</f>
        <v>0</v>
      </c>
      <c r="H3553" s="19">
        <v>0</v>
      </c>
    </row>
    <row r="3554" spans="2:8" x14ac:dyDescent="0.35">
      <c r="B3554" s="19">
        <f>'Client Info'!A3554</f>
        <v>0</v>
      </c>
      <c r="H3554" s="19">
        <v>0</v>
      </c>
    </row>
    <row r="3555" spans="2:8" x14ac:dyDescent="0.35">
      <c r="B3555" s="19">
        <f>'Client Info'!A3555</f>
        <v>0</v>
      </c>
      <c r="H3555" s="19">
        <v>0</v>
      </c>
    </row>
    <row r="3556" spans="2:8" x14ac:dyDescent="0.35">
      <c r="B3556" s="19">
        <f>'Client Info'!A3556</f>
        <v>0</v>
      </c>
      <c r="H3556" s="19">
        <v>0</v>
      </c>
    </row>
    <row r="3557" spans="2:8" x14ac:dyDescent="0.35">
      <c r="B3557" s="19">
        <f>'Client Info'!A3557</f>
        <v>0</v>
      </c>
      <c r="H3557" s="19">
        <v>0</v>
      </c>
    </row>
    <row r="3558" spans="2:8" x14ac:dyDescent="0.35">
      <c r="B3558" s="19">
        <f>'Client Info'!A3558</f>
        <v>0</v>
      </c>
      <c r="H3558" s="19">
        <v>0</v>
      </c>
    </row>
    <row r="3559" spans="2:8" x14ac:dyDescent="0.35">
      <c r="B3559" s="19">
        <f>'Client Info'!A3559</f>
        <v>0</v>
      </c>
      <c r="H3559" s="19">
        <v>0</v>
      </c>
    </row>
    <row r="3560" spans="2:8" x14ac:dyDescent="0.35">
      <c r="B3560" s="19">
        <f>'Client Info'!A3560</f>
        <v>0</v>
      </c>
      <c r="H3560" s="19">
        <v>0</v>
      </c>
    </row>
    <row r="3561" spans="2:8" x14ac:dyDescent="0.35">
      <c r="B3561" s="19">
        <f>'Client Info'!A3561</f>
        <v>0</v>
      </c>
      <c r="H3561" s="19">
        <v>0</v>
      </c>
    </row>
    <row r="3562" spans="2:8" x14ac:dyDescent="0.35">
      <c r="B3562" s="19">
        <f>'Client Info'!A3562</f>
        <v>0</v>
      </c>
      <c r="H3562" s="19">
        <v>0</v>
      </c>
    </row>
    <row r="3563" spans="2:8" x14ac:dyDescent="0.35">
      <c r="B3563" s="19">
        <f>'Client Info'!A3563</f>
        <v>0</v>
      </c>
      <c r="H3563" s="19">
        <v>0</v>
      </c>
    </row>
    <row r="3564" spans="2:8" x14ac:dyDescent="0.35">
      <c r="B3564" s="19">
        <f>'Client Info'!A3564</f>
        <v>0</v>
      </c>
      <c r="H3564" s="19">
        <v>0</v>
      </c>
    </row>
    <row r="3565" spans="2:8" x14ac:dyDescent="0.35">
      <c r="B3565" s="19">
        <f>'Client Info'!A3565</f>
        <v>0</v>
      </c>
      <c r="H3565" s="19">
        <v>0</v>
      </c>
    </row>
    <row r="3566" spans="2:8" x14ac:dyDescent="0.35">
      <c r="B3566" s="19">
        <f>'Client Info'!A3566</f>
        <v>0</v>
      </c>
      <c r="H3566" s="19">
        <v>0</v>
      </c>
    </row>
    <row r="3567" spans="2:8" x14ac:dyDescent="0.35">
      <c r="B3567" s="19">
        <f>'Client Info'!A3567</f>
        <v>0</v>
      </c>
      <c r="H3567" s="19">
        <v>0</v>
      </c>
    </row>
    <row r="3568" spans="2:8" x14ac:dyDescent="0.35">
      <c r="B3568" s="19">
        <f>'Client Info'!A3568</f>
        <v>0</v>
      </c>
      <c r="H3568" s="19">
        <v>0</v>
      </c>
    </row>
    <row r="3569" spans="2:8" x14ac:dyDescent="0.35">
      <c r="B3569" s="19">
        <f>'Client Info'!A3569</f>
        <v>0</v>
      </c>
      <c r="H3569" s="19">
        <v>0</v>
      </c>
    </row>
    <row r="3570" spans="2:8" x14ac:dyDescent="0.35">
      <c r="B3570" s="19">
        <f>'Client Info'!A3570</f>
        <v>0</v>
      </c>
      <c r="H3570" s="19">
        <v>0</v>
      </c>
    </row>
    <row r="3571" spans="2:8" x14ac:dyDescent="0.35">
      <c r="B3571" s="19">
        <f>'Client Info'!A3571</f>
        <v>0</v>
      </c>
      <c r="H3571" s="19">
        <v>0</v>
      </c>
    </row>
    <row r="3572" spans="2:8" x14ac:dyDescent="0.35">
      <c r="B3572" s="19">
        <f>'Client Info'!A3572</f>
        <v>0</v>
      </c>
      <c r="H3572" s="19">
        <v>0</v>
      </c>
    </row>
    <row r="3573" spans="2:8" x14ac:dyDescent="0.35">
      <c r="B3573" s="19">
        <f>'Client Info'!A3573</f>
        <v>0</v>
      </c>
      <c r="H3573" s="19">
        <v>0</v>
      </c>
    </row>
    <row r="3574" spans="2:8" x14ac:dyDescent="0.35">
      <c r="B3574" s="19">
        <f>'Client Info'!A3574</f>
        <v>0</v>
      </c>
      <c r="H3574" s="19">
        <v>0</v>
      </c>
    </row>
    <row r="3575" spans="2:8" x14ac:dyDescent="0.35">
      <c r="B3575" s="19">
        <f>'Client Info'!A3575</f>
        <v>0</v>
      </c>
      <c r="H3575" s="19">
        <v>0</v>
      </c>
    </row>
    <row r="3576" spans="2:8" x14ac:dyDescent="0.35">
      <c r="B3576" s="19">
        <f>'Client Info'!A3576</f>
        <v>0</v>
      </c>
      <c r="H3576" s="19">
        <v>0</v>
      </c>
    </row>
    <row r="3577" spans="2:8" x14ac:dyDescent="0.35">
      <c r="B3577" s="19">
        <f>'Client Info'!A3577</f>
        <v>0</v>
      </c>
      <c r="H3577" s="19">
        <v>0</v>
      </c>
    </row>
    <row r="3578" spans="2:8" x14ac:dyDescent="0.35">
      <c r="B3578" s="19">
        <f>'Client Info'!A3578</f>
        <v>0</v>
      </c>
      <c r="H3578" s="19">
        <v>0</v>
      </c>
    </row>
    <row r="3579" spans="2:8" x14ac:dyDescent="0.35">
      <c r="B3579" s="19">
        <f>'Client Info'!A3579</f>
        <v>0</v>
      </c>
      <c r="H3579" s="19">
        <v>0</v>
      </c>
    </row>
    <row r="3580" spans="2:8" x14ac:dyDescent="0.35">
      <c r="B3580" s="19">
        <f>'Client Info'!A3580</f>
        <v>0</v>
      </c>
      <c r="H3580" s="19">
        <v>0</v>
      </c>
    </row>
    <row r="3581" spans="2:8" x14ac:dyDescent="0.35">
      <c r="B3581" s="19">
        <f>'Client Info'!A3581</f>
        <v>0</v>
      </c>
      <c r="H3581" s="19">
        <v>0</v>
      </c>
    </row>
    <row r="3582" spans="2:8" x14ac:dyDescent="0.35">
      <c r="B3582" s="19">
        <f>'Client Info'!A3582</f>
        <v>0</v>
      </c>
      <c r="H3582" s="19">
        <v>0</v>
      </c>
    </row>
    <row r="3583" spans="2:8" x14ac:dyDescent="0.35">
      <c r="B3583" s="19">
        <f>'Client Info'!A3583</f>
        <v>0</v>
      </c>
      <c r="H3583" s="19">
        <v>0</v>
      </c>
    </row>
    <row r="3584" spans="2:8" x14ac:dyDescent="0.35">
      <c r="B3584" s="19">
        <f>'Client Info'!A3584</f>
        <v>0</v>
      </c>
      <c r="H3584" s="19">
        <v>0</v>
      </c>
    </row>
    <row r="3585" spans="2:8" x14ac:dyDescent="0.35">
      <c r="B3585" s="19">
        <f>'Client Info'!A3585</f>
        <v>0</v>
      </c>
      <c r="H3585" s="19">
        <v>0</v>
      </c>
    </row>
    <row r="3586" spans="2:8" x14ac:dyDescent="0.35">
      <c r="B3586" s="19">
        <f>'Client Info'!A3586</f>
        <v>0</v>
      </c>
      <c r="H3586" s="19">
        <v>0</v>
      </c>
    </row>
    <row r="3587" spans="2:8" x14ac:dyDescent="0.35">
      <c r="B3587" s="19">
        <f>'Client Info'!A3587</f>
        <v>0</v>
      </c>
      <c r="H3587" s="19">
        <v>0</v>
      </c>
    </row>
    <row r="3588" spans="2:8" x14ac:dyDescent="0.35">
      <c r="B3588" s="19">
        <f>'Client Info'!A3588</f>
        <v>0</v>
      </c>
      <c r="H3588" s="19">
        <v>0</v>
      </c>
    </row>
    <row r="3589" spans="2:8" x14ac:dyDescent="0.35">
      <c r="B3589" s="19">
        <f>'Client Info'!A3589</f>
        <v>0</v>
      </c>
      <c r="H3589" s="19">
        <v>0</v>
      </c>
    </row>
    <row r="3590" spans="2:8" x14ac:dyDescent="0.35">
      <c r="B3590" s="19">
        <f>'Client Info'!A3590</f>
        <v>0</v>
      </c>
      <c r="H3590" s="19">
        <v>0</v>
      </c>
    </row>
    <row r="3591" spans="2:8" x14ac:dyDescent="0.35">
      <c r="B3591" s="19">
        <f>'Client Info'!A3591</f>
        <v>0</v>
      </c>
      <c r="H3591" s="19">
        <v>0</v>
      </c>
    </row>
    <row r="3592" spans="2:8" x14ac:dyDescent="0.35">
      <c r="B3592" s="19">
        <f>'Client Info'!A3592</f>
        <v>0</v>
      </c>
      <c r="H3592" s="19">
        <v>0</v>
      </c>
    </row>
    <row r="3593" spans="2:8" x14ac:dyDescent="0.35">
      <c r="B3593" s="19">
        <f>'Client Info'!A3593</f>
        <v>0</v>
      </c>
      <c r="H3593" s="19">
        <v>0</v>
      </c>
    </row>
    <row r="3594" spans="2:8" x14ac:dyDescent="0.35">
      <c r="B3594" s="19">
        <f>'Client Info'!A3594</f>
        <v>0</v>
      </c>
      <c r="H3594" s="19">
        <v>0</v>
      </c>
    </row>
    <row r="3595" spans="2:8" x14ac:dyDescent="0.35">
      <c r="B3595" s="19">
        <f>'Client Info'!A3595</f>
        <v>0</v>
      </c>
      <c r="H3595" s="19">
        <v>0</v>
      </c>
    </row>
    <row r="3596" spans="2:8" x14ac:dyDescent="0.35">
      <c r="B3596" s="19">
        <f>'Client Info'!A3596</f>
        <v>0</v>
      </c>
      <c r="H3596" s="19">
        <v>0</v>
      </c>
    </row>
    <row r="3597" spans="2:8" x14ac:dyDescent="0.35">
      <c r="B3597" s="19">
        <f>'Client Info'!A3597</f>
        <v>0</v>
      </c>
      <c r="H3597" s="19">
        <v>0</v>
      </c>
    </row>
    <row r="3598" spans="2:8" x14ac:dyDescent="0.35">
      <c r="B3598" s="19">
        <f>'Client Info'!A3598</f>
        <v>0</v>
      </c>
      <c r="H3598" s="19">
        <v>0</v>
      </c>
    </row>
    <row r="3599" spans="2:8" x14ac:dyDescent="0.35">
      <c r="B3599" s="19">
        <f>'Client Info'!A3599</f>
        <v>0</v>
      </c>
      <c r="H3599" s="19">
        <v>0</v>
      </c>
    </row>
    <row r="3600" spans="2:8" x14ac:dyDescent="0.35">
      <c r="B3600" s="19">
        <f>'Client Info'!A3600</f>
        <v>0</v>
      </c>
      <c r="H3600" s="19">
        <v>0</v>
      </c>
    </row>
    <row r="3601" spans="2:8" x14ac:dyDescent="0.35">
      <c r="B3601" s="19">
        <f>'Client Info'!A3601</f>
        <v>0</v>
      </c>
      <c r="H3601" s="19">
        <v>0</v>
      </c>
    </row>
    <row r="3602" spans="2:8" x14ac:dyDescent="0.35">
      <c r="B3602" s="19">
        <f>'Client Info'!A3602</f>
        <v>0</v>
      </c>
      <c r="H3602" s="19">
        <v>0</v>
      </c>
    </row>
    <row r="3603" spans="2:8" x14ac:dyDescent="0.35">
      <c r="B3603" s="19">
        <f>'Client Info'!A3603</f>
        <v>0</v>
      </c>
      <c r="H3603" s="19">
        <v>0</v>
      </c>
    </row>
    <row r="3604" spans="2:8" x14ac:dyDescent="0.35">
      <c r="B3604" s="19">
        <f>'Client Info'!A3604</f>
        <v>0</v>
      </c>
      <c r="H3604" s="19">
        <v>0</v>
      </c>
    </row>
    <row r="3605" spans="2:8" x14ac:dyDescent="0.35">
      <c r="B3605" s="19">
        <f>'Client Info'!A3605</f>
        <v>0</v>
      </c>
      <c r="H3605" s="19">
        <v>0</v>
      </c>
    </row>
    <row r="3606" spans="2:8" x14ac:dyDescent="0.35">
      <c r="B3606" s="19">
        <f>'Client Info'!A3606</f>
        <v>0</v>
      </c>
      <c r="H3606" s="19">
        <v>0</v>
      </c>
    </row>
    <row r="3607" spans="2:8" x14ac:dyDescent="0.35">
      <c r="B3607" s="19">
        <f>'Client Info'!A3607</f>
        <v>0</v>
      </c>
      <c r="H3607" s="19">
        <v>0</v>
      </c>
    </row>
    <row r="3608" spans="2:8" x14ac:dyDescent="0.35">
      <c r="B3608" s="19">
        <f>'Client Info'!A3608</f>
        <v>0</v>
      </c>
      <c r="H3608" s="19">
        <v>0</v>
      </c>
    </row>
    <row r="3609" spans="2:8" x14ac:dyDescent="0.35">
      <c r="B3609" s="19">
        <f>'Client Info'!A3609</f>
        <v>0</v>
      </c>
      <c r="H3609" s="19">
        <v>0</v>
      </c>
    </row>
    <row r="3610" spans="2:8" x14ac:dyDescent="0.35">
      <c r="B3610" s="19">
        <f>'Client Info'!A3610</f>
        <v>0</v>
      </c>
      <c r="H3610" s="19">
        <v>0</v>
      </c>
    </row>
    <row r="3611" spans="2:8" x14ac:dyDescent="0.35">
      <c r="B3611" s="19">
        <f>'Client Info'!A3611</f>
        <v>0</v>
      </c>
      <c r="H3611" s="19">
        <v>0</v>
      </c>
    </row>
    <row r="3612" spans="2:8" x14ac:dyDescent="0.35">
      <c r="B3612" s="19">
        <f>'Client Info'!A3612</f>
        <v>0</v>
      </c>
      <c r="H3612" s="19">
        <v>0</v>
      </c>
    </row>
    <row r="3613" spans="2:8" x14ac:dyDescent="0.35">
      <c r="B3613" s="19">
        <f>'Client Info'!A3613</f>
        <v>0</v>
      </c>
      <c r="H3613" s="19">
        <v>0</v>
      </c>
    </row>
    <row r="3614" spans="2:8" x14ac:dyDescent="0.35">
      <c r="B3614" s="19">
        <f>'Client Info'!A3614</f>
        <v>0</v>
      </c>
      <c r="H3614" s="19">
        <v>0</v>
      </c>
    </row>
    <row r="3615" spans="2:8" x14ac:dyDescent="0.35">
      <c r="B3615" s="19">
        <f>'Client Info'!A3615</f>
        <v>0</v>
      </c>
      <c r="H3615" s="19">
        <v>0</v>
      </c>
    </row>
    <row r="3616" spans="2:8" x14ac:dyDescent="0.35">
      <c r="B3616" s="19">
        <f>'Client Info'!A3616</f>
        <v>0</v>
      </c>
      <c r="H3616" s="19">
        <v>0</v>
      </c>
    </row>
    <row r="3617" spans="2:8" x14ac:dyDescent="0.35">
      <c r="B3617" s="19">
        <f>'Client Info'!A3617</f>
        <v>0</v>
      </c>
      <c r="H3617" s="19">
        <v>0</v>
      </c>
    </row>
    <row r="3618" spans="2:8" x14ac:dyDescent="0.35">
      <c r="B3618" s="19">
        <f>'Client Info'!A3618</f>
        <v>0</v>
      </c>
      <c r="H3618" s="19">
        <v>0</v>
      </c>
    </row>
    <row r="3619" spans="2:8" x14ac:dyDescent="0.35">
      <c r="B3619" s="19">
        <f>'Client Info'!A3619</f>
        <v>0</v>
      </c>
      <c r="H3619" s="19">
        <v>0</v>
      </c>
    </row>
    <row r="3620" spans="2:8" x14ac:dyDescent="0.35">
      <c r="B3620" s="19">
        <f>'Client Info'!A3620</f>
        <v>0</v>
      </c>
      <c r="H3620" s="19">
        <v>0</v>
      </c>
    </row>
    <row r="3621" spans="2:8" x14ac:dyDescent="0.35">
      <c r="B3621" s="19">
        <f>'Client Info'!A3621</f>
        <v>0</v>
      </c>
      <c r="H3621" s="19">
        <v>0</v>
      </c>
    </row>
    <row r="3622" spans="2:8" x14ac:dyDescent="0.35">
      <c r="B3622" s="19">
        <f>'Client Info'!A3622</f>
        <v>0</v>
      </c>
      <c r="H3622" s="19">
        <v>0</v>
      </c>
    </row>
    <row r="3623" spans="2:8" x14ac:dyDescent="0.35">
      <c r="B3623" s="19">
        <f>'Client Info'!A3623</f>
        <v>0</v>
      </c>
      <c r="H3623" s="19">
        <v>0</v>
      </c>
    </row>
    <row r="3624" spans="2:8" x14ac:dyDescent="0.35">
      <c r="B3624" s="19">
        <f>'Client Info'!A3624</f>
        <v>0</v>
      </c>
      <c r="H3624" s="19">
        <v>0</v>
      </c>
    </row>
    <row r="3625" spans="2:8" x14ac:dyDescent="0.35">
      <c r="B3625" s="19">
        <f>'Client Info'!A3625</f>
        <v>0</v>
      </c>
      <c r="H3625" s="19">
        <v>0</v>
      </c>
    </row>
    <row r="3626" spans="2:8" x14ac:dyDescent="0.35">
      <c r="B3626" s="19">
        <f>'Client Info'!A3626</f>
        <v>0</v>
      </c>
      <c r="H3626" s="19">
        <v>0</v>
      </c>
    </row>
    <row r="3627" spans="2:8" x14ac:dyDescent="0.35">
      <c r="B3627" s="19">
        <f>'Client Info'!A3627</f>
        <v>0</v>
      </c>
      <c r="H3627" s="19">
        <v>0</v>
      </c>
    </row>
    <row r="3628" spans="2:8" x14ac:dyDescent="0.35">
      <c r="B3628" s="19">
        <f>'Client Info'!A3628</f>
        <v>0</v>
      </c>
      <c r="H3628" s="19">
        <v>0</v>
      </c>
    </row>
    <row r="3629" spans="2:8" x14ac:dyDescent="0.35">
      <c r="B3629" s="19">
        <f>'Client Info'!A3629</f>
        <v>0</v>
      </c>
      <c r="H3629" s="19">
        <v>0</v>
      </c>
    </row>
    <row r="3630" spans="2:8" x14ac:dyDescent="0.35">
      <c r="B3630" s="19">
        <f>'Client Info'!A3630</f>
        <v>0</v>
      </c>
      <c r="H3630" s="19">
        <v>0</v>
      </c>
    </row>
    <row r="3631" spans="2:8" x14ac:dyDescent="0.35">
      <c r="B3631" s="19">
        <f>'Client Info'!A3631</f>
        <v>0</v>
      </c>
      <c r="H3631" s="19">
        <v>0</v>
      </c>
    </row>
    <row r="3632" spans="2:8" x14ac:dyDescent="0.35">
      <c r="B3632" s="19">
        <f>'Client Info'!A3632</f>
        <v>0</v>
      </c>
      <c r="H3632" s="19">
        <v>0</v>
      </c>
    </row>
    <row r="3633" spans="2:8" x14ac:dyDescent="0.35">
      <c r="B3633" s="19">
        <f>'Client Info'!A3633</f>
        <v>0</v>
      </c>
      <c r="H3633" s="19">
        <v>0</v>
      </c>
    </row>
    <row r="3634" spans="2:8" x14ac:dyDescent="0.35">
      <c r="B3634" s="19">
        <f>'Client Info'!A3634</f>
        <v>0</v>
      </c>
      <c r="H3634" s="19">
        <v>0</v>
      </c>
    </row>
    <row r="3635" spans="2:8" x14ac:dyDescent="0.35">
      <c r="B3635" s="19">
        <f>'Client Info'!A3635</f>
        <v>0</v>
      </c>
      <c r="H3635" s="19">
        <v>0</v>
      </c>
    </row>
    <row r="3636" spans="2:8" x14ac:dyDescent="0.35">
      <c r="B3636" s="19">
        <f>'Client Info'!A3636</f>
        <v>0</v>
      </c>
      <c r="H3636" s="19">
        <v>0</v>
      </c>
    </row>
    <row r="3637" spans="2:8" x14ac:dyDescent="0.35">
      <c r="B3637" s="19">
        <f>'Client Info'!A3637</f>
        <v>0</v>
      </c>
      <c r="H3637" s="19">
        <v>0</v>
      </c>
    </row>
    <row r="3638" spans="2:8" x14ac:dyDescent="0.35">
      <c r="B3638" s="19">
        <f>'Client Info'!A3638</f>
        <v>0</v>
      </c>
      <c r="H3638" s="19">
        <v>0</v>
      </c>
    </row>
    <row r="3639" spans="2:8" x14ac:dyDescent="0.35">
      <c r="B3639" s="19">
        <f>'Client Info'!A3639</f>
        <v>0</v>
      </c>
      <c r="H3639" s="19">
        <v>0</v>
      </c>
    </row>
    <row r="3640" spans="2:8" x14ac:dyDescent="0.35">
      <c r="B3640" s="19">
        <f>'Client Info'!A3640</f>
        <v>0</v>
      </c>
      <c r="H3640" s="19">
        <v>0</v>
      </c>
    </row>
    <row r="3641" spans="2:8" x14ac:dyDescent="0.35">
      <c r="B3641" s="19">
        <f>'Client Info'!A3641</f>
        <v>0</v>
      </c>
      <c r="H3641" s="19">
        <v>0</v>
      </c>
    </row>
    <row r="3642" spans="2:8" x14ac:dyDescent="0.35">
      <c r="B3642" s="19">
        <f>'Client Info'!A3642</f>
        <v>0</v>
      </c>
      <c r="H3642" s="19">
        <v>0</v>
      </c>
    </row>
    <row r="3643" spans="2:8" x14ac:dyDescent="0.35">
      <c r="B3643" s="19">
        <f>'Client Info'!A3643</f>
        <v>0</v>
      </c>
      <c r="H3643" s="19">
        <v>0</v>
      </c>
    </row>
    <row r="3644" spans="2:8" x14ac:dyDescent="0.35">
      <c r="B3644" s="19">
        <f>'Client Info'!A3644</f>
        <v>0</v>
      </c>
      <c r="H3644" s="19">
        <v>0</v>
      </c>
    </row>
    <row r="3645" spans="2:8" x14ac:dyDescent="0.35">
      <c r="B3645" s="19">
        <f>'Client Info'!A3645</f>
        <v>0</v>
      </c>
      <c r="H3645" s="19">
        <v>0</v>
      </c>
    </row>
    <row r="3646" spans="2:8" x14ac:dyDescent="0.35">
      <c r="B3646" s="19">
        <f>'Client Info'!A3646</f>
        <v>0</v>
      </c>
      <c r="H3646" s="19">
        <v>0</v>
      </c>
    </row>
    <row r="3647" spans="2:8" x14ac:dyDescent="0.35">
      <c r="B3647" s="19">
        <f>'Client Info'!A3647</f>
        <v>0</v>
      </c>
      <c r="H3647" s="19">
        <v>0</v>
      </c>
    </row>
    <row r="3648" spans="2:8" x14ac:dyDescent="0.35">
      <c r="B3648" s="19">
        <f>'Client Info'!A3648</f>
        <v>0</v>
      </c>
      <c r="H3648" s="19">
        <v>0</v>
      </c>
    </row>
    <row r="3649" spans="2:8" x14ac:dyDescent="0.35">
      <c r="B3649" s="19">
        <f>'Client Info'!A3649</f>
        <v>0</v>
      </c>
      <c r="H3649" s="19">
        <v>0</v>
      </c>
    </row>
    <row r="3650" spans="2:8" x14ac:dyDescent="0.35">
      <c r="B3650" s="19">
        <f>'Client Info'!A3650</f>
        <v>0</v>
      </c>
      <c r="H3650" s="19">
        <v>0</v>
      </c>
    </row>
    <row r="3651" spans="2:8" x14ac:dyDescent="0.35">
      <c r="B3651" s="19">
        <f>'Client Info'!A3651</f>
        <v>0</v>
      </c>
      <c r="H3651" s="19">
        <v>0</v>
      </c>
    </row>
    <row r="3652" spans="2:8" x14ac:dyDescent="0.35">
      <c r="B3652" s="19">
        <f>'Client Info'!A3652</f>
        <v>0</v>
      </c>
      <c r="H3652" s="19">
        <v>0</v>
      </c>
    </row>
    <row r="3653" spans="2:8" x14ac:dyDescent="0.35">
      <c r="B3653" s="19">
        <f>'Client Info'!A3653</f>
        <v>0</v>
      </c>
      <c r="H3653" s="19">
        <v>0</v>
      </c>
    </row>
    <row r="3654" spans="2:8" x14ac:dyDescent="0.35">
      <c r="B3654" s="19">
        <f>'Client Info'!A3654</f>
        <v>0</v>
      </c>
      <c r="H3654" s="19">
        <v>0</v>
      </c>
    </row>
    <row r="3655" spans="2:8" x14ac:dyDescent="0.35">
      <c r="B3655" s="19">
        <f>'Client Info'!A3655</f>
        <v>0</v>
      </c>
      <c r="H3655" s="19">
        <v>0</v>
      </c>
    </row>
    <row r="3656" spans="2:8" x14ac:dyDescent="0.35">
      <c r="B3656" s="19">
        <f>'Client Info'!A3656</f>
        <v>0</v>
      </c>
      <c r="H3656" s="19">
        <v>0</v>
      </c>
    </row>
    <row r="3657" spans="2:8" x14ac:dyDescent="0.35">
      <c r="B3657" s="19">
        <f>'Client Info'!A3657</f>
        <v>0</v>
      </c>
      <c r="H3657" s="19">
        <v>0</v>
      </c>
    </row>
    <row r="3658" spans="2:8" x14ac:dyDescent="0.35">
      <c r="B3658" s="19">
        <f>'Client Info'!A3658</f>
        <v>0</v>
      </c>
      <c r="H3658" s="19">
        <v>0</v>
      </c>
    </row>
    <row r="3659" spans="2:8" x14ac:dyDescent="0.35">
      <c r="B3659" s="19">
        <f>'Client Info'!A3659</f>
        <v>0</v>
      </c>
      <c r="H3659" s="19">
        <v>0</v>
      </c>
    </row>
    <row r="3660" spans="2:8" x14ac:dyDescent="0.35">
      <c r="B3660" s="19">
        <f>'Client Info'!A3660</f>
        <v>0</v>
      </c>
      <c r="H3660" s="19">
        <v>0</v>
      </c>
    </row>
    <row r="3661" spans="2:8" x14ac:dyDescent="0.35">
      <c r="B3661" s="19">
        <f>'Client Info'!A3661</f>
        <v>0</v>
      </c>
      <c r="H3661" s="19">
        <v>0</v>
      </c>
    </row>
    <row r="3662" spans="2:8" x14ac:dyDescent="0.35">
      <c r="B3662" s="19">
        <f>'Client Info'!A3662</f>
        <v>0</v>
      </c>
      <c r="H3662" s="19">
        <v>0</v>
      </c>
    </row>
    <row r="3663" spans="2:8" x14ac:dyDescent="0.35">
      <c r="B3663" s="19">
        <f>'Client Info'!A3663</f>
        <v>0</v>
      </c>
      <c r="H3663" s="19">
        <v>0</v>
      </c>
    </row>
    <row r="3664" spans="2:8" x14ac:dyDescent="0.35">
      <c r="B3664" s="19">
        <f>'Client Info'!A3664</f>
        <v>0</v>
      </c>
      <c r="H3664" s="19">
        <v>0</v>
      </c>
    </row>
    <row r="3665" spans="2:8" x14ac:dyDescent="0.35">
      <c r="B3665" s="19">
        <f>'Client Info'!A3665</f>
        <v>0</v>
      </c>
      <c r="H3665" s="19">
        <v>0</v>
      </c>
    </row>
    <row r="3666" spans="2:8" x14ac:dyDescent="0.35">
      <c r="B3666" s="19">
        <f>'Client Info'!A3666</f>
        <v>0</v>
      </c>
      <c r="H3666" s="19">
        <v>0</v>
      </c>
    </row>
    <row r="3667" spans="2:8" x14ac:dyDescent="0.35">
      <c r="B3667" s="19">
        <f>'Client Info'!A3667</f>
        <v>0</v>
      </c>
      <c r="H3667" s="19">
        <v>0</v>
      </c>
    </row>
    <row r="3668" spans="2:8" x14ac:dyDescent="0.35">
      <c r="B3668" s="19">
        <f>'Client Info'!A3668</f>
        <v>0</v>
      </c>
      <c r="H3668" s="19">
        <v>0</v>
      </c>
    </row>
    <row r="3669" spans="2:8" x14ac:dyDescent="0.35">
      <c r="B3669" s="19">
        <f>'Client Info'!A3669</f>
        <v>0</v>
      </c>
      <c r="H3669" s="19">
        <v>0</v>
      </c>
    </row>
    <row r="3670" spans="2:8" x14ac:dyDescent="0.35">
      <c r="B3670" s="19">
        <f>'Client Info'!A3670</f>
        <v>0</v>
      </c>
      <c r="H3670" s="19">
        <v>0</v>
      </c>
    </row>
    <row r="3671" spans="2:8" x14ac:dyDescent="0.35">
      <c r="B3671" s="19">
        <f>'Client Info'!A3671</f>
        <v>0</v>
      </c>
      <c r="H3671" s="19">
        <v>0</v>
      </c>
    </row>
    <row r="3672" spans="2:8" x14ac:dyDescent="0.35">
      <c r="B3672" s="19">
        <f>'Client Info'!A3672</f>
        <v>0</v>
      </c>
      <c r="H3672" s="19">
        <v>0</v>
      </c>
    </row>
    <row r="3673" spans="2:8" x14ac:dyDescent="0.35">
      <c r="B3673" s="19">
        <f>'Client Info'!A3673</f>
        <v>0</v>
      </c>
      <c r="H3673" s="19">
        <v>0</v>
      </c>
    </row>
    <row r="3674" spans="2:8" x14ac:dyDescent="0.35">
      <c r="B3674" s="19">
        <f>'Client Info'!A3674</f>
        <v>0</v>
      </c>
      <c r="H3674" s="19">
        <v>0</v>
      </c>
    </row>
    <row r="3675" spans="2:8" x14ac:dyDescent="0.35">
      <c r="B3675" s="19">
        <f>'Client Info'!A3675</f>
        <v>0</v>
      </c>
      <c r="H3675" s="19">
        <v>0</v>
      </c>
    </row>
    <row r="3676" spans="2:8" x14ac:dyDescent="0.35">
      <c r="B3676" s="19">
        <f>'Client Info'!A3676</f>
        <v>0</v>
      </c>
      <c r="H3676" s="19">
        <v>0</v>
      </c>
    </row>
    <row r="3677" spans="2:8" x14ac:dyDescent="0.35">
      <c r="B3677" s="19">
        <f>'Client Info'!A3677</f>
        <v>0</v>
      </c>
      <c r="H3677" s="19">
        <v>0</v>
      </c>
    </row>
    <row r="3678" spans="2:8" x14ac:dyDescent="0.35">
      <c r="B3678" s="19">
        <f>'Client Info'!A3678</f>
        <v>0</v>
      </c>
      <c r="H3678" s="19">
        <v>0</v>
      </c>
    </row>
    <row r="3679" spans="2:8" x14ac:dyDescent="0.35">
      <c r="B3679" s="19">
        <f>'Client Info'!A3679</f>
        <v>0</v>
      </c>
      <c r="H3679" s="19">
        <v>0</v>
      </c>
    </row>
    <row r="3680" spans="2:8" x14ac:dyDescent="0.35">
      <c r="B3680" s="19">
        <f>'Client Info'!A3680</f>
        <v>0</v>
      </c>
      <c r="H3680" s="19">
        <v>0</v>
      </c>
    </row>
    <row r="3681" spans="2:8" x14ac:dyDescent="0.35">
      <c r="B3681" s="19">
        <f>'Client Info'!A3681</f>
        <v>0</v>
      </c>
      <c r="H3681" s="19">
        <v>0</v>
      </c>
    </row>
    <row r="3682" spans="2:8" x14ac:dyDescent="0.35">
      <c r="B3682" s="19">
        <f>'Client Info'!A3682</f>
        <v>0</v>
      </c>
      <c r="H3682" s="19">
        <v>0</v>
      </c>
    </row>
    <row r="3683" spans="2:8" x14ac:dyDescent="0.35">
      <c r="B3683" s="19">
        <f>'Client Info'!A3683</f>
        <v>0</v>
      </c>
      <c r="H3683" s="19">
        <v>0</v>
      </c>
    </row>
    <row r="3684" spans="2:8" x14ac:dyDescent="0.35">
      <c r="B3684" s="19">
        <f>'Client Info'!A3684</f>
        <v>0</v>
      </c>
      <c r="H3684" s="19">
        <v>0</v>
      </c>
    </row>
    <row r="3685" spans="2:8" x14ac:dyDescent="0.35">
      <c r="B3685" s="19">
        <f>'Client Info'!A3685</f>
        <v>0</v>
      </c>
      <c r="H3685" s="19">
        <v>0</v>
      </c>
    </row>
    <row r="3686" spans="2:8" x14ac:dyDescent="0.35">
      <c r="B3686" s="19">
        <f>'Client Info'!A3686</f>
        <v>0</v>
      </c>
      <c r="H3686" s="19">
        <v>0</v>
      </c>
    </row>
    <row r="3687" spans="2:8" x14ac:dyDescent="0.35">
      <c r="B3687" s="19">
        <f>'Client Info'!A3687</f>
        <v>0</v>
      </c>
      <c r="H3687" s="19">
        <v>0</v>
      </c>
    </row>
    <row r="3688" spans="2:8" x14ac:dyDescent="0.35">
      <c r="B3688" s="19">
        <f>'Client Info'!A3688</f>
        <v>0</v>
      </c>
      <c r="H3688" s="19">
        <v>0</v>
      </c>
    </row>
    <row r="3689" spans="2:8" x14ac:dyDescent="0.35">
      <c r="B3689" s="19">
        <f>'Client Info'!A3689</f>
        <v>0</v>
      </c>
      <c r="H3689" s="19">
        <v>0</v>
      </c>
    </row>
    <row r="3690" spans="2:8" x14ac:dyDescent="0.35">
      <c r="B3690" s="19">
        <f>'Client Info'!A3690</f>
        <v>0</v>
      </c>
      <c r="H3690" s="19">
        <v>0</v>
      </c>
    </row>
    <row r="3691" spans="2:8" x14ac:dyDescent="0.35">
      <c r="B3691" s="19">
        <f>'Client Info'!A3691</f>
        <v>0</v>
      </c>
      <c r="H3691" s="19">
        <v>0</v>
      </c>
    </row>
    <row r="3692" spans="2:8" x14ac:dyDescent="0.35">
      <c r="B3692" s="19">
        <f>'Client Info'!A3692</f>
        <v>0</v>
      </c>
      <c r="H3692" s="19">
        <v>0</v>
      </c>
    </row>
    <row r="3693" spans="2:8" x14ac:dyDescent="0.35">
      <c r="B3693" s="19">
        <f>'Client Info'!A3693</f>
        <v>0</v>
      </c>
      <c r="H3693" s="19">
        <v>0</v>
      </c>
    </row>
    <row r="3694" spans="2:8" x14ac:dyDescent="0.35">
      <c r="B3694" s="19">
        <f>'Client Info'!A3694</f>
        <v>0</v>
      </c>
      <c r="H3694" s="19">
        <v>0</v>
      </c>
    </row>
    <row r="3695" spans="2:8" x14ac:dyDescent="0.35">
      <c r="B3695" s="19">
        <f>'Client Info'!A3695</f>
        <v>0</v>
      </c>
      <c r="H3695" s="19">
        <v>0</v>
      </c>
    </row>
    <row r="3696" spans="2:8" x14ac:dyDescent="0.35">
      <c r="B3696" s="19">
        <f>'Client Info'!A3696</f>
        <v>0</v>
      </c>
      <c r="H3696" s="19">
        <v>0</v>
      </c>
    </row>
    <row r="3697" spans="2:8" x14ac:dyDescent="0.35">
      <c r="B3697" s="19">
        <f>'Client Info'!A3697</f>
        <v>0</v>
      </c>
      <c r="H3697" s="19">
        <v>0</v>
      </c>
    </row>
    <row r="3698" spans="2:8" x14ac:dyDescent="0.35">
      <c r="B3698" s="19">
        <f>'Client Info'!A3698</f>
        <v>0</v>
      </c>
      <c r="H3698" s="19">
        <v>0</v>
      </c>
    </row>
    <row r="3699" spans="2:8" x14ac:dyDescent="0.35">
      <c r="B3699" s="19">
        <f>'Client Info'!A3699</f>
        <v>0</v>
      </c>
      <c r="H3699" s="19">
        <v>0</v>
      </c>
    </row>
    <row r="3700" spans="2:8" x14ac:dyDescent="0.35">
      <c r="B3700" s="19">
        <f>'Client Info'!A3700</f>
        <v>0</v>
      </c>
      <c r="H3700" s="19">
        <v>0</v>
      </c>
    </row>
    <row r="3701" spans="2:8" x14ac:dyDescent="0.35">
      <c r="B3701" s="19">
        <f>'Client Info'!A3701</f>
        <v>0</v>
      </c>
      <c r="H3701" s="19">
        <v>0</v>
      </c>
    </row>
    <row r="3702" spans="2:8" x14ac:dyDescent="0.35">
      <c r="B3702" s="19">
        <f>'Client Info'!A3702</f>
        <v>0</v>
      </c>
      <c r="H3702" s="19">
        <v>0</v>
      </c>
    </row>
    <row r="3703" spans="2:8" x14ac:dyDescent="0.35">
      <c r="B3703" s="19">
        <f>'Client Info'!A3703</f>
        <v>0</v>
      </c>
      <c r="H3703" s="19">
        <v>0</v>
      </c>
    </row>
    <row r="3704" spans="2:8" x14ac:dyDescent="0.35">
      <c r="B3704" s="19">
        <f>'Client Info'!A3704</f>
        <v>0</v>
      </c>
      <c r="H3704" s="19">
        <v>0</v>
      </c>
    </row>
    <row r="3705" spans="2:8" x14ac:dyDescent="0.35">
      <c r="B3705" s="19">
        <f>'Client Info'!A3705</f>
        <v>0</v>
      </c>
      <c r="H3705" s="19">
        <v>0</v>
      </c>
    </row>
    <row r="3706" spans="2:8" x14ac:dyDescent="0.35">
      <c r="B3706" s="19">
        <f>'Client Info'!A3706</f>
        <v>0</v>
      </c>
      <c r="H3706" s="19">
        <v>0</v>
      </c>
    </row>
    <row r="3707" spans="2:8" x14ac:dyDescent="0.35">
      <c r="B3707" s="19">
        <f>'Client Info'!A3707</f>
        <v>0</v>
      </c>
      <c r="H3707" s="19">
        <v>0</v>
      </c>
    </row>
    <row r="3708" spans="2:8" x14ac:dyDescent="0.35">
      <c r="B3708" s="19">
        <f>'Client Info'!A3708</f>
        <v>0</v>
      </c>
      <c r="H3708" s="19">
        <v>0</v>
      </c>
    </row>
    <row r="3709" spans="2:8" x14ac:dyDescent="0.35">
      <c r="B3709" s="19">
        <f>'Client Info'!A3709</f>
        <v>0</v>
      </c>
      <c r="H3709" s="19">
        <v>0</v>
      </c>
    </row>
    <row r="3710" spans="2:8" x14ac:dyDescent="0.35">
      <c r="B3710" s="19">
        <f>'Client Info'!A3710</f>
        <v>0</v>
      </c>
      <c r="H3710" s="19">
        <v>0</v>
      </c>
    </row>
    <row r="3711" spans="2:8" x14ac:dyDescent="0.35">
      <c r="B3711" s="19">
        <f>'Client Info'!A3711</f>
        <v>0</v>
      </c>
      <c r="H3711" s="19">
        <v>0</v>
      </c>
    </row>
    <row r="3712" spans="2:8" x14ac:dyDescent="0.35">
      <c r="B3712" s="19">
        <f>'Client Info'!A3712</f>
        <v>0</v>
      </c>
      <c r="H3712" s="19">
        <v>0</v>
      </c>
    </row>
    <row r="3713" spans="2:8" x14ac:dyDescent="0.35">
      <c r="B3713" s="19">
        <f>'Client Info'!A3713</f>
        <v>0</v>
      </c>
      <c r="H3713" s="19">
        <v>0</v>
      </c>
    </row>
    <row r="3714" spans="2:8" x14ac:dyDescent="0.35">
      <c r="B3714" s="19">
        <f>'Client Info'!A3714</f>
        <v>0</v>
      </c>
      <c r="H3714" s="19">
        <v>0</v>
      </c>
    </row>
    <row r="3715" spans="2:8" x14ac:dyDescent="0.35">
      <c r="B3715" s="19">
        <f>'Client Info'!A3715</f>
        <v>0</v>
      </c>
      <c r="H3715" s="19">
        <v>0</v>
      </c>
    </row>
    <row r="3716" spans="2:8" x14ac:dyDescent="0.35">
      <c r="B3716" s="19">
        <f>'Client Info'!A3716</f>
        <v>0</v>
      </c>
      <c r="H3716" s="19">
        <v>0</v>
      </c>
    </row>
    <row r="3717" spans="2:8" x14ac:dyDescent="0.35">
      <c r="B3717" s="19">
        <f>'Client Info'!A3717</f>
        <v>0</v>
      </c>
      <c r="H3717" s="19">
        <v>0</v>
      </c>
    </row>
    <row r="3718" spans="2:8" x14ac:dyDescent="0.35">
      <c r="B3718" s="19">
        <f>'Client Info'!A3718</f>
        <v>0</v>
      </c>
      <c r="H3718" s="19">
        <v>0</v>
      </c>
    </row>
    <row r="3719" spans="2:8" x14ac:dyDescent="0.35">
      <c r="B3719" s="19">
        <f>'Client Info'!A3719</f>
        <v>0</v>
      </c>
      <c r="H3719" s="19">
        <v>0</v>
      </c>
    </row>
    <row r="3720" spans="2:8" x14ac:dyDescent="0.35">
      <c r="B3720" s="19">
        <f>'Client Info'!A3720</f>
        <v>0</v>
      </c>
      <c r="H3720" s="19">
        <v>0</v>
      </c>
    </row>
    <row r="3721" spans="2:8" x14ac:dyDescent="0.35">
      <c r="B3721" s="19">
        <f>'Client Info'!A3721</f>
        <v>0</v>
      </c>
      <c r="H3721" s="19">
        <v>0</v>
      </c>
    </row>
    <row r="3722" spans="2:8" x14ac:dyDescent="0.35">
      <c r="B3722" s="19">
        <f>'Client Info'!A3722</f>
        <v>0</v>
      </c>
      <c r="H3722" s="19">
        <v>0</v>
      </c>
    </row>
    <row r="3723" spans="2:8" x14ac:dyDescent="0.35">
      <c r="B3723" s="19">
        <f>'Client Info'!A3723</f>
        <v>0</v>
      </c>
      <c r="H3723" s="19">
        <v>0</v>
      </c>
    </row>
    <row r="3724" spans="2:8" x14ac:dyDescent="0.35">
      <c r="B3724" s="19">
        <f>'Client Info'!A3724</f>
        <v>0</v>
      </c>
      <c r="H3724" s="19">
        <v>0</v>
      </c>
    </row>
    <row r="3725" spans="2:8" x14ac:dyDescent="0.35">
      <c r="B3725" s="19">
        <f>'Client Info'!A3725</f>
        <v>0</v>
      </c>
      <c r="H3725" s="19">
        <v>0</v>
      </c>
    </row>
    <row r="3726" spans="2:8" x14ac:dyDescent="0.35">
      <c r="B3726" s="19">
        <f>'Client Info'!A3726</f>
        <v>0</v>
      </c>
      <c r="H3726" s="19">
        <v>0</v>
      </c>
    </row>
    <row r="3727" spans="2:8" x14ac:dyDescent="0.35">
      <c r="B3727" s="19">
        <f>'Client Info'!A3727</f>
        <v>0</v>
      </c>
      <c r="H3727" s="19">
        <v>0</v>
      </c>
    </row>
    <row r="3728" spans="2:8" x14ac:dyDescent="0.35">
      <c r="B3728" s="19">
        <f>'Client Info'!A3728</f>
        <v>0</v>
      </c>
      <c r="H3728" s="19">
        <v>0</v>
      </c>
    </row>
    <row r="3729" spans="2:8" x14ac:dyDescent="0.35">
      <c r="B3729" s="19">
        <f>'Client Info'!A3729</f>
        <v>0</v>
      </c>
      <c r="H3729" s="19">
        <v>0</v>
      </c>
    </row>
    <row r="3730" spans="2:8" x14ac:dyDescent="0.35">
      <c r="B3730" s="19">
        <f>'Client Info'!A3730</f>
        <v>0</v>
      </c>
      <c r="H3730" s="19">
        <v>0</v>
      </c>
    </row>
    <row r="3731" spans="2:8" x14ac:dyDescent="0.35">
      <c r="B3731" s="19">
        <f>'Client Info'!A3731</f>
        <v>0</v>
      </c>
      <c r="H3731" s="19">
        <v>0</v>
      </c>
    </row>
    <row r="3732" spans="2:8" x14ac:dyDescent="0.35">
      <c r="B3732" s="19">
        <f>'Client Info'!A3732</f>
        <v>0</v>
      </c>
      <c r="H3732" s="19">
        <v>0</v>
      </c>
    </row>
    <row r="3733" spans="2:8" x14ac:dyDescent="0.35">
      <c r="B3733" s="19">
        <f>'Client Info'!A3733</f>
        <v>0</v>
      </c>
      <c r="H3733" s="19">
        <v>0</v>
      </c>
    </row>
    <row r="3734" spans="2:8" x14ac:dyDescent="0.35">
      <c r="B3734" s="19">
        <f>'Client Info'!A3734</f>
        <v>0</v>
      </c>
      <c r="H3734" s="19">
        <v>0</v>
      </c>
    </row>
    <row r="3735" spans="2:8" x14ac:dyDescent="0.35">
      <c r="B3735" s="19">
        <f>'Client Info'!A3735</f>
        <v>0</v>
      </c>
      <c r="H3735" s="19">
        <v>0</v>
      </c>
    </row>
    <row r="3736" spans="2:8" x14ac:dyDescent="0.35">
      <c r="B3736" s="19">
        <f>'Client Info'!A3736</f>
        <v>0</v>
      </c>
      <c r="H3736" s="19">
        <v>0</v>
      </c>
    </row>
    <row r="3737" spans="2:8" x14ac:dyDescent="0.35">
      <c r="B3737" s="19">
        <f>'Client Info'!A3737</f>
        <v>0</v>
      </c>
      <c r="H3737" s="19">
        <v>0</v>
      </c>
    </row>
    <row r="3738" spans="2:8" x14ac:dyDescent="0.35">
      <c r="B3738" s="19">
        <f>'Client Info'!A3738</f>
        <v>0</v>
      </c>
      <c r="H3738" s="19">
        <v>0</v>
      </c>
    </row>
    <row r="3739" spans="2:8" x14ac:dyDescent="0.35">
      <c r="B3739" s="19">
        <f>'Client Info'!A3739</f>
        <v>0</v>
      </c>
      <c r="H3739" s="19">
        <v>0</v>
      </c>
    </row>
    <row r="3740" spans="2:8" x14ac:dyDescent="0.35">
      <c r="B3740" s="19">
        <f>'Client Info'!A3740</f>
        <v>0</v>
      </c>
      <c r="H3740" s="19">
        <v>0</v>
      </c>
    </row>
    <row r="3741" spans="2:8" x14ac:dyDescent="0.35">
      <c r="B3741" s="19">
        <f>'Client Info'!A3741</f>
        <v>0</v>
      </c>
      <c r="H3741" s="19">
        <v>0</v>
      </c>
    </row>
    <row r="3742" spans="2:8" x14ac:dyDescent="0.35">
      <c r="B3742" s="19">
        <f>'Client Info'!A3742</f>
        <v>0</v>
      </c>
      <c r="H3742" s="19">
        <v>0</v>
      </c>
    </row>
    <row r="3743" spans="2:8" x14ac:dyDescent="0.35">
      <c r="B3743" s="19">
        <f>'Client Info'!A3743</f>
        <v>0</v>
      </c>
      <c r="H3743" s="19">
        <v>0</v>
      </c>
    </row>
    <row r="3744" spans="2:8" x14ac:dyDescent="0.35">
      <c r="B3744" s="19">
        <f>'Client Info'!A3744</f>
        <v>0</v>
      </c>
      <c r="H3744" s="19">
        <v>0</v>
      </c>
    </row>
    <row r="3745" spans="2:8" x14ac:dyDescent="0.35">
      <c r="B3745" s="19">
        <f>'Client Info'!A3745</f>
        <v>0</v>
      </c>
      <c r="H3745" s="19">
        <v>0</v>
      </c>
    </row>
    <row r="3746" spans="2:8" x14ac:dyDescent="0.35">
      <c r="B3746" s="19">
        <f>'Client Info'!A3746</f>
        <v>0</v>
      </c>
      <c r="H3746" s="19">
        <v>0</v>
      </c>
    </row>
    <row r="3747" spans="2:8" x14ac:dyDescent="0.35">
      <c r="B3747" s="19">
        <f>'Client Info'!A3747</f>
        <v>0</v>
      </c>
      <c r="H3747" s="19">
        <v>0</v>
      </c>
    </row>
    <row r="3748" spans="2:8" x14ac:dyDescent="0.35">
      <c r="B3748" s="19">
        <f>'Client Info'!A3748</f>
        <v>0</v>
      </c>
      <c r="H3748" s="19">
        <v>0</v>
      </c>
    </row>
    <row r="3749" spans="2:8" x14ac:dyDescent="0.35">
      <c r="B3749" s="19">
        <f>'Client Info'!A3749</f>
        <v>0</v>
      </c>
      <c r="H3749" s="19">
        <v>0</v>
      </c>
    </row>
    <row r="3750" spans="2:8" x14ac:dyDescent="0.35">
      <c r="B3750" s="19">
        <f>'Client Info'!A3750</f>
        <v>0</v>
      </c>
      <c r="H3750" s="19">
        <v>0</v>
      </c>
    </row>
    <row r="3751" spans="2:8" x14ac:dyDescent="0.35">
      <c r="B3751" s="19">
        <f>'Client Info'!A3751</f>
        <v>0</v>
      </c>
      <c r="H3751" s="19">
        <v>0</v>
      </c>
    </row>
    <row r="3752" spans="2:8" x14ac:dyDescent="0.35">
      <c r="B3752" s="19">
        <f>'Client Info'!A3752</f>
        <v>0</v>
      </c>
      <c r="H3752" s="19">
        <v>0</v>
      </c>
    </row>
    <row r="3753" spans="2:8" x14ac:dyDescent="0.35">
      <c r="B3753" s="19">
        <f>'Client Info'!A3753</f>
        <v>0</v>
      </c>
      <c r="H3753" s="19">
        <v>0</v>
      </c>
    </row>
    <row r="3754" spans="2:8" x14ac:dyDescent="0.35">
      <c r="B3754" s="19">
        <f>'Client Info'!A3754</f>
        <v>0</v>
      </c>
      <c r="H3754" s="19">
        <v>0</v>
      </c>
    </row>
    <row r="3755" spans="2:8" x14ac:dyDescent="0.35">
      <c r="B3755" s="19">
        <f>'Client Info'!A3755</f>
        <v>0</v>
      </c>
      <c r="H3755" s="19">
        <v>0</v>
      </c>
    </row>
    <row r="3756" spans="2:8" x14ac:dyDescent="0.35">
      <c r="B3756" s="19">
        <f>'Client Info'!A3756</f>
        <v>0</v>
      </c>
      <c r="H3756" s="19">
        <v>0</v>
      </c>
    </row>
    <row r="3757" spans="2:8" x14ac:dyDescent="0.35">
      <c r="B3757" s="19">
        <f>'Client Info'!A3757</f>
        <v>0</v>
      </c>
      <c r="H3757" s="19">
        <v>0</v>
      </c>
    </row>
    <row r="3758" spans="2:8" x14ac:dyDescent="0.35">
      <c r="B3758" s="19">
        <f>'Client Info'!A3758</f>
        <v>0</v>
      </c>
      <c r="H3758" s="19">
        <v>0</v>
      </c>
    </row>
    <row r="3759" spans="2:8" x14ac:dyDescent="0.35">
      <c r="B3759" s="19">
        <f>'Client Info'!A3759</f>
        <v>0</v>
      </c>
      <c r="H3759" s="19">
        <v>0</v>
      </c>
    </row>
    <row r="3760" spans="2:8" x14ac:dyDescent="0.35">
      <c r="B3760" s="19">
        <f>'Client Info'!A3760</f>
        <v>0</v>
      </c>
      <c r="H3760" s="19">
        <v>0</v>
      </c>
    </row>
    <row r="3761" spans="2:8" x14ac:dyDescent="0.35">
      <c r="B3761" s="19">
        <f>'Client Info'!A3761</f>
        <v>0</v>
      </c>
      <c r="H3761" s="19">
        <v>0</v>
      </c>
    </row>
    <row r="3762" spans="2:8" x14ac:dyDescent="0.35">
      <c r="B3762" s="19">
        <f>'Client Info'!A3762</f>
        <v>0</v>
      </c>
      <c r="H3762" s="19">
        <v>0</v>
      </c>
    </row>
    <row r="3763" spans="2:8" x14ac:dyDescent="0.35">
      <c r="B3763" s="19">
        <f>'Client Info'!A3763</f>
        <v>0</v>
      </c>
      <c r="H3763" s="19">
        <v>0</v>
      </c>
    </row>
    <row r="3764" spans="2:8" x14ac:dyDescent="0.35">
      <c r="B3764" s="19">
        <f>'Client Info'!A3764</f>
        <v>0</v>
      </c>
      <c r="H3764" s="19">
        <v>0</v>
      </c>
    </row>
    <row r="3765" spans="2:8" x14ac:dyDescent="0.35">
      <c r="B3765" s="19">
        <f>'Client Info'!A3765</f>
        <v>0</v>
      </c>
      <c r="H3765" s="19">
        <v>0</v>
      </c>
    </row>
    <row r="3766" spans="2:8" x14ac:dyDescent="0.35">
      <c r="B3766" s="19">
        <f>'Client Info'!A3766</f>
        <v>0</v>
      </c>
      <c r="H3766" s="19">
        <v>0</v>
      </c>
    </row>
    <row r="3767" spans="2:8" x14ac:dyDescent="0.35">
      <c r="B3767" s="19">
        <f>'Client Info'!A3767</f>
        <v>0</v>
      </c>
      <c r="H3767" s="19">
        <v>0</v>
      </c>
    </row>
    <row r="3768" spans="2:8" x14ac:dyDescent="0.35">
      <c r="B3768" s="19">
        <f>'Client Info'!A3768</f>
        <v>0</v>
      </c>
      <c r="H3768" s="19">
        <v>0</v>
      </c>
    </row>
    <row r="3769" spans="2:8" x14ac:dyDescent="0.35">
      <c r="B3769" s="19">
        <f>'Client Info'!A3769</f>
        <v>0</v>
      </c>
      <c r="H3769" s="19">
        <v>0</v>
      </c>
    </row>
    <row r="3770" spans="2:8" x14ac:dyDescent="0.35">
      <c r="B3770" s="19">
        <f>'Client Info'!A3770</f>
        <v>0</v>
      </c>
      <c r="H3770" s="19">
        <v>0</v>
      </c>
    </row>
    <row r="3771" spans="2:8" x14ac:dyDescent="0.35">
      <c r="B3771" s="19">
        <f>'Client Info'!A3771</f>
        <v>0</v>
      </c>
      <c r="H3771" s="19">
        <v>0</v>
      </c>
    </row>
    <row r="3772" spans="2:8" x14ac:dyDescent="0.35">
      <c r="B3772" s="19">
        <f>'Client Info'!A3772</f>
        <v>0</v>
      </c>
      <c r="H3772" s="19">
        <v>0</v>
      </c>
    </row>
    <row r="3773" spans="2:8" x14ac:dyDescent="0.35">
      <c r="B3773" s="19">
        <f>'Client Info'!A3773</f>
        <v>0</v>
      </c>
      <c r="H3773" s="19">
        <v>0</v>
      </c>
    </row>
    <row r="3774" spans="2:8" x14ac:dyDescent="0.35">
      <c r="B3774" s="19">
        <f>'Client Info'!A3774</f>
        <v>0</v>
      </c>
      <c r="H3774" s="19">
        <v>0</v>
      </c>
    </row>
    <row r="3775" spans="2:8" x14ac:dyDescent="0.35">
      <c r="B3775" s="19">
        <f>'Client Info'!A3775</f>
        <v>0</v>
      </c>
      <c r="H3775" s="19">
        <v>0</v>
      </c>
    </row>
    <row r="3776" spans="2:8" x14ac:dyDescent="0.35">
      <c r="B3776" s="19">
        <f>'Client Info'!A3776</f>
        <v>0</v>
      </c>
      <c r="H3776" s="19">
        <v>0</v>
      </c>
    </row>
    <row r="3777" spans="2:8" x14ac:dyDescent="0.35">
      <c r="B3777" s="19">
        <f>'Client Info'!A3777</f>
        <v>0</v>
      </c>
      <c r="H3777" s="19">
        <v>0</v>
      </c>
    </row>
    <row r="3778" spans="2:8" x14ac:dyDescent="0.35">
      <c r="B3778" s="19">
        <f>'Client Info'!A3778</f>
        <v>0</v>
      </c>
      <c r="H3778" s="19">
        <v>0</v>
      </c>
    </row>
    <row r="3779" spans="2:8" x14ac:dyDescent="0.35">
      <c r="B3779" s="19">
        <f>'Client Info'!A3779</f>
        <v>0</v>
      </c>
      <c r="H3779" s="19">
        <v>0</v>
      </c>
    </row>
    <row r="3780" spans="2:8" x14ac:dyDescent="0.35">
      <c r="B3780" s="19">
        <f>'Client Info'!A3780</f>
        <v>0</v>
      </c>
      <c r="H3780" s="19">
        <v>0</v>
      </c>
    </row>
    <row r="3781" spans="2:8" x14ac:dyDescent="0.35">
      <c r="B3781" s="19">
        <f>'Client Info'!A3781</f>
        <v>0</v>
      </c>
      <c r="H3781" s="19">
        <v>0</v>
      </c>
    </row>
    <row r="3782" spans="2:8" x14ac:dyDescent="0.35">
      <c r="B3782" s="19">
        <f>'Client Info'!A3782</f>
        <v>0</v>
      </c>
      <c r="H3782" s="19">
        <v>0</v>
      </c>
    </row>
    <row r="3783" spans="2:8" x14ac:dyDescent="0.35">
      <c r="B3783" s="19">
        <f>'Client Info'!A3783</f>
        <v>0</v>
      </c>
      <c r="H3783" s="19">
        <v>0</v>
      </c>
    </row>
    <row r="3784" spans="2:8" x14ac:dyDescent="0.35">
      <c r="B3784" s="19">
        <f>'Client Info'!A3784</f>
        <v>0</v>
      </c>
      <c r="H3784" s="19">
        <v>0</v>
      </c>
    </row>
    <row r="3785" spans="2:8" x14ac:dyDescent="0.35">
      <c r="B3785" s="19">
        <f>'Client Info'!A3785</f>
        <v>0</v>
      </c>
      <c r="H3785" s="19">
        <v>0</v>
      </c>
    </row>
    <row r="3786" spans="2:8" x14ac:dyDescent="0.35">
      <c r="B3786" s="19">
        <f>'Client Info'!A3786</f>
        <v>0</v>
      </c>
      <c r="H3786" s="19">
        <v>0</v>
      </c>
    </row>
    <row r="3787" spans="2:8" x14ac:dyDescent="0.35">
      <c r="B3787" s="19">
        <f>'Client Info'!A3787</f>
        <v>0</v>
      </c>
      <c r="H3787" s="19">
        <v>0</v>
      </c>
    </row>
    <row r="3788" spans="2:8" x14ac:dyDescent="0.35">
      <c r="B3788" s="19">
        <f>'Client Info'!A3788</f>
        <v>0</v>
      </c>
      <c r="H3788" s="19">
        <v>0</v>
      </c>
    </row>
    <row r="3789" spans="2:8" x14ac:dyDescent="0.35">
      <c r="B3789" s="19">
        <f>'Client Info'!A3789</f>
        <v>0</v>
      </c>
      <c r="H3789" s="19">
        <v>0</v>
      </c>
    </row>
    <row r="3790" spans="2:8" x14ac:dyDescent="0.35">
      <c r="B3790" s="19">
        <f>'Client Info'!A3790</f>
        <v>0</v>
      </c>
      <c r="H3790" s="19">
        <v>0</v>
      </c>
    </row>
    <row r="3791" spans="2:8" x14ac:dyDescent="0.35">
      <c r="B3791" s="19">
        <f>'Client Info'!A3791</f>
        <v>0</v>
      </c>
      <c r="H3791" s="19">
        <v>0</v>
      </c>
    </row>
    <row r="3792" spans="2:8" x14ac:dyDescent="0.35">
      <c r="B3792" s="19">
        <f>'Client Info'!A3792</f>
        <v>0</v>
      </c>
      <c r="H3792" s="19">
        <v>0</v>
      </c>
    </row>
    <row r="3793" spans="2:8" x14ac:dyDescent="0.35">
      <c r="B3793" s="19">
        <f>'Client Info'!A3793</f>
        <v>0</v>
      </c>
      <c r="H3793" s="19">
        <v>0</v>
      </c>
    </row>
    <row r="3794" spans="2:8" x14ac:dyDescent="0.35">
      <c r="B3794" s="19">
        <f>'Client Info'!A3794</f>
        <v>0</v>
      </c>
      <c r="H3794" s="19">
        <v>0</v>
      </c>
    </row>
    <row r="3795" spans="2:8" x14ac:dyDescent="0.35">
      <c r="B3795" s="19">
        <f>'Client Info'!A3795</f>
        <v>0</v>
      </c>
      <c r="H3795" s="19">
        <v>0</v>
      </c>
    </row>
    <row r="3796" spans="2:8" x14ac:dyDescent="0.35">
      <c r="B3796" s="19">
        <f>'Client Info'!A3796</f>
        <v>0</v>
      </c>
      <c r="H3796" s="19">
        <v>0</v>
      </c>
    </row>
    <row r="3797" spans="2:8" x14ac:dyDescent="0.35">
      <c r="B3797" s="19">
        <f>'Client Info'!A3797</f>
        <v>0</v>
      </c>
      <c r="H3797" s="19">
        <v>0</v>
      </c>
    </row>
    <row r="3798" spans="2:8" x14ac:dyDescent="0.35">
      <c r="B3798" s="19">
        <f>'Client Info'!A3798</f>
        <v>0</v>
      </c>
      <c r="H3798" s="19">
        <v>0</v>
      </c>
    </row>
    <row r="3799" spans="2:8" x14ac:dyDescent="0.35">
      <c r="B3799" s="19">
        <f>'Client Info'!A3799</f>
        <v>0</v>
      </c>
      <c r="H3799" s="19">
        <v>0</v>
      </c>
    </row>
    <row r="3800" spans="2:8" x14ac:dyDescent="0.35">
      <c r="B3800" s="19">
        <f>'Client Info'!A3800</f>
        <v>0</v>
      </c>
      <c r="H3800" s="19">
        <v>0</v>
      </c>
    </row>
    <row r="3801" spans="2:8" x14ac:dyDescent="0.35">
      <c r="B3801" s="19">
        <f>'Client Info'!A3801</f>
        <v>0</v>
      </c>
      <c r="H3801" s="19">
        <v>0</v>
      </c>
    </row>
    <row r="3802" spans="2:8" x14ac:dyDescent="0.35">
      <c r="B3802" s="19">
        <f>'Client Info'!A3802</f>
        <v>0</v>
      </c>
      <c r="H3802" s="19">
        <v>0</v>
      </c>
    </row>
    <row r="3803" spans="2:8" x14ac:dyDescent="0.35">
      <c r="B3803" s="19">
        <f>'Client Info'!A3803</f>
        <v>0</v>
      </c>
      <c r="H3803" s="19">
        <v>0</v>
      </c>
    </row>
    <row r="3804" spans="2:8" x14ac:dyDescent="0.35">
      <c r="B3804" s="19">
        <f>'Client Info'!A3804</f>
        <v>0</v>
      </c>
      <c r="H3804" s="19">
        <v>0</v>
      </c>
    </row>
    <row r="3805" spans="2:8" x14ac:dyDescent="0.35">
      <c r="B3805" s="19">
        <f>'Client Info'!A3805</f>
        <v>0</v>
      </c>
      <c r="H3805" s="19">
        <v>0</v>
      </c>
    </row>
    <row r="3806" spans="2:8" x14ac:dyDescent="0.35">
      <c r="B3806" s="19">
        <f>'Client Info'!A3806</f>
        <v>0</v>
      </c>
      <c r="H3806" s="19">
        <v>0</v>
      </c>
    </row>
    <row r="3807" spans="2:8" x14ac:dyDescent="0.35">
      <c r="B3807" s="19">
        <f>'Client Info'!A3807</f>
        <v>0</v>
      </c>
      <c r="H3807" s="19">
        <v>0</v>
      </c>
    </row>
    <row r="3808" spans="2:8" x14ac:dyDescent="0.35">
      <c r="B3808" s="19">
        <f>'Client Info'!A3808</f>
        <v>0</v>
      </c>
      <c r="H3808" s="19">
        <v>0</v>
      </c>
    </row>
    <row r="3809" spans="2:8" x14ac:dyDescent="0.35">
      <c r="B3809" s="19">
        <f>'Client Info'!A3809</f>
        <v>0</v>
      </c>
      <c r="H3809" s="19">
        <v>0</v>
      </c>
    </row>
    <row r="3810" spans="2:8" x14ac:dyDescent="0.35">
      <c r="B3810" s="19">
        <f>'Client Info'!A3810</f>
        <v>0</v>
      </c>
      <c r="H3810" s="19">
        <v>0</v>
      </c>
    </row>
    <row r="3811" spans="2:8" x14ac:dyDescent="0.35">
      <c r="B3811" s="19">
        <f>'Client Info'!A3811</f>
        <v>0</v>
      </c>
      <c r="H3811" s="19">
        <v>0</v>
      </c>
    </row>
    <row r="3812" spans="2:8" x14ac:dyDescent="0.35">
      <c r="B3812" s="19">
        <f>'Client Info'!A3812</f>
        <v>0</v>
      </c>
      <c r="H3812" s="19">
        <v>0</v>
      </c>
    </row>
    <row r="3813" spans="2:8" x14ac:dyDescent="0.35">
      <c r="B3813" s="19">
        <f>'Client Info'!A3813</f>
        <v>0</v>
      </c>
      <c r="H3813" s="19">
        <v>0</v>
      </c>
    </row>
    <row r="3814" spans="2:8" x14ac:dyDescent="0.35">
      <c r="B3814" s="19">
        <f>'Client Info'!A3814</f>
        <v>0</v>
      </c>
      <c r="H3814" s="19">
        <v>0</v>
      </c>
    </row>
    <row r="3815" spans="2:8" x14ac:dyDescent="0.35">
      <c r="B3815" s="19">
        <f>'Client Info'!A3815</f>
        <v>0</v>
      </c>
      <c r="H3815" s="19">
        <v>0</v>
      </c>
    </row>
    <row r="3816" spans="2:8" x14ac:dyDescent="0.35">
      <c r="B3816" s="19">
        <f>'Client Info'!A3816</f>
        <v>0</v>
      </c>
      <c r="H3816" s="19">
        <v>0</v>
      </c>
    </row>
    <row r="3817" spans="2:8" x14ac:dyDescent="0.35">
      <c r="B3817" s="19">
        <f>'Client Info'!A3817</f>
        <v>0</v>
      </c>
      <c r="H3817" s="19">
        <v>0</v>
      </c>
    </row>
    <row r="3818" spans="2:8" x14ac:dyDescent="0.35">
      <c r="B3818" s="19">
        <f>'Client Info'!A3818</f>
        <v>0</v>
      </c>
      <c r="H3818" s="19">
        <v>0</v>
      </c>
    </row>
    <row r="3819" spans="2:8" x14ac:dyDescent="0.35">
      <c r="B3819" s="19">
        <f>'Client Info'!A3819</f>
        <v>0</v>
      </c>
      <c r="H3819" s="19">
        <v>0</v>
      </c>
    </row>
    <row r="3820" spans="2:8" x14ac:dyDescent="0.35">
      <c r="B3820" s="19">
        <f>'Client Info'!A3820</f>
        <v>0</v>
      </c>
      <c r="H3820" s="19">
        <v>0</v>
      </c>
    </row>
    <row r="3821" spans="2:8" x14ac:dyDescent="0.35">
      <c r="B3821" s="19">
        <f>'Client Info'!A3821</f>
        <v>0</v>
      </c>
      <c r="H3821" s="19">
        <v>0</v>
      </c>
    </row>
    <row r="3822" spans="2:8" x14ac:dyDescent="0.35">
      <c r="B3822" s="19">
        <f>'Client Info'!A3822</f>
        <v>0</v>
      </c>
      <c r="H3822" s="19">
        <v>0</v>
      </c>
    </row>
    <row r="3823" spans="2:8" x14ac:dyDescent="0.35">
      <c r="B3823" s="19">
        <f>'Client Info'!A3823</f>
        <v>0</v>
      </c>
      <c r="H3823" s="19">
        <v>0</v>
      </c>
    </row>
    <row r="3824" spans="2:8" x14ac:dyDescent="0.35">
      <c r="B3824" s="19">
        <f>'Client Info'!A3824</f>
        <v>0</v>
      </c>
      <c r="H3824" s="19">
        <v>0</v>
      </c>
    </row>
    <row r="3825" spans="2:8" x14ac:dyDescent="0.35">
      <c r="B3825" s="19">
        <f>'Client Info'!A3825</f>
        <v>0</v>
      </c>
      <c r="H3825" s="19">
        <v>0</v>
      </c>
    </row>
    <row r="3826" spans="2:8" x14ac:dyDescent="0.35">
      <c r="B3826" s="19">
        <f>'Client Info'!A3826</f>
        <v>0</v>
      </c>
      <c r="H3826" s="19">
        <v>0</v>
      </c>
    </row>
    <row r="3827" spans="2:8" x14ac:dyDescent="0.35">
      <c r="B3827" s="19">
        <f>'Client Info'!A3827</f>
        <v>0</v>
      </c>
      <c r="H3827" s="19">
        <v>0</v>
      </c>
    </row>
    <row r="3828" spans="2:8" x14ac:dyDescent="0.35">
      <c r="B3828" s="19">
        <f>'Client Info'!A3828</f>
        <v>0</v>
      </c>
      <c r="H3828" s="19">
        <v>0</v>
      </c>
    </row>
    <row r="3829" spans="2:8" x14ac:dyDescent="0.35">
      <c r="B3829" s="19">
        <f>'Client Info'!A3829</f>
        <v>0</v>
      </c>
      <c r="H3829" s="19">
        <v>0</v>
      </c>
    </row>
    <row r="3830" spans="2:8" x14ac:dyDescent="0.35">
      <c r="B3830" s="19">
        <f>'Client Info'!A3830</f>
        <v>0</v>
      </c>
      <c r="H3830" s="19">
        <v>0</v>
      </c>
    </row>
    <row r="3831" spans="2:8" x14ac:dyDescent="0.35">
      <c r="B3831" s="19">
        <f>'Client Info'!A3831</f>
        <v>0</v>
      </c>
      <c r="H3831" s="19">
        <v>0</v>
      </c>
    </row>
    <row r="3832" spans="2:8" x14ac:dyDescent="0.35">
      <c r="B3832" s="19">
        <f>'Client Info'!A3832</f>
        <v>0</v>
      </c>
      <c r="H3832" s="19">
        <v>0</v>
      </c>
    </row>
    <row r="3833" spans="2:8" x14ac:dyDescent="0.35">
      <c r="B3833" s="19">
        <f>'Client Info'!A3833</f>
        <v>0</v>
      </c>
      <c r="H3833" s="19">
        <v>0</v>
      </c>
    </row>
    <row r="3834" spans="2:8" x14ac:dyDescent="0.35">
      <c r="B3834" s="19">
        <f>'Client Info'!A3834</f>
        <v>0</v>
      </c>
      <c r="H3834" s="19">
        <v>0</v>
      </c>
    </row>
    <row r="3835" spans="2:8" x14ac:dyDescent="0.35">
      <c r="B3835" s="19">
        <f>'Client Info'!A3835</f>
        <v>0</v>
      </c>
      <c r="H3835" s="19">
        <v>0</v>
      </c>
    </row>
    <row r="3836" spans="2:8" x14ac:dyDescent="0.35">
      <c r="B3836" s="19">
        <f>'Client Info'!A3836</f>
        <v>0</v>
      </c>
      <c r="H3836" s="19">
        <v>0</v>
      </c>
    </row>
    <row r="3837" spans="2:8" x14ac:dyDescent="0.35">
      <c r="B3837" s="19">
        <f>'Client Info'!A3837</f>
        <v>0</v>
      </c>
      <c r="H3837" s="19">
        <v>0</v>
      </c>
    </row>
    <row r="3838" spans="2:8" x14ac:dyDescent="0.35">
      <c r="B3838" s="19">
        <f>'Client Info'!A3838</f>
        <v>0</v>
      </c>
      <c r="H3838" s="19">
        <v>0</v>
      </c>
    </row>
    <row r="3839" spans="2:8" x14ac:dyDescent="0.35">
      <c r="B3839" s="19">
        <f>'Client Info'!A3839</f>
        <v>0</v>
      </c>
      <c r="H3839" s="19">
        <v>0</v>
      </c>
    </row>
    <row r="3840" spans="2:8" x14ac:dyDescent="0.35">
      <c r="B3840" s="19">
        <f>'Client Info'!A3840</f>
        <v>0</v>
      </c>
      <c r="H3840" s="19">
        <v>0</v>
      </c>
    </row>
    <row r="3841" spans="2:8" x14ac:dyDescent="0.35">
      <c r="B3841" s="19">
        <f>'Client Info'!A3841</f>
        <v>0</v>
      </c>
      <c r="H3841" s="19">
        <v>0</v>
      </c>
    </row>
    <row r="3842" spans="2:8" x14ac:dyDescent="0.35">
      <c r="B3842" s="19">
        <f>'Client Info'!A3842</f>
        <v>0</v>
      </c>
      <c r="H3842" s="19">
        <v>0</v>
      </c>
    </row>
    <row r="3843" spans="2:8" x14ac:dyDescent="0.35">
      <c r="B3843" s="19">
        <f>'Client Info'!A3843</f>
        <v>0</v>
      </c>
      <c r="H3843" s="19">
        <v>0</v>
      </c>
    </row>
    <row r="3844" spans="2:8" x14ac:dyDescent="0.35">
      <c r="B3844" s="19">
        <f>'Client Info'!A3844</f>
        <v>0</v>
      </c>
      <c r="H3844" s="19">
        <v>0</v>
      </c>
    </row>
    <row r="3845" spans="2:8" x14ac:dyDescent="0.35">
      <c r="B3845" s="19">
        <f>'Client Info'!A3845</f>
        <v>0</v>
      </c>
      <c r="H3845" s="19">
        <v>0</v>
      </c>
    </row>
    <row r="3846" spans="2:8" x14ac:dyDescent="0.35">
      <c r="B3846" s="19">
        <f>'Client Info'!A3846</f>
        <v>0</v>
      </c>
      <c r="H3846" s="19">
        <v>0</v>
      </c>
    </row>
    <row r="3847" spans="2:8" x14ac:dyDescent="0.35">
      <c r="B3847" s="19">
        <f>'Client Info'!A3847</f>
        <v>0</v>
      </c>
      <c r="H3847" s="19">
        <v>0</v>
      </c>
    </row>
    <row r="3848" spans="2:8" x14ac:dyDescent="0.35">
      <c r="B3848" s="19">
        <f>'Client Info'!A3848</f>
        <v>0</v>
      </c>
      <c r="H3848" s="19">
        <v>0</v>
      </c>
    </row>
    <row r="3849" spans="2:8" x14ac:dyDescent="0.35">
      <c r="B3849" s="19">
        <f>'Client Info'!A3849</f>
        <v>0</v>
      </c>
      <c r="H3849" s="19">
        <v>0</v>
      </c>
    </row>
    <row r="3850" spans="2:8" x14ac:dyDescent="0.35">
      <c r="B3850" s="19">
        <f>'Client Info'!A3850</f>
        <v>0</v>
      </c>
      <c r="H3850" s="19">
        <v>0</v>
      </c>
    </row>
    <row r="3851" spans="2:8" x14ac:dyDescent="0.35">
      <c r="B3851" s="19">
        <f>'Client Info'!A3851</f>
        <v>0</v>
      </c>
      <c r="H3851" s="19">
        <v>0</v>
      </c>
    </row>
    <row r="3852" spans="2:8" x14ac:dyDescent="0.35">
      <c r="B3852" s="19">
        <f>'Client Info'!A3852</f>
        <v>0</v>
      </c>
      <c r="H3852" s="19">
        <v>0</v>
      </c>
    </row>
    <row r="3853" spans="2:8" x14ac:dyDescent="0.35">
      <c r="B3853" s="19">
        <f>'Client Info'!A3853</f>
        <v>0</v>
      </c>
      <c r="H3853" s="19">
        <v>0</v>
      </c>
    </row>
    <row r="3854" spans="2:8" x14ac:dyDescent="0.35">
      <c r="B3854" s="19">
        <f>'Client Info'!A3854</f>
        <v>0</v>
      </c>
      <c r="H3854" s="19">
        <v>0</v>
      </c>
    </row>
    <row r="3855" spans="2:8" x14ac:dyDescent="0.35">
      <c r="B3855" s="19">
        <f>'Client Info'!A3855</f>
        <v>0</v>
      </c>
      <c r="H3855" s="19">
        <v>0</v>
      </c>
    </row>
    <row r="3856" spans="2:8" x14ac:dyDescent="0.35">
      <c r="B3856" s="19">
        <f>'Client Info'!A3856</f>
        <v>0</v>
      </c>
      <c r="H3856" s="19">
        <v>0</v>
      </c>
    </row>
    <row r="3857" spans="2:8" x14ac:dyDescent="0.35">
      <c r="B3857" s="19">
        <f>'Client Info'!A3857</f>
        <v>0</v>
      </c>
      <c r="H3857" s="19">
        <v>0</v>
      </c>
    </row>
    <row r="3858" spans="2:8" x14ac:dyDescent="0.35">
      <c r="B3858" s="19">
        <f>'Client Info'!A3858</f>
        <v>0</v>
      </c>
      <c r="H3858" s="19">
        <v>0</v>
      </c>
    </row>
    <row r="3859" spans="2:8" x14ac:dyDescent="0.35">
      <c r="B3859" s="19">
        <f>'Client Info'!A3859</f>
        <v>0</v>
      </c>
      <c r="H3859" s="19">
        <v>0</v>
      </c>
    </row>
    <row r="3860" spans="2:8" x14ac:dyDescent="0.35">
      <c r="B3860" s="19">
        <f>'Client Info'!A3860</f>
        <v>0</v>
      </c>
      <c r="H3860" s="19">
        <v>0</v>
      </c>
    </row>
    <row r="3861" spans="2:8" x14ac:dyDescent="0.35">
      <c r="B3861" s="19">
        <f>'Client Info'!A3861</f>
        <v>0</v>
      </c>
      <c r="H3861" s="19">
        <v>0</v>
      </c>
    </row>
    <row r="3862" spans="2:8" x14ac:dyDescent="0.35">
      <c r="B3862" s="19">
        <f>'Client Info'!A3862</f>
        <v>0</v>
      </c>
      <c r="H3862" s="19">
        <v>0</v>
      </c>
    </row>
    <row r="3863" spans="2:8" x14ac:dyDescent="0.35">
      <c r="B3863" s="19">
        <f>'Client Info'!A3863</f>
        <v>0</v>
      </c>
      <c r="H3863" s="19">
        <v>0</v>
      </c>
    </row>
    <row r="3864" spans="2:8" x14ac:dyDescent="0.35">
      <c r="B3864" s="19">
        <f>'Client Info'!A3864</f>
        <v>0</v>
      </c>
      <c r="H3864" s="19">
        <v>0</v>
      </c>
    </row>
    <row r="3865" spans="2:8" x14ac:dyDescent="0.35">
      <c r="B3865" s="19">
        <f>'Client Info'!A3865</f>
        <v>0</v>
      </c>
      <c r="H3865" s="19">
        <v>0</v>
      </c>
    </row>
    <row r="3866" spans="2:8" x14ac:dyDescent="0.35">
      <c r="B3866" s="19">
        <f>'Client Info'!A3866</f>
        <v>0</v>
      </c>
      <c r="H3866" s="19">
        <v>0</v>
      </c>
    </row>
    <row r="3867" spans="2:8" x14ac:dyDescent="0.35">
      <c r="B3867" s="19">
        <f>'Client Info'!A3867</f>
        <v>0</v>
      </c>
      <c r="H3867" s="19">
        <v>0</v>
      </c>
    </row>
    <row r="3868" spans="2:8" x14ac:dyDescent="0.35">
      <c r="B3868" s="19">
        <f>'Client Info'!A3868</f>
        <v>0</v>
      </c>
      <c r="H3868" s="19">
        <v>0</v>
      </c>
    </row>
    <row r="3869" spans="2:8" x14ac:dyDescent="0.35">
      <c r="B3869" s="19">
        <f>'Client Info'!A3869</f>
        <v>0</v>
      </c>
      <c r="H3869" s="19">
        <v>0</v>
      </c>
    </row>
    <row r="3870" spans="2:8" x14ac:dyDescent="0.35">
      <c r="B3870" s="19">
        <f>'Client Info'!A3870</f>
        <v>0</v>
      </c>
      <c r="H3870" s="19">
        <v>0</v>
      </c>
    </row>
    <row r="3871" spans="2:8" x14ac:dyDescent="0.35">
      <c r="B3871" s="19">
        <f>'Client Info'!A3871</f>
        <v>0</v>
      </c>
      <c r="H3871" s="19">
        <v>0</v>
      </c>
    </row>
    <row r="3872" spans="2:8" x14ac:dyDescent="0.35">
      <c r="B3872" s="19">
        <f>'Client Info'!A3872</f>
        <v>0</v>
      </c>
      <c r="H3872" s="19">
        <v>0</v>
      </c>
    </row>
    <row r="3873" spans="2:8" x14ac:dyDescent="0.35">
      <c r="B3873" s="19">
        <f>'Client Info'!A3873</f>
        <v>0</v>
      </c>
      <c r="H3873" s="19">
        <v>0</v>
      </c>
    </row>
    <row r="3874" spans="2:8" x14ac:dyDescent="0.35">
      <c r="B3874" s="19">
        <f>'Client Info'!A3874</f>
        <v>0</v>
      </c>
      <c r="H3874" s="19">
        <v>0</v>
      </c>
    </row>
    <row r="3875" spans="2:8" x14ac:dyDescent="0.35">
      <c r="B3875" s="19">
        <f>'Client Info'!A3875</f>
        <v>0</v>
      </c>
      <c r="H3875" s="19">
        <v>0</v>
      </c>
    </row>
    <row r="3876" spans="2:8" x14ac:dyDescent="0.35">
      <c r="B3876" s="19">
        <f>'Client Info'!A3876</f>
        <v>0</v>
      </c>
      <c r="H3876" s="19">
        <v>0</v>
      </c>
    </row>
    <row r="3877" spans="2:8" x14ac:dyDescent="0.35">
      <c r="B3877" s="19">
        <f>'Client Info'!A3877</f>
        <v>0</v>
      </c>
      <c r="H3877" s="19">
        <v>0</v>
      </c>
    </row>
    <row r="3878" spans="2:8" x14ac:dyDescent="0.35">
      <c r="B3878" s="19">
        <f>'Client Info'!A3878</f>
        <v>0</v>
      </c>
      <c r="H3878" s="19">
        <v>0</v>
      </c>
    </row>
    <row r="3879" spans="2:8" x14ac:dyDescent="0.35">
      <c r="B3879" s="19">
        <f>'Client Info'!A3879</f>
        <v>0</v>
      </c>
      <c r="H3879" s="19">
        <v>0</v>
      </c>
    </row>
    <row r="3880" spans="2:8" x14ac:dyDescent="0.35">
      <c r="B3880" s="19">
        <f>'Client Info'!A3880</f>
        <v>0</v>
      </c>
      <c r="H3880" s="19">
        <v>0</v>
      </c>
    </row>
    <row r="3881" spans="2:8" x14ac:dyDescent="0.35">
      <c r="B3881" s="19">
        <f>'Client Info'!A3881</f>
        <v>0</v>
      </c>
      <c r="H3881" s="19">
        <v>0</v>
      </c>
    </row>
    <row r="3882" spans="2:8" x14ac:dyDescent="0.35">
      <c r="B3882" s="19">
        <f>'Client Info'!A3882</f>
        <v>0</v>
      </c>
      <c r="H3882" s="19">
        <v>0</v>
      </c>
    </row>
    <row r="3883" spans="2:8" x14ac:dyDescent="0.35">
      <c r="B3883" s="19">
        <f>'Client Info'!A3883</f>
        <v>0</v>
      </c>
      <c r="H3883" s="19">
        <v>0</v>
      </c>
    </row>
    <row r="3884" spans="2:8" x14ac:dyDescent="0.35">
      <c r="B3884" s="19">
        <f>'Client Info'!A3884</f>
        <v>0</v>
      </c>
      <c r="H3884" s="19">
        <v>0</v>
      </c>
    </row>
    <row r="3885" spans="2:8" x14ac:dyDescent="0.35">
      <c r="B3885" s="19">
        <f>'Client Info'!A3885</f>
        <v>0</v>
      </c>
      <c r="H3885" s="19">
        <v>0</v>
      </c>
    </row>
    <row r="3886" spans="2:8" x14ac:dyDescent="0.35">
      <c r="B3886" s="19">
        <f>'Client Info'!A3886</f>
        <v>0</v>
      </c>
      <c r="H3886" s="19">
        <v>0</v>
      </c>
    </row>
    <row r="3887" spans="2:8" x14ac:dyDescent="0.35">
      <c r="B3887" s="19">
        <f>'Client Info'!A3887</f>
        <v>0</v>
      </c>
      <c r="H3887" s="19">
        <v>0</v>
      </c>
    </row>
    <row r="3888" spans="2:8" x14ac:dyDescent="0.35">
      <c r="B3888" s="19">
        <f>'Client Info'!A3888</f>
        <v>0</v>
      </c>
      <c r="H3888" s="19">
        <v>0</v>
      </c>
    </row>
    <row r="3889" spans="2:8" x14ac:dyDescent="0.35">
      <c r="B3889" s="19">
        <f>'Client Info'!A3889</f>
        <v>0</v>
      </c>
      <c r="H3889" s="19">
        <v>0</v>
      </c>
    </row>
    <row r="3890" spans="2:8" x14ac:dyDescent="0.35">
      <c r="B3890" s="19">
        <f>'Client Info'!A3890</f>
        <v>0</v>
      </c>
      <c r="H3890" s="19">
        <v>0</v>
      </c>
    </row>
    <row r="3891" spans="2:8" x14ac:dyDescent="0.35">
      <c r="B3891" s="19">
        <f>'Client Info'!A3891</f>
        <v>0</v>
      </c>
      <c r="H3891" s="19">
        <v>0</v>
      </c>
    </row>
    <row r="3892" spans="2:8" x14ac:dyDescent="0.35">
      <c r="B3892" s="19">
        <f>'Client Info'!A3892</f>
        <v>0</v>
      </c>
      <c r="H3892" s="19">
        <v>0</v>
      </c>
    </row>
    <row r="3893" spans="2:8" x14ac:dyDescent="0.35">
      <c r="B3893" s="19">
        <f>'Client Info'!A3893</f>
        <v>0</v>
      </c>
      <c r="H3893" s="19">
        <v>0</v>
      </c>
    </row>
    <row r="3894" spans="2:8" x14ac:dyDescent="0.35">
      <c r="B3894" s="19">
        <f>'Client Info'!A3894</f>
        <v>0</v>
      </c>
      <c r="H3894" s="19">
        <v>0</v>
      </c>
    </row>
    <row r="3895" spans="2:8" x14ac:dyDescent="0.35">
      <c r="B3895" s="19">
        <f>'Client Info'!A3895</f>
        <v>0</v>
      </c>
      <c r="H3895" s="19">
        <v>0</v>
      </c>
    </row>
    <row r="3896" spans="2:8" x14ac:dyDescent="0.35">
      <c r="B3896" s="19">
        <f>'Client Info'!A3896</f>
        <v>0</v>
      </c>
      <c r="H3896" s="19">
        <v>0</v>
      </c>
    </row>
    <row r="3897" spans="2:8" x14ac:dyDescent="0.35">
      <c r="B3897" s="19">
        <f>'Client Info'!A3897</f>
        <v>0</v>
      </c>
      <c r="H3897" s="19">
        <v>0</v>
      </c>
    </row>
    <row r="3898" spans="2:8" x14ac:dyDescent="0.35">
      <c r="B3898" s="19">
        <f>'Client Info'!A3898</f>
        <v>0</v>
      </c>
      <c r="H3898" s="19">
        <v>0</v>
      </c>
    </row>
    <row r="3899" spans="2:8" x14ac:dyDescent="0.35">
      <c r="B3899" s="19">
        <f>'Client Info'!A3899</f>
        <v>0</v>
      </c>
      <c r="H3899" s="19">
        <v>0</v>
      </c>
    </row>
    <row r="3900" spans="2:8" x14ac:dyDescent="0.35">
      <c r="B3900" s="19">
        <f>'Client Info'!A3900</f>
        <v>0</v>
      </c>
      <c r="H3900" s="19">
        <v>0</v>
      </c>
    </row>
    <row r="3901" spans="2:8" x14ac:dyDescent="0.35">
      <c r="B3901" s="19">
        <f>'Client Info'!A3901</f>
        <v>0</v>
      </c>
      <c r="H3901" s="19">
        <v>0</v>
      </c>
    </row>
    <row r="3902" spans="2:8" x14ac:dyDescent="0.35">
      <c r="B3902" s="19">
        <f>'Client Info'!A3902</f>
        <v>0</v>
      </c>
      <c r="H3902" s="19">
        <v>0</v>
      </c>
    </row>
    <row r="3903" spans="2:8" x14ac:dyDescent="0.35">
      <c r="B3903" s="19">
        <f>'Client Info'!A3903</f>
        <v>0</v>
      </c>
      <c r="H3903" s="19">
        <v>0</v>
      </c>
    </row>
    <row r="3904" spans="2:8" x14ac:dyDescent="0.35">
      <c r="B3904" s="19">
        <f>'Client Info'!A3904</f>
        <v>0</v>
      </c>
      <c r="H3904" s="19">
        <v>0</v>
      </c>
    </row>
    <row r="3905" spans="2:8" x14ac:dyDescent="0.35">
      <c r="B3905" s="19">
        <f>'Client Info'!A3905</f>
        <v>0</v>
      </c>
      <c r="H3905" s="19">
        <v>0</v>
      </c>
    </row>
    <row r="3906" spans="2:8" x14ac:dyDescent="0.35">
      <c r="B3906" s="19">
        <f>'Client Info'!A3906</f>
        <v>0</v>
      </c>
      <c r="H3906" s="19">
        <v>0</v>
      </c>
    </row>
    <row r="3907" spans="2:8" x14ac:dyDescent="0.35">
      <c r="B3907" s="19">
        <f>'Client Info'!A3907</f>
        <v>0</v>
      </c>
      <c r="H3907" s="19">
        <v>0</v>
      </c>
    </row>
    <row r="3908" spans="2:8" x14ac:dyDescent="0.35">
      <c r="B3908" s="19">
        <f>'Client Info'!A3908</f>
        <v>0</v>
      </c>
      <c r="H3908" s="19">
        <v>0</v>
      </c>
    </row>
    <row r="3909" spans="2:8" x14ac:dyDescent="0.35">
      <c r="B3909" s="19">
        <f>'Client Info'!A3909</f>
        <v>0</v>
      </c>
      <c r="H3909" s="19">
        <v>0</v>
      </c>
    </row>
    <row r="3910" spans="2:8" x14ac:dyDescent="0.35">
      <c r="B3910" s="19">
        <f>'Client Info'!A3910</f>
        <v>0</v>
      </c>
      <c r="H3910" s="19">
        <v>0</v>
      </c>
    </row>
    <row r="3911" spans="2:8" x14ac:dyDescent="0.35">
      <c r="B3911" s="19">
        <f>'Client Info'!A3911</f>
        <v>0</v>
      </c>
      <c r="H3911" s="19">
        <v>0</v>
      </c>
    </row>
    <row r="3912" spans="2:8" x14ac:dyDescent="0.35">
      <c r="B3912" s="19">
        <f>'Client Info'!A3912</f>
        <v>0</v>
      </c>
      <c r="H3912" s="19">
        <v>0</v>
      </c>
    </row>
    <row r="3913" spans="2:8" x14ac:dyDescent="0.35">
      <c r="B3913" s="19">
        <f>'Client Info'!A3913</f>
        <v>0</v>
      </c>
      <c r="H3913" s="19">
        <v>0</v>
      </c>
    </row>
    <row r="3914" spans="2:8" x14ac:dyDescent="0.35">
      <c r="B3914" s="19">
        <f>'Client Info'!A3914</f>
        <v>0</v>
      </c>
      <c r="H3914" s="19">
        <v>0</v>
      </c>
    </row>
    <row r="3915" spans="2:8" x14ac:dyDescent="0.35">
      <c r="B3915" s="19">
        <f>'Client Info'!A3915</f>
        <v>0</v>
      </c>
      <c r="H3915" s="19">
        <v>0</v>
      </c>
    </row>
    <row r="3916" spans="2:8" x14ac:dyDescent="0.35">
      <c r="B3916" s="19">
        <f>'Client Info'!A3916</f>
        <v>0</v>
      </c>
      <c r="H3916" s="19">
        <v>0</v>
      </c>
    </row>
    <row r="3917" spans="2:8" x14ac:dyDescent="0.35">
      <c r="B3917" s="19">
        <f>'Client Info'!A3917</f>
        <v>0</v>
      </c>
      <c r="H3917" s="19">
        <v>0</v>
      </c>
    </row>
    <row r="3918" spans="2:8" x14ac:dyDescent="0.35">
      <c r="B3918" s="19">
        <f>'Client Info'!A3918</f>
        <v>0</v>
      </c>
      <c r="H3918" s="19">
        <v>0</v>
      </c>
    </row>
    <row r="3919" spans="2:8" x14ac:dyDescent="0.35">
      <c r="B3919" s="19">
        <f>'Client Info'!A3919</f>
        <v>0</v>
      </c>
      <c r="H3919" s="19">
        <v>0</v>
      </c>
    </row>
    <row r="3920" spans="2:8" x14ac:dyDescent="0.35">
      <c r="B3920" s="19">
        <f>'Client Info'!A3920</f>
        <v>0</v>
      </c>
      <c r="H3920" s="19">
        <v>0</v>
      </c>
    </row>
    <row r="3921" spans="2:8" x14ac:dyDescent="0.35">
      <c r="B3921" s="19">
        <f>'Client Info'!A3921</f>
        <v>0</v>
      </c>
      <c r="H3921" s="19">
        <v>0</v>
      </c>
    </row>
    <row r="3922" spans="2:8" x14ac:dyDescent="0.35">
      <c r="B3922" s="19">
        <f>'Client Info'!A3922</f>
        <v>0</v>
      </c>
      <c r="H3922" s="19">
        <v>0</v>
      </c>
    </row>
    <row r="3923" spans="2:8" x14ac:dyDescent="0.35">
      <c r="B3923" s="19">
        <f>'Client Info'!A3923</f>
        <v>0</v>
      </c>
      <c r="H3923" s="19">
        <v>0</v>
      </c>
    </row>
    <row r="3924" spans="2:8" x14ac:dyDescent="0.35">
      <c r="B3924" s="19">
        <f>'Client Info'!A3924</f>
        <v>0</v>
      </c>
      <c r="H3924" s="19">
        <v>0</v>
      </c>
    </row>
    <row r="3925" spans="2:8" x14ac:dyDescent="0.35">
      <c r="B3925" s="19">
        <f>'Client Info'!A3925</f>
        <v>0</v>
      </c>
      <c r="H3925" s="19">
        <v>0</v>
      </c>
    </row>
    <row r="3926" spans="2:8" x14ac:dyDescent="0.35">
      <c r="B3926" s="19">
        <f>'Client Info'!A3926</f>
        <v>0</v>
      </c>
      <c r="H3926" s="19">
        <v>0</v>
      </c>
    </row>
    <row r="3927" spans="2:8" x14ac:dyDescent="0.35">
      <c r="B3927" s="19">
        <f>'Client Info'!A3927</f>
        <v>0</v>
      </c>
      <c r="H3927" s="19">
        <v>0</v>
      </c>
    </row>
    <row r="3928" spans="2:8" x14ac:dyDescent="0.35">
      <c r="B3928" s="19">
        <f>'Client Info'!A3928</f>
        <v>0</v>
      </c>
      <c r="H3928" s="19">
        <v>0</v>
      </c>
    </row>
    <row r="3929" spans="2:8" x14ac:dyDescent="0.35">
      <c r="B3929" s="19">
        <f>'Client Info'!A3929</f>
        <v>0</v>
      </c>
      <c r="H3929" s="19">
        <v>0</v>
      </c>
    </row>
    <row r="3930" spans="2:8" x14ac:dyDescent="0.35">
      <c r="B3930" s="19">
        <f>'Client Info'!A3930</f>
        <v>0</v>
      </c>
      <c r="H3930" s="19">
        <v>0</v>
      </c>
    </row>
    <row r="3931" spans="2:8" x14ac:dyDescent="0.35">
      <c r="B3931" s="19">
        <f>'Client Info'!A3931</f>
        <v>0</v>
      </c>
      <c r="H3931" s="19">
        <v>0</v>
      </c>
    </row>
    <row r="3932" spans="2:8" x14ac:dyDescent="0.35">
      <c r="B3932" s="19">
        <f>'Client Info'!A3932</f>
        <v>0</v>
      </c>
      <c r="H3932" s="19">
        <v>0</v>
      </c>
    </row>
    <row r="3933" spans="2:8" x14ac:dyDescent="0.35">
      <c r="B3933" s="19">
        <f>'Client Info'!A3933</f>
        <v>0</v>
      </c>
      <c r="H3933" s="19">
        <v>0</v>
      </c>
    </row>
    <row r="3934" spans="2:8" x14ac:dyDescent="0.35">
      <c r="B3934" s="19">
        <f>'Client Info'!A3934</f>
        <v>0</v>
      </c>
      <c r="H3934" s="19">
        <v>0</v>
      </c>
    </row>
    <row r="3935" spans="2:8" x14ac:dyDescent="0.35">
      <c r="B3935" s="19">
        <f>'Client Info'!A3935</f>
        <v>0</v>
      </c>
      <c r="H3935" s="19">
        <v>0</v>
      </c>
    </row>
    <row r="3936" spans="2:8" x14ac:dyDescent="0.35">
      <c r="B3936" s="19">
        <f>'Client Info'!A3936</f>
        <v>0</v>
      </c>
      <c r="H3936" s="19">
        <v>0</v>
      </c>
    </row>
    <row r="3937" spans="2:8" x14ac:dyDescent="0.35">
      <c r="B3937" s="19">
        <f>'Client Info'!A3937</f>
        <v>0</v>
      </c>
      <c r="H3937" s="19">
        <v>0</v>
      </c>
    </row>
    <row r="3938" spans="2:8" x14ac:dyDescent="0.35">
      <c r="B3938" s="19">
        <f>'Client Info'!A3938</f>
        <v>0</v>
      </c>
      <c r="H3938" s="19">
        <v>0</v>
      </c>
    </row>
    <row r="3939" spans="2:8" x14ac:dyDescent="0.35">
      <c r="B3939" s="19">
        <f>'Client Info'!A3939</f>
        <v>0</v>
      </c>
      <c r="H3939" s="19">
        <v>0</v>
      </c>
    </row>
    <row r="3940" spans="2:8" x14ac:dyDescent="0.35">
      <c r="B3940" s="19">
        <f>'Client Info'!A3940</f>
        <v>0</v>
      </c>
      <c r="H3940" s="19">
        <v>0</v>
      </c>
    </row>
    <row r="3941" spans="2:8" x14ac:dyDescent="0.35">
      <c r="B3941" s="19">
        <f>'Client Info'!A3941</f>
        <v>0</v>
      </c>
      <c r="H3941" s="19">
        <v>0</v>
      </c>
    </row>
    <row r="3942" spans="2:8" x14ac:dyDescent="0.35">
      <c r="B3942" s="19">
        <f>'Client Info'!A3942</f>
        <v>0</v>
      </c>
      <c r="H3942" s="19">
        <v>0</v>
      </c>
    </row>
    <row r="3943" spans="2:8" x14ac:dyDescent="0.35">
      <c r="B3943" s="19">
        <f>'Client Info'!A3943</f>
        <v>0</v>
      </c>
      <c r="H3943" s="19">
        <v>0</v>
      </c>
    </row>
    <row r="3944" spans="2:8" x14ac:dyDescent="0.35">
      <c r="B3944" s="19">
        <f>'Client Info'!A3944</f>
        <v>0</v>
      </c>
      <c r="H3944" s="19">
        <v>0</v>
      </c>
    </row>
    <row r="3945" spans="2:8" x14ac:dyDescent="0.35">
      <c r="B3945" s="19">
        <f>'Client Info'!A3945</f>
        <v>0</v>
      </c>
      <c r="H3945" s="19">
        <v>0</v>
      </c>
    </row>
    <row r="3946" spans="2:8" x14ac:dyDescent="0.35">
      <c r="B3946" s="19">
        <f>'Client Info'!A3946</f>
        <v>0</v>
      </c>
      <c r="H3946" s="19">
        <v>0</v>
      </c>
    </row>
    <row r="3947" spans="2:8" x14ac:dyDescent="0.35">
      <c r="B3947" s="19">
        <f>'Client Info'!A3947</f>
        <v>0</v>
      </c>
      <c r="H3947" s="19">
        <v>0</v>
      </c>
    </row>
    <row r="3948" spans="2:8" x14ac:dyDescent="0.35">
      <c r="B3948" s="19">
        <f>'Client Info'!A3948</f>
        <v>0</v>
      </c>
      <c r="H3948" s="19">
        <v>0</v>
      </c>
    </row>
    <row r="3949" spans="2:8" x14ac:dyDescent="0.35">
      <c r="B3949" s="19">
        <f>'Client Info'!A3949</f>
        <v>0</v>
      </c>
      <c r="H3949" s="19">
        <v>0</v>
      </c>
    </row>
    <row r="3950" spans="2:8" x14ac:dyDescent="0.35">
      <c r="B3950" s="19">
        <f>'Client Info'!A3950</f>
        <v>0</v>
      </c>
      <c r="H3950" s="19">
        <v>0</v>
      </c>
    </row>
    <row r="3951" spans="2:8" x14ac:dyDescent="0.35">
      <c r="B3951" s="19">
        <f>'Client Info'!A3951</f>
        <v>0</v>
      </c>
      <c r="H3951" s="19">
        <v>0</v>
      </c>
    </row>
    <row r="3952" spans="2:8" x14ac:dyDescent="0.35">
      <c r="B3952" s="19">
        <f>'Client Info'!A3952</f>
        <v>0</v>
      </c>
      <c r="H3952" s="19">
        <v>0</v>
      </c>
    </row>
    <row r="3953" spans="2:8" x14ac:dyDescent="0.35">
      <c r="B3953" s="19">
        <f>'Client Info'!A3953</f>
        <v>0</v>
      </c>
      <c r="H3953" s="19">
        <v>0</v>
      </c>
    </row>
    <row r="3954" spans="2:8" x14ac:dyDescent="0.35">
      <c r="B3954" s="19">
        <f>'Client Info'!A3954</f>
        <v>0</v>
      </c>
      <c r="H3954" s="19">
        <v>0</v>
      </c>
    </row>
    <row r="3955" spans="2:8" x14ac:dyDescent="0.35">
      <c r="B3955" s="19">
        <f>'Client Info'!A3955</f>
        <v>0</v>
      </c>
      <c r="H3955" s="19">
        <v>0</v>
      </c>
    </row>
    <row r="3956" spans="2:8" x14ac:dyDescent="0.35">
      <c r="B3956" s="19">
        <f>'Client Info'!A3956</f>
        <v>0</v>
      </c>
      <c r="H3956" s="19">
        <v>0</v>
      </c>
    </row>
    <row r="3957" spans="2:8" x14ac:dyDescent="0.35">
      <c r="B3957" s="19">
        <f>'Client Info'!A3957</f>
        <v>0</v>
      </c>
      <c r="H3957" s="19">
        <v>0</v>
      </c>
    </row>
    <row r="3958" spans="2:8" x14ac:dyDescent="0.35">
      <c r="B3958" s="19">
        <f>'Client Info'!A3958</f>
        <v>0</v>
      </c>
      <c r="H3958" s="19">
        <v>0</v>
      </c>
    </row>
    <row r="3959" spans="2:8" x14ac:dyDescent="0.35">
      <c r="B3959" s="19">
        <f>'Client Info'!A3959</f>
        <v>0</v>
      </c>
      <c r="H3959" s="19">
        <v>0</v>
      </c>
    </row>
    <row r="3960" spans="2:8" x14ac:dyDescent="0.35">
      <c r="B3960" s="19">
        <f>'Client Info'!A3960</f>
        <v>0</v>
      </c>
      <c r="H3960" s="19">
        <v>0</v>
      </c>
    </row>
    <row r="3961" spans="2:8" x14ac:dyDescent="0.35">
      <c r="B3961" s="19">
        <f>'Client Info'!A3961</f>
        <v>0</v>
      </c>
      <c r="H3961" s="19">
        <v>0</v>
      </c>
    </row>
    <row r="3962" spans="2:8" x14ac:dyDescent="0.35">
      <c r="B3962" s="19">
        <f>'Client Info'!A3962</f>
        <v>0</v>
      </c>
      <c r="H3962" s="19">
        <v>0</v>
      </c>
    </row>
    <row r="3963" spans="2:8" x14ac:dyDescent="0.35">
      <c r="B3963" s="19">
        <f>'Client Info'!A3963</f>
        <v>0</v>
      </c>
      <c r="H3963" s="19">
        <v>0</v>
      </c>
    </row>
    <row r="3964" spans="2:8" x14ac:dyDescent="0.35">
      <c r="B3964" s="19">
        <f>'Client Info'!A3964</f>
        <v>0</v>
      </c>
      <c r="H3964" s="19">
        <v>0</v>
      </c>
    </row>
    <row r="3965" spans="2:8" x14ac:dyDescent="0.35">
      <c r="B3965" s="19">
        <f>'Client Info'!A3965</f>
        <v>0</v>
      </c>
      <c r="H3965" s="19">
        <v>0</v>
      </c>
    </row>
    <row r="3966" spans="2:8" x14ac:dyDescent="0.35">
      <c r="B3966" s="19">
        <f>'Client Info'!A3966</f>
        <v>0</v>
      </c>
      <c r="H3966" s="19">
        <v>0</v>
      </c>
    </row>
    <row r="3967" spans="2:8" x14ac:dyDescent="0.35">
      <c r="B3967" s="19">
        <f>'Client Info'!A3967</f>
        <v>0</v>
      </c>
      <c r="H3967" s="19">
        <v>0</v>
      </c>
    </row>
    <row r="3968" spans="2:8" x14ac:dyDescent="0.35">
      <c r="B3968" s="19">
        <f>'Client Info'!A3968</f>
        <v>0</v>
      </c>
      <c r="H3968" s="19">
        <v>0</v>
      </c>
    </row>
    <row r="3969" spans="2:8" x14ac:dyDescent="0.35">
      <c r="B3969" s="19">
        <f>'Client Info'!A3969</f>
        <v>0</v>
      </c>
      <c r="H3969" s="19">
        <v>0</v>
      </c>
    </row>
    <row r="3970" spans="2:8" x14ac:dyDescent="0.35">
      <c r="B3970" s="19">
        <f>'Client Info'!A3970</f>
        <v>0</v>
      </c>
      <c r="H3970" s="19">
        <v>0</v>
      </c>
    </row>
    <row r="3971" spans="2:8" x14ac:dyDescent="0.35">
      <c r="B3971" s="19">
        <f>'Client Info'!A3971</f>
        <v>0</v>
      </c>
      <c r="H3971" s="19">
        <v>0</v>
      </c>
    </row>
    <row r="3972" spans="2:8" x14ac:dyDescent="0.35">
      <c r="B3972" s="19">
        <f>'Client Info'!A3972</f>
        <v>0</v>
      </c>
      <c r="H3972" s="19">
        <v>0</v>
      </c>
    </row>
    <row r="3973" spans="2:8" x14ac:dyDescent="0.35">
      <c r="B3973" s="19">
        <f>'Client Info'!A3973</f>
        <v>0</v>
      </c>
      <c r="H3973" s="19">
        <v>0</v>
      </c>
    </row>
    <row r="3974" spans="2:8" x14ac:dyDescent="0.35">
      <c r="B3974" s="19">
        <f>'Client Info'!A3974</f>
        <v>0</v>
      </c>
      <c r="H3974" s="19">
        <v>0</v>
      </c>
    </row>
    <row r="3975" spans="2:8" x14ac:dyDescent="0.35">
      <c r="B3975" s="19">
        <f>'Client Info'!A3975</f>
        <v>0</v>
      </c>
      <c r="H3975" s="19">
        <v>0</v>
      </c>
    </row>
    <row r="3976" spans="2:8" x14ac:dyDescent="0.35">
      <c r="B3976" s="19">
        <f>'Client Info'!A3976</f>
        <v>0</v>
      </c>
      <c r="H3976" s="19">
        <v>0</v>
      </c>
    </row>
    <row r="3977" spans="2:8" x14ac:dyDescent="0.35">
      <c r="B3977" s="19">
        <f>'Client Info'!A3977</f>
        <v>0</v>
      </c>
      <c r="H3977" s="19">
        <v>0</v>
      </c>
    </row>
    <row r="3978" spans="2:8" x14ac:dyDescent="0.35">
      <c r="B3978" s="19">
        <f>'Client Info'!A3978</f>
        <v>0</v>
      </c>
      <c r="H3978" s="19">
        <v>0</v>
      </c>
    </row>
    <row r="3979" spans="2:8" x14ac:dyDescent="0.35">
      <c r="B3979" s="19">
        <f>'Client Info'!A3979</f>
        <v>0</v>
      </c>
      <c r="H3979" s="19">
        <v>0</v>
      </c>
    </row>
    <row r="3980" spans="2:8" x14ac:dyDescent="0.35">
      <c r="B3980" s="19">
        <f>'Client Info'!A3980</f>
        <v>0</v>
      </c>
      <c r="H3980" s="19">
        <v>0</v>
      </c>
    </row>
    <row r="3981" spans="2:8" x14ac:dyDescent="0.35">
      <c r="B3981" s="19">
        <f>'Client Info'!A3981</f>
        <v>0</v>
      </c>
      <c r="H3981" s="19">
        <v>0</v>
      </c>
    </row>
    <row r="3982" spans="2:8" x14ac:dyDescent="0.35">
      <c r="B3982" s="19">
        <f>'Client Info'!A3982</f>
        <v>0</v>
      </c>
      <c r="H3982" s="19">
        <v>0</v>
      </c>
    </row>
    <row r="3983" spans="2:8" x14ac:dyDescent="0.35">
      <c r="B3983" s="19">
        <f>'Client Info'!A3983</f>
        <v>0</v>
      </c>
      <c r="H3983" s="19">
        <v>0</v>
      </c>
    </row>
    <row r="3984" spans="2:8" x14ac:dyDescent="0.35">
      <c r="B3984" s="19">
        <f>'Client Info'!A3984</f>
        <v>0</v>
      </c>
      <c r="H3984" s="19">
        <v>0</v>
      </c>
    </row>
    <row r="3985" spans="2:8" x14ac:dyDescent="0.35">
      <c r="B3985" s="19">
        <f>'Client Info'!A3985</f>
        <v>0</v>
      </c>
      <c r="H3985" s="19">
        <v>0</v>
      </c>
    </row>
    <row r="3986" spans="2:8" x14ac:dyDescent="0.35">
      <c r="B3986" s="19">
        <f>'Client Info'!A3986</f>
        <v>0</v>
      </c>
      <c r="H3986" s="19">
        <v>0</v>
      </c>
    </row>
    <row r="3987" spans="2:8" x14ac:dyDescent="0.35">
      <c r="B3987" s="19">
        <f>'Client Info'!A3987</f>
        <v>0</v>
      </c>
      <c r="H3987" s="19">
        <v>0</v>
      </c>
    </row>
    <row r="3988" spans="2:8" x14ac:dyDescent="0.35">
      <c r="B3988" s="19">
        <f>'Client Info'!A3988</f>
        <v>0</v>
      </c>
      <c r="H3988" s="19">
        <v>0</v>
      </c>
    </row>
    <row r="3989" spans="2:8" x14ac:dyDescent="0.35">
      <c r="B3989" s="19">
        <f>'Client Info'!A3989</f>
        <v>0</v>
      </c>
      <c r="H3989" s="19">
        <v>0</v>
      </c>
    </row>
    <row r="3990" spans="2:8" x14ac:dyDescent="0.35">
      <c r="B3990" s="19">
        <f>'Client Info'!A3990</f>
        <v>0</v>
      </c>
      <c r="H3990" s="19">
        <v>0</v>
      </c>
    </row>
    <row r="3991" spans="2:8" x14ac:dyDescent="0.35">
      <c r="B3991" s="19">
        <f>'Client Info'!A3991</f>
        <v>0</v>
      </c>
      <c r="H3991" s="19">
        <v>0</v>
      </c>
    </row>
    <row r="3992" spans="2:8" x14ac:dyDescent="0.35">
      <c r="B3992" s="19">
        <f>'Client Info'!A3992</f>
        <v>0</v>
      </c>
      <c r="H3992" s="19">
        <v>0</v>
      </c>
    </row>
    <row r="3993" spans="2:8" x14ac:dyDescent="0.35">
      <c r="B3993" s="19">
        <f>'Client Info'!A3993</f>
        <v>0</v>
      </c>
      <c r="H3993" s="19">
        <v>0</v>
      </c>
    </row>
    <row r="3994" spans="2:8" x14ac:dyDescent="0.35">
      <c r="B3994" s="19">
        <f>'Client Info'!A3994</f>
        <v>0</v>
      </c>
      <c r="H3994" s="19">
        <v>0</v>
      </c>
    </row>
    <row r="3995" spans="2:8" x14ac:dyDescent="0.35">
      <c r="B3995" s="19">
        <f>'Client Info'!A3995</f>
        <v>0</v>
      </c>
      <c r="H3995" s="19">
        <v>0</v>
      </c>
    </row>
    <row r="3996" spans="2:8" x14ac:dyDescent="0.35">
      <c r="B3996" s="19">
        <f>'Client Info'!A3996</f>
        <v>0</v>
      </c>
      <c r="H3996" s="19">
        <v>0</v>
      </c>
    </row>
    <row r="3997" spans="2:8" x14ac:dyDescent="0.35">
      <c r="B3997" s="19">
        <f>'Client Info'!A3997</f>
        <v>0</v>
      </c>
      <c r="H3997" s="19">
        <v>0</v>
      </c>
    </row>
    <row r="3998" spans="2:8" x14ac:dyDescent="0.35">
      <c r="B3998" s="19">
        <f>'Client Info'!A3998</f>
        <v>0</v>
      </c>
      <c r="H3998" s="19">
        <v>0</v>
      </c>
    </row>
    <row r="3999" spans="2:8" x14ac:dyDescent="0.35">
      <c r="B3999" s="19">
        <f>'Client Info'!A3999</f>
        <v>0</v>
      </c>
      <c r="H3999" s="19">
        <v>0</v>
      </c>
    </row>
    <row r="4000" spans="2:8" x14ac:dyDescent="0.35">
      <c r="B4000" s="19">
        <f>'Client Info'!A4000</f>
        <v>0</v>
      </c>
      <c r="H4000" s="19">
        <v>0</v>
      </c>
    </row>
    <row r="4001" spans="2:8" x14ac:dyDescent="0.35">
      <c r="B4001" s="19">
        <f>'Client Info'!A4001</f>
        <v>0</v>
      </c>
      <c r="H4001" s="19">
        <v>0</v>
      </c>
    </row>
    <row r="4002" spans="2:8" x14ac:dyDescent="0.35">
      <c r="B4002" s="19">
        <f>'Client Info'!A4002</f>
        <v>0</v>
      </c>
      <c r="H4002" s="19">
        <v>0</v>
      </c>
    </row>
    <row r="4003" spans="2:8" x14ac:dyDescent="0.35">
      <c r="B4003" s="19">
        <f>'Client Info'!A4003</f>
        <v>0</v>
      </c>
      <c r="H4003" s="19">
        <v>0</v>
      </c>
    </row>
    <row r="4004" spans="2:8" x14ac:dyDescent="0.35">
      <c r="B4004" s="19">
        <f>'Client Info'!A4004</f>
        <v>0</v>
      </c>
      <c r="H4004" s="19">
        <v>0</v>
      </c>
    </row>
    <row r="4005" spans="2:8" x14ac:dyDescent="0.35">
      <c r="B4005" s="19">
        <f>'Client Info'!A4005</f>
        <v>0</v>
      </c>
      <c r="H4005" s="19">
        <v>0</v>
      </c>
    </row>
    <row r="4006" spans="2:8" x14ac:dyDescent="0.35">
      <c r="B4006" s="19">
        <f>'Client Info'!A4006</f>
        <v>0</v>
      </c>
      <c r="H4006" s="19">
        <v>0</v>
      </c>
    </row>
    <row r="4007" spans="2:8" x14ac:dyDescent="0.35">
      <c r="B4007" s="19">
        <f>'Client Info'!A4007</f>
        <v>0</v>
      </c>
      <c r="H4007" s="19">
        <v>0</v>
      </c>
    </row>
    <row r="4008" spans="2:8" x14ac:dyDescent="0.35">
      <c r="B4008" s="19">
        <f>'Client Info'!A4008</f>
        <v>0</v>
      </c>
      <c r="H4008" s="19">
        <v>0</v>
      </c>
    </row>
    <row r="4009" spans="2:8" x14ac:dyDescent="0.35">
      <c r="B4009" s="19">
        <f>'Client Info'!A4009</f>
        <v>0</v>
      </c>
      <c r="H4009" s="19">
        <v>0</v>
      </c>
    </row>
    <row r="4010" spans="2:8" x14ac:dyDescent="0.35">
      <c r="B4010" s="19">
        <f>'Client Info'!A4010</f>
        <v>0</v>
      </c>
      <c r="H4010" s="19">
        <v>0</v>
      </c>
    </row>
    <row r="4011" spans="2:8" x14ac:dyDescent="0.35">
      <c r="B4011" s="19">
        <f>'Client Info'!A4011</f>
        <v>0</v>
      </c>
      <c r="H4011" s="19">
        <v>0</v>
      </c>
    </row>
    <row r="4012" spans="2:8" x14ac:dyDescent="0.35">
      <c r="B4012" s="19">
        <f>'Client Info'!A4012</f>
        <v>0</v>
      </c>
      <c r="H4012" s="19">
        <v>0</v>
      </c>
    </row>
    <row r="4013" spans="2:8" x14ac:dyDescent="0.35">
      <c r="B4013" s="19">
        <f>'Client Info'!A4013</f>
        <v>0</v>
      </c>
      <c r="H4013" s="19">
        <v>0</v>
      </c>
    </row>
    <row r="4014" spans="2:8" x14ac:dyDescent="0.35">
      <c r="B4014" s="19">
        <f>'Client Info'!A4014</f>
        <v>0</v>
      </c>
      <c r="H4014" s="19">
        <v>0</v>
      </c>
    </row>
    <row r="4015" spans="2:8" x14ac:dyDescent="0.35">
      <c r="B4015" s="19">
        <f>'Client Info'!A4015</f>
        <v>0</v>
      </c>
      <c r="H4015" s="19">
        <v>0</v>
      </c>
    </row>
    <row r="4016" spans="2:8" x14ac:dyDescent="0.35">
      <c r="B4016" s="19">
        <f>'Client Info'!A4016</f>
        <v>0</v>
      </c>
      <c r="H4016" s="19">
        <v>0</v>
      </c>
    </row>
    <row r="4017" spans="2:8" x14ac:dyDescent="0.35">
      <c r="B4017" s="19">
        <f>'Client Info'!A4017</f>
        <v>0</v>
      </c>
      <c r="H4017" s="19">
        <v>0</v>
      </c>
    </row>
    <row r="4018" spans="2:8" x14ac:dyDescent="0.35">
      <c r="B4018" s="19">
        <f>'Client Info'!A4018</f>
        <v>0</v>
      </c>
      <c r="H4018" s="19">
        <v>0</v>
      </c>
    </row>
    <row r="4019" spans="2:8" x14ac:dyDescent="0.35">
      <c r="B4019" s="19">
        <f>'Client Info'!A4019</f>
        <v>0</v>
      </c>
      <c r="H4019" s="19">
        <v>0</v>
      </c>
    </row>
    <row r="4020" spans="2:8" x14ac:dyDescent="0.35">
      <c r="B4020" s="19">
        <f>'Client Info'!A4020</f>
        <v>0</v>
      </c>
      <c r="H4020" s="19">
        <v>0</v>
      </c>
    </row>
    <row r="4021" spans="2:8" x14ac:dyDescent="0.35">
      <c r="B4021" s="19">
        <f>'Client Info'!A4021</f>
        <v>0</v>
      </c>
      <c r="H4021" s="19">
        <v>0</v>
      </c>
    </row>
    <row r="4022" spans="2:8" x14ac:dyDescent="0.35">
      <c r="B4022" s="19">
        <f>'Client Info'!A4022</f>
        <v>0</v>
      </c>
      <c r="H4022" s="19">
        <v>0</v>
      </c>
    </row>
    <row r="4023" spans="2:8" x14ac:dyDescent="0.35">
      <c r="B4023" s="19">
        <f>'Client Info'!A4023</f>
        <v>0</v>
      </c>
      <c r="H4023" s="19">
        <v>0</v>
      </c>
    </row>
    <row r="4024" spans="2:8" x14ac:dyDescent="0.35">
      <c r="B4024" s="19">
        <f>'Client Info'!A4024</f>
        <v>0</v>
      </c>
      <c r="H4024" s="19">
        <v>0</v>
      </c>
    </row>
    <row r="4025" spans="2:8" x14ac:dyDescent="0.35">
      <c r="B4025" s="19">
        <f>'Client Info'!A4025</f>
        <v>0</v>
      </c>
      <c r="H4025" s="19">
        <v>0</v>
      </c>
    </row>
    <row r="4026" spans="2:8" x14ac:dyDescent="0.35">
      <c r="B4026" s="19">
        <f>'Client Info'!A4026</f>
        <v>0</v>
      </c>
      <c r="H4026" s="19">
        <v>0</v>
      </c>
    </row>
    <row r="4027" spans="2:8" x14ac:dyDescent="0.35">
      <c r="B4027" s="19">
        <f>'Client Info'!A4027</f>
        <v>0</v>
      </c>
      <c r="H4027" s="19">
        <v>0</v>
      </c>
    </row>
    <row r="4028" spans="2:8" x14ac:dyDescent="0.35">
      <c r="B4028" s="19">
        <f>'Client Info'!A4028</f>
        <v>0</v>
      </c>
      <c r="H4028" s="19">
        <v>0</v>
      </c>
    </row>
    <row r="4029" spans="2:8" x14ac:dyDescent="0.35">
      <c r="B4029" s="19">
        <f>'Client Info'!A4029</f>
        <v>0</v>
      </c>
      <c r="H4029" s="19">
        <v>0</v>
      </c>
    </row>
    <row r="4030" spans="2:8" x14ac:dyDescent="0.35">
      <c r="B4030" s="19">
        <f>'Client Info'!A4030</f>
        <v>0</v>
      </c>
      <c r="H4030" s="19">
        <v>0</v>
      </c>
    </row>
    <row r="4031" spans="2:8" x14ac:dyDescent="0.35">
      <c r="B4031" s="19">
        <f>'Client Info'!A4031</f>
        <v>0</v>
      </c>
      <c r="H4031" s="19">
        <v>0</v>
      </c>
    </row>
    <row r="4032" spans="2:8" x14ac:dyDescent="0.35">
      <c r="B4032" s="19">
        <f>'Client Info'!A4032</f>
        <v>0</v>
      </c>
      <c r="H4032" s="19">
        <v>0</v>
      </c>
    </row>
    <row r="4033" spans="2:8" x14ac:dyDescent="0.35">
      <c r="B4033" s="19">
        <f>'Client Info'!A4033</f>
        <v>0</v>
      </c>
      <c r="H4033" s="19">
        <v>0</v>
      </c>
    </row>
    <row r="4034" spans="2:8" x14ac:dyDescent="0.35">
      <c r="B4034" s="19">
        <f>'Client Info'!A4034</f>
        <v>0</v>
      </c>
      <c r="H4034" s="19">
        <v>0</v>
      </c>
    </row>
    <row r="4035" spans="2:8" x14ac:dyDescent="0.35">
      <c r="B4035" s="19">
        <f>'Client Info'!A4035</f>
        <v>0</v>
      </c>
      <c r="H4035" s="19">
        <v>0</v>
      </c>
    </row>
    <row r="4036" spans="2:8" x14ac:dyDescent="0.35">
      <c r="B4036" s="19">
        <f>'Client Info'!A4036</f>
        <v>0</v>
      </c>
      <c r="H4036" s="19">
        <v>0</v>
      </c>
    </row>
    <row r="4037" spans="2:8" x14ac:dyDescent="0.35">
      <c r="B4037" s="19">
        <f>'Client Info'!A4037</f>
        <v>0</v>
      </c>
      <c r="H4037" s="19">
        <v>0</v>
      </c>
    </row>
    <row r="4038" spans="2:8" x14ac:dyDescent="0.35">
      <c r="B4038" s="19">
        <f>'Client Info'!A4038</f>
        <v>0</v>
      </c>
      <c r="H4038" s="19">
        <v>0</v>
      </c>
    </row>
    <row r="4039" spans="2:8" x14ac:dyDescent="0.35">
      <c r="B4039" s="19">
        <f>'Client Info'!A4039</f>
        <v>0</v>
      </c>
      <c r="H4039" s="19">
        <v>0</v>
      </c>
    </row>
    <row r="4040" spans="2:8" x14ac:dyDescent="0.35">
      <c r="B4040" s="19">
        <f>'Client Info'!A4040</f>
        <v>0</v>
      </c>
      <c r="H4040" s="19">
        <v>0</v>
      </c>
    </row>
    <row r="4041" spans="2:8" x14ac:dyDescent="0.35">
      <c r="B4041" s="19">
        <f>'Client Info'!A4041</f>
        <v>0</v>
      </c>
      <c r="H4041" s="19">
        <v>0</v>
      </c>
    </row>
    <row r="4042" spans="2:8" x14ac:dyDescent="0.35">
      <c r="B4042" s="19">
        <f>'Client Info'!A4042</f>
        <v>0</v>
      </c>
      <c r="H4042" s="19">
        <v>0</v>
      </c>
    </row>
    <row r="4043" spans="2:8" x14ac:dyDescent="0.35">
      <c r="B4043" s="19">
        <f>'Client Info'!A4043</f>
        <v>0</v>
      </c>
      <c r="H4043" s="19">
        <v>0</v>
      </c>
    </row>
    <row r="4044" spans="2:8" x14ac:dyDescent="0.35">
      <c r="B4044" s="19">
        <f>'Client Info'!A4044</f>
        <v>0</v>
      </c>
      <c r="H4044" s="19">
        <v>0</v>
      </c>
    </row>
    <row r="4045" spans="2:8" x14ac:dyDescent="0.35">
      <c r="B4045" s="19">
        <f>'Client Info'!A4045</f>
        <v>0</v>
      </c>
      <c r="H4045" s="19">
        <v>0</v>
      </c>
    </row>
    <row r="4046" spans="2:8" x14ac:dyDescent="0.35">
      <c r="B4046" s="19">
        <f>'Client Info'!A4046</f>
        <v>0</v>
      </c>
      <c r="H4046" s="19">
        <v>0</v>
      </c>
    </row>
    <row r="4047" spans="2:8" x14ac:dyDescent="0.35">
      <c r="B4047" s="19">
        <f>'Client Info'!A4047</f>
        <v>0</v>
      </c>
      <c r="H4047" s="19">
        <v>0</v>
      </c>
    </row>
    <row r="4048" spans="2:8" x14ac:dyDescent="0.35">
      <c r="B4048" s="19">
        <f>'Client Info'!A4048</f>
        <v>0</v>
      </c>
      <c r="H4048" s="19">
        <v>0</v>
      </c>
    </row>
    <row r="4049" spans="2:8" x14ac:dyDescent="0.35">
      <c r="B4049" s="19">
        <f>'Client Info'!A4049</f>
        <v>0</v>
      </c>
      <c r="H4049" s="19">
        <v>0</v>
      </c>
    </row>
    <row r="4050" spans="2:8" x14ac:dyDescent="0.35">
      <c r="B4050" s="19">
        <f>'Client Info'!A4050</f>
        <v>0</v>
      </c>
      <c r="H4050" s="19">
        <v>0</v>
      </c>
    </row>
    <row r="4051" spans="2:8" x14ac:dyDescent="0.35">
      <c r="B4051" s="19">
        <f>'Client Info'!A4051</f>
        <v>0</v>
      </c>
      <c r="H4051" s="19">
        <v>0</v>
      </c>
    </row>
    <row r="4052" spans="2:8" x14ac:dyDescent="0.35">
      <c r="B4052" s="19">
        <f>'Client Info'!A4052</f>
        <v>0</v>
      </c>
      <c r="H4052" s="19">
        <v>0</v>
      </c>
    </row>
    <row r="4053" spans="2:8" x14ac:dyDescent="0.35">
      <c r="B4053" s="19">
        <f>'Client Info'!A4053</f>
        <v>0</v>
      </c>
      <c r="H4053" s="19">
        <v>0</v>
      </c>
    </row>
    <row r="4054" spans="2:8" x14ac:dyDescent="0.35">
      <c r="B4054" s="19">
        <f>'Client Info'!A4054</f>
        <v>0</v>
      </c>
      <c r="H4054" s="19">
        <v>0</v>
      </c>
    </row>
    <row r="4055" spans="2:8" x14ac:dyDescent="0.35">
      <c r="B4055" s="19">
        <f>'Client Info'!A4055</f>
        <v>0</v>
      </c>
      <c r="H4055" s="19">
        <v>0</v>
      </c>
    </row>
    <row r="4056" spans="2:8" x14ac:dyDescent="0.35">
      <c r="B4056" s="19">
        <f>'Client Info'!A4056</f>
        <v>0</v>
      </c>
      <c r="H4056" s="19">
        <v>0</v>
      </c>
    </row>
    <row r="4057" spans="2:8" x14ac:dyDescent="0.35">
      <c r="B4057" s="19">
        <f>'Client Info'!A4057</f>
        <v>0</v>
      </c>
      <c r="H4057" s="19">
        <v>0</v>
      </c>
    </row>
    <row r="4058" spans="2:8" x14ac:dyDescent="0.35">
      <c r="B4058" s="19">
        <f>'Client Info'!A4058</f>
        <v>0</v>
      </c>
      <c r="H4058" s="19">
        <v>0</v>
      </c>
    </row>
    <row r="4059" spans="2:8" x14ac:dyDescent="0.35">
      <c r="B4059" s="19">
        <f>'Client Info'!A4059</f>
        <v>0</v>
      </c>
      <c r="H4059" s="19">
        <v>0</v>
      </c>
    </row>
    <row r="4060" spans="2:8" x14ac:dyDescent="0.35">
      <c r="B4060" s="19">
        <f>'Client Info'!A4060</f>
        <v>0</v>
      </c>
      <c r="H4060" s="19">
        <v>0</v>
      </c>
    </row>
    <row r="4061" spans="2:8" x14ac:dyDescent="0.35">
      <c r="B4061" s="19">
        <f>'Client Info'!A4061</f>
        <v>0</v>
      </c>
      <c r="H4061" s="19">
        <v>0</v>
      </c>
    </row>
    <row r="4062" spans="2:8" x14ac:dyDescent="0.35">
      <c r="B4062" s="19">
        <f>'Client Info'!A4062</f>
        <v>0</v>
      </c>
      <c r="H4062" s="19">
        <v>0</v>
      </c>
    </row>
    <row r="4063" spans="2:8" x14ac:dyDescent="0.35">
      <c r="B4063" s="19">
        <f>'Client Info'!A4063</f>
        <v>0</v>
      </c>
      <c r="H4063" s="19">
        <v>0</v>
      </c>
    </row>
    <row r="4064" spans="2:8" x14ac:dyDescent="0.35">
      <c r="B4064" s="19">
        <f>'Client Info'!A4064</f>
        <v>0</v>
      </c>
      <c r="H4064" s="19">
        <v>0</v>
      </c>
    </row>
    <row r="4065" spans="2:8" x14ac:dyDescent="0.35">
      <c r="B4065" s="19">
        <f>'Client Info'!A4065</f>
        <v>0</v>
      </c>
      <c r="H4065" s="19">
        <v>0</v>
      </c>
    </row>
    <row r="4066" spans="2:8" x14ac:dyDescent="0.35">
      <c r="B4066" s="19">
        <f>'Client Info'!A4066</f>
        <v>0</v>
      </c>
      <c r="H4066" s="19">
        <v>0</v>
      </c>
    </row>
    <row r="4067" spans="2:8" x14ac:dyDescent="0.35">
      <c r="B4067" s="19">
        <f>'Client Info'!A4067</f>
        <v>0</v>
      </c>
      <c r="H4067" s="19">
        <v>0</v>
      </c>
    </row>
    <row r="4068" spans="2:8" x14ac:dyDescent="0.35">
      <c r="B4068" s="19">
        <f>'Client Info'!A4068</f>
        <v>0</v>
      </c>
      <c r="H4068" s="19">
        <v>0</v>
      </c>
    </row>
    <row r="4069" spans="2:8" x14ac:dyDescent="0.35">
      <c r="B4069" s="19">
        <f>'Client Info'!A4069</f>
        <v>0</v>
      </c>
      <c r="H4069" s="19">
        <v>0</v>
      </c>
    </row>
    <row r="4070" spans="2:8" x14ac:dyDescent="0.35">
      <c r="B4070" s="19">
        <f>'Client Info'!A4070</f>
        <v>0</v>
      </c>
      <c r="H4070" s="19">
        <v>0</v>
      </c>
    </row>
    <row r="4071" spans="2:8" x14ac:dyDescent="0.35">
      <c r="B4071" s="19">
        <f>'Client Info'!A4071</f>
        <v>0</v>
      </c>
      <c r="H4071" s="19">
        <v>0</v>
      </c>
    </row>
    <row r="4072" spans="2:8" x14ac:dyDescent="0.35">
      <c r="B4072" s="19">
        <f>'Client Info'!A4072</f>
        <v>0</v>
      </c>
      <c r="H4072" s="19">
        <v>0</v>
      </c>
    </row>
    <row r="4073" spans="2:8" x14ac:dyDescent="0.35">
      <c r="B4073" s="19">
        <f>'Client Info'!A4073</f>
        <v>0</v>
      </c>
      <c r="H4073" s="19">
        <v>0</v>
      </c>
    </row>
    <row r="4074" spans="2:8" x14ac:dyDescent="0.35">
      <c r="B4074" s="19">
        <f>'Client Info'!A4074</f>
        <v>0</v>
      </c>
      <c r="H4074" s="19">
        <v>0</v>
      </c>
    </row>
    <row r="4075" spans="2:8" x14ac:dyDescent="0.35">
      <c r="B4075" s="19">
        <f>'Client Info'!A4075</f>
        <v>0</v>
      </c>
      <c r="H4075" s="19">
        <v>0</v>
      </c>
    </row>
    <row r="4076" spans="2:8" x14ac:dyDescent="0.35">
      <c r="B4076" s="19">
        <f>'Client Info'!A4076</f>
        <v>0</v>
      </c>
      <c r="H4076" s="19">
        <v>0</v>
      </c>
    </row>
    <row r="4077" spans="2:8" x14ac:dyDescent="0.35">
      <c r="B4077" s="19">
        <f>'Client Info'!A4077</f>
        <v>0</v>
      </c>
      <c r="H4077" s="19">
        <v>0</v>
      </c>
    </row>
    <row r="4078" spans="2:8" x14ac:dyDescent="0.35">
      <c r="B4078" s="19">
        <f>'Client Info'!A4078</f>
        <v>0</v>
      </c>
      <c r="H4078" s="19">
        <v>0</v>
      </c>
    </row>
    <row r="4079" spans="2:8" x14ac:dyDescent="0.35">
      <c r="B4079" s="19">
        <f>'Client Info'!A4079</f>
        <v>0</v>
      </c>
      <c r="H4079" s="19">
        <v>0</v>
      </c>
    </row>
    <row r="4080" spans="2:8" x14ac:dyDescent="0.35">
      <c r="B4080" s="19">
        <f>'Client Info'!A4080</f>
        <v>0</v>
      </c>
      <c r="H4080" s="19">
        <v>0</v>
      </c>
    </row>
    <row r="4081" spans="2:8" x14ac:dyDescent="0.35">
      <c r="B4081" s="19">
        <f>'Client Info'!A4081</f>
        <v>0</v>
      </c>
      <c r="H4081" s="19">
        <v>0</v>
      </c>
    </row>
    <row r="4082" spans="2:8" x14ac:dyDescent="0.35">
      <c r="B4082" s="19">
        <f>'Client Info'!A4082</f>
        <v>0</v>
      </c>
      <c r="H4082" s="19">
        <v>0</v>
      </c>
    </row>
    <row r="4083" spans="2:8" x14ac:dyDescent="0.35">
      <c r="B4083" s="19">
        <f>'Client Info'!A4083</f>
        <v>0</v>
      </c>
      <c r="H4083" s="19">
        <v>0</v>
      </c>
    </row>
    <row r="4084" spans="2:8" x14ac:dyDescent="0.35">
      <c r="B4084" s="19">
        <f>'Client Info'!A4084</f>
        <v>0</v>
      </c>
      <c r="H4084" s="19">
        <v>0</v>
      </c>
    </row>
    <row r="4085" spans="2:8" x14ac:dyDescent="0.35">
      <c r="B4085" s="19">
        <f>'Client Info'!A4085</f>
        <v>0</v>
      </c>
      <c r="H4085" s="19">
        <v>0</v>
      </c>
    </row>
    <row r="4086" spans="2:8" x14ac:dyDescent="0.35">
      <c r="B4086" s="19">
        <f>'Client Info'!A4086</f>
        <v>0</v>
      </c>
      <c r="H4086" s="19">
        <v>0</v>
      </c>
    </row>
    <row r="4087" spans="2:8" x14ac:dyDescent="0.35">
      <c r="B4087" s="19">
        <f>'Client Info'!A4087</f>
        <v>0</v>
      </c>
      <c r="H4087" s="19">
        <v>0</v>
      </c>
    </row>
    <row r="4088" spans="2:8" x14ac:dyDescent="0.35">
      <c r="B4088" s="19">
        <f>'Client Info'!A4088</f>
        <v>0</v>
      </c>
      <c r="H4088" s="19">
        <v>0</v>
      </c>
    </row>
    <row r="4089" spans="2:8" x14ac:dyDescent="0.35">
      <c r="B4089" s="19">
        <f>'Client Info'!A4089</f>
        <v>0</v>
      </c>
      <c r="H4089" s="19">
        <v>0</v>
      </c>
    </row>
    <row r="4090" spans="2:8" x14ac:dyDescent="0.35">
      <c r="B4090" s="19">
        <f>'Client Info'!A4090</f>
        <v>0</v>
      </c>
      <c r="H4090" s="19">
        <v>0</v>
      </c>
    </row>
    <row r="4091" spans="2:8" x14ac:dyDescent="0.35">
      <c r="B4091" s="19">
        <f>'Client Info'!A4091</f>
        <v>0</v>
      </c>
      <c r="H4091" s="19">
        <v>0</v>
      </c>
    </row>
    <row r="4092" spans="2:8" x14ac:dyDescent="0.35">
      <c r="B4092" s="19">
        <f>'Client Info'!A4092</f>
        <v>0</v>
      </c>
      <c r="H4092" s="19">
        <v>0</v>
      </c>
    </row>
    <row r="4093" spans="2:8" x14ac:dyDescent="0.35">
      <c r="B4093" s="19">
        <f>'Client Info'!A4093</f>
        <v>0</v>
      </c>
      <c r="H4093" s="19">
        <v>0</v>
      </c>
    </row>
    <row r="4094" spans="2:8" x14ac:dyDescent="0.35">
      <c r="B4094" s="19">
        <f>'Client Info'!A4094</f>
        <v>0</v>
      </c>
      <c r="H4094" s="19">
        <v>0</v>
      </c>
    </row>
    <row r="4095" spans="2:8" x14ac:dyDescent="0.35">
      <c r="B4095" s="19">
        <f>'Client Info'!A4095</f>
        <v>0</v>
      </c>
      <c r="H4095" s="19">
        <v>0</v>
      </c>
    </row>
    <row r="4096" spans="2:8" x14ac:dyDescent="0.35">
      <c r="B4096" s="19">
        <f>'Client Info'!A4096</f>
        <v>0</v>
      </c>
      <c r="H4096" s="19">
        <v>0</v>
      </c>
    </row>
    <row r="4097" spans="2:8" x14ac:dyDescent="0.35">
      <c r="B4097" s="19">
        <f>'Client Info'!A4097</f>
        <v>0</v>
      </c>
      <c r="H4097" s="19">
        <v>0</v>
      </c>
    </row>
    <row r="4098" spans="2:8" x14ac:dyDescent="0.35">
      <c r="B4098" s="19">
        <f>'Client Info'!A4098</f>
        <v>0</v>
      </c>
      <c r="H4098" s="19">
        <v>0</v>
      </c>
    </row>
    <row r="4099" spans="2:8" x14ac:dyDescent="0.35">
      <c r="B4099" s="19">
        <f>'Client Info'!A4099</f>
        <v>0</v>
      </c>
      <c r="H4099" s="19">
        <v>0</v>
      </c>
    </row>
    <row r="4100" spans="2:8" x14ac:dyDescent="0.35">
      <c r="B4100" s="19">
        <f>'Client Info'!A4100</f>
        <v>0</v>
      </c>
      <c r="H4100" s="19">
        <v>0</v>
      </c>
    </row>
    <row r="4101" spans="2:8" x14ac:dyDescent="0.35">
      <c r="B4101" s="19">
        <f>'Client Info'!A4101</f>
        <v>0</v>
      </c>
      <c r="H4101" s="19">
        <v>0</v>
      </c>
    </row>
    <row r="4102" spans="2:8" x14ac:dyDescent="0.35">
      <c r="B4102" s="19">
        <f>'Client Info'!A4102</f>
        <v>0</v>
      </c>
      <c r="H4102" s="19">
        <v>0</v>
      </c>
    </row>
    <row r="4103" spans="2:8" x14ac:dyDescent="0.35">
      <c r="B4103" s="19">
        <f>'Client Info'!A4103</f>
        <v>0</v>
      </c>
      <c r="H4103" s="19">
        <v>0</v>
      </c>
    </row>
    <row r="4104" spans="2:8" x14ac:dyDescent="0.35">
      <c r="B4104" s="19">
        <f>'Client Info'!A4104</f>
        <v>0</v>
      </c>
      <c r="H4104" s="19">
        <v>0</v>
      </c>
    </row>
    <row r="4105" spans="2:8" x14ac:dyDescent="0.35">
      <c r="B4105" s="19">
        <f>'Client Info'!A4105</f>
        <v>0</v>
      </c>
      <c r="H4105" s="19">
        <v>0</v>
      </c>
    </row>
    <row r="4106" spans="2:8" x14ac:dyDescent="0.35">
      <c r="B4106" s="19">
        <f>'Client Info'!A4106</f>
        <v>0</v>
      </c>
      <c r="H4106" s="19">
        <v>0</v>
      </c>
    </row>
    <row r="4107" spans="2:8" x14ac:dyDescent="0.35">
      <c r="B4107" s="19">
        <f>'Client Info'!A4107</f>
        <v>0</v>
      </c>
      <c r="H4107" s="19">
        <v>0</v>
      </c>
    </row>
    <row r="4108" spans="2:8" x14ac:dyDescent="0.35">
      <c r="B4108" s="19">
        <f>'Client Info'!A4108</f>
        <v>0</v>
      </c>
      <c r="H4108" s="19">
        <v>0</v>
      </c>
    </row>
    <row r="4109" spans="2:8" x14ac:dyDescent="0.35">
      <c r="B4109" s="19">
        <f>'Client Info'!A4109</f>
        <v>0</v>
      </c>
      <c r="H4109" s="19">
        <v>0</v>
      </c>
    </row>
    <row r="4110" spans="2:8" x14ac:dyDescent="0.35">
      <c r="B4110" s="19">
        <f>'Client Info'!A4110</f>
        <v>0</v>
      </c>
      <c r="H4110" s="19">
        <v>0</v>
      </c>
    </row>
    <row r="4111" spans="2:8" x14ac:dyDescent="0.35">
      <c r="B4111" s="19">
        <f>'Client Info'!A4111</f>
        <v>0</v>
      </c>
      <c r="H4111" s="19">
        <v>0</v>
      </c>
    </row>
    <row r="4112" spans="2:8" x14ac:dyDescent="0.35">
      <c r="B4112" s="19">
        <f>'Client Info'!A4112</f>
        <v>0</v>
      </c>
      <c r="H4112" s="19">
        <v>0</v>
      </c>
    </row>
    <row r="4113" spans="2:8" x14ac:dyDescent="0.35">
      <c r="B4113" s="19">
        <f>'Client Info'!A4113</f>
        <v>0</v>
      </c>
      <c r="H4113" s="19">
        <v>0</v>
      </c>
    </row>
    <row r="4114" spans="2:8" x14ac:dyDescent="0.35">
      <c r="B4114" s="19">
        <f>'Client Info'!A4114</f>
        <v>0</v>
      </c>
      <c r="H4114" s="19">
        <v>0</v>
      </c>
    </row>
    <row r="4115" spans="2:8" x14ac:dyDescent="0.35">
      <c r="B4115" s="19">
        <f>'Client Info'!A4115</f>
        <v>0</v>
      </c>
      <c r="H4115" s="19">
        <v>0</v>
      </c>
    </row>
    <row r="4116" spans="2:8" x14ac:dyDescent="0.35">
      <c r="B4116" s="19">
        <f>'Client Info'!A4116</f>
        <v>0</v>
      </c>
      <c r="H4116" s="19">
        <v>0</v>
      </c>
    </row>
    <row r="4117" spans="2:8" x14ac:dyDescent="0.35">
      <c r="B4117" s="19">
        <f>'Client Info'!A4117</f>
        <v>0</v>
      </c>
      <c r="H4117" s="19">
        <v>0</v>
      </c>
    </row>
    <row r="4118" spans="2:8" x14ac:dyDescent="0.35">
      <c r="B4118" s="19">
        <f>'Client Info'!A4118</f>
        <v>0</v>
      </c>
      <c r="H4118" s="19">
        <v>0</v>
      </c>
    </row>
    <row r="4119" spans="2:8" x14ac:dyDescent="0.35">
      <c r="B4119" s="19">
        <f>'Client Info'!A4119</f>
        <v>0</v>
      </c>
      <c r="H4119" s="19">
        <v>0</v>
      </c>
    </row>
    <row r="4120" spans="2:8" x14ac:dyDescent="0.35">
      <c r="B4120" s="19">
        <f>'Client Info'!A4120</f>
        <v>0</v>
      </c>
      <c r="H4120" s="19">
        <v>0</v>
      </c>
    </row>
    <row r="4121" spans="2:8" x14ac:dyDescent="0.35">
      <c r="B4121" s="19">
        <f>'Client Info'!A4121</f>
        <v>0</v>
      </c>
      <c r="H4121" s="19">
        <v>0</v>
      </c>
    </row>
    <row r="4122" spans="2:8" x14ac:dyDescent="0.35">
      <c r="B4122" s="19">
        <f>'Client Info'!A4122</f>
        <v>0</v>
      </c>
      <c r="H4122" s="19">
        <v>0</v>
      </c>
    </row>
    <row r="4123" spans="2:8" x14ac:dyDescent="0.35">
      <c r="B4123" s="19">
        <f>'Client Info'!A4123</f>
        <v>0</v>
      </c>
      <c r="H4123" s="19">
        <v>0</v>
      </c>
    </row>
    <row r="4124" spans="2:8" x14ac:dyDescent="0.35">
      <c r="B4124" s="19">
        <f>'Client Info'!A4124</f>
        <v>0</v>
      </c>
      <c r="H4124" s="19">
        <v>0</v>
      </c>
    </row>
    <row r="4125" spans="2:8" x14ac:dyDescent="0.35">
      <c r="B4125" s="19">
        <f>'Client Info'!A4125</f>
        <v>0</v>
      </c>
      <c r="H4125" s="19">
        <v>0</v>
      </c>
    </row>
    <row r="4126" spans="2:8" x14ac:dyDescent="0.35">
      <c r="B4126" s="19">
        <f>'Client Info'!A4126</f>
        <v>0</v>
      </c>
      <c r="H4126" s="19">
        <v>0</v>
      </c>
    </row>
    <row r="4127" spans="2:8" x14ac:dyDescent="0.35">
      <c r="B4127" s="19">
        <f>'Client Info'!A4127</f>
        <v>0</v>
      </c>
      <c r="H4127" s="19">
        <v>0</v>
      </c>
    </row>
    <row r="4128" spans="2:8" x14ac:dyDescent="0.35">
      <c r="B4128" s="19">
        <f>'Client Info'!A4128</f>
        <v>0</v>
      </c>
      <c r="H4128" s="19">
        <v>0</v>
      </c>
    </row>
    <row r="4129" spans="2:8" x14ac:dyDescent="0.35">
      <c r="B4129" s="19">
        <f>'Client Info'!A4129</f>
        <v>0</v>
      </c>
      <c r="H4129" s="19">
        <v>0</v>
      </c>
    </row>
    <row r="4130" spans="2:8" x14ac:dyDescent="0.35">
      <c r="B4130" s="19">
        <f>'Client Info'!A4130</f>
        <v>0</v>
      </c>
      <c r="H4130" s="19">
        <v>0</v>
      </c>
    </row>
    <row r="4131" spans="2:8" x14ac:dyDescent="0.35">
      <c r="B4131" s="19">
        <f>'Client Info'!A4131</f>
        <v>0</v>
      </c>
      <c r="H4131" s="19">
        <v>0</v>
      </c>
    </row>
    <row r="4132" spans="2:8" x14ac:dyDescent="0.35">
      <c r="B4132" s="19">
        <f>'Client Info'!A4132</f>
        <v>0</v>
      </c>
      <c r="H4132" s="19">
        <v>0</v>
      </c>
    </row>
    <row r="4133" spans="2:8" x14ac:dyDescent="0.35">
      <c r="B4133" s="19">
        <f>'Client Info'!A4133</f>
        <v>0</v>
      </c>
      <c r="H4133" s="19">
        <v>0</v>
      </c>
    </row>
    <row r="4134" spans="2:8" x14ac:dyDescent="0.35">
      <c r="B4134" s="19">
        <f>'Client Info'!A4134</f>
        <v>0</v>
      </c>
      <c r="H4134" s="19">
        <v>0</v>
      </c>
    </row>
    <row r="4135" spans="2:8" x14ac:dyDescent="0.35">
      <c r="B4135" s="19">
        <f>'Client Info'!A4135</f>
        <v>0</v>
      </c>
      <c r="H4135" s="19">
        <v>0</v>
      </c>
    </row>
    <row r="4136" spans="2:8" x14ac:dyDescent="0.35">
      <c r="B4136" s="19">
        <f>'Client Info'!A4136</f>
        <v>0</v>
      </c>
      <c r="H4136" s="19">
        <v>0</v>
      </c>
    </row>
    <row r="4137" spans="2:8" x14ac:dyDescent="0.35">
      <c r="B4137" s="19">
        <f>'Client Info'!A4137</f>
        <v>0</v>
      </c>
      <c r="H4137" s="19">
        <v>0</v>
      </c>
    </row>
    <row r="4138" spans="2:8" x14ac:dyDescent="0.35">
      <c r="B4138" s="19">
        <f>'Client Info'!A4138</f>
        <v>0</v>
      </c>
      <c r="H4138" s="19">
        <v>0</v>
      </c>
    </row>
    <row r="4139" spans="2:8" x14ac:dyDescent="0.35">
      <c r="B4139" s="19">
        <f>'Client Info'!A4139</f>
        <v>0</v>
      </c>
      <c r="H4139" s="19">
        <v>0</v>
      </c>
    </row>
    <row r="4140" spans="2:8" x14ac:dyDescent="0.35">
      <c r="B4140" s="19">
        <f>'Client Info'!A4140</f>
        <v>0</v>
      </c>
      <c r="H4140" s="19">
        <v>0</v>
      </c>
    </row>
    <row r="4141" spans="2:8" x14ac:dyDescent="0.35">
      <c r="B4141" s="19">
        <f>'Client Info'!A4141</f>
        <v>0</v>
      </c>
      <c r="H4141" s="19">
        <v>0</v>
      </c>
    </row>
    <row r="4142" spans="2:8" x14ac:dyDescent="0.35">
      <c r="B4142" s="19">
        <f>'Client Info'!A4142</f>
        <v>0</v>
      </c>
      <c r="H4142" s="19">
        <v>0</v>
      </c>
    </row>
    <row r="4143" spans="2:8" x14ac:dyDescent="0.35">
      <c r="B4143" s="19">
        <f>'Client Info'!A4143</f>
        <v>0</v>
      </c>
      <c r="H4143" s="19">
        <v>0</v>
      </c>
    </row>
    <row r="4144" spans="2:8" x14ac:dyDescent="0.35">
      <c r="B4144" s="19">
        <f>'Client Info'!A4144</f>
        <v>0</v>
      </c>
      <c r="H4144" s="19">
        <v>0</v>
      </c>
    </row>
    <row r="4145" spans="2:8" x14ac:dyDescent="0.35">
      <c r="B4145" s="19">
        <f>'Client Info'!A4145</f>
        <v>0</v>
      </c>
      <c r="H4145" s="19">
        <v>0</v>
      </c>
    </row>
    <row r="4146" spans="2:8" x14ac:dyDescent="0.35">
      <c r="B4146" s="19">
        <f>'Client Info'!A4146</f>
        <v>0</v>
      </c>
      <c r="H4146" s="19">
        <v>0</v>
      </c>
    </row>
    <row r="4147" spans="2:8" x14ac:dyDescent="0.35">
      <c r="B4147" s="19">
        <f>'Client Info'!A4147</f>
        <v>0</v>
      </c>
      <c r="H4147" s="19">
        <v>0</v>
      </c>
    </row>
    <row r="4148" spans="2:8" x14ac:dyDescent="0.35">
      <c r="B4148" s="19">
        <f>'Client Info'!A4148</f>
        <v>0</v>
      </c>
      <c r="H4148" s="19">
        <v>0</v>
      </c>
    </row>
    <row r="4149" spans="2:8" x14ac:dyDescent="0.35">
      <c r="B4149" s="19">
        <f>'Client Info'!A4149</f>
        <v>0</v>
      </c>
      <c r="H4149" s="19">
        <v>0</v>
      </c>
    </row>
    <row r="4150" spans="2:8" x14ac:dyDescent="0.35">
      <c r="B4150" s="19">
        <f>'Client Info'!A4150</f>
        <v>0</v>
      </c>
      <c r="H4150" s="19">
        <v>0</v>
      </c>
    </row>
    <row r="4151" spans="2:8" x14ac:dyDescent="0.35">
      <c r="B4151" s="19">
        <f>'Client Info'!A4151</f>
        <v>0</v>
      </c>
      <c r="H4151" s="19">
        <v>0</v>
      </c>
    </row>
    <row r="4152" spans="2:8" x14ac:dyDescent="0.35">
      <c r="B4152" s="19">
        <f>'Client Info'!A4152</f>
        <v>0</v>
      </c>
      <c r="H4152" s="19">
        <v>0</v>
      </c>
    </row>
    <row r="4153" spans="2:8" x14ac:dyDescent="0.35">
      <c r="B4153" s="19">
        <f>'Client Info'!A4153</f>
        <v>0</v>
      </c>
      <c r="H4153" s="19">
        <v>0</v>
      </c>
    </row>
    <row r="4154" spans="2:8" x14ac:dyDescent="0.35">
      <c r="B4154" s="19">
        <f>'Client Info'!A4154</f>
        <v>0</v>
      </c>
      <c r="H4154" s="19">
        <v>0</v>
      </c>
    </row>
    <row r="4155" spans="2:8" x14ac:dyDescent="0.35">
      <c r="B4155" s="19">
        <f>'Client Info'!A4155</f>
        <v>0</v>
      </c>
      <c r="H4155" s="19">
        <v>0</v>
      </c>
    </row>
    <row r="4156" spans="2:8" x14ac:dyDescent="0.35">
      <c r="B4156" s="19">
        <f>'Client Info'!A4156</f>
        <v>0</v>
      </c>
      <c r="H4156" s="19">
        <v>0</v>
      </c>
    </row>
    <row r="4157" spans="2:8" x14ac:dyDescent="0.35">
      <c r="B4157" s="19">
        <f>'Client Info'!A4157</f>
        <v>0</v>
      </c>
      <c r="H4157" s="19">
        <v>0</v>
      </c>
    </row>
    <row r="4158" spans="2:8" x14ac:dyDescent="0.35">
      <c r="B4158" s="19">
        <f>'Client Info'!A4158</f>
        <v>0</v>
      </c>
      <c r="H4158" s="19">
        <v>0</v>
      </c>
    </row>
    <row r="4159" spans="2:8" x14ac:dyDescent="0.35">
      <c r="B4159" s="19">
        <f>'Client Info'!A4159</f>
        <v>0</v>
      </c>
      <c r="H4159" s="19">
        <v>0</v>
      </c>
    </row>
    <row r="4160" spans="2:8" x14ac:dyDescent="0.35">
      <c r="B4160" s="19">
        <f>'Client Info'!A4160</f>
        <v>0</v>
      </c>
      <c r="H4160" s="19">
        <v>0</v>
      </c>
    </row>
    <row r="4161" spans="2:8" x14ac:dyDescent="0.35">
      <c r="B4161" s="19">
        <f>'Client Info'!A4161</f>
        <v>0</v>
      </c>
      <c r="H4161" s="19">
        <v>0</v>
      </c>
    </row>
    <row r="4162" spans="2:8" x14ac:dyDescent="0.35">
      <c r="B4162" s="19">
        <f>'Client Info'!A4162</f>
        <v>0</v>
      </c>
      <c r="H4162" s="19">
        <v>0</v>
      </c>
    </row>
    <row r="4163" spans="2:8" x14ac:dyDescent="0.35">
      <c r="B4163" s="19">
        <f>'Client Info'!A4163</f>
        <v>0</v>
      </c>
      <c r="H4163" s="19">
        <v>0</v>
      </c>
    </row>
    <row r="4164" spans="2:8" x14ac:dyDescent="0.35">
      <c r="B4164" s="19">
        <f>'Client Info'!A4164</f>
        <v>0</v>
      </c>
      <c r="H4164" s="19">
        <v>0</v>
      </c>
    </row>
    <row r="4165" spans="2:8" x14ac:dyDescent="0.35">
      <c r="B4165" s="19">
        <f>'Client Info'!A4165</f>
        <v>0</v>
      </c>
      <c r="H4165" s="19">
        <v>0</v>
      </c>
    </row>
    <row r="4166" spans="2:8" x14ac:dyDescent="0.35">
      <c r="B4166" s="19">
        <f>'Client Info'!A4166</f>
        <v>0</v>
      </c>
      <c r="H4166" s="19">
        <v>0</v>
      </c>
    </row>
    <row r="4167" spans="2:8" x14ac:dyDescent="0.35">
      <c r="B4167" s="19">
        <f>'Client Info'!A4167</f>
        <v>0</v>
      </c>
      <c r="H4167" s="19">
        <v>0</v>
      </c>
    </row>
    <row r="4168" spans="2:8" x14ac:dyDescent="0.35">
      <c r="B4168" s="19">
        <f>'Client Info'!A4168</f>
        <v>0</v>
      </c>
      <c r="H4168" s="19">
        <v>0</v>
      </c>
    </row>
    <row r="4169" spans="2:8" x14ac:dyDescent="0.35">
      <c r="B4169" s="19">
        <f>'Client Info'!A4169</f>
        <v>0</v>
      </c>
      <c r="H4169" s="19">
        <v>0</v>
      </c>
    </row>
    <row r="4170" spans="2:8" x14ac:dyDescent="0.35">
      <c r="B4170" s="19">
        <f>'Client Info'!A4170</f>
        <v>0</v>
      </c>
      <c r="H4170" s="19">
        <v>0</v>
      </c>
    </row>
    <row r="4171" spans="2:8" x14ac:dyDescent="0.35">
      <c r="B4171" s="19">
        <f>'Client Info'!A4171</f>
        <v>0</v>
      </c>
      <c r="H4171" s="19">
        <v>0</v>
      </c>
    </row>
    <row r="4172" spans="2:8" x14ac:dyDescent="0.35">
      <c r="B4172" s="19">
        <f>'Client Info'!A4172</f>
        <v>0</v>
      </c>
      <c r="H4172" s="19">
        <v>0</v>
      </c>
    </row>
    <row r="4173" spans="2:8" x14ac:dyDescent="0.35">
      <c r="B4173" s="19">
        <f>'Client Info'!A4173</f>
        <v>0</v>
      </c>
      <c r="H4173" s="19">
        <v>0</v>
      </c>
    </row>
    <row r="4174" spans="2:8" x14ac:dyDescent="0.35">
      <c r="B4174" s="19">
        <f>'Client Info'!A4174</f>
        <v>0</v>
      </c>
      <c r="H4174" s="19">
        <v>0</v>
      </c>
    </row>
    <row r="4175" spans="2:8" x14ac:dyDescent="0.35">
      <c r="B4175" s="19">
        <f>'Client Info'!A4175</f>
        <v>0</v>
      </c>
      <c r="H4175" s="19">
        <v>0</v>
      </c>
    </row>
    <row r="4176" spans="2:8" x14ac:dyDescent="0.35">
      <c r="B4176" s="19">
        <f>'Client Info'!A4176</f>
        <v>0</v>
      </c>
      <c r="H4176" s="19">
        <v>0</v>
      </c>
    </row>
    <row r="4177" spans="2:8" x14ac:dyDescent="0.35">
      <c r="B4177" s="19">
        <f>'Client Info'!A4177</f>
        <v>0</v>
      </c>
      <c r="H4177" s="19">
        <v>0</v>
      </c>
    </row>
    <row r="4178" spans="2:8" x14ac:dyDescent="0.35">
      <c r="B4178" s="19">
        <f>'Client Info'!A4178</f>
        <v>0</v>
      </c>
      <c r="H4178" s="19">
        <v>0</v>
      </c>
    </row>
    <row r="4179" spans="2:8" x14ac:dyDescent="0.35">
      <c r="B4179" s="19">
        <f>'Client Info'!A4179</f>
        <v>0</v>
      </c>
      <c r="H4179" s="19">
        <v>0</v>
      </c>
    </row>
    <row r="4180" spans="2:8" x14ac:dyDescent="0.35">
      <c r="B4180" s="19">
        <f>'Client Info'!A4180</f>
        <v>0</v>
      </c>
      <c r="H4180" s="19">
        <v>0</v>
      </c>
    </row>
    <row r="4181" spans="2:8" x14ac:dyDescent="0.35">
      <c r="B4181" s="19">
        <f>'Client Info'!A4181</f>
        <v>0</v>
      </c>
      <c r="H4181" s="19">
        <v>0</v>
      </c>
    </row>
    <row r="4182" spans="2:8" x14ac:dyDescent="0.35">
      <c r="B4182" s="19">
        <f>'Client Info'!A4182</f>
        <v>0</v>
      </c>
      <c r="H4182" s="19">
        <v>0</v>
      </c>
    </row>
    <row r="4183" spans="2:8" x14ac:dyDescent="0.35">
      <c r="B4183" s="19">
        <f>'Client Info'!A4183</f>
        <v>0</v>
      </c>
      <c r="H4183" s="19">
        <v>0</v>
      </c>
    </row>
    <row r="4184" spans="2:8" x14ac:dyDescent="0.35">
      <c r="B4184" s="19">
        <f>'Client Info'!A4184</f>
        <v>0</v>
      </c>
      <c r="H4184" s="19">
        <v>0</v>
      </c>
    </row>
    <row r="4185" spans="2:8" x14ac:dyDescent="0.35">
      <c r="B4185" s="19">
        <f>'Client Info'!A4185</f>
        <v>0</v>
      </c>
      <c r="H4185" s="19">
        <v>0</v>
      </c>
    </row>
    <row r="4186" spans="2:8" x14ac:dyDescent="0.35">
      <c r="B4186" s="19">
        <f>'Client Info'!A4186</f>
        <v>0</v>
      </c>
      <c r="H4186" s="19">
        <v>0</v>
      </c>
    </row>
    <row r="4187" spans="2:8" x14ac:dyDescent="0.35">
      <c r="B4187" s="19">
        <f>'Client Info'!A4187</f>
        <v>0</v>
      </c>
      <c r="H4187" s="19">
        <v>0</v>
      </c>
    </row>
    <row r="4188" spans="2:8" x14ac:dyDescent="0.35">
      <c r="B4188" s="19">
        <f>'Client Info'!A4188</f>
        <v>0</v>
      </c>
      <c r="H4188" s="19">
        <v>0</v>
      </c>
    </row>
    <row r="4189" spans="2:8" x14ac:dyDescent="0.35">
      <c r="B4189" s="19">
        <f>'Client Info'!A4189</f>
        <v>0</v>
      </c>
      <c r="H4189" s="19">
        <v>0</v>
      </c>
    </row>
    <row r="4190" spans="2:8" x14ac:dyDescent="0.35">
      <c r="B4190" s="19">
        <f>'Client Info'!A4190</f>
        <v>0</v>
      </c>
      <c r="H4190" s="19">
        <v>0</v>
      </c>
    </row>
    <row r="4191" spans="2:8" x14ac:dyDescent="0.35">
      <c r="B4191" s="19">
        <f>'Client Info'!A4191</f>
        <v>0</v>
      </c>
      <c r="H4191" s="19">
        <v>0</v>
      </c>
    </row>
    <row r="4192" spans="2:8" x14ac:dyDescent="0.35">
      <c r="B4192" s="19">
        <f>'Client Info'!A4192</f>
        <v>0</v>
      </c>
      <c r="H4192" s="19">
        <v>0</v>
      </c>
    </row>
    <row r="4193" spans="2:8" x14ac:dyDescent="0.35">
      <c r="B4193" s="19">
        <f>'Client Info'!A4193</f>
        <v>0</v>
      </c>
      <c r="H4193" s="19">
        <v>0</v>
      </c>
    </row>
    <row r="4194" spans="2:8" x14ac:dyDescent="0.35">
      <c r="B4194" s="19">
        <f>'Client Info'!A4194</f>
        <v>0</v>
      </c>
      <c r="H4194" s="19">
        <v>0</v>
      </c>
    </row>
    <row r="4195" spans="2:8" x14ac:dyDescent="0.35">
      <c r="B4195" s="19">
        <f>'Client Info'!A4195</f>
        <v>0</v>
      </c>
      <c r="H4195" s="19">
        <v>0</v>
      </c>
    </row>
    <row r="4196" spans="2:8" x14ac:dyDescent="0.35">
      <c r="B4196" s="19">
        <f>'Client Info'!A4196</f>
        <v>0</v>
      </c>
      <c r="H4196" s="19">
        <v>0</v>
      </c>
    </row>
    <row r="4197" spans="2:8" x14ac:dyDescent="0.35">
      <c r="B4197" s="19">
        <f>'Client Info'!A4197</f>
        <v>0</v>
      </c>
      <c r="H4197" s="19">
        <v>0</v>
      </c>
    </row>
    <row r="4198" spans="2:8" x14ac:dyDescent="0.35">
      <c r="B4198" s="19">
        <f>'Client Info'!A4198</f>
        <v>0</v>
      </c>
      <c r="H4198" s="19">
        <v>0</v>
      </c>
    </row>
    <row r="4199" spans="2:8" x14ac:dyDescent="0.35">
      <c r="B4199" s="19">
        <f>'Client Info'!A4199</f>
        <v>0</v>
      </c>
      <c r="H4199" s="19">
        <v>0</v>
      </c>
    </row>
    <row r="4200" spans="2:8" x14ac:dyDescent="0.35">
      <c r="B4200" s="19">
        <f>'Client Info'!A4200</f>
        <v>0</v>
      </c>
      <c r="H4200" s="19">
        <v>0</v>
      </c>
    </row>
    <row r="4201" spans="2:8" x14ac:dyDescent="0.35">
      <c r="B4201" s="19">
        <f>'Client Info'!A4201</f>
        <v>0</v>
      </c>
      <c r="H4201" s="19">
        <v>0</v>
      </c>
    </row>
    <row r="4202" spans="2:8" x14ac:dyDescent="0.35">
      <c r="B4202" s="19">
        <f>'Client Info'!A4202</f>
        <v>0</v>
      </c>
      <c r="H4202" s="19">
        <v>0</v>
      </c>
    </row>
    <row r="4203" spans="2:8" x14ac:dyDescent="0.35">
      <c r="B4203" s="19">
        <f>'Client Info'!A4203</f>
        <v>0</v>
      </c>
      <c r="H4203" s="19">
        <v>0</v>
      </c>
    </row>
    <row r="4204" spans="2:8" x14ac:dyDescent="0.35">
      <c r="B4204" s="19">
        <f>'Client Info'!A4204</f>
        <v>0</v>
      </c>
      <c r="H4204" s="19">
        <v>0</v>
      </c>
    </row>
    <row r="4205" spans="2:8" x14ac:dyDescent="0.35">
      <c r="B4205" s="19">
        <f>'Client Info'!A4205</f>
        <v>0</v>
      </c>
      <c r="H4205" s="19">
        <v>0</v>
      </c>
    </row>
    <row r="4206" spans="2:8" x14ac:dyDescent="0.35">
      <c r="B4206" s="19">
        <f>'Client Info'!A4206</f>
        <v>0</v>
      </c>
      <c r="H4206" s="19">
        <v>0</v>
      </c>
    </row>
    <row r="4207" spans="2:8" x14ac:dyDescent="0.35">
      <c r="B4207" s="19">
        <f>'Client Info'!A4207</f>
        <v>0</v>
      </c>
      <c r="H4207" s="19">
        <v>0</v>
      </c>
    </row>
    <row r="4208" spans="2:8" x14ac:dyDescent="0.35">
      <c r="B4208" s="19">
        <f>'Client Info'!A4208</f>
        <v>0</v>
      </c>
      <c r="H4208" s="19">
        <v>0</v>
      </c>
    </row>
    <row r="4209" spans="2:8" x14ac:dyDescent="0.35">
      <c r="B4209" s="19">
        <f>'Client Info'!A4209</f>
        <v>0</v>
      </c>
      <c r="H4209" s="19">
        <v>0</v>
      </c>
    </row>
    <row r="4210" spans="2:8" x14ac:dyDescent="0.35">
      <c r="B4210" s="19">
        <f>'Client Info'!A4210</f>
        <v>0</v>
      </c>
      <c r="H4210" s="19">
        <v>0</v>
      </c>
    </row>
    <row r="4211" spans="2:8" x14ac:dyDescent="0.35">
      <c r="B4211" s="19">
        <f>'Client Info'!A4211</f>
        <v>0</v>
      </c>
      <c r="H4211" s="19">
        <v>0</v>
      </c>
    </row>
    <row r="4212" spans="2:8" x14ac:dyDescent="0.35">
      <c r="B4212" s="19">
        <f>'Client Info'!A4212</f>
        <v>0</v>
      </c>
      <c r="H4212" s="19">
        <v>0</v>
      </c>
    </row>
    <row r="4213" spans="2:8" x14ac:dyDescent="0.35">
      <c r="B4213" s="19">
        <f>'Client Info'!A4213</f>
        <v>0</v>
      </c>
      <c r="H4213" s="19">
        <v>0</v>
      </c>
    </row>
    <row r="4214" spans="2:8" x14ac:dyDescent="0.35">
      <c r="B4214" s="19">
        <f>'Client Info'!A4214</f>
        <v>0</v>
      </c>
      <c r="H4214" s="19">
        <v>0</v>
      </c>
    </row>
    <row r="4215" spans="2:8" x14ac:dyDescent="0.35">
      <c r="B4215" s="19">
        <f>'Client Info'!A4215</f>
        <v>0</v>
      </c>
      <c r="H4215" s="19">
        <v>0</v>
      </c>
    </row>
    <row r="4216" spans="2:8" x14ac:dyDescent="0.35">
      <c r="B4216" s="19">
        <f>'Client Info'!A4216</f>
        <v>0</v>
      </c>
      <c r="H4216" s="19">
        <v>0</v>
      </c>
    </row>
    <row r="4217" spans="2:8" x14ac:dyDescent="0.35">
      <c r="B4217" s="19">
        <f>'Client Info'!A4217</f>
        <v>0</v>
      </c>
      <c r="H4217" s="19">
        <v>0</v>
      </c>
    </row>
    <row r="4218" spans="2:8" x14ac:dyDescent="0.35">
      <c r="B4218" s="19">
        <f>'Client Info'!A4218</f>
        <v>0</v>
      </c>
      <c r="H4218" s="19">
        <v>0</v>
      </c>
    </row>
    <row r="4219" spans="2:8" x14ac:dyDescent="0.35">
      <c r="B4219" s="19">
        <f>'Client Info'!A4219</f>
        <v>0</v>
      </c>
      <c r="H4219" s="19">
        <v>0</v>
      </c>
    </row>
    <row r="4220" spans="2:8" x14ac:dyDescent="0.35">
      <c r="B4220" s="19">
        <f>'Client Info'!A4220</f>
        <v>0</v>
      </c>
      <c r="H4220" s="19">
        <v>0</v>
      </c>
    </row>
    <row r="4221" spans="2:8" x14ac:dyDescent="0.35">
      <c r="B4221" s="19">
        <f>'Client Info'!A4221</f>
        <v>0</v>
      </c>
      <c r="H4221" s="19">
        <v>0</v>
      </c>
    </row>
    <row r="4222" spans="2:8" x14ac:dyDescent="0.35">
      <c r="B4222" s="19">
        <f>'Client Info'!A4222</f>
        <v>0</v>
      </c>
      <c r="H4222" s="19">
        <v>0</v>
      </c>
    </row>
    <row r="4223" spans="2:8" x14ac:dyDescent="0.35">
      <c r="B4223" s="19">
        <f>'Client Info'!A4223</f>
        <v>0</v>
      </c>
      <c r="H4223" s="19">
        <v>0</v>
      </c>
    </row>
    <row r="4224" spans="2:8" x14ac:dyDescent="0.35">
      <c r="B4224" s="19">
        <f>'Client Info'!A4224</f>
        <v>0</v>
      </c>
      <c r="H4224" s="19">
        <v>0</v>
      </c>
    </row>
    <row r="4225" spans="2:8" x14ac:dyDescent="0.35">
      <c r="B4225" s="19">
        <f>'Client Info'!A4225</f>
        <v>0</v>
      </c>
      <c r="H4225" s="19">
        <v>0</v>
      </c>
    </row>
    <row r="4226" spans="2:8" x14ac:dyDescent="0.35">
      <c r="B4226" s="19">
        <f>'Client Info'!A4226</f>
        <v>0</v>
      </c>
      <c r="H4226" s="19">
        <v>0</v>
      </c>
    </row>
    <row r="4227" spans="2:8" x14ac:dyDescent="0.35">
      <c r="B4227" s="19">
        <f>'Client Info'!A4227</f>
        <v>0</v>
      </c>
      <c r="H4227" s="19">
        <v>0</v>
      </c>
    </row>
    <row r="4228" spans="2:8" x14ac:dyDescent="0.35">
      <c r="B4228" s="19">
        <f>'Client Info'!A4228</f>
        <v>0</v>
      </c>
      <c r="H4228" s="19">
        <v>0</v>
      </c>
    </row>
    <row r="4229" spans="2:8" x14ac:dyDescent="0.35">
      <c r="B4229" s="19">
        <f>'Client Info'!A4229</f>
        <v>0</v>
      </c>
      <c r="H4229" s="19">
        <v>0</v>
      </c>
    </row>
    <row r="4230" spans="2:8" x14ac:dyDescent="0.35">
      <c r="B4230" s="19">
        <f>'Client Info'!A4230</f>
        <v>0</v>
      </c>
      <c r="H4230" s="19">
        <v>0</v>
      </c>
    </row>
    <row r="4231" spans="2:8" x14ac:dyDescent="0.35">
      <c r="B4231" s="19">
        <f>'Client Info'!A4231</f>
        <v>0</v>
      </c>
      <c r="H4231" s="19">
        <v>0</v>
      </c>
    </row>
    <row r="4232" spans="2:8" x14ac:dyDescent="0.35">
      <c r="B4232" s="19">
        <f>'Client Info'!A4232</f>
        <v>0</v>
      </c>
      <c r="H4232" s="19">
        <v>0</v>
      </c>
    </row>
    <row r="4233" spans="2:8" x14ac:dyDescent="0.35">
      <c r="B4233" s="19">
        <f>'Client Info'!A4233</f>
        <v>0</v>
      </c>
      <c r="H4233" s="19">
        <v>0</v>
      </c>
    </row>
    <row r="4234" spans="2:8" x14ac:dyDescent="0.35">
      <c r="B4234" s="19">
        <f>'Client Info'!A4234</f>
        <v>0</v>
      </c>
      <c r="H4234" s="19">
        <v>0</v>
      </c>
    </row>
    <row r="4235" spans="2:8" x14ac:dyDescent="0.35">
      <c r="B4235" s="19">
        <f>'Client Info'!A4235</f>
        <v>0</v>
      </c>
      <c r="H4235" s="19">
        <v>0</v>
      </c>
    </row>
    <row r="4236" spans="2:8" x14ac:dyDescent="0.35">
      <c r="B4236" s="19">
        <f>'Client Info'!A4236</f>
        <v>0</v>
      </c>
      <c r="H4236" s="19">
        <v>0</v>
      </c>
    </row>
    <row r="4237" spans="2:8" x14ac:dyDescent="0.35">
      <c r="B4237" s="19">
        <f>'Client Info'!A4237</f>
        <v>0</v>
      </c>
      <c r="H4237" s="19">
        <v>0</v>
      </c>
    </row>
    <row r="4238" spans="2:8" x14ac:dyDescent="0.35">
      <c r="B4238" s="19">
        <f>'Client Info'!A4238</f>
        <v>0</v>
      </c>
      <c r="H4238" s="19">
        <v>0</v>
      </c>
    </row>
    <row r="4239" spans="2:8" x14ac:dyDescent="0.35">
      <c r="B4239" s="19">
        <f>'Client Info'!A4239</f>
        <v>0</v>
      </c>
      <c r="H4239" s="19">
        <v>0</v>
      </c>
    </row>
    <row r="4240" spans="2:8" x14ac:dyDescent="0.35">
      <c r="B4240" s="19">
        <f>'Client Info'!A4240</f>
        <v>0</v>
      </c>
      <c r="H4240" s="19">
        <v>0</v>
      </c>
    </row>
    <row r="4241" spans="2:8" x14ac:dyDescent="0.35">
      <c r="B4241" s="19">
        <f>'Client Info'!A4241</f>
        <v>0</v>
      </c>
      <c r="H4241" s="19">
        <v>0</v>
      </c>
    </row>
    <row r="4242" spans="2:8" x14ac:dyDescent="0.35">
      <c r="B4242" s="19">
        <f>'Client Info'!A4242</f>
        <v>0</v>
      </c>
      <c r="H4242" s="19">
        <v>0</v>
      </c>
    </row>
    <row r="4243" spans="2:8" x14ac:dyDescent="0.35">
      <c r="B4243" s="19">
        <f>'Client Info'!A4243</f>
        <v>0</v>
      </c>
      <c r="H4243" s="19">
        <v>0</v>
      </c>
    </row>
    <row r="4244" spans="2:8" x14ac:dyDescent="0.35">
      <c r="B4244" s="19">
        <f>'Client Info'!A4244</f>
        <v>0</v>
      </c>
      <c r="H4244" s="19">
        <v>0</v>
      </c>
    </row>
    <row r="4245" spans="2:8" x14ac:dyDescent="0.35">
      <c r="B4245" s="19">
        <f>'Client Info'!A4245</f>
        <v>0</v>
      </c>
      <c r="H4245" s="19">
        <v>0</v>
      </c>
    </row>
    <row r="4246" spans="2:8" x14ac:dyDescent="0.35">
      <c r="B4246" s="19">
        <f>'Client Info'!A4246</f>
        <v>0</v>
      </c>
      <c r="H4246" s="19">
        <v>0</v>
      </c>
    </row>
    <row r="4247" spans="2:8" x14ac:dyDescent="0.35">
      <c r="B4247" s="19">
        <f>'Client Info'!A4247</f>
        <v>0</v>
      </c>
      <c r="H4247" s="19">
        <v>0</v>
      </c>
    </row>
    <row r="4248" spans="2:8" x14ac:dyDescent="0.35">
      <c r="B4248" s="19">
        <f>'Client Info'!A4248</f>
        <v>0</v>
      </c>
      <c r="H4248" s="19">
        <v>0</v>
      </c>
    </row>
    <row r="4249" spans="2:8" x14ac:dyDescent="0.35">
      <c r="B4249" s="19">
        <f>'Client Info'!A4249</f>
        <v>0</v>
      </c>
      <c r="H4249" s="19">
        <v>0</v>
      </c>
    </row>
    <row r="4250" spans="2:8" x14ac:dyDescent="0.35">
      <c r="B4250" s="19">
        <f>'Client Info'!A4250</f>
        <v>0</v>
      </c>
      <c r="H4250" s="19">
        <v>0</v>
      </c>
    </row>
    <row r="4251" spans="2:8" x14ac:dyDescent="0.35">
      <c r="B4251" s="19">
        <f>'Client Info'!A4251</f>
        <v>0</v>
      </c>
      <c r="H4251" s="19">
        <v>0</v>
      </c>
    </row>
    <row r="4252" spans="2:8" x14ac:dyDescent="0.35">
      <c r="B4252" s="19">
        <f>'Client Info'!A4252</f>
        <v>0</v>
      </c>
      <c r="H4252" s="19">
        <v>0</v>
      </c>
    </row>
    <row r="4253" spans="2:8" x14ac:dyDescent="0.35">
      <c r="B4253" s="19">
        <f>'Client Info'!A4253</f>
        <v>0</v>
      </c>
      <c r="H4253" s="19">
        <v>0</v>
      </c>
    </row>
    <row r="4254" spans="2:8" x14ac:dyDescent="0.35">
      <c r="B4254" s="19">
        <f>'Client Info'!A4254</f>
        <v>0</v>
      </c>
      <c r="H4254" s="19">
        <v>0</v>
      </c>
    </row>
    <row r="4255" spans="2:8" x14ac:dyDescent="0.35">
      <c r="B4255" s="19">
        <f>'Client Info'!A4255</f>
        <v>0</v>
      </c>
      <c r="H4255" s="19">
        <v>0</v>
      </c>
    </row>
    <row r="4256" spans="2:8" x14ac:dyDescent="0.35">
      <c r="B4256" s="19">
        <f>'Client Info'!A4256</f>
        <v>0</v>
      </c>
      <c r="H4256" s="19">
        <v>0</v>
      </c>
    </row>
    <row r="4257" spans="2:8" x14ac:dyDescent="0.35">
      <c r="B4257" s="19">
        <f>'Client Info'!A4257</f>
        <v>0</v>
      </c>
      <c r="H4257" s="19">
        <v>0</v>
      </c>
    </row>
    <row r="4258" spans="2:8" x14ac:dyDescent="0.35">
      <c r="B4258" s="19">
        <f>'Client Info'!A4258</f>
        <v>0</v>
      </c>
      <c r="H4258" s="19">
        <v>0</v>
      </c>
    </row>
    <row r="4259" spans="2:8" x14ac:dyDescent="0.35">
      <c r="B4259" s="19">
        <f>'Client Info'!A4259</f>
        <v>0</v>
      </c>
      <c r="H4259" s="19">
        <v>0</v>
      </c>
    </row>
    <row r="4260" spans="2:8" x14ac:dyDescent="0.35">
      <c r="B4260" s="19">
        <f>'Client Info'!A4260</f>
        <v>0</v>
      </c>
      <c r="H4260" s="19">
        <v>0</v>
      </c>
    </row>
    <row r="4261" spans="2:8" x14ac:dyDescent="0.35">
      <c r="B4261" s="19">
        <f>'Client Info'!A4261</f>
        <v>0</v>
      </c>
      <c r="H4261" s="19">
        <v>0</v>
      </c>
    </row>
    <row r="4262" spans="2:8" x14ac:dyDescent="0.35">
      <c r="B4262" s="19">
        <f>'Client Info'!A4262</f>
        <v>0</v>
      </c>
      <c r="H4262" s="19">
        <v>0</v>
      </c>
    </row>
    <row r="4263" spans="2:8" x14ac:dyDescent="0.35">
      <c r="B4263" s="19">
        <f>'Client Info'!A4263</f>
        <v>0</v>
      </c>
      <c r="H4263" s="19">
        <v>0</v>
      </c>
    </row>
    <row r="4264" spans="2:8" x14ac:dyDescent="0.35">
      <c r="B4264" s="19">
        <f>'Client Info'!A4264</f>
        <v>0</v>
      </c>
      <c r="H4264" s="19">
        <v>0</v>
      </c>
    </row>
    <row r="4265" spans="2:8" x14ac:dyDescent="0.35">
      <c r="B4265" s="19">
        <f>'Client Info'!A4265</f>
        <v>0</v>
      </c>
      <c r="H4265" s="19">
        <v>0</v>
      </c>
    </row>
    <row r="4266" spans="2:8" x14ac:dyDescent="0.35">
      <c r="B4266" s="19">
        <f>'Client Info'!A4266</f>
        <v>0</v>
      </c>
      <c r="H4266" s="19">
        <v>0</v>
      </c>
    </row>
    <row r="4267" spans="2:8" x14ac:dyDescent="0.35">
      <c r="B4267" s="19">
        <f>'Client Info'!A4267</f>
        <v>0</v>
      </c>
      <c r="H4267" s="19">
        <v>0</v>
      </c>
    </row>
    <row r="4268" spans="2:8" x14ac:dyDescent="0.35">
      <c r="B4268" s="19">
        <f>'Client Info'!A4268</f>
        <v>0</v>
      </c>
      <c r="H4268" s="19">
        <v>0</v>
      </c>
    </row>
    <row r="4269" spans="2:8" x14ac:dyDescent="0.35">
      <c r="B4269" s="19">
        <f>'Client Info'!A4269</f>
        <v>0</v>
      </c>
      <c r="H4269" s="19">
        <v>0</v>
      </c>
    </row>
    <row r="4270" spans="2:8" x14ac:dyDescent="0.35">
      <c r="B4270" s="19">
        <f>'Client Info'!A4270</f>
        <v>0</v>
      </c>
      <c r="H4270" s="19">
        <v>0</v>
      </c>
    </row>
    <row r="4271" spans="2:8" x14ac:dyDescent="0.35">
      <c r="B4271" s="19">
        <f>'Client Info'!A4271</f>
        <v>0</v>
      </c>
      <c r="H4271" s="19">
        <v>0</v>
      </c>
    </row>
    <row r="4272" spans="2:8" x14ac:dyDescent="0.35">
      <c r="B4272" s="19">
        <f>'Client Info'!A4272</f>
        <v>0</v>
      </c>
      <c r="H4272" s="19">
        <v>0</v>
      </c>
    </row>
    <row r="4273" spans="2:8" x14ac:dyDescent="0.35">
      <c r="B4273" s="19">
        <f>'Client Info'!A4273</f>
        <v>0</v>
      </c>
      <c r="H4273" s="19">
        <v>0</v>
      </c>
    </row>
    <row r="4274" spans="2:8" x14ac:dyDescent="0.35">
      <c r="B4274" s="19">
        <f>'Client Info'!A4274</f>
        <v>0</v>
      </c>
      <c r="H4274" s="19">
        <v>0</v>
      </c>
    </row>
    <row r="4275" spans="2:8" x14ac:dyDescent="0.35">
      <c r="B4275" s="19">
        <f>'Client Info'!A4275</f>
        <v>0</v>
      </c>
      <c r="H4275" s="19">
        <v>0</v>
      </c>
    </row>
    <row r="4276" spans="2:8" x14ac:dyDescent="0.35">
      <c r="B4276" s="19">
        <f>'Client Info'!A4276</f>
        <v>0</v>
      </c>
      <c r="H4276" s="19">
        <v>0</v>
      </c>
    </row>
    <row r="4277" spans="2:8" x14ac:dyDescent="0.35">
      <c r="B4277" s="19">
        <f>'Client Info'!A4277</f>
        <v>0</v>
      </c>
      <c r="H4277" s="19">
        <v>0</v>
      </c>
    </row>
    <row r="4278" spans="2:8" x14ac:dyDescent="0.35">
      <c r="B4278" s="19">
        <f>'Client Info'!A4278</f>
        <v>0</v>
      </c>
      <c r="H4278" s="19">
        <v>0</v>
      </c>
    </row>
    <row r="4279" spans="2:8" x14ac:dyDescent="0.35">
      <c r="B4279" s="19">
        <f>'Client Info'!A4279</f>
        <v>0</v>
      </c>
      <c r="H4279" s="19">
        <v>0</v>
      </c>
    </row>
    <row r="4280" spans="2:8" x14ac:dyDescent="0.35">
      <c r="B4280" s="19">
        <f>'Client Info'!A4280</f>
        <v>0</v>
      </c>
      <c r="H4280" s="19">
        <v>0</v>
      </c>
    </row>
    <row r="4281" spans="2:8" x14ac:dyDescent="0.35">
      <c r="B4281" s="19">
        <f>'Client Info'!A4281</f>
        <v>0</v>
      </c>
      <c r="H4281" s="19">
        <v>0</v>
      </c>
    </row>
    <row r="4282" spans="2:8" x14ac:dyDescent="0.35">
      <c r="B4282" s="19">
        <f>'Client Info'!A4282</f>
        <v>0</v>
      </c>
      <c r="H4282" s="19">
        <v>0</v>
      </c>
    </row>
    <row r="4283" spans="2:8" x14ac:dyDescent="0.35">
      <c r="B4283" s="19">
        <f>'Client Info'!A4283</f>
        <v>0</v>
      </c>
      <c r="H4283" s="19">
        <v>0</v>
      </c>
    </row>
    <row r="4284" spans="2:8" x14ac:dyDescent="0.35">
      <c r="B4284" s="19">
        <f>'Client Info'!A4284</f>
        <v>0</v>
      </c>
      <c r="H4284" s="19">
        <v>0</v>
      </c>
    </row>
    <row r="4285" spans="2:8" x14ac:dyDescent="0.35">
      <c r="B4285" s="19">
        <f>'Client Info'!A4285</f>
        <v>0</v>
      </c>
      <c r="H4285" s="19">
        <v>0</v>
      </c>
    </row>
    <row r="4286" spans="2:8" x14ac:dyDescent="0.35">
      <c r="B4286" s="19">
        <f>'Client Info'!A4286</f>
        <v>0</v>
      </c>
      <c r="H4286" s="19">
        <v>0</v>
      </c>
    </row>
    <row r="4287" spans="2:8" x14ac:dyDescent="0.35">
      <c r="B4287" s="19">
        <f>'Client Info'!A4287</f>
        <v>0</v>
      </c>
      <c r="H4287" s="19">
        <v>0</v>
      </c>
    </row>
    <row r="4288" spans="2:8" x14ac:dyDescent="0.35">
      <c r="B4288" s="19">
        <f>'Client Info'!A4288</f>
        <v>0</v>
      </c>
      <c r="H4288" s="19">
        <v>0</v>
      </c>
    </row>
    <row r="4289" spans="2:8" x14ac:dyDescent="0.35">
      <c r="B4289" s="19">
        <f>'Client Info'!A4289</f>
        <v>0</v>
      </c>
      <c r="H4289" s="19">
        <v>0</v>
      </c>
    </row>
    <row r="4290" spans="2:8" x14ac:dyDescent="0.35">
      <c r="B4290" s="19">
        <f>'Client Info'!A4290</f>
        <v>0</v>
      </c>
      <c r="H4290" s="19">
        <v>0</v>
      </c>
    </row>
    <row r="4291" spans="2:8" x14ac:dyDescent="0.35">
      <c r="B4291" s="19">
        <f>'Client Info'!A4291</f>
        <v>0</v>
      </c>
      <c r="H4291" s="19">
        <v>0</v>
      </c>
    </row>
    <row r="4292" spans="2:8" x14ac:dyDescent="0.35">
      <c r="B4292" s="19">
        <f>'Client Info'!A4292</f>
        <v>0</v>
      </c>
      <c r="H4292" s="19">
        <v>0</v>
      </c>
    </row>
    <row r="4293" spans="2:8" x14ac:dyDescent="0.35">
      <c r="B4293" s="19">
        <f>'Client Info'!A4293</f>
        <v>0</v>
      </c>
      <c r="H4293" s="19">
        <v>0</v>
      </c>
    </row>
    <row r="4294" spans="2:8" x14ac:dyDescent="0.35">
      <c r="B4294" s="19">
        <f>'Client Info'!A4294</f>
        <v>0</v>
      </c>
      <c r="H4294" s="19">
        <v>0</v>
      </c>
    </row>
    <row r="4295" spans="2:8" x14ac:dyDescent="0.35">
      <c r="B4295" s="19">
        <f>'Client Info'!A4295</f>
        <v>0</v>
      </c>
      <c r="H4295" s="19">
        <v>0</v>
      </c>
    </row>
    <row r="4296" spans="2:8" x14ac:dyDescent="0.35">
      <c r="B4296" s="19">
        <f>'Client Info'!A4296</f>
        <v>0</v>
      </c>
      <c r="H4296" s="19">
        <v>0</v>
      </c>
    </row>
    <row r="4297" spans="2:8" x14ac:dyDescent="0.35">
      <c r="B4297" s="19">
        <f>'Client Info'!A4297</f>
        <v>0</v>
      </c>
      <c r="H4297" s="19">
        <v>0</v>
      </c>
    </row>
    <row r="4298" spans="2:8" x14ac:dyDescent="0.35">
      <c r="B4298" s="19">
        <f>'Client Info'!A4298</f>
        <v>0</v>
      </c>
      <c r="H4298" s="19">
        <v>0</v>
      </c>
    </row>
    <row r="4299" spans="2:8" x14ac:dyDescent="0.35">
      <c r="B4299" s="19">
        <f>'Client Info'!A4299</f>
        <v>0</v>
      </c>
      <c r="H4299" s="19">
        <v>0</v>
      </c>
    </row>
    <row r="4300" spans="2:8" x14ac:dyDescent="0.35">
      <c r="B4300" s="19">
        <f>'Client Info'!A4300</f>
        <v>0</v>
      </c>
      <c r="H4300" s="19">
        <v>0</v>
      </c>
    </row>
    <row r="4301" spans="2:8" x14ac:dyDescent="0.35">
      <c r="B4301" s="19">
        <f>'Client Info'!A4301</f>
        <v>0</v>
      </c>
      <c r="H4301" s="19">
        <v>0</v>
      </c>
    </row>
    <row r="4302" spans="2:8" x14ac:dyDescent="0.35">
      <c r="B4302" s="19">
        <f>'Client Info'!A4302</f>
        <v>0</v>
      </c>
      <c r="H4302" s="19">
        <v>0</v>
      </c>
    </row>
    <row r="4303" spans="2:8" x14ac:dyDescent="0.35">
      <c r="B4303" s="19">
        <f>'Client Info'!A4303</f>
        <v>0</v>
      </c>
      <c r="H4303" s="19">
        <v>0</v>
      </c>
    </row>
    <row r="4304" spans="2:8" x14ac:dyDescent="0.35">
      <c r="B4304" s="19">
        <f>'Client Info'!A4304</f>
        <v>0</v>
      </c>
      <c r="H4304" s="19">
        <v>0</v>
      </c>
    </row>
    <row r="4305" spans="2:8" x14ac:dyDescent="0.35">
      <c r="B4305" s="19">
        <f>'Client Info'!A4305</f>
        <v>0</v>
      </c>
      <c r="H4305" s="19">
        <v>0</v>
      </c>
    </row>
    <row r="4306" spans="2:8" x14ac:dyDescent="0.35">
      <c r="B4306" s="19">
        <f>'Client Info'!A4306</f>
        <v>0</v>
      </c>
      <c r="H4306" s="19">
        <v>0</v>
      </c>
    </row>
    <row r="4307" spans="2:8" x14ac:dyDescent="0.35">
      <c r="B4307" s="19">
        <f>'Client Info'!A4307</f>
        <v>0</v>
      </c>
      <c r="H4307" s="19">
        <v>0</v>
      </c>
    </row>
    <row r="4308" spans="2:8" x14ac:dyDescent="0.35">
      <c r="B4308" s="19">
        <f>'Client Info'!A4308</f>
        <v>0</v>
      </c>
      <c r="H4308" s="19">
        <v>0</v>
      </c>
    </row>
    <row r="4309" spans="2:8" x14ac:dyDescent="0.35">
      <c r="B4309" s="19">
        <f>'Client Info'!A4309</f>
        <v>0</v>
      </c>
      <c r="H4309" s="19">
        <v>0</v>
      </c>
    </row>
    <row r="4310" spans="2:8" x14ac:dyDescent="0.35">
      <c r="B4310" s="19">
        <f>'Client Info'!A4310</f>
        <v>0</v>
      </c>
      <c r="H4310" s="19">
        <v>0</v>
      </c>
    </row>
    <row r="4311" spans="2:8" x14ac:dyDescent="0.35">
      <c r="B4311" s="19">
        <f>'Client Info'!A4311</f>
        <v>0</v>
      </c>
      <c r="H4311" s="19">
        <v>0</v>
      </c>
    </row>
    <row r="4312" spans="2:8" x14ac:dyDescent="0.35">
      <c r="B4312" s="19">
        <f>'Client Info'!A4312</f>
        <v>0</v>
      </c>
      <c r="H4312" s="19">
        <v>0</v>
      </c>
    </row>
    <row r="4313" spans="2:8" x14ac:dyDescent="0.35">
      <c r="B4313" s="19">
        <f>'Client Info'!A4313</f>
        <v>0</v>
      </c>
      <c r="H4313" s="19">
        <v>0</v>
      </c>
    </row>
    <row r="4314" spans="2:8" x14ac:dyDescent="0.35">
      <c r="B4314" s="19">
        <f>'Client Info'!A4314</f>
        <v>0</v>
      </c>
      <c r="H4314" s="19">
        <v>0</v>
      </c>
    </row>
    <row r="4315" spans="2:8" x14ac:dyDescent="0.35">
      <c r="B4315" s="19">
        <f>'Client Info'!A4315</f>
        <v>0</v>
      </c>
      <c r="H4315" s="19">
        <v>0</v>
      </c>
    </row>
    <row r="4316" spans="2:8" x14ac:dyDescent="0.35">
      <c r="B4316" s="19">
        <f>'Client Info'!A4316</f>
        <v>0</v>
      </c>
      <c r="H4316" s="19">
        <v>0</v>
      </c>
    </row>
    <row r="4317" spans="2:8" x14ac:dyDescent="0.35">
      <c r="B4317" s="19">
        <f>'Client Info'!A4317</f>
        <v>0</v>
      </c>
      <c r="H4317" s="19">
        <v>0</v>
      </c>
    </row>
    <row r="4318" spans="2:8" x14ac:dyDescent="0.35">
      <c r="B4318" s="19">
        <f>'Client Info'!A4318</f>
        <v>0</v>
      </c>
      <c r="H4318" s="19">
        <v>0</v>
      </c>
    </row>
    <row r="4319" spans="2:8" x14ac:dyDescent="0.35">
      <c r="B4319" s="19">
        <f>'Client Info'!A4319</f>
        <v>0</v>
      </c>
      <c r="H4319" s="19">
        <v>0</v>
      </c>
    </row>
    <row r="4320" spans="2:8" x14ac:dyDescent="0.35">
      <c r="B4320" s="19">
        <f>'Client Info'!A4320</f>
        <v>0</v>
      </c>
      <c r="H4320" s="19">
        <v>0</v>
      </c>
    </row>
    <row r="4321" spans="2:8" x14ac:dyDescent="0.35">
      <c r="B4321" s="19">
        <f>'Client Info'!A4321</f>
        <v>0</v>
      </c>
      <c r="H4321" s="19">
        <v>0</v>
      </c>
    </row>
    <row r="4322" spans="2:8" x14ac:dyDescent="0.35">
      <c r="B4322" s="19">
        <f>'Client Info'!A4322</f>
        <v>0</v>
      </c>
      <c r="H4322" s="19">
        <v>0</v>
      </c>
    </row>
    <row r="4323" spans="2:8" x14ac:dyDescent="0.35">
      <c r="B4323" s="19">
        <f>'Client Info'!A4323</f>
        <v>0</v>
      </c>
      <c r="H4323" s="19">
        <v>0</v>
      </c>
    </row>
    <row r="4324" spans="2:8" x14ac:dyDescent="0.35">
      <c r="B4324" s="19">
        <f>'Client Info'!A4324</f>
        <v>0</v>
      </c>
      <c r="H4324" s="19">
        <v>0</v>
      </c>
    </row>
    <row r="4325" spans="2:8" x14ac:dyDescent="0.35">
      <c r="B4325" s="19">
        <f>'Client Info'!A4325</f>
        <v>0</v>
      </c>
      <c r="H4325" s="19">
        <v>0</v>
      </c>
    </row>
    <row r="4326" spans="2:8" x14ac:dyDescent="0.35">
      <c r="B4326" s="19">
        <f>'Client Info'!A4326</f>
        <v>0</v>
      </c>
      <c r="H4326" s="19">
        <v>0</v>
      </c>
    </row>
    <row r="4327" spans="2:8" x14ac:dyDescent="0.35">
      <c r="B4327" s="19">
        <f>'Client Info'!A4327</f>
        <v>0</v>
      </c>
      <c r="H4327" s="19">
        <v>0</v>
      </c>
    </row>
    <row r="4328" spans="2:8" x14ac:dyDescent="0.35">
      <c r="B4328" s="19">
        <f>'Client Info'!A4328</f>
        <v>0</v>
      </c>
      <c r="H4328" s="19">
        <v>0</v>
      </c>
    </row>
    <row r="4329" spans="2:8" x14ac:dyDescent="0.35">
      <c r="B4329" s="19">
        <f>'Client Info'!A4329</f>
        <v>0</v>
      </c>
      <c r="H4329" s="19">
        <v>0</v>
      </c>
    </row>
    <row r="4330" spans="2:8" x14ac:dyDescent="0.35">
      <c r="B4330" s="19">
        <f>'Client Info'!A4330</f>
        <v>0</v>
      </c>
      <c r="H4330" s="19">
        <v>0</v>
      </c>
    </row>
    <row r="4331" spans="2:8" x14ac:dyDescent="0.35">
      <c r="B4331" s="19">
        <f>'Client Info'!A4331</f>
        <v>0</v>
      </c>
      <c r="H4331" s="19">
        <v>0</v>
      </c>
    </row>
    <row r="4332" spans="2:8" x14ac:dyDescent="0.35">
      <c r="B4332" s="19">
        <f>'Client Info'!A4332</f>
        <v>0</v>
      </c>
      <c r="H4332" s="19">
        <v>0</v>
      </c>
    </row>
    <row r="4333" spans="2:8" x14ac:dyDescent="0.35">
      <c r="B4333" s="19">
        <f>'Client Info'!A4333</f>
        <v>0</v>
      </c>
      <c r="H4333" s="19">
        <v>0</v>
      </c>
    </row>
    <row r="4334" spans="2:8" x14ac:dyDescent="0.35">
      <c r="B4334" s="19">
        <f>'Client Info'!A4334</f>
        <v>0</v>
      </c>
      <c r="H4334" s="19">
        <v>0</v>
      </c>
    </row>
    <row r="4335" spans="2:8" x14ac:dyDescent="0.35">
      <c r="B4335" s="19">
        <f>'Client Info'!A4335</f>
        <v>0</v>
      </c>
      <c r="H4335" s="19">
        <v>0</v>
      </c>
    </row>
    <row r="4336" spans="2:8" x14ac:dyDescent="0.35">
      <c r="B4336" s="19">
        <f>'Client Info'!A4336</f>
        <v>0</v>
      </c>
      <c r="H4336" s="19">
        <v>0</v>
      </c>
    </row>
    <row r="4337" spans="2:8" x14ac:dyDescent="0.35">
      <c r="B4337" s="19">
        <f>'Client Info'!A4337</f>
        <v>0</v>
      </c>
      <c r="H4337" s="19">
        <v>0</v>
      </c>
    </row>
    <row r="4338" spans="2:8" x14ac:dyDescent="0.35">
      <c r="B4338" s="19">
        <f>'Client Info'!A4338</f>
        <v>0</v>
      </c>
      <c r="H4338" s="19">
        <v>0</v>
      </c>
    </row>
    <row r="4339" spans="2:8" x14ac:dyDescent="0.35">
      <c r="B4339" s="19">
        <f>'Client Info'!A4339</f>
        <v>0</v>
      </c>
      <c r="H4339" s="19">
        <v>0</v>
      </c>
    </row>
    <row r="4340" spans="2:8" x14ac:dyDescent="0.35">
      <c r="B4340" s="19">
        <f>'Client Info'!A4340</f>
        <v>0</v>
      </c>
      <c r="H4340" s="19">
        <v>0</v>
      </c>
    </row>
    <row r="4341" spans="2:8" x14ac:dyDescent="0.35">
      <c r="B4341" s="19">
        <f>'Client Info'!A4341</f>
        <v>0</v>
      </c>
      <c r="H4341" s="19">
        <v>0</v>
      </c>
    </row>
    <row r="4342" spans="2:8" x14ac:dyDescent="0.35">
      <c r="B4342" s="19">
        <f>'Client Info'!A4342</f>
        <v>0</v>
      </c>
      <c r="H4342" s="19">
        <v>0</v>
      </c>
    </row>
    <row r="4343" spans="2:8" x14ac:dyDescent="0.35">
      <c r="B4343" s="19">
        <f>'Client Info'!A4343</f>
        <v>0</v>
      </c>
      <c r="H4343" s="19">
        <v>0</v>
      </c>
    </row>
    <row r="4344" spans="2:8" x14ac:dyDescent="0.35">
      <c r="B4344" s="19">
        <f>'Client Info'!A4344</f>
        <v>0</v>
      </c>
      <c r="H4344" s="19">
        <v>0</v>
      </c>
    </row>
    <row r="4345" spans="2:8" x14ac:dyDescent="0.35">
      <c r="B4345" s="19">
        <f>'Client Info'!A4345</f>
        <v>0</v>
      </c>
      <c r="H4345" s="19">
        <v>0</v>
      </c>
    </row>
    <row r="4346" spans="2:8" x14ac:dyDescent="0.35">
      <c r="B4346" s="19">
        <f>'Client Info'!A4346</f>
        <v>0</v>
      </c>
      <c r="H4346" s="19">
        <v>0</v>
      </c>
    </row>
    <row r="4347" spans="2:8" x14ac:dyDescent="0.35">
      <c r="B4347" s="19">
        <f>'Client Info'!A4347</f>
        <v>0</v>
      </c>
      <c r="H4347" s="19">
        <v>0</v>
      </c>
    </row>
    <row r="4348" spans="2:8" x14ac:dyDescent="0.35">
      <c r="B4348" s="19">
        <f>'Client Info'!A4348</f>
        <v>0</v>
      </c>
      <c r="H4348" s="19">
        <v>0</v>
      </c>
    </row>
    <row r="4349" spans="2:8" x14ac:dyDescent="0.35">
      <c r="B4349" s="19">
        <f>'Client Info'!A4349</f>
        <v>0</v>
      </c>
      <c r="H4349" s="19">
        <v>0</v>
      </c>
    </row>
    <row r="4350" spans="2:8" x14ac:dyDescent="0.35">
      <c r="B4350" s="19">
        <f>'Client Info'!A4350</f>
        <v>0</v>
      </c>
      <c r="H4350" s="19">
        <v>0</v>
      </c>
    </row>
    <row r="4351" spans="2:8" x14ac:dyDescent="0.35">
      <c r="B4351" s="19">
        <f>'Client Info'!A4351</f>
        <v>0</v>
      </c>
      <c r="H4351" s="19">
        <v>0</v>
      </c>
    </row>
    <row r="4352" spans="2:8" x14ac:dyDescent="0.35">
      <c r="B4352" s="19">
        <f>'Client Info'!A4352</f>
        <v>0</v>
      </c>
      <c r="H4352" s="19">
        <v>0</v>
      </c>
    </row>
    <row r="4353" spans="2:8" x14ac:dyDescent="0.35">
      <c r="B4353" s="19">
        <f>'Client Info'!A4353</f>
        <v>0</v>
      </c>
      <c r="H4353" s="19">
        <v>0</v>
      </c>
    </row>
    <row r="4354" spans="2:8" x14ac:dyDescent="0.35">
      <c r="B4354" s="19">
        <f>'Client Info'!A4354</f>
        <v>0</v>
      </c>
      <c r="H4354" s="19">
        <v>0</v>
      </c>
    </row>
    <row r="4355" spans="2:8" x14ac:dyDescent="0.35">
      <c r="B4355" s="19">
        <f>'Client Info'!A4355</f>
        <v>0</v>
      </c>
      <c r="H4355" s="19">
        <v>0</v>
      </c>
    </row>
    <row r="4356" spans="2:8" x14ac:dyDescent="0.35">
      <c r="B4356" s="19">
        <f>'Client Info'!A4356</f>
        <v>0</v>
      </c>
      <c r="H4356" s="19">
        <v>0</v>
      </c>
    </row>
    <row r="4357" spans="2:8" x14ac:dyDescent="0.35">
      <c r="B4357" s="19">
        <f>'Client Info'!A4357</f>
        <v>0</v>
      </c>
      <c r="H4357" s="19">
        <v>0</v>
      </c>
    </row>
    <row r="4358" spans="2:8" x14ac:dyDescent="0.35">
      <c r="B4358" s="19">
        <f>'Client Info'!A4358</f>
        <v>0</v>
      </c>
      <c r="H4358" s="19">
        <v>0</v>
      </c>
    </row>
    <row r="4359" spans="2:8" x14ac:dyDescent="0.35">
      <c r="B4359" s="19">
        <f>'Client Info'!A4359</f>
        <v>0</v>
      </c>
      <c r="H4359" s="19">
        <v>0</v>
      </c>
    </row>
    <row r="4360" spans="2:8" x14ac:dyDescent="0.35">
      <c r="B4360" s="19">
        <f>'Client Info'!A4360</f>
        <v>0</v>
      </c>
      <c r="H4360" s="19">
        <v>0</v>
      </c>
    </row>
    <row r="4361" spans="2:8" x14ac:dyDescent="0.35">
      <c r="B4361" s="19">
        <f>'Client Info'!A4361</f>
        <v>0</v>
      </c>
      <c r="H4361" s="19">
        <v>0</v>
      </c>
    </row>
    <row r="4362" spans="2:8" x14ac:dyDescent="0.35">
      <c r="B4362" s="19">
        <f>'Client Info'!A4362</f>
        <v>0</v>
      </c>
      <c r="H4362" s="19">
        <v>0</v>
      </c>
    </row>
    <row r="4363" spans="2:8" x14ac:dyDescent="0.35">
      <c r="B4363" s="19">
        <f>'Client Info'!A4363</f>
        <v>0</v>
      </c>
      <c r="H4363" s="19">
        <v>0</v>
      </c>
    </row>
    <row r="4364" spans="2:8" x14ac:dyDescent="0.35">
      <c r="B4364" s="19">
        <f>'Client Info'!A4364</f>
        <v>0</v>
      </c>
      <c r="H4364" s="19">
        <v>0</v>
      </c>
    </row>
    <row r="4365" spans="2:8" x14ac:dyDescent="0.35">
      <c r="B4365" s="19">
        <f>'Client Info'!A4365</f>
        <v>0</v>
      </c>
      <c r="H4365" s="19">
        <v>0</v>
      </c>
    </row>
    <row r="4366" spans="2:8" x14ac:dyDescent="0.35">
      <c r="B4366" s="19">
        <f>'Client Info'!A4366</f>
        <v>0</v>
      </c>
      <c r="H4366" s="19">
        <v>0</v>
      </c>
    </row>
    <row r="4367" spans="2:8" x14ac:dyDescent="0.35">
      <c r="B4367" s="19">
        <f>'Client Info'!A4367</f>
        <v>0</v>
      </c>
      <c r="H4367" s="19">
        <v>0</v>
      </c>
    </row>
    <row r="4368" spans="2:8" x14ac:dyDescent="0.35">
      <c r="B4368" s="19">
        <f>'Client Info'!A4368</f>
        <v>0</v>
      </c>
      <c r="H4368" s="19">
        <v>0</v>
      </c>
    </row>
    <row r="4369" spans="2:8" x14ac:dyDescent="0.35">
      <c r="B4369" s="19">
        <f>'Client Info'!A4369</f>
        <v>0</v>
      </c>
      <c r="H4369" s="19">
        <v>0</v>
      </c>
    </row>
    <row r="4370" spans="2:8" x14ac:dyDescent="0.35">
      <c r="B4370" s="19">
        <f>'Client Info'!A4370</f>
        <v>0</v>
      </c>
      <c r="H4370" s="19">
        <v>0</v>
      </c>
    </row>
    <row r="4371" spans="2:8" x14ac:dyDescent="0.35">
      <c r="B4371" s="19">
        <f>'Client Info'!A4371</f>
        <v>0</v>
      </c>
      <c r="H4371" s="19">
        <v>0</v>
      </c>
    </row>
    <row r="4372" spans="2:8" x14ac:dyDescent="0.35">
      <c r="B4372" s="19">
        <f>'Client Info'!A4372</f>
        <v>0</v>
      </c>
      <c r="H4372" s="19">
        <v>0</v>
      </c>
    </row>
    <row r="4373" spans="2:8" x14ac:dyDescent="0.35">
      <c r="B4373" s="19">
        <f>'Client Info'!A4373</f>
        <v>0</v>
      </c>
      <c r="H4373" s="19">
        <v>0</v>
      </c>
    </row>
    <row r="4374" spans="2:8" x14ac:dyDescent="0.35">
      <c r="B4374" s="19">
        <f>'Client Info'!A4374</f>
        <v>0</v>
      </c>
      <c r="H4374" s="19">
        <v>0</v>
      </c>
    </row>
    <row r="4375" spans="2:8" x14ac:dyDescent="0.35">
      <c r="B4375" s="19">
        <f>'Client Info'!A4375</f>
        <v>0</v>
      </c>
      <c r="H4375" s="19">
        <v>0</v>
      </c>
    </row>
    <row r="4376" spans="2:8" x14ac:dyDescent="0.35">
      <c r="B4376" s="19">
        <f>'Client Info'!A4376</f>
        <v>0</v>
      </c>
      <c r="H4376" s="19">
        <v>0</v>
      </c>
    </row>
    <row r="4377" spans="2:8" x14ac:dyDescent="0.35">
      <c r="B4377" s="19">
        <f>'Client Info'!A4377</f>
        <v>0</v>
      </c>
      <c r="H4377" s="19">
        <v>0</v>
      </c>
    </row>
    <row r="4378" spans="2:8" x14ac:dyDescent="0.35">
      <c r="B4378" s="19">
        <f>'Client Info'!A4378</f>
        <v>0</v>
      </c>
      <c r="H4378" s="19">
        <v>0</v>
      </c>
    </row>
    <row r="4379" spans="2:8" x14ac:dyDescent="0.35">
      <c r="B4379" s="19">
        <f>'Client Info'!A4379</f>
        <v>0</v>
      </c>
      <c r="H4379" s="19">
        <v>0</v>
      </c>
    </row>
    <row r="4380" spans="2:8" x14ac:dyDescent="0.35">
      <c r="B4380" s="19">
        <f>'Client Info'!A4380</f>
        <v>0</v>
      </c>
      <c r="H4380" s="19">
        <v>0</v>
      </c>
    </row>
    <row r="4381" spans="2:8" x14ac:dyDescent="0.35">
      <c r="B4381" s="19">
        <f>'Client Info'!A4381</f>
        <v>0</v>
      </c>
      <c r="H4381" s="19">
        <v>0</v>
      </c>
    </row>
    <row r="4382" spans="2:8" x14ac:dyDescent="0.35">
      <c r="B4382" s="19">
        <f>'Client Info'!A4382</f>
        <v>0</v>
      </c>
      <c r="H4382" s="19">
        <v>0</v>
      </c>
    </row>
    <row r="4383" spans="2:8" x14ac:dyDescent="0.35">
      <c r="B4383" s="19">
        <f>'Client Info'!A4383</f>
        <v>0</v>
      </c>
      <c r="H4383" s="19">
        <v>0</v>
      </c>
    </row>
    <row r="4384" spans="2:8" x14ac:dyDescent="0.35">
      <c r="B4384" s="19">
        <f>'Client Info'!A4384</f>
        <v>0</v>
      </c>
      <c r="H4384" s="19">
        <v>0</v>
      </c>
    </row>
    <row r="4385" spans="2:8" x14ac:dyDescent="0.35">
      <c r="B4385" s="19">
        <f>'Client Info'!A4385</f>
        <v>0</v>
      </c>
      <c r="H4385" s="19">
        <v>0</v>
      </c>
    </row>
    <row r="4386" spans="2:8" x14ac:dyDescent="0.35">
      <c r="B4386" s="19">
        <f>'Client Info'!A4386</f>
        <v>0</v>
      </c>
      <c r="H4386" s="19">
        <v>0</v>
      </c>
    </row>
    <row r="4387" spans="2:8" x14ac:dyDescent="0.35">
      <c r="B4387" s="19">
        <f>'Client Info'!A4387</f>
        <v>0</v>
      </c>
      <c r="H4387" s="19">
        <v>0</v>
      </c>
    </row>
    <row r="4388" spans="2:8" x14ac:dyDescent="0.35">
      <c r="B4388" s="19">
        <f>'Client Info'!A4388</f>
        <v>0</v>
      </c>
      <c r="H4388" s="19">
        <v>0</v>
      </c>
    </row>
    <row r="4389" spans="2:8" x14ac:dyDescent="0.35">
      <c r="B4389" s="19">
        <f>'Client Info'!A4389</f>
        <v>0</v>
      </c>
      <c r="H4389" s="19">
        <v>0</v>
      </c>
    </row>
    <row r="4390" spans="2:8" x14ac:dyDescent="0.35">
      <c r="B4390" s="19">
        <f>'Client Info'!A4390</f>
        <v>0</v>
      </c>
      <c r="H4390" s="19">
        <v>0</v>
      </c>
    </row>
    <row r="4391" spans="2:8" x14ac:dyDescent="0.35">
      <c r="B4391" s="19">
        <f>'Client Info'!A4391</f>
        <v>0</v>
      </c>
      <c r="H4391" s="19">
        <v>0</v>
      </c>
    </row>
    <row r="4392" spans="2:8" x14ac:dyDescent="0.35">
      <c r="B4392" s="19">
        <f>'Client Info'!A4392</f>
        <v>0</v>
      </c>
      <c r="H4392" s="19">
        <v>0</v>
      </c>
    </row>
    <row r="4393" spans="2:8" x14ac:dyDescent="0.35">
      <c r="B4393" s="19">
        <f>'Client Info'!A4393</f>
        <v>0</v>
      </c>
      <c r="H4393" s="19">
        <v>0</v>
      </c>
    </row>
    <row r="4394" spans="2:8" x14ac:dyDescent="0.35">
      <c r="B4394" s="19">
        <f>'Client Info'!A4394</f>
        <v>0</v>
      </c>
      <c r="H4394" s="19">
        <v>0</v>
      </c>
    </row>
    <row r="4395" spans="2:8" x14ac:dyDescent="0.35">
      <c r="B4395" s="19">
        <f>'Client Info'!A4395</f>
        <v>0</v>
      </c>
      <c r="H4395" s="19">
        <v>0</v>
      </c>
    </row>
    <row r="4396" spans="2:8" x14ac:dyDescent="0.35">
      <c r="B4396" s="19">
        <f>'Client Info'!A4396</f>
        <v>0</v>
      </c>
      <c r="H4396" s="19">
        <v>0</v>
      </c>
    </row>
    <row r="4397" spans="2:8" x14ac:dyDescent="0.35">
      <c r="B4397" s="19">
        <f>'Client Info'!A4397</f>
        <v>0</v>
      </c>
      <c r="H4397" s="19">
        <v>0</v>
      </c>
    </row>
    <row r="4398" spans="2:8" x14ac:dyDescent="0.35">
      <c r="B4398" s="19">
        <f>'Client Info'!A4398</f>
        <v>0</v>
      </c>
      <c r="H4398" s="19">
        <v>0</v>
      </c>
    </row>
    <row r="4399" spans="2:8" x14ac:dyDescent="0.35">
      <c r="B4399" s="19">
        <f>'Client Info'!A4399</f>
        <v>0</v>
      </c>
      <c r="H4399" s="19">
        <v>0</v>
      </c>
    </row>
    <row r="4400" spans="2:8" x14ac:dyDescent="0.35">
      <c r="B4400" s="19">
        <f>'Client Info'!A4400</f>
        <v>0</v>
      </c>
      <c r="H4400" s="19">
        <v>0</v>
      </c>
    </row>
    <row r="4401" spans="2:8" x14ac:dyDescent="0.35">
      <c r="B4401" s="19">
        <f>'Client Info'!A4401</f>
        <v>0</v>
      </c>
      <c r="H4401" s="19">
        <v>0</v>
      </c>
    </row>
    <row r="4402" spans="2:8" x14ac:dyDescent="0.35">
      <c r="B4402" s="19">
        <f>'Client Info'!A4402</f>
        <v>0</v>
      </c>
      <c r="H4402" s="19">
        <v>0</v>
      </c>
    </row>
    <row r="4403" spans="2:8" x14ac:dyDescent="0.35">
      <c r="B4403" s="19">
        <f>'Client Info'!A4403</f>
        <v>0</v>
      </c>
      <c r="H4403" s="19">
        <v>0</v>
      </c>
    </row>
    <row r="4404" spans="2:8" x14ac:dyDescent="0.35">
      <c r="B4404" s="19">
        <f>'Client Info'!A4404</f>
        <v>0</v>
      </c>
      <c r="H4404" s="19">
        <v>0</v>
      </c>
    </row>
    <row r="4405" spans="2:8" x14ac:dyDescent="0.35">
      <c r="B4405" s="19">
        <f>'Client Info'!A4405</f>
        <v>0</v>
      </c>
      <c r="H4405" s="19">
        <v>0</v>
      </c>
    </row>
    <row r="4406" spans="2:8" x14ac:dyDescent="0.35">
      <c r="B4406" s="19">
        <f>'Client Info'!A4406</f>
        <v>0</v>
      </c>
      <c r="H4406" s="19">
        <v>0</v>
      </c>
    </row>
    <row r="4407" spans="2:8" x14ac:dyDescent="0.35">
      <c r="B4407" s="19">
        <f>'Client Info'!A4407</f>
        <v>0</v>
      </c>
      <c r="H4407" s="19">
        <v>0</v>
      </c>
    </row>
    <row r="4408" spans="2:8" x14ac:dyDescent="0.35">
      <c r="B4408" s="19">
        <f>'Client Info'!A4408</f>
        <v>0</v>
      </c>
      <c r="H4408" s="19">
        <v>0</v>
      </c>
    </row>
    <row r="4409" spans="2:8" x14ac:dyDescent="0.35">
      <c r="B4409" s="19">
        <f>'Client Info'!A4409</f>
        <v>0</v>
      </c>
      <c r="H4409" s="19">
        <v>0</v>
      </c>
    </row>
    <row r="4410" spans="2:8" x14ac:dyDescent="0.35">
      <c r="B4410" s="19">
        <f>'Client Info'!A4410</f>
        <v>0</v>
      </c>
      <c r="H4410" s="19">
        <v>0</v>
      </c>
    </row>
    <row r="4411" spans="2:8" x14ac:dyDescent="0.35">
      <c r="B4411" s="19">
        <f>'Client Info'!A4411</f>
        <v>0</v>
      </c>
      <c r="H4411" s="19">
        <v>0</v>
      </c>
    </row>
    <row r="4412" spans="2:8" x14ac:dyDescent="0.35">
      <c r="B4412" s="19">
        <f>'Client Info'!A4412</f>
        <v>0</v>
      </c>
      <c r="H4412" s="19">
        <v>0</v>
      </c>
    </row>
    <row r="4413" spans="2:8" x14ac:dyDescent="0.35">
      <c r="B4413" s="19">
        <f>'Client Info'!A4413</f>
        <v>0</v>
      </c>
      <c r="H4413" s="19">
        <v>0</v>
      </c>
    </row>
    <row r="4414" spans="2:8" x14ac:dyDescent="0.35">
      <c r="B4414" s="19">
        <f>'Client Info'!A4414</f>
        <v>0</v>
      </c>
      <c r="H4414" s="19">
        <v>0</v>
      </c>
    </row>
    <row r="4415" spans="2:8" x14ac:dyDescent="0.35">
      <c r="B4415" s="19">
        <f>'Client Info'!A4415</f>
        <v>0</v>
      </c>
      <c r="H4415" s="19">
        <v>0</v>
      </c>
    </row>
    <row r="4416" spans="2:8" x14ac:dyDescent="0.35">
      <c r="B4416" s="19">
        <f>'Client Info'!A4416</f>
        <v>0</v>
      </c>
      <c r="H4416" s="19">
        <v>0</v>
      </c>
    </row>
    <row r="4417" spans="2:8" x14ac:dyDescent="0.35">
      <c r="B4417" s="19">
        <f>'Client Info'!A4417</f>
        <v>0</v>
      </c>
      <c r="H4417" s="19">
        <v>0</v>
      </c>
    </row>
    <row r="4418" spans="2:8" x14ac:dyDescent="0.35">
      <c r="B4418" s="19">
        <f>'Client Info'!A4418</f>
        <v>0</v>
      </c>
      <c r="H4418" s="19">
        <v>0</v>
      </c>
    </row>
    <row r="4419" spans="2:8" x14ac:dyDescent="0.35">
      <c r="B4419" s="19">
        <f>'Client Info'!A4419</f>
        <v>0</v>
      </c>
      <c r="H4419" s="19">
        <v>0</v>
      </c>
    </row>
    <row r="4420" spans="2:8" x14ac:dyDescent="0.35">
      <c r="B4420" s="19">
        <f>'Client Info'!A4420</f>
        <v>0</v>
      </c>
      <c r="H4420" s="19">
        <v>0</v>
      </c>
    </row>
    <row r="4421" spans="2:8" x14ac:dyDescent="0.35">
      <c r="B4421" s="19">
        <f>'Client Info'!A4421</f>
        <v>0</v>
      </c>
      <c r="H4421" s="19">
        <v>0</v>
      </c>
    </row>
    <row r="4422" spans="2:8" x14ac:dyDescent="0.35">
      <c r="B4422" s="19">
        <f>'Client Info'!A4422</f>
        <v>0</v>
      </c>
      <c r="H4422" s="19">
        <v>0</v>
      </c>
    </row>
    <row r="4423" spans="2:8" x14ac:dyDescent="0.35">
      <c r="B4423" s="19">
        <f>'Client Info'!A4423</f>
        <v>0</v>
      </c>
      <c r="H4423" s="19">
        <v>0</v>
      </c>
    </row>
    <row r="4424" spans="2:8" x14ac:dyDescent="0.35">
      <c r="B4424" s="19">
        <f>'Client Info'!A4424</f>
        <v>0</v>
      </c>
      <c r="H4424" s="19">
        <v>0</v>
      </c>
    </row>
    <row r="4425" spans="2:8" x14ac:dyDescent="0.35">
      <c r="B4425" s="19">
        <f>'Client Info'!A4425</f>
        <v>0</v>
      </c>
      <c r="H4425" s="19">
        <v>0</v>
      </c>
    </row>
    <row r="4426" spans="2:8" x14ac:dyDescent="0.35">
      <c r="B4426" s="19">
        <f>'Client Info'!A4426</f>
        <v>0</v>
      </c>
      <c r="H4426" s="19">
        <v>0</v>
      </c>
    </row>
    <row r="4427" spans="2:8" x14ac:dyDescent="0.35">
      <c r="B4427" s="19">
        <f>'Client Info'!A4427</f>
        <v>0</v>
      </c>
      <c r="H4427" s="19">
        <v>0</v>
      </c>
    </row>
    <row r="4428" spans="2:8" x14ac:dyDescent="0.35">
      <c r="B4428" s="19">
        <f>'Client Info'!A4428</f>
        <v>0</v>
      </c>
      <c r="H4428" s="19">
        <v>0</v>
      </c>
    </row>
    <row r="4429" spans="2:8" x14ac:dyDescent="0.35">
      <c r="B4429" s="19">
        <f>'Client Info'!A4429</f>
        <v>0</v>
      </c>
      <c r="H4429" s="19">
        <v>0</v>
      </c>
    </row>
    <row r="4430" spans="2:8" x14ac:dyDescent="0.35">
      <c r="B4430" s="19">
        <f>'Client Info'!A4430</f>
        <v>0</v>
      </c>
      <c r="H4430" s="19">
        <v>0</v>
      </c>
    </row>
    <row r="4431" spans="2:8" x14ac:dyDescent="0.35">
      <c r="B4431" s="19">
        <f>'Client Info'!A4431</f>
        <v>0</v>
      </c>
      <c r="H4431" s="19">
        <v>0</v>
      </c>
    </row>
    <row r="4432" spans="2:8" x14ac:dyDescent="0.35">
      <c r="B4432" s="19">
        <f>'Client Info'!A4432</f>
        <v>0</v>
      </c>
      <c r="H4432" s="19">
        <v>0</v>
      </c>
    </row>
    <row r="4433" spans="2:8" x14ac:dyDescent="0.35">
      <c r="B4433" s="19">
        <f>'Client Info'!A4433</f>
        <v>0</v>
      </c>
      <c r="H4433" s="19">
        <v>0</v>
      </c>
    </row>
    <row r="4434" spans="2:8" x14ac:dyDescent="0.35">
      <c r="B4434" s="19">
        <f>'Client Info'!A4434</f>
        <v>0</v>
      </c>
      <c r="H4434" s="19">
        <v>0</v>
      </c>
    </row>
    <row r="4435" spans="2:8" x14ac:dyDescent="0.35">
      <c r="B4435" s="19">
        <f>'Client Info'!A4435</f>
        <v>0</v>
      </c>
      <c r="H4435" s="19">
        <v>0</v>
      </c>
    </row>
    <row r="4436" spans="2:8" x14ac:dyDescent="0.35">
      <c r="B4436" s="19">
        <f>'Client Info'!A4436</f>
        <v>0</v>
      </c>
      <c r="H4436" s="19">
        <v>0</v>
      </c>
    </row>
    <row r="4437" spans="2:8" x14ac:dyDescent="0.35">
      <c r="B4437" s="19">
        <f>'Client Info'!A4437</f>
        <v>0</v>
      </c>
      <c r="H4437" s="19">
        <v>0</v>
      </c>
    </row>
    <row r="4438" spans="2:8" x14ac:dyDescent="0.35">
      <c r="B4438" s="19">
        <f>'Client Info'!A4438</f>
        <v>0</v>
      </c>
      <c r="H4438" s="19">
        <v>0</v>
      </c>
    </row>
    <row r="4439" spans="2:8" x14ac:dyDescent="0.35">
      <c r="B4439" s="19">
        <f>'Client Info'!A4439</f>
        <v>0</v>
      </c>
      <c r="H4439" s="19">
        <v>0</v>
      </c>
    </row>
    <row r="4440" spans="2:8" x14ac:dyDescent="0.35">
      <c r="B4440" s="19">
        <f>'Client Info'!A4440</f>
        <v>0</v>
      </c>
      <c r="H4440" s="19">
        <v>0</v>
      </c>
    </row>
    <row r="4441" spans="2:8" x14ac:dyDescent="0.35">
      <c r="B4441" s="19">
        <f>'Client Info'!A4441</f>
        <v>0</v>
      </c>
      <c r="H4441" s="19">
        <v>0</v>
      </c>
    </row>
    <row r="4442" spans="2:8" x14ac:dyDescent="0.35">
      <c r="B4442" s="19">
        <f>'Client Info'!A4442</f>
        <v>0</v>
      </c>
      <c r="H4442" s="19">
        <v>0</v>
      </c>
    </row>
    <row r="4443" spans="2:8" x14ac:dyDescent="0.35">
      <c r="B4443" s="19">
        <f>'Client Info'!A4443</f>
        <v>0</v>
      </c>
      <c r="H4443" s="19">
        <v>0</v>
      </c>
    </row>
    <row r="4444" spans="2:8" x14ac:dyDescent="0.35">
      <c r="B4444" s="19">
        <f>'Client Info'!A4444</f>
        <v>0</v>
      </c>
      <c r="H4444" s="19">
        <v>0</v>
      </c>
    </row>
    <row r="4445" spans="2:8" x14ac:dyDescent="0.35">
      <c r="B4445" s="19">
        <f>'Client Info'!A4445</f>
        <v>0</v>
      </c>
      <c r="H4445" s="19">
        <v>0</v>
      </c>
    </row>
    <row r="4446" spans="2:8" x14ac:dyDescent="0.35">
      <c r="B4446" s="19">
        <f>'Client Info'!A4446</f>
        <v>0</v>
      </c>
      <c r="H4446" s="19">
        <v>0</v>
      </c>
    </row>
    <row r="4447" spans="2:8" x14ac:dyDescent="0.35">
      <c r="B4447" s="19">
        <f>'Client Info'!A4447</f>
        <v>0</v>
      </c>
      <c r="H4447" s="19">
        <v>0</v>
      </c>
    </row>
    <row r="4448" spans="2:8" x14ac:dyDescent="0.35">
      <c r="B4448" s="19">
        <f>'Client Info'!A4448</f>
        <v>0</v>
      </c>
      <c r="H4448" s="19">
        <v>0</v>
      </c>
    </row>
    <row r="4449" spans="2:8" x14ac:dyDescent="0.35">
      <c r="B4449" s="19">
        <f>'Client Info'!A4449</f>
        <v>0</v>
      </c>
      <c r="H4449" s="19">
        <v>0</v>
      </c>
    </row>
    <row r="4450" spans="2:8" x14ac:dyDescent="0.35">
      <c r="B4450" s="19">
        <f>'Client Info'!A4450</f>
        <v>0</v>
      </c>
      <c r="H4450" s="19">
        <v>0</v>
      </c>
    </row>
    <row r="4451" spans="2:8" x14ac:dyDescent="0.35">
      <c r="B4451" s="19">
        <f>'Client Info'!A4451</f>
        <v>0</v>
      </c>
      <c r="H4451" s="19">
        <v>0</v>
      </c>
    </row>
    <row r="4452" spans="2:8" x14ac:dyDescent="0.35">
      <c r="B4452" s="19">
        <f>'Client Info'!A4452</f>
        <v>0</v>
      </c>
      <c r="H4452" s="19">
        <v>0</v>
      </c>
    </row>
    <row r="4453" spans="2:8" x14ac:dyDescent="0.35">
      <c r="B4453" s="19">
        <f>'Client Info'!A4453</f>
        <v>0</v>
      </c>
      <c r="H4453" s="19">
        <v>0</v>
      </c>
    </row>
    <row r="4454" spans="2:8" x14ac:dyDescent="0.35">
      <c r="B4454" s="19">
        <f>'Client Info'!A4454</f>
        <v>0</v>
      </c>
      <c r="H4454" s="19">
        <v>0</v>
      </c>
    </row>
    <row r="4455" spans="2:8" x14ac:dyDescent="0.35">
      <c r="B4455" s="19">
        <f>'Client Info'!A4455</f>
        <v>0</v>
      </c>
      <c r="H4455" s="19">
        <v>0</v>
      </c>
    </row>
    <row r="4456" spans="2:8" x14ac:dyDescent="0.35">
      <c r="B4456" s="19">
        <f>'Client Info'!A4456</f>
        <v>0</v>
      </c>
      <c r="H4456" s="19">
        <v>0</v>
      </c>
    </row>
    <row r="4457" spans="2:8" x14ac:dyDescent="0.35">
      <c r="B4457" s="19">
        <f>'Client Info'!A4457</f>
        <v>0</v>
      </c>
      <c r="H4457" s="19">
        <v>0</v>
      </c>
    </row>
    <row r="4458" spans="2:8" x14ac:dyDescent="0.35">
      <c r="B4458" s="19">
        <f>'Client Info'!A4458</f>
        <v>0</v>
      </c>
      <c r="H4458" s="19">
        <v>0</v>
      </c>
    </row>
    <row r="4459" spans="2:8" x14ac:dyDescent="0.35">
      <c r="B4459" s="19">
        <f>'Client Info'!A4459</f>
        <v>0</v>
      </c>
      <c r="H4459" s="19">
        <v>0</v>
      </c>
    </row>
    <row r="4460" spans="2:8" x14ac:dyDescent="0.35">
      <c r="B4460" s="19">
        <f>'Client Info'!A4460</f>
        <v>0</v>
      </c>
      <c r="H4460" s="19">
        <v>0</v>
      </c>
    </row>
    <row r="4461" spans="2:8" x14ac:dyDescent="0.35">
      <c r="B4461" s="19">
        <f>'Client Info'!A4461</f>
        <v>0</v>
      </c>
      <c r="H4461" s="19">
        <v>0</v>
      </c>
    </row>
    <row r="4462" spans="2:8" x14ac:dyDescent="0.35">
      <c r="B4462" s="19">
        <f>'Client Info'!A4462</f>
        <v>0</v>
      </c>
      <c r="H4462" s="19">
        <v>0</v>
      </c>
    </row>
    <row r="4463" spans="2:8" x14ac:dyDescent="0.35">
      <c r="B4463" s="19">
        <f>'Client Info'!A4463</f>
        <v>0</v>
      </c>
      <c r="H4463" s="19">
        <v>0</v>
      </c>
    </row>
    <row r="4464" spans="2:8" x14ac:dyDescent="0.35">
      <c r="B4464" s="19">
        <f>'Client Info'!A4464</f>
        <v>0</v>
      </c>
      <c r="H4464" s="19">
        <v>0</v>
      </c>
    </row>
    <row r="4465" spans="2:8" x14ac:dyDescent="0.35">
      <c r="B4465" s="19">
        <f>'Client Info'!A4465</f>
        <v>0</v>
      </c>
      <c r="H4465" s="19">
        <v>0</v>
      </c>
    </row>
    <row r="4466" spans="2:8" x14ac:dyDescent="0.35">
      <c r="B4466" s="19">
        <f>'Client Info'!A4466</f>
        <v>0</v>
      </c>
      <c r="H4466" s="19">
        <v>0</v>
      </c>
    </row>
    <row r="4467" spans="2:8" x14ac:dyDescent="0.35">
      <c r="B4467" s="19">
        <f>'Client Info'!A4467</f>
        <v>0</v>
      </c>
      <c r="H4467" s="19">
        <v>0</v>
      </c>
    </row>
    <row r="4468" spans="2:8" x14ac:dyDescent="0.35">
      <c r="B4468" s="19">
        <f>'Client Info'!A4468</f>
        <v>0</v>
      </c>
      <c r="H4468" s="19">
        <v>0</v>
      </c>
    </row>
    <row r="4469" spans="2:8" x14ac:dyDescent="0.35">
      <c r="B4469" s="19">
        <f>'Client Info'!A4469</f>
        <v>0</v>
      </c>
      <c r="H4469" s="19">
        <v>0</v>
      </c>
    </row>
    <row r="4470" spans="2:8" x14ac:dyDescent="0.35">
      <c r="B4470" s="19">
        <f>'Client Info'!A4470</f>
        <v>0</v>
      </c>
      <c r="H4470" s="19">
        <v>0</v>
      </c>
    </row>
    <row r="4471" spans="2:8" x14ac:dyDescent="0.35">
      <c r="B4471" s="19">
        <f>'Client Info'!A4471</f>
        <v>0</v>
      </c>
      <c r="H4471" s="19">
        <v>0</v>
      </c>
    </row>
    <row r="4472" spans="2:8" x14ac:dyDescent="0.35">
      <c r="B4472" s="19">
        <f>'Client Info'!A4472</f>
        <v>0</v>
      </c>
      <c r="H4472" s="19">
        <v>0</v>
      </c>
    </row>
    <row r="4473" spans="2:8" x14ac:dyDescent="0.35">
      <c r="B4473" s="19">
        <f>'Client Info'!A4473</f>
        <v>0</v>
      </c>
      <c r="H4473" s="19">
        <v>0</v>
      </c>
    </row>
    <row r="4474" spans="2:8" x14ac:dyDescent="0.35">
      <c r="B4474" s="19">
        <f>'Client Info'!A4474</f>
        <v>0</v>
      </c>
      <c r="H4474" s="19">
        <v>0</v>
      </c>
    </row>
    <row r="4475" spans="2:8" x14ac:dyDescent="0.35">
      <c r="B4475" s="19">
        <f>'Client Info'!A4475</f>
        <v>0</v>
      </c>
      <c r="H4475" s="19">
        <v>0</v>
      </c>
    </row>
    <row r="4476" spans="2:8" x14ac:dyDescent="0.35">
      <c r="B4476" s="19">
        <f>'Client Info'!A4476</f>
        <v>0</v>
      </c>
      <c r="H4476" s="19">
        <v>0</v>
      </c>
    </row>
    <row r="4477" spans="2:8" x14ac:dyDescent="0.35">
      <c r="B4477" s="19">
        <f>'Client Info'!A4477</f>
        <v>0</v>
      </c>
      <c r="H4477" s="19">
        <v>0</v>
      </c>
    </row>
    <row r="4478" spans="2:8" x14ac:dyDescent="0.35">
      <c r="B4478" s="19">
        <f>'Client Info'!A4478</f>
        <v>0</v>
      </c>
      <c r="H4478" s="19">
        <v>0</v>
      </c>
    </row>
    <row r="4479" spans="2:8" x14ac:dyDescent="0.35">
      <c r="B4479" s="19">
        <f>'Client Info'!A4479</f>
        <v>0</v>
      </c>
      <c r="H4479" s="19">
        <v>0</v>
      </c>
    </row>
    <row r="4480" spans="2:8" x14ac:dyDescent="0.35">
      <c r="B4480" s="19">
        <f>'Client Info'!A4480</f>
        <v>0</v>
      </c>
      <c r="H4480" s="19">
        <v>0</v>
      </c>
    </row>
    <row r="4481" spans="2:8" x14ac:dyDescent="0.35">
      <c r="B4481" s="19">
        <f>'Client Info'!A4481</f>
        <v>0</v>
      </c>
      <c r="H4481" s="19">
        <v>0</v>
      </c>
    </row>
    <row r="4482" spans="2:8" x14ac:dyDescent="0.35">
      <c r="B4482" s="19">
        <f>'Client Info'!A4482</f>
        <v>0</v>
      </c>
      <c r="H4482" s="19">
        <v>0</v>
      </c>
    </row>
    <row r="4483" spans="2:8" x14ac:dyDescent="0.35">
      <c r="B4483" s="19">
        <f>'Client Info'!A4483</f>
        <v>0</v>
      </c>
      <c r="H4483" s="19">
        <v>0</v>
      </c>
    </row>
    <row r="4484" spans="2:8" x14ac:dyDescent="0.35">
      <c r="B4484" s="19">
        <f>'Client Info'!A4484</f>
        <v>0</v>
      </c>
      <c r="H4484" s="19">
        <v>0</v>
      </c>
    </row>
    <row r="4485" spans="2:8" x14ac:dyDescent="0.35">
      <c r="B4485" s="19">
        <f>'Client Info'!A4485</f>
        <v>0</v>
      </c>
      <c r="H4485" s="19">
        <v>0</v>
      </c>
    </row>
    <row r="4486" spans="2:8" x14ac:dyDescent="0.35">
      <c r="B4486" s="19">
        <f>'Client Info'!A4486</f>
        <v>0</v>
      </c>
      <c r="H4486" s="19">
        <v>0</v>
      </c>
    </row>
    <row r="4487" spans="2:8" x14ac:dyDescent="0.35">
      <c r="B4487" s="19">
        <f>'Client Info'!A4487</f>
        <v>0</v>
      </c>
      <c r="H4487" s="19">
        <v>0</v>
      </c>
    </row>
    <row r="4488" spans="2:8" x14ac:dyDescent="0.35">
      <c r="B4488" s="19">
        <f>'Client Info'!A4488</f>
        <v>0</v>
      </c>
      <c r="H4488" s="19">
        <v>0</v>
      </c>
    </row>
    <row r="4489" spans="2:8" x14ac:dyDescent="0.35">
      <c r="B4489" s="19">
        <f>'Client Info'!A4489</f>
        <v>0</v>
      </c>
      <c r="H4489" s="19">
        <v>0</v>
      </c>
    </row>
    <row r="4490" spans="2:8" x14ac:dyDescent="0.35">
      <c r="B4490" s="19">
        <f>'Client Info'!A4490</f>
        <v>0</v>
      </c>
      <c r="H4490" s="19">
        <v>0</v>
      </c>
    </row>
    <row r="4491" spans="2:8" x14ac:dyDescent="0.35">
      <c r="B4491" s="19">
        <f>'Client Info'!A4491</f>
        <v>0</v>
      </c>
      <c r="H4491" s="19">
        <v>0</v>
      </c>
    </row>
    <row r="4492" spans="2:8" x14ac:dyDescent="0.35">
      <c r="B4492" s="19">
        <f>'Client Info'!A4492</f>
        <v>0</v>
      </c>
      <c r="H4492" s="19">
        <v>0</v>
      </c>
    </row>
    <row r="4493" spans="2:8" x14ac:dyDescent="0.35">
      <c r="B4493" s="19">
        <f>'Client Info'!A4493</f>
        <v>0</v>
      </c>
      <c r="H4493" s="19">
        <v>0</v>
      </c>
    </row>
    <row r="4494" spans="2:8" x14ac:dyDescent="0.35">
      <c r="B4494" s="19">
        <f>'Client Info'!A4494</f>
        <v>0</v>
      </c>
      <c r="H4494" s="19">
        <v>0</v>
      </c>
    </row>
    <row r="4495" spans="2:8" x14ac:dyDescent="0.35">
      <c r="B4495" s="19">
        <f>'Client Info'!A4495</f>
        <v>0</v>
      </c>
      <c r="H4495" s="19">
        <v>0</v>
      </c>
    </row>
    <row r="4496" spans="2:8" x14ac:dyDescent="0.35">
      <c r="B4496" s="19">
        <f>'Client Info'!A4496</f>
        <v>0</v>
      </c>
      <c r="H4496" s="19">
        <v>0</v>
      </c>
    </row>
    <row r="4497" spans="2:8" x14ac:dyDescent="0.35">
      <c r="B4497" s="19">
        <f>'Client Info'!A4497</f>
        <v>0</v>
      </c>
      <c r="H4497" s="19">
        <v>0</v>
      </c>
    </row>
    <row r="4498" spans="2:8" x14ac:dyDescent="0.35">
      <c r="B4498" s="19">
        <f>'Client Info'!A4498</f>
        <v>0</v>
      </c>
      <c r="H4498" s="19">
        <v>0</v>
      </c>
    </row>
    <row r="4499" spans="2:8" x14ac:dyDescent="0.35">
      <c r="B4499" s="19">
        <f>'Client Info'!A4499</f>
        <v>0</v>
      </c>
      <c r="H4499" s="19">
        <v>0</v>
      </c>
    </row>
    <row r="4500" spans="2:8" x14ac:dyDescent="0.35">
      <c r="B4500" s="19">
        <f>'Client Info'!A4500</f>
        <v>0</v>
      </c>
      <c r="H4500" s="19">
        <v>0</v>
      </c>
    </row>
    <row r="4501" spans="2:8" x14ac:dyDescent="0.35">
      <c r="B4501" s="19">
        <f>'Client Info'!A4501</f>
        <v>0</v>
      </c>
      <c r="H4501" s="19">
        <v>0</v>
      </c>
    </row>
    <row r="4502" spans="2:8" x14ac:dyDescent="0.35">
      <c r="B4502" s="19">
        <f>'Client Info'!A4502</f>
        <v>0</v>
      </c>
      <c r="H4502" s="19">
        <v>0</v>
      </c>
    </row>
    <row r="4503" spans="2:8" x14ac:dyDescent="0.35">
      <c r="B4503" s="19">
        <f>'Client Info'!A4503</f>
        <v>0</v>
      </c>
      <c r="H4503" s="19">
        <v>0</v>
      </c>
    </row>
    <row r="4504" spans="2:8" x14ac:dyDescent="0.35">
      <c r="B4504" s="19">
        <f>'Client Info'!A4504</f>
        <v>0</v>
      </c>
      <c r="H4504" s="19">
        <v>0</v>
      </c>
    </row>
    <row r="4505" spans="2:8" x14ac:dyDescent="0.35">
      <c r="B4505" s="19">
        <f>'Client Info'!A4505</f>
        <v>0</v>
      </c>
      <c r="H4505" s="19">
        <v>0</v>
      </c>
    </row>
    <row r="4506" spans="2:8" x14ac:dyDescent="0.35">
      <c r="B4506" s="19">
        <f>'Client Info'!A4506</f>
        <v>0</v>
      </c>
      <c r="H4506" s="19">
        <v>0</v>
      </c>
    </row>
    <row r="4507" spans="2:8" x14ac:dyDescent="0.35">
      <c r="B4507" s="19">
        <f>'Client Info'!A4507</f>
        <v>0</v>
      </c>
      <c r="H4507" s="19">
        <v>0</v>
      </c>
    </row>
    <row r="4508" spans="2:8" x14ac:dyDescent="0.35">
      <c r="B4508" s="19">
        <f>'Client Info'!A4508</f>
        <v>0</v>
      </c>
      <c r="H4508" s="19">
        <v>0</v>
      </c>
    </row>
    <row r="4509" spans="2:8" x14ac:dyDescent="0.35">
      <c r="B4509" s="19">
        <f>'Client Info'!A4509</f>
        <v>0</v>
      </c>
      <c r="H4509" s="19">
        <v>0</v>
      </c>
    </row>
    <row r="4510" spans="2:8" x14ac:dyDescent="0.35">
      <c r="B4510" s="19">
        <f>'Client Info'!A4510</f>
        <v>0</v>
      </c>
      <c r="H4510" s="19">
        <v>0</v>
      </c>
    </row>
    <row r="4511" spans="2:8" x14ac:dyDescent="0.35">
      <c r="B4511" s="19">
        <f>'Client Info'!A4511</f>
        <v>0</v>
      </c>
      <c r="H4511" s="19">
        <v>0</v>
      </c>
    </row>
    <row r="4512" spans="2:8" x14ac:dyDescent="0.35">
      <c r="B4512" s="19">
        <f>'Client Info'!A4512</f>
        <v>0</v>
      </c>
      <c r="H4512" s="19">
        <v>0</v>
      </c>
    </row>
    <row r="4513" spans="2:8" x14ac:dyDescent="0.35">
      <c r="B4513" s="19">
        <f>'Client Info'!A4513</f>
        <v>0</v>
      </c>
      <c r="H4513" s="19">
        <v>0</v>
      </c>
    </row>
    <row r="4514" spans="2:8" x14ac:dyDescent="0.35">
      <c r="B4514" s="19">
        <f>'Client Info'!A4514</f>
        <v>0</v>
      </c>
      <c r="H4514" s="19">
        <v>0</v>
      </c>
    </row>
    <row r="4515" spans="2:8" x14ac:dyDescent="0.35">
      <c r="B4515" s="19">
        <f>'Client Info'!A4515</f>
        <v>0</v>
      </c>
      <c r="H4515" s="19">
        <v>0</v>
      </c>
    </row>
    <row r="4516" spans="2:8" x14ac:dyDescent="0.35">
      <c r="B4516" s="19">
        <f>'Client Info'!A4516</f>
        <v>0</v>
      </c>
      <c r="H4516" s="19">
        <v>0</v>
      </c>
    </row>
    <row r="4517" spans="2:8" x14ac:dyDescent="0.35">
      <c r="B4517" s="19">
        <f>'Client Info'!A4517</f>
        <v>0</v>
      </c>
      <c r="H4517" s="19">
        <v>0</v>
      </c>
    </row>
    <row r="4518" spans="2:8" x14ac:dyDescent="0.35">
      <c r="B4518" s="19">
        <f>'Client Info'!A4518</f>
        <v>0</v>
      </c>
      <c r="H4518" s="19">
        <v>0</v>
      </c>
    </row>
    <row r="4519" spans="2:8" x14ac:dyDescent="0.35">
      <c r="B4519" s="19">
        <f>'Client Info'!A4519</f>
        <v>0</v>
      </c>
      <c r="H4519" s="19">
        <v>0</v>
      </c>
    </row>
    <row r="4520" spans="2:8" x14ac:dyDescent="0.35">
      <c r="B4520" s="19">
        <f>'Client Info'!A4520</f>
        <v>0</v>
      </c>
      <c r="H4520" s="19">
        <v>0</v>
      </c>
    </row>
    <row r="4521" spans="2:8" x14ac:dyDescent="0.35">
      <c r="B4521" s="19">
        <f>'Client Info'!A4521</f>
        <v>0</v>
      </c>
      <c r="H4521" s="19">
        <v>0</v>
      </c>
    </row>
    <row r="4522" spans="2:8" x14ac:dyDescent="0.35">
      <c r="B4522" s="19">
        <f>'Client Info'!A4522</f>
        <v>0</v>
      </c>
      <c r="H4522" s="19">
        <v>0</v>
      </c>
    </row>
    <row r="4523" spans="2:8" x14ac:dyDescent="0.35">
      <c r="B4523" s="19">
        <f>'Client Info'!A4523</f>
        <v>0</v>
      </c>
      <c r="H4523" s="19">
        <v>0</v>
      </c>
    </row>
    <row r="4524" spans="2:8" x14ac:dyDescent="0.35">
      <c r="B4524" s="19">
        <f>'Client Info'!A4524</f>
        <v>0</v>
      </c>
      <c r="H4524" s="19">
        <v>0</v>
      </c>
    </row>
    <row r="4525" spans="2:8" x14ac:dyDescent="0.35">
      <c r="B4525" s="19">
        <f>'Client Info'!A4525</f>
        <v>0</v>
      </c>
      <c r="H4525" s="19">
        <v>0</v>
      </c>
    </row>
    <row r="4526" spans="2:8" x14ac:dyDescent="0.35">
      <c r="B4526" s="19">
        <f>'Client Info'!A4526</f>
        <v>0</v>
      </c>
      <c r="H4526" s="19">
        <v>0</v>
      </c>
    </row>
    <row r="4527" spans="2:8" x14ac:dyDescent="0.35">
      <c r="B4527" s="19">
        <f>'Client Info'!A4527</f>
        <v>0</v>
      </c>
      <c r="H4527" s="19">
        <v>0</v>
      </c>
    </row>
    <row r="4528" spans="2:8" x14ac:dyDescent="0.35">
      <c r="B4528" s="19">
        <f>'Client Info'!A4528</f>
        <v>0</v>
      </c>
      <c r="H4528" s="19">
        <v>0</v>
      </c>
    </row>
    <row r="4529" spans="2:8" x14ac:dyDescent="0.35">
      <c r="B4529" s="19">
        <f>'Client Info'!A4529</f>
        <v>0</v>
      </c>
      <c r="H4529" s="19">
        <v>0</v>
      </c>
    </row>
    <row r="4530" spans="2:8" x14ac:dyDescent="0.35">
      <c r="B4530" s="19">
        <f>'Client Info'!A4530</f>
        <v>0</v>
      </c>
      <c r="H4530" s="19">
        <v>0</v>
      </c>
    </row>
    <row r="4531" spans="2:8" x14ac:dyDescent="0.35">
      <c r="B4531" s="19">
        <f>'Client Info'!A4531</f>
        <v>0</v>
      </c>
      <c r="H4531" s="19">
        <v>0</v>
      </c>
    </row>
    <row r="4532" spans="2:8" x14ac:dyDescent="0.35">
      <c r="B4532" s="19">
        <f>'Client Info'!A4532</f>
        <v>0</v>
      </c>
      <c r="H4532" s="19">
        <v>0</v>
      </c>
    </row>
    <row r="4533" spans="2:8" x14ac:dyDescent="0.35">
      <c r="B4533" s="19">
        <f>'Client Info'!A4533</f>
        <v>0</v>
      </c>
      <c r="H4533" s="19">
        <v>0</v>
      </c>
    </row>
    <row r="4534" spans="2:8" x14ac:dyDescent="0.35">
      <c r="B4534" s="19">
        <f>'Client Info'!A4534</f>
        <v>0</v>
      </c>
      <c r="H4534" s="19">
        <v>0</v>
      </c>
    </row>
    <row r="4535" spans="2:8" x14ac:dyDescent="0.35">
      <c r="B4535" s="19">
        <f>'Client Info'!A4535</f>
        <v>0</v>
      </c>
      <c r="H4535" s="19">
        <v>0</v>
      </c>
    </row>
    <row r="4536" spans="2:8" x14ac:dyDescent="0.35">
      <c r="B4536" s="19">
        <f>'Client Info'!A4536</f>
        <v>0</v>
      </c>
      <c r="H4536" s="19">
        <v>0</v>
      </c>
    </row>
    <row r="4537" spans="2:8" x14ac:dyDescent="0.35">
      <c r="B4537" s="19">
        <f>'Client Info'!A4537</f>
        <v>0</v>
      </c>
      <c r="H4537" s="19">
        <v>0</v>
      </c>
    </row>
    <row r="4538" spans="2:8" x14ac:dyDescent="0.35">
      <c r="B4538" s="19">
        <f>'Client Info'!A4538</f>
        <v>0</v>
      </c>
      <c r="H4538" s="19">
        <v>0</v>
      </c>
    </row>
    <row r="4539" spans="2:8" x14ac:dyDescent="0.35">
      <c r="B4539" s="19">
        <f>'Client Info'!A4539</f>
        <v>0</v>
      </c>
      <c r="H4539" s="19">
        <v>0</v>
      </c>
    </row>
    <row r="4540" spans="2:8" x14ac:dyDescent="0.35">
      <c r="B4540" s="19">
        <f>'Client Info'!A4540</f>
        <v>0</v>
      </c>
      <c r="H4540" s="19">
        <v>0</v>
      </c>
    </row>
    <row r="4541" spans="2:8" x14ac:dyDescent="0.35">
      <c r="B4541" s="19">
        <f>'Client Info'!A4541</f>
        <v>0</v>
      </c>
      <c r="H4541" s="19">
        <v>0</v>
      </c>
    </row>
    <row r="4542" spans="2:8" x14ac:dyDescent="0.35">
      <c r="B4542" s="19">
        <f>'Client Info'!A4542</f>
        <v>0</v>
      </c>
      <c r="H4542" s="19">
        <v>0</v>
      </c>
    </row>
    <row r="4543" spans="2:8" x14ac:dyDescent="0.35">
      <c r="B4543" s="19">
        <f>'Client Info'!A4543</f>
        <v>0</v>
      </c>
      <c r="H4543" s="19">
        <v>0</v>
      </c>
    </row>
    <row r="4544" spans="2:8" x14ac:dyDescent="0.35">
      <c r="B4544" s="19">
        <f>'Client Info'!A4544</f>
        <v>0</v>
      </c>
      <c r="H4544" s="19">
        <v>0</v>
      </c>
    </row>
    <row r="4545" spans="2:8" x14ac:dyDescent="0.35">
      <c r="B4545" s="19">
        <f>'Client Info'!A4545</f>
        <v>0</v>
      </c>
      <c r="H4545" s="19">
        <v>0</v>
      </c>
    </row>
    <row r="4546" spans="2:8" x14ac:dyDescent="0.35">
      <c r="B4546" s="19">
        <f>'Client Info'!A4546</f>
        <v>0</v>
      </c>
      <c r="H4546" s="19">
        <v>0</v>
      </c>
    </row>
    <row r="4547" spans="2:8" x14ac:dyDescent="0.35">
      <c r="B4547" s="19">
        <f>'Client Info'!A4547</f>
        <v>0</v>
      </c>
      <c r="H4547" s="19">
        <v>0</v>
      </c>
    </row>
    <row r="4548" spans="2:8" x14ac:dyDescent="0.35">
      <c r="B4548" s="19">
        <f>'Client Info'!A4548</f>
        <v>0</v>
      </c>
      <c r="H4548" s="19">
        <v>0</v>
      </c>
    </row>
    <row r="4549" spans="2:8" x14ac:dyDescent="0.35">
      <c r="B4549" s="19">
        <f>'Client Info'!A4549</f>
        <v>0</v>
      </c>
      <c r="H4549" s="19">
        <v>0</v>
      </c>
    </row>
    <row r="4550" spans="2:8" x14ac:dyDescent="0.35">
      <c r="B4550" s="19">
        <f>'Client Info'!A4550</f>
        <v>0</v>
      </c>
      <c r="H4550" s="19">
        <v>0</v>
      </c>
    </row>
    <row r="4551" spans="2:8" x14ac:dyDescent="0.35">
      <c r="B4551" s="19">
        <f>'Client Info'!A4551</f>
        <v>0</v>
      </c>
      <c r="H4551" s="19">
        <v>0</v>
      </c>
    </row>
    <row r="4552" spans="2:8" x14ac:dyDescent="0.35">
      <c r="B4552" s="19">
        <f>'Client Info'!A4552</f>
        <v>0</v>
      </c>
      <c r="H4552" s="19">
        <v>0</v>
      </c>
    </row>
    <row r="4553" spans="2:8" x14ac:dyDescent="0.35">
      <c r="B4553" s="19">
        <f>'Client Info'!A4553</f>
        <v>0</v>
      </c>
      <c r="H4553" s="19">
        <v>0</v>
      </c>
    </row>
    <row r="4554" spans="2:8" x14ac:dyDescent="0.35">
      <c r="B4554" s="19">
        <f>'Client Info'!A4554</f>
        <v>0</v>
      </c>
      <c r="H4554" s="19">
        <v>0</v>
      </c>
    </row>
    <row r="4555" spans="2:8" x14ac:dyDescent="0.35">
      <c r="B4555" s="19">
        <f>'Client Info'!A4555</f>
        <v>0</v>
      </c>
      <c r="H4555" s="19">
        <v>0</v>
      </c>
    </row>
    <row r="4556" spans="2:8" x14ac:dyDescent="0.35">
      <c r="B4556" s="19">
        <f>'Client Info'!A4556</f>
        <v>0</v>
      </c>
      <c r="H4556" s="19">
        <v>0</v>
      </c>
    </row>
    <row r="4557" spans="2:8" x14ac:dyDescent="0.35">
      <c r="B4557" s="19">
        <f>'Client Info'!A4557</f>
        <v>0</v>
      </c>
      <c r="H4557" s="19">
        <v>0</v>
      </c>
    </row>
    <row r="4558" spans="2:8" x14ac:dyDescent="0.35">
      <c r="B4558" s="19">
        <f>'Client Info'!A4558</f>
        <v>0</v>
      </c>
      <c r="H4558" s="19">
        <v>0</v>
      </c>
    </row>
    <row r="4559" spans="2:8" x14ac:dyDescent="0.35">
      <c r="B4559" s="19">
        <f>'Client Info'!A4559</f>
        <v>0</v>
      </c>
      <c r="H4559" s="19">
        <v>0</v>
      </c>
    </row>
    <row r="4560" spans="2:8" x14ac:dyDescent="0.35">
      <c r="B4560" s="19">
        <f>'Client Info'!A4560</f>
        <v>0</v>
      </c>
      <c r="H4560" s="19">
        <v>0</v>
      </c>
    </row>
    <row r="4561" spans="2:8" x14ac:dyDescent="0.35">
      <c r="B4561" s="19">
        <f>'Client Info'!A4561</f>
        <v>0</v>
      </c>
      <c r="H4561" s="19">
        <v>0</v>
      </c>
    </row>
    <row r="4562" spans="2:8" x14ac:dyDescent="0.35">
      <c r="B4562" s="19">
        <f>'Client Info'!A4562</f>
        <v>0</v>
      </c>
      <c r="H4562" s="19">
        <v>0</v>
      </c>
    </row>
    <row r="4563" spans="2:8" x14ac:dyDescent="0.35">
      <c r="B4563" s="19">
        <f>'Client Info'!A4563</f>
        <v>0</v>
      </c>
      <c r="H4563" s="19">
        <v>0</v>
      </c>
    </row>
    <row r="4564" spans="2:8" x14ac:dyDescent="0.35">
      <c r="B4564" s="19">
        <f>'Client Info'!A4564</f>
        <v>0</v>
      </c>
      <c r="H4564" s="19">
        <v>0</v>
      </c>
    </row>
    <row r="4565" spans="2:8" x14ac:dyDescent="0.35">
      <c r="B4565" s="19">
        <f>'Client Info'!A4565</f>
        <v>0</v>
      </c>
      <c r="H4565" s="19">
        <v>0</v>
      </c>
    </row>
    <row r="4566" spans="2:8" x14ac:dyDescent="0.35">
      <c r="B4566" s="19">
        <f>'Client Info'!A4566</f>
        <v>0</v>
      </c>
      <c r="H4566" s="19">
        <v>0</v>
      </c>
    </row>
    <row r="4567" spans="2:8" x14ac:dyDescent="0.35">
      <c r="B4567" s="19">
        <f>'Client Info'!A4567</f>
        <v>0</v>
      </c>
      <c r="H4567" s="19">
        <v>0</v>
      </c>
    </row>
    <row r="4568" spans="2:8" x14ac:dyDescent="0.35">
      <c r="B4568" s="19">
        <f>'Client Info'!A4568</f>
        <v>0</v>
      </c>
      <c r="H4568" s="19">
        <v>0</v>
      </c>
    </row>
    <row r="4569" spans="2:8" x14ac:dyDescent="0.35">
      <c r="B4569" s="19">
        <f>'Client Info'!A4569</f>
        <v>0</v>
      </c>
      <c r="H4569" s="19">
        <v>0</v>
      </c>
    </row>
    <row r="4570" spans="2:8" x14ac:dyDescent="0.35">
      <c r="B4570" s="19">
        <f>'Client Info'!A4570</f>
        <v>0</v>
      </c>
      <c r="H4570" s="19">
        <v>0</v>
      </c>
    </row>
    <row r="4571" spans="2:8" x14ac:dyDescent="0.35">
      <c r="B4571" s="19">
        <f>'Client Info'!A4571</f>
        <v>0</v>
      </c>
      <c r="H4571" s="19">
        <v>0</v>
      </c>
    </row>
    <row r="4572" spans="2:8" x14ac:dyDescent="0.35">
      <c r="B4572" s="19">
        <f>'Client Info'!A4572</f>
        <v>0</v>
      </c>
      <c r="H4572" s="19">
        <v>0</v>
      </c>
    </row>
    <row r="4573" spans="2:8" x14ac:dyDescent="0.35">
      <c r="B4573" s="19">
        <f>'Client Info'!A4573</f>
        <v>0</v>
      </c>
      <c r="H4573" s="19">
        <v>0</v>
      </c>
    </row>
    <row r="4574" spans="2:8" x14ac:dyDescent="0.35">
      <c r="B4574" s="19">
        <f>'Client Info'!A4574</f>
        <v>0</v>
      </c>
      <c r="H4574" s="19">
        <v>0</v>
      </c>
    </row>
    <row r="4575" spans="2:8" x14ac:dyDescent="0.35">
      <c r="B4575" s="19">
        <f>'Client Info'!A4575</f>
        <v>0</v>
      </c>
      <c r="H4575" s="19">
        <v>0</v>
      </c>
    </row>
    <row r="4576" spans="2:8" x14ac:dyDescent="0.35">
      <c r="B4576" s="19">
        <f>'Client Info'!A4576</f>
        <v>0</v>
      </c>
      <c r="H4576" s="19">
        <v>0</v>
      </c>
    </row>
    <row r="4577" spans="2:8" x14ac:dyDescent="0.35">
      <c r="B4577" s="19">
        <f>'Client Info'!A4577</f>
        <v>0</v>
      </c>
      <c r="H4577" s="19">
        <v>0</v>
      </c>
    </row>
    <row r="4578" spans="2:8" x14ac:dyDescent="0.35">
      <c r="B4578" s="19">
        <f>'Client Info'!A4578</f>
        <v>0</v>
      </c>
      <c r="H4578" s="19">
        <v>0</v>
      </c>
    </row>
    <row r="4579" spans="2:8" x14ac:dyDescent="0.35">
      <c r="B4579" s="19">
        <f>'Client Info'!A4579</f>
        <v>0</v>
      </c>
      <c r="H4579" s="19">
        <v>0</v>
      </c>
    </row>
    <row r="4580" spans="2:8" x14ac:dyDescent="0.35">
      <c r="B4580" s="19">
        <f>'Client Info'!A4580</f>
        <v>0</v>
      </c>
      <c r="H4580" s="19">
        <v>0</v>
      </c>
    </row>
    <row r="4581" spans="2:8" x14ac:dyDescent="0.35">
      <c r="B4581" s="19">
        <f>'Client Info'!A4581</f>
        <v>0</v>
      </c>
      <c r="H4581" s="19">
        <v>0</v>
      </c>
    </row>
    <row r="4582" spans="2:8" x14ac:dyDescent="0.35">
      <c r="B4582" s="19">
        <f>'Client Info'!A4582</f>
        <v>0</v>
      </c>
      <c r="H4582" s="19">
        <v>0</v>
      </c>
    </row>
    <row r="4583" spans="2:8" x14ac:dyDescent="0.35">
      <c r="B4583" s="19">
        <f>'Client Info'!A4583</f>
        <v>0</v>
      </c>
      <c r="H4583" s="19">
        <v>0</v>
      </c>
    </row>
    <row r="4584" spans="2:8" x14ac:dyDescent="0.35">
      <c r="B4584" s="19">
        <f>'Client Info'!A4584</f>
        <v>0</v>
      </c>
      <c r="H4584" s="19">
        <v>0</v>
      </c>
    </row>
    <row r="4585" spans="2:8" x14ac:dyDescent="0.35">
      <c r="B4585" s="19">
        <f>'Client Info'!A4585</f>
        <v>0</v>
      </c>
      <c r="H4585" s="19">
        <v>0</v>
      </c>
    </row>
    <row r="4586" spans="2:8" x14ac:dyDescent="0.35">
      <c r="B4586" s="19">
        <f>'Client Info'!A4586</f>
        <v>0</v>
      </c>
      <c r="H4586" s="19">
        <v>0</v>
      </c>
    </row>
    <row r="4587" spans="2:8" x14ac:dyDescent="0.35">
      <c r="B4587" s="19">
        <f>'Client Info'!A4587</f>
        <v>0</v>
      </c>
      <c r="H4587" s="19">
        <v>0</v>
      </c>
    </row>
    <row r="4588" spans="2:8" x14ac:dyDescent="0.35">
      <c r="B4588" s="19">
        <f>'Client Info'!A4588</f>
        <v>0</v>
      </c>
      <c r="H4588" s="19">
        <v>0</v>
      </c>
    </row>
    <row r="4589" spans="2:8" x14ac:dyDescent="0.35">
      <c r="B4589" s="19">
        <f>'Client Info'!A4589</f>
        <v>0</v>
      </c>
      <c r="H4589" s="19">
        <v>0</v>
      </c>
    </row>
    <row r="4590" spans="2:8" x14ac:dyDescent="0.35">
      <c r="B4590" s="19">
        <f>'Client Info'!A4590</f>
        <v>0</v>
      </c>
      <c r="H4590" s="19">
        <v>0</v>
      </c>
    </row>
    <row r="4591" spans="2:8" x14ac:dyDescent="0.35">
      <c r="B4591" s="19">
        <f>'Client Info'!A4591</f>
        <v>0</v>
      </c>
      <c r="H4591" s="19">
        <v>0</v>
      </c>
    </row>
    <row r="4592" spans="2:8" x14ac:dyDescent="0.35">
      <c r="B4592" s="19">
        <f>'Client Info'!A4592</f>
        <v>0</v>
      </c>
      <c r="H4592" s="19">
        <v>0</v>
      </c>
    </row>
    <row r="4593" spans="2:8" x14ac:dyDescent="0.35">
      <c r="B4593" s="19">
        <f>'Client Info'!A4593</f>
        <v>0</v>
      </c>
      <c r="H4593" s="19">
        <v>0</v>
      </c>
    </row>
    <row r="4594" spans="2:8" x14ac:dyDescent="0.35">
      <c r="B4594" s="19">
        <f>'Client Info'!A4594</f>
        <v>0</v>
      </c>
      <c r="H4594" s="19">
        <v>0</v>
      </c>
    </row>
    <row r="4595" spans="2:8" x14ac:dyDescent="0.35">
      <c r="B4595" s="19">
        <f>'Client Info'!A4595</f>
        <v>0</v>
      </c>
      <c r="H4595" s="19">
        <v>0</v>
      </c>
    </row>
    <row r="4596" spans="2:8" x14ac:dyDescent="0.35">
      <c r="B4596" s="19">
        <f>'Client Info'!A4596</f>
        <v>0</v>
      </c>
      <c r="H4596" s="19">
        <v>0</v>
      </c>
    </row>
    <row r="4597" spans="2:8" x14ac:dyDescent="0.35">
      <c r="B4597" s="19">
        <f>'Client Info'!A4597</f>
        <v>0</v>
      </c>
      <c r="H4597" s="19">
        <v>0</v>
      </c>
    </row>
    <row r="4598" spans="2:8" x14ac:dyDescent="0.35">
      <c r="B4598" s="19">
        <f>'Client Info'!A4598</f>
        <v>0</v>
      </c>
      <c r="H4598" s="19">
        <v>0</v>
      </c>
    </row>
    <row r="4599" spans="2:8" x14ac:dyDescent="0.35">
      <c r="B4599" s="19">
        <f>'Client Info'!A4599</f>
        <v>0</v>
      </c>
      <c r="H4599" s="19">
        <v>0</v>
      </c>
    </row>
    <row r="4600" spans="2:8" x14ac:dyDescent="0.35">
      <c r="B4600" s="19">
        <f>'Client Info'!A4600</f>
        <v>0</v>
      </c>
      <c r="H4600" s="19">
        <v>0</v>
      </c>
    </row>
    <row r="4601" spans="2:8" x14ac:dyDescent="0.35">
      <c r="B4601" s="19">
        <f>'Client Info'!A4601</f>
        <v>0</v>
      </c>
      <c r="H4601" s="19">
        <v>0</v>
      </c>
    </row>
    <row r="4602" spans="2:8" x14ac:dyDescent="0.35">
      <c r="B4602" s="19">
        <f>'Client Info'!A4602</f>
        <v>0</v>
      </c>
      <c r="H4602" s="19">
        <v>0</v>
      </c>
    </row>
    <row r="4603" spans="2:8" x14ac:dyDescent="0.35">
      <c r="B4603" s="19">
        <f>'Client Info'!A4603</f>
        <v>0</v>
      </c>
      <c r="H4603" s="19">
        <v>0</v>
      </c>
    </row>
    <row r="4604" spans="2:8" x14ac:dyDescent="0.35">
      <c r="B4604" s="19">
        <f>'Client Info'!A4604</f>
        <v>0</v>
      </c>
      <c r="H4604" s="19">
        <v>0</v>
      </c>
    </row>
    <row r="4605" spans="2:8" x14ac:dyDescent="0.35">
      <c r="B4605" s="19">
        <f>'Client Info'!A4605</f>
        <v>0</v>
      </c>
      <c r="H4605" s="19">
        <v>0</v>
      </c>
    </row>
    <row r="4606" spans="2:8" x14ac:dyDescent="0.35">
      <c r="B4606" s="19">
        <f>'Client Info'!A4606</f>
        <v>0</v>
      </c>
      <c r="H4606" s="19">
        <v>0</v>
      </c>
    </row>
    <row r="4607" spans="2:8" x14ac:dyDescent="0.35">
      <c r="B4607" s="19">
        <f>'Client Info'!A4607</f>
        <v>0</v>
      </c>
      <c r="H4607" s="19">
        <v>0</v>
      </c>
    </row>
    <row r="4608" spans="2:8" x14ac:dyDescent="0.35">
      <c r="B4608" s="19">
        <f>'Client Info'!A4608</f>
        <v>0</v>
      </c>
      <c r="H4608" s="19">
        <v>0</v>
      </c>
    </row>
    <row r="4609" spans="2:8" x14ac:dyDescent="0.35">
      <c r="B4609" s="19">
        <f>'Client Info'!A4609</f>
        <v>0</v>
      </c>
      <c r="H4609" s="19">
        <v>0</v>
      </c>
    </row>
    <row r="4610" spans="2:8" x14ac:dyDescent="0.35">
      <c r="B4610" s="19">
        <f>'Client Info'!A4610</f>
        <v>0</v>
      </c>
      <c r="H4610" s="19">
        <v>0</v>
      </c>
    </row>
    <row r="4611" spans="2:8" x14ac:dyDescent="0.35">
      <c r="B4611" s="19">
        <f>'Client Info'!A4611</f>
        <v>0</v>
      </c>
      <c r="H4611" s="19">
        <v>0</v>
      </c>
    </row>
    <row r="4612" spans="2:8" x14ac:dyDescent="0.35">
      <c r="B4612" s="19">
        <f>'Client Info'!A4612</f>
        <v>0</v>
      </c>
      <c r="H4612" s="19">
        <v>0</v>
      </c>
    </row>
    <row r="4613" spans="2:8" x14ac:dyDescent="0.35">
      <c r="B4613" s="19">
        <f>'Client Info'!A4613</f>
        <v>0</v>
      </c>
      <c r="H4613" s="19">
        <v>0</v>
      </c>
    </row>
    <row r="4614" spans="2:8" x14ac:dyDescent="0.35">
      <c r="B4614" s="19">
        <f>'Client Info'!A4614</f>
        <v>0</v>
      </c>
      <c r="H4614" s="19">
        <v>0</v>
      </c>
    </row>
    <row r="4615" spans="2:8" x14ac:dyDescent="0.35">
      <c r="B4615" s="19">
        <f>'Client Info'!A4615</f>
        <v>0</v>
      </c>
      <c r="H4615" s="19">
        <v>0</v>
      </c>
    </row>
    <row r="4616" spans="2:8" x14ac:dyDescent="0.35">
      <c r="B4616" s="19">
        <f>'Client Info'!A4616</f>
        <v>0</v>
      </c>
      <c r="H4616" s="19">
        <v>0</v>
      </c>
    </row>
    <row r="4617" spans="2:8" x14ac:dyDescent="0.35">
      <c r="B4617" s="19">
        <f>'Client Info'!A4617</f>
        <v>0</v>
      </c>
      <c r="H4617" s="19">
        <v>0</v>
      </c>
    </row>
    <row r="4618" spans="2:8" x14ac:dyDescent="0.35">
      <c r="B4618" s="19">
        <f>'Client Info'!A4618</f>
        <v>0</v>
      </c>
      <c r="H4618" s="19">
        <v>0</v>
      </c>
    </row>
    <row r="4619" spans="2:8" x14ac:dyDescent="0.35">
      <c r="B4619" s="19">
        <f>'Client Info'!A4619</f>
        <v>0</v>
      </c>
      <c r="H4619" s="19">
        <v>0</v>
      </c>
    </row>
    <row r="4620" spans="2:8" x14ac:dyDescent="0.35">
      <c r="B4620" s="19">
        <f>'Client Info'!A4620</f>
        <v>0</v>
      </c>
      <c r="H4620" s="19">
        <v>0</v>
      </c>
    </row>
    <row r="4621" spans="2:8" x14ac:dyDescent="0.35">
      <c r="B4621" s="19">
        <f>'Client Info'!A4621</f>
        <v>0</v>
      </c>
      <c r="H4621" s="19">
        <v>0</v>
      </c>
    </row>
    <row r="4622" spans="2:8" x14ac:dyDescent="0.35">
      <c r="B4622" s="19">
        <f>'Client Info'!A4622</f>
        <v>0</v>
      </c>
      <c r="H4622" s="19">
        <v>0</v>
      </c>
    </row>
    <row r="4623" spans="2:8" x14ac:dyDescent="0.35">
      <c r="B4623" s="19">
        <f>'Client Info'!A4623</f>
        <v>0</v>
      </c>
      <c r="H4623" s="19">
        <v>0</v>
      </c>
    </row>
    <row r="4624" spans="2:8" x14ac:dyDescent="0.35">
      <c r="B4624" s="19">
        <f>'Client Info'!A4624</f>
        <v>0</v>
      </c>
      <c r="H4624" s="19">
        <v>0</v>
      </c>
    </row>
    <row r="4625" spans="2:8" x14ac:dyDescent="0.35">
      <c r="B4625" s="19">
        <f>'Client Info'!A4625</f>
        <v>0</v>
      </c>
      <c r="H4625" s="19">
        <v>0</v>
      </c>
    </row>
    <row r="4626" spans="2:8" x14ac:dyDescent="0.35">
      <c r="B4626" s="19">
        <f>'Client Info'!A4626</f>
        <v>0</v>
      </c>
      <c r="H4626" s="19">
        <v>0</v>
      </c>
    </row>
    <row r="4627" spans="2:8" x14ac:dyDescent="0.35">
      <c r="B4627" s="19">
        <f>'Client Info'!A4627</f>
        <v>0</v>
      </c>
      <c r="H4627" s="19">
        <v>0</v>
      </c>
    </row>
    <row r="4628" spans="2:8" x14ac:dyDescent="0.35">
      <c r="B4628" s="19">
        <f>'Client Info'!A4628</f>
        <v>0</v>
      </c>
      <c r="H4628" s="19">
        <v>0</v>
      </c>
    </row>
    <row r="4629" spans="2:8" x14ac:dyDescent="0.35">
      <c r="B4629" s="19">
        <f>'Client Info'!A4629</f>
        <v>0</v>
      </c>
      <c r="H4629" s="19">
        <v>0</v>
      </c>
    </row>
    <row r="4630" spans="2:8" x14ac:dyDescent="0.35">
      <c r="B4630" s="19">
        <f>'Client Info'!A4630</f>
        <v>0</v>
      </c>
      <c r="H4630" s="19">
        <v>0</v>
      </c>
    </row>
    <row r="4631" spans="2:8" x14ac:dyDescent="0.35">
      <c r="B4631" s="19">
        <f>'Client Info'!A4631</f>
        <v>0</v>
      </c>
      <c r="H4631" s="19">
        <v>0</v>
      </c>
    </row>
    <row r="4632" spans="2:8" x14ac:dyDescent="0.35">
      <c r="B4632" s="19">
        <f>'Client Info'!A4632</f>
        <v>0</v>
      </c>
      <c r="H4632" s="19">
        <v>0</v>
      </c>
    </row>
    <row r="4633" spans="2:8" x14ac:dyDescent="0.35">
      <c r="B4633" s="19">
        <f>'Client Info'!A4633</f>
        <v>0</v>
      </c>
      <c r="H4633" s="19">
        <v>0</v>
      </c>
    </row>
    <row r="4634" spans="2:8" x14ac:dyDescent="0.35">
      <c r="B4634" s="19">
        <f>'Client Info'!A4634</f>
        <v>0</v>
      </c>
      <c r="H4634" s="19">
        <v>0</v>
      </c>
    </row>
    <row r="4635" spans="2:8" x14ac:dyDescent="0.35">
      <c r="B4635" s="19">
        <f>'Client Info'!A4635</f>
        <v>0</v>
      </c>
      <c r="H4635" s="19">
        <v>0</v>
      </c>
    </row>
    <row r="4636" spans="2:8" x14ac:dyDescent="0.35">
      <c r="B4636" s="19">
        <f>'Client Info'!A4636</f>
        <v>0</v>
      </c>
      <c r="H4636" s="19">
        <v>0</v>
      </c>
    </row>
    <row r="4637" spans="2:8" x14ac:dyDescent="0.35">
      <c r="B4637" s="19">
        <f>'Client Info'!A4637</f>
        <v>0</v>
      </c>
      <c r="H4637" s="19">
        <v>0</v>
      </c>
    </row>
    <row r="4638" spans="2:8" x14ac:dyDescent="0.35">
      <c r="B4638" s="19">
        <f>'Client Info'!A4638</f>
        <v>0</v>
      </c>
      <c r="H4638" s="19">
        <v>0</v>
      </c>
    </row>
    <row r="4639" spans="2:8" x14ac:dyDescent="0.35">
      <c r="B4639" s="19">
        <f>'Client Info'!A4639</f>
        <v>0</v>
      </c>
      <c r="H4639" s="19">
        <v>0</v>
      </c>
    </row>
    <row r="4640" spans="2:8" x14ac:dyDescent="0.35">
      <c r="B4640" s="19">
        <f>'Client Info'!A4640</f>
        <v>0</v>
      </c>
      <c r="H4640" s="19">
        <v>0</v>
      </c>
    </row>
    <row r="4641" spans="2:8" x14ac:dyDescent="0.35">
      <c r="B4641" s="19">
        <f>'Client Info'!A4641</f>
        <v>0</v>
      </c>
      <c r="H4641" s="19">
        <v>0</v>
      </c>
    </row>
    <row r="4642" spans="2:8" x14ac:dyDescent="0.35">
      <c r="B4642" s="19">
        <f>'Client Info'!A4642</f>
        <v>0</v>
      </c>
      <c r="H4642" s="19">
        <v>0</v>
      </c>
    </row>
    <row r="4643" spans="2:8" x14ac:dyDescent="0.35">
      <c r="B4643" s="19">
        <f>'Client Info'!A4643</f>
        <v>0</v>
      </c>
      <c r="H4643" s="19">
        <v>0</v>
      </c>
    </row>
    <row r="4644" spans="2:8" x14ac:dyDescent="0.35">
      <c r="B4644" s="19">
        <f>'Client Info'!A4644</f>
        <v>0</v>
      </c>
      <c r="H4644" s="19">
        <v>0</v>
      </c>
    </row>
    <row r="4645" spans="2:8" x14ac:dyDescent="0.35">
      <c r="B4645" s="19">
        <f>'Client Info'!A4645</f>
        <v>0</v>
      </c>
      <c r="H4645" s="19">
        <v>0</v>
      </c>
    </row>
    <row r="4646" spans="2:8" x14ac:dyDescent="0.35">
      <c r="B4646" s="19">
        <f>'Client Info'!A4646</f>
        <v>0</v>
      </c>
      <c r="H4646" s="19">
        <v>0</v>
      </c>
    </row>
    <row r="4647" spans="2:8" x14ac:dyDescent="0.35">
      <c r="B4647" s="19">
        <f>'Client Info'!A4647</f>
        <v>0</v>
      </c>
      <c r="H4647" s="19">
        <v>0</v>
      </c>
    </row>
    <row r="4648" spans="2:8" x14ac:dyDescent="0.35">
      <c r="B4648" s="19">
        <f>'Client Info'!A4648</f>
        <v>0</v>
      </c>
      <c r="H4648" s="19">
        <v>0</v>
      </c>
    </row>
    <row r="4649" spans="2:8" x14ac:dyDescent="0.35">
      <c r="B4649" s="19">
        <f>'Client Info'!A4649</f>
        <v>0</v>
      </c>
      <c r="H4649" s="19">
        <v>0</v>
      </c>
    </row>
    <row r="4650" spans="2:8" x14ac:dyDescent="0.35">
      <c r="B4650" s="19">
        <f>'Client Info'!A4650</f>
        <v>0</v>
      </c>
      <c r="H4650" s="19">
        <v>0</v>
      </c>
    </row>
    <row r="4651" spans="2:8" x14ac:dyDescent="0.35">
      <c r="B4651" s="19">
        <f>'Client Info'!A4651</f>
        <v>0</v>
      </c>
      <c r="H4651" s="19">
        <v>0</v>
      </c>
    </row>
    <row r="4652" spans="2:8" x14ac:dyDescent="0.35">
      <c r="B4652" s="19">
        <f>'Client Info'!A4652</f>
        <v>0</v>
      </c>
      <c r="H4652" s="19">
        <v>0</v>
      </c>
    </row>
    <row r="4653" spans="2:8" x14ac:dyDescent="0.35">
      <c r="B4653" s="19">
        <f>'Client Info'!A4653</f>
        <v>0</v>
      </c>
      <c r="H4653" s="19">
        <v>0</v>
      </c>
    </row>
    <row r="4654" spans="2:8" x14ac:dyDescent="0.35">
      <c r="B4654" s="19">
        <f>'Client Info'!A4654</f>
        <v>0</v>
      </c>
      <c r="H4654" s="19">
        <v>0</v>
      </c>
    </row>
    <row r="4655" spans="2:8" x14ac:dyDescent="0.35">
      <c r="B4655" s="19">
        <f>'Client Info'!A4655</f>
        <v>0</v>
      </c>
      <c r="H4655" s="19">
        <v>0</v>
      </c>
    </row>
    <row r="4656" spans="2:8" x14ac:dyDescent="0.35">
      <c r="B4656" s="19">
        <f>'Client Info'!A4656</f>
        <v>0</v>
      </c>
      <c r="H4656" s="19">
        <v>0</v>
      </c>
    </row>
    <row r="4657" spans="2:8" x14ac:dyDescent="0.35">
      <c r="B4657" s="19">
        <f>'Client Info'!A4657</f>
        <v>0</v>
      </c>
      <c r="H4657" s="19">
        <v>0</v>
      </c>
    </row>
    <row r="4658" spans="2:8" x14ac:dyDescent="0.35">
      <c r="B4658" s="19">
        <f>'Client Info'!A4658</f>
        <v>0</v>
      </c>
      <c r="H4658" s="19">
        <v>0</v>
      </c>
    </row>
    <row r="4659" spans="2:8" x14ac:dyDescent="0.35">
      <c r="B4659" s="19">
        <f>'Client Info'!A4659</f>
        <v>0</v>
      </c>
      <c r="H4659" s="19">
        <v>0</v>
      </c>
    </row>
    <row r="4660" spans="2:8" x14ac:dyDescent="0.35">
      <c r="B4660" s="19">
        <f>'Client Info'!A4660</f>
        <v>0</v>
      </c>
      <c r="H4660" s="19">
        <v>0</v>
      </c>
    </row>
    <row r="4661" spans="2:8" x14ac:dyDescent="0.35">
      <c r="B4661" s="19">
        <f>'Client Info'!A4661</f>
        <v>0</v>
      </c>
      <c r="H4661" s="19">
        <v>0</v>
      </c>
    </row>
    <row r="4662" spans="2:8" x14ac:dyDescent="0.35">
      <c r="B4662" s="19">
        <f>'Client Info'!A4662</f>
        <v>0</v>
      </c>
      <c r="H4662" s="19">
        <v>0</v>
      </c>
    </row>
    <row r="4663" spans="2:8" x14ac:dyDescent="0.35">
      <c r="B4663" s="19">
        <f>'Client Info'!A4663</f>
        <v>0</v>
      </c>
      <c r="H4663" s="19">
        <v>0</v>
      </c>
    </row>
    <row r="4664" spans="2:8" x14ac:dyDescent="0.35">
      <c r="B4664" s="19">
        <f>'Client Info'!A4664</f>
        <v>0</v>
      </c>
      <c r="H4664" s="19">
        <v>0</v>
      </c>
    </row>
    <row r="4665" spans="2:8" x14ac:dyDescent="0.35">
      <c r="B4665" s="19">
        <f>'Client Info'!A4665</f>
        <v>0</v>
      </c>
      <c r="H4665" s="19">
        <v>0</v>
      </c>
    </row>
    <row r="4666" spans="2:8" x14ac:dyDescent="0.35">
      <c r="B4666" s="19">
        <f>'Client Info'!A4666</f>
        <v>0</v>
      </c>
      <c r="H4666" s="19">
        <v>0</v>
      </c>
    </row>
    <row r="4667" spans="2:8" x14ac:dyDescent="0.35">
      <c r="B4667" s="19">
        <f>'Client Info'!A4667</f>
        <v>0</v>
      </c>
      <c r="H4667" s="19">
        <v>0</v>
      </c>
    </row>
    <row r="4668" spans="2:8" x14ac:dyDescent="0.35">
      <c r="B4668" s="19">
        <f>'Client Info'!A4668</f>
        <v>0</v>
      </c>
      <c r="H4668" s="19">
        <v>0</v>
      </c>
    </row>
    <row r="4669" spans="2:8" x14ac:dyDescent="0.35">
      <c r="B4669" s="19">
        <f>'Client Info'!A4669</f>
        <v>0</v>
      </c>
      <c r="H4669" s="19">
        <v>0</v>
      </c>
    </row>
    <row r="4670" spans="2:8" x14ac:dyDescent="0.35">
      <c r="B4670" s="19">
        <f>'Client Info'!A4670</f>
        <v>0</v>
      </c>
      <c r="H4670" s="19">
        <v>0</v>
      </c>
    </row>
    <row r="4671" spans="2:8" x14ac:dyDescent="0.35">
      <c r="B4671" s="19">
        <f>'Client Info'!A4671</f>
        <v>0</v>
      </c>
      <c r="H4671" s="19">
        <v>0</v>
      </c>
    </row>
    <row r="4672" spans="2:8" x14ac:dyDescent="0.35">
      <c r="B4672" s="19">
        <f>'Client Info'!A4672</f>
        <v>0</v>
      </c>
      <c r="H4672" s="19">
        <v>0</v>
      </c>
    </row>
    <row r="4673" spans="2:8" x14ac:dyDescent="0.35">
      <c r="B4673" s="19">
        <f>'Client Info'!A4673</f>
        <v>0</v>
      </c>
      <c r="H4673" s="19">
        <v>0</v>
      </c>
    </row>
    <row r="4674" spans="2:8" x14ac:dyDescent="0.35">
      <c r="B4674" s="19">
        <f>'Client Info'!A4674</f>
        <v>0</v>
      </c>
      <c r="H4674" s="19">
        <v>0</v>
      </c>
    </row>
    <row r="4675" spans="2:8" x14ac:dyDescent="0.35">
      <c r="B4675" s="19">
        <f>'Client Info'!A4675</f>
        <v>0</v>
      </c>
      <c r="H4675" s="19">
        <v>0</v>
      </c>
    </row>
    <row r="4676" spans="2:8" x14ac:dyDescent="0.35">
      <c r="B4676" s="19">
        <f>'Client Info'!A4676</f>
        <v>0</v>
      </c>
      <c r="H4676" s="19">
        <v>0</v>
      </c>
    </row>
    <row r="4677" spans="2:8" x14ac:dyDescent="0.35">
      <c r="B4677" s="19">
        <f>'Client Info'!A4677</f>
        <v>0</v>
      </c>
      <c r="H4677" s="19">
        <v>0</v>
      </c>
    </row>
    <row r="4678" spans="2:8" x14ac:dyDescent="0.35">
      <c r="B4678" s="19">
        <f>'Client Info'!A4678</f>
        <v>0</v>
      </c>
      <c r="H4678" s="19">
        <v>0</v>
      </c>
    </row>
    <row r="4679" spans="2:8" x14ac:dyDescent="0.35">
      <c r="B4679" s="19">
        <f>'Client Info'!A4679</f>
        <v>0</v>
      </c>
      <c r="H4679" s="19">
        <v>0</v>
      </c>
    </row>
    <row r="4680" spans="2:8" x14ac:dyDescent="0.35">
      <c r="B4680" s="19">
        <f>'Client Info'!A4680</f>
        <v>0</v>
      </c>
      <c r="H4680" s="19">
        <v>0</v>
      </c>
    </row>
    <row r="4681" spans="2:8" x14ac:dyDescent="0.35">
      <c r="B4681" s="19">
        <f>'Client Info'!A4681</f>
        <v>0</v>
      </c>
      <c r="H4681" s="19">
        <v>0</v>
      </c>
    </row>
    <row r="4682" spans="2:8" x14ac:dyDescent="0.35">
      <c r="B4682" s="19">
        <f>'Client Info'!A4682</f>
        <v>0</v>
      </c>
      <c r="H4682" s="19">
        <v>0</v>
      </c>
    </row>
    <row r="4683" spans="2:8" x14ac:dyDescent="0.35">
      <c r="B4683" s="19">
        <f>'Client Info'!A4683</f>
        <v>0</v>
      </c>
      <c r="H4683" s="19">
        <v>0</v>
      </c>
    </row>
    <row r="4684" spans="2:8" x14ac:dyDescent="0.35">
      <c r="B4684" s="19">
        <f>'Client Info'!A4684</f>
        <v>0</v>
      </c>
      <c r="H4684" s="19">
        <v>0</v>
      </c>
    </row>
    <row r="4685" spans="2:8" x14ac:dyDescent="0.35">
      <c r="B4685" s="19">
        <f>'Client Info'!A4685</f>
        <v>0</v>
      </c>
      <c r="H4685" s="19">
        <v>0</v>
      </c>
    </row>
    <row r="4686" spans="2:8" x14ac:dyDescent="0.35">
      <c r="B4686" s="19">
        <f>'Client Info'!A4686</f>
        <v>0</v>
      </c>
      <c r="H4686" s="19">
        <v>0</v>
      </c>
    </row>
    <row r="4687" spans="2:8" x14ac:dyDescent="0.35">
      <c r="B4687" s="19">
        <f>'Client Info'!A4687</f>
        <v>0</v>
      </c>
      <c r="H4687" s="19">
        <v>0</v>
      </c>
    </row>
    <row r="4688" spans="2:8" x14ac:dyDescent="0.35">
      <c r="B4688" s="19">
        <f>'Client Info'!A4688</f>
        <v>0</v>
      </c>
      <c r="H4688" s="19">
        <v>0</v>
      </c>
    </row>
    <row r="4689" spans="2:8" x14ac:dyDescent="0.35">
      <c r="B4689" s="19">
        <f>'Client Info'!A4689</f>
        <v>0</v>
      </c>
      <c r="H4689" s="19">
        <v>0</v>
      </c>
    </row>
    <row r="4690" spans="2:8" x14ac:dyDescent="0.35">
      <c r="B4690" s="19">
        <f>'Client Info'!A4690</f>
        <v>0</v>
      </c>
      <c r="H4690" s="19">
        <v>0</v>
      </c>
    </row>
    <row r="4691" spans="2:8" x14ac:dyDescent="0.35">
      <c r="B4691" s="19">
        <f>'Client Info'!A4691</f>
        <v>0</v>
      </c>
      <c r="H4691" s="19">
        <v>0</v>
      </c>
    </row>
    <row r="4692" spans="2:8" x14ac:dyDescent="0.35">
      <c r="B4692" s="19">
        <f>'Client Info'!A4692</f>
        <v>0</v>
      </c>
      <c r="H4692" s="19">
        <v>0</v>
      </c>
    </row>
    <row r="4693" spans="2:8" x14ac:dyDescent="0.35">
      <c r="B4693" s="19">
        <f>'Client Info'!A4693</f>
        <v>0</v>
      </c>
      <c r="H4693" s="19">
        <v>0</v>
      </c>
    </row>
    <row r="4694" spans="2:8" x14ac:dyDescent="0.35">
      <c r="B4694" s="19">
        <f>'Client Info'!A4694</f>
        <v>0</v>
      </c>
      <c r="H4694" s="19">
        <v>0</v>
      </c>
    </row>
    <row r="4695" spans="2:8" x14ac:dyDescent="0.35">
      <c r="B4695" s="19">
        <f>'Client Info'!A4695</f>
        <v>0</v>
      </c>
      <c r="H4695" s="19">
        <v>0</v>
      </c>
    </row>
    <row r="4696" spans="2:8" x14ac:dyDescent="0.35">
      <c r="B4696" s="19">
        <f>'Client Info'!A4696</f>
        <v>0</v>
      </c>
      <c r="H4696" s="19">
        <v>0</v>
      </c>
    </row>
    <row r="4697" spans="2:8" x14ac:dyDescent="0.35">
      <c r="B4697" s="19">
        <f>'Client Info'!A4697</f>
        <v>0</v>
      </c>
      <c r="H4697" s="19">
        <v>0</v>
      </c>
    </row>
    <row r="4698" spans="2:8" x14ac:dyDescent="0.35">
      <c r="B4698" s="19">
        <f>'Client Info'!A4698</f>
        <v>0</v>
      </c>
      <c r="H4698" s="19">
        <v>0</v>
      </c>
    </row>
    <row r="4699" spans="2:8" x14ac:dyDescent="0.35">
      <c r="B4699" s="19">
        <f>'Client Info'!A4699</f>
        <v>0</v>
      </c>
      <c r="H4699" s="19">
        <v>0</v>
      </c>
    </row>
    <row r="4700" spans="2:8" x14ac:dyDescent="0.35">
      <c r="B4700" s="19">
        <f>'Client Info'!A4700</f>
        <v>0</v>
      </c>
      <c r="H4700" s="19">
        <v>0</v>
      </c>
    </row>
    <row r="4701" spans="2:8" x14ac:dyDescent="0.35">
      <c r="B4701" s="19">
        <f>'Client Info'!A4701</f>
        <v>0</v>
      </c>
      <c r="H4701" s="19">
        <v>0</v>
      </c>
    </row>
    <row r="4702" spans="2:8" x14ac:dyDescent="0.35">
      <c r="B4702" s="19">
        <f>'Client Info'!A4702</f>
        <v>0</v>
      </c>
      <c r="H4702" s="19">
        <v>0</v>
      </c>
    </row>
    <row r="4703" spans="2:8" x14ac:dyDescent="0.35">
      <c r="B4703" s="19">
        <f>'Client Info'!A4703</f>
        <v>0</v>
      </c>
      <c r="H4703" s="19">
        <v>0</v>
      </c>
    </row>
    <row r="4704" spans="2:8" x14ac:dyDescent="0.35">
      <c r="B4704" s="19">
        <f>'Client Info'!A4704</f>
        <v>0</v>
      </c>
      <c r="H4704" s="19">
        <v>0</v>
      </c>
    </row>
    <row r="4705" spans="2:8" x14ac:dyDescent="0.35">
      <c r="B4705" s="19">
        <f>'Client Info'!A4705</f>
        <v>0</v>
      </c>
      <c r="H4705" s="19">
        <v>0</v>
      </c>
    </row>
    <row r="4706" spans="2:8" x14ac:dyDescent="0.35">
      <c r="B4706" s="19">
        <f>'Client Info'!A4706</f>
        <v>0</v>
      </c>
      <c r="H4706" s="19">
        <v>0</v>
      </c>
    </row>
    <row r="4707" spans="2:8" x14ac:dyDescent="0.35">
      <c r="B4707" s="19">
        <f>'Client Info'!A4707</f>
        <v>0</v>
      </c>
      <c r="H4707" s="19">
        <v>0</v>
      </c>
    </row>
    <row r="4708" spans="2:8" x14ac:dyDescent="0.35">
      <c r="B4708" s="19">
        <f>'Client Info'!A4708</f>
        <v>0</v>
      </c>
      <c r="H4708" s="19">
        <v>0</v>
      </c>
    </row>
    <row r="4709" spans="2:8" x14ac:dyDescent="0.35">
      <c r="B4709" s="19">
        <f>'Client Info'!A4709</f>
        <v>0</v>
      </c>
      <c r="H4709" s="19">
        <v>0</v>
      </c>
    </row>
    <row r="4710" spans="2:8" x14ac:dyDescent="0.35">
      <c r="B4710" s="19">
        <f>'Client Info'!A4710</f>
        <v>0</v>
      </c>
      <c r="H4710" s="19">
        <v>0</v>
      </c>
    </row>
    <row r="4711" spans="2:8" x14ac:dyDescent="0.35">
      <c r="B4711" s="19">
        <f>'Client Info'!A4711</f>
        <v>0</v>
      </c>
      <c r="H4711" s="19">
        <v>0</v>
      </c>
    </row>
    <row r="4712" spans="2:8" x14ac:dyDescent="0.35">
      <c r="B4712" s="19">
        <f>'Client Info'!A4712</f>
        <v>0</v>
      </c>
      <c r="H4712" s="19">
        <v>0</v>
      </c>
    </row>
    <row r="4713" spans="2:8" x14ac:dyDescent="0.35">
      <c r="B4713" s="19">
        <f>'Client Info'!A4713</f>
        <v>0</v>
      </c>
      <c r="H4713" s="19">
        <v>0</v>
      </c>
    </row>
    <row r="4714" spans="2:8" x14ac:dyDescent="0.35">
      <c r="B4714" s="19">
        <f>'Client Info'!A4714</f>
        <v>0</v>
      </c>
      <c r="H4714" s="19">
        <v>0</v>
      </c>
    </row>
    <row r="4715" spans="2:8" x14ac:dyDescent="0.35">
      <c r="B4715" s="19">
        <f>'Client Info'!A4715</f>
        <v>0</v>
      </c>
      <c r="H4715" s="19">
        <v>0</v>
      </c>
    </row>
    <row r="4716" spans="2:8" x14ac:dyDescent="0.35">
      <c r="B4716" s="19">
        <f>'Client Info'!A4716</f>
        <v>0</v>
      </c>
      <c r="H4716" s="19">
        <v>0</v>
      </c>
    </row>
    <row r="4717" spans="2:8" x14ac:dyDescent="0.35">
      <c r="B4717" s="19">
        <f>'Client Info'!A4717</f>
        <v>0</v>
      </c>
      <c r="H4717" s="19">
        <v>0</v>
      </c>
    </row>
    <row r="4718" spans="2:8" x14ac:dyDescent="0.35">
      <c r="B4718" s="19">
        <f>'Client Info'!A4718</f>
        <v>0</v>
      </c>
      <c r="H4718" s="19">
        <v>0</v>
      </c>
    </row>
    <row r="4719" spans="2:8" x14ac:dyDescent="0.35">
      <c r="B4719" s="19">
        <f>'Client Info'!A4719</f>
        <v>0</v>
      </c>
      <c r="H4719" s="19">
        <v>0</v>
      </c>
    </row>
    <row r="4720" spans="2:8" x14ac:dyDescent="0.35">
      <c r="B4720" s="19">
        <f>'Client Info'!A4720</f>
        <v>0</v>
      </c>
      <c r="H4720" s="19">
        <v>0</v>
      </c>
    </row>
    <row r="4721" spans="2:8" x14ac:dyDescent="0.35">
      <c r="B4721" s="19">
        <f>'Client Info'!A4721</f>
        <v>0</v>
      </c>
      <c r="H4721" s="19">
        <v>0</v>
      </c>
    </row>
    <row r="4722" spans="2:8" x14ac:dyDescent="0.35">
      <c r="B4722" s="19">
        <f>'Client Info'!A4722</f>
        <v>0</v>
      </c>
      <c r="H4722" s="19">
        <v>0</v>
      </c>
    </row>
    <row r="4723" spans="2:8" x14ac:dyDescent="0.35">
      <c r="B4723" s="19">
        <f>'Client Info'!A4723</f>
        <v>0</v>
      </c>
      <c r="H4723" s="19">
        <v>0</v>
      </c>
    </row>
    <row r="4724" spans="2:8" x14ac:dyDescent="0.35">
      <c r="B4724" s="19">
        <f>'Client Info'!A4724</f>
        <v>0</v>
      </c>
      <c r="H4724" s="19">
        <v>0</v>
      </c>
    </row>
    <row r="4725" spans="2:8" x14ac:dyDescent="0.35">
      <c r="B4725" s="19">
        <f>'Client Info'!A4725</f>
        <v>0</v>
      </c>
      <c r="H4725" s="19">
        <v>0</v>
      </c>
    </row>
    <row r="4726" spans="2:8" x14ac:dyDescent="0.35">
      <c r="B4726" s="19">
        <f>'Client Info'!A4726</f>
        <v>0</v>
      </c>
      <c r="H4726" s="19">
        <v>0</v>
      </c>
    </row>
    <row r="4727" spans="2:8" x14ac:dyDescent="0.35">
      <c r="B4727" s="19">
        <f>'Client Info'!A4727</f>
        <v>0</v>
      </c>
      <c r="H4727" s="19">
        <v>0</v>
      </c>
    </row>
    <row r="4728" spans="2:8" x14ac:dyDescent="0.35">
      <c r="B4728" s="19">
        <f>'Client Info'!A4728</f>
        <v>0</v>
      </c>
      <c r="H4728" s="19">
        <v>0</v>
      </c>
    </row>
    <row r="4729" spans="2:8" x14ac:dyDescent="0.35">
      <c r="B4729" s="19">
        <f>'Client Info'!A4729</f>
        <v>0</v>
      </c>
      <c r="H4729" s="19">
        <v>0</v>
      </c>
    </row>
    <row r="4730" spans="2:8" x14ac:dyDescent="0.35">
      <c r="B4730" s="19">
        <f>'Client Info'!A4730</f>
        <v>0</v>
      </c>
      <c r="H4730" s="19">
        <v>0</v>
      </c>
    </row>
    <row r="4731" spans="2:8" x14ac:dyDescent="0.35">
      <c r="B4731" s="19">
        <f>'Client Info'!A4731</f>
        <v>0</v>
      </c>
      <c r="H4731" s="19">
        <v>0</v>
      </c>
    </row>
    <row r="4732" spans="2:8" x14ac:dyDescent="0.35">
      <c r="B4732" s="19">
        <f>'Client Info'!A4732</f>
        <v>0</v>
      </c>
      <c r="H4732" s="19">
        <v>0</v>
      </c>
    </row>
    <row r="4733" spans="2:8" x14ac:dyDescent="0.35">
      <c r="B4733" s="19">
        <f>'Client Info'!A4733</f>
        <v>0</v>
      </c>
      <c r="H4733" s="19">
        <v>0</v>
      </c>
    </row>
    <row r="4734" spans="2:8" x14ac:dyDescent="0.35">
      <c r="B4734" s="19">
        <f>'Client Info'!A4734</f>
        <v>0</v>
      </c>
      <c r="H4734" s="19">
        <v>0</v>
      </c>
    </row>
    <row r="4735" spans="2:8" x14ac:dyDescent="0.35">
      <c r="B4735" s="19">
        <f>'Client Info'!A4735</f>
        <v>0</v>
      </c>
      <c r="H4735" s="19">
        <v>0</v>
      </c>
    </row>
    <row r="4736" spans="2:8" x14ac:dyDescent="0.35">
      <c r="B4736" s="19">
        <f>'Client Info'!A4736</f>
        <v>0</v>
      </c>
      <c r="H4736" s="19">
        <v>0</v>
      </c>
    </row>
    <row r="4737" spans="2:8" x14ac:dyDescent="0.35">
      <c r="B4737" s="19">
        <f>'Client Info'!A4737</f>
        <v>0</v>
      </c>
      <c r="H4737" s="19">
        <v>0</v>
      </c>
    </row>
    <row r="4738" spans="2:8" x14ac:dyDescent="0.35">
      <c r="B4738" s="19">
        <f>'Client Info'!A4738</f>
        <v>0</v>
      </c>
      <c r="H4738" s="19">
        <v>0</v>
      </c>
    </row>
    <row r="4739" spans="2:8" x14ac:dyDescent="0.35">
      <c r="B4739" s="19">
        <f>'Client Info'!A4739</f>
        <v>0</v>
      </c>
      <c r="H4739" s="19">
        <v>0</v>
      </c>
    </row>
    <row r="4740" spans="2:8" x14ac:dyDescent="0.35">
      <c r="B4740" s="19">
        <f>'Client Info'!A4740</f>
        <v>0</v>
      </c>
      <c r="H4740" s="19">
        <v>0</v>
      </c>
    </row>
    <row r="4741" spans="2:8" x14ac:dyDescent="0.35">
      <c r="B4741" s="19">
        <f>'Client Info'!A4741</f>
        <v>0</v>
      </c>
      <c r="H4741" s="19">
        <v>0</v>
      </c>
    </row>
    <row r="4742" spans="2:8" x14ac:dyDescent="0.35">
      <c r="B4742" s="19">
        <f>'Client Info'!A4742</f>
        <v>0</v>
      </c>
      <c r="H4742" s="19">
        <v>0</v>
      </c>
    </row>
    <row r="4743" spans="2:8" x14ac:dyDescent="0.35">
      <c r="B4743" s="19">
        <f>'Client Info'!A4743</f>
        <v>0</v>
      </c>
      <c r="H4743" s="19">
        <v>0</v>
      </c>
    </row>
    <row r="4744" spans="2:8" x14ac:dyDescent="0.35">
      <c r="B4744" s="19">
        <f>'Client Info'!A4744</f>
        <v>0</v>
      </c>
      <c r="H4744" s="19">
        <v>0</v>
      </c>
    </row>
    <row r="4745" spans="2:8" x14ac:dyDescent="0.35">
      <c r="B4745" s="19">
        <f>'Client Info'!A4745</f>
        <v>0</v>
      </c>
      <c r="H4745" s="19">
        <v>0</v>
      </c>
    </row>
    <row r="4746" spans="2:8" x14ac:dyDescent="0.35">
      <c r="B4746" s="19">
        <f>'Client Info'!A4746</f>
        <v>0</v>
      </c>
      <c r="H4746" s="19">
        <v>0</v>
      </c>
    </row>
    <row r="4747" spans="2:8" x14ac:dyDescent="0.35">
      <c r="B4747" s="19">
        <f>'Client Info'!A4747</f>
        <v>0</v>
      </c>
      <c r="H4747" s="19">
        <v>0</v>
      </c>
    </row>
    <row r="4748" spans="2:8" x14ac:dyDescent="0.35">
      <c r="B4748" s="19">
        <f>'Client Info'!A4748</f>
        <v>0</v>
      </c>
      <c r="H4748" s="19">
        <v>0</v>
      </c>
    </row>
    <row r="4749" spans="2:8" x14ac:dyDescent="0.35">
      <c r="B4749" s="19">
        <f>'Client Info'!A4749</f>
        <v>0</v>
      </c>
      <c r="H4749" s="19">
        <v>0</v>
      </c>
    </row>
    <row r="4750" spans="2:8" x14ac:dyDescent="0.35">
      <c r="B4750" s="19">
        <f>'Client Info'!A4750</f>
        <v>0</v>
      </c>
      <c r="H4750" s="19">
        <v>0</v>
      </c>
    </row>
    <row r="4751" spans="2:8" x14ac:dyDescent="0.35">
      <c r="B4751" s="19">
        <f>'Client Info'!A4751</f>
        <v>0</v>
      </c>
      <c r="H4751" s="19">
        <v>0</v>
      </c>
    </row>
    <row r="4752" spans="2:8" x14ac:dyDescent="0.35">
      <c r="B4752" s="19">
        <f>'Client Info'!A4752</f>
        <v>0</v>
      </c>
      <c r="H4752" s="19">
        <v>0</v>
      </c>
    </row>
    <row r="4753" spans="2:8" x14ac:dyDescent="0.35">
      <c r="B4753" s="19">
        <f>'Client Info'!A4753</f>
        <v>0</v>
      </c>
      <c r="H4753" s="19">
        <v>0</v>
      </c>
    </row>
    <row r="4754" spans="2:8" x14ac:dyDescent="0.35">
      <c r="B4754" s="19">
        <f>'Client Info'!A4754</f>
        <v>0</v>
      </c>
      <c r="H4754" s="19">
        <v>0</v>
      </c>
    </row>
    <row r="4755" spans="2:8" x14ac:dyDescent="0.35">
      <c r="B4755" s="19">
        <f>'Client Info'!A4755</f>
        <v>0</v>
      </c>
      <c r="H4755" s="19">
        <v>0</v>
      </c>
    </row>
    <row r="4756" spans="2:8" x14ac:dyDescent="0.35">
      <c r="B4756" s="19">
        <f>'Client Info'!A4756</f>
        <v>0</v>
      </c>
      <c r="H4756" s="19">
        <v>0</v>
      </c>
    </row>
    <row r="4757" spans="2:8" x14ac:dyDescent="0.35">
      <c r="B4757" s="19">
        <f>'Client Info'!A4757</f>
        <v>0</v>
      </c>
      <c r="H4757" s="19">
        <v>0</v>
      </c>
    </row>
    <row r="4758" spans="2:8" x14ac:dyDescent="0.35">
      <c r="B4758" s="19">
        <f>'Client Info'!A4758</f>
        <v>0</v>
      </c>
      <c r="H4758" s="19">
        <v>0</v>
      </c>
    </row>
    <row r="4759" spans="2:8" x14ac:dyDescent="0.35">
      <c r="B4759" s="19">
        <f>'Client Info'!A4759</f>
        <v>0</v>
      </c>
      <c r="H4759" s="19">
        <v>0</v>
      </c>
    </row>
    <row r="4760" spans="2:8" x14ac:dyDescent="0.35">
      <c r="B4760" s="19">
        <f>'Client Info'!A4760</f>
        <v>0</v>
      </c>
      <c r="H4760" s="19">
        <v>0</v>
      </c>
    </row>
    <row r="4761" spans="2:8" x14ac:dyDescent="0.35">
      <c r="B4761" s="19">
        <f>'Client Info'!A4761</f>
        <v>0</v>
      </c>
      <c r="H4761" s="19">
        <v>0</v>
      </c>
    </row>
    <row r="4762" spans="2:8" x14ac:dyDescent="0.35">
      <c r="B4762" s="19">
        <f>'Client Info'!A4762</f>
        <v>0</v>
      </c>
      <c r="H4762" s="19">
        <v>0</v>
      </c>
    </row>
    <row r="4763" spans="2:8" x14ac:dyDescent="0.35">
      <c r="B4763" s="19">
        <f>'Client Info'!A4763</f>
        <v>0</v>
      </c>
      <c r="H4763" s="19">
        <v>0</v>
      </c>
    </row>
    <row r="4764" spans="2:8" x14ac:dyDescent="0.35">
      <c r="B4764" s="19">
        <f>'Client Info'!A4764</f>
        <v>0</v>
      </c>
      <c r="H4764" s="19">
        <v>0</v>
      </c>
    </row>
    <row r="4765" spans="2:8" x14ac:dyDescent="0.35">
      <c r="B4765" s="19">
        <f>'Client Info'!A4765</f>
        <v>0</v>
      </c>
      <c r="H4765" s="19">
        <v>0</v>
      </c>
    </row>
    <row r="4766" spans="2:8" x14ac:dyDescent="0.35">
      <c r="B4766" s="19">
        <f>'Client Info'!A4766</f>
        <v>0</v>
      </c>
      <c r="H4766" s="19">
        <v>0</v>
      </c>
    </row>
    <row r="4767" spans="2:8" x14ac:dyDescent="0.35">
      <c r="B4767" s="19">
        <f>'Client Info'!A4767</f>
        <v>0</v>
      </c>
      <c r="H4767" s="19">
        <v>0</v>
      </c>
    </row>
    <row r="4768" spans="2:8" x14ac:dyDescent="0.35">
      <c r="B4768" s="19">
        <f>'Client Info'!A4768</f>
        <v>0</v>
      </c>
      <c r="H4768" s="19">
        <v>0</v>
      </c>
    </row>
    <row r="4769" spans="2:8" x14ac:dyDescent="0.35">
      <c r="B4769" s="19">
        <f>'Client Info'!A4769</f>
        <v>0</v>
      </c>
      <c r="H4769" s="19">
        <v>0</v>
      </c>
    </row>
    <row r="4770" spans="2:8" x14ac:dyDescent="0.35">
      <c r="B4770" s="19">
        <f>'Client Info'!A4770</f>
        <v>0</v>
      </c>
      <c r="H4770" s="19">
        <v>0</v>
      </c>
    </row>
    <row r="4771" spans="2:8" x14ac:dyDescent="0.35">
      <c r="B4771" s="19">
        <f>'Client Info'!A4771</f>
        <v>0</v>
      </c>
      <c r="H4771" s="19">
        <v>0</v>
      </c>
    </row>
    <row r="4772" spans="2:8" x14ac:dyDescent="0.35">
      <c r="B4772" s="19">
        <f>'Client Info'!A4772</f>
        <v>0</v>
      </c>
      <c r="H4772" s="19">
        <v>0</v>
      </c>
    </row>
    <row r="4773" spans="2:8" x14ac:dyDescent="0.35">
      <c r="B4773" s="19">
        <f>'Client Info'!A4773</f>
        <v>0</v>
      </c>
      <c r="H4773" s="19">
        <v>0</v>
      </c>
    </row>
    <row r="4774" spans="2:8" x14ac:dyDescent="0.35">
      <c r="B4774" s="19">
        <f>'Client Info'!A4774</f>
        <v>0</v>
      </c>
      <c r="H4774" s="19">
        <v>0</v>
      </c>
    </row>
    <row r="4775" spans="2:8" x14ac:dyDescent="0.35">
      <c r="B4775" s="19">
        <f>'Client Info'!A4775</f>
        <v>0</v>
      </c>
      <c r="H4775" s="19">
        <v>0</v>
      </c>
    </row>
    <row r="4776" spans="2:8" x14ac:dyDescent="0.35">
      <c r="B4776" s="19">
        <f>'Client Info'!A4776</f>
        <v>0</v>
      </c>
      <c r="H4776" s="19">
        <v>0</v>
      </c>
    </row>
    <row r="4777" spans="2:8" x14ac:dyDescent="0.35">
      <c r="B4777" s="19">
        <f>'Client Info'!A4777</f>
        <v>0</v>
      </c>
      <c r="H4777" s="19">
        <v>0</v>
      </c>
    </row>
    <row r="4778" spans="2:8" x14ac:dyDescent="0.35">
      <c r="B4778" s="19">
        <f>'Client Info'!A4778</f>
        <v>0</v>
      </c>
      <c r="H4778" s="19">
        <v>0</v>
      </c>
    </row>
    <row r="4779" spans="2:8" x14ac:dyDescent="0.35">
      <c r="B4779" s="19">
        <f>'Client Info'!A4779</f>
        <v>0</v>
      </c>
      <c r="H4779" s="19">
        <v>0</v>
      </c>
    </row>
    <row r="4780" spans="2:8" x14ac:dyDescent="0.35">
      <c r="B4780" s="19">
        <f>'Client Info'!A4780</f>
        <v>0</v>
      </c>
      <c r="H4780" s="19">
        <v>0</v>
      </c>
    </row>
    <row r="4781" spans="2:8" x14ac:dyDescent="0.35">
      <c r="B4781" s="19">
        <f>'Client Info'!A4781</f>
        <v>0</v>
      </c>
      <c r="H4781" s="19">
        <v>0</v>
      </c>
    </row>
    <row r="4782" spans="2:8" x14ac:dyDescent="0.35">
      <c r="B4782" s="19">
        <f>'Client Info'!A4782</f>
        <v>0</v>
      </c>
      <c r="H4782" s="19">
        <v>0</v>
      </c>
    </row>
    <row r="4783" spans="2:8" x14ac:dyDescent="0.35">
      <c r="B4783" s="19">
        <f>'Client Info'!A4783</f>
        <v>0</v>
      </c>
      <c r="H4783" s="19">
        <v>0</v>
      </c>
    </row>
    <row r="4784" spans="2:8" x14ac:dyDescent="0.35">
      <c r="B4784" s="19">
        <f>'Client Info'!A4784</f>
        <v>0</v>
      </c>
      <c r="H4784" s="19">
        <v>0</v>
      </c>
    </row>
    <row r="4785" spans="2:8" x14ac:dyDescent="0.35">
      <c r="B4785" s="19">
        <f>'Client Info'!A4785</f>
        <v>0</v>
      </c>
      <c r="H4785" s="19">
        <v>0</v>
      </c>
    </row>
    <row r="4786" spans="2:8" x14ac:dyDescent="0.35">
      <c r="B4786" s="19">
        <f>'Client Info'!A4786</f>
        <v>0</v>
      </c>
      <c r="H4786" s="19">
        <v>0</v>
      </c>
    </row>
    <row r="4787" spans="2:8" x14ac:dyDescent="0.35">
      <c r="B4787" s="19">
        <f>'Client Info'!A4787</f>
        <v>0</v>
      </c>
      <c r="H4787" s="19">
        <v>0</v>
      </c>
    </row>
    <row r="4788" spans="2:8" x14ac:dyDescent="0.35">
      <c r="B4788" s="19">
        <f>'Client Info'!A4788</f>
        <v>0</v>
      </c>
      <c r="H4788" s="19">
        <v>0</v>
      </c>
    </row>
    <row r="4789" spans="2:8" x14ac:dyDescent="0.35">
      <c r="B4789" s="19">
        <f>'Client Info'!A4789</f>
        <v>0</v>
      </c>
      <c r="H4789" s="19">
        <v>0</v>
      </c>
    </row>
    <row r="4790" spans="2:8" x14ac:dyDescent="0.35">
      <c r="B4790" s="19">
        <f>'Client Info'!A4790</f>
        <v>0</v>
      </c>
      <c r="H4790" s="19">
        <v>0</v>
      </c>
    </row>
    <row r="4791" spans="2:8" x14ac:dyDescent="0.35">
      <c r="B4791" s="19">
        <f>'Client Info'!A4791</f>
        <v>0</v>
      </c>
      <c r="H4791" s="19">
        <v>0</v>
      </c>
    </row>
    <row r="4792" spans="2:8" x14ac:dyDescent="0.35">
      <c r="B4792" s="19">
        <f>'Client Info'!A4792</f>
        <v>0</v>
      </c>
      <c r="H4792" s="19">
        <v>0</v>
      </c>
    </row>
    <row r="4793" spans="2:8" x14ac:dyDescent="0.35">
      <c r="B4793" s="19">
        <f>'Client Info'!A4793</f>
        <v>0</v>
      </c>
      <c r="H4793" s="19">
        <v>0</v>
      </c>
    </row>
    <row r="4794" spans="2:8" x14ac:dyDescent="0.35">
      <c r="B4794" s="19">
        <f>'Client Info'!A4794</f>
        <v>0</v>
      </c>
      <c r="H4794" s="19">
        <v>0</v>
      </c>
    </row>
    <row r="4795" spans="2:8" x14ac:dyDescent="0.35">
      <c r="B4795" s="19">
        <f>'Client Info'!A4795</f>
        <v>0</v>
      </c>
      <c r="H4795" s="19">
        <v>0</v>
      </c>
    </row>
    <row r="4796" spans="2:8" x14ac:dyDescent="0.35">
      <c r="B4796" s="19">
        <f>'Client Info'!A4796</f>
        <v>0</v>
      </c>
      <c r="H4796" s="19">
        <v>0</v>
      </c>
    </row>
    <row r="4797" spans="2:8" x14ac:dyDescent="0.35">
      <c r="B4797" s="19">
        <f>'Client Info'!A4797</f>
        <v>0</v>
      </c>
      <c r="H4797" s="19">
        <v>0</v>
      </c>
    </row>
    <row r="4798" spans="2:8" x14ac:dyDescent="0.35">
      <c r="B4798" s="19">
        <f>'Client Info'!A4798</f>
        <v>0</v>
      </c>
      <c r="H4798" s="19">
        <v>0</v>
      </c>
    </row>
    <row r="4799" spans="2:8" x14ac:dyDescent="0.35">
      <c r="B4799" s="19">
        <f>'Client Info'!A4799</f>
        <v>0</v>
      </c>
      <c r="H4799" s="19">
        <v>0</v>
      </c>
    </row>
    <row r="4800" spans="2:8" x14ac:dyDescent="0.35">
      <c r="B4800" s="19">
        <f>'Client Info'!A4800</f>
        <v>0</v>
      </c>
      <c r="H4800" s="19">
        <v>0</v>
      </c>
    </row>
    <row r="4801" spans="2:8" x14ac:dyDescent="0.35">
      <c r="B4801" s="19">
        <f>'Client Info'!A4801</f>
        <v>0</v>
      </c>
      <c r="H4801" s="19">
        <v>0</v>
      </c>
    </row>
    <row r="4802" spans="2:8" x14ac:dyDescent="0.35">
      <c r="B4802" s="19">
        <f>'Client Info'!A4802</f>
        <v>0</v>
      </c>
      <c r="H4802" s="19">
        <v>0</v>
      </c>
    </row>
    <row r="4803" spans="2:8" x14ac:dyDescent="0.35">
      <c r="B4803" s="19">
        <f>'Client Info'!A4803</f>
        <v>0</v>
      </c>
      <c r="H4803" s="19">
        <v>0</v>
      </c>
    </row>
    <row r="4804" spans="2:8" x14ac:dyDescent="0.35">
      <c r="B4804" s="19">
        <f>'Client Info'!A4804</f>
        <v>0</v>
      </c>
      <c r="H4804" s="19">
        <v>0</v>
      </c>
    </row>
    <row r="4805" spans="2:8" x14ac:dyDescent="0.35">
      <c r="B4805" s="19">
        <f>'Client Info'!A4805</f>
        <v>0</v>
      </c>
      <c r="H4805" s="19">
        <v>0</v>
      </c>
    </row>
    <row r="4806" spans="2:8" x14ac:dyDescent="0.35">
      <c r="B4806" s="19">
        <f>'Client Info'!A4806</f>
        <v>0</v>
      </c>
      <c r="H4806" s="19">
        <v>0</v>
      </c>
    </row>
    <row r="4807" spans="2:8" x14ac:dyDescent="0.35">
      <c r="B4807" s="19">
        <f>'Client Info'!A4807</f>
        <v>0</v>
      </c>
      <c r="H4807" s="19">
        <v>0</v>
      </c>
    </row>
    <row r="4808" spans="2:8" x14ac:dyDescent="0.35">
      <c r="B4808" s="19">
        <f>'Client Info'!A4808</f>
        <v>0</v>
      </c>
      <c r="H4808" s="19">
        <v>0</v>
      </c>
    </row>
    <row r="4809" spans="2:8" x14ac:dyDescent="0.35">
      <c r="B4809" s="19">
        <f>'Client Info'!A4809</f>
        <v>0</v>
      </c>
      <c r="H4809" s="19">
        <v>0</v>
      </c>
    </row>
    <row r="4810" spans="2:8" x14ac:dyDescent="0.35">
      <c r="B4810" s="19">
        <f>'Client Info'!A4810</f>
        <v>0</v>
      </c>
      <c r="H4810" s="19">
        <v>0</v>
      </c>
    </row>
    <row r="4811" spans="2:8" x14ac:dyDescent="0.35">
      <c r="B4811" s="19">
        <f>'Client Info'!A4811</f>
        <v>0</v>
      </c>
      <c r="H4811" s="19">
        <v>0</v>
      </c>
    </row>
    <row r="4812" spans="2:8" x14ac:dyDescent="0.35">
      <c r="B4812" s="19">
        <f>'Client Info'!A4812</f>
        <v>0</v>
      </c>
      <c r="H4812" s="19">
        <v>0</v>
      </c>
    </row>
    <row r="4813" spans="2:8" x14ac:dyDescent="0.35">
      <c r="B4813" s="19">
        <f>'Client Info'!A4813</f>
        <v>0</v>
      </c>
      <c r="H4813" s="19">
        <v>0</v>
      </c>
    </row>
    <row r="4814" spans="2:8" x14ac:dyDescent="0.35">
      <c r="B4814" s="19">
        <f>'Client Info'!A4814</f>
        <v>0</v>
      </c>
      <c r="H4814" s="19">
        <v>0</v>
      </c>
    </row>
    <row r="4815" spans="2:8" x14ac:dyDescent="0.35">
      <c r="B4815" s="19">
        <f>'Client Info'!A4815</f>
        <v>0</v>
      </c>
      <c r="H4815" s="19">
        <v>0</v>
      </c>
    </row>
    <row r="4816" spans="2:8" x14ac:dyDescent="0.35">
      <c r="B4816" s="19">
        <f>'Client Info'!A4816</f>
        <v>0</v>
      </c>
      <c r="H4816" s="19">
        <v>0</v>
      </c>
    </row>
    <row r="4817" spans="2:8" x14ac:dyDescent="0.35">
      <c r="B4817" s="19">
        <f>'Client Info'!A4817</f>
        <v>0</v>
      </c>
      <c r="H4817" s="19">
        <v>0</v>
      </c>
    </row>
    <row r="4818" spans="2:8" x14ac:dyDescent="0.35">
      <c r="B4818" s="19">
        <f>'Client Info'!A4818</f>
        <v>0</v>
      </c>
      <c r="H4818" s="19">
        <v>0</v>
      </c>
    </row>
    <row r="4819" spans="2:8" x14ac:dyDescent="0.35">
      <c r="B4819" s="19">
        <f>'Client Info'!A4819</f>
        <v>0</v>
      </c>
      <c r="H4819" s="19">
        <v>0</v>
      </c>
    </row>
    <row r="4820" spans="2:8" x14ac:dyDescent="0.35">
      <c r="B4820" s="19">
        <f>'Client Info'!A4820</f>
        <v>0</v>
      </c>
      <c r="H4820" s="19">
        <v>0</v>
      </c>
    </row>
    <row r="4821" spans="2:8" x14ac:dyDescent="0.35">
      <c r="B4821" s="19">
        <f>'Client Info'!A4821</f>
        <v>0</v>
      </c>
      <c r="H4821" s="19">
        <v>0</v>
      </c>
    </row>
    <row r="4822" spans="2:8" x14ac:dyDescent="0.35">
      <c r="B4822" s="19">
        <f>'Client Info'!A4822</f>
        <v>0</v>
      </c>
      <c r="H4822" s="19">
        <v>0</v>
      </c>
    </row>
    <row r="4823" spans="2:8" x14ac:dyDescent="0.35">
      <c r="B4823" s="19">
        <f>'Client Info'!A4823</f>
        <v>0</v>
      </c>
      <c r="H4823" s="19">
        <v>0</v>
      </c>
    </row>
    <row r="4824" spans="2:8" x14ac:dyDescent="0.35">
      <c r="B4824" s="19">
        <f>'Client Info'!A4824</f>
        <v>0</v>
      </c>
      <c r="H4824" s="19">
        <v>0</v>
      </c>
    </row>
    <row r="4825" spans="2:8" x14ac:dyDescent="0.35">
      <c r="B4825" s="19">
        <f>'Client Info'!A4825</f>
        <v>0</v>
      </c>
      <c r="H4825" s="19">
        <v>0</v>
      </c>
    </row>
    <row r="4826" spans="2:8" x14ac:dyDescent="0.35">
      <c r="B4826" s="19">
        <f>'Client Info'!A4826</f>
        <v>0</v>
      </c>
      <c r="H4826" s="19">
        <v>0</v>
      </c>
    </row>
    <row r="4827" spans="2:8" x14ac:dyDescent="0.35">
      <c r="B4827" s="19">
        <f>'Client Info'!A4827</f>
        <v>0</v>
      </c>
      <c r="H4827" s="19">
        <v>0</v>
      </c>
    </row>
    <row r="4828" spans="2:8" x14ac:dyDescent="0.35">
      <c r="B4828" s="19">
        <f>'Client Info'!A4828</f>
        <v>0</v>
      </c>
      <c r="H4828" s="19">
        <v>0</v>
      </c>
    </row>
    <row r="4829" spans="2:8" x14ac:dyDescent="0.35">
      <c r="B4829" s="19">
        <f>'Client Info'!A4829</f>
        <v>0</v>
      </c>
      <c r="H4829" s="19">
        <v>0</v>
      </c>
    </row>
    <row r="4830" spans="2:8" x14ac:dyDescent="0.35">
      <c r="B4830" s="19">
        <f>'Client Info'!A4830</f>
        <v>0</v>
      </c>
      <c r="H4830" s="19">
        <v>0</v>
      </c>
    </row>
    <row r="4831" spans="2:8" x14ac:dyDescent="0.35">
      <c r="B4831" s="19">
        <f>'Client Info'!A4831</f>
        <v>0</v>
      </c>
      <c r="H4831" s="19">
        <v>0</v>
      </c>
    </row>
    <row r="4832" spans="2:8" x14ac:dyDescent="0.35">
      <c r="B4832" s="19">
        <f>'Client Info'!A4832</f>
        <v>0</v>
      </c>
      <c r="H4832" s="19">
        <v>0</v>
      </c>
    </row>
    <row r="4833" spans="2:8" x14ac:dyDescent="0.35">
      <c r="B4833" s="19">
        <f>'Client Info'!A4833</f>
        <v>0</v>
      </c>
      <c r="H4833" s="19">
        <v>0</v>
      </c>
    </row>
    <row r="4834" spans="2:8" x14ac:dyDescent="0.35">
      <c r="B4834" s="19">
        <f>'Client Info'!A4834</f>
        <v>0</v>
      </c>
      <c r="H4834" s="19">
        <v>0</v>
      </c>
    </row>
    <row r="4835" spans="2:8" x14ac:dyDescent="0.35">
      <c r="B4835" s="19">
        <f>'Client Info'!A4835</f>
        <v>0</v>
      </c>
      <c r="H4835" s="19">
        <v>0</v>
      </c>
    </row>
    <row r="4836" spans="2:8" x14ac:dyDescent="0.35">
      <c r="B4836" s="19">
        <f>'Client Info'!A4836</f>
        <v>0</v>
      </c>
      <c r="H4836" s="19">
        <v>0</v>
      </c>
    </row>
    <row r="4837" spans="2:8" x14ac:dyDescent="0.35">
      <c r="B4837" s="19">
        <f>'Client Info'!A4837</f>
        <v>0</v>
      </c>
      <c r="H4837" s="19">
        <v>0</v>
      </c>
    </row>
    <row r="4838" spans="2:8" x14ac:dyDescent="0.35">
      <c r="B4838" s="19">
        <f>'Client Info'!A4838</f>
        <v>0</v>
      </c>
      <c r="H4838" s="19">
        <v>0</v>
      </c>
    </row>
    <row r="4839" spans="2:8" x14ac:dyDescent="0.35">
      <c r="B4839" s="19">
        <f>'Client Info'!A4839</f>
        <v>0</v>
      </c>
      <c r="H4839" s="19">
        <v>0</v>
      </c>
    </row>
    <row r="4840" spans="2:8" x14ac:dyDescent="0.35">
      <c r="B4840" s="19">
        <f>'Client Info'!A4840</f>
        <v>0</v>
      </c>
      <c r="H4840" s="19">
        <v>0</v>
      </c>
    </row>
    <row r="4841" spans="2:8" x14ac:dyDescent="0.35">
      <c r="B4841" s="19">
        <f>'Client Info'!A4841</f>
        <v>0</v>
      </c>
      <c r="H4841" s="19">
        <v>0</v>
      </c>
    </row>
    <row r="4842" spans="2:8" x14ac:dyDescent="0.35">
      <c r="B4842" s="19">
        <f>'Client Info'!A4842</f>
        <v>0</v>
      </c>
      <c r="H4842" s="19">
        <v>0</v>
      </c>
    </row>
    <row r="4843" spans="2:8" x14ac:dyDescent="0.35">
      <c r="B4843" s="19">
        <f>'Client Info'!A4843</f>
        <v>0</v>
      </c>
      <c r="H4843" s="19">
        <v>0</v>
      </c>
    </row>
    <row r="4844" spans="2:8" x14ac:dyDescent="0.35">
      <c r="B4844" s="19">
        <f>'Client Info'!A4844</f>
        <v>0</v>
      </c>
      <c r="H4844" s="19">
        <v>0</v>
      </c>
    </row>
    <row r="4845" spans="2:8" x14ac:dyDescent="0.35">
      <c r="B4845" s="19">
        <f>'Client Info'!A4845</f>
        <v>0</v>
      </c>
      <c r="H4845" s="19">
        <v>0</v>
      </c>
    </row>
    <row r="4846" spans="2:8" x14ac:dyDescent="0.35">
      <c r="B4846" s="19">
        <f>'Client Info'!A4846</f>
        <v>0</v>
      </c>
      <c r="H4846" s="19">
        <v>0</v>
      </c>
    </row>
    <row r="4847" spans="2:8" x14ac:dyDescent="0.35">
      <c r="B4847" s="19">
        <f>'Client Info'!A4847</f>
        <v>0</v>
      </c>
      <c r="H4847" s="19">
        <v>0</v>
      </c>
    </row>
    <row r="4848" spans="2:8" x14ac:dyDescent="0.35">
      <c r="B4848" s="19">
        <f>'Client Info'!A4848</f>
        <v>0</v>
      </c>
      <c r="H4848" s="19">
        <v>0</v>
      </c>
    </row>
    <row r="4849" spans="2:8" x14ac:dyDescent="0.35">
      <c r="B4849" s="19">
        <f>'Client Info'!A4849</f>
        <v>0</v>
      </c>
      <c r="H4849" s="19">
        <v>0</v>
      </c>
    </row>
    <row r="4850" spans="2:8" x14ac:dyDescent="0.35">
      <c r="B4850" s="19">
        <f>'Client Info'!A4850</f>
        <v>0</v>
      </c>
      <c r="H4850" s="19">
        <v>0</v>
      </c>
    </row>
    <row r="4851" spans="2:8" x14ac:dyDescent="0.35">
      <c r="B4851" s="19">
        <f>'Client Info'!A4851</f>
        <v>0</v>
      </c>
      <c r="H4851" s="19">
        <v>0</v>
      </c>
    </row>
    <row r="4852" spans="2:8" x14ac:dyDescent="0.35">
      <c r="B4852" s="19">
        <f>'Client Info'!A4852</f>
        <v>0</v>
      </c>
      <c r="H4852" s="19">
        <v>0</v>
      </c>
    </row>
    <row r="4853" spans="2:8" x14ac:dyDescent="0.35">
      <c r="B4853" s="19">
        <f>'Client Info'!A4853</f>
        <v>0</v>
      </c>
      <c r="H4853" s="19">
        <v>0</v>
      </c>
    </row>
    <row r="4854" spans="2:8" x14ac:dyDescent="0.35">
      <c r="B4854" s="19">
        <f>'Client Info'!A4854</f>
        <v>0</v>
      </c>
      <c r="H4854" s="19">
        <v>0</v>
      </c>
    </row>
    <row r="4855" spans="2:8" x14ac:dyDescent="0.35">
      <c r="B4855" s="19">
        <f>'Client Info'!A4855</f>
        <v>0</v>
      </c>
      <c r="H4855" s="19">
        <v>0</v>
      </c>
    </row>
    <row r="4856" spans="2:8" x14ac:dyDescent="0.35">
      <c r="B4856" s="19">
        <f>'Client Info'!A4856</f>
        <v>0</v>
      </c>
      <c r="H4856" s="19">
        <v>0</v>
      </c>
    </row>
    <row r="4857" spans="2:8" x14ac:dyDescent="0.35">
      <c r="B4857" s="19">
        <f>'Client Info'!A4857</f>
        <v>0</v>
      </c>
      <c r="H4857" s="19">
        <v>0</v>
      </c>
    </row>
    <row r="4858" spans="2:8" x14ac:dyDescent="0.35">
      <c r="B4858" s="19">
        <f>'Client Info'!A4858</f>
        <v>0</v>
      </c>
      <c r="H4858" s="19">
        <v>0</v>
      </c>
    </row>
    <row r="4859" spans="2:8" x14ac:dyDescent="0.35">
      <c r="B4859" s="19">
        <f>'Client Info'!A4859</f>
        <v>0</v>
      </c>
      <c r="H4859" s="19">
        <v>0</v>
      </c>
    </row>
    <row r="4860" spans="2:8" x14ac:dyDescent="0.35">
      <c r="B4860" s="19">
        <f>'Client Info'!A4860</f>
        <v>0</v>
      </c>
      <c r="H4860" s="19">
        <v>0</v>
      </c>
    </row>
    <row r="4861" spans="2:8" x14ac:dyDescent="0.35">
      <c r="B4861" s="19">
        <f>'Client Info'!A4861</f>
        <v>0</v>
      </c>
      <c r="H4861" s="19">
        <v>0</v>
      </c>
    </row>
    <row r="4862" spans="2:8" x14ac:dyDescent="0.35">
      <c r="B4862" s="19">
        <f>'Client Info'!A4862</f>
        <v>0</v>
      </c>
      <c r="H4862" s="19">
        <v>0</v>
      </c>
    </row>
    <row r="4863" spans="2:8" x14ac:dyDescent="0.35">
      <c r="B4863" s="19">
        <f>'Client Info'!A4863</f>
        <v>0</v>
      </c>
      <c r="H4863" s="19">
        <v>0</v>
      </c>
    </row>
    <row r="4864" spans="2:8" x14ac:dyDescent="0.35">
      <c r="B4864" s="19">
        <f>'Client Info'!A4864</f>
        <v>0</v>
      </c>
      <c r="H4864" s="19">
        <v>0</v>
      </c>
    </row>
    <row r="4865" spans="2:8" x14ac:dyDescent="0.35">
      <c r="B4865" s="19">
        <f>'Client Info'!A4865</f>
        <v>0</v>
      </c>
      <c r="H4865" s="19">
        <v>0</v>
      </c>
    </row>
    <row r="4866" spans="2:8" x14ac:dyDescent="0.35">
      <c r="B4866" s="19">
        <f>'Client Info'!A4866</f>
        <v>0</v>
      </c>
      <c r="H4866" s="19">
        <v>0</v>
      </c>
    </row>
    <row r="4867" spans="2:8" x14ac:dyDescent="0.35">
      <c r="B4867" s="19">
        <f>'Client Info'!A4867</f>
        <v>0</v>
      </c>
      <c r="H4867" s="19">
        <v>0</v>
      </c>
    </row>
    <row r="4868" spans="2:8" x14ac:dyDescent="0.35">
      <c r="B4868" s="19">
        <f>'Client Info'!A4868</f>
        <v>0</v>
      </c>
      <c r="H4868" s="19">
        <v>0</v>
      </c>
    </row>
    <row r="4869" spans="2:8" x14ac:dyDescent="0.35">
      <c r="B4869" s="19">
        <f>'Client Info'!A4869</f>
        <v>0</v>
      </c>
      <c r="H4869" s="19">
        <v>0</v>
      </c>
    </row>
    <row r="4870" spans="2:8" x14ac:dyDescent="0.35">
      <c r="B4870" s="19">
        <f>'Client Info'!A4870</f>
        <v>0</v>
      </c>
      <c r="H4870" s="19">
        <v>0</v>
      </c>
    </row>
    <row r="4871" spans="2:8" x14ac:dyDescent="0.35">
      <c r="B4871" s="19">
        <f>'Client Info'!A4871</f>
        <v>0</v>
      </c>
      <c r="H4871" s="19">
        <v>0</v>
      </c>
    </row>
    <row r="4872" spans="2:8" x14ac:dyDescent="0.35">
      <c r="B4872" s="19">
        <f>'Client Info'!A4872</f>
        <v>0</v>
      </c>
      <c r="H4872" s="19">
        <v>0</v>
      </c>
    </row>
    <row r="4873" spans="2:8" x14ac:dyDescent="0.35">
      <c r="B4873" s="19">
        <f>'Client Info'!A4873</f>
        <v>0</v>
      </c>
      <c r="H4873" s="19">
        <v>0</v>
      </c>
    </row>
    <row r="4874" spans="2:8" x14ac:dyDescent="0.35">
      <c r="B4874" s="19">
        <f>'Client Info'!A4874</f>
        <v>0</v>
      </c>
      <c r="H4874" s="19">
        <v>0</v>
      </c>
    </row>
    <row r="4875" spans="2:8" x14ac:dyDescent="0.35">
      <c r="B4875" s="19">
        <f>'Client Info'!A4875</f>
        <v>0</v>
      </c>
      <c r="H4875" s="19">
        <v>0</v>
      </c>
    </row>
    <row r="4876" spans="2:8" x14ac:dyDescent="0.35">
      <c r="B4876" s="19">
        <f>'Client Info'!A4876</f>
        <v>0</v>
      </c>
      <c r="H4876" s="19">
        <v>0</v>
      </c>
    </row>
    <row r="4877" spans="2:8" x14ac:dyDescent="0.35">
      <c r="B4877" s="19">
        <f>'Client Info'!A4877</f>
        <v>0</v>
      </c>
      <c r="H4877" s="19">
        <v>0</v>
      </c>
    </row>
    <row r="4878" spans="2:8" x14ac:dyDescent="0.35">
      <c r="B4878" s="19">
        <f>'Client Info'!A4878</f>
        <v>0</v>
      </c>
      <c r="H4878" s="19">
        <v>0</v>
      </c>
    </row>
    <row r="4879" spans="2:8" x14ac:dyDescent="0.35">
      <c r="B4879" s="19">
        <f>'Client Info'!A4879</f>
        <v>0</v>
      </c>
      <c r="H4879" s="19">
        <v>0</v>
      </c>
    </row>
    <row r="4880" spans="2:8" x14ac:dyDescent="0.35">
      <c r="B4880" s="19">
        <f>'Client Info'!A4880</f>
        <v>0</v>
      </c>
      <c r="H4880" s="19">
        <v>0</v>
      </c>
    </row>
    <row r="4881" spans="2:8" x14ac:dyDescent="0.35">
      <c r="B4881" s="19">
        <f>'Client Info'!A4881</f>
        <v>0</v>
      </c>
      <c r="H4881" s="19">
        <v>0</v>
      </c>
    </row>
    <row r="4882" spans="2:8" x14ac:dyDescent="0.35">
      <c r="B4882" s="19">
        <f>'Client Info'!A4882</f>
        <v>0</v>
      </c>
      <c r="H4882" s="19">
        <v>0</v>
      </c>
    </row>
    <row r="4883" spans="2:8" x14ac:dyDescent="0.35">
      <c r="B4883" s="19">
        <f>'Client Info'!A4883</f>
        <v>0</v>
      </c>
      <c r="H4883" s="19">
        <v>0</v>
      </c>
    </row>
    <row r="4884" spans="2:8" x14ac:dyDescent="0.35">
      <c r="B4884" s="19">
        <f>'Client Info'!A4884</f>
        <v>0</v>
      </c>
      <c r="H4884" s="19">
        <v>0</v>
      </c>
    </row>
    <row r="4885" spans="2:8" x14ac:dyDescent="0.35">
      <c r="B4885" s="19">
        <f>'Client Info'!A4885</f>
        <v>0</v>
      </c>
      <c r="H4885" s="19">
        <v>0</v>
      </c>
    </row>
    <row r="4886" spans="2:8" x14ac:dyDescent="0.35">
      <c r="B4886" s="19">
        <f>'Client Info'!A4886</f>
        <v>0</v>
      </c>
      <c r="H4886" s="19">
        <v>0</v>
      </c>
    </row>
    <row r="4887" spans="2:8" x14ac:dyDescent="0.35">
      <c r="B4887" s="19">
        <f>'Client Info'!A4887</f>
        <v>0</v>
      </c>
      <c r="H4887" s="19">
        <v>0</v>
      </c>
    </row>
    <row r="4888" spans="2:8" x14ac:dyDescent="0.35">
      <c r="B4888" s="19">
        <f>'Client Info'!A4888</f>
        <v>0</v>
      </c>
      <c r="H4888" s="19">
        <v>0</v>
      </c>
    </row>
    <row r="4889" spans="2:8" x14ac:dyDescent="0.35">
      <c r="B4889" s="19">
        <f>'Client Info'!A4889</f>
        <v>0</v>
      </c>
      <c r="H4889" s="19">
        <v>0</v>
      </c>
    </row>
    <row r="4890" spans="2:8" x14ac:dyDescent="0.35">
      <c r="B4890" s="19">
        <f>'Client Info'!A4890</f>
        <v>0</v>
      </c>
      <c r="H4890" s="19">
        <v>0</v>
      </c>
    </row>
    <row r="4891" spans="2:8" x14ac:dyDescent="0.35">
      <c r="B4891" s="19">
        <f>'Client Info'!A4891</f>
        <v>0</v>
      </c>
      <c r="H4891" s="19">
        <v>0</v>
      </c>
    </row>
    <row r="4892" spans="2:8" x14ac:dyDescent="0.35">
      <c r="B4892" s="19">
        <f>'Client Info'!A4892</f>
        <v>0</v>
      </c>
      <c r="H4892" s="19">
        <v>0</v>
      </c>
    </row>
    <row r="4893" spans="2:8" x14ac:dyDescent="0.35">
      <c r="B4893" s="19">
        <f>'Client Info'!A4893</f>
        <v>0</v>
      </c>
      <c r="H4893" s="19">
        <v>0</v>
      </c>
    </row>
    <row r="4894" spans="2:8" x14ac:dyDescent="0.35">
      <c r="B4894" s="19">
        <f>'Client Info'!A4894</f>
        <v>0</v>
      </c>
      <c r="H4894" s="19">
        <v>0</v>
      </c>
    </row>
    <row r="4895" spans="2:8" x14ac:dyDescent="0.35">
      <c r="B4895" s="19">
        <f>'Client Info'!A4895</f>
        <v>0</v>
      </c>
      <c r="H4895" s="19">
        <v>0</v>
      </c>
    </row>
    <row r="4896" spans="2:8" x14ac:dyDescent="0.35">
      <c r="B4896" s="19">
        <f>'Client Info'!A4896</f>
        <v>0</v>
      </c>
      <c r="H4896" s="19">
        <v>0</v>
      </c>
    </row>
    <row r="4897" spans="2:8" x14ac:dyDescent="0.35">
      <c r="B4897" s="19">
        <f>'Client Info'!A4897</f>
        <v>0</v>
      </c>
      <c r="H4897" s="19">
        <v>0</v>
      </c>
    </row>
    <row r="4898" spans="2:8" x14ac:dyDescent="0.35">
      <c r="B4898" s="19">
        <f>'Client Info'!A4898</f>
        <v>0</v>
      </c>
      <c r="H4898" s="19">
        <v>0</v>
      </c>
    </row>
    <row r="4899" spans="2:8" x14ac:dyDescent="0.35">
      <c r="B4899" s="19">
        <f>'Client Info'!A4899</f>
        <v>0</v>
      </c>
      <c r="H4899" s="19">
        <v>0</v>
      </c>
    </row>
    <row r="4900" spans="2:8" x14ac:dyDescent="0.35">
      <c r="B4900" s="19">
        <f>'Client Info'!A4900</f>
        <v>0</v>
      </c>
      <c r="H4900" s="19">
        <v>0</v>
      </c>
    </row>
    <row r="4901" spans="2:8" x14ac:dyDescent="0.35">
      <c r="B4901" s="19">
        <f>'Client Info'!A4901</f>
        <v>0</v>
      </c>
      <c r="H4901" s="19">
        <v>0</v>
      </c>
    </row>
    <row r="4902" spans="2:8" x14ac:dyDescent="0.35">
      <c r="B4902" s="19">
        <f>'Client Info'!A4902</f>
        <v>0</v>
      </c>
      <c r="H4902" s="19">
        <v>0</v>
      </c>
    </row>
    <row r="4903" spans="2:8" x14ac:dyDescent="0.35">
      <c r="B4903" s="19">
        <f>'Client Info'!A4903</f>
        <v>0</v>
      </c>
      <c r="H4903" s="19">
        <v>0</v>
      </c>
    </row>
    <row r="4904" spans="2:8" x14ac:dyDescent="0.35">
      <c r="B4904" s="19">
        <f>'Client Info'!A4904</f>
        <v>0</v>
      </c>
      <c r="H4904" s="19">
        <v>0</v>
      </c>
    </row>
    <row r="4905" spans="2:8" x14ac:dyDescent="0.35">
      <c r="B4905" s="19">
        <f>'Client Info'!A4905</f>
        <v>0</v>
      </c>
      <c r="H4905" s="19">
        <v>0</v>
      </c>
    </row>
    <row r="4906" spans="2:8" x14ac:dyDescent="0.35">
      <c r="B4906" s="19">
        <f>'Client Info'!A4906</f>
        <v>0</v>
      </c>
      <c r="H4906" s="19">
        <v>0</v>
      </c>
    </row>
    <row r="4907" spans="2:8" x14ac:dyDescent="0.35">
      <c r="B4907" s="19">
        <f>'Client Info'!A4907</f>
        <v>0</v>
      </c>
      <c r="H4907" s="19">
        <v>0</v>
      </c>
    </row>
    <row r="4908" spans="2:8" x14ac:dyDescent="0.35">
      <c r="B4908" s="19">
        <f>'Client Info'!A4908</f>
        <v>0</v>
      </c>
      <c r="H4908" s="19">
        <v>0</v>
      </c>
    </row>
    <row r="4909" spans="2:8" x14ac:dyDescent="0.35">
      <c r="B4909" s="19">
        <f>'Client Info'!A4909</f>
        <v>0</v>
      </c>
      <c r="H4909" s="19">
        <v>0</v>
      </c>
    </row>
    <row r="4910" spans="2:8" x14ac:dyDescent="0.35">
      <c r="B4910" s="19">
        <f>'Client Info'!A4910</f>
        <v>0</v>
      </c>
      <c r="H4910" s="19">
        <v>0</v>
      </c>
    </row>
    <row r="4911" spans="2:8" x14ac:dyDescent="0.35">
      <c r="B4911" s="19">
        <f>'Client Info'!A4911</f>
        <v>0</v>
      </c>
      <c r="H4911" s="19">
        <v>0</v>
      </c>
    </row>
    <row r="4912" spans="2:8" x14ac:dyDescent="0.35">
      <c r="B4912" s="19">
        <f>'Client Info'!A4912</f>
        <v>0</v>
      </c>
      <c r="H4912" s="19">
        <v>0</v>
      </c>
    </row>
    <row r="4913" spans="2:8" x14ac:dyDescent="0.35">
      <c r="B4913" s="19">
        <f>'Client Info'!A4913</f>
        <v>0</v>
      </c>
      <c r="H4913" s="19">
        <v>0</v>
      </c>
    </row>
    <row r="4914" spans="2:8" x14ac:dyDescent="0.35">
      <c r="B4914" s="19">
        <f>'Client Info'!A4914</f>
        <v>0</v>
      </c>
      <c r="H4914" s="19">
        <v>0</v>
      </c>
    </row>
    <row r="4915" spans="2:8" x14ac:dyDescent="0.35">
      <c r="B4915" s="19">
        <f>'Client Info'!A4915</f>
        <v>0</v>
      </c>
      <c r="H4915" s="19">
        <v>0</v>
      </c>
    </row>
    <row r="4916" spans="2:8" x14ac:dyDescent="0.35">
      <c r="B4916" s="19">
        <f>'Client Info'!A4916</f>
        <v>0</v>
      </c>
      <c r="H4916" s="19">
        <v>0</v>
      </c>
    </row>
    <row r="4917" spans="2:8" x14ac:dyDescent="0.35">
      <c r="B4917" s="19">
        <f>'Client Info'!A4917</f>
        <v>0</v>
      </c>
      <c r="H4917" s="19">
        <v>0</v>
      </c>
    </row>
    <row r="4918" spans="2:8" x14ac:dyDescent="0.35">
      <c r="B4918" s="19">
        <f>'Client Info'!A4918</f>
        <v>0</v>
      </c>
      <c r="H4918" s="19">
        <v>0</v>
      </c>
    </row>
    <row r="4919" spans="2:8" x14ac:dyDescent="0.35">
      <c r="B4919" s="19">
        <f>'Client Info'!A4919</f>
        <v>0</v>
      </c>
      <c r="H4919" s="19">
        <v>0</v>
      </c>
    </row>
    <row r="4920" spans="2:8" x14ac:dyDescent="0.35">
      <c r="B4920" s="19">
        <f>'Client Info'!A4920</f>
        <v>0</v>
      </c>
      <c r="H4920" s="19">
        <v>0</v>
      </c>
    </row>
    <row r="4921" spans="2:8" x14ac:dyDescent="0.35">
      <c r="B4921" s="19">
        <f>'Client Info'!A4921</f>
        <v>0</v>
      </c>
      <c r="H4921" s="19">
        <v>0</v>
      </c>
    </row>
    <row r="4922" spans="2:8" x14ac:dyDescent="0.35">
      <c r="B4922" s="19">
        <f>'Client Info'!A4922</f>
        <v>0</v>
      </c>
      <c r="H4922" s="19">
        <v>0</v>
      </c>
    </row>
    <row r="4923" spans="2:8" x14ac:dyDescent="0.35">
      <c r="B4923" s="19">
        <f>'Client Info'!A4923</f>
        <v>0</v>
      </c>
      <c r="H4923" s="19">
        <v>0</v>
      </c>
    </row>
    <row r="4924" spans="2:8" x14ac:dyDescent="0.35">
      <c r="B4924" s="19">
        <f>'Client Info'!A4924</f>
        <v>0</v>
      </c>
      <c r="H4924" s="19">
        <v>0</v>
      </c>
    </row>
    <row r="4925" spans="2:8" x14ac:dyDescent="0.35">
      <c r="B4925" s="19">
        <f>'Client Info'!A4925</f>
        <v>0</v>
      </c>
      <c r="H4925" s="19">
        <v>0</v>
      </c>
    </row>
    <row r="4926" spans="2:8" x14ac:dyDescent="0.35">
      <c r="B4926" s="19">
        <f>'Client Info'!A4926</f>
        <v>0</v>
      </c>
      <c r="H4926" s="19">
        <v>0</v>
      </c>
    </row>
    <row r="4927" spans="2:8" x14ac:dyDescent="0.35">
      <c r="B4927" s="19">
        <f>'Client Info'!A4927</f>
        <v>0</v>
      </c>
      <c r="H4927" s="19">
        <v>0</v>
      </c>
    </row>
    <row r="4928" spans="2:8" x14ac:dyDescent="0.35">
      <c r="B4928" s="19">
        <f>'Client Info'!A4928</f>
        <v>0</v>
      </c>
      <c r="H4928" s="19">
        <v>0</v>
      </c>
    </row>
    <row r="4929" spans="2:8" x14ac:dyDescent="0.35">
      <c r="B4929" s="19">
        <f>'Client Info'!A4929</f>
        <v>0</v>
      </c>
      <c r="H4929" s="19">
        <v>0</v>
      </c>
    </row>
    <row r="4930" spans="2:8" x14ac:dyDescent="0.35">
      <c r="B4930" s="19">
        <f>'Client Info'!A4930</f>
        <v>0</v>
      </c>
      <c r="H4930" s="19">
        <v>0</v>
      </c>
    </row>
    <row r="4931" spans="2:8" x14ac:dyDescent="0.35">
      <c r="B4931" s="19">
        <f>'Client Info'!A4931</f>
        <v>0</v>
      </c>
      <c r="H4931" s="19">
        <v>0</v>
      </c>
    </row>
    <row r="4932" spans="2:8" x14ac:dyDescent="0.35">
      <c r="B4932" s="19">
        <f>'Client Info'!A4932</f>
        <v>0</v>
      </c>
      <c r="H4932" s="19">
        <v>0</v>
      </c>
    </row>
    <row r="4933" spans="2:8" x14ac:dyDescent="0.35">
      <c r="B4933" s="19">
        <f>'Client Info'!A4933</f>
        <v>0</v>
      </c>
      <c r="H4933" s="19">
        <v>0</v>
      </c>
    </row>
    <row r="4934" spans="2:8" x14ac:dyDescent="0.35">
      <c r="B4934" s="19">
        <f>'Client Info'!A4934</f>
        <v>0</v>
      </c>
      <c r="H4934" s="19">
        <v>0</v>
      </c>
    </row>
    <row r="4935" spans="2:8" x14ac:dyDescent="0.35">
      <c r="B4935" s="19">
        <f>'Client Info'!A4935</f>
        <v>0</v>
      </c>
      <c r="H4935" s="19">
        <v>0</v>
      </c>
    </row>
    <row r="4936" spans="2:8" x14ac:dyDescent="0.35">
      <c r="B4936" s="19">
        <f>'Client Info'!A4936</f>
        <v>0</v>
      </c>
      <c r="H4936" s="19">
        <v>0</v>
      </c>
    </row>
    <row r="4937" spans="2:8" x14ac:dyDescent="0.35">
      <c r="B4937" s="19">
        <f>'Client Info'!A4937</f>
        <v>0</v>
      </c>
      <c r="H4937" s="19">
        <v>0</v>
      </c>
    </row>
    <row r="4938" spans="2:8" x14ac:dyDescent="0.35">
      <c r="B4938" s="19">
        <f>'Client Info'!A4938</f>
        <v>0</v>
      </c>
      <c r="H4938" s="19">
        <v>0</v>
      </c>
    </row>
    <row r="4939" spans="2:8" x14ac:dyDescent="0.35">
      <c r="B4939" s="19">
        <f>'Client Info'!A4939</f>
        <v>0</v>
      </c>
      <c r="H4939" s="19">
        <v>0</v>
      </c>
    </row>
    <row r="4940" spans="2:8" x14ac:dyDescent="0.35">
      <c r="B4940" s="19">
        <f>'Client Info'!A4940</f>
        <v>0</v>
      </c>
      <c r="H4940" s="19">
        <v>0</v>
      </c>
    </row>
    <row r="4941" spans="2:8" x14ac:dyDescent="0.35">
      <c r="B4941" s="19">
        <f>'Client Info'!A4941</f>
        <v>0</v>
      </c>
      <c r="H4941" s="19">
        <v>0</v>
      </c>
    </row>
    <row r="4942" spans="2:8" x14ac:dyDescent="0.35">
      <c r="B4942" s="19">
        <f>'Client Info'!A4942</f>
        <v>0</v>
      </c>
      <c r="H4942" s="19">
        <v>0</v>
      </c>
    </row>
    <row r="4943" spans="2:8" x14ac:dyDescent="0.35">
      <c r="B4943" s="19">
        <f>'Client Info'!A4943</f>
        <v>0</v>
      </c>
      <c r="H4943" s="19">
        <v>0</v>
      </c>
    </row>
    <row r="4944" spans="2:8" x14ac:dyDescent="0.35">
      <c r="B4944" s="19">
        <f>'Client Info'!A4944</f>
        <v>0</v>
      </c>
      <c r="H4944" s="19">
        <v>0</v>
      </c>
    </row>
    <row r="4945" spans="2:8" x14ac:dyDescent="0.35">
      <c r="B4945" s="19">
        <f>'Client Info'!A4945</f>
        <v>0</v>
      </c>
      <c r="H4945" s="19">
        <v>0</v>
      </c>
    </row>
    <row r="4946" spans="2:8" x14ac:dyDescent="0.35">
      <c r="B4946" s="19">
        <f>'Client Info'!A4946</f>
        <v>0</v>
      </c>
      <c r="H4946" s="19">
        <v>0</v>
      </c>
    </row>
    <row r="4947" spans="2:8" x14ac:dyDescent="0.35">
      <c r="B4947" s="19">
        <f>'Client Info'!A4947</f>
        <v>0</v>
      </c>
      <c r="H4947" s="19">
        <v>0</v>
      </c>
    </row>
    <row r="4948" spans="2:8" x14ac:dyDescent="0.35">
      <c r="B4948" s="19">
        <f>'Client Info'!A4948</f>
        <v>0</v>
      </c>
      <c r="H4948" s="19">
        <v>0</v>
      </c>
    </row>
    <row r="4949" spans="2:8" x14ac:dyDescent="0.35">
      <c r="B4949" s="19">
        <f>'Client Info'!A4949</f>
        <v>0</v>
      </c>
      <c r="H4949" s="19">
        <v>0</v>
      </c>
    </row>
    <row r="4950" spans="2:8" x14ac:dyDescent="0.35">
      <c r="B4950" s="19">
        <f>'Client Info'!A4950</f>
        <v>0</v>
      </c>
      <c r="H4950" s="19">
        <v>0</v>
      </c>
    </row>
    <row r="4951" spans="2:8" x14ac:dyDescent="0.35">
      <c r="B4951" s="19">
        <f>'Client Info'!A4951</f>
        <v>0</v>
      </c>
      <c r="H4951" s="19">
        <v>0</v>
      </c>
    </row>
    <row r="4952" spans="2:8" x14ac:dyDescent="0.35">
      <c r="B4952" s="19">
        <f>'Client Info'!A4952</f>
        <v>0</v>
      </c>
      <c r="H4952" s="19">
        <v>0</v>
      </c>
    </row>
    <row r="4953" spans="2:8" x14ac:dyDescent="0.35">
      <c r="B4953" s="19">
        <f>'Client Info'!A4953</f>
        <v>0</v>
      </c>
      <c r="H4953" s="19">
        <v>0</v>
      </c>
    </row>
    <row r="4954" spans="2:8" x14ac:dyDescent="0.35">
      <c r="B4954" s="19">
        <f>'Client Info'!A4954</f>
        <v>0</v>
      </c>
      <c r="H4954" s="19">
        <v>0</v>
      </c>
    </row>
    <row r="4955" spans="2:8" x14ac:dyDescent="0.35">
      <c r="B4955" s="19">
        <f>'Client Info'!A4955</f>
        <v>0</v>
      </c>
      <c r="H4955" s="19">
        <v>0</v>
      </c>
    </row>
    <row r="4956" spans="2:8" x14ac:dyDescent="0.35">
      <c r="B4956" s="19">
        <f>'Client Info'!A4956</f>
        <v>0</v>
      </c>
      <c r="H4956" s="19">
        <v>0</v>
      </c>
    </row>
    <row r="4957" spans="2:8" x14ac:dyDescent="0.35">
      <c r="B4957" s="19">
        <f>'Client Info'!A4957</f>
        <v>0</v>
      </c>
      <c r="H4957" s="19">
        <v>0</v>
      </c>
    </row>
    <row r="4958" spans="2:8" x14ac:dyDescent="0.35">
      <c r="B4958" s="19">
        <f>'Client Info'!A4958</f>
        <v>0</v>
      </c>
      <c r="H4958" s="19">
        <v>0</v>
      </c>
    </row>
    <row r="4959" spans="2:8" x14ac:dyDescent="0.35">
      <c r="B4959" s="19">
        <f>'Client Info'!A4959</f>
        <v>0</v>
      </c>
      <c r="H4959" s="19">
        <v>0</v>
      </c>
    </row>
    <row r="4960" spans="2:8" x14ac:dyDescent="0.35">
      <c r="B4960" s="19">
        <f>'Client Info'!A4960</f>
        <v>0</v>
      </c>
      <c r="H4960" s="19">
        <v>0</v>
      </c>
    </row>
    <row r="4961" spans="2:8" x14ac:dyDescent="0.35">
      <c r="B4961" s="19">
        <f>'Client Info'!A4961</f>
        <v>0</v>
      </c>
      <c r="H4961" s="19">
        <v>0</v>
      </c>
    </row>
    <row r="4962" spans="2:8" x14ac:dyDescent="0.35">
      <c r="B4962" s="19">
        <f>'Client Info'!A4962</f>
        <v>0</v>
      </c>
      <c r="H4962" s="19">
        <v>0</v>
      </c>
    </row>
    <row r="4963" spans="2:8" x14ac:dyDescent="0.35">
      <c r="B4963" s="19">
        <f>'Client Info'!A4963</f>
        <v>0</v>
      </c>
      <c r="H4963" s="19">
        <v>0</v>
      </c>
    </row>
    <row r="4964" spans="2:8" x14ac:dyDescent="0.35">
      <c r="B4964" s="19">
        <f>'Client Info'!A4964</f>
        <v>0</v>
      </c>
      <c r="H4964" s="19">
        <v>0</v>
      </c>
    </row>
    <row r="4965" spans="2:8" x14ac:dyDescent="0.35">
      <c r="B4965" s="19">
        <f>'Client Info'!A4965</f>
        <v>0</v>
      </c>
      <c r="H4965" s="19">
        <v>0</v>
      </c>
    </row>
    <row r="4966" spans="2:8" x14ac:dyDescent="0.35">
      <c r="B4966" s="19">
        <f>'Client Info'!A4966</f>
        <v>0</v>
      </c>
      <c r="H4966" s="19">
        <v>0</v>
      </c>
    </row>
    <row r="4967" spans="2:8" x14ac:dyDescent="0.35">
      <c r="B4967" s="19">
        <f>'Client Info'!A4967</f>
        <v>0</v>
      </c>
      <c r="H4967" s="19">
        <v>0</v>
      </c>
    </row>
    <row r="4968" spans="2:8" x14ac:dyDescent="0.35">
      <c r="B4968" s="19">
        <f>'Client Info'!A4968</f>
        <v>0</v>
      </c>
      <c r="H4968" s="19">
        <v>0</v>
      </c>
    </row>
    <row r="4969" spans="2:8" x14ac:dyDescent="0.35">
      <c r="B4969" s="19">
        <f>'Client Info'!A4969</f>
        <v>0</v>
      </c>
      <c r="H4969" s="19">
        <v>0</v>
      </c>
    </row>
    <row r="4970" spans="2:8" x14ac:dyDescent="0.35">
      <c r="B4970" s="19">
        <f>'Client Info'!A4970</f>
        <v>0</v>
      </c>
      <c r="H4970" s="19">
        <v>0</v>
      </c>
    </row>
    <row r="4971" spans="2:8" x14ac:dyDescent="0.35">
      <c r="B4971" s="19">
        <f>'Client Info'!A4971</f>
        <v>0</v>
      </c>
      <c r="H4971" s="19">
        <v>0</v>
      </c>
    </row>
    <row r="4972" spans="2:8" x14ac:dyDescent="0.35">
      <c r="B4972" s="19">
        <f>'Client Info'!A4972</f>
        <v>0</v>
      </c>
      <c r="H4972" s="19">
        <v>0</v>
      </c>
    </row>
    <row r="4973" spans="2:8" x14ac:dyDescent="0.35">
      <c r="B4973" s="19">
        <f>'Client Info'!A4973</f>
        <v>0</v>
      </c>
      <c r="H4973" s="19">
        <v>0</v>
      </c>
    </row>
    <row r="4974" spans="2:8" x14ac:dyDescent="0.35">
      <c r="B4974" s="19">
        <f>'Client Info'!A4974</f>
        <v>0</v>
      </c>
      <c r="H4974" s="19">
        <v>0</v>
      </c>
    </row>
    <row r="4975" spans="2:8" x14ac:dyDescent="0.35">
      <c r="B4975" s="19">
        <f>'Client Info'!A4975</f>
        <v>0</v>
      </c>
      <c r="H4975" s="19">
        <v>0</v>
      </c>
    </row>
    <row r="4976" spans="2:8" x14ac:dyDescent="0.35">
      <c r="B4976" s="19">
        <f>'Client Info'!A4976</f>
        <v>0</v>
      </c>
      <c r="H4976" s="19">
        <v>0</v>
      </c>
    </row>
    <row r="4977" spans="2:8" x14ac:dyDescent="0.35">
      <c r="B4977" s="19">
        <f>'Client Info'!A4977</f>
        <v>0</v>
      </c>
      <c r="H4977" s="19">
        <v>0</v>
      </c>
    </row>
    <row r="4978" spans="2:8" x14ac:dyDescent="0.35">
      <c r="B4978" s="19">
        <f>'Client Info'!A4978</f>
        <v>0</v>
      </c>
      <c r="H4978" s="19">
        <v>0</v>
      </c>
    </row>
    <row r="4979" spans="2:8" x14ac:dyDescent="0.35">
      <c r="B4979" s="19">
        <f>'Client Info'!A4979</f>
        <v>0</v>
      </c>
      <c r="H4979" s="19">
        <v>0</v>
      </c>
    </row>
    <row r="4980" spans="2:8" x14ac:dyDescent="0.35">
      <c r="B4980" s="19">
        <f>'Client Info'!A4980</f>
        <v>0</v>
      </c>
      <c r="H4980" s="19">
        <v>0</v>
      </c>
    </row>
    <row r="4981" spans="2:8" x14ac:dyDescent="0.35">
      <c r="B4981" s="19">
        <f>'Client Info'!A4981</f>
        <v>0</v>
      </c>
      <c r="H4981" s="19">
        <v>0</v>
      </c>
    </row>
    <row r="4982" spans="2:8" x14ac:dyDescent="0.35">
      <c r="B4982" s="19">
        <f>'Client Info'!A4982</f>
        <v>0</v>
      </c>
      <c r="H4982" s="19">
        <v>0</v>
      </c>
    </row>
    <row r="4983" spans="2:8" x14ac:dyDescent="0.35">
      <c r="B4983" s="19">
        <f>'Client Info'!A4983</f>
        <v>0</v>
      </c>
      <c r="H4983" s="19">
        <v>0</v>
      </c>
    </row>
    <row r="4984" spans="2:8" x14ac:dyDescent="0.35">
      <c r="B4984" s="19">
        <f>'Client Info'!A4984</f>
        <v>0</v>
      </c>
      <c r="H4984" s="19">
        <v>0</v>
      </c>
    </row>
    <row r="4985" spans="2:8" x14ac:dyDescent="0.35">
      <c r="B4985" s="19">
        <f>'Client Info'!A4985</f>
        <v>0</v>
      </c>
      <c r="H4985" s="19">
        <v>0</v>
      </c>
    </row>
    <row r="4986" spans="2:8" x14ac:dyDescent="0.35">
      <c r="B4986" s="19">
        <f>'Client Info'!A4986</f>
        <v>0</v>
      </c>
      <c r="H4986" s="19">
        <v>0</v>
      </c>
    </row>
    <row r="4987" spans="2:8" x14ac:dyDescent="0.35">
      <c r="B4987" s="19">
        <f>'Client Info'!A4987</f>
        <v>0</v>
      </c>
      <c r="H4987" s="19">
        <v>0</v>
      </c>
    </row>
    <row r="4988" spans="2:8" x14ac:dyDescent="0.35">
      <c r="B4988" s="19">
        <f>'Client Info'!A4988</f>
        <v>0</v>
      </c>
      <c r="H4988" s="19">
        <v>0</v>
      </c>
    </row>
    <row r="4989" spans="2:8" x14ac:dyDescent="0.35">
      <c r="B4989" s="19">
        <f>'Client Info'!A4989</f>
        <v>0</v>
      </c>
      <c r="H4989" s="19">
        <v>0</v>
      </c>
    </row>
    <row r="4990" spans="2:8" x14ac:dyDescent="0.35">
      <c r="B4990" s="19">
        <f>'Client Info'!A4990</f>
        <v>0</v>
      </c>
      <c r="H4990" s="19">
        <v>0</v>
      </c>
    </row>
    <row r="4991" spans="2:8" x14ac:dyDescent="0.35">
      <c r="B4991" s="19">
        <f>'Client Info'!A4991</f>
        <v>0</v>
      </c>
      <c r="H4991" s="19">
        <v>0</v>
      </c>
    </row>
    <row r="4992" spans="2:8" x14ac:dyDescent="0.35">
      <c r="B4992" s="19">
        <f>'Client Info'!A4992</f>
        <v>0</v>
      </c>
      <c r="H4992" s="19">
        <v>0</v>
      </c>
    </row>
    <row r="4993" spans="2:8" x14ac:dyDescent="0.35">
      <c r="B4993" s="19">
        <f>'Client Info'!A4993</f>
        <v>0</v>
      </c>
      <c r="H4993" s="19">
        <v>0</v>
      </c>
    </row>
    <row r="4994" spans="2:8" x14ac:dyDescent="0.35">
      <c r="B4994" s="19">
        <f>'Client Info'!A4994</f>
        <v>0</v>
      </c>
      <c r="H4994" s="19">
        <v>0</v>
      </c>
    </row>
    <row r="4995" spans="2:8" x14ac:dyDescent="0.35">
      <c r="B4995" s="19">
        <f>'Client Info'!A4995</f>
        <v>0</v>
      </c>
      <c r="H4995" s="19">
        <v>0</v>
      </c>
    </row>
    <row r="4996" spans="2:8" x14ac:dyDescent="0.35">
      <c r="B4996" s="19">
        <f>'Client Info'!A4996</f>
        <v>0</v>
      </c>
      <c r="H4996" s="19">
        <v>0</v>
      </c>
    </row>
    <row r="4997" spans="2:8" x14ac:dyDescent="0.35">
      <c r="B4997" s="19">
        <f>'Client Info'!A4997</f>
        <v>0</v>
      </c>
      <c r="H4997" s="19">
        <v>0</v>
      </c>
    </row>
    <row r="4998" spans="2:8" x14ac:dyDescent="0.35">
      <c r="B4998" s="19">
        <f>'Client Info'!A4998</f>
        <v>0</v>
      </c>
      <c r="H4998" s="19">
        <v>0</v>
      </c>
    </row>
    <row r="4999" spans="2:8" x14ac:dyDescent="0.35">
      <c r="B4999" s="19">
        <f>'Client Info'!A4999</f>
        <v>0</v>
      </c>
      <c r="H4999" s="19">
        <v>0</v>
      </c>
    </row>
    <row r="5000" spans="2:8" x14ac:dyDescent="0.35">
      <c r="B5000" s="19">
        <f>'Client Info'!A5000</f>
        <v>0</v>
      </c>
      <c r="H5000" s="19">
        <v>0</v>
      </c>
    </row>
    <row r="5001" spans="2:8" x14ac:dyDescent="0.35">
      <c r="B5001" s="19">
        <f>'Client Info'!A5001</f>
        <v>0</v>
      </c>
      <c r="H5001" s="19">
        <v>0</v>
      </c>
    </row>
    <row r="5002" spans="2:8" x14ac:dyDescent="0.35">
      <c r="B5002" s="19">
        <f>'Client Info'!A5002</f>
        <v>0</v>
      </c>
      <c r="H5002" s="19">
        <v>0</v>
      </c>
    </row>
    <row r="5003" spans="2:8" x14ac:dyDescent="0.35">
      <c r="B5003" s="19">
        <f>'Client Info'!A5003</f>
        <v>0</v>
      </c>
      <c r="H5003" s="19">
        <v>0</v>
      </c>
    </row>
    <row r="5004" spans="2:8" x14ac:dyDescent="0.35">
      <c r="B5004" s="19">
        <f>'Client Info'!A5004</f>
        <v>0</v>
      </c>
      <c r="H5004" s="19">
        <v>0</v>
      </c>
    </row>
    <row r="5005" spans="2:8" x14ac:dyDescent="0.35">
      <c r="B5005" s="19">
        <f>'Client Info'!A5005</f>
        <v>0</v>
      </c>
      <c r="H5005" s="19">
        <v>0</v>
      </c>
    </row>
    <row r="5006" spans="2:8" x14ac:dyDescent="0.35">
      <c r="B5006" s="19">
        <f>'Client Info'!A5006</f>
        <v>0</v>
      </c>
      <c r="H5006" s="19">
        <v>0</v>
      </c>
    </row>
    <row r="5007" spans="2:8" x14ac:dyDescent="0.35">
      <c r="B5007" s="19">
        <f>'Client Info'!A5007</f>
        <v>0</v>
      </c>
      <c r="H5007" s="19">
        <v>0</v>
      </c>
    </row>
    <row r="5008" spans="2:8" x14ac:dyDescent="0.35">
      <c r="B5008" s="19">
        <f>'Client Info'!A5008</f>
        <v>0</v>
      </c>
      <c r="H5008" s="19">
        <v>0</v>
      </c>
    </row>
    <row r="5009" spans="2:8" x14ac:dyDescent="0.35">
      <c r="B5009" s="19">
        <f>'Client Info'!A5009</f>
        <v>0</v>
      </c>
      <c r="H5009" s="19">
        <v>0</v>
      </c>
    </row>
    <row r="5010" spans="2:8" x14ac:dyDescent="0.35">
      <c r="B5010" s="19">
        <f>'Client Info'!A5010</f>
        <v>0</v>
      </c>
      <c r="H5010" s="19">
        <v>0</v>
      </c>
    </row>
    <row r="5011" spans="2:8" x14ac:dyDescent="0.35">
      <c r="B5011" s="19">
        <f>'Client Info'!A5011</f>
        <v>0</v>
      </c>
      <c r="H5011" s="19">
        <v>0</v>
      </c>
    </row>
    <row r="5012" spans="2:8" x14ac:dyDescent="0.35">
      <c r="B5012" s="19">
        <f>'Client Info'!A5012</f>
        <v>0</v>
      </c>
      <c r="H5012" s="19">
        <v>0</v>
      </c>
    </row>
    <row r="5013" spans="2:8" x14ac:dyDescent="0.35">
      <c r="B5013" s="19">
        <f>'Client Info'!A5013</f>
        <v>0</v>
      </c>
      <c r="H5013" s="19">
        <v>0</v>
      </c>
    </row>
    <row r="5014" spans="2:8" x14ac:dyDescent="0.35">
      <c r="B5014" s="19">
        <f>'Client Info'!A5014</f>
        <v>0</v>
      </c>
      <c r="H5014" s="19">
        <v>0</v>
      </c>
    </row>
    <row r="5015" spans="2:8" x14ac:dyDescent="0.35">
      <c r="B5015" s="19">
        <f>'Client Info'!A5015</f>
        <v>0</v>
      </c>
      <c r="H5015" s="19">
        <v>0</v>
      </c>
    </row>
    <row r="5016" spans="2:8" x14ac:dyDescent="0.35">
      <c r="B5016" s="19">
        <f>'Client Info'!A5016</f>
        <v>0</v>
      </c>
      <c r="H5016" s="19">
        <v>0</v>
      </c>
    </row>
    <row r="5017" spans="2:8" x14ac:dyDescent="0.35">
      <c r="B5017" s="19">
        <f>'Client Info'!A5017</f>
        <v>0</v>
      </c>
      <c r="H5017" s="19">
        <v>0</v>
      </c>
    </row>
    <row r="5018" spans="2:8" x14ac:dyDescent="0.35">
      <c r="B5018" s="19">
        <f>'Client Info'!A5018</f>
        <v>0</v>
      </c>
      <c r="H5018" s="19">
        <v>0</v>
      </c>
    </row>
    <row r="5019" spans="2:8" x14ac:dyDescent="0.35">
      <c r="B5019" s="19">
        <f>'Client Info'!A5019</f>
        <v>0</v>
      </c>
      <c r="H5019" s="19">
        <v>0</v>
      </c>
    </row>
    <row r="5020" spans="2:8" x14ac:dyDescent="0.35">
      <c r="B5020" s="19">
        <f>'Client Info'!A5020</f>
        <v>0</v>
      </c>
      <c r="H5020" s="19">
        <v>0</v>
      </c>
    </row>
    <row r="5021" spans="2:8" x14ac:dyDescent="0.35">
      <c r="B5021" s="19">
        <f>'Client Info'!A5021</f>
        <v>0</v>
      </c>
      <c r="H5021" s="19">
        <v>0</v>
      </c>
    </row>
    <row r="5022" spans="2:8" x14ac:dyDescent="0.35">
      <c r="B5022" s="19">
        <f>'Client Info'!A5022</f>
        <v>0</v>
      </c>
      <c r="H5022" s="19">
        <v>0</v>
      </c>
    </row>
    <row r="5023" spans="2:8" x14ac:dyDescent="0.35">
      <c r="B5023" s="19">
        <f>'Client Info'!A5023</f>
        <v>0</v>
      </c>
      <c r="H5023" s="19">
        <v>0</v>
      </c>
    </row>
    <row r="5024" spans="2:8" x14ac:dyDescent="0.35">
      <c r="B5024" s="19">
        <f>'Client Info'!A5024</f>
        <v>0</v>
      </c>
      <c r="H5024" s="19">
        <v>0</v>
      </c>
    </row>
    <row r="5025" spans="2:8" x14ac:dyDescent="0.35">
      <c r="B5025" s="19">
        <f>'Client Info'!A5025</f>
        <v>0</v>
      </c>
      <c r="H5025" s="19">
        <v>0</v>
      </c>
    </row>
    <row r="5026" spans="2:8" x14ac:dyDescent="0.35">
      <c r="B5026" s="19">
        <f>'Client Info'!A5026</f>
        <v>0</v>
      </c>
      <c r="H5026" s="19">
        <v>0</v>
      </c>
    </row>
    <row r="5027" spans="2:8" x14ac:dyDescent="0.35">
      <c r="B5027" s="19">
        <f>'Client Info'!A5027</f>
        <v>0</v>
      </c>
      <c r="H5027" s="19">
        <v>0</v>
      </c>
    </row>
    <row r="5028" spans="2:8" x14ac:dyDescent="0.35">
      <c r="B5028" s="19">
        <f>'Client Info'!A5028</f>
        <v>0</v>
      </c>
      <c r="H5028" s="19">
        <v>0</v>
      </c>
    </row>
    <row r="5029" spans="2:8" x14ac:dyDescent="0.35">
      <c r="B5029" s="19">
        <f>'Client Info'!A5029</f>
        <v>0</v>
      </c>
      <c r="H5029" s="19">
        <v>0</v>
      </c>
    </row>
    <row r="5030" spans="2:8" x14ac:dyDescent="0.35">
      <c r="B5030" s="19">
        <f>'Client Info'!A5030</f>
        <v>0</v>
      </c>
      <c r="H5030" s="19">
        <v>0</v>
      </c>
    </row>
    <row r="5031" spans="2:8" x14ac:dyDescent="0.35">
      <c r="B5031" s="19">
        <f>'Client Info'!A5031</f>
        <v>0</v>
      </c>
      <c r="H5031" s="19">
        <v>0</v>
      </c>
    </row>
    <row r="5032" spans="2:8" x14ac:dyDescent="0.35">
      <c r="B5032" s="19">
        <f>'Client Info'!A5032</f>
        <v>0</v>
      </c>
      <c r="H5032" s="19">
        <v>0</v>
      </c>
    </row>
    <row r="5033" spans="2:8" x14ac:dyDescent="0.35">
      <c r="B5033" s="19">
        <f>'Client Info'!A5033</f>
        <v>0</v>
      </c>
      <c r="H5033" s="19">
        <v>0</v>
      </c>
    </row>
    <row r="5034" spans="2:8" x14ac:dyDescent="0.35">
      <c r="B5034" s="19">
        <f>'Client Info'!A5034</f>
        <v>0</v>
      </c>
      <c r="H5034" s="19">
        <v>0</v>
      </c>
    </row>
    <row r="5035" spans="2:8" x14ac:dyDescent="0.35">
      <c r="B5035" s="19">
        <f>'Client Info'!A5035</f>
        <v>0</v>
      </c>
      <c r="H5035" s="19">
        <v>0</v>
      </c>
    </row>
    <row r="5036" spans="2:8" x14ac:dyDescent="0.35">
      <c r="B5036" s="19">
        <f>'Client Info'!A5036</f>
        <v>0</v>
      </c>
      <c r="H5036" s="19">
        <v>0</v>
      </c>
    </row>
    <row r="5037" spans="2:8" x14ac:dyDescent="0.35">
      <c r="B5037" s="19">
        <f>'Client Info'!A5037</f>
        <v>0</v>
      </c>
      <c r="H5037" s="19">
        <v>0</v>
      </c>
    </row>
    <row r="5038" spans="2:8" x14ac:dyDescent="0.35">
      <c r="B5038" s="19">
        <f>'Client Info'!A5038</f>
        <v>0</v>
      </c>
      <c r="H5038" s="19">
        <v>0</v>
      </c>
    </row>
    <row r="5039" spans="2:8" x14ac:dyDescent="0.35">
      <c r="B5039" s="19">
        <f>'Client Info'!A5039</f>
        <v>0</v>
      </c>
      <c r="H5039" s="19">
        <v>0</v>
      </c>
    </row>
    <row r="5040" spans="2:8" x14ac:dyDescent="0.35">
      <c r="B5040" s="19">
        <f>'Client Info'!A5040</f>
        <v>0</v>
      </c>
      <c r="H5040" s="19">
        <v>0</v>
      </c>
    </row>
    <row r="5041" spans="2:8" x14ac:dyDescent="0.35">
      <c r="B5041" s="19">
        <f>'Client Info'!A5041</f>
        <v>0</v>
      </c>
      <c r="H5041" s="19">
        <v>0</v>
      </c>
    </row>
    <row r="5042" spans="2:8" x14ac:dyDescent="0.35">
      <c r="B5042" s="19">
        <f>'Client Info'!A5042</f>
        <v>0</v>
      </c>
      <c r="H5042" s="19">
        <v>0</v>
      </c>
    </row>
    <row r="5043" spans="2:8" x14ac:dyDescent="0.35">
      <c r="B5043" s="19">
        <f>'Client Info'!A5043</f>
        <v>0</v>
      </c>
      <c r="H5043" s="19">
        <v>0</v>
      </c>
    </row>
    <row r="5044" spans="2:8" x14ac:dyDescent="0.35">
      <c r="B5044" s="19">
        <f>'Client Info'!A5044</f>
        <v>0</v>
      </c>
      <c r="H5044" s="19">
        <v>0</v>
      </c>
    </row>
    <row r="5045" spans="2:8" x14ac:dyDescent="0.35">
      <c r="B5045" s="19">
        <f>'Client Info'!A5045</f>
        <v>0</v>
      </c>
      <c r="H5045" s="19">
        <v>0</v>
      </c>
    </row>
    <row r="5046" spans="2:8" x14ac:dyDescent="0.35">
      <c r="B5046" s="19">
        <f>'Client Info'!A5046</f>
        <v>0</v>
      </c>
      <c r="H5046" s="19">
        <v>0</v>
      </c>
    </row>
    <row r="5047" spans="2:8" x14ac:dyDescent="0.35">
      <c r="B5047" s="19">
        <f>'Client Info'!A5047</f>
        <v>0</v>
      </c>
      <c r="H5047" s="19">
        <v>0</v>
      </c>
    </row>
    <row r="5048" spans="2:8" x14ac:dyDescent="0.35">
      <c r="B5048" s="19">
        <f>'Client Info'!A5048</f>
        <v>0</v>
      </c>
      <c r="H5048" s="19">
        <v>0</v>
      </c>
    </row>
    <row r="5049" spans="2:8" x14ac:dyDescent="0.35">
      <c r="B5049" s="19">
        <f>'Client Info'!A5049</f>
        <v>0</v>
      </c>
      <c r="H5049" s="19">
        <v>0</v>
      </c>
    </row>
    <row r="5050" spans="2:8" x14ac:dyDescent="0.35">
      <c r="B5050" s="19">
        <f>'Client Info'!A5050</f>
        <v>0</v>
      </c>
      <c r="H5050" s="19">
        <v>0</v>
      </c>
    </row>
    <row r="5051" spans="2:8" x14ac:dyDescent="0.35">
      <c r="B5051" s="19">
        <f>'Client Info'!A5051</f>
        <v>0</v>
      </c>
      <c r="H5051" s="19">
        <v>0</v>
      </c>
    </row>
    <row r="5052" spans="2:8" x14ac:dyDescent="0.35">
      <c r="B5052" s="19">
        <f>'Client Info'!A5052</f>
        <v>0</v>
      </c>
      <c r="H5052" s="19">
        <v>0</v>
      </c>
    </row>
    <row r="5053" spans="2:8" x14ac:dyDescent="0.35">
      <c r="B5053" s="19">
        <f>'Client Info'!A5053</f>
        <v>0</v>
      </c>
      <c r="H5053" s="19">
        <v>0</v>
      </c>
    </row>
    <row r="5054" spans="2:8" x14ac:dyDescent="0.35">
      <c r="B5054" s="19">
        <f>'Client Info'!A5054</f>
        <v>0</v>
      </c>
      <c r="H5054" s="19">
        <v>0</v>
      </c>
    </row>
    <row r="5055" spans="2:8" x14ac:dyDescent="0.35">
      <c r="B5055" s="19">
        <f>'Client Info'!A5055</f>
        <v>0</v>
      </c>
      <c r="H5055" s="19">
        <v>0</v>
      </c>
    </row>
    <row r="5056" spans="2:8" x14ac:dyDescent="0.35">
      <c r="B5056" s="19">
        <f>'Client Info'!A5056</f>
        <v>0</v>
      </c>
      <c r="H5056" s="19">
        <v>0</v>
      </c>
    </row>
    <row r="5057" spans="2:8" x14ac:dyDescent="0.35">
      <c r="B5057" s="19">
        <f>'Client Info'!A5057</f>
        <v>0</v>
      </c>
      <c r="H5057" s="19">
        <v>0</v>
      </c>
    </row>
    <row r="5058" spans="2:8" x14ac:dyDescent="0.35">
      <c r="B5058" s="19">
        <f>'Client Info'!A5058</f>
        <v>0</v>
      </c>
      <c r="H5058" s="19">
        <v>0</v>
      </c>
    </row>
    <row r="5059" spans="2:8" x14ac:dyDescent="0.35">
      <c r="B5059" s="19">
        <f>'Client Info'!A5059</f>
        <v>0</v>
      </c>
      <c r="H5059" s="19">
        <v>0</v>
      </c>
    </row>
    <row r="5060" spans="2:8" x14ac:dyDescent="0.35">
      <c r="B5060" s="19">
        <f>'Client Info'!A5060</f>
        <v>0</v>
      </c>
      <c r="H5060" s="19">
        <v>0</v>
      </c>
    </row>
    <row r="5061" spans="2:8" x14ac:dyDescent="0.35">
      <c r="B5061" s="19">
        <f>'Client Info'!A5061</f>
        <v>0</v>
      </c>
      <c r="H5061" s="19">
        <v>0</v>
      </c>
    </row>
    <row r="5062" spans="2:8" x14ac:dyDescent="0.35">
      <c r="B5062" s="19">
        <f>'Client Info'!A5062</f>
        <v>0</v>
      </c>
      <c r="H5062" s="19">
        <v>0</v>
      </c>
    </row>
    <row r="5063" spans="2:8" x14ac:dyDescent="0.35">
      <c r="B5063" s="19">
        <f>'Client Info'!A5063</f>
        <v>0</v>
      </c>
      <c r="H5063" s="19">
        <v>0</v>
      </c>
    </row>
    <row r="5064" spans="2:8" x14ac:dyDescent="0.35">
      <c r="B5064" s="19">
        <f>'Client Info'!A5064</f>
        <v>0</v>
      </c>
      <c r="H5064" s="19">
        <v>0</v>
      </c>
    </row>
    <row r="5065" spans="2:8" x14ac:dyDescent="0.35">
      <c r="B5065" s="19">
        <f>'Client Info'!A5065</f>
        <v>0</v>
      </c>
      <c r="H5065" s="19">
        <v>0</v>
      </c>
    </row>
    <row r="5066" spans="2:8" x14ac:dyDescent="0.35">
      <c r="B5066" s="19">
        <f>'Client Info'!A5066</f>
        <v>0</v>
      </c>
      <c r="H5066" s="19">
        <v>0</v>
      </c>
    </row>
    <row r="5067" spans="2:8" x14ac:dyDescent="0.35">
      <c r="B5067" s="19">
        <f>'Client Info'!A5067</f>
        <v>0</v>
      </c>
      <c r="H5067" s="19">
        <v>0</v>
      </c>
    </row>
    <row r="5068" spans="2:8" x14ac:dyDescent="0.35">
      <c r="B5068" s="19">
        <f>'Client Info'!A5068</f>
        <v>0</v>
      </c>
      <c r="H5068" s="19">
        <v>0</v>
      </c>
    </row>
    <row r="5069" spans="2:8" x14ac:dyDescent="0.35">
      <c r="B5069" s="19">
        <f>'Client Info'!A5069</f>
        <v>0</v>
      </c>
      <c r="H5069" s="19">
        <v>0</v>
      </c>
    </row>
    <row r="5070" spans="2:8" x14ac:dyDescent="0.35">
      <c r="B5070" s="19">
        <f>'Client Info'!A5070</f>
        <v>0</v>
      </c>
      <c r="H5070" s="19">
        <v>0</v>
      </c>
    </row>
    <row r="5071" spans="2:8" x14ac:dyDescent="0.35">
      <c r="B5071" s="19">
        <f>'Client Info'!A5071</f>
        <v>0</v>
      </c>
      <c r="H5071" s="19">
        <v>0</v>
      </c>
    </row>
    <row r="5072" spans="2:8" x14ac:dyDescent="0.35">
      <c r="B5072" s="19">
        <f>'Client Info'!A5072</f>
        <v>0</v>
      </c>
      <c r="H5072" s="19">
        <v>0</v>
      </c>
    </row>
    <row r="5073" spans="2:8" x14ac:dyDescent="0.35">
      <c r="B5073" s="19">
        <f>'Client Info'!A5073</f>
        <v>0</v>
      </c>
      <c r="H5073" s="19">
        <v>0</v>
      </c>
    </row>
    <row r="5074" spans="2:8" x14ac:dyDescent="0.35">
      <c r="B5074" s="19">
        <f>'Client Info'!A5074</f>
        <v>0</v>
      </c>
      <c r="H5074" s="19">
        <v>0</v>
      </c>
    </row>
    <row r="5075" spans="2:8" x14ac:dyDescent="0.35">
      <c r="B5075" s="19">
        <f>'Client Info'!A5075</f>
        <v>0</v>
      </c>
      <c r="H5075" s="19">
        <v>0</v>
      </c>
    </row>
    <row r="5076" spans="2:8" x14ac:dyDescent="0.35">
      <c r="B5076" s="19">
        <f>'Client Info'!A5076</f>
        <v>0</v>
      </c>
      <c r="H5076" s="19">
        <v>0</v>
      </c>
    </row>
    <row r="5077" spans="2:8" x14ac:dyDescent="0.35">
      <c r="B5077" s="19">
        <f>'Client Info'!A5077</f>
        <v>0</v>
      </c>
      <c r="H5077" s="19">
        <v>0</v>
      </c>
    </row>
    <row r="5078" spans="2:8" x14ac:dyDescent="0.35">
      <c r="B5078" s="19">
        <f>'Client Info'!A5078</f>
        <v>0</v>
      </c>
      <c r="H5078" s="19">
        <v>0</v>
      </c>
    </row>
    <row r="5079" spans="2:8" x14ac:dyDescent="0.35">
      <c r="B5079" s="19">
        <f>'Client Info'!A5079</f>
        <v>0</v>
      </c>
      <c r="H5079" s="19">
        <v>0</v>
      </c>
    </row>
    <row r="5080" spans="2:8" x14ac:dyDescent="0.35">
      <c r="B5080" s="19">
        <f>'Client Info'!A5080</f>
        <v>0</v>
      </c>
      <c r="H5080" s="19">
        <v>0</v>
      </c>
    </row>
    <row r="5081" spans="2:8" x14ac:dyDescent="0.35">
      <c r="B5081" s="19">
        <f>'Client Info'!A5081</f>
        <v>0</v>
      </c>
      <c r="H5081" s="19">
        <v>0</v>
      </c>
    </row>
    <row r="5082" spans="2:8" x14ac:dyDescent="0.35">
      <c r="B5082" s="19">
        <f>'Client Info'!A5082</f>
        <v>0</v>
      </c>
      <c r="H5082" s="19">
        <v>0</v>
      </c>
    </row>
    <row r="5083" spans="2:8" x14ac:dyDescent="0.35">
      <c r="B5083" s="19">
        <f>'Client Info'!A5083</f>
        <v>0</v>
      </c>
      <c r="H5083" s="19">
        <v>0</v>
      </c>
    </row>
    <row r="5084" spans="2:8" x14ac:dyDescent="0.35">
      <c r="B5084" s="19">
        <f>'Client Info'!A5084</f>
        <v>0</v>
      </c>
      <c r="H5084" s="19">
        <v>0</v>
      </c>
    </row>
    <row r="5085" spans="2:8" x14ac:dyDescent="0.35">
      <c r="B5085" s="19">
        <f>'Client Info'!A5085</f>
        <v>0</v>
      </c>
      <c r="H5085" s="19">
        <v>0</v>
      </c>
    </row>
    <row r="5086" spans="2:8" x14ac:dyDescent="0.35">
      <c r="B5086" s="19">
        <f>'Client Info'!A5086</f>
        <v>0</v>
      </c>
      <c r="H5086" s="19">
        <v>0</v>
      </c>
    </row>
    <row r="5087" spans="2:8" x14ac:dyDescent="0.35">
      <c r="B5087" s="19">
        <f>'Client Info'!A5087</f>
        <v>0</v>
      </c>
      <c r="H5087" s="19">
        <v>0</v>
      </c>
    </row>
    <row r="5088" spans="2:8" x14ac:dyDescent="0.35">
      <c r="B5088" s="19">
        <f>'Client Info'!A5088</f>
        <v>0</v>
      </c>
      <c r="H5088" s="19">
        <v>0</v>
      </c>
    </row>
    <row r="5089" spans="2:8" x14ac:dyDescent="0.35">
      <c r="B5089" s="19">
        <f>'Client Info'!A5089</f>
        <v>0</v>
      </c>
      <c r="H5089" s="19">
        <v>0</v>
      </c>
    </row>
    <row r="5090" spans="2:8" x14ac:dyDescent="0.35">
      <c r="B5090" s="19">
        <f>'Client Info'!A5090</f>
        <v>0</v>
      </c>
      <c r="H5090" s="19">
        <v>0</v>
      </c>
    </row>
    <row r="5091" spans="2:8" x14ac:dyDescent="0.35">
      <c r="B5091" s="19">
        <f>'Client Info'!A5091</f>
        <v>0</v>
      </c>
      <c r="H5091" s="19">
        <v>0</v>
      </c>
    </row>
    <row r="5092" spans="2:8" x14ac:dyDescent="0.35">
      <c r="B5092" s="19">
        <f>'Client Info'!A5092</f>
        <v>0</v>
      </c>
      <c r="H5092" s="19">
        <v>0</v>
      </c>
    </row>
    <row r="5093" spans="2:8" x14ac:dyDescent="0.35">
      <c r="B5093" s="19">
        <f>'Client Info'!A5093</f>
        <v>0</v>
      </c>
      <c r="H5093" s="19">
        <v>0</v>
      </c>
    </row>
    <row r="5094" spans="2:8" x14ac:dyDescent="0.35">
      <c r="B5094" s="19">
        <f>'Client Info'!A5094</f>
        <v>0</v>
      </c>
      <c r="H5094" s="19">
        <v>0</v>
      </c>
    </row>
    <row r="5095" spans="2:8" x14ac:dyDescent="0.35">
      <c r="B5095" s="19">
        <f>'Client Info'!A5095</f>
        <v>0</v>
      </c>
      <c r="H5095" s="19">
        <v>0</v>
      </c>
    </row>
    <row r="5096" spans="2:8" x14ac:dyDescent="0.35">
      <c r="B5096" s="19">
        <f>'Client Info'!A5096</f>
        <v>0</v>
      </c>
      <c r="H5096" s="19">
        <v>0</v>
      </c>
    </row>
    <row r="5097" spans="2:8" x14ac:dyDescent="0.35">
      <c r="B5097" s="19">
        <f>'Client Info'!A5097</f>
        <v>0</v>
      </c>
      <c r="H5097" s="19">
        <v>0</v>
      </c>
    </row>
    <row r="5098" spans="2:8" x14ac:dyDescent="0.35">
      <c r="B5098" s="19">
        <f>'Client Info'!A5098</f>
        <v>0</v>
      </c>
      <c r="H5098" s="19">
        <v>0</v>
      </c>
    </row>
    <row r="5099" spans="2:8" x14ac:dyDescent="0.35">
      <c r="B5099" s="19">
        <f>'Client Info'!A5099</f>
        <v>0</v>
      </c>
      <c r="H5099" s="19">
        <v>0</v>
      </c>
    </row>
    <row r="5100" spans="2:8" x14ac:dyDescent="0.35">
      <c r="B5100" s="19">
        <f>'Client Info'!A5100</f>
        <v>0</v>
      </c>
      <c r="H5100" s="19">
        <v>0</v>
      </c>
    </row>
    <row r="5101" spans="2:8" x14ac:dyDescent="0.35">
      <c r="B5101" s="19">
        <f>'Client Info'!A5101</f>
        <v>0</v>
      </c>
      <c r="H5101" s="19">
        <v>0</v>
      </c>
    </row>
    <row r="5102" spans="2:8" x14ac:dyDescent="0.35">
      <c r="B5102" s="19">
        <f>'Client Info'!A5102</f>
        <v>0</v>
      </c>
      <c r="H5102" s="19">
        <v>0</v>
      </c>
    </row>
    <row r="5103" spans="2:8" x14ac:dyDescent="0.35">
      <c r="B5103" s="19">
        <f>'Client Info'!A5103</f>
        <v>0</v>
      </c>
      <c r="H5103" s="19">
        <v>0</v>
      </c>
    </row>
    <row r="5104" spans="2:8" x14ac:dyDescent="0.35">
      <c r="B5104" s="19">
        <f>'Client Info'!A5104</f>
        <v>0</v>
      </c>
      <c r="H5104" s="19">
        <v>0</v>
      </c>
    </row>
    <row r="5105" spans="2:8" x14ac:dyDescent="0.35">
      <c r="B5105" s="19">
        <f>'Client Info'!A5105</f>
        <v>0</v>
      </c>
      <c r="H5105" s="19">
        <v>0</v>
      </c>
    </row>
    <row r="5106" spans="2:8" x14ac:dyDescent="0.35">
      <c r="B5106" s="19">
        <f>'Client Info'!A5106</f>
        <v>0</v>
      </c>
      <c r="H5106" s="19">
        <v>0</v>
      </c>
    </row>
    <row r="5107" spans="2:8" x14ac:dyDescent="0.35">
      <c r="B5107" s="19">
        <f>'Client Info'!A5107</f>
        <v>0</v>
      </c>
      <c r="H5107" s="19">
        <v>0</v>
      </c>
    </row>
    <row r="5108" spans="2:8" x14ac:dyDescent="0.35">
      <c r="B5108" s="19">
        <f>'Client Info'!A5108</f>
        <v>0</v>
      </c>
      <c r="H5108" s="19">
        <v>0</v>
      </c>
    </row>
    <row r="5109" spans="2:8" x14ac:dyDescent="0.35">
      <c r="B5109" s="19">
        <f>'Client Info'!A5109</f>
        <v>0</v>
      </c>
      <c r="H5109" s="19">
        <v>0</v>
      </c>
    </row>
    <row r="5110" spans="2:8" x14ac:dyDescent="0.35">
      <c r="B5110" s="19">
        <f>'Client Info'!A5110</f>
        <v>0</v>
      </c>
      <c r="H5110" s="19">
        <v>0</v>
      </c>
    </row>
    <row r="5111" spans="2:8" x14ac:dyDescent="0.35">
      <c r="B5111" s="19">
        <f>'Client Info'!A5111</f>
        <v>0</v>
      </c>
      <c r="H5111" s="19">
        <v>0</v>
      </c>
    </row>
    <row r="5112" spans="2:8" x14ac:dyDescent="0.35">
      <c r="B5112" s="19">
        <f>'Client Info'!A5112</f>
        <v>0</v>
      </c>
      <c r="H5112" s="19">
        <v>0</v>
      </c>
    </row>
    <row r="5113" spans="2:8" x14ac:dyDescent="0.35">
      <c r="B5113" s="19">
        <f>'Client Info'!A5113</f>
        <v>0</v>
      </c>
      <c r="H5113" s="19">
        <v>0</v>
      </c>
    </row>
    <row r="5114" spans="2:8" x14ac:dyDescent="0.35">
      <c r="B5114" s="19">
        <f>'Client Info'!A5114</f>
        <v>0</v>
      </c>
      <c r="H5114" s="19">
        <v>0</v>
      </c>
    </row>
    <row r="5115" spans="2:8" x14ac:dyDescent="0.35">
      <c r="B5115" s="19">
        <f>'Client Info'!A5115</f>
        <v>0</v>
      </c>
      <c r="H5115" s="19">
        <v>0</v>
      </c>
    </row>
    <row r="5116" spans="2:8" x14ac:dyDescent="0.35">
      <c r="B5116" s="19">
        <f>'Client Info'!A5116</f>
        <v>0</v>
      </c>
      <c r="H5116" s="19">
        <v>0</v>
      </c>
    </row>
    <row r="5117" spans="2:8" x14ac:dyDescent="0.35">
      <c r="B5117" s="19">
        <f>'Client Info'!A5117</f>
        <v>0</v>
      </c>
      <c r="H5117" s="19">
        <v>0</v>
      </c>
    </row>
    <row r="5118" spans="2:8" x14ac:dyDescent="0.35">
      <c r="B5118" s="19">
        <f>'Client Info'!A5118</f>
        <v>0</v>
      </c>
      <c r="H5118" s="19">
        <v>0</v>
      </c>
    </row>
    <row r="5119" spans="2:8" x14ac:dyDescent="0.35">
      <c r="B5119" s="19">
        <f>'Client Info'!A5119</f>
        <v>0</v>
      </c>
      <c r="H5119" s="19">
        <v>0</v>
      </c>
    </row>
    <row r="5120" spans="2:8" x14ac:dyDescent="0.35">
      <c r="B5120" s="19">
        <f>'Client Info'!A5120</f>
        <v>0</v>
      </c>
      <c r="H5120" s="19">
        <v>0</v>
      </c>
    </row>
    <row r="5121" spans="2:8" x14ac:dyDescent="0.35">
      <c r="B5121" s="19">
        <f>'Client Info'!A5121</f>
        <v>0</v>
      </c>
      <c r="H5121" s="19">
        <v>0</v>
      </c>
    </row>
    <row r="5122" spans="2:8" x14ac:dyDescent="0.35">
      <c r="B5122" s="19">
        <f>'Client Info'!A5122</f>
        <v>0</v>
      </c>
      <c r="H5122" s="19">
        <v>0</v>
      </c>
    </row>
    <row r="5123" spans="2:8" x14ac:dyDescent="0.35">
      <c r="B5123" s="19">
        <f>'Client Info'!A5123</f>
        <v>0</v>
      </c>
      <c r="H5123" s="19">
        <v>0</v>
      </c>
    </row>
    <row r="5124" spans="2:8" x14ac:dyDescent="0.35">
      <c r="B5124" s="19">
        <f>'Client Info'!A5124</f>
        <v>0</v>
      </c>
      <c r="H5124" s="19">
        <v>0</v>
      </c>
    </row>
    <row r="5125" spans="2:8" x14ac:dyDescent="0.35">
      <c r="B5125" s="19">
        <f>'Client Info'!A5125</f>
        <v>0</v>
      </c>
      <c r="H5125" s="19">
        <v>0</v>
      </c>
    </row>
    <row r="5126" spans="2:8" x14ac:dyDescent="0.35">
      <c r="B5126" s="19">
        <f>'Client Info'!A5126</f>
        <v>0</v>
      </c>
      <c r="H5126" s="19">
        <v>0</v>
      </c>
    </row>
    <row r="5127" spans="2:8" x14ac:dyDescent="0.35">
      <c r="B5127" s="19">
        <f>'Client Info'!A5127</f>
        <v>0</v>
      </c>
      <c r="H5127" s="19">
        <v>0</v>
      </c>
    </row>
    <row r="5128" spans="2:8" x14ac:dyDescent="0.35">
      <c r="B5128" s="19">
        <f>'Client Info'!A5128</f>
        <v>0</v>
      </c>
      <c r="H5128" s="19">
        <v>0</v>
      </c>
    </row>
    <row r="5129" spans="2:8" x14ac:dyDescent="0.35">
      <c r="B5129" s="19">
        <f>'Client Info'!A5129</f>
        <v>0</v>
      </c>
      <c r="H5129" s="19">
        <v>0</v>
      </c>
    </row>
    <row r="5130" spans="2:8" x14ac:dyDescent="0.35">
      <c r="B5130" s="19">
        <f>'Client Info'!A5130</f>
        <v>0</v>
      </c>
      <c r="H5130" s="19">
        <v>0</v>
      </c>
    </row>
    <row r="5131" spans="2:8" x14ac:dyDescent="0.35">
      <c r="B5131" s="19">
        <f>'Client Info'!A5131</f>
        <v>0</v>
      </c>
      <c r="H5131" s="19">
        <v>0</v>
      </c>
    </row>
    <row r="5132" spans="2:8" x14ac:dyDescent="0.35">
      <c r="B5132" s="19">
        <f>'Client Info'!A5132</f>
        <v>0</v>
      </c>
      <c r="H5132" s="19">
        <v>0</v>
      </c>
    </row>
    <row r="5133" spans="2:8" x14ac:dyDescent="0.35">
      <c r="B5133" s="19">
        <f>'Client Info'!A5133</f>
        <v>0</v>
      </c>
      <c r="H5133" s="19">
        <v>0</v>
      </c>
    </row>
    <row r="5134" spans="2:8" x14ac:dyDescent="0.35">
      <c r="B5134" s="19">
        <f>'Client Info'!A5134</f>
        <v>0</v>
      </c>
      <c r="H5134" s="19">
        <v>0</v>
      </c>
    </row>
    <row r="5135" spans="2:8" x14ac:dyDescent="0.35">
      <c r="B5135" s="19">
        <f>'Client Info'!A5135</f>
        <v>0</v>
      </c>
      <c r="H5135" s="19">
        <v>0</v>
      </c>
    </row>
    <row r="5136" spans="2:8" x14ac:dyDescent="0.35">
      <c r="B5136" s="19">
        <f>'Client Info'!A5136</f>
        <v>0</v>
      </c>
      <c r="H5136" s="19">
        <v>0</v>
      </c>
    </row>
    <row r="5137" spans="2:8" x14ac:dyDescent="0.35">
      <c r="B5137" s="19">
        <f>'Client Info'!A5137</f>
        <v>0</v>
      </c>
      <c r="H5137" s="19">
        <v>0</v>
      </c>
    </row>
    <row r="5138" spans="2:8" x14ac:dyDescent="0.35">
      <c r="B5138" s="19">
        <f>'Client Info'!A5138</f>
        <v>0</v>
      </c>
      <c r="H5138" s="19">
        <v>0</v>
      </c>
    </row>
    <row r="5139" spans="2:8" x14ac:dyDescent="0.35">
      <c r="B5139" s="19">
        <f>'Client Info'!A5139</f>
        <v>0</v>
      </c>
      <c r="H5139" s="19">
        <v>0</v>
      </c>
    </row>
    <row r="5140" spans="2:8" x14ac:dyDescent="0.35">
      <c r="B5140" s="19">
        <f>'Client Info'!A5140</f>
        <v>0</v>
      </c>
      <c r="H5140" s="19">
        <v>0</v>
      </c>
    </row>
    <row r="5141" spans="2:8" x14ac:dyDescent="0.35">
      <c r="B5141" s="19">
        <f>'Client Info'!A5141</f>
        <v>0</v>
      </c>
      <c r="H5141" s="19">
        <v>0</v>
      </c>
    </row>
    <row r="5142" spans="2:8" x14ac:dyDescent="0.35">
      <c r="B5142" s="19">
        <f>'Client Info'!A5142</f>
        <v>0</v>
      </c>
      <c r="H5142" s="19">
        <v>0</v>
      </c>
    </row>
    <row r="5143" spans="2:8" x14ac:dyDescent="0.35">
      <c r="B5143" s="19">
        <f>'Client Info'!A5143</f>
        <v>0</v>
      </c>
      <c r="H5143" s="19">
        <v>0</v>
      </c>
    </row>
    <row r="5144" spans="2:8" x14ac:dyDescent="0.35">
      <c r="B5144" s="19">
        <f>'Client Info'!A5144</f>
        <v>0</v>
      </c>
      <c r="H5144" s="19">
        <v>0</v>
      </c>
    </row>
    <row r="5145" spans="2:8" x14ac:dyDescent="0.35">
      <c r="B5145" s="19">
        <f>'Client Info'!A5145</f>
        <v>0</v>
      </c>
      <c r="H5145" s="19">
        <v>0</v>
      </c>
    </row>
    <row r="5146" spans="2:8" x14ac:dyDescent="0.35">
      <c r="B5146" s="19">
        <f>'Client Info'!A5146</f>
        <v>0</v>
      </c>
      <c r="H5146" s="19">
        <v>0</v>
      </c>
    </row>
    <row r="5147" spans="2:8" x14ac:dyDescent="0.35">
      <c r="B5147" s="19">
        <f>'Client Info'!A5147</f>
        <v>0</v>
      </c>
      <c r="H5147" s="19">
        <v>0</v>
      </c>
    </row>
    <row r="5148" spans="2:8" x14ac:dyDescent="0.35">
      <c r="B5148" s="19">
        <f>'Client Info'!A5148</f>
        <v>0</v>
      </c>
      <c r="H5148" s="19">
        <v>0</v>
      </c>
    </row>
    <row r="5149" spans="2:8" x14ac:dyDescent="0.35">
      <c r="B5149" s="19">
        <f>'Client Info'!A5149</f>
        <v>0</v>
      </c>
      <c r="H5149" s="19">
        <v>0</v>
      </c>
    </row>
    <row r="5150" spans="2:8" x14ac:dyDescent="0.35">
      <c r="B5150" s="19">
        <f>'Client Info'!A5150</f>
        <v>0</v>
      </c>
      <c r="H5150" s="19">
        <v>0</v>
      </c>
    </row>
    <row r="5151" spans="2:8" x14ac:dyDescent="0.35">
      <c r="B5151" s="19">
        <f>'Client Info'!A5151</f>
        <v>0</v>
      </c>
      <c r="H5151" s="19">
        <v>0</v>
      </c>
    </row>
    <row r="5152" spans="2:8" x14ac:dyDescent="0.35">
      <c r="B5152" s="19">
        <f>'Client Info'!A5152</f>
        <v>0</v>
      </c>
      <c r="H5152" s="19">
        <v>0</v>
      </c>
    </row>
    <row r="5153" spans="2:8" x14ac:dyDescent="0.35">
      <c r="B5153" s="19">
        <f>'Client Info'!A5153</f>
        <v>0</v>
      </c>
      <c r="H5153" s="19">
        <v>0</v>
      </c>
    </row>
    <row r="5154" spans="2:8" x14ac:dyDescent="0.35">
      <c r="B5154" s="19">
        <f>'Client Info'!A5154</f>
        <v>0</v>
      </c>
      <c r="H5154" s="19">
        <v>0</v>
      </c>
    </row>
    <row r="5155" spans="2:8" x14ac:dyDescent="0.35">
      <c r="B5155" s="19">
        <f>'Client Info'!A5155</f>
        <v>0</v>
      </c>
      <c r="H5155" s="19">
        <v>0</v>
      </c>
    </row>
    <row r="5156" spans="2:8" x14ac:dyDescent="0.35">
      <c r="B5156" s="19">
        <f>'Client Info'!A5156</f>
        <v>0</v>
      </c>
      <c r="H5156" s="19">
        <v>0</v>
      </c>
    </row>
    <row r="5157" spans="2:8" x14ac:dyDescent="0.35">
      <c r="B5157" s="19">
        <f>'Client Info'!A5157</f>
        <v>0</v>
      </c>
      <c r="H5157" s="19">
        <v>0</v>
      </c>
    </row>
    <row r="5158" spans="2:8" x14ac:dyDescent="0.35">
      <c r="B5158" s="19">
        <f>'Client Info'!A5158</f>
        <v>0</v>
      </c>
      <c r="H5158" s="19">
        <v>0</v>
      </c>
    </row>
    <row r="5159" spans="2:8" x14ac:dyDescent="0.35">
      <c r="B5159" s="19">
        <f>'Client Info'!A5159</f>
        <v>0</v>
      </c>
      <c r="H5159" s="19">
        <v>0</v>
      </c>
    </row>
    <row r="5160" spans="2:8" x14ac:dyDescent="0.35">
      <c r="B5160" s="19">
        <f>'Client Info'!A5160</f>
        <v>0</v>
      </c>
      <c r="H5160" s="19">
        <v>0</v>
      </c>
    </row>
    <row r="5161" spans="2:8" x14ac:dyDescent="0.35">
      <c r="B5161" s="19">
        <f>'Client Info'!A5161</f>
        <v>0</v>
      </c>
      <c r="H5161" s="19">
        <v>0</v>
      </c>
    </row>
    <row r="5162" spans="2:8" x14ac:dyDescent="0.35">
      <c r="B5162" s="19">
        <f>'Client Info'!A5162</f>
        <v>0</v>
      </c>
      <c r="H5162" s="19">
        <v>0</v>
      </c>
    </row>
    <row r="5163" spans="2:8" x14ac:dyDescent="0.35">
      <c r="B5163" s="19">
        <f>'Client Info'!A5163</f>
        <v>0</v>
      </c>
      <c r="H5163" s="19">
        <v>0</v>
      </c>
    </row>
    <row r="5164" spans="2:8" x14ac:dyDescent="0.35">
      <c r="B5164" s="19">
        <f>'Client Info'!A5164</f>
        <v>0</v>
      </c>
      <c r="H5164" s="19">
        <v>0</v>
      </c>
    </row>
    <row r="5165" spans="2:8" x14ac:dyDescent="0.35">
      <c r="B5165" s="19">
        <f>'Client Info'!A5165</f>
        <v>0</v>
      </c>
      <c r="H5165" s="19">
        <v>0</v>
      </c>
    </row>
    <row r="5166" spans="2:8" x14ac:dyDescent="0.35">
      <c r="B5166" s="19">
        <f>'Client Info'!A5166</f>
        <v>0</v>
      </c>
      <c r="H5166" s="19">
        <v>0</v>
      </c>
    </row>
    <row r="5167" spans="2:8" x14ac:dyDescent="0.35">
      <c r="B5167" s="19">
        <f>'Client Info'!A5167</f>
        <v>0</v>
      </c>
      <c r="H5167" s="19">
        <v>0</v>
      </c>
    </row>
    <row r="5168" spans="2:8" x14ac:dyDescent="0.35">
      <c r="B5168" s="19">
        <f>'Client Info'!A5168</f>
        <v>0</v>
      </c>
      <c r="H5168" s="19">
        <v>0</v>
      </c>
    </row>
    <row r="5169" spans="2:8" x14ac:dyDescent="0.35">
      <c r="B5169" s="19">
        <f>'Client Info'!A5169</f>
        <v>0</v>
      </c>
      <c r="H5169" s="19">
        <v>0</v>
      </c>
    </row>
    <row r="5170" spans="2:8" x14ac:dyDescent="0.35">
      <c r="B5170" s="19">
        <f>'Client Info'!A5170</f>
        <v>0</v>
      </c>
      <c r="H5170" s="19">
        <v>0</v>
      </c>
    </row>
    <row r="5171" spans="2:8" x14ac:dyDescent="0.35">
      <c r="B5171" s="19">
        <f>'Client Info'!A5171</f>
        <v>0</v>
      </c>
      <c r="H5171" s="19">
        <v>0</v>
      </c>
    </row>
    <row r="5172" spans="2:8" x14ac:dyDescent="0.35">
      <c r="B5172" s="19">
        <f>'Client Info'!A5172</f>
        <v>0</v>
      </c>
      <c r="H5172" s="19">
        <v>0</v>
      </c>
    </row>
    <row r="5173" spans="2:8" x14ac:dyDescent="0.35">
      <c r="B5173" s="19">
        <f>'Client Info'!A5173</f>
        <v>0</v>
      </c>
      <c r="H5173" s="19">
        <v>0</v>
      </c>
    </row>
    <row r="5174" spans="2:8" x14ac:dyDescent="0.35">
      <c r="B5174" s="19">
        <f>'Client Info'!A5174</f>
        <v>0</v>
      </c>
      <c r="H5174" s="19">
        <v>0</v>
      </c>
    </row>
    <row r="5175" spans="2:8" x14ac:dyDescent="0.35">
      <c r="B5175" s="19">
        <f>'Client Info'!A5175</f>
        <v>0</v>
      </c>
      <c r="H5175" s="19">
        <v>0</v>
      </c>
    </row>
    <row r="5176" spans="2:8" x14ac:dyDescent="0.35">
      <c r="B5176" s="19">
        <f>'Client Info'!A5176</f>
        <v>0</v>
      </c>
      <c r="H5176" s="19">
        <v>0</v>
      </c>
    </row>
    <row r="5177" spans="2:8" x14ac:dyDescent="0.35">
      <c r="B5177" s="19">
        <f>'Client Info'!A5177</f>
        <v>0</v>
      </c>
      <c r="H5177" s="19">
        <v>0</v>
      </c>
    </row>
    <row r="5178" spans="2:8" x14ac:dyDescent="0.35">
      <c r="B5178" s="19">
        <f>'Client Info'!A5178</f>
        <v>0</v>
      </c>
      <c r="H5178" s="19">
        <v>0</v>
      </c>
    </row>
    <row r="5179" spans="2:8" x14ac:dyDescent="0.35">
      <c r="B5179" s="19">
        <f>'Client Info'!A5179</f>
        <v>0</v>
      </c>
      <c r="H5179" s="19">
        <v>0</v>
      </c>
    </row>
    <row r="5180" spans="2:8" x14ac:dyDescent="0.35">
      <c r="B5180" s="19">
        <f>'Client Info'!A5180</f>
        <v>0</v>
      </c>
      <c r="H5180" s="19">
        <v>0</v>
      </c>
    </row>
    <row r="5181" spans="2:8" x14ac:dyDescent="0.35">
      <c r="B5181" s="19">
        <f>'Client Info'!A5181</f>
        <v>0</v>
      </c>
      <c r="H5181" s="19">
        <v>0</v>
      </c>
    </row>
    <row r="5182" spans="2:8" x14ac:dyDescent="0.35">
      <c r="B5182" s="19">
        <f>'Client Info'!A5182</f>
        <v>0</v>
      </c>
      <c r="H5182" s="19">
        <v>0</v>
      </c>
    </row>
    <row r="5183" spans="2:8" x14ac:dyDescent="0.35">
      <c r="B5183" s="19">
        <f>'Client Info'!A5183</f>
        <v>0</v>
      </c>
      <c r="H5183" s="19">
        <v>0</v>
      </c>
    </row>
    <row r="5184" spans="2:8" x14ac:dyDescent="0.35">
      <c r="B5184" s="19">
        <f>'Client Info'!A5184</f>
        <v>0</v>
      </c>
      <c r="H5184" s="19">
        <v>0</v>
      </c>
    </row>
    <row r="5185" spans="2:8" x14ac:dyDescent="0.35">
      <c r="B5185" s="19">
        <f>'Client Info'!A5185</f>
        <v>0</v>
      </c>
      <c r="H5185" s="19">
        <v>0</v>
      </c>
    </row>
    <row r="5186" spans="2:8" x14ac:dyDescent="0.35">
      <c r="B5186" s="19">
        <f>'Client Info'!A5186</f>
        <v>0</v>
      </c>
      <c r="H5186" s="19">
        <v>0</v>
      </c>
    </row>
    <row r="5187" spans="2:8" x14ac:dyDescent="0.35">
      <c r="B5187" s="19">
        <f>'Client Info'!A5187</f>
        <v>0</v>
      </c>
      <c r="H5187" s="19">
        <v>0</v>
      </c>
    </row>
    <row r="5188" spans="2:8" x14ac:dyDescent="0.35">
      <c r="B5188" s="19">
        <f>'Client Info'!A5188</f>
        <v>0</v>
      </c>
      <c r="H5188" s="19">
        <v>0</v>
      </c>
    </row>
    <row r="5189" spans="2:8" x14ac:dyDescent="0.35">
      <c r="B5189" s="19">
        <f>'Client Info'!A5189</f>
        <v>0</v>
      </c>
      <c r="H5189" s="19">
        <v>0</v>
      </c>
    </row>
    <row r="5190" spans="2:8" x14ac:dyDescent="0.35">
      <c r="B5190" s="19">
        <f>'Client Info'!A5190</f>
        <v>0</v>
      </c>
      <c r="H5190" s="19">
        <v>0</v>
      </c>
    </row>
    <row r="5191" spans="2:8" x14ac:dyDescent="0.35">
      <c r="B5191" s="19">
        <f>'Client Info'!A5191</f>
        <v>0</v>
      </c>
      <c r="H5191" s="19">
        <v>0</v>
      </c>
    </row>
    <row r="5192" spans="2:8" x14ac:dyDescent="0.35">
      <c r="B5192" s="19">
        <f>'Client Info'!A5192</f>
        <v>0</v>
      </c>
      <c r="H5192" s="19">
        <v>0</v>
      </c>
    </row>
    <row r="5193" spans="2:8" x14ac:dyDescent="0.35">
      <c r="B5193" s="19">
        <f>'Client Info'!A5193</f>
        <v>0</v>
      </c>
      <c r="H5193" s="19">
        <v>0</v>
      </c>
    </row>
    <row r="5194" spans="2:8" x14ac:dyDescent="0.35">
      <c r="B5194" s="19">
        <f>'Client Info'!A5194</f>
        <v>0</v>
      </c>
      <c r="H5194" s="19">
        <v>0</v>
      </c>
    </row>
    <row r="5195" spans="2:8" x14ac:dyDescent="0.35">
      <c r="B5195" s="19">
        <f>'Client Info'!A5195</f>
        <v>0</v>
      </c>
      <c r="H5195" s="19">
        <v>0</v>
      </c>
    </row>
    <row r="5196" spans="2:8" x14ac:dyDescent="0.35">
      <c r="B5196" s="19">
        <f>'Client Info'!A5196</f>
        <v>0</v>
      </c>
      <c r="H5196" s="19">
        <v>0</v>
      </c>
    </row>
    <row r="5197" spans="2:8" x14ac:dyDescent="0.35">
      <c r="B5197" s="19">
        <f>'Client Info'!A5197</f>
        <v>0</v>
      </c>
      <c r="H5197" s="19">
        <v>0</v>
      </c>
    </row>
    <row r="5198" spans="2:8" x14ac:dyDescent="0.35">
      <c r="B5198" s="19">
        <f>'Client Info'!A5198</f>
        <v>0</v>
      </c>
      <c r="H5198" s="19">
        <v>0</v>
      </c>
    </row>
    <row r="5199" spans="2:8" x14ac:dyDescent="0.35">
      <c r="B5199" s="19">
        <f>'Client Info'!A5199</f>
        <v>0</v>
      </c>
      <c r="H5199" s="19">
        <v>0</v>
      </c>
    </row>
    <row r="5200" spans="2:8" x14ac:dyDescent="0.35">
      <c r="B5200" s="19">
        <f>'Client Info'!A5200</f>
        <v>0</v>
      </c>
      <c r="H5200" s="19">
        <v>0</v>
      </c>
    </row>
    <row r="5201" spans="2:8" x14ac:dyDescent="0.35">
      <c r="B5201" s="19">
        <f>'Client Info'!A5201</f>
        <v>0</v>
      </c>
      <c r="H5201" s="19">
        <v>0</v>
      </c>
    </row>
    <row r="5202" spans="2:8" x14ac:dyDescent="0.35">
      <c r="B5202" s="19">
        <f>'Client Info'!A5202</f>
        <v>0</v>
      </c>
      <c r="H5202" s="19">
        <v>0</v>
      </c>
    </row>
    <row r="5203" spans="2:8" x14ac:dyDescent="0.35">
      <c r="B5203" s="19">
        <f>'Client Info'!A5203</f>
        <v>0</v>
      </c>
      <c r="H5203" s="19">
        <v>0</v>
      </c>
    </row>
    <row r="5204" spans="2:8" x14ac:dyDescent="0.35">
      <c r="B5204" s="19">
        <f>'Client Info'!A5204</f>
        <v>0</v>
      </c>
      <c r="H5204" s="19">
        <v>0</v>
      </c>
    </row>
    <row r="5205" spans="2:8" x14ac:dyDescent="0.35">
      <c r="B5205" s="19">
        <f>'Client Info'!A5205</f>
        <v>0</v>
      </c>
      <c r="H5205" s="19">
        <v>0</v>
      </c>
    </row>
    <row r="5206" spans="2:8" x14ac:dyDescent="0.35">
      <c r="B5206" s="19">
        <f>'Client Info'!A5206</f>
        <v>0</v>
      </c>
      <c r="H5206" s="19">
        <v>0</v>
      </c>
    </row>
    <row r="5207" spans="2:8" x14ac:dyDescent="0.35">
      <c r="B5207" s="19">
        <f>'Client Info'!A5207</f>
        <v>0</v>
      </c>
      <c r="H5207" s="19">
        <v>0</v>
      </c>
    </row>
    <row r="5208" spans="2:8" x14ac:dyDescent="0.35">
      <c r="B5208" s="19">
        <f>'Client Info'!A5208</f>
        <v>0</v>
      </c>
      <c r="H5208" s="19">
        <v>0</v>
      </c>
    </row>
    <row r="5209" spans="2:8" x14ac:dyDescent="0.35">
      <c r="B5209" s="19">
        <f>'Client Info'!A5209</f>
        <v>0</v>
      </c>
      <c r="H5209" s="19">
        <v>0</v>
      </c>
    </row>
    <row r="5210" spans="2:8" x14ac:dyDescent="0.35">
      <c r="B5210" s="19">
        <f>'Client Info'!A5210</f>
        <v>0</v>
      </c>
      <c r="H5210" s="19">
        <v>0</v>
      </c>
    </row>
    <row r="5211" spans="2:8" x14ac:dyDescent="0.35">
      <c r="B5211" s="19">
        <f>'Client Info'!A5211</f>
        <v>0</v>
      </c>
      <c r="H5211" s="19">
        <v>0</v>
      </c>
    </row>
    <row r="5212" spans="2:8" x14ac:dyDescent="0.35">
      <c r="B5212" s="19">
        <f>'Client Info'!A5212</f>
        <v>0</v>
      </c>
      <c r="H5212" s="19">
        <v>0</v>
      </c>
    </row>
    <row r="5213" spans="2:8" x14ac:dyDescent="0.35">
      <c r="B5213" s="19">
        <f>'Client Info'!A5213</f>
        <v>0</v>
      </c>
      <c r="H5213" s="19">
        <v>0</v>
      </c>
    </row>
    <row r="5214" spans="2:8" x14ac:dyDescent="0.35">
      <c r="B5214" s="19">
        <f>'Client Info'!A5214</f>
        <v>0</v>
      </c>
      <c r="H5214" s="19">
        <v>0</v>
      </c>
    </row>
    <row r="5215" spans="2:8" x14ac:dyDescent="0.35">
      <c r="B5215" s="19">
        <f>'Client Info'!A5215</f>
        <v>0</v>
      </c>
      <c r="H5215" s="19">
        <v>0</v>
      </c>
    </row>
    <row r="5216" spans="2:8" x14ac:dyDescent="0.35">
      <c r="B5216" s="19">
        <f>'Client Info'!A5216</f>
        <v>0</v>
      </c>
      <c r="H5216" s="19">
        <v>0</v>
      </c>
    </row>
    <row r="5217" spans="2:8" x14ac:dyDescent="0.35">
      <c r="B5217" s="19">
        <f>'Client Info'!A5217</f>
        <v>0</v>
      </c>
      <c r="H5217" s="19">
        <v>0</v>
      </c>
    </row>
    <row r="5218" spans="2:8" x14ac:dyDescent="0.35">
      <c r="B5218" s="19">
        <f>'Client Info'!A5218</f>
        <v>0</v>
      </c>
      <c r="H5218" s="19">
        <v>0</v>
      </c>
    </row>
    <row r="5219" spans="2:8" x14ac:dyDescent="0.35">
      <c r="B5219" s="19">
        <f>'Client Info'!A5219</f>
        <v>0</v>
      </c>
      <c r="H5219" s="19">
        <v>0</v>
      </c>
    </row>
    <row r="5220" spans="2:8" x14ac:dyDescent="0.35">
      <c r="B5220" s="19">
        <f>'Client Info'!A5220</f>
        <v>0</v>
      </c>
      <c r="H5220" s="19">
        <v>0</v>
      </c>
    </row>
    <row r="5221" spans="2:8" x14ac:dyDescent="0.35">
      <c r="B5221" s="19">
        <f>'Client Info'!A5221</f>
        <v>0</v>
      </c>
      <c r="H5221" s="19">
        <v>0</v>
      </c>
    </row>
    <row r="5222" spans="2:8" x14ac:dyDescent="0.35">
      <c r="B5222" s="19">
        <f>'Client Info'!A5222</f>
        <v>0</v>
      </c>
      <c r="H5222" s="19">
        <v>0</v>
      </c>
    </row>
    <row r="5223" spans="2:8" x14ac:dyDescent="0.35">
      <c r="B5223" s="19">
        <f>'Client Info'!A5223</f>
        <v>0</v>
      </c>
      <c r="H5223" s="19">
        <v>0</v>
      </c>
    </row>
    <row r="5224" spans="2:8" x14ac:dyDescent="0.35">
      <c r="B5224" s="19">
        <f>'Client Info'!A5224</f>
        <v>0</v>
      </c>
      <c r="H5224" s="19">
        <v>0</v>
      </c>
    </row>
    <row r="5225" spans="2:8" x14ac:dyDescent="0.35">
      <c r="B5225" s="19">
        <f>'Client Info'!A5225</f>
        <v>0</v>
      </c>
      <c r="H5225" s="19">
        <v>0</v>
      </c>
    </row>
    <row r="5226" spans="2:8" x14ac:dyDescent="0.35">
      <c r="B5226" s="19">
        <f>'Client Info'!A5226</f>
        <v>0</v>
      </c>
      <c r="H5226" s="19">
        <v>0</v>
      </c>
    </row>
    <row r="5227" spans="2:8" x14ac:dyDescent="0.35">
      <c r="B5227" s="19">
        <f>'Client Info'!A5227</f>
        <v>0</v>
      </c>
      <c r="H5227" s="19">
        <v>0</v>
      </c>
    </row>
    <row r="5228" spans="2:8" x14ac:dyDescent="0.35">
      <c r="B5228" s="19">
        <f>'Client Info'!A5228</f>
        <v>0</v>
      </c>
      <c r="H5228" s="19">
        <v>0</v>
      </c>
    </row>
    <row r="5229" spans="2:8" x14ac:dyDescent="0.35">
      <c r="B5229" s="19">
        <f>'Client Info'!A5229</f>
        <v>0</v>
      </c>
      <c r="H5229" s="1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H817"/>
  <sheetViews>
    <sheetView workbookViewId="0">
      <selection activeCell="C17" sqref="C17"/>
    </sheetView>
  </sheetViews>
  <sheetFormatPr defaultRowHeight="14.5" x14ac:dyDescent="0.35"/>
  <cols>
    <col min="1" max="1" width="18.26953125" style="7" bestFit="1" customWidth="1"/>
    <col min="2" max="2" width="13.453125" bestFit="1" customWidth="1"/>
    <col min="3" max="3" width="33" bestFit="1" customWidth="1"/>
    <col min="4" max="4" width="19.26953125" bestFit="1" customWidth="1"/>
    <col min="5" max="5" width="16.453125" bestFit="1" customWidth="1"/>
    <col min="6" max="6" width="15.7265625" bestFit="1" customWidth="1"/>
    <col min="7" max="7" width="11.453125" bestFit="1" customWidth="1"/>
  </cols>
  <sheetData>
    <row r="1" spans="1:8" x14ac:dyDescent="0.35">
      <c r="A1" s="7" t="s">
        <v>1361</v>
      </c>
      <c r="B1" t="s">
        <v>1311</v>
      </c>
      <c r="C1" t="s">
        <v>1</v>
      </c>
      <c r="D1" t="s">
        <v>1312</v>
      </c>
      <c r="E1" t="s">
        <v>1313</v>
      </c>
      <c r="F1" t="s">
        <v>1314</v>
      </c>
      <c r="G1" t="s">
        <v>7</v>
      </c>
      <c r="H1" t="s">
        <v>1540</v>
      </c>
    </row>
    <row r="2" spans="1:8" x14ac:dyDescent="0.35">
      <c r="A2" s="7" t="str">
        <f>H2</f>
        <v>Anthony C. Elliott</v>
      </c>
      <c r="B2" s="1">
        <v>43298.291666666672</v>
      </c>
      <c r="C2" t="s">
        <v>199</v>
      </c>
      <c r="D2" t="s">
        <v>1315</v>
      </c>
      <c r="E2" t="s">
        <v>1316</v>
      </c>
      <c r="F2">
        <v>90000</v>
      </c>
      <c r="G2" t="s">
        <v>200</v>
      </c>
      <c r="H2" t="s">
        <v>1365</v>
      </c>
    </row>
    <row r="3" spans="1:8" x14ac:dyDescent="0.35">
      <c r="A3" s="7" t="str">
        <f t="shared" ref="A3:A7" si="0">H3</f>
        <v>Anthony C. Elliott</v>
      </c>
      <c r="B3" s="1">
        <v>43298.291666666672</v>
      </c>
      <c r="C3" t="s">
        <v>351</v>
      </c>
      <c r="D3" t="s">
        <v>1377</v>
      </c>
      <c r="E3" t="s">
        <v>1316</v>
      </c>
      <c r="F3">
        <v>25000</v>
      </c>
      <c r="G3" t="s">
        <v>352</v>
      </c>
      <c r="H3" t="s">
        <v>1365</v>
      </c>
    </row>
    <row r="4" spans="1:8" x14ac:dyDescent="0.35">
      <c r="A4" s="7" t="str">
        <f t="shared" si="0"/>
        <v>Anthony C. Elliott</v>
      </c>
      <c r="B4" s="1">
        <v>43292.291666666672</v>
      </c>
      <c r="C4" t="s">
        <v>1379</v>
      </c>
      <c r="D4" t="s">
        <v>1380</v>
      </c>
      <c r="E4" t="s">
        <v>1316</v>
      </c>
      <c r="F4">
        <v>45000</v>
      </c>
      <c r="G4" t="s">
        <v>1381</v>
      </c>
      <c r="H4" t="s">
        <v>1365</v>
      </c>
    </row>
    <row r="5" spans="1:8" x14ac:dyDescent="0.35">
      <c r="A5" s="7" t="str">
        <f t="shared" si="0"/>
        <v>Anthony C. Elliott</v>
      </c>
      <c r="B5" s="1">
        <v>43228.291666666672</v>
      </c>
      <c r="C5" t="s">
        <v>641</v>
      </c>
      <c r="D5" t="s">
        <v>1388</v>
      </c>
      <c r="E5" t="s">
        <v>1316</v>
      </c>
      <c r="F5">
        <v>150000</v>
      </c>
      <c r="G5" t="s">
        <v>642</v>
      </c>
      <c r="H5" t="s">
        <v>1365</v>
      </c>
    </row>
    <row r="6" spans="1:8" x14ac:dyDescent="0.35">
      <c r="A6" s="7" t="str">
        <f t="shared" si="0"/>
        <v>Anthony C. Elliott</v>
      </c>
      <c r="B6" s="1">
        <v>43197.291666666672</v>
      </c>
      <c r="C6" t="s">
        <v>1390</v>
      </c>
      <c r="D6" t="s">
        <v>1389</v>
      </c>
      <c r="E6" t="s">
        <v>1316</v>
      </c>
      <c r="F6">
        <v>30000</v>
      </c>
      <c r="G6" t="s">
        <v>1391</v>
      </c>
      <c r="H6" t="s">
        <v>1365</v>
      </c>
    </row>
    <row r="7" spans="1:8" x14ac:dyDescent="0.35">
      <c r="A7" s="7" t="str">
        <f t="shared" si="0"/>
        <v>Anthony C. Elliott</v>
      </c>
      <c r="B7" s="1">
        <v>43182.291666666672</v>
      </c>
      <c r="C7" t="s">
        <v>719</v>
      </c>
      <c r="D7" t="s">
        <v>1388</v>
      </c>
      <c r="E7" t="s">
        <v>1316</v>
      </c>
      <c r="F7">
        <v>15000</v>
      </c>
      <c r="G7" t="s">
        <v>720</v>
      </c>
      <c r="H7" t="s">
        <v>1365</v>
      </c>
    </row>
    <row r="8" spans="1:8" x14ac:dyDescent="0.35">
      <c r="A8" s="7" t="str">
        <f t="shared" ref="A8:A71" si="1">H8</f>
        <v>Bill Bartels</v>
      </c>
      <c r="B8" s="1">
        <v>43299.291666666672</v>
      </c>
      <c r="C8" t="s">
        <v>223</v>
      </c>
      <c r="D8" t="s">
        <v>1315</v>
      </c>
      <c r="E8" t="s">
        <v>1316</v>
      </c>
      <c r="F8">
        <v>11250000</v>
      </c>
      <c r="G8" t="s">
        <v>224</v>
      </c>
      <c r="H8" t="s">
        <v>812</v>
      </c>
    </row>
    <row r="9" spans="1:8" x14ac:dyDescent="0.35">
      <c r="A9" s="7" t="str">
        <f t="shared" si="1"/>
        <v>Bill Bartels</v>
      </c>
      <c r="B9" s="1">
        <v>43269.291666666672</v>
      </c>
      <c r="C9" t="s">
        <v>147</v>
      </c>
      <c r="D9" t="s">
        <v>1317</v>
      </c>
      <c r="E9" t="s">
        <v>1316</v>
      </c>
      <c r="F9">
        <v>250000</v>
      </c>
      <c r="G9" t="s">
        <v>149</v>
      </c>
      <c r="H9" t="s">
        <v>812</v>
      </c>
    </row>
    <row r="10" spans="1:8" x14ac:dyDescent="0.35">
      <c r="A10" s="7" t="str">
        <f t="shared" si="1"/>
        <v>Clare Briglio</v>
      </c>
      <c r="B10" s="1">
        <v>43286.291666666672</v>
      </c>
      <c r="C10" t="s">
        <v>656</v>
      </c>
      <c r="D10" t="s">
        <v>1315</v>
      </c>
      <c r="E10" t="s">
        <v>1316</v>
      </c>
      <c r="F10">
        <v>100000</v>
      </c>
      <c r="G10" t="s">
        <v>657</v>
      </c>
      <c r="H10" t="s">
        <v>809</v>
      </c>
    </row>
    <row r="11" spans="1:8" x14ac:dyDescent="0.35">
      <c r="A11" s="7" t="str">
        <f t="shared" si="1"/>
        <v>Clare Briglio</v>
      </c>
      <c r="B11" s="1">
        <v>43286.291666666672</v>
      </c>
      <c r="C11" t="s">
        <v>1350</v>
      </c>
      <c r="D11" t="s">
        <v>1382</v>
      </c>
      <c r="E11" t="s">
        <v>1316</v>
      </c>
      <c r="F11">
        <v>30000</v>
      </c>
      <c r="G11" t="s">
        <v>1351</v>
      </c>
      <c r="H11" t="s">
        <v>809</v>
      </c>
    </row>
    <row r="12" spans="1:8" x14ac:dyDescent="0.35">
      <c r="A12" s="7" t="str">
        <f t="shared" si="1"/>
        <v>Clare Briglio</v>
      </c>
      <c r="B12" s="1">
        <v>43222.291666666672</v>
      </c>
      <c r="C12" t="s">
        <v>658</v>
      </c>
      <c r="D12" t="s">
        <v>1380</v>
      </c>
      <c r="E12" t="s">
        <v>1316</v>
      </c>
      <c r="F12">
        <v>30000</v>
      </c>
      <c r="G12" t="s">
        <v>659</v>
      </c>
      <c r="H12" t="s">
        <v>809</v>
      </c>
    </row>
    <row r="13" spans="1:8" x14ac:dyDescent="0.35">
      <c r="A13" s="7" t="str">
        <f t="shared" si="1"/>
        <v>Clare Briglio</v>
      </c>
      <c r="B13" s="1">
        <v>43186.291666666672</v>
      </c>
      <c r="C13" t="s">
        <v>42</v>
      </c>
      <c r="D13" t="s">
        <v>1377</v>
      </c>
      <c r="E13" t="s">
        <v>1316</v>
      </c>
      <c r="F13">
        <v>111000</v>
      </c>
      <c r="G13" t="s">
        <v>43</v>
      </c>
      <c r="H13" t="s">
        <v>809</v>
      </c>
    </row>
    <row r="14" spans="1:8" x14ac:dyDescent="0.35">
      <c r="A14" s="7" t="str">
        <f t="shared" si="1"/>
        <v>Clare Briglio</v>
      </c>
      <c r="B14" s="1">
        <v>43186.291666666672</v>
      </c>
      <c r="C14" t="s">
        <v>369</v>
      </c>
      <c r="D14" t="s">
        <v>1377</v>
      </c>
      <c r="E14" t="s">
        <v>1316</v>
      </c>
      <c r="F14">
        <v>22800</v>
      </c>
      <c r="G14" t="s">
        <v>370</v>
      </c>
      <c r="H14" t="s">
        <v>809</v>
      </c>
    </row>
    <row r="15" spans="1:8" x14ac:dyDescent="0.35">
      <c r="A15" s="7" t="str">
        <f t="shared" si="1"/>
        <v>Clare Briglio</v>
      </c>
      <c r="B15" s="1">
        <v>43153.333333333328</v>
      </c>
      <c r="C15" t="s">
        <v>46</v>
      </c>
      <c r="D15" t="s">
        <v>1380</v>
      </c>
      <c r="E15" t="s">
        <v>1316</v>
      </c>
      <c r="F15">
        <v>10000</v>
      </c>
      <c r="G15" t="s">
        <v>47</v>
      </c>
      <c r="H15" t="s">
        <v>809</v>
      </c>
    </row>
    <row r="16" spans="1:8" x14ac:dyDescent="0.35">
      <c r="A16" s="7" t="str">
        <f t="shared" si="1"/>
        <v>Clare Briglio</v>
      </c>
      <c r="B16" s="1">
        <v>43153.333333333328</v>
      </c>
      <c r="C16" t="s">
        <v>335</v>
      </c>
      <c r="D16" t="s">
        <v>1380</v>
      </c>
      <c r="E16" t="s">
        <v>1316</v>
      </c>
      <c r="F16">
        <v>10000</v>
      </c>
      <c r="G16" t="s">
        <v>336</v>
      </c>
      <c r="H16" t="s">
        <v>809</v>
      </c>
    </row>
    <row r="17" spans="1:8" x14ac:dyDescent="0.35">
      <c r="A17" s="7" t="str">
        <f t="shared" si="1"/>
        <v>Eric J. Zackrison</v>
      </c>
      <c r="B17" s="1">
        <v>43279.291666666672</v>
      </c>
      <c r="C17" t="s">
        <v>54</v>
      </c>
      <c r="D17" t="s">
        <v>1317</v>
      </c>
      <c r="E17" t="s">
        <v>1316</v>
      </c>
      <c r="F17">
        <v>30000</v>
      </c>
      <c r="G17" t="s">
        <v>55</v>
      </c>
      <c r="H17" t="s">
        <v>1367</v>
      </c>
    </row>
    <row r="18" spans="1:8" x14ac:dyDescent="0.35">
      <c r="A18" s="7" t="str">
        <f t="shared" si="1"/>
        <v>Eric J. Zackrison</v>
      </c>
      <c r="B18" s="1">
        <v>43279.291666666672</v>
      </c>
      <c r="C18" t="s">
        <v>1383</v>
      </c>
      <c r="D18" t="s">
        <v>1317</v>
      </c>
      <c r="E18" t="s">
        <v>1316</v>
      </c>
      <c r="F18">
        <v>20000</v>
      </c>
      <c r="G18" t="s">
        <v>1384</v>
      </c>
      <c r="H18" t="s">
        <v>1367</v>
      </c>
    </row>
    <row r="19" spans="1:8" x14ac:dyDescent="0.35">
      <c r="A19" s="7" t="str">
        <f t="shared" si="1"/>
        <v>Eric J. Zackrison</v>
      </c>
      <c r="B19" s="1">
        <v>43275.291666666672</v>
      </c>
      <c r="C19" t="s">
        <v>24</v>
      </c>
      <c r="D19" t="s">
        <v>1387</v>
      </c>
      <c r="E19" t="s">
        <v>1316</v>
      </c>
      <c r="F19">
        <v>50000</v>
      </c>
      <c r="G19" t="s">
        <v>25</v>
      </c>
      <c r="H19" t="s">
        <v>1367</v>
      </c>
    </row>
    <row r="20" spans="1:8" x14ac:dyDescent="0.35">
      <c r="A20" s="7" t="str">
        <f t="shared" si="1"/>
        <v>Eric J. Zackrison</v>
      </c>
      <c r="B20" s="1">
        <v>43275.291666666672</v>
      </c>
      <c r="C20" t="s">
        <v>673</v>
      </c>
      <c r="D20" t="s">
        <v>1376</v>
      </c>
      <c r="E20" t="s">
        <v>1316</v>
      </c>
      <c r="F20">
        <v>49000</v>
      </c>
      <c r="G20" t="s">
        <v>674</v>
      </c>
      <c r="H20" t="s">
        <v>1367</v>
      </c>
    </row>
    <row r="21" spans="1:8" x14ac:dyDescent="0.35">
      <c r="A21" s="7" t="str">
        <f t="shared" si="1"/>
        <v>Eric J. Zackrison</v>
      </c>
      <c r="B21" s="1">
        <v>43272.291666666672</v>
      </c>
      <c r="C21" t="s">
        <v>137</v>
      </c>
      <c r="D21" t="s">
        <v>1376</v>
      </c>
      <c r="E21" t="s">
        <v>1316</v>
      </c>
      <c r="F21">
        <v>21100</v>
      </c>
      <c r="G21" t="s">
        <v>138</v>
      </c>
      <c r="H21" t="s">
        <v>1367</v>
      </c>
    </row>
    <row r="22" spans="1:8" x14ac:dyDescent="0.35">
      <c r="A22" s="7" t="str">
        <f t="shared" si="1"/>
        <v>Eric J. Zackrison</v>
      </c>
      <c r="B22" s="1">
        <v>43272.291666666672</v>
      </c>
      <c r="C22" t="s">
        <v>137</v>
      </c>
      <c r="D22" t="s">
        <v>1317</v>
      </c>
      <c r="E22" t="s">
        <v>1316</v>
      </c>
      <c r="F22">
        <v>12000</v>
      </c>
      <c r="G22" t="s">
        <v>138</v>
      </c>
      <c r="H22" t="s">
        <v>1367</v>
      </c>
    </row>
    <row r="23" spans="1:8" x14ac:dyDescent="0.35">
      <c r="A23" s="7" t="str">
        <f t="shared" si="1"/>
        <v>Erica Bristol</v>
      </c>
      <c r="B23" s="1">
        <v>43256.291666666672</v>
      </c>
      <c r="C23" t="s">
        <v>225</v>
      </c>
      <c r="D23" t="s">
        <v>1315</v>
      </c>
      <c r="E23" t="s">
        <v>1316</v>
      </c>
      <c r="F23">
        <v>5500</v>
      </c>
      <c r="G23" t="s">
        <v>226</v>
      </c>
      <c r="H23" t="s">
        <v>919</v>
      </c>
    </row>
    <row r="24" spans="1:8" x14ac:dyDescent="0.35">
      <c r="A24" s="7" t="str">
        <f t="shared" si="1"/>
        <v>Gonzalo Fernandez</v>
      </c>
      <c r="B24" s="1">
        <v>43298.291666666672</v>
      </c>
      <c r="C24" t="s">
        <v>709</v>
      </c>
      <c r="D24" t="s">
        <v>1378</v>
      </c>
      <c r="E24" t="s">
        <v>1316</v>
      </c>
      <c r="F24">
        <v>1100000</v>
      </c>
      <c r="G24" t="s">
        <v>710</v>
      </c>
      <c r="H24" t="s">
        <v>848</v>
      </c>
    </row>
    <row r="25" spans="1:8" x14ac:dyDescent="0.35">
      <c r="A25" s="7" t="str">
        <f t="shared" si="1"/>
        <v>Gonzalo Fernandez</v>
      </c>
      <c r="B25" s="1">
        <v>43228.291666666672</v>
      </c>
      <c r="C25" t="s">
        <v>1323</v>
      </c>
      <c r="D25" t="s">
        <v>1388</v>
      </c>
      <c r="E25" t="s">
        <v>1316</v>
      </c>
      <c r="F25">
        <v>30000</v>
      </c>
      <c r="G25" t="s">
        <v>1324</v>
      </c>
      <c r="H25" t="s">
        <v>848</v>
      </c>
    </row>
    <row r="26" spans="1:8" x14ac:dyDescent="0.35">
      <c r="A26" s="7" t="str">
        <f t="shared" si="1"/>
        <v>Gonzalo Fernandez</v>
      </c>
      <c r="B26" s="1">
        <v>43197.291666666672</v>
      </c>
      <c r="C26" t="s">
        <v>609</v>
      </c>
      <c r="D26" t="s">
        <v>1388</v>
      </c>
      <c r="E26" t="s">
        <v>1316</v>
      </c>
      <c r="F26">
        <v>65000</v>
      </c>
      <c r="G26" t="s">
        <v>610</v>
      </c>
      <c r="H26" t="s">
        <v>848</v>
      </c>
    </row>
    <row r="27" spans="1:8" x14ac:dyDescent="0.35">
      <c r="A27" s="7" t="str">
        <f t="shared" si="1"/>
        <v>Gonzalo Fernandez</v>
      </c>
      <c r="B27" s="1">
        <v>43182.291666666672</v>
      </c>
      <c r="C27" t="s">
        <v>33</v>
      </c>
      <c r="D27" t="s">
        <v>1388</v>
      </c>
      <c r="E27" t="s">
        <v>1316</v>
      </c>
      <c r="F27">
        <v>75000</v>
      </c>
      <c r="G27" t="s">
        <v>34</v>
      </c>
      <c r="H27" t="s">
        <v>848</v>
      </c>
    </row>
    <row r="28" spans="1:8" x14ac:dyDescent="0.35">
      <c r="A28" s="7" t="str">
        <f t="shared" si="1"/>
        <v>Gonzalo Fernandez</v>
      </c>
      <c r="B28" s="1">
        <v>43182.291666666672</v>
      </c>
      <c r="C28" t="s">
        <v>637</v>
      </c>
      <c r="D28" t="s">
        <v>1388</v>
      </c>
      <c r="E28" t="s">
        <v>1316</v>
      </c>
      <c r="F28">
        <v>150000</v>
      </c>
      <c r="G28" t="s">
        <v>638</v>
      </c>
      <c r="H28" t="s">
        <v>848</v>
      </c>
    </row>
    <row r="29" spans="1:8" x14ac:dyDescent="0.35">
      <c r="A29" s="7" t="str">
        <f t="shared" si="1"/>
        <v>Karen Scuncio</v>
      </c>
      <c r="B29" s="1">
        <v>43238.291666666672</v>
      </c>
      <c r="C29" t="s">
        <v>607</v>
      </c>
      <c r="D29" t="s">
        <v>1315</v>
      </c>
      <c r="E29" t="s">
        <v>1316</v>
      </c>
      <c r="F29">
        <v>50000</v>
      </c>
      <c r="G29" t="s">
        <v>608</v>
      </c>
      <c r="H29" t="s">
        <v>804</v>
      </c>
    </row>
    <row r="30" spans="1:8" x14ac:dyDescent="0.35">
      <c r="A30" s="7" t="str">
        <f t="shared" si="1"/>
        <v>Karen Scuncio</v>
      </c>
      <c r="B30" s="1">
        <v>43238.291666666672</v>
      </c>
      <c r="C30" t="s">
        <v>607</v>
      </c>
      <c r="D30" t="s">
        <v>1318</v>
      </c>
      <c r="E30" t="s">
        <v>1316</v>
      </c>
      <c r="F30">
        <v>3000</v>
      </c>
      <c r="G30" t="s">
        <v>608</v>
      </c>
      <c r="H30" t="s">
        <v>804</v>
      </c>
    </row>
    <row r="31" spans="1:8" x14ac:dyDescent="0.35">
      <c r="A31" s="7" t="str">
        <f t="shared" si="1"/>
        <v>Karen Scuncio</v>
      </c>
      <c r="B31" s="1">
        <v>43166.333333333328</v>
      </c>
      <c r="C31" t="s">
        <v>733</v>
      </c>
      <c r="D31" t="s">
        <v>1320</v>
      </c>
      <c r="E31" t="s">
        <v>1316</v>
      </c>
      <c r="F31">
        <v>25000000</v>
      </c>
      <c r="G31" t="s">
        <v>734</v>
      </c>
      <c r="H31" s="9" t="s">
        <v>804</v>
      </c>
    </row>
    <row r="32" spans="1:8" x14ac:dyDescent="0.35">
      <c r="A32" s="7" t="str">
        <f t="shared" si="1"/>
        <v>Marvin Boateng</v>
      </c>
      <c r="B32" s="1">
        <v>43228.291666666672</v>
      </c>
      <c r="C32" t="s">
        <v>565</v>
      </c>
      <c r="D32" t="s">
        <v>1389</v>
      </c>
      <c r="E32" t="s">
        <v>1316</v>
      </c>
      <c r="F32">
        <v>179000</v>
      </c>
      <c r="G32" t="s">
        <v>567</v>
      </c>
      <c r="H32" t="s">
        <v>921</v>
      </c>
    </row>
    <row r="33" spans="1:8" x14ac:dyDescent="0.35">
      <c r="A33" s="7" t="str">
        <f t="shared" si="1"/>
        <v>Marvin Boateng</v>
      </c>
      <c r="B33" s="1">
        <v>43216.291666666672</v>
      </c>
      <c r="C33" t="s">
        <v>487</v>
      </c>
      <c r="D33" t="s">
        <v>1388</v>
      </c>
      <c r="E33" t="s">
        <v>1316</v>
      </c>
      <c r="F33">
        <v>225000</v>
      </c>
      <c r="G33" t="s">
        <v>488</v>
      </c>
      <c r="H33" t="s">
        <v>921</v>
      </c>
    </row>
    <row r="34" spans="1:8" x14ac:dyDescent="0.35">
      <c r="A34" s="7" t="str">
        <f t="shared" si="1"/>
        <v>Michael Kauffman</v>
      </c>
      <c r="B34" s="1">
        <v>43159.333333333328</v>
      </c>
      <c r="C34" t="s">
        <v>719</v>
      </c>
      <c r="D34" t="s">
        <v>1376</v>
      </c>
      <c r="E34" t="s">
        <v>1316</v>
      </c>
      <c r="F34">
        <v>6500</v>
      </c>
      <c r="G34" t="s">
        <v>720</v>
      </c>
      <c r="H34" t="s">
        <v>882</v>
      </c>
    </row>
    <row r="35" spans="1:8" x14ac:dyDescent="0.35">
      <c r="A35" s="7" t="str">
        <f t="shared" si="1"/>
        <v>Ray Bowman</v>
      </c>
      <c r="B35" s="1">
        <v>43298.291666666672</v>
      </c>
      <c r="C35" t="s">
        <v>1374</v>
      </c>
      <c r="D35" t="s">
        <v>1315</v>
      </c>
      <c r="E35" t="s">
        <v>1316</v>
      </c>
      <c r="F35">
        <v>1000000</v>
      </c>
      <c r="G35" t="s">
        <v>1375</v>
      </c>
      <c r="H35" t="s">
        <v>912</v>
      </c>
    </row>
    <row r="36" spans="1:8" x14ac:dyDescent="0.35">
      <c r="A36" s="7" t="str">
        <f t="shared" si="1"/>
        <v>Ray Bowman</v>
      </c>
      <c r="B36" s="1">
        <v>43298.291666666672</v>
      </c>
      <c r="C36" t="s">
        <v>383</v>
      </c>
      <c r="D36" t="s">
        <v>1315</v>
      </c>
      <c r="E36" t="s">
        <v>1316</v>
      </c>
      <c r="F36">
        <v>205000</v>
      </c>
      <c r="G36" t="s">
        <v>384</v>
      </c>
      <c r="H36" t="s">
        <v>912</v>
      </c>
    </row>
    <row r="37" spans="1:8" x14ac:dyDescent="0.35">
      <c r="A37" s="7" t="str">
        <f t="shared" si="1"/>
        <v>Ray Bowman</v>
      </c>
      <c r="B37" s="1">
        <v>43298.291666666672</v>
      </c>
      <c r="C37" t="s">
        <v>599</v>
      </c>
      <c r="D37" t="s">
        <v>1315</v>
      </c>
      <c r="E37" t="s">
        <v>1316</v>
      </c>
      <c r="F37">
        <v>15000</v>
      </c>
      <c r="G37" t="s">
        <v>600</v>
      </c>
      <c r="H37" t="s">
        <v>912</v>
      </c>
    </row>
    <row r="38" spans="1:8" x14ac:dyDescent="0.35">
      <c r="A38" s="7" t="str">
        <f t="shared" si="1"/>
        <v>Ray Bowman</v>
      </c>
      <c r="B38" s="1">
        <v>43298.291666666672</v>
      </c>
      <c r="C38" t="s">
        <v>335</v>
      </c>
      <c r="D38" t="s">
        <v>1376</v>
      </c>
      <c r="E38" t="s">
        <v>1316</v>
      </c>
      <c r="F38">
        <v>10000</v>
      </c>
      <c r="G38" t="s">
        <v>336</v>
      </c>
      <c r="H38" t="s">
        <v>912</v>
      </c>
    </row>
    <row r="39" spans="1:8" x14ac:dyDescent="0.35">
      <c r="A39" s="7" t="str">
        <f t="shared" si="1"/>
        <v>Ray Bowman</v>
      </c>
      <c r="B39" s="1">
        <v>43230.291666666672</v>
      </c>
      <c r="C39" t="s">
        <v>559</v>
      </c>
      <c r="D39" t="s">
        <v>1319</v>
      </c>
      <c r="E39" t="s">
        <v>1316</v>
      </c>
      <c r="F39">
        <v>12000000</v>
      </c>
      <c r="G39" t="s">
        <v>560</v>
      </c>
      <c r="H39" t="s">
        <v>912</v>
      </c>
    </row>
    <row r="40" spans="1:8" x14ac:dyDescent="0.35">
      <c r="A40" s="7" t="str">
        <f t="shared" si="1"/>
        <v>Ray Bowman</v>
      </c>
      <c r="B40" s="1">
        <v>43182.291666666672</v>
      </c>
      <c r="C40" t="s">
        <v>1392</v>
      </c>
      <c r="D40" t="s">
        <v>1388</v>
      </c>
      <c r="E40" t="s">
        <v>1316</v>
      </c>
      <c r="F40">
        <v>100000</v>
      </c>
      <c r="G40" t="s">
        <v>1393</v>
      </c>
      <c r="H40" t="s">
        <v>912</v>
      </c>
    </row>
    <row r="41" spans="1:8" x14ac:dyDescent="0.35">
      <c r="A41" s="7" t="str">
        <f t="shared" si="1"/>
        <v>Ray Bowman</v>
      </c>
      <c r="B41" s="1">
        <v>43182.291666666672</v>
      </c>
      <c r="C41" t="s">
        <v>273</v>
      </c>
      <c r="D41" t="s">
        <v>1388</v>
      </c>
      <c r="E41" t="s">
        <v>1316</v>
      </c>
      <c r="F41">
        <v>150000</v>
      </c>
      <c r="G41" t="s">
        <v>274</v>
      </c>
      <c r="H41" t="s">
        <v>912</v>
      </c>
    </row>
    <row r="42" spans="1:8" x14ac:dyDescent="0.35">
      <c r="A42" s="7" t="str">
        <f t="shared" si="1"/>
        <v>Rose Obetz</v>
      </c>
      <c r="B42" s="1">
        <v>43277.291666666672</v>
      </c>
      <c r="C42" t="s">
        <v>1386</v>
      </c>
      <c r="D42" t="s">
        <v>1317</v>
      </c>
      <c r="E42" t="s">
        <v>1316</v>
      </c>
      <c r="F42">
        <v>645000</v>
      </c>
      <c r="G42" t="s">
        <v>87</v>
      </c>
      <c r="H42" t="s">
        <v>874</v>
      </c>
    </row>
    <row r="43" spans="1:8" x14ac:dyDescent="0.35">
      <c r="A43" s="7" t="str">
        <f t="shared" si="1"/>
        <v>Sylvia Martini</v>
      </c>
      <c r="B43" s="1">
        <v>43278.291666666672</v>
      </c>
      <c r="C43" t="s">
        <v>1385</v>
      </c>
      <c r="D43" t="s">
        <v>1315</v>
      </c>
      <c r="E43" t="s">
        <v>1316</v>
      </c>
      <c r="F43">
        <v>15000</v>
      </c>
      <c r="G43" t="s">
        <v>576</v>
      </c>
      <c r="H43" t="s">
        <v>822</v>
      </c>
    </row>
    <row r="44" spans="1:8" x14ac:dyDescent="0.35">
      <c r="A44" s="7" t="str">
        <f t="shared" si="1"/>
        <v>Sylvia Martini</v>
      </c>
      <c r="B44" s="1">
        <v>43271.291666666672</v>
      </c>
      <c r="C44" t="s">
        <v>139</v>
      </c>
      <c r="D44" t="s">
        <v>1388</v>
      </c>
      <c r="E44" t="s">
        <v>1316</v>
      </c>
      <c r="F44">
        <v>20000</v>
      </c>
      <c r="G44" t="s">
        <v>140</v>
      </c>
      <c r="H44" t="s">
        <v>822</v>
      </c>
    </row>
    <row r="45" spans="1:8" x14ac:dyDescent="0.35">
      <c r="A45" s="7" t="str">
        <f t="shared" si="1"/>
        <v>Sylvia Martini</v>
      </c>
      <c r="B45" s="1">
        <v>43231.291666666672</v>
      </c>
      <c r="C45" t="s">
        <v>557</v>
      </c>
      <c r="D45" t="s">
        <v>1315</v>
      </c>
      <c r="E45" t="s">
        <v>1316</v>
      </c>
      <c r="F45">
        <v>400</v>
      </c>
      <c r="G45" t="s">
        <v>558</v>
      </c>
      <c r="H45" t="s">
        <v>822</v>
      </c>
    </row>
    <row r="46" spans="1:8" x14ac:dyDescent="0.35">
      <c r="A46" s="7" t="str">
        <f t="shared" si="1"/>
        <v>Sylvia Martini</v>
      </c>
      <c r="B46" s="1">
        <v>43156.333333333328</v>
      </c>
      <c r="C46" t="s">
        <v>172</v>
      </c>
      <c r="D46" t="s">
        <v>1315</v>
      </c>
      <c r="E46" t="s">
        <v>1316</v>
      </c>
      <c r="F46">
        <v>5000</v>
      </c>
      <c r="G46" t="s">
        <v>174</v>
      </c>
      <c r="H46" t="s">
        <v>822</v>
      </c>
    </row>
    <row r="47" spans="1:8" x14ac:dyDescent="0.35">
      <c r="A47" s="7" t="str">
        <f t="shared" si="1"/>
        <v>Sylvia Martini</v>
      </c>
      <c r="B47" s="1">
        <v>43151.333333333328</v>
      </c>
      <c r="C47" t="s">
        <v>172</v>
      </c>
      <c r="D47" t="s">
        <v>1315</v>
      </c>
      <c r="E47" t="s">
        <v>1316</v>
      </c>
      <c r="F47">
        <v>8300</v>
      </c>
      <c r="G47" t="s">
        <v>174</v>
      </c>
      <c r="H47" t="s">
        <v>822</v>
      </c>
    </row>
    <row r="48" spans="1:8" x14ac:dyDescent="0.35">
      <c r="A48" s="7">
        <f t="shared" si="1"/>
        <v>0</v>
      </c>
    </row>
    <row r="49" spans="1:1" x14ac:dyDescent="0.35">
      <c r="A49" s="7">
        <f t="shared" si="1"/>
        <v>0</v>
      </c>
    </row>
    <row r="50" spans="1:1" x14ac:dyDescent="0.35">
      <c r="A50" s="7">
        <f t="shared" si="1"/>
        <v>0</v>
      </c>
    </row>
    <row r="51" spans="1:1" x14ac:dyDescent="0.35">
      <c r="A51" s="7">
        <f t="shared" si="1"/>
        <v>0</v>
      </c>
    </row>
    <row r="52" spans="1:1" x14ac:dyDescent="0.35">
      <c r="A52" s="7">
        <f t="shared" si="1"/>
        <v>0</v>
      </c>
    </row>
    <row r="53" spans="1:1" x14ac:dyDescent="0.35">
      <c r="A53" s="7">
        <f t="shared" si="1"/>
        <v>0</v>
      </c>
    </row>
    <row r="54" spans="1:1" x14ac:dyDescent="0.35">
      <c r="A54" s="7">
        <f t="shared" si="1"/>
        <v>0</v>
      </c>
    </row>
    <row r="55" spans="1:1" x14ac:dyDescent="0.35">
      <c r="A55" s="7">
        <f t="shared" si="1"/>
        <v>0</v>
      </c>
    </row>
    <row r="56" spans="1:1" x14ac:dyDescent="0.35">
      <c r="A56" s="7">
        <f t="shared" si="1"/>
        <v>0</v>
      </c>
    </row>
    <row r="57" spans="1:1" x14ac:dyDescent="0.35">
      <c r="A57" s="7">
        <f t="shared" si="1"/>
        <v>0</v>
      </c>
    </row>
    <row r="58" spans="1:1" x14ac:dyDescent="0.35">
      <c r="A58" s="7">
        <f t="shared" si="1"/>
        <v>0</v>
      </c>
    </row>
    <row r="59" spans="1:1" x14ac:dyDescent="0.35">
      <c r="A59" s="7">
        <f t="shared" si="1"/>
        <v>0</v>
      </c>
    </row>
    <row r="60" spans="1:1" x14ac:dyDescent="0.35">
      <c r="A60" s="7">
        <f t="shared" si="1"/>
        <v>0</v>
      </c>
    </row>
    <row r="61" spans="1:1" x14ac:dyDescent="0.35">
      <c r="A61" s="7">
        <f t="shared" si="1"/>
        <v>0</v>
      </c>
    </row>
    <row r="62" spans="1:1" x14ac:dyDescent="0.35">
      <c r="A62" s="7">
        <f t="shared" si="1"/>
        <v>0</v>
      </c>
    </row>
    <row r="63" spans="1:1" x14ac:dyDescent="0.35">
      <c r="A63" s="7">
        <f t="shared" si="1"/>
        <v>0</v>
      </c>
    </row>
    <row r="64" spans="1:1" x14ac:dyDescent="0.35">
      <c r="A64" s="7">
        <f t="shared" si="1"/>
        <v>0</v>
      </c>
    </row>
    <row r="65" spans="1:1" x14ac:dyDescent="0.35">
      <c r="A65" s="7">
        <f t="shared" si="1"/>
        <v>0</v>
      </c>
    </row>
    <row r="66" spans="1:1" x14ac:dyDescent="0.35">
      <c r="A66" s="7">
        <f t="shared" si="1"/>
        <v>0</v>
      </c>
    </row>
    <row r="67" spans="1:1" x14ac:dyDescent="0.35">
      <c r="A67" s="7">
        <f t="shared" si="1"/>
        <v>0</v>
      </c>
    </row>
    <row r="68" spans="1:1" x14ac:dyDescent="0.35">
      <c r="A68" s="7">
        <f t="shared" si="1"/>
        <v>0</v>
      </c>
    </row>
    <row r="69" spans="1:1" x14ac:dyDescent="0.35">
      <c r="A69" s="7">
        <f t="shared" si="1"/>
        <v>0</v>
      </c>
    </row>
    <row r="70" spans="1:1" x14ac:dyDescent="0.35">
      <c r="A70" s="7">
        <f t="shared" si="1"/>
        <v>0</v>
      </c>
    </row>
    <row r="71" spans="1:1" x14ac:dyDescent="0.35">
      <c r="A71" s="7">
        <f t="shared" si="1"/>
        <v>0</v>
      </c>
    </row>
    <row r="72" spans="1:1" x14ac:dyDescent="0.35">
      <c r="A72" s="7">
        <f t="shared" ref="A72:A135" si="2">H72</f>
        <v>0</v>
      </c>
    </row>
    <row r="73" spans="1:1" x14ac:dyDescent="0.35">
      <c r="A73" s="7">
        <f t="shared" si="2"/>
        <v>0</v>
      </c>
    </row>
    <row r="74" spans="1:1" x14ac:dyDescent="0.35">
      <c r="A74" s="7">
        <f t="shared" si="2"/>
        <v>0</v>
      </c>
    </row>
    <row r="75" spans="1:1" x14ac:dyDescent="0.35">
      <c r="A75" s="7">
        <f t="shared" si="2"/>
        <v>0</v>
      </c>
    </row>
    <row r="76" spans="1:1" x14ac:dyDescent="0.35">
      <c r="A76" s="7">
        <f t="shared" si="2"/>
        <v>0</v>
      </c>
    </row>
    <row r="77" spans="1:1" x14ac:dyDescent="0.35">
      <c r="A77" s="7">
        <f t="shared" si="2"/>
        <v>0</v>
      </c>
    </row>
    <row r="78" spans="1:1" x14ac:dyDescent="0.35">
      <c r="A78" s="7">
        <f t="shared" si="2"/>
        <v>0</v>
      </c>
    </row>
    <row r="79" spans="1:1" x14ac:dyDescent="0.35">
      <c r="A79" s="7">
        <f t="shared" si="2"/>
        <v>0</v>
      </c>
    </row>
    <row r="80" spans="1:1" x14ac:dyDescent="0.35">
      <c r="A80" s="7">
        <f t="shared" si="2"/>
        <v>0</v>
      </c>
    </row>
    <row r="81" spans="1:1" x14ac:dyDescent="0.35">
      <c r="A81" s="7">
        <f t="shared" si="2"/>
        <v>0</v>
      </c>
    </row>
    <row r="82" spans="1:1" x14ac:dyDescent="0.35">
      <c r="A82" s="7">
        <f t="shared" si="2"/>
        <v>0</v>
      </c>
    </row>
    <row r="83" spans="1:1" x14ac:dyDescent="0.35">
      <c r="A83" s="7">
        <f t="shared" si="2"/>
        <v>0</v>
      </c>
    </row>
    <row r="84" spans="1:1" x14ac:dyDescent="0.35">
      <c r="A84" s="7">
        <f t="shared" si="2"/>
        <v>0</v>
      </c>
    </row>
    <row r="85" spans="1:1" x14ac:dyDescent="0.35">
      <c r="A85" s="7">
        <f t="shared" si="2"/>
        <v>0</v>
      </c>
    </row>
    <row r="86" spans="1:1" x14ac:dyDescent="0.35">
      <c r="A86" s="7">
        <f t="shared" si="2"/>
        <v>0</v>
      </c>
    </row>
    <row r="87" spans="1:1" x14ac:dyDescent="0.35">
      <c r="A87" s="7">
        <f t="shared" si="2"/>
        <v>0</v>
      </c>
    </row>
    <row r="88" spans="1:1" x14ac:dyDescent="0.35">
      <c r="A88" s="7">
        <f t="shared" si="2"/>
        <v>0</v>
      </c>
    </row>
    <row r="89" spans="1:1" x14ac:dyDescent="0.35">
      <c r="A89" s="7">
        <f t="shared" si="2"/>
        <v>0</v>
      </c>
    </row>
    <row r="90" spans="1:1" x14ac:dyDescent="0.35">
      <c r="A90" s="7">
        <f t="shared" si="2"/>
        <v>0</v>
      </c>
    </row>
    <row r="91" spans="1:1" x14ac:dyDescent="0.35">
      <c r="A91" s="7">
        <f t="shared" si="2"/>
        <v>0</v>
      </c>
    </row>
    <row r="92" spans="1:1" x14ac:dyDescent="0.35">
      <c r="A92" s="7">
        <f t="shared" si="2"/>
        <v>0</v>
      </c>
    </row>
    <row r="93" spans="1:1" x14ac:dyDescent="0.35">
      <c r="A93" s="7">
        <f t="shared" si="2"/>
        <v>0</v>
      </c>
    </row>
    <row r="94" spans="1:1" x14ac:dyDescent="0.35">
      <c r="A94" s="7">
        <f t="shared" si="2"/>
        <v>0</v>
      </c>
    </row>
    <row r="95" spans="1:1" x14ac:dyDescent="0.35">
      <c r="A95" s="7">
        <f t="shared" si="2"/>
        <v>0</v>
      </c>
    </row>
    <row r="96" spans="1:1" x14ac:dyDescent="0.35">
      <c r="A96" s="7">
        <f t="shared" si="2"/>
        <v>0</v>
      </c>
    </row>
    <row r="97" spans="1:1" x14ac:dyDescent="0.35">
      <c r="A97" s="7">
        <f t="shared" si="2"/>
        <v>0</v>
      </c>
    </row>
    <row r="98" spans="1:1" x14ac:dyDescent="0.35">
      <c r="A98" s="7">
        <f t="shared" si="2"/>
        <v>0</v>
      </c>
    </row>
    <row r="99" spans="1:1" x14ac:dyDescent="0.35">
      <c r="A99" s="7">
        <f t="shared" si="2"/>
        <v>0</v>
      </c>
    </row>
    <row r="100" spans="1:1" x14ac:dyDescent="0.35">
      <c r="A100" s="7">
        <f t="shared" si="2"/>
        <v>0</v>
      </c>
    </row>
    <row r="101" spans="1:1" x14ac:dyDescent="0.35">
      <c r="A101" s="7">
        <f t="shared" si="2"/>
        <v>0</v>
      </c>
    </row>
    <row r="102" spans="1:1" x14ac:dyDescent="0.35">
      <c r="A102" s="7">
        <f t="shared" si="2"/>
        <v>0</v>
      </c>
    </row>
    <row r="103" spans="1:1" x14ac:dyDescent="0.35">
      <c r="A103" s="7">
        <f t="shared" si="2"/>
        <v>0</v>
      </c>
    </row>
    <row r="104" spans="1:1" x14ac:dyDescent="0.35">
      <c r="A104" s="7">
        <f t="shared" si="2"/>
        <v>0</v>
      </c>
    </row>
    <row r="105" spans="1:1" x14ac:dyDescent="0.35">
      <c r="A105" s="7">
        <f t="shared" si="2"/>
        <v>0</v>
      </c>
    </row>
    <row r="106" spans="1:1" x14ac:dyDescent="0.35">
      <c r="A106" s="7">
        <f t="shared" si="2"/>
        <v>0</v>
      </c>
    </row>
    <row r="107" spans="1:1" x14ac:dyDescent="0.35">
      <c r="A107" s="7">
        <f t="shared" si="2"/>
        <v>0</v>
      </c>
    </row>
    <row r="108" spans="1:1" x14ac:dyDescent="0.35">
      <c r="A108" s="7">
        <f t="shared" si="2"/>
        <v>0</v>
      </c>
    </row>
    <row r="109" spans="1:1" x14ac:dyDescent="0.35">
      <c r="A109" s="7">
        <f t="shared" si="2"/>
        <v>0</v>
      </c>
    </row>
    <row r="110" spans="1:1" x14ac:dyDescent="0.35">
      <c r="A110" s="7">
        <f t="shared" si="2"/>
        <v>0</v>
      </c>
    </row>
    <row r="111" spans="1:1" x14ac:dyDescent="0.35">
      <c r="A111" s="7">
        <f t="shared" si="2"/>
        <v>0</v>
      </c>
    </row>
    <row r="112" spans="1:1" x14ac:dyDescent="0.35">
      <c r="A112" s="7">
        <f t="shared" si="2"/>
        <v>0</v>
      </c>
    </row>
    <row r="113" spans="1:1" x14ac:dyDescent="0.35">
      <c r="A113" s="7">
        <f t="shared" si="2"/>
        <v>0</v>
      </c>
    </row>
    <row r="114" spans="1:1" x14ac:dyDescent="0.35">
      <c r="A114" s="7">
        <f t="shared" si="2"/>
        <v>0</v>
      </c>
    </row>
    <row r="115" spans="1:1" x14ac:dyDescent="0.35">
      <c r="A115" s="7">
        <f t="shared" si="2"/>
        <v>0</v>
      </c>
    </row>
    <row r="116" spans="1:1" x14ac:dyDescent="0.35">
      <c r="A116" s="7">
        <f t="shared" si="2"/>
        <v>0</v>
      </c>
    </row>
    <row r="117" spans="1:1" x14ac:dyDescent="0.35">
      <c r="A117" s="7">
        <f t="shared" si="2"/>
        <v>0</v>
      </c>
    </row>
    <row r="118" spans="1:1" x14ac:dyDescent="0.35">
      <c r="A118" s="7">
        <f t="shared" si="2"/>
        <v>0</v>
      </c>
    </row>
    <row r="119" spans="1:1" x14ac:dyDescent="0.35">
      <c r="A119" s="7">
        <f t="shared" si="2"/>
        <v>0</v>
      </c>
    </row>
    <row r="120" spans="1:1" x14ac:dyDescent="0.35">
      <c r="A120" s="7">
        <f t="shared" si="2"/>
        <v>0</v>
      </c>
    </row>
    <row r="121" spans="1:1" x14ac:dyDescent="0.35">
      <c r="A121" s="7">
        <f t="shared" si="2"/>
        <v>0</v>
      </c>
    </row>
    <row r="122" spans="1:1" x14ac:dyDescent="0.35">
      <c r="A122" s="7">
        <f t="shared" si="2"/>
        <v>0</v>
      </c>
    </row>
    <row r="123" spans="1:1" x14ac:dyDescent="0.35">
      <c r="A123" s="7">
        <f t="shared" si="2"/>
        <v>0</v>
      </c>
    </row>
    <row r="124" spans="1:1" x14ac:dyDescent="0.35">
      <c r="A124" s="7">
        <f t="shared" si="2"/>
        <v>0</v>
      </c>
    </row>
    <row r="125" spans="1:1" x14ac:dyDescent="0.35">
      <c r="A125" s="7">
        <f t="shared" si="2"/>
        <v>0</v>
      </c>
    </row>
    <row r="126" spans="1:1" x14ac:dyDescent="0.35">
      <c r="A126" s="7">
        <f t="shared" si="2"/>
        <v>0</v>
      </c>
    </row>
    <row r="127" spans="1:1" x14ac:dyDescent="0.35">
      <c r="A127" s="7">
        <f t="shared" si="2"/>
        <v>0</v>
      </c>
    </row>
    <row r="128" spans="1:1" x14ac:dyDescent="0.35">
      <c r="A128" s="7">
        <f t="shared" si="2"/>
        <v>0</v>
      </c>
    </row>
    <row r="129" spans="1:1" x14ac:dyDescent="0.35">
      <c r="A129" s="7">
        <f t="shared" si="2"/>
        <v>0</v>
      </c>
    </row>
    <row r="130" spans="1:1" x14ac:dyDescent="0.35">
      <c r="A130" s="7">
        <f t="shared" si="2"/>
        <v>0</v>
      </c>
    </row>
    <row r="131" spans="1:1" x14ac:dyDescent="0.35">
      <c r="A131" s="7">
        <f t="shared" si="2"/>
        <v>0</v>
      </c>
    </row>
    <row r="132" spans="1:1" x14ac:dyDescent="0.35">
      <c r="A132" s="7">
        <f t="shared" si="2"/>
        <v>0</v>
      </c>
    </row>
    <row r="133" spans="1:1" x14ac:dyDescent="0.35">
      <c r="A133" s="7">
        <f t="shared" si="2"/>
        <v>0</v>
      </c>
    </row>
    <row r="134" spans="1:1" x14ac:dyDescent="0.35">
      <c r="A134" s="7">
        <f t="shared" si="2"/>
        <v>0</v>
      </c>
    </row>
    <row r="135" spans="1:1" x14ac:dyDescent="0.35">
      <c r="A135" s="7">
        <f t="shared" si="2"/>
        <v>0</v>
      </c>
    </row>
    <row r="136" spans="1:1" x14ac:dyDescent="0.35">
      <c r="A136" s="7">
        <f t="shared" ref="A136:A199" si="3">H136</f>
        <v>0</v>
      </c>
    </row>
    <row r="137" spans="1:1" x14ac:dyDescent="0.35">
      <c r="A137" s="7">
        <f t="shared" si="3"/>
        <v>0</v>
      </c>
    </row>
    <row r="138" spans="1:1" x14ac:dyDescent="0.35">
      <c r="A138" s="7">
        <f t="shared" si="3"/>
        <v>0</v>
      </c>
    </row>
    <row r="139" spans="1:1" x14ac:dyDescent="0.35">
      <c r="A139" s="7">
        <f t="shared" si="3"/>
        <v>0</v>
      </c>
    </row>
    <row r="140" spans="1:1" x14ac:dyDescent="0.35">
      <c r="A140" s="7">
        <f t="shared" si="3"/>
        <v>0</v>
      </c>
    </row>
    <row r="141" spans="1:1" x14ac:dyDescent="0.35">
      <c r="A141" s="7">
        <f t="shared" si="3"/>
        <v>0</v>
      </c>
    </row>
    <row r="142" spans="1:1" x14ac:dyDescent="0.35">
      <c r="A142" s="7">
        <f t="shared" si="3"/>
        <v>0</v>
      </c>
    </row>
    <row r="143" spans="1:1" x14ac:dyDescent="0.35">
      <c r="A143" s="7">
        <f t="shared" si="3"/>
        <v>0</v>
      </c>
    </row>
    <row r="144" spans="1:1" x14ac:dyDescent="0.35">
      <c r="A144" s="7">
        <f t="shared" si="3"/>
        <v>0</v>
      </c>
    </row>
    <row r="145" spans="1:1" x14ac:dyDescent="0.35">
      <c r="A145" s="7">
        <f t="shared" si="3"/>
        <v>0</v>
      </c>
    </row>
    <row r="146" spans="1:1" x14ac:dyDescent="0.35">
      <c r="A146" s="7">
        <f t="shared" si="3"/>
        <v>0</v>
      </c>
    </row>
    <row r="147" spans="1:1" x14ac:dyDescent="0.35">
      <c r="A147" s="7">
        <f t="shared" si="3"/>
        <v>0</v>
      </c>
    </row>
    <row r="148" spans="1:1" x14ac:dyDescent="0.35">
      <c r="A148" s="7">
        <f t="shared" si="3"/>
        <v>0</v>
      </c>
    </row>
    <row r="149" spans="1:1" x14ac:dyDescent="0.35">
      <c r="A149" s="7">
        <f t="shared" si="3"/>
        <v>0</v>
      </c>
    </row>
    <row r="150" spans="1:1" x14ac:dyDescent="0.35">
      <c r="A150" s="7">
        <f t="shared" si="3"/>
        <v>0</v>
      </c>
    </row>
    <row r="151" spans="1:1" x14ac:dyDescent="0.35">
      <c r="A151" s="7">
        <f t="shared" si="3"/>
        <v>0</v>
      </c>
    </row>
    <row r="152" spans="1:1" x14ac:dyDescent="0.35">
      <c r="A152" s="7">
        <f t="shared" si="3"/>
        <v>0</v>
      </c>
    </row>
    <row r="153" spans="1:1" x14ac:dyDescent="0.35">
      <c r="A153" s="7">
        <f t="shared" si="3"/>
        <v>0</v>
      </c>
    </row>
    <row r="154" spans="1:1" x14ac:dyDescent="0.35">
      <c r="A154" s="7">
        <f t="shared" si="3"/>
        <v>0</v>
      </c>
    </row>
    <row r="155" spans="1:1" x14ac:dyDescent="0.35">
      <c r="A155" s="7">
        <f t="shared" si="3"/>
        <v>0</v>
      </c>
    </row>
    <row r="156" spans="1:1" x14ac:dyDescent="0.35">
      <c r="A156" s="7">
        <f t="shared" si="3"/>
        <v>0</v>
      </c>
    </row>
    <row r="157" spans="1:1" x14ac:dyDescent="0.35">
      <c r="A157" s="7">
        <f t="shared" si="3"/>
        <v>0</v>
      </c>
    </row>
    <row r="158" spans="1:1" x14ac:dyDescent="0.35">
      <c r="A158" s="7">
        <f t="shared" si="3"/>
        <v>0</v>
      </c>
    </row>
    <row r="159" spans="1:1" x14ac:dyDescent="0.35">
      <c r="A159" s="7">
        <f t="shared" si="3"/>
        <v>0</v>
      </c>
    </row>
    <row r="160" spans="1:1" x14ac:dyDescent="0.35">
      <c r="A160" s="7">
        <f t="shared" si="3"/>
        <v>0</v>
      </c>
    </row>
    <row r="161" spans="1:1" x14ac:dyDescent="0.35">
      <c r="A161" s="7">
        <f t="shared" si="3"/>
        <v>0</v>
      </c>
    </row>
    <row r="162" spans="1:1" x14ac:dyDescent="0.35">
      <c r="A162" s="7">
        <f t="shared" si="3"/>
        <v>0</v>
      </c>
    </row>
    <row r="163" spans="1:1" x14ac:dyDescent="0.35">
      <c r="A163" s="7">
        <f t="shared" si="3"/>
        <v>0</v>
      </c>
    </row>
    <row r="164" spans="1:1" x14ac:dyDescent="0.35">
      <c r="A164" s="7">
        <f t="shared" si="3"/>
        <v>0</v>
      </c>
    </row>
    <row r="165" spans="1:1" x14ac:dyDescent="0.35">
      <c r="A165" s="7">
        <f t="shared" si="3"/>
        <v>0</v>
      </c>
    </row>
    <row r="166" spans="1:1" x14ac:dyDescent="0.35">
      <c r="A166" s="7">
        <f t="shared" si="3"/>
        <v>0</v>
      </c>
    </row>
    <row r="167" spans="1:1" x14ac:dyDescent="0.35">
      <c r="A167" s="7">
        <f t="shared" si="3"/>
        <v>0</v>
      </c>
    </row>
    <row r="168" spans="1:1" x14ac:dyDescent="0.35">
      <c r="A168" s="7">
        <f t="shared" si="3"/>
        <v>0</v>
      </c>
    </row>
    <row r="169" spans="1:1" x14ac:dyDescent="0.35">
      <c r="A169" s="7">
        <f t="shared" si="3"/>
        <v>0</v>
      </c>
    </row>
    <row r="170" spans="1:1" x14ac:dyDescent="0.35">
      <c r="A170" s="7">
        <f t="shared" si="3"/>
        <v>0</v>
      </c>
    </row>
    <row r="171" spans="1:1" x14ac:dyDescent="0.35">
      <c r="A171" s="7">
        <f t="shared" si="3"/>
        <v>0</v>
      </c>
    </row>
    <row r="172" spans="1:1" x14ac:dyDescent="0.35">
      <c r="A172" s="7">
        <f t="shared" si="3"/>
        <v>0</v>
      </c>
    </row>
    <row r="173" spans="1:1" x14ac:dyDescent="0.35">
      <c r="A173" s="7">
        <f t="shared" si="3"/>
        <v>0</v>
      </c>
    </row>
    <row r="174" spans="1:1" x14ac:dyDescent="0.35">
      <c r="A174" s="7">
        <f t="shared" si="3"/>
        <v>0</v>
      </c>
    </row>
    <row r="175" spans="1:1" x14ac:dyDescent="0.35">
      <c r="A175" s="7">
        <f t="shared" si="3"/>
        <v>0</v>
      </c>
    </row>
    <row r="176" spans="1:1" x14ac:dyDescent="0.35">
      <c r="A176" s="7">
        <f t="shared" si="3"/>
        <v>0</v>
      </c>
    </row>
    <row r="177" spans="1:1" x14ac:dyDescent="0.35">
      <c r="A177" s="7">
        <f t="shared" si="3"/>
        <v>0</v>
      </c>
    </row>
    <row r="178" spans="1:1" x14ac:dyDescent="0.35">
      <c r="A178" s="7">
        <f t="shared" si="3"/>
        <v>0</v>
      </c>
    </row>
    <row r="179" spans="1:1" x14ac:dyDescent="0.35">
      <c r="A179" s="7">
        <f t="shared" si="3"/>
        <v>0</v>
      </c>
    </row>
    <row r="180" spans="1:1" x14ac:dyDescent="0.35">
      <c r="A180" s="7">
        <f t="shared" si="3"/>
        <v>0</v>
      </c>
    </row>
    <row r="181" spans="1:1" x14ac:dyDescent="0.35">
      <c r="A181" s="7">
        <f t="shared" si="3"/>
        <v>0</v>
      </c>
    </row>
    <row r="182" spans="1:1" x14ac:dyDescent="0.35">
      <c r="A182" s="7">
        <f t="shared" si="3"/>
        <v>0</v>
      </c>
    </row>
    <row r="183" spans="1:1" x14ac:dyDescent="0.35">
      <c r="A183" s="7">
        <f t="shared" si="3"/>
        <v>0</v>
      </c>
    </row>
    <row r="184" spans="1:1" x14ac:dyDescent="0.35">
      <c r="A184" s="7">
        <f t="shared" si="3"/>
        <v>0</v>
      </c>
    </row>
    <row r="185" spans="1:1" x14ac:dyDescent="0.35">
      <c r="A185" s="7">
        <f t="shared" si="3"/>
        <v>0</v>
      </c>
    </row>
    <row r="186" spans="1:1" x14ac:dyDescent="0.35">
      <c r="A186" s="7">
        <f t="shared" si="3"/>
        <v>0</v>
      </c>
    </row>
    <row r="187" spans="1:1" x14ac:dyDescent="0.35">
      <c r="A187" s="7">
        <f t="shared" si="3"/>
        <v>0</v>
      </c>
    </row>
    <row r="188" spans="1:1" x14ac:dyDescent="0.35">
      <c r="A188" s="7">
        <f t="shared" si="3"/>
        <v>0</v>
      </c>
    </row>
    <row r="189" spans="1:1" x14ac:dyDescent="0.35">
      <c r="A189" s="7">
        <f t="shared" si="3"/>
        <v>0</v>
      </c>
    </row>
    <row r="190" spans="1:1" x14ac:dyDescent="0.35">
      <c r="A190" s="7">
        <f t="shared" si="3"/>
        <v>0</v>
      </c>
    </row>
    <row r="191" spans="1:1" x14ac:dyDescent="0.35">
      <c r="A191" s="7">
        <f t="shared" si="3"/>
        <v>0</v>
      </c>
    </row>
    <row r="192" spans="1:1" x14ac:dyDescent="0.35">
      <c r="A192" s="7">
        <f t="shared" si="3"/>
        <v>0</v>
      </c>
    </row>
    <row r="193" spans="1:1" x14ac:dyDescent="0.35">
      <c r="A193" s="7">
        <f t="shared" si="3"/>
        <v>0</v>
      </c>
    </row>
    <row r="194" spans="1:1" x14ac:dyDescent="0.35">
      <c r="A194" s="7">
        <f t="shared" si="3"/>
        <v>0</v>
      </c>
    </row>
    <row r="195" spans="1:1" x14ac:dyDescent="0.35">
      <c r="A195" s="7">
        <f t="shared" si="3"/>
        <v>0</v>
      </c>
    </row>
    <row r="196" spans="1:1" x14ac:dyDescent="0.35">
      <c r="A196" s="7">
        <f t="shared" si="3"/>
        <v>0</v>
      </c>
    </row>
    <row r="197" spans="1:1" x14ac:dyDescent="0.35">
      <c r="A197" s="7">
        <f t="shared" si="3"/>
        <v>0</v>
      </c>
    </row>
    <row r="198" spans="1:1" x14ac:dyDescent="0.35">
      <c r="A198" s="7">
        <f t="shared" si="3"/>
        <v>0</v>
      </c>
    </row>
    <row r="199" spans="1:1" x14ac:dyDescent="0.35">
      <c r="A199" s="7">
        <f t="shared" si="3"/>
        <v>0</v>
      </c>
    </row>
    <row r="200" spans="1:1" x14ac:dyDescent="0.35">
      <c r="A200" s="7">
        <f t="shared" ref="A200:A263" si="4">H200</f>
        <v>0</v>
      </c>
    </row>
    <row r="201" spans="1:1" x14ac:dyDescent="0.35">
      <c r="A201" s="7">
        <f t="shared" si="4"/>
        <v>0</v>
      </c>
    </row>
    <row r="202" spans="1:1" x14ac:dyDescent="0.35">
      <c r="A202" s="7">
        <f t="shared" si="4"/>
        <v>0</v>
      </c>
    </row>
    <row r="203" spans="1:1" x14ac:dyDescent="0.35">
      <c r="A203" s="7">
        <f t="shared" si="4"/>
        <v>0</v>
      </c>
    </row>
    <row r="204" spans="1:1" x14ac:dyDescent="0.35">
      <c r="A204" s="7">
        <f t="shared" si="4"/>
        <v>0</v>
      </c>
    </row>
    <row r="205" spans="1:1" x14ac:dyDescent="0.35">
      <c r="A205" s="7">
        <f t="shared" si="4"/>
        <v>0</v>
      </c>
    </row>
    <row r="206" spans="1:1" x14ac:dyDescent="0.35">
      <c r="A206" s="7">
        <f t="shared" si="4"/>
        <v>0</v>
      </c>
    </row>
    <row r="207" spans="1:1" x14ac:dyDescent="0.35">
      <c r="A207" s="7">
        <f t="shared" si="4"/>
        <v>0</v>
      </c>
    </row>
    <row r="208" spans="1:1" x14ac:dyDescent="0.35">
      <c r="A208" s="7">
        <f t="shared" si="4"/>
        <v>0</v>
      </c>
    </row>
    <row r="209" spans="1:1" x14ac:dyDescent="0.35">
      <c r="A209" s="7">
        <f t="shared" si="4"/>
        <v>0</v>
      </c>
    </row>
    <row r="210" spans="1:1" x14ac:dyDescent="0.35">
      <c r="A210" s="7">
        <f t="shared" si="4"/>
        <v>0</v>
      </c>
    </row>
    <row r="211" spans="1:1" x14ac:dyDescent="0.35">
      <c r="A211" s="7">
        <f t="shared" si="4"/>
        <v>0</v>
      </c>
    </row>
    <row r="212" spans="1:1" x14ac:dyDescent="0.35">
      <c r="A212" s="7">
        <f t="shared" si="4"/>
        <v>0</v>
      </c>
    </row>
    <row r="213" spans="1:1" x14ac:dyDescent="0.35">
      <c r="A213" s="7">
        <f t="shared" si="4"/>
        <v>0</v>
      </c>
    </row>
    <row r="214" spans="1:1" x14ac:dyDescent="0.35">
      <c r="A214" s="7">
        <f t="shared" si="4"/>
        <v>0</v>
      </c>
    </row>
    <row r="215" spans="1:1" x14ac:dyDescent="0.35">
      <c r="A215" s="7">
        <f t="shared" si="4"/>
        <v>0</v>
      </c>
    </row>
    <row r="216" spans="1:1" x14ac:dyDescent="0.35">
      <c r="A216" s="7">
        <f t="shared" si="4"/>
        <v>0</v>
      </c>
    </row>
    <row r="217" spans="1:1" x14ac:dyDescent="0.35">
      <c r="A217" s="7">
        <f t="shared" si="4"/>
        <v>0</v>
      </c>
    </row>
    <row r="218" spans="1:1" x14ac:dyDescent="0.35">
      <c r="A218" s="7">
        <f t="shared" si="4"/>
        <v>0</v>
      </c>
    </row>
    <row r="219" spans="1:1" x14ac:dyDescent="0.35">
      <c r="A219" s="7">
        <f t="shared" si="4"/>
        <v>0</v>
      </c>
    </row>
    <row r="220" spans="1:1" x14ac:dyDescent="0.35">
      <c r="A220" s="7">
        <f t="shared" si="4"/>
        <v>0</v>
      </c>
    </row>
    <row r="221" spans="1:1" x14ac:dyDescent="0.35">
      <c r="A221" s="7">
        <f t="shared" si="4"/>
        <v>0</v>
      </c>
    </row>
    <row r="222" spans="1:1" x14ac:dyDescent="0.35">
      <c r="A222" s="7">
        <f t="shared" si="4"/>
        <v>0</v>
      </c>
    </row>
    <row r="223" spans="1:1" x14ac:dyDescent="0.35">
      <c r="A223" s="7">
        <f t="shared" si="4"/>
        <v>0</v>
      </c>
    </row>
    <row r="224" spans="1:1" x14ac:dyDescent="0.35">
      <c r="A224" s="7">
        <f t="shared" si="4"/>
        <v>0</v>
      </c>
    </row>
    <row r="225" spans="1:1" x14ac:dyDescent="0.35">
      <c r="A225" s="7">
        <f t="shared" si="4"/>
        <v>0</v>
      </c>
    </row>
    <row r="226" spans="1:1" x14ac:dyDescent="0.35">
      <c r="A226" s="7">
        <f t="shared" si="4"/>
        <v>0</v>
      </c>
    </row>
    <row r="227" spans="1:1" x14ac:dyDescent="0.35">
      <c r="A227" s="7">
        <f t="shared" si="4"/>
        <v>0</v>
      </c>
    </row>
    <row r="228" spans="1:1" x14ac:dyDescent="0.35">
      <c r="A228" s="7">
        <f t="shared" si="4"/>
        <v>0</v>
      </c>
    </row>
    <row r="229" spans="1:1" x14ac:dyDescent="0.35">
      <c r="A229" s="7">
        <f t="shared" si="4"/>
        <v>0</v>
      </c>
    </row>
    <row r="230" spans="1:1" x14ac:dyDescent="0.35">
      <c r="A230" s="7">
        <f t="shared" si="4"/>
        <v>0</v>
      </c>
    </row>
    <row r="231" spans="1:1" x14ac:dyDescent="0.35">
      <c r="A231" s="7">
        <f t="shared" si="4"/>
        <v>0</v>
      </c>
    </row>
    <row r="232" spans="1:1" x14ac:dyDescent="0.35">
      <c r="A232" s="7">
        <f t="shared" si="4"/>
        <v>0</v>
      </c>
    </row>
    <row r="233" spans="1:1" x14ac:dyDescent="0.35">
      <c r="A233" s="7">
        <f t="shared" si="4"/>
        <v>0</v>
      </c>
    </row>
    <row r="234" spans="1:1" x14ac:dyDescent="0.35">
      <c r="A234" s="7">
        <f t="shared" si="4"/>
        <v>0</v>
      </c>
    </row>
    <row r="235" spans="1:1" x14ac:dyDescent="0.35">
      <c r="A235" s="7">
        <f t="shared" si="4"/>
        <v>0</v>
      </c>
    </row>
    <row r="236" spans="1:1" x14ac:dyDescent="0.35">
      <c r="A236" s="7">
        <f t="shared" si="4"/>
        <v>0</v>
      </c>
    </row>
    <row r="237" spans="1:1" x14ac:dyDescent="0.35">
      <c r="A237" s="7">
        <f t="shared" si="4"/>
        <v>0</v>
      </c>
    </row>
    <row r="238" spans="1:1" x14ac:dyDescent="0.35">
      <c r="A238" s="7">
        <f t="shared" si="4"/>
        <v>0</v>
      </c>
    </row>
    <row r="239" spans="1:1" x14ac:dyDescent="0.35">
      <c r="A239" s="7">
        <f t="shared" si="4"/>
        <v>0</v>
      </c>
    </row>
    <row r="240" spans="1:1" x14ac:dyDescent="0.35">
      <c r="A240" s="7">
        <f t="shared" si="4"/>
        <v>0</v>
      </c>
    </row>
    <row r="241" spans="1:1" x14ac:dyDescent="0.35">
      <c r="A241" s="7">
        <f t="shared" si="4"/>
        <v>0</v>
      </c>
    </row>
    <row r="242" spans="1:1" x14ac:dyDescent="0.35">
      <c r="A242" s="7">
        <f t="shared" si="4"/>
        <v>0</v>
      </c>
    </row>
    <row r="243" spans="1:1" x14ac:dyDescent="0.35">
      <c r="A243" s="7">
        <f t="shared" si="4"/>
        <v>0</v>
      </c>
    </row>
    <row r="244" spans="1:1" x14ac:dyDescent="0.35">
      <c r="A244" s="7">
        <f t="shared" si="4"/>
        <v>0</v>
      </c>
    </row>
    <row r="245" spans="1:1" x14ac:dyDescent="0.35">
      <c r="A245" s="7">
        <f t="shared" si="4"/>
        <v>0</v>
      </c>
    </row>
    <row r="246" spans="1:1" x14ac:dyDescent="0.35">
      <c r="A246" s="7">
        <f t="shared" si="4"/>
        <v>0</v>
      </c>
    </row>
    <row r="247" spans="1:1" x14ac:dyDescent="0.35">
      <c r="A247" s="7">
        <f t="shared" si="4"/>
        <v>0</v>
      </c>
    </row>
    <row r="248" spans="1:1" x14ac:dyDescent="0.35">
      <c r="A248" s="7">
        <f t="shared" si="4"/>
        <v>0</v>
      </c>
    </row>
    <row r="249" spans="1:1" x14ac:dyDescent="0.35">
      <c r="A249" s="7">
        <f t="shared" si="4"/>
        <v>0</v>
      </c>
    </row>
    <row r="250" spans="1:1" x14ac:dyDescent="0.35">
      <c r="A250" s="7">
        <f t="shared" si="4"/>
        <v>0</v>
      </c>
    </row>
    <row r="251" spans="1:1" x14ac:dyDescent="0.35">
      <c r="A251" s="7">
        <f t="shared" si="4"/>
        <v>0</v>
      </c>
    </row>
    <row r="252" spans="1:1" x14ac:dyDescent="0.35">
      <c r="A252" s="7">
        <f t="shared" si="4"/>
        <v>0</v>
      </c>
    </row>
    <row r="253" spans="1:1" x14ac:dyDescent="0.35">
      <c r="A253" s="7">
        <f t="shared" si="4"/>
        <v>0</v>
      </c>
    </row>
    <row r="254" spans="1:1" x14ac:dyDescent="0.35">
      <c r="A254" s="7">
        <f t="shared" si="4"/>
        <v>0</v>
      </c>
    </row>
    <row r="255" spans="1:1" x14ac:dyDescent="0.35">
      <c r="A255" s="7">
        <f t="shared" si="4"/>
        <v>0</v>
      </c>
    </row>
    <row r="256" spans="1:1" x14ac:dyDescent="0.35">
      <c r="A256" s="7">
        <f t="shared" si="4"/>
        <v>0</v>
      </c>
    </row>
    <row r="257" spans="1:1" x14ac:dyDescent="0.35">
      <c r="A257" s="7">
        <f t="shared" si="4"/>
        <v>0</v>
      </c>
    </row>
    <row r="258" spans="1:1" x14ac:dyDescent="0.35">
      <c r="A258" s="7">
        <f t="shared" si="4"/>
        <v>0</v>
      </c>
    </row>
    <row r="259" spans="1:1" x14ac:dyDescent="0.35">
      <c r="A259" s="7">
        <f t="shared" si="4"/>
        <v>0</v>
      </c>
    </row>
    <row r="260" spans="1:1" x14ac:dyDescent="0.35">
      <c r="A260" s="7">
        <f t="shared" si="4"/>
        <v>0</v>
      </c>
    </row>
    <row r="261" spans="1:1" x14ac:dyDescent="0.35">
      <c r="A261" s="7">
        <f t="shared" si="4"/>
        <v>0</v>
      </c>
    </row>
    <row r="262" spans="1:1" x14ac:dyDescent="0.35">
      <c r="A262" s="7">
        <f t="shared" si="4"/>
        <v>0</v>
      </c>
    </row>
    <row r="263" spans="1:1" x14ac:dyDescent="0.35">
      <c r="A263" s="7">
        <f t="shared" si="4"/>
        <v>0</v>
      </c>
    </row>
    <row r="264" spans="1:1" x14ac:dyDescent="0.35">
      <c r="A264" s="7">
        <f t="shared" ref="A264:A327" si="5">H264</f>
        <v>0</v>
      </c>
    </row>
    <row r="265" spans="1:1" x14ac:dyDescent="0.35">
      <c r="A265" s="7">
        <f t="shared" si="5"/>
        <v>0</v>
      </c>
    </row>
    <row r="266" spans="1:1" x14ac:dyDescent="0.35">
      <c r="A266" s="7">
        <f t="shared" si="5"/>
        <v>0</v>
      </c>
    </row>
    <row r="267" spans="1:1" x14ac:dyDescent="0.35">
      <c r="A267" s="7">
        <f t="shared" si="5"/>
        <v>0</v>
      </c>
    </row>
    <row r="268" spans="1:1" x14ac:dyDescent="0.35">
      <c r="A268" s="7">
        <f t="shared" si="5"/>
        <v>0</v>
      </c>
    </row>
    <row r="269" spans="1:1" x14ac:dyDescent="0.35">
      <c r="A269" s="7">
        <f t="shared" si="5"/>
        <v>0</v>
      </c>
    </row>
    <row r="270" spans="1:1" x14ac:dyDescent="0.35">
      <c r="A270" s="7">
        <f t="shared" si="5"/>
        <v>0</v>
      </c>
    </row>
    <row r="271" spans="1:1" x14ac:dyDescent="0.35">
      <c r="A271" s="7">
        <f t="shared" si="5"/>
        <v>0</v>
      </c>
    </row>
    <row r="272" spans="1:1" x14ac:dyDescent="0.35">
      <c r="A272" s="7">
        <f t="shared" si="5"/>
        <v>0</v>
      </c>
    </row>
    <row r="273" spans="1:1" x14ac:dyDescent="0.35">
      <c r="A273" s="7">
        <f t="shared" si="5"/>
        <v>0</v>
      </c>
    </row>
    <row r="274" spans="1:1" x14ac:dyDescent="0.35">
      <c r="A274" s="7">
        <f t="shared" si="5"/>
        <v>0</v>
      </c>
    </row>
    <row r="275" spans="1:1" x14ac:dyDescent="0.35">
      <c r="A275" s="7">
        <f t="shared" si="5"/>
        <v>0</v>
      </c>
    </row>
    <row r="276" spans="1:1" x14ac:dyDescent="0.35">
      <c r="A276" s="7">
        <f t="shared" si="5"/>
        <v>0</v>
      </c>
    </row>
    <row r="277" spans="1:1" x14ac:dyDescent="0.35">
      <c r="A277" s="7">
        <f t="shared" si="5"/>
        <v>0</v>
      </c>
    </row>
    <row r="278" spans="1:1" x14ac:dyDescent="0.35">
      <c r="A278" s="7">
        <f t="shared" si="5"/>
        <v>0</v>
      </c>
    </row>
    <row r="279" spans="1:1" x14ac:dyDescent="0.35">
      <c r="A279" s="7">
        <f t="shared" si="5"/>
        <v>0</v>
      </c>
    </row>
    <row r="280" spans="1:1" x14ac:dyDescent="0.35">
      <c r="A280" s="7">
        <f t="shared" si="5"/>
        <v>0</v>
      </c>
    </row>
    <row r="281" spans="1:1" x14ac:dyDescent="0.35">
      <c r="A281" s="7">
        <f t="shared" si="5"/>
        <v>0</v>
      </c>
    </row>
    <row r="282" spans="1:1" x14ac:dyDescent="0.35">
      <c r="A282" s="7">
        <f t="shared" si="5"/>
        <v>0</v>
      </c>
    </row>
    <row r="283" spans="1:1" x14ac:dyDescent="0.35">
      <c r="A283" s="7">
        <f t="shared" si="5"/>
        <v>0</v>
      </c>
    </row>
    <row r="284" spans="1:1" x14ac:dyDescent="0.35">
      <c r="A284" s="7">
        <f t="shared" si="5"/>
        <v>0</v>
      </c>
    </row>
    <row r="285" spans="1:1" x14ac:dyDescent="0.35">
      <c r="A285" s="7">
        <f t="shared" si="5"/>
        <v>0</v>
      </c>
    </row>
    <row r="286" spans="1:1" x14ac:dyDescent="0.35">
      <c r="A286" s="7">
        <f t="shared" si="5"/>
        <v>0</v>
      </c>
    </row>
    <row r="287" spans="1:1" x14ac:dyDescent="0.35">
      <c r="A287" s="7">
        <f t="shared" si="5"/>
        <v>0</v>
      </c>
    </row>
    <row r="288" spans="1:1" x14ac:dyDescent="0.35">
      <c r="A288" s="7">
        <f t="shared" si="5"/>
        <v>0</v>
      </c>
    </row>
    <row r="289" spans="1:1" x14ac:dyDescent="0.35">
      <c r="A289" s="7">
        <f t="shared" si="5"/>
        <v>0</v>
      </c>
    </row>
    <row r="290" spans="1:1" x14ac:dyDescent="0.35">
      <c r="A290" s="7">
        <f t="shared" si="5"/>
        <v>0</v>
      </c>
    </row>
    <row r="291" spans="1:1" x14ac:dyDescent="0.35">
      <c r="A291" s="7">
        <f t="shared" si="5"/>
        <v>0</v>
      </c>
    </row>
    <row r="292" spans="1:1" x14ac:dyDescent="0.35">
      <c r="A292" s="7">
        <f t="shared" si="5"/>
        <v>0</v>
      </c>
    </row>
    <row r="293" spans="1:1" x14ac:dyDescent="0.35">
      <c r="A293" s="7">
        <f t="shared" si="5"/>
        <v>0</v>
      </c>
    </row>
    <row r="294" spans="1:1" x14ac:dyDescent="0.35">
      <c r="A294" s="7">
        <f t="shared" si="5"/>
        <v>0</v>
      </c>
    </row>
    <row r="295" spans="1:1" x14ac:dyDescent="0.35">
      <c r="A295" s="7">
        <f t="shared" si="5"/>
        <v>0</v>
      </c>
    </row>
    <row r="296" spans="1:1" x14ac:dyDescent="0.35">
      <c r="A296" s="7">
        <f t="shared" si="5"/>
        <v>0</v>
      </c>
    </row>
    <row r="297" spans="1:1" x14ac:dyDescent="0.35">
      <c r="A297" s="7">
        <f t="shared" si="5"/>
        <v>0</v>
      </c>
    </row>
    <row r="298" spans="1:1" x14ac:dyDescent="0.35">
      <c r="A298" s="7">
        <f t="shared" si="5"/>
        <v>0</v>
      </c>
    </row>
    <row r="299" spans="1:1" x14ac:dyDescent="0.35">
      <c r="A299" s="7">
        <f t="shared" si="5"/>
        <v>0</v>
      </c>
    </row>
    <row r="300" spans="1:1" x14ac:dyDescent="0.35">
      <c r="A300" s="7">
        <f t="shared" si="5"/>
        <v>0</v>
      </c>
    </row>
    <row r="301" spans="1:1" x14ac:dyDescent="0.35">
      <c r="A301" s="7">
        <f t="shared" si="5"/>
        <v>0</v>
      </c>
    </row>
    <row r="302" spans="1:1" x14ac:dyDescent="0.35">
      <c r="A302" s="7">
        <f t="shared" si="5"/>
        <v>0</v>
      </c>
    </row>
    <row r="303" spans="1:1" x14ac:dyDescent="0.35">
      <c r="A303" s="7">
        <f t="shared" si="5"/>
        <v>0</v>
      </c>
    </row>
    <row r="304" spans="1:1" x14ac:dyDescent="0.35">
      <c r="A304" s="7">
        <f t="shared" si="5"/>
        <v>0</v>
      </c>
    </row>
    <row r="305" spans="1:1" x14ac:dyDescent="0.35">
      <c r="A305" s="7">
        <f t="shared" si="5"/>
        <v>0</v>
      </c>
    </row>
    <row r="306" spans="1:1" x14ac:dyDescent="0.35">
      <c r="A306" s="7">
        <f t="shared" si="5"/>
        <v>0</v>
      </c>
    </row>
    <row r="307" spans="1:1" x14ac:dyDescent="0.35">
      <c r="A307" s="7">
        <f t="shared" si="5"/>
        <v>0</v>
      </c>
    </row>
    <row r="308" spans="1:1" x14ac:dyDescent="0.35">
      <c r="A308" s="7">
        <f t="shared" si="5"/>
        <v>0</v>
      </c>
    </row>
    <row r="309" spans="1:1" x14ac:dyDescent="0.35">
      <c r="A309" s="7">
        <f t="shared" si="5"/>
        <v>0</v>
      </c>
    </row>
    <row r="310" spans="1:1" x14ac:dyDescent="0.35">
      <c r="A310" s="7">
        <f t="shared" si="5"/>
        <v>0</v>
      </c>
    </row>
    <row r="311" spans="1:1" x14ac:dyDescent="0.35">
      <c r="A311" s="7">
        <f t="shared" si="5"/>
        <v>0</v>
      </c>
    </row>
    <row r="312" spans="1:1" x14ac:dyDescent="0.35">
      <c r="A312" s="7">
        <f t="shared" si="5"/>
        <v>0</v>
      </c>
    </row>
    <row r="313" spans="1:1" x14ac:dyDescent="0.35">
      <c r="A313" s="7">
        <f t="shared" si="5"/>
        <v>0</v>
      </c>
    </row>
    <row r="314" spans="1:1" x14ac:dyDescent="0.35">
      <c r="A314" s="7">
        <f t="shared" si="5"/>
        <v>0</v>
      </c>
    </row>
    <row r="315" spans="1:1" x14ac:dyDescent="0.35">
      <c r="A315" s="7">
        <f t="shared" si="5"/>
        <v>0</v>
      </c>
    </row>
    <row r="316" spans="1:1" x14ac:dyDescent="0.35">
      <c r="A316" s="7">
        <f t="shared" si="5"/>
        <v>0</v>
      </c>
    </row>
    <row r="317" spans="1:1" x14ac:dyDescent="0.35">
      <c r="A317" s="7">
        <f t="shared" si="5"/>
        <v>0</v>
      </c>
    </row>
    <row r="318" spans="1:1" x14ac:dyDescent="0.35">
      <c r="A318" s="7">
        <f t="shared" si="5"/>
        <v>0</v>
      </c>
    </row>
    <row r="319" spans="1:1" x14ac:dyDescent="0.35">
      <c r="A319" s="7">
        <f t="shared" si="5"/>
        <v>0</v>
      </c>
    </row>
    <row r="320" spans="1:1" x14ac:dyDescent="0.35">
      <c r="A320" s="7">
        <f t="shared" si="5"/>
        <v>0</v>
      </c>
    </row>
    <row r="321" spans="1:1" x14ac:dyDescent="0.35">
      <c r="A321" s="7">
        <f t="shared" si="5"/>
        <v>0</v>
      </c>
    </row>
    <row r="322" spans="1:1" x14ac:dyDescent="0.35">
      <c r="A322" s="7">
        <f t="shared" si="5"/>
        <v>0</v>
      </c>
    </row>
    <row r="323" spans="1:1" x14ac:dyDescent="0.35">
      <c r="A323" s="7">
        <f t="shared" si="5"/>
        <v>0</v>
      </c>
    </row>
    <row r="324" spans="1:1" x14ac:dyDescent="0.35">
      <c r="A324" s="7">
        <f t="shared" si="5"/>
        <v>0</v>
      </c>
    </row>
    <row r="325" spans="1:1" x14ac:dyDescent="0.35">
      <c r="A325" s="7">
        <f t="shared" si="5"/>
        <v>0</v>
      </c>
    </row>
    <row r="326" spans="1:1" x14ac:dyDescent="0.35">
      <c r="A326" s="7">
        <f t="shared" si="5"/>
        <v>0</v>
      </c>
    </row>
    <row r="327" spans="1:1" x14ac:dyDescent="0.35">
      <c r="A327" s="7">
        <f t="shared" si="5"/>
        <v>0</v>
      </c>
    </row>
    <row r="328" spans="1:1" x14ac:dyDescent="0.35">
      <c r="A328" s="7">
        <f t="shared" ref="A328:A391" si="6">H328</f>
        <v>0</v>
      </c>
    </row>
    <row r="329" spans="1:1" x14ac:dyDescent="0.35">
      <c r="A329" s="7">
        <f t="shared" si="6"/>
        <v>0</v>
      </c>
    </row>
    <row r="330" spans="1:1" x14ac:dyDescent="0.35">
      <c r="A330" s="7">
        <f t="shared" si="6"/>
        <v>0</v>
      </c>
    </row>
    <row r="331" spans="1:1" x14ac:dyDescent="0.35">
      <c r="A331" s="7">
        <f t="shared" si="6"/>
        <v>0</v>
      </c>
    </row>
    <row r="332" spans="1:1" x14ac:dyDescent="0.35">
      <c r="A332" s="7">
        <f t="shared" si="6"/>
        <v>0</v>
      </c>
    </row>
    <row r="333" spans="1:1" x14ac:dyDescent="0.35">
      <c r="A333" s="7">
        <f t="shared" si="6"/>
        <v>0</v>
      </c>
    </row>
    <row r="334" spans="1:1" x14ac:dyDescent="0.35">
      <c r="A334" s="7">
        <f t="shared" si="6"/>
        <v>0</v>
      </c>
    </row>
    <row r="335" spans="1:1" x14ac:dyDescent="0.35">
      <c r="A335" s="7">
        <f t="shared" si="6"/>
        <v>0</v>
      </c>
    </row>
    <row r="336" spans="1:1" x14ac:dyDescent="0.35">
      <c r="A336" s="7">
        <f t="shared" si="6"/>
        <v>0</v>
      </c>
    </row>
    <row r="337" spans="1:1" x14ac:dyDescent="0.35">
      <c r="A337" s="7">
        <f t="shared" si="6"/>
        <v>0</v>
      </c>
    </row>
    <row r="338" spans="1:1" x14ac:dyDescent="0.35">
      <c r="A338" s="7">
        <f t="shared" si="6"/>
        <v>0</v>
      </c>
    </row>
    <row r="339" spans="1:1" x14ac:dyDescent="0.35">
      <c r="A339" s="7">
        <f t="shared" si="6"/>
        <v>0</v>
      </c>
    </row>
    <row r="340" spans="1:1" x14ac:dyDescent="0.35">
      <c r="A340" s="7">
        <f t="shared" si="6"/>
        <v>0</v>
      </c>
    </row>
    <row r="341" spans="1:1" x14ac:dyDescent="0.35">
      <c r="A341" s="7">
        <f t="shared" si="6"/>
        <v>0</v>
      </c>
    </row>
    <row r="342" spans="1:1" x14ac:dyDescent="0.35">
      <c r="A342" s="7">
        <f t="shared" si="6"/>
        <v>0</v>
      </c>
    </row>
    <row r="343" spans="1:1" x14ac:dyDescent="0.35">
      <c r="A343" s="7">
        <f t="shared" si="6"/>
        <v>0</v>
      </c>
    </row>
    <row r="344" spans="1:1" x14ac:dyDescent="0.35">
      <c r="A344" s="7">
        <f t="shared" si="6"/>
        <v>0</v>
      </c>
    </row>
    <row r="345" spans="1:1" x14ac:dyDescent="0.35">
      <c r="A345" s="7">
        <f t="shared" si="6"/>
        <v>0</v>
      </c>
    </row>
    <row r="346" spans="1:1" x14ac:dyDescent="0.35">
      <c r="A346" s="7">
        <f t="shared" si="6"/>
        <v>0</v>
      </c>
    </row>
    <row r="347" spans="1:1" x14ac:dyDescent="0.35">
      <c r="A347" s="7">
        <f t="shared" si="6"/>
        <v>0</v>
      </c>
    </row>
    <row r="348" spans="1:1" x14ac:dyDescent="0.35">
      <c r="A348" s="7">
        <f t="shared" si="6"/>
        <v>0</v>
      </c>
    </row>
    <row r="349" spans="1:1" x14ac:dyDescent="0.35">
      <c r="A349" s="7">
        <f t="shared" si="6"/>
        <v>0</v>
      </c>
    </row>
    <row r="350" spans="1:1" x14ac:dyDescent="0.35">
      <c r="A350" s="7">
        <f t="shared" si="6"/>
        <v>0</v>
      </c>
    </row>
    <row r="351" spans="1:1" x14ac:dyDescent="0.35">
      <c r="A351" s="7">
        <f t="shared" si="6"/>
        <v>0</v>
      </c>
    </row>
    <row r="352" spans="1:1" x14ac:dyDescent="0.35">
      <c r="A352" s="7">
        <f t="shared" si="6"/>
        <v>0</v>
      </c>
    </row>
    <row r="353" spans="1:1" x14ac:dyDescent="0.35">
      <c r="A353" s="7">
        <f t="shared" si="6"/>
        <v>0</v>
      </c>
    </row>
    <row r="354" spans="1:1" x14ac:dyDescent="0.35">
      <c r="A354" s="7">
        <f t="shared" si="6"/>
        <v>0</v>
      </c>
    </row>
    <row r="355" spans="1:1" x14ac:dyDescent="0.35">
      <c r="A355" s="7">
        <f t="shared" si="6"/>
        <v>0</v>
      </c>
    </row>
    <row r="356" spans="1:1" x14ac:dyDescent="0.35">
      <c r="A356" s="7">
        <f t="shared" si="6"/>
        <v>0</v>
      </c>
    </row>
    <row r="357" spans="1:1" x14ac:dyDescent="0.35">
      <c r="A357" s="7">
        <f t="shared" si="6"/>
        <v>0</v>
      </c>
    </row>
    <row r="358" spans="1:1" x14ac:dyDescent="0.35">
      <c r="A358" s="7">
        <f t="shared" si="6"/>
        <v>0</v>
      </c>
    </row>
    <row r="359" spans="1:1" x14ac:dyDescent="0.35">
      <c r="A359" s="7">
        <f t="shared" si="6"/>
        <v>0</v>
      </c>
    </row>
    <row r="360" spans="1:1" x14ac:dyDescent="0.35">
      <c r="A360" s="7">
        <f t="shared" si="6"/>
        <v>0</v>
      </c>
    </row>
    <row r="361" spans="1:1" x14ac:dyDescent="0.35">
      <c r="A361" s="7">
        <f t="shared" si="6"/>
        <v>0</v>
      </c>
    </row>
    <row r="362" spans="1:1" x14ac:dyDescent="0.35">
      <c r="A362" s="7">
        <f t="shared" si="6"/>
        <v>0</v>
      </c>
    </row>
    <row r="363" spans="1:1" x14ac:dyDescent="0.35">
      <c r="A363" s="7">
        <f t="shared" si="6"/>
        <v>0</v>
      </c>
    </row>
    <row r="364" spans="1:1" x14ac:dyDescent="0.35">
      <c r="A364" s="7">
        <f t="shared" si="6"/>
        <v>0</v>
      </c>
    </row>
    <row r="365" spans="1:1" x14ac:dyDescent="0.35">
      <c r="A365" s="7">
        <f t="shared" si="6"/>
        <v>0</v>
      </c>
    </row>
    <row r="366" spans="1:1" x14ac:dyDescent="0.35">
      <c r="A366" s="7">
        <f t="shared" si="6"/>
        <v>0</v>
      </c>
    </row>
    <row r="367" spans="1:1" x14ac:dyDescent="0.35">
      <c r="A367" s="7">
        <f t="shared" si="6"/>
        <v>0</v>
      </c>
    </row>
    <row r="368" spans="1:1" x14ac:dyDescent="0.35">
      <c r="A368" s="7">
        <f t="shared" si="6"/>
        <v>0</v>
      </c>
    </row>
    <row r="369" spans="1:1" x14ac:dyDescent="0.35">
      <c r="A369" s="7">
        <f t="shared" si="6"/>
        <v>0</v>
      </c>
    </row>
    <row r="370" spans="1:1" x14ac:dyDescent="0.35">
      <c r="A370" s="7">
        <f t="shared" si="6"/>
        <v>0</v>
      </c>
    </row>
    <row r="371" spans="1:1" x14ac:dyDescent="0.35">
      <c r="A371" s="7">
        <f t="shared" si="6"/>
        <v>0</v>
      </c>
    </row>
    <row r="372" spans="1:1" x14ac:dyDescent="0.35">
      <c r="A372" s="7">
        <f t="shared" si="6"/>
        <v>0</v>
      </c>
    </row>
    <row r="373" spans="1:1" x14ac:dyDescent="0.35">
      <c r="A373" s="7">
        <f t="shared" si="6"/>
        <v>0</v>
      </c>
    </row>
    <row r="374" spans="1:1" x14ac:dyDescent="0.35">
      <c r="A374" s="7">
        <f t="shared" si="6"/>
        <v>0</v>
      </c>
    </row>
    <row r="375" spans="1:1" x14ac:dyDescent="0.35">
      <c r="A375" s="7">
        <f t="shared" si="6"/>
        <v>0</v>
      </c>
    </row>
    <row r="376" spans="1:1" x14ac:dyDescent="0.35">
      <c r="A376" s="7">
        <f t="shared" si="6"/>
        <v>0</v>
      </c>
    </row>
    <row r="377" spans="1:1" x14ac:dyDescent="0.35">
      <c r="A377" s="7">
        <f t="shared" si="6"/>
        <v>0</v>
      </c>
    </row>
    <row r="378" spans="1:1" x14ac:dyDescent="0.35">
      <c r="A378" s="7">
        <f t="shared" si="6"/>
        <v>0</v>
      </c>
    </row>
    <row r="379" spans="1:1" x14ac:dyDescent="0.35">
      <c r="A379" s="7">
        <f t="shared" si="6"/>
        <v>0</v>
      </c>
    </row>
    <row r="380" spans="1:1" x14ac:dyDescent="0.35">
      <c r="A380" s="7">
        <f t="shared" si="6"/>
        <v>0</v>
      </c>
    </row>
    <row r="381" spans="1:1" x14ac:dyDescent="0.35">
      <c r="A381" s="7">
        <f t="shared" si="6"/>
        <v>0</v>
      </c>
    </row>
    <row r="382" spans="1:1" x14ac:dyDescent="0.35">
      <c r="A382" s="7">
        <f t="shared" si="6"/>
        <v>0</v>
      </c>
    </row>
    <row r="383" spans="1:1" x14ac:dyDescent="0.35">
      <c r="A383" s="7">
        <f t="shared" si="6"/>
        <v>0</v>
      </c>
    </row>
    <row r="384" spans="1:1" x14ac:dyDescent="0.35">
      <c r="A384" s="7">
        <f t="shared" si="6"/>
        <v>0</v>
      </c>
    </row>
    <row r="385" spans="1:1" x14ac:dyDescent="0.35">
      <c r="A385" s="7">
        <f t="shared" si="6"/>
        <v>0</v>
      </c>
    </row>
    <row r="386" spans="1:1" x14ac:dyDescent="0.35">
      <c r="A386" s="7">
        <f t="shared" si="6"/>
        <v>0</v>
      </c>
    </row>
    <row r="387" spans="1:1" x14ac:dyDescent="0.35">
      <c r="A387" s="7">
        <f t="shared" si="6"/>
        <v>0</v>
      </c>
    </row>
    <row r="388" spans="1:1" x14ac:dyDescent="0.35">
      <c r="A388" s="7">
        <f t="shared" si="6"/>
        <v>0</v>
      </c>
    </row>
    <row r="389" spans="1:1" x14ac:dyDescent="0.35">
      <c r="A389" s="7">
        <f t="shared" si="6"/>
        <v>0</v>
      </c>
    </row>
    <row r="390" spans="1:1" x14ac:dyDescent="0.35">
      <c r="A390" s="7">
        <f t="shared" si="6"/>
        <v>0</v>
      </c>
    </row>
    <row r="391" spans="1:1" x14ac:dyDescent="0.35">
      <c r="A391" s="7">
        <f t="shared" si="6"/>
        <v>0</v>
      </c>
    </row>
    <row r="392" spans="1:1" x14ac:dyDescent="0.35">
      <c r="A392" s="7">
        <f t="shared" ref="A392:A455" si="7">H392</f>
        <v>0</v>
      </c>
    </row>
    <row r="393" spans="1:1" x14ac:dyDescent="0.35">
      <c r="A393" s="7">
        <f t="shared" si="7"/>
        <v>0</v>
      </c>
    </row>
    <row r="394" spans="1:1" x14ac:dyDescent="0.35">
      <c r="A394" s="7">
        <f t="shared" si="7"/>
        <v>0</v>
      </c>
    </row>
    <row r="395" spans="1:1" x14ac:dyDescent="0.35">
      <c r="A395" s="7">
        <f t="shared" si="7"/>
        <v>0</v>
      </c>
    </row>
    <row r="396" spans="1:1" x14ac:dyDescent="0.35">
      <c r="A396" s="7">
        <f t="shared" si="7"/>
        <v>0</v>
      </c>
    </row>
    <row r="397" spans="1:1" x14ac:dyDescent="0.35">
      <c r="A397" s="7">
        <f t="shared" si="7"/>
        <v>0</v>
      </c>
    </row>
    <row r="398" spans="1:1" x14ac:dyDescent="0.35">
      <c r="A398" s="7">
        <f t="shared" si="7"/>
        <v>0</v>
      </c>
    </row>
    <row r="399" spans="1:1" x14ac:dyDescent="0.35">
      <c r="A399" s="7">
        <f t="shared" si="7"/>
        <v>0</v>
      </c>
    </row>
    <row r="400" spans="1:1" x14ac:dyDescent="0.35">
      <c r="A400" s="7">
        <f t="shared" si="7"/>
        <v>0</v>
      </c>
    </row>
    <row r="401" spans="1:1" x14ac:dyDescent="0.35">
      <c r="A401" s="7">
        <f t="shared" si="7"/>
        <v>0</v>
      </c>
    </row>
    <row r="402" spans="1:1" x14ac:dyDescent="0.35">
      <c r="A402" s="7">
        <f t="shared" si="7"/>
        <v>0</v>
      </c>
    </row>
    <row r="403" spans="1:1" x14ac:dyDescent="0.35">
      <c r="A403" s="7">
        <f t="shared" si="7"/>
        <v>0</v>
      </c>
    </row>
    <row r="404" spans="1:1" x14ac:dyDescent="0.35">
      <c r="A404" s="7">
        <f t="shared" si="7"/>
        <v>0</v>
      </c>
    </row>
    <row r="405" spans="1:1" x14ac:dyDescent="0.35">
      <c r="A405" s="7">
        <f t="shared" si="7"/>
        <v>0</v>
      </c>
    </row>
    <row r="406" spans="1:1" x14ac:dyDescent="0.35">
      <c r="A406" s="7">
        <f t="shared" si="7"/>
        <v>0</v>
      </c>
    </row>
    <row r="407" spans="1:1" x14ac:dyDescent="0.35">
      <c r="A407" s="7">
        <f t="shared" si="7"/>
        <v>0</v>
      </c>
    </row>
    <row r="408" spans="1:1" x14ac:dyDescent="0.35">
      <c r="A408" s="7">
        <f t="shared" si="7"/>
        <v>0</v>
      </c>
    </row>
    <row r="409" spans="1:1" x14ac:dyDescent="0.35">
      <c r="A409" s="7">
        <f t="shared" si="7"/>
        <v>0</v>
      </c>
    </row>
    <row r="410" spans="1:1" x14ac:dyDescent="0.35">
      <c r="A410" s="7">
        <f t="shared" si="7"/>
        <v>0</v>
      </c>
    </row>
    <row r="411" spans="1:1" x14ac:dyDescent="0.35">
      <c r="A411" s="7">
        <f t="shared" si="7"/>
        <v>0</v>
      </c>
    </row>
    <row r="412" spans="1:1" x14ac:dyDescent="0.35">
      <c r="A412" s="7">
        <f t="shared" si="7"/>
        <v>0</v>
      </c>
    </row>
    <row r="413" spans="1:1" x14ac:dyDescent="0.35">
      <c r="A413" s="7">
        <f t="shared" si="7"/>
        <v>0</v>
      </c>
    </row>
    <row r="414" spans="1:1" x14ac:dyDescent="0.35">
      <c r="A414" s="7">
        <f t="shared" si="7"/>
        <v>0</v>
      </c>
    </row>
    <row r="415" spans="1:1" x14ac:dyDescent="0.35">
      <c r="A415" s="7">
        <f t="shared" si="7"/>
        <v>0</v>
      </c>
    </row>
    <row r="416" spans="1:1" x14ac:dyDescent="0.35">
      <c r="A416" s="7">
        <f t="shared" si="7"/>
        <v>0</v>
      </c>
    </row>
    <row r="417" spans="1:1" x14ac:dyDescent="0.35">
      <c r="A417" s="7">
        <f t="shared" si="7"/>
        <v>0</v>
      </c>
    </row>
    <row r="418" spans="1:1" x14ac:dyDescent="0.35">
      <c r="A418" s="7">
        <f t="shared" si="7"/>
        <v>0</v>
      </c>
    </row>
    <row r="419" spans="1:1" x14ac:dyDescent="0.35">
      <c r="A419" s="7">
        <f t="shared" si="7"/>
        <v>0</v>
      </c>
    </row>
    <row r="420" spans="1:1" x14ac:dyDescent="0.35">
      <c r="A420" s="7">
        <f t="shared" si="7"/>
        <v>0</v>
      </c>
    </row>
    <row r="421" spans="1:1" x14ac:dyDescent="0.35">
      <c r="A421" s="7">
        <f t="shared" si="7"/>
        <v>0</v>
      </c>
    </row>
    <row r="422" spans="1:1" x14ac:dyDescent="0.35">
      <c r="A422" s="7">
        <f t="shared" si="7"/>
        <v>0</v>
      </c>
    </row>
    <row r="423" spans="1:1" x14ac:dyDescent="0.35">
      <c r="A423" s="7">
        <f t="shared" si="7"/>
        <v>0</v>
      </c>
    </row>
    <row r="424" spans="1:1" x14ac:dyDescent="0.35">
      <c r="A424" s="7">
        <f t="shared" si="7"/>
        <v>0</v>
      </c>
    </row>
    <row r="425" spans="1:1" x14ac:dyDescent="0.35">
      <c r="A425" s="7">
        <f t="shared" si="7"/>
        <v>0</v>
      </c>
    </row>
    <row r="426" spans="1:1" x14ac:dyDescent="0.35">
      <c r="A426" s="7">
        <f t="shared" si="7"/>
        <v>0</v>
      </c>
    </row>
    <row r="427" spans="1:1" x14ac:dyDescent="0.35">
      <c r="A427" s="7">
        <f t="shared" si="7"/>
        <v>0</v>
      </c>
    </row>
    <row r="428" spans="1:1" x14ac:dyDescent="0.35">
      <c r="A428" s="7">
        <f t="shared" si="7"/>
        <v>0</v>
      </c>
    </row>
    <row r="429" spans="1:1" x14ac:dyDescent="0.35">
      <c r="A429" s="7">
        <f t="shared" si="7"/>
        <v>0</v>
      </c>
    </row>
    <row r="430" spans="1:1" x14ac:dyDescent="0.35">
      <c r="A430" s="7">
        <f t="shared" si="7"/>
        <v>0</v>
      </c>
    </row>
    <row r="431" spans="1:1" x14ac:dyDescent="0.35">
      <c r="A431" s="7">
        <f t="shared" si="7"/>
        <v>0</v>
      </c>
    </row>
    <row r="432" spans="1:1" x14ac:dyDescent="0.35">
      <c r="A432" s="7">
        <f t="shared" si="7"/>
        <v>0</v>
      </c>
    </row>
    <row r="433" spans="1:1" x14ac:dyDescent="0.35">
      <c r="A433" s="7">
        <f t="shared" si="7"/>
        <v>0</v>
      </c>
    </row>
    <row r="434" spans="1:1" x14ac:dyDescent="0.35">
      <c r="A434" s="7">
        <f t="shared" si="7"/>
        <v>0</v>
      </c>
    </row>
    <row r="435" spans="1:1" x14ac:dyDescent="0.35">
      <c r="A435" s="7">
        <f t="shared" si="7"/>
        <v>0</v>
      </c>
    </row>
    <row r="436" spans="1:1" x14ac:dyDescent="0.35">
      <c r="A436" s="7">
        <f t="shared" si="7"/>
        <v>0</v>
      </c>
    </row>
    <row r="437" spans="1:1" x14ac:dyDescent="0.35">
      <c r="A437" s="7">
        <f t="shared" si="7"/>
        <v>0</v>
      </c>
    </row>
    <row r="438" spans="1:1" x14ac:dyDescent="0.35">
      <c r="A438" s="7">
        <f t="shared" si="7"/>
        <v>0</v>
      </c>
    </row>
    <row r="439" spans="1:1" x14ac:dyDescent="0.35">
      <c r="A439" s="7">
        <f t="shared" si="7"/>
        <v>0</v>
      </c>
    </row>
    <row r="440" spans="1:1" x14ac:dyDescent="0.35">
      <c r="A440" s="7">
        <f t="shared" si="7"/>
        <v>0</v>
      </c>
    </row>
    <row r="441" spans="1:1" x14ac:dyDescent="0.35">
      <c r="A441" s="7">
        <f t="shared" si="7"/>
        <v>0</v>
      </c>
    </row>
    <row r="442" spans="1:1" x14ac:dyDescent="0.35">
      <c r="A442" s="7">
        <f t="shared" si="7"/>
        <v>0</v>
      </c>
    </row>
    <row r="443" spans="1:1" x14ac:dyDescent="0.35">
      <c r="A443" s="7">
        <f t="shared" si="7"/>
        <v>0</v>
      </c>
    </row>
    <row r="444" spans="1:1" x14ac:dyDescent="0.35">
      <c r="A444" s="7">
        <f t="shared" si="7"/>
        <v>0</v>
      </c>
    </row>
    <row r="445" spans="1:1" x14ac:dyDescent="0.35">
      <c r="A445" s="7">
        <f t="shared" si="7"/>
        <v>0</v>
      </c>
    </row>
    <row r="446" spans="1:1" x14ac:dyDescent="0.35">
      <c r="A446" s="7">
        <f t="shared" si="7"/>
        <v>0</v>
      </c>
    </row>
    <row r="447" spans="1:1" x14ac:dyDescent="0.35">
      <c r="A447" s="7">
        <f t="shared" si="7"/>
        <v>0</v>
      </c>
    </row>
    <row r="448" spans="1:1" x14ac:dyDescent="0.35">
      <c r="A448" s="7">
        <f t="shared" si="7"/>
        <v>0</v>
      </c>
    </row>
    <row r="449" spans="1:1" x14ac:dyDescent="0.35">
      <c r="A449" s="7">
        <f t="shared" si="7"/>
        <v>0</v>
      </c>
    </row>
    <row r="450" spans="1:1" x14ac:dyDescent="0.35">
      <c r="A450" s="7">
        <f t="shared" si="7"/>
        <v>0</v>
      </c>
    </row>
    <row r="451" spans="1:1" x14ac:dyDescent="0.35">
      <c r="A451" s="7">
        <f t="shared" si="7"/>
        <v>0</v>
      </c>
    </row>
    <row r="452" spans="1:1" x14ac:dyDescent="0.35">
      <c r="A452" s="7">
        <f t="shared" si="7"/>
        <v>0</v>
      </c>
    </row>
    <row r="453" spans="1:1" x14ac:dyDescent="0.35">
      <c r="A453" s="7">
        <f t="shared" si="7"/>
        <v>0</v>
      </c>
    </row>
    <row r="454" spans="1:1" x14ac:dyDescent="0.35">
      <c r="A454" s="7">
        <f t="shared" si="7"/>
        <v>0</v>
      </c>
    </row>
    <row r="455" spans="1:1" x14ac:dyDescent="0.35">
      <c r="A455" s="7">
        <f t="shared" si="7"/>
        <v>0</v>
      </c>
    </row>
    <row r="456" spans="1:1" x14ac:dyDescent="0.35">
      <c r="A456" s="7">
        <f t="shared" ref="A456:A519" si="8">H456</f>
        <v>0</v>
      </c>
    </row>
    <row r="457" spans="1:1" x14ac:dyDescent="0.35">
      <c r="A457" s="7">
        <f t="shared" si="8"/>
        <v>0</v>
      </c>
    </row>
    <row r="458" spans="1:1" x14ac:dyDescent="0.35">
      <c r="A458" s="7">
        <f t="shared" si="8"/>
        <v>0</v>
      </c>
    </row>
    <row r="459" spans="1:1" x14ac:dyDescent="0.35">
      <c r="A459" s="7">
        <f t="shared" si="8"/>
        <v>0</v>
      </c>
    </row>
    <row r="460" spans="1:1" x14ac:dyDescent="0.35">
      <c r="A460" s="7">
        <f t="shared" si="8"/>
        <v>0</v>
      </c>
    </row>
    <row r="461" spans="1:1" x14ac:dyDescent="0.35">
      <c r="A461" s="7">
        <f t="shared" si="8"/>
        <v>0</v>
      </c>
    </row>
    <row r="462" spans="1:1" x14ac:dyDescent="0.35">
      <c r="A462" s="7">
        <f t="shared" si="8"/>
        <v>0</v>
      </c>
    </row>
    <row r="463" spans="1:1" x14ac:dyDescent="0.35">
      <c r="A463" s="7">
        <f t="shared" si="8"/>
        <v>0</v>
      </c>
    </row>
    <row r="464" spans="1:1" x14ac:dyDescent="0.35">
      <c r="A464" s="7">
        <f t="shared" si="8"/>
        <v>0</v>
      </c>
    </row>
    <row r="465" spans="1:1" x14ac:dyDescent="0.35">
      <c r="A465" s="7">
        <f t="shared" si="8"/>
        <v>0</v>
      </c>
    </row>
    <row r="466" spans="1:1" x14ac:dyDescent="0.35">
      <c r="A466" s="7">
        <f t="shared" si="8"/>
        <v>0</v>
      </c>
    </row>
    <row r="467" spans="1:1" x14ac:dyDescent="0.35">
      <c r="A467" s="7">
        <f t="shared" si="8"/>
        <v>0</v>
      </c>
    </row>
    <row r="468" spans="1:1" x14ac:dyDescent="0.35">
      <c r="A468" s="7">
        <f t="shared" si="8"/>
        <v>0</v>
      </c>
    </row>
    <row r="469" spans="1:1" x14ac:dyDescent="0.35">
      <c r="A469" s="7">
        <f t="shared" si="8"/>
        <v>0</v>
      </c>
    </row>
    <row r="470" spans="1:1" x14ac:dyDescent="0.35">
      <c r="A470" s="7">
        <f t="shared" si="8"/>
        <v>0</v>
      </c>
    </row>
    <row r="471" spans="1:1" x14ac:dyDescent="0.35">
      <c r="A471" s="7">
        <f t="shared" si="8"/>
        <v>0</v>
      </c>
    </row>
    <row r="472" spans="1:1" x14ac:dyDescent="0.35">
      <c r="A472" s="7">
        <f t="shared" si="8"/>
        <v>0</v>
      </c>
    </row>
    <row r="473" spans="1:1" x14ac:dyDescent="0.35">
      <c r="A473" s="7">
        <f t="shared" si="8"/>
        <v>0</v>
      </c>
    </row>
    <row r="474" spans="1:1" x14ac:dyDescent="0.35">
      <c r="A474" s="7">
        <f t="shared" si="8"/>
        <v>0</v>
      </c>
    </row>
    <row r="475" spans="1:1" x14ac:dyDescent="0.35">
      <c r="A475" s="7">
        <f t="shared" si="8"/>
        <v>0</v>
      </c>
    </row>
    <row r="476" spans="1:1" x14ac:dyDescent="0.35">
      <c r="A476" s="7">
        <f t="shared" si="8"/>
        <v>0</v>
      </c>
    </row>
    <row r="477" spans="1:1" x14ac:dyDescent="0.35">
      <c r="A477" s="7">
        <f t="shared" si="8"/>
        <v>0</v>
      </c>
    </row>
    <row r="478" spans="1:1" x14ac:dyDescent="0.35">
      <c r="A478" s="7">
        <f t="shared" si="8"/>
        <v>0</v>
      </c>
    </row>
    <row r="479" spans="1:1" x14ac:dyDescent="0.35">
      <c r="A479" s="7">
        <f t="shared" si="8"/>
        <v>0</v>
      </c>
    </row>
    <row r="480" spans="1:1" x14ac:dyDescent="0.35">
      <c r="A480" s="7">
        <f t="shared" si="8"/>
        <v>0</v>
      </c>
    </row>
    <row r="481" spans="1:1" x14ac:dyDescent="0.35">
      <c r="A481" s="7">
        <f t="shared" si="8"/>
        <v>0</v>
      </c>
    </row>
    <row r="482" spans="1:1" x14ac:dyDescent="0.35">
      <c r="A482" s="7">
        <f t="shared" si="8"/>
        <v>0</v>
      </c>
    </row>
    <row r="483" spans="1:1" x14ac:dyDescent="0.35">
      <c r="A483" s="7">
        <f t="shared" si="8"/>
        <v>0</v>
      </c>
    </row>
    <row r="484" spans="1:1" x14ac:dyDescent="0.35">
      <c r="A484" s="7">
        <f t="shared" si="8"/>
        <v>0</v>
      </c>
    </row>
    <row r="485" spans="1:1" x14ac:dyDescent="0.35">
      <c r="A485" s="7">
        <f t="shared" si="8"/>
        <v>0</v>
      </c>
    </row>
    <row r="486" spans="1:1" x14ac:dyDescent="0.35">
      <c r="A486" s="7">
        <f t="shared" si="8"/>
        <v>0</v>
      </c>
    </row>
    <row r="487" spans="1:1" x14ac:dyDescent="0.35">
      <c r="A487" s="7">
        <f t="shared" si="8"/>
        <v>0</v>
      </c>
    </row>
    <row r="488" spans="1:1" x14ac:dyDescent="0.35">
      <c r="A488" s="7">
        <f t="shared" si="8"/>
        <v>0</v>
      </c>
    </row>
    <row r="489" spans="1:1" x14ac:dyDescent="0.35">
      <c r="A489" s="7">
        <f t="shared" si="8"/>
        <v>0</v>
      </c>
    </row>
    <row r="490" spans="1:1" x14ac:dyDescent="0.35">
      <c r="A490" s="7">
        <f t="shared" si="8"/>
        <v>0</v>
      </c>
    </row>
    <row r="491" spans="1:1" x14ac:dyDescent="0.35">
      <c r="A491" s="7">
        <f t="shared" si="8"/>
        <v>0</v>
      </c>
    </row>
    <row r="492" spans="1:1" x14ac:dyDescent="0.35">
      <c r="A492" s="7">
        <f t="shared" si="8"/>
        <v>0</v>
      </c>
    </row>
    <row r="493" spans="1:1" x14ac:dyDescent="0.35">
      <c r="A493" s="7">
        <f t="shared" si="8"/>
        <v>0</v>
      </c>
    </row>
    <row r="494" spans="1:1" x14ac:dyDescent="0.35">
      <c r="A494" s="7">
        <f t="shared" si="8"/>
        <v>0</v>
      </c>
    </row>
    <row r="495" spans="1:1" x14ac:dyDescent="0.35">
      <c r="A495" s="7">
        <f t="shared" si="8"/>
        <v>0</v>
      </c>
    </row>
    <row r="496" spans="1:1" x14ac:dyDescent="0.35">
      <c r="A496" s="7">
        <f t="shared" si="8"/>
        <v>0</v>
      </c>
    </row>
    <row r="497" spans="1:1" x14ac:dyDescent="0.35">
      <c r="A497" s="7">
        <f t="shared" si="8"/>
        <v>0</v>
      </c>
    </row>
    <row r="498" spans="1:1" x14ac:dyDescent="0.35">
      <c r="A498" s="7">
        <f t="shared" si="8"/>
        <v>0</v>
      </c>
    </row>
    <row r="499" spans="1:1" x14ac:dyDescent="0.35">
      <c r="A499" s="7">
        <f t="shared" si="8"/>
        <v>0</v>
      </c>
    </row>
    <row r="500" spans="1:1" x14ac:dyDescent="0.35">
      <c r="A500" s="7">
        <f t="shared" si="8"/>
        <v>0</v>
      </c>
    </row>
    <row r="501" spans="1:1" x14ac:dyDescent="0.35">
      <c r="A501" s="7">
        <f t="shared" si="8"/>
        <v>0</v>
      </c>
    </row>
    <row r="502" spans="1:1" x14ac:dyDescent="0.35">
      <c r="A502" s="7">
        <f t="shared" si="8"/>
        <v>0</v>
      </c>
    </row>
    <row r="503" spans="1:1" x14ac:dyDescent="0.35">
      <c r="A503" s="7">
        <f t="shared" si="8"/>
        <v>0</v>
      </c>
    </row>
    <row r="504" spans="1:1" x14ac:dyDescent="0.35">
      <c r="A504" s="7">
        <f t="shared" si="8"/>
        <v>0</v>
      </c>
    </row>
    <row r="505" spans="1:1" x14ac:dyDescent="0.35">
      <c r="A505" s="7">
        <f t="shared" si="8"/>
        <v>0</v>
      </c>
    </row>
    <row r="506" spans="1:1" x14ac:dyDescent="0.35">
      <c r="A506" s="7">
        <f t="shared" si="8"/>
        <v>0</v>
      </c>
    </row>
    <row r="507" spans="1:1" x14ac:dyDescent="0.35">
      <c r="A507" s="7">
        <f t="shared" si="8"/>
        <v>0</v>
      </c>
    </row>
    <row r="508" spans="1:1" x14ac:dyDescent="0.35">
      <c r="A508" s="7">
        <f t="shared" si="8"/>
        <v>0</v>
      </c>
    </row>
    <row r="509" spans="1:1" x14ac:dyDescent="0.35">
      <c r="A509" s="7">
        <f t="shared" si="8"/>
        <v>0</v>
      </c>
    </row>
    <row r="510" spans="1:1" x14ac:dyDescent="0.35">
      <c r="A510" s="7">
        <f t="shared" si="8"/>
        <v>0</v>
      </c>
    </row>
    <row r="511" spans="1:1" x14ac:dyDescent="0.35">
      <c r="A511" s="7">
        <f t="shared" si="8"/>
        <v>0</v>
      </c>
    </row>
    <row r="512" spans="1:1" x14ac:dyDescent="0.35">
      <c r="A512" s="7">
        <f t="shared" si="8"/>
        <v>0</v>
      </c>
    </row>
    <row r="513" spans="1:1" x14ac:dyDescent="0.35">
      <c r="A513" s="7">
        <f t="shared" si="8"/>
        <v>0</v>
      </c>
    </row>
    <row r="514" spans="1:1" x14ac:dyDescent="0.35">
      <c r="A514" s="7">
        <f t="shared" si="8"/>
        <v>0</v>
      </c>
    </row>
    <row r="515" spans="1:1" x14ac:dyDescent="0.35">
      <c r="A515" s="7">
        <f t="shared" si="8"/>
        <v>0</v>
      </c>
    </row>
    <row r="516" spans="1:1" x14ac:dyDescent="0.35">
      <c r="A516" s="7">
        <f t="shared" si="8"/>
        <v>0</v>
      </c>
    </row>
    <row r="517" spans="1:1" x14ac:dyDescent="0.35">
      <c r="A517" s="7">
        <f t="shared" si="8"/>
        <v>0</v>
      </c>
    </row>
    <row r="518" spans="1:1" x14ac:dyDescent="0.35">
      <c r="A518" s="7">
        <f t="shared" si="8"/>
        <v>0</v>
      </c>
    </row>
    <row r="519" spans="1:1" x14ac:dyDescent="0.35">
      <c r="A519" s="7">
        <f t="shared" si="8"/>
        <v>0</v>
      </c>
    </row>
    <row r="520" spans="1:1" x14ac:dyDescent="0.35">
      <c r="A520" s="7">
        <f t="shared" ref="A520:A583" si="9">H520</f>
        <v>0</v>
      </c>
    </row>
    <row r="521" spans="1:1" x14ac:dyDescent="0.35">
      <c r="A521" s="7">
        <f t="shared" si="9"/>
        <v>0</v>
      </c>
    </row>
    <row r="522" spans="1:1" x14ac:dyDescent="0.35">
      <c r="A522" s="7">
        <f t="shared" si="9"/>
        <v>0</v>
      </c>
    </row>
    <row r="523" spans="1:1" x14ac:dyDescent="0.35">
      <c r="A523" s="7">
        <f t="shared" si="9"/>
        <v>0</v>
      </c>
    </row>
    <row r="524" spans="1:1" x14ac:dyDescent="0.35">
      <c r="A524" s="7">
        <f t="shared" si="9"/>
        <v>0</v>
      </c>
    </row>
    <row r="525" spans="1:1" x14ac:dyDescent="0.35">
      <c r="A525" s="7">
        <f t="shared" si="9"/>
        <v>0</v>
      </c>
    </row>
    <row r="526" spans="1:1" x14ac:dyDescent="0.35">
      <c r="A526" s="7">
        <f t="shared" si="9"/>
        <v>0</v>
      </c>
    </row>
    <row r="527" spans="1:1" x14ac:dyDescent="0.35">
      <c r="A527" s="7">
        <f t="shared" si="9"/>
        <v>0</v>
      </c>
    </row>
    <row r="528" spans="1:1" x14ac:dyDescent="0.35">
      <c r="A528" s="7">
        <f t="shared" si="9"/>
        <v>0</v>
      </c>
    </row>
    <row r="529" spans="1:1" x14ac:dyDescent="0.35">
      <c r="A529" s="7">
        <f t="shared" si="9"/>
        <v>0</v>
      </c>
    </row>
    <row r="530" spans="1:1" x14ac:dyDescent="0.35">
      <c r="A530" s="7">
        <f t="shared" si="9"/>
        <v>0</v>
      </c>
    </row>
    <row r="531" spans="1:1" x14ac:dyDescent="0.35">
      <c r="A531" s="7">
        <f t="shared" si="9"/>
        <v>0</v>
      </c>
    </row>
    <row r="532" spans="1:1" x14ac:dyDescent="0.35">
      <c r="A532" s="7">
        <f t="shared" si="9"/>
        <v>0</v>
      </c>
    </row>
    <row r="533" spans="1:1" x14ac:dyDescent="0.35">
      <c r="A533" s="7">
        <f t="shared" si="9"/>
        <v>0</v>
      </c>
    </row>
    <row r="534" spans="1:1" x14ac:dyDescent="0.35">
      <c r="A534" s="7">
        <f t="shared" si="9"/>
        <v>0</v>
      </c>
    </row>
    <row r="535" spans="1:1" x14ac:dyDescent="0.35">
      <c r="A535" s="7">
        <f t="shared" si="9"/>
        <v>0</v>
      </c>
    </row>
    <row r="536" spans="1:1" x14ac:dyDescent="0.35">
      <c r="A536" s="7">
        <f t="shared" si="9"/>
        <v>0</v>
      </c>
    </row>
    <row r="537" spans="1:1" x14ac:dyDescent="0.35">
      <c r="A537" s="7">
        <f t="shared" si="9"/>
        <v>0</v>
      </c>
    </row>
    <row r="538" spans="1:1" x14ac:dyDescent="0.35">
      <c r="A538" s="7">
        <f t="shared" si="9"/>
        <v>0</v>
      </c>
    </row>
    <row r="539" spans="1:1" x14ac:dyDescent="0.35">
      <c r="A539" s="7">
        <f t="shared" si="9"/>
        <v>0</v>
      </c>
    </row>
    <row r="540" spans="1:1" x14ac:dyDescent="0.35">
      <c r="A540" s="7">
        <f t="shared" si="9"/>
        <v>0</v>
      </c>
    </row>
    <row r="541" spans="1:1" x14ac:dyDescent="0.35">
      <c r="A541" s="7">
        <f t="shared" si="9"/>
        <v>0</v>
      </c>
    </row>
    <row r="542" spans="1:1" x14ac:dyDescent="0.35">
      <c r="A542" s="7">
        <f t="shared" si="9"/>
        <v>0</v>
      </c>
    </row>
    <row r="543" spans="1:1" x14ac:dyDescent="0.35">
      <c r="A543" s="7">
        <f t="shared" si="9"/>
        <v>0</v>
      </c>
    </row>
    <row r="544" spans="1:1" x14ac:dyDescent="0.35">
      <c r="A544" s="7">
        <f t="shared" si="9"/>
        <v>0</v>
      </c>
    </row>
    <row r="545" spans="1:1" x14ac:dyDescent="0.35">
      <c r="A545" s="7">
        <f t="shared" si="9"/>
        <v>0</v>
      </c>
    </row>
    <row r="546" spans="1:1" x14ac:dyDescent="0.35">
      <c r="A546" s="7">
        <f t="shared" si="9"/>
        <v>0</v>
      </c>
    </row>
    <row r="547" spans="1:1" x14ac:dyDescent="0.35">
      <c r="A547" s="7">
        <f t="shared" si="9"/>
        <v>0</v>
      </c>
    </row>
    <row r="548" spans="1:1" x14ac:dyDescent="0.35">
      <c r="A548" s="7">
        <f t="shared" si="9"/>
        <v>0</v>
      </c>
    </row>
    <row r="549" spans="1:1" x14ac:dyDescent="0.35">
      <c r="A549" s="7">
        <f t="shared" si="9"/>
        <v>0</v>
      </c>
    </row>
    <row r="550" spans="1:1" x14ac:dyDescent="0.35">
      <c r="A550" s="7">
        <f t="shared" si="9"/>
        <v>0</v>
      </c>
    </row>
    <row r="551" spans="1:1" x14ac:dyDescent="0.35">
      <c r="A551" s="7">
        <f t="shared" si="9"/>
        <v>0</v>
      </c>
    </row>
    <row r="552" spans="1:1" x14ac:dyDescent="0.35">
      <c r="A552" s="7">
        <f t="shared" si="9"/>
        <v>0</v>
      </c>
    </row>
    <row r="553" spans="1:1" x14ac:dyDescent="0.35">
      <c r="A553" s="7">
        <f t="shared" si="9"/>
        <v>0</v>
      </c>
    </row>
    <row r="554" spans="1:1" x14ac:dyDescent="0.35">
      <c r="A554" s="7">
        <f t="shared" si="9"/>
        <v>0</v>
      </c>
    </row>
    <row r="555" spans="1:1" x14ac:dyDescent="0.35">
      <c r="A555" s="7">
        <f t="shared" si="9"/>
        <v>0</v>
      </c>
    </row>
    <row r="556" spans="1:1" x14ac:dyDescent="0.35">
      <c r="A556" s="7">
        <f t="shared" si="9"/>
        <v>0</v>
      </c>
    </row>
    <row r="557" spans="1:1" x14ac:dyDescent="0.35">
      <c r="A557" s="7">
        <f t="shared" si="9"/>
        <v>0</v>
      </c>
    </row>
    <row r="558" spans="1:1" x14ac:dyDescent="0.35">
      <c r="A558" s="7">
        <f t="shared" si="9"/>
        <v>0</v>
      </c>
    </row>
    <row r="559" spans="1:1" x14ac:dyDescent="0.35">
      <c r="A559" s="7">
        <f t="shared" si="9"/>
        <v>0</v>
      </c>
    </row>
    <row r="560" spans="1:1" x14ac:dyDescent="0.35">
      <c r="A560" s="7">
        <f t="shared" si="9"/>
        <v>0</v>
      </c>
    </row>
    <row r="561" spans="1:1" x14ac:dyDescent="0.35">
      <c r="A561" s="7">
        <f t="shared" si="9"/>
        <v>0</v>
      </c>
    </row>
    <row r="562" spans="1:1" x14ac:dyDescent="0.35">
      <c r="A562" s="7">
        <f t="shared" si="9"/>
        <v>0</v>
      </c>
    </row>
    <row r="563" spans="1:1" x14ac:dyDescent="0.35">
      <c r="A563" s="7">
        <f t="shared" si="9"/>
        <v>0</v>
      </c>
    </row>
    <row r="564" spans="1:1" x14ac:dyDescent="0.35">
      <c r="A564" s="7">
        <f t="shared" si="9"/>
        <v>0</v>
      </c>
    </row>
    <row r="565" spans="1:1" x14ac:dyDescent="0.35">
      <c r="A565" s="7">
        <f t="shared" si="9"/>
        <v>0</v>
      </c>
    </row>
    <row r="566" spans="1:1" x14ac:dyDescent="0.35">
      <c r="A566" s="7">
        <f t="shared" si="9"/>
        <v>0</v>
      </c>
    </row>
    <row r="567" spans="1:1" x14ac:dyDescent="0.35">
      <c r="A567" s="7">
        <f t="shared" si="9"/>
        <v>0</v>
      </c>
    </row>
    <row r="568" spans="1:1" x14ac:dyDescent="0.35">
      <c r="A568" s="7">
        <f t="shared" si="9"/>
        <v>0</v>
      </c>
    </row>
    <row r="569" spans="1:1" x14ac:dyDescent="0.35">
      <c r="A569" s="7">
        <f t="shared" si="9"/>
        <v>0</v>
      </c>
    </row>
    <row r="570" spans="1:1" x14ac:dyDescent="0.35">
      <c r="A570" s="7">
        <f t="shared" si="9"/>
        <v>0</v>
      </c>
    </row>
    <row r="571" spans="1:1" x14ac:dyDescent="0.35">
      <c r="A571" s="7">
        <f t="shared" si="9"/>
        <v>0</v>
      </c>
    </row>
    <row r="572" spans="1:1" x14ac:dyDescent="0.35">
      <c r="A572" s="7">
        <f t="shared" si="9"/>
        <v>0</v>
      </c>
    </row>
    <row r="573" spans="1:1" x14ac:dyDescent="0.35">
      <c r="A573" s="7">
        <f t="shared" si="9"/>
        <v>0</v>
      </c>
    </row>
    <row r="574" spans="1:1" x14ac:dyDescent="0.35">
      <c r="A574" s="7">
        <f t="shared" si="9"/>
        <v>0</v>
      </c>
    </row>
    <row r="575" spans="1:1" x14ac:dyDescent="0.35">
      <c r="A575" s="7">
        <f t="shared" si="9"/>
        <v>0</v>
      </c>
    </row>
    <row r="576" spans="1:1" x14ac:dyDescent="0.35">
      <c r="A576" s="7">
        <f t="shared" si="9"/>
        <v>0</v>
      </c>
    </row>
    <row r="577" spans="1:1" x14ac:dyDescent="0.35">
      <c r="A577" s="7">
        <f t="shared" si="9"/>
        <v>0</v>
      </c>
    </row>
    <row r="578" spans="1:1" x14ac:dyDescent="0.35">
      <c r="A578" s="7">
        <f t="shared" si="9"/>
        <v>0</v>
      </c>
    </row>
    <row r="579" spans="1:1" x14ac:dyDescent="0.35">
      <c r="A579" s="7">
        <f t="shared" si="9"/>
        <v>0</v>
      </c>
    </row>
    <row r="580" spans="1:1" x14ac:dyDescent="0.35">
      <c r="A580" s="7">
        <f t="shared" si="9"/>
        <v>0</v>
      </c>
    </row>
    <row r="581" spans="1:1" x14ac:dyDescent="0.35">
      <c r="A581" s="7">
        <f t="shared" si="9"/>
        <v>0</v>
      </c>
    </row>
    <row r="582" spans="1:1" x14ac:dyDescent="0.35">
      <c r="A582" s="7">
        <f t="shared" si="9"/>
        <v>0</v>
      </c>
    </row>
    <row r="583" spans="1:1" x14ac:dyDescent="0.35">
      <c r="A583" s="7">
        <f t="shared" si="9"/>
        <v>0</v>
      </c>
    </row>
    <row r="584" spans="1:1" x14ac:dyDescent="0.35">
      <c r="A584" s="7">
        <f t="shared" ref="A584:A647" si="10">H584</f>
        <v>0</v>
      </c>
    </row>
    <row r="585" spans="1:1" x14ac:dyDescent="0.35">
      <c r="A585" s="7">
        <f t="shared" si="10"/>
        <v>0</v>
      </c>
    </row>
    <row r="586" spans="1:1" x14ac:dyDescent="0.35">
      <c r="A586" s="7">
        <f t="shared" si="10"/>
        <v>0</v>
      </c>
    </row>
    <row r="587" spans="1:1" x14ac:dyDescent="0.35">
      <c r="A587" s="7">
        <f t="shared" si="10"/>
        <v>0</v>
      </c>
    </row>
    <row r="588" spans="1:1" x14ac:dyDescent="0.35">
      <c r="A588" s="7">
        <f t="shared" si="10"/>
        <v>0</v>
      </c>
    </row>
    <row r="589" spans="1:1" x14ac:dyDescent="0.35">
      <c r="A589" s="7">
        <f t="shared" si="10"/>
        <v>0</v>
      </c>
    </row>
    <row r="590" spans="1:1" x14ac:dyDescent="0.35">
      <c r="A590" s="7">
        <f t="shared" si="10"/>
        <v>0</v>
      </c>
    </row>
    <row r="591" spans="1:1" x14ac:dyDescent="0.35">
      <c r="A591" s="7">
        <f t="shared" si="10"/>
        <v>0</v>
      </c>
    </row>
    <row r="592" spans="1:1" x14ac:dyDescent="0.35">
      <c r="A592" s="7">
        <f t="shared" si="10"/>
        <v>0</v>
      </c>
    </row>
    <row r="593" spans="1:1" x14ac:dyDescent="0.35">
      <c r="A593" s="7">
        <f t="shared" si="10"/>
        <v>0</v>
      </c>
    </row>
    <row r="594" spans="1:1" x14ac:dyDescent="0.35">
      <c r="A594" s="7">
        <f t="shared" si="10"/>
        <v>0</v>
      </c>
    </row>
    <row r="595" spans="1:1" x14ac:dyDescent="0.35">
      <c r="A595" s="7">
        <f t="shared" si="10"/>
        <v>0</v>
      </c>
    </row>
    <row r="596" spans="1:1" x14ac:dyDescent="0.35">
      <c r="A596" s="7">
        <f t="shared" si="10"/>
        <v>0</v>
      </c>
    </row>
    <row r="597" spans="1:1" x14ac:dyDescent="0.35">
      <c r="A597" s="7">
        <f t="shared" si="10"/>
        <v>0</v>
      </c>
    </row>
    <row r="598" spans="1:1" x14ac:dyDescent="0.35">
      <c r="A598" s="7">
        <f t="shared" si="10"/>
        <v>0</v>
      </c>
    </row>
    <row r="599" spans="1:1" x14ac:dyDescent="0.35">
      <c r="A599" s="7">
        <f t="shared" si="10"/>
        <v>0</v>
      </c>
    </row>
    <row r="600" spans="1:1" x14ac:dyDescent="0.35">
      <c r="A600" s="7">
        <f t="shared" si="10"/>
        <v>0</v>
      </c>
    </row>
    <row r="601" spans="1:1" x14ac:dyDescent="0.35">
      <c r="A601" s="7">
        <f t="shared" si="10"/>
        <v>0</v>
      </c>
    </row>
    <row r="602" spans="1:1" x14ac:dyDescent="0.35">
      <c r="A602" s="7">
        <f t="shared" si="10"/>
        <v>0</v>
      </c>
    </row>
    <row r="603" spans="1:1" x14ac:dyDescent="0.35">
      <c r="A603" s="7">
        <f t="shared" si="10"/>
        <v>0</v>
      </c>
    </row>
    <row r="604" spans="1:1" x14ac:dyDescent="0.35">
      <c r="A604" s="7">
        <f t="shared" si="10"/>
        <v>0</v>
      </c>
    </row>
    <row r="605" spans="1:1" x14ac:dyDescent="0.35">
      <c r="A605" s="7">
        <f t="shared" si="10"/>
        <v>0</v>
      </c>
    </row>
    <row r="606" spans="1:1" x14ac:dyDescent="0.35">
      <c r="A606" s="7">
        <f t="shared" si="10"/>
        <v>0</v>
      </c>
    </row>
    <row r="607" spans="1:1" x14ac:dyDescent="0.35">
      <c r="A607" s="7">
        <f t="shared" si="10"/>
        <v>0</v>
      </c>
    </row>
    <row r="608" spans="1:1" x14ac:dyDescent="0.35">
      <c r="A608" s="7">
        <f t="shared" si="10"/>
        <v>0</v>
      </c>
    </row>
    <row r="609" spans="1:1" x14ac:dyDescent="0.35">
      <c r="A609" s="7">
        <f t="shared" si="10"/>
        <v>0</v>
      </c>
    </row>
    <row r="610" spans="1:1" x14ac:dyDescent="0.35">
      <c r="A610" s="7">
        <f t="shared" si="10"/>
        <v>0</v>
      </c>
    </row>
    <row r="611" spans="1:1" x14ac:dyDescent="0.35">
      <c r="A611" s="7">
        <f t="shared" si="10"/>
        <v>0</v>
      </c>
    </row>
    <row r="612" spans="1:1" x14ac:dyDescent="0.35">
      <c r="A612" s="7">
        <f t="shared" si="10"/>
        <v>0</v>
      </c>
    </row>
    <row r="613" spans="1:1" x14ac:dyDescent="0.35">
      <c r="A613" s="7">
        <f t="shared" si="10"/>
        <v>0</v>
      </c>
    </row>
    <row r="614" spans="1:1" x14ac:dyDescent="0.35">
      <c r="A614" s="7">
        <f t="shared" si="10"/>
        <v>0</v>
      </c>
    </row>
    <row r="615" spans="1:1" x14ac:dyDescent="0.35">
      <c r="A615" s="7">
        <f t="shared" si="10"/>
        <v>0</v>
      </c>
    </row>
    <row r="616" spans="1:1" x14ac:dyDescent="0.35">
      <c r="A616" s="7">
        <f t="shared" si="10"/>
        <v>0</v>
      </c>
    </row>
    <row r="617" spans="1:1" x14ac:dyDescent="0.35">
      <c r="A617" s="7">
        <f t="shared" si="10"/>
        <v>0</v>
      </c>
    </row>
    <row r="618" spans="1:1" x14ac:dyDescent="0.35">
      <c r="A618" s="7">
        <f t="shared" si="10"/>
        <v>0</v>
      </c>
    </row>
    <row r="619" spans="1:1" x14ac:dyDescent="0.35">
      <c r="A619" s="7">
        <f t="shared" si="10"/>
        <v>0</v>
      </c>
    </row>
    <row r="620" spans="1:1" x14ac:dyDescent="0.35">
      <c r="A620" s="7">
        <f t="shared" si="10"/>
        <v>0</v>
      </c>
    </row>
    <row r="621" spans="1:1" x14ac:dyDescent="0.35">
      <c r="A621" s="7">
        <f t="shared" si="10"/>
        <v>0</v>
      </c>
    </row>
    <row r="622" spans="1:1" x14ac:dyDescent="0.35">
      <c r="A622" s="7">
        <f t="shared" si="10"/>
        <v>0</v>
      </c>
    </row>
    <row r="623" spans="1:1" x14ac:dyDescent="0.35">
      <c r="A623" s="7">
        <f t="shared" si="10"/>
        <v>0</v>
      </c>
    </row>
    <row r="624" spans="1:1" x14ac:dyDescent="0.35">
      <c r="A624" s="7">
        <f t="shared" si="10"/>
        <v>0</v>
      </c>
    </row>
    <row r="625" spans="1:1" x14ac:dyDescent="0.35">
      <c r="A625" s="7">
        <f t="shared" si="10"/>
        <v>0</v>
      </c>
    </row>
    <row r="626" spans="1:1" x14ac:dyDescent="0.35">
      <c r="A626" s="7">
        <f t="shared" si="10"/>
        <v>0</v>
      </c>
    </row>
    <row r="627" spans="1:1" x14ac:dyDescent="0.35">
      <c r="A627" s="7">
        <f t="shared" si="10"/>
        <v>0</v>
      </c>
    </row>
    <row r="628" spans="1:1" x14ac:dyDescent="0.35">
      <c r="A628" s="7">
        <f t="shared" si="10"/>
        <v>0</v>
      </c>
    </row>
    <row r="629" spans="1:1" x14ac:dyDescent="0.35">
      <c r="A629" s="7">
        <f t="shared" si="10"/>
        <v>0</v>
      </c>
    </row>
    <row r="630" spans="1:1" x14ac:dyDescent="0.35">
      <c r="A630" s="7">
        <f t="shared" si="10"/>
        <v>0</v>
      </c>
    </row>
    <row r="631" spans="1:1" x14ac:dyDescent="0.35">
      <c r="A631" s="7">
        <f t="shared" si="10"/>
        <v>0</v>
      </c>
    </row>
    <row r="632" spans="1:1" x14ac:dyDescent="0.35">
      <c r="A632" s="7">
        <f t="shared" si="10"/>
        <v>0</v>
      </c>
    </row>
    <row r="633" spans="1:1" x14ac:dyDescent="0.35">
      <c r="A633" s="7">
        <f t="shared" si="10"/>
        <v>0</v>
      </c>
    </row>
    <row r="634" spans="1:1" x14ac:dyDescent="0.35">
      <c r="A634" s="7">
        <f t="shared" si="10"/>
        <v>0</v>
      </c>
    </row>
    <row r="635" spans="1:1" x14ac:dyDescent="0.35">
      <c r="A635" s="7">
        <f t="shared" si="10"/>
        <v>0</v>
      </c>
    </row>
    <row r="636" spans="1:1" x14ac:dyDescent="0.35">
      <c r="A636" s="7">
        <f t="shared" si="10"/>
        <v>0</v>
      </c>
    </row>
    <row r="637" spans="1:1" x14ac:dyDescent="0.35">
      <c r="A637" s="7">
        <f t="shared" si="10"/>
        <v>0</v>
      </c>
    </row>
    <row r="638" spans="1:1" x14ac:dyDescent="0.35">
      <c r="A638" s="7">
        <f t="shared" si="10"/>
        <v>0</v>
      </c>
    </row>
    <row r="639" spans="1:1" x14ac:dyDescent="0.35">
      <c r="A639" s="7">
        <f t="shared" si="10"/>
        <v>0</v>
      </c>
    </row>
    <row r="640" spans="1:1" x14ac:dyDescent="0.35">
      <c r="A640" s="7">
        <f t="shared" si="10"/>
        <v>0</v>
      </c>
    </row>
    <row r="641" spans="1:1" x14ac:dyDescent="0.35">
      <c r="A641" s="7">
        <f t="shared" si="10"/>
        <v>0</v>
      </c>
    </row>
    <row r="642" spans="1:1" x14ac:dyDescent="0.35">
      <c r="A642" s="7">
        <f t="shared" si="10"/>
        <v>0</v>
      </c>
    </row>
    <row r="643" spans="1:1" x14ac:dyDescent="0.35">
      <c r="A643" s="7">
        <f t="shared" si="10"/>
        <v>0</v>
      </c>
    </row>
    <row r="644" spans="1:1" x14ac:dyDescent="0.35">
      <c r="A644" s="7">
        <f t="shared" si="10"/>
        <v>0</v>
      </c>
    </row>
    <row r="645" spans="1:1" x14ac:dyDescent="0.35">
      <c r="A645" s="7">
        <f t="shared" si="10"/>
        <v>0</v>
      </c>
    </row>
    <row r="646" spans="1:1" x14ac:dyDescent="0.35">
      <c r="A646" s="7">
        <f t="shared" si="10"/>
        <v>0</v>
      </c>
    </row>
    <row r="647" spans="1:1" x14ac:dyDescent="0.35">
      <c r="A647" s="7">
        <f t="shared" si="10"/>
        <v>0</v>
      </c>
    </row>
    <row r="648" spans="1:1" x14ac:dyDescent="0.35">
      <c r="A648" s="7">
        <f t="shared" ref="A648:A711" si="11">H648</f>
        <v>0</v>
      </c>
    </row>
    <row r="649" spans="1:1" x14ac:dyDescent="0.35">
      <c r="A649" s="7">
        <f t="shared" si="11"/>
        <v>0</v>
      </c>
    </row>
    <row r="650" spans="1:1" x14ac:dyDescent="0.35">
      <c r="A650" s="7">
        <f t="shared" si="11"/>
        <v>0</v>
      </c>
    </row>
    <row r="651" spans="1:1" x14ac:dyDescent="0.35">
      <c r="A651" s="7">
        <f t="shared" si="11"/>
        <v>0</v>
      </c>
    </row>
    <row r="652" spans="1:1" x14ac:dyDescent="0.35">
      <c r="A652" s="7">
        <f t="shared" si="11"/>
        <v>0</v>
      </c>
    </row>
    <row r="653" spans="1:1" x14ac:dyDescent="0.35">
      <c r="A653" s="7">
        <f t="shared" si="11"/>
        <v>0</v>
      </c>
    </row>
    <row r="654" spans="1:1" x14ac:dyDescent="0.35">
      <c r="A654" s="7">
        <f t="shared" si="11"/>
        <v>0</v>
      </c>
    </row>
    <row r="655" spans="1:1" x14ac:dyDescent="0.35">
      <c r="A655" s="7">
        <f t="shared" si="11"/>
        <v>0</v>
      </c>
    </row>
    <row r="656" spans="1:1" x14ac:dyDescent="0.35">
      <c r="A656" s="7">
        <f t="shared" si="11"/>
        <v>0</v>
      </c>
    </row>
    <row r="657" spans="1:1" x14ac:dyDescent="0.35">
      <c r="A657" s="7">
        <f t="shared" si="11"/>
        <v>0</v>
      </c>
    </row>
    <row r="658" spans="1:1" x14ac:dyDescent="0.35">
      <c r="A658" s="7">
        <f t="shared" si="11"/>
        <v>0</v>
      </c>
    </row>
    <row r="659" spans="1:1" x14ac:dyDescent="0.35">
      <c r="A659" s="7">
        <f t="shared" si="11"/>
        <v>0</v>
      </c>
    </row>
    <row r="660" spans="1:1" x14ac:dyDescent="0.35">
      <c r="A660" s="7">
        <f t="shared" si="11"/>
        <v>0</v>
      </c>
    </row>
    <row r="661" spans="1:1" x14ac:dyDescent="0.35">
      <c r="A661" s="7">
        <f t="shared" si="11"/>
        <v>0</v>
      </c>
    </row>
    <row r="662" spans="1:1" x14ac:dyDescent="0.35">
      <c r="A662" s="7">
        <f t="shared" si="11"/>
        <v>0</v>
      </c>
    </row>
    <row r="663" spans="1:1" x14ac:dyDescent="0.35">
      <c r="A663" s="7">
        <f t="shared" si="11"/>
        <v>0</v>
      </c>
    </row>
    <row r="664" spans="1:1" x14ac:dyDescent="0.35">
      <c r="A664" s="7">
        <f t="shared" si="11"/>
        <v>0</v>
      </c>
    </row>
    <row r="665" spans="1:1" x14ac:dyDescent="0.35">
      <c r="A665" s="7">
        <f t="shared" si="11"/>
        <v>0</v>
      </c>
    </row>
    <row r="666" spans="1:1" x14ac:dyDescent="0.35">
      <c r="A666" s="7">
        <f t="shared" si="11"/>
        <v>0</v>
      </c>
    </row>
    <row r="667" spans="1:1" x14ac:dyDescent="0.35">
      <c r="A667" s="7">
        <f t="shared" si="11"/>
        <v>0</v>
      </c>
    </row>
    <row r="668" spans="1:1" x14ac:dyDescent="0.35">
      <c r="A668" s="7">
        <f t="shared" si="11"/>
        <v>0</v>
      </c>
    </row>
    <row r="669" spans="1:1" x14ac:dyDescent="0.35">
      <c r="A669" s="7">
        <f t="shared" si="11"/>
        <v>0</v>
      </c>
    </row>
    <row r="670" spans="1:1" x14ac:dyDescent="0.35">
      <c r="A670" s="7">
        <f t="shared" si="11"/>
        <v>0</v>
      </c>
    </row>
    <row r="671" spans="1:1" x14ac:dyDescent="0.35">
      <c r="A671" s="7">
        <f t="shared" si="11"/>
        <v>0</v>
      </c>
    </row>
    <row r="672" spans="1:1" x14ac:dyDescent="0.35">
      <c r="A672" s="7">
        <f t="shared" si="11"/>
        <v>0</v>
      </c>
    </row>
    <row r="673" spans="1:1" x14ac:dyDescent="0.35">
      <c r="A673" s="7">
        <f t="shared" si="11"/>
        <v>0</v>
      </c>
    </row>
    <row r="674" spans="1:1" x14ac:dyDescent="0.35">
      <c r="A674" s="7">
        <f t="shared" si="11"/>
        <v>0</v>
      </c>
    </row>
    <row r="675" spans="1:1" x14ac:dyDescent="0.35">
      <c r="A675" s="7">
        <f t="shared" si="11"/>
        <v>0</v>
      </c>
    </row>
    <row r="676" spans="1:1" x14ac:dyDescent="0.35">
      <c r="A676" s="7">
        <f t="shared" si="11"/>
        <v>0</v>
      </c>
    </row>
    <row r="677" spans="1:1" x14ac:dyDescent="0.35">
      <c r="A677" s="7">
        <f t="shared" si="11"/>
        <v>0</v>
      </c>
    </row>
    <row r="678" spans="1:1" x14ac:dyDescent="0.35">
      <c r="A678" s="7">
        <f t="shared" si="11"/>
        <v>0</v>
      </c>
    </row>
    <row r="679" spans="1:1" x14ac:dyDescent="0.35">
      <c r="A679" s="7">
        <f t="shared" si="11"/>
        <v>0</v>
      </c>
    </row>
    <row r="680" spans="1:1" x14ac:dyDescent="0.35">
      <c r="A680" s="7">
        <f t="shared" si="11"/>
        <v>0</v>
      </c>
    </row>
    <row r="681" spans="1:1" x14ac:dyDescent="0.35">
      <c r="A681" s="7">
        <f t="shared" si="11"/>
        <v>0</v>
      </c>
    </row>
    <row r="682" spans="1:1" x14ac:dyDescent="0.35">
      <c r="A682" s="7">
        <f t="shared" si="11"/>
        <v>0</v>
      </c>
    </row>
    <row r="683" spans="1:1" x14ac:dyDescent="0.35">
      <c r="A683" s="7">
        <f t="shared" si="11"/>
        <v>0</v>
      </c>
    </row>
    <row r="684" spans="1:1" x14ac:dyDescent="0.35">
      <c r="A684" s="7">
        <f t="shared" si="11"/>
        <v>0</v>
      </c>
    </row>
    <row r="685" spans="1:1" x14ac:dyDescent="0.35">
      <c r="A685" s="7">
        <f t="shared" si="11"/>
        <v>0</v>
      </c>
    </row>
    <row r="686" spans="1:1" x14ac:dyDescent="0.35">
      <c r="A686" s="7">
        <f t="shared" si="11"/>
        <v>0</v>
      </c>
    </row>
    <row r="687" spans="1:1" x14ac:dyDescent="0.35">
      <c r="A687" s="7">
        <f t="shared" si="11"/>
        <v>0</v>
      </c>
    </row>
    <row r="688" spans="1:1" x14ac:dyDescent="0.35">
      <c r="A688" s="7">
        <f t="shared" si="11"/>
        <v>0</v>
      </c>
    </row>
    <row r="689" spans="1:1" x14ac:dyDescent="0.35">
      <c r="A689" s="7">
        <f t="shared" si="11"/>
        <v>0</v>
      </c>
    </row>
    <row r="690" spans="1:1" x14ac:dyDescent="0.35">
      <c r="A690" s="7">
        <f t="shared" si="11"/>
        <v>0</v>
      </c>
    </row>
    <row r="691" spans="1:1" x14ac:dyDescent="0.35">
      <c r="A691" s="7">
        <f t="shared" si="11"/>
        <v>0</v>
      </c>
    </row>
    <row r="692" spans="1:1" x14ac:dyDescent="0.35">
      <c r="A692" s="7">
        <f t="shared" si="11"/>
        <v>0</v>
      </c>
    </row>
    <row r="693" spans="1:1" x14ac:dyDescent="0.35">
      <c r="A693" s="7">
        <f t="shared" si="11"/>
        <v>0</v>
      </c>
    </row>
    <row r="694" spans="1:1" x14ac:dyDescent="0.35">
      <c r="A694" s="7">
        <f t="shared" si="11"/>
        <v>0</v>
      </c>
    </row>
    <row r="695" spans="1:1" x14ac:dyDescent="0.35">
      <c r="A695" s="7">
        <f t="shared" si="11"/>
        <v>0</v>
      </c>
    </row>
    <row r="696" spans="1:1" x14ac:dyDescent="0.35">
      <c r="A696" s="7">
        <f t="shared" si="11"/>
        <v>0</v>
      </c>
    </row>
    <row r="697" spans="1:1" x14ac:dyDescent="0.35">
      <c r="A697" s="7">
        <f t="shared" si="11"/>
        <v>0</v>
      </c>
    </row>
    <row r="698" spans="1:1" x14ac:dyDescent="0.35">
      <c r="A698" s="7">
        <f t="shared" si="11"/>
        <v>0</v>
      </c>
    </row>
    <row r="699" spans="1:1" x14ac:dyDescent="0.35">
      <c r="A699" s="7">
        <f t="shared" si="11"/>
        <v>0</v>
      </c>
    </row>
    <row r="700" spans="1:1" x14ac:dyDescent="0.35">
      <c r="A700" s="7">
        <f t="shared" si="11"/>
        <v>0</v>
      </c>
    </row>
    <row r="701" spans="1:1" x14ac:dyDescent="0.35">
      <c r="A701" s="7">
        <f t="shared" si="11"/>
        <v>0</v>
      </c>
    </row>
    <row r="702" spans="1:1" x14ac:dyDescent="0.35">
      <c r="A702" s="7">
        <f t="shared" si="11"/>
        <v>0</v>
      </c>
    </row>
    <row r="703" spans="1:1" x14ac:dyDescent="0.35">
      <c r="A703" s="7">
        <f t="shared" si="11"/>
        <v>0</v>
      </c>
    </row>
    <row r="704" spans="1:1" x14ac:dyDescent="0.35">
      <c r="A704" s="7">
        <f t="shared" si="11"/>
        <v>0</v>
      </c>
    </row>
    <row r="705" spans="1:1" x14ac:dyDescent="0.35">
      <c r="A705" s="7">
        <f t="shared" si="11"/>
        <v>0</v>
      </c>
    </row>
    <row r="706" spans="1:1" x14ac:dyDescent="0.35">
      <c r="A706" s="7">
        <f t="shared" si="11"/>
        <v>0</v>
      </c>
    </row>
    <row r="707" spans="1:1" x14ac:dyDescent="0.35">
      <c r="A707" s="7">
        <f t="shared" si="11"/>
        <v>0</v>
      </c>
    </row>
    <row r="708" spans="1:1" x14ac:dyDescent="0.35">
      <c r="A708" s="7">
        <f t="shared" si="11"/>
        <v>0</v>
      </c>
    </row>
    <row r="709" spans="1:1" x14ac:dyDescent="0.35">
      <c r="A709" s="7">
        <f t="shared" si="11"/>
        <v>0</v>
      </c>
    </row>
    <row r="710" spans="1:1" x14ac:dyDescent="0.35">
      <c r="A710" s="7">
        <f t="shared" si="11"/>
        <v>0</v>
      </c>
    </row>
    <row r="711" spans="1:1" x14ac:dyDescent="0.35">
      <c r="A711" s="7">
        <f t="shared" si="11"/>
        <v>0</v>
      </c>
    </row>
    <row r="712" spans="1:1" x14ac:dyDescent="0.35">
      <c r="A712" s="7">
        <f t="shared" ref="A712:A775" si="12">H712</f>
        <v>0</v>
      </c>
    </row>
    <row r="713" spans="1:1" x14ac:dyDescent="0.35">
      <c r="A713" s="7">
        <f t="shared" si="12"/>
        <v>0</v>
      </c>
    </row>
    <row r="714" spans="1:1" x14ac:dyDescent="0.35">
      <c r="A714" s="7">
        <f t="shared" si="12"/>
        <v>0</v>
      </c>
    </row>
    <row r="715" spans="1:1" x14ac:dyDescent="0.35">
      <c r="A715" s="7">
        <f t="shared" si="12"/>
        <v>0</v>
      </c>
    </row>
    <row r="716" spans="1:1" x14ac:dyDescent="0.35">
      <c r="A716" s="7">
        <f t="shared" si="12"/>
        <v>0</v>
      </c>
    </row>
    <row r="717" spans="1:1" x14ac:dyDescent="0.35">
      <c r="A717" s="7">
        <f t="shared" si="12"/>
        <v>0</v>
      </c>
    </row>
    <row r="718" spans="1:1" x14ac:dyDescent="0.35">
      <c r="A718" s="7">
        <f t="shared" si="12"/>
        <v>0</v>
      </c>
    </row>
    <row r="719" spans="1:1" x14ac:dyDescent="0.35">
      <c r="A719" s="7">
        <f t="shared" si="12"/>
        <v>0</v>
      </c>
    </row>
    <row r="720" spans="1:1" x14ac:dyDescent="0.35">
      <c r="A720" s="7">
        <f t="shared" si="12"/>
        <v>0</v>
      </c>
    </row>
    <row r="721" spans="1:1" x14ac:dyDescent="0.35">
      <c r="A721" s="7">
        <f t="shared" si="12"/>
        <v>0</v>
      </c>
    </row>
    <row r="722" spans="1:1" x14ac:dyDescent="0.35">
      <c r="A722" s="7">
        <f t="shared" si="12"/>
        <v>0</v>
      </c>
    </row>
    <row r="723" spans="1:1" x14ac:dyDescent="0.35">
      <c r="A723" s="7">
        <f t="shared" si="12"/>
        <v>0</v>
      </c>
    </row>
    <row r="724" spans="1:1" x14ac:dyDescent="0.35">
      <c r="A724" s="7">
        <f t="shared" si="12"/>
        <v>0</v>
      </c>
    </row>
    <row r="725" spans="1:1" x14ac:dyDescent="0.35">
      <c r="A725" s="7">
        <f t="shared" si="12"/>
        <v>0</v>
      </c>
    </row>
    <row r="726" spans="1:1" x14ac:dyDescent="0.35">
      <c r="A726" s="7">
        <f t="shared" si="12"/>
        <v>0</v>
      </c>
    </row>
    <row r="727" spans="1:1" x14ac:dyDescent="0.35">
      <c r="A727" s="7">
        <f t="shared" si="12"/>
        <v>0</v>
      </c>
    </row>
    <row r="728" spans="1:1" x14ac:dyDescent="0.35">
      <c r="A728" s="7">
        <f t="shared" si="12"/>
        <v>0</v>
      </c>
    </row>
    <row r="729" spans="1:1" x14ac:dyDescent="0.35">
      <c r="A729" s="7">
        <f t="shared" si="12"/>
        <v>0</v>
      </c>
    </row>
    <row r="730" spans="1:1" x14ac:dyDescent="0.35">
      <c r="A730" s="7">
        <f t="shared" si="12"/>
        <v>0</v>
      </c>
    </row>
    <row r="731" spans="1:1" x14ac:dyDescent="0.35">
      <c r="A731" s="7">
        <f t="shared" si="12"/>
        <v>0</v>
      </c>
    </row>
    <row r="732" spans="1:1" x14ac:dyDescent="0.35">
      <c r="A732" s="7">
        <f t="shared" si="12"/>
        <v>0</v>
      </c>
    </row>
    <row r="733" spans="1:1" x14ac:dyDescent="0.35">
      <c r="A733" s="7">
        <f t="shared" si="12"/>
        <v>0</v>
      </c>
    </row>
    <row r="734" spans="1:1" x14ac:dyDescent="0.35">
      <c r="A734" s="7">
        <f t="shared" si="12"/>
        <v>0</v>
      </c>
    </row>
    <row r="735" spans="1:1" x14ac:dyDescent="0.35">
      <c r="A735" s="7">
        <f t="shared" si="12"/>
        <v>0</v>
      </c>
    </row>
    <row r="736" spans="1:1" x14ac:dyDescent="0.35">
      <c r="A736" s="7">
        <f t="shared" si="12"/>
        <v>0</v>
      </c>
    </row>
    <row r="737" spans="1:1" x14ac:dyDescent="0.35">
      <c r="A737" s="7">
        <f t="shared" si="12"/>
        <v>0</v>
      </c>
    </row>
    <row r="738" spans="1:1" x14ac:dyDescent="0.35">
      <c r="A738" s="7">
        <f t="shared" si="12"/>
        <v>0</v>
      </c>
    </row>
    <row r="739" spans="1:1" x14ac:dyDescent="0.35">
      <c r="A739" s="7">
        <f t="shared" si="12"/>
        <v>0</v>
      </c>
    </row>
    <row r="740" spans="1:1" x14ac:dyDescent="0.35">
      <c r="A740" s="7">
        <f t="shared" si="12"/>
        <v>0</v>
      </c>
    </row>
    <row r="741" spans="1:1" x14ac:dyDescent="0.35">
      <c r="A741" s="7">
        <f t="shared" si="12"/>
        <v>0</v>
      </c>
    </row>
    <row r="742" spans="1:1" x14ac:dyDescent="0.35">
      <c r="A742" s="7">
        <f t="shared" si="12"/>
        <v>0</v>
      </c>
    </row>
    <row r="743" spans="1:1" x14ac:dyDescent="0.35">
      <c r="A743" s="7">
        <f t="shared" si="12"/>
        <v>0</v>
      </c>
    </row>
    <row r="744" spans="1:1" x14ac:dyDescent="0.35">
      <c r="A744" s="7">
        <f t="shared" si="12"/>
        <v>0</v>
      </c>
    </row>
    <row r="745" spans="1:1" x14ac:dyDescent="0.35">
      <c r="A745" s="7">
        <f t="shared" si="12"/>
        <v>0</v>
      </c>
    </row>
    <row r="746" spans="1:1" x14ac:dyDescent="0.35">
      <c r="A746" s="7">
        <f t="shared" si="12"/>
        <v>0</v>
      </c>
    </row>
    <row r="747" spans="1:1" x14ac:dyDescent="0.35">
      <c r="A747" s="7">
        <f t="shared" si="12"/>
        <v>0</v>
      </c>
    </row>
    <row r="748" spans="1:1" x14ac:dyDescent="0.35">
      <c r="A748" s="7">
        <f t="shared" si="12"/>
        <v>0</v>
      </c>
    </row>
    <row r="749" spans="1:1" x14ac:dyDescent="0.35">
      <c r="A749" s="7">
        <f t="shared" si="12"/>
        <v>0</v>
      </c>
    </row>
    <row r="750" spans="1:1" x14ac:dyDescent="0.35">
      <c r="A750" s="7">
        <f t="shared" si="12"/>
        <v>0</v>
      </c>
    </row>
    <row r="751" spans="1:1" x14ac:dyDescent="0.35">
      <c r="A751" s="7">
        <f t="shared" si="12"/>
        <v>0</v>
      </c>
    </row>
    <row r="752" spans="1:1" x14ac:dyDescent="0.35">
      <c r="A752" s="7">
        <f t="shared" si="12"/>
        <v>0</v>
      </c>
    </row>
    <row r="753" spans="1:1" x14ac:dyDescent="0.35">
      <c r="A753" s="7">
        <f t="shared" si="12"/>
        <v>0</v>
      </c>
    </row>
    <row r="754" spans="1:1" x14ac:dyDescent="0.35">
      <c r="A754" s="7">
        <f t="shared" si="12"/>
        <v>0</v>
      </c>
    </row>
    <row r="755" spans="1:1" x14ac:dyDescent="0.35">
      <c r="A755" s="7">
        <f t="shared" si="12"/>
        <v>0</v>
      </c>
    </row>
    <row r="756" spans="1:1" x14ac:dyDescent="0.35">
      <c r="A756" s="7">
        <f t="shared" si="12"/>
        <v>0</v>
      </c>
    </row>
    <row r="757" spans="1:1" x14ac:dyDescent="0.35">
      <c r="A757" s="7">
        <f t="shared" si="12"/>
        <v>0</v>
      </c>
    </row>
    <row r="758" spans="1:1" x14ac:dyDescent="0.35">
      <c r="A758" s="7">
        <f t="shared" si="12"/>
        <v>0</v>
      </c>
    </row>
    <row r="759" spans="1:1" x14ac:dyDescent="0.35">
      <c r="A759" s="7">
        <f t="shared" si="12"/>
        <v>0</v>
      </c>
    </row>
    <row r="760" spans="1:1" x14ac:dyDescent="0.35">
      <c r="A760" s="7">
        <f t="shared" si="12"/>
        <v>0</v>
      </c>
    </row>
    <row r="761" spans="1:1" x14ac:dyDescent="0.35">
      <c r="A761" s="7">
        <f t="shared" si="12"/>
        <v>0</v>
      </c>
    </row>
    <row r="762" spans="1:1" x14ac:dyDescent="0.35">
      <c r="A762" s="7">
        <f t="shared" si="12"/>
        <v>0</v>
      </c>
    </row>
    <row r="763" spans="1:1" x14ac:dyDescent="0.35">
      <c r="A763" s="7">
        <f t="shared" si="12"/>
        <v>0</v>
      </c>
    </row>
    <row r="764" spans="1:1" x14ac:dyDescent="0.35">
      <c r="A764" s="7">
        <f t="shared" si="12"/>
        <v>0</v>
      </c>
    </row>
    <row r="765" spans="1:1" x14ac:dyDescent="0.35">
      <c r="A765" s="7">
        <f t="shared" si="12"/>
        <v>0</v>
      </c>
    </row>
    <row r="766" spans="1:1" x14ac:dyDescent="0.35">
      <c r="A766" s="7">
        <f t="shared" si="12"/>
        <v>0</v>
      </c>
    </row>
    <row r="767" spans="1:1" x14ac:dyDescent="0.35">
      <c r="A767" s="7">
        <f t="shared" si="12"/>
        <v>0</v>
      </c>
    </row>
    <row r="768" spans="1:1" x14ac:dyDescent="0.35">
      <c r="A768" s="7">
        <f t="shared" si="12"/>
        <v>0</v>
      </c>
    </row>
    <row r="769" spans="1:1" x14ac:dyDescent="0.35">
      <c r="A769" s="7">
        <f t="shared" si="12"/>
        <v>0</v>
      </c>
    </row>
    <row r="770" spans="1:1" x14ac:dyDescent="0.35">
      <c r="A770" s="7">
        <f t="shared" si="12"/>
        <v>0</v>
      </c>
    </row>
    <row r="771" spans="1:1" x14ac:dyDescent="0.35">
      <c r="A771" s="7">
        <f t="shared" si="12"/>
        <v>0</v>
      </c>
    </row>
    <row r="772" spans="1:1" x14ac:dyDescent="0.35">
      <c r="A772" s="7">
        <f t="shared" si="12"/>
        <v>0</v>
      </c>
    </row>
    <row r="773" spans="1:1" x14ac:dyDescent="0.35">
      <c r="A773" s="7">
        <f t="shared" si="12"/>
        <v>0</v>
      </c>
    </row>
    <row r="774" spans="1:1" x14ac:dyDescent="0.35">
      <c r="A774" s="7">
        <f t="shared" si="12"/>
        <v>0</v>
      </c>
    </row>
    <row r="775" spans="1:1" x14ac:dyDescent="0.35">
      <c r="A775" s="7">
        <f t="shared" si="12"/>
        <v>0</v>
      </c>
    </row>
    <row r="776" spans="1:1" x14ac:dyDescent="0.35">
      <c r="A776" s="7">
        <f t="shared" ref="A776:A817" si="13">H776</f>
        <v>0</v>
      </c>
    </row>
    <row r="777" spans="1:1" x14ac:dyDescent="0.35">
      <c r="A777" s="7">
        <f t="shared" si="13"/>
        <v>0</v>
      </c>
    </row>
    <row r="778" spans="1:1" x14ac:dyDescent="0.35">
      <c r="A778" s="7">
        <f t="shared" si="13"/>
        <v>0</v>
      </c>
    </row>
    <row r="779" spans="1:1" x14ac:dyDescent="0.35">
      <c r="A779" s="7">
        <f t="shared" si="13"/>
        <v>0</v>
      </c>
    </row>
    <row r="780" spans="1:1" x14ac:dyDescent="0.35">
      <c r="A780" s="7">
        <f t="shared" si="13"/>
        <v>0</v>
      </c>
    </row>
    <row r="781" spans="1:1" x14ac:dyDescent="0.35">
      <c r="A781" s="7">
        <f t="shared" si="13"/>
        <v>0</v>
      </c>
    </row>
    <row r="782" spans="1:1" x14ac:dyDescent="0.35">
      <c r="A782" s="7">
        <f t="shared" si="13"/>
        <v>0</v>
      </c>
    </row>
    <row r="783" spans="1:1" x14ac:dyDescent="0.35">
      <c r="A783" s="7">
        <f t="shared" si="13"/>
        <v>0</v>
      </c>
    </row>
    <row r="784" spans="1:1" x14ac:dyDescent="0.35">
      <c r="A784" s="7">
        <f t="shared" si="13"/>
        <v>0</v>
      </c>
    </row>
    <row r="785" spans="1:1" x14ac:dyDescent="0.35">
      <c r="A785" s="7">
        <f t="shared" si="13"/>
        <v>0</v>
      </c>
    </row>
    <row r="786" spans="1:1" x14ac:dyDescent="0.35">
      <c r="A786" s="7">
        <f t="shared" si="13"/>
        <v>0</v>
      </c>
    </row>
    <row r="787" spans="1:1" x14ac:dyDescent="0.35">
      <c r="A787" s="7">
        <f t="shared" si="13"/>
        <v>0</v>
      </c>
    </row>
    <row r="788" spans="1:1" x14ac:dyDescent="0.35">
      <c r="A788" s="7">
        <f t="shared" si="13"/>
        <v>0</v>
      </c>
    </row>
    <row r="789" spans="1:1" x14ac:dyDescent="0.35">
      <c r="A789" s="7">
        <f t="shared" si="13"/>
        <v>0</v>
      </c>
    </row>
    <row r="790" spans="1:1" x14ac:dyDescent="0.35">
      <c r="A790" s="7">
        <f t="shared" si="13"/>
        <v>0</v>
      </c>
    </row>
    <row r="791" spans="1:1" x14ac:dyDescent="0.35">
      <c r="A791" s="7">
        <f t="shared" si="13"/>
        <v>0</v>
      </c>
    </row>
    <row r="792" spans="1:1" x14ac:dyDescent="0.35">
      <c r="A792" s="7">
        <f t="shared" si="13"/>
        <v>0</v>
      </c>
    </row>
    <row r="793" spans="1:1" x14ac:dyDescent="0.35">
      <c r="A793" s="7">
        <f t="shared" si="13"/>
        <v>0</v>
      </c>
    </row>
    <row r="794" spans="1:1" x14ac:dyDescent="0.35">
      <c r="A794" s="7">
        <f t="shared" si="13"/>
        <v>0</v>
      </c>
    </row>
    <row r="795" spans="1:1" x14ac:dyDescent="0.35">
      <c r="A795" s="7">
        <f t="shared" si="13"/>
        <v>0</v>
      </c>
    </row>
    <row r="796" spans="1:1" x14ac:dyDescent="0.35">
      <c r="A796" s="7">
        <f t="shared" si="13"/>
        <v>0</v>
      </c>
    </row>
    <row r="797" spans="1:1" x14ac:dyDescent="0.35">
      <c r="A797" s="7">
        <f t="shared" si="13"/>
        <v>0</v>
      </c>
    </row>
    <row r="798" spans="1:1" x14ac:dyDescent="0.35">
      <c r="A798" s="7">
        <f t="shared" si="13"/>
        <v>0</v>
      </c>
    </row>
    <row r="799" spans="1:1" x14ac:dyDescent="0.35">
      <c r="A799" s="7">
        <f t="shared" si="13"/>
        <v>0</v>
      </c>
    </row>
    <row r="800" spans="1:1" x14ac:dyDescent="0.35">
      <c r="A800" s="7">
        <f t="shared" si="13"/>
        <v>0</v>
      </c>
    </row>
    <row r="801" spans="1:1" x14ac:dyDescent="0.35">
      <c r="A801" s="7">
        <f t="shared" si="13"/>
        <v>0</v>
      </c>
    </row>
    <row r="802" spans="1:1" x14ac:dyDescent="0.35">
      <c r="A802" s="7">
        <f t="shared" si="13"/>
        <v>0</v>
      </c>
    </row>
    <row r="803" spans="1:1" x14ac:dyDescent="0.35">
      <c r="A803" s="7">
        <f t="shared" si="13"/>
        <v>0</v>
      </c>
    </row>
    <row r="804" spans="1:1" x14ac:dyDescent="0.35">
      <c r="A804" s="7">
        <f t="shared" si="13"/>
        <v>0</v>
      </c>
    </row>
    <row r="805" spans="1:1" x14ac:dyDescent="0.35">
      <c r="A805" s="7">
        <f t="shared" si="13"/>
        <v>0</v>
      </c>
    </row>
    <row r="806" spans="1:1" x14ac:dyDescent="0.35">
      <c r="A806" s="7">
        <f t="shared" si="13"/>
        <v>0</v>
      </c>
    </row>
    <row r="807" spans="1:1" x14ac:dyDescent="0.35">
      <c r="A807" s="7">
        <f t="shared" si="13"/>
        <v>0</v>
      </c>
    </row>
    <row r="808" spans="1:1" x14ac:dyDescent="0.35">
      <c r="A808" s="7">
        <f t="shared" si="13"/>
        <v>0</v>
      </c>
    </row>
    <row r="809" spans="1:1" x14ac:dyDescent="0.35">
      <c r="A809" s="7">
        <f t="shared" si="13"/>
        <v>0</v>
      </c>
    </row>
    <row r="810" spans="1:1" x14ac:dyDescent="0.35">
      <c r="A810" s="7">
        <f t="shared" si="13"/>
        <v>0</v>
      </c>
    </row>
    <row r="811" spans="1:1" x14ac:dyDescent="0.35">
      <c r="A811" s="7">
        <f t="shared" si="13"/>
        <v>0</v>
      </c>
    </row>
    <row r="812" spans="1:1" x14ac:dyDescent="0.35">
      <c r="A812" s="7">
        <f t="shared" si="13"/>
        <v>0</v>
      </c>
    </row>
    <row r="813" spans="1:1" x14ac:dyDescent="0.35">
      <c r="A813" s="7">
        <f t="shared" si="13"/>
        <v>0</v>
      </c>
    </row>
    <row r="814" spans="1:1" x14ac:dyDescent="0.35">
      <c r="A814" s="7">
        <f t="shared" si="13"/>
        <v>0</v>
      </c>
    </row>
    <row r="815" spans="1:1" x14ac:dyDescent="0.35">
      <c r="A815" s="7">
        <f t="shared" si="13"/>
        <v>0</v>
      </c>
    </row>
    <row r="816" spans="1:1" x14ac:dyDescent="0.35">
      <c r="A816" s="7">
        <f t="shared" si="13"/>
        <v>0</v>
      </c>
    </row>
    <row r="817" spans="1:1" x14ac:dyDescent="0.35">
      <c r="A817" s="7">
        <f t="shared" si="13"/>
        <v>0</v>
      </c>
    </row>
  </sheetData>
  <sortState ref="A2:H817">
    <sortCondition ref="H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I48"/>
  <sheetViews>
    <sheetView workbookViewId="0">
      <selection activeCell="H1" sqref="H1:I1048576"/>
    </sheetView>
  </sheetViews>
  <sheetFormatPr defaultRowHeight="14.5" x14ac:dyDescent="0.35"/>
  <cols>
    <col min="3" max="3" width="18" bestFit="1" customWidth="1"/>
    <col min="4" max="4" width="10.81640625" bestFit="1" customWidth="1"/>
    <col min="8" max="8" width="18.453125" style="7" customWidth="1"/>
    <col min="9" max="9" width="9.1796875" style="7"/>
  </cols>
  <sheetData>
    <row r="1" spans="1:9" x14ac:dyDescent="0.35">
      <c r="A1" t="s">
        <v>1306</v>
      </c>
      <c r="B1" t="s">
        <v>1</v>
      </c>
      <c r="C1" t="s">
        <v>2</v>
      </c>
      <c r="D1" t="s">
        <v>1307</v>
      </c>
      <c r="E1" t="s">
        <v>1308</v>
      </c>
      <c r="F1" t="s">
        <v>1309</v>
      </c>
      <c r="G1" t="s">
        <v>7</v>
      </c>
      <c r="H1" s="7" t="s">
        <v>1361</v>
      </c>
      <c r="I1" s="7" t="s">
        <v>1373</v>
      </c>
    </row>
    <row r="2" spans="1:9" x14ac:dyDescent="0.35">
      <c r="A2" s="1">
        <v>43279.291666666672</v>
      </c>
      <c r="B2" t="s">
        <v>67</v>
      </c>
      <c r="C2" t="s">
        <v>68</v>
      </c>
      <c r="D2" t="s">
        <v>1321</v>
      </c>
      <c r="E2">
        <v>4</v>
      </c>
      <c r="F2">
        <v>3</v>
      </c>
      <c r="G2" t="s">
        <v>69</v>
      </c>
      <c r="H2" s="7" t="str">
        <f>MID(C2&amp;" "&amp;C2,FIND(" ",C2)+1,LEN(C2)-1)</f>
        <v>Rose Obetz</v>
      </c>
      <c r="I2" s="7">
        <f>E2</f>
        <v>4</v>
      </c>
    </row>
    <row r="3" spans="1:9" x14ac:dyDescent="0.35">
      <c r="A3" s="1">
        <v>43269.291666666672</v>
      </c>
      <c r="B3" t="s">
        <v>147</v>
      </c>
      <c r="C3" t="s">
        <v>148</v>
      </c>
      <c r="D3" t="s">
        <v>1322</v>
      </c>
      <c r="E3">
        <v>2</v>
      </c>
      <c r="F3">
        <v>2</v>
      </c>
      <c r="G3" t="s">
        <v>149</v>
      </c>
      <c r="H3" s="7" t="str">
        <f t="shared" ref="H3:H48" si="0">MID(C3&amp;" "&amp;C3,FIND(" ",C3)+1,LEN(C3)-1)</f>
        <v>Bill Bartels</v>
      </c>
      <c r="I3" s="7">
        <f t="shared" ref="I3:I48" si="1">E3</f>
        <v>2</v>
      </c>
    </row>
    <row r="4" spans="1:9" x14ac:dyDescent="0.35">
      <c r="A4" s="1">
        <v>43269.291666666672</v>
      </c>
      <c r="B4" t="s">
        <v>154</v>
      </c>
      <c r="C4" t="s">
        <v>68</v>
      </c>
      <c r="D4" t="s">
        <v>1321</v>
      </c>
      <c r="E4">
        <v>6</v>
      </c>
      <c r="F4">
        <v>1</v>
      </c>
      <c r="G4" t="s">
        <v>155</v>
      </c>
      <c r="H4" s="7" t="str">
        <f t="shared" si="0"/>
        <v>Rose Obetz</v>
      </c>
      <c r="I4" s="7">
        <f t="shared" si="1"/>
        <v>6</v>
      </c>
    </row>
    <row r="5" spans="1:9" x14ac:dyDescent="0.35">
      <c r="A5" s="1">
        <v>43258.291666666672</v>
      </c>
      <c r="B5" t="s">
        <v>658</v>
      </c>
      <c r="C5" t="s">
        <v>654</v>
      </c>
      <c r="D5" t="s">
        <v>1322</v>
      </c>
      <c r="E5">
        <v>7</v>
      </c>
      <c r="F5">
        <v>2</v>
      </c>
      <c r="G5" t="s">
        <v>659</v>
      </c>
      <c r="H5" s="7" t="str">
        <f t="shared" si="0"/>
        <v>Clare Briglio</v>
      </c>
      <c r="I5" s="7">
        <f t="shared" si="1"/>
        <v>7</v>
      </c>
    </row>
    <row r="6" spans="1:9" x14ac:dyDescent="0.35">
      <c r="A6" s="1">
        <v>43252.291666666672</v>
      </c>
      <c r="B6" t="s">
        <v>235</v>
      </c>
      <c r="C6" t="s">
        <v>71</v>
      </c>
      <c r="D6" t="s">
        <v>1322</v>
      </c>
      <c r="E6">
        <v>1</v>
      </c>
      <c r="F6">
        <v>1</v>
      </c>
      <c r="G6" t="s">
        <v>236</v>
      </c>
      <c r="H6" s="7" t="str">
        <f t="shared" si="0"/>
        <v>Alondra Gaytan</v>
      </c>
      <c r="I6" s="7">
        <f t="shared" si="1"/>
        <v>1</v>
      </c>
    </row>
    <row r="7" spans="1:9" x14ac:dyDescent="0.35">
      <c r="A7" s="1">
        <v>43236.291666666672</v>
      </c>
      <c r="B7" t="s">
        <v>290</v>
      </c>
      <c r="C7" t="s">
        <v>280</v>
      </c>
      <c r="D7" t="s">
        <v>1321</v>
      </c>
      <c r="E7">
        <v>1</v>
      </c>
      <c r="F7">
        <v>1</v>
      </c>
      <c r="G7" t="s">
        <v>291</v>
      </c>
      <c r="H7" s="7" t="str">
        <f t="shared" si="0"/>
        <v>Julie Samson</v>
      </c>
      <c r="I7" s="7">
        <f t="shared" si="1"/>
        <v>1</v>
      </c>
    </row>
    <row r="8" spans="1:9" x14ac:dyDescent="0.35">
      <c r="A8" s="1">
        <v>43235.291666666672</v>
      </c>
      <c r="B8" t="s">
        <v>535</v>
      </c>
      <c r="C8" t="s">
        <v>280</v>
      </c>
      <c r="D8" t="s">
        <v>1321</v>
      </c>
      <c r="E8">
        <v>1</v>
      </c>
      <c r="F8">
        <v>1</v>
      </c>
      <c r="G8" t="s">
        <v>536</v>
      </c>
      <c r="H8" s="7" t="str">
        <f t="shared" si="0"/>
        <v>Julie Samson</v>
      </c>
      <c r="I8" s="7">
        <f t="shared" si="1"/>
        <v>1</v>
      </c>
    </row>
    <row r="9" spans="1:9" x14ac:dyDescent="0.35">
      <c r="A9" s="1">
        <v>43235.291666666672</v>
      </c>
      <c r="B9" t="s">
        <v>279</v>
      </c>
      <c r="C9" t="s">
        <v>280</v>
      </c>
      <c r="D9" t="s">
        <v>1321</v>
      </c>
      <c r="E9">
        <v>1</v>
      </c>
      <c r="F9">
        <v>1</v>
      </c>
      <c r="G9" t="s">
        <v>281</v>
      </c>
      <c r="H9" s="7" t="str">
        <f t="shared" si="0"/>
        <v>Julie Samson</v>
      </c>
      <c r="I9" s="7">
        <f t="shared" si="1"/>
        <v>1</v>
      </c>
    </row>
    <row r="10" spans="1:9" x14ac:dyDescent="0.35">
      <c r="A10" s="1">
        <v>43235.291666666672</v>
      </c>
      <c r="B10" t="s">
        <v>537</v>
      </c>
      <c r="C10" t="s">
        <v>280</v>
      </c>
      <c r="D10" t="s">
        <v>1321</v>
      </c>
      <c r="E10">
        <v>1</v>
      </c>
      <c r="F10">
        <v>1</v>
      </c>
      <c r="G10" t="s">
        <v>538</v>
      </c>
      <c r="H10" s="7" t="str">
        <f t="shared" si="0"/>
        <v>Julie Samson</v>
      </c>
      <c r="I10" s="7">
        <f t="shared" si="1"/>
        <v>1</v>
      </c>
    </row>
    <row r="11" spans="1:9" x14ac:dyDescent="0.35">
      <c r="A11" s="1">
        <v>43235.291666666672</v>
      </c>
      <c r="B11" t="s">
        <v>539</v>
      </c>
      <c r="C11" t="s">
        <v>280</v>
      </c>
      <c r="D11" t="s">
        <v>1321</v>
      </c>
      <c r="E11">
        <v>1</v>
      </c>
      <c r="F11">
        <v>1</v>
      </c>
      <c r="G11" t="s">
        <v>540</v>
      </c>
      <c r="H11" s="7" t="str">
        <f t="shared" si="0"/>
        <v>Julie Samson</v>
      </c>
      <c r="I11" s="7">
        <f t="shared" si="1"/>
        <v>1</v>
      </c>
    </row>
    <row r="12" spans="1:9" x14ac:dyDescent="0.35">
      <c r="A12" s="1">
        <v>43235.291666666672</v>
      </c>
      <c r="B12" t="s">
        <v>541</v>
      </c>
      <c r="C12" t="s">
        <v>280</v>
      </c>
      <c r="D12" t="s">
        <v>1322</v>
      </c>
      <c r="E12">
        <v>1</v>
      </c>
      <c r="F12">
        <v>1</v>
      </c>
      <c r="G12" t="s">
        <v>542</v>
      </c>
      <c r="H12" s="7" t="str">
        <f t="shared" si="0"/>
        <v>Julie Samson</v>
      </c>
      <c r="I12" s="7">
        <f t="shared" si="1"/>
        <v>1</v>
      </c>
    </row>
    <row r="13" spans="1:9" x14ac:dyDescent="0.35">
      <c r="A13" s="1">
        <v>43235.291666666672</v>
      </c>
      <c r="B13" t="s">
        <v>543</v>
      </c>
      <c r="C13" t="s">
        <v>280</v>
      </c>
      <c r="D13" t="s">
        <v>1321</v>
      </c>
      <c r="E13">
        <v>1</v>
      </c>
      <c r="F13">
        <v>1</v>
      </c>
      <c r="G13" t="s">
        <v>544</v>
      </c>
      <c r="H13" s="7" t="str">
        <f t="shared" si="0"/>
        <v>Julie Samson</v>
      </c>
      <c r="I13" s="7">
        <f t="shared" si="1"/>
        <v>1</v>
      </c>
    </row>
    <row r="14" spans="1:9" x14ac:dyDescent="0.35">
      <c r="A14" s="1">
        <v>43228.291666666672</v>
      </c>
      <c r="B14" t="s">
        <v>1323</v>
      </c>
      <c r="C14" t="s">
        <v>27</v>
      </c>
      <c r="D14" t="s">
        <v>1322</v>
      </c>
      <c r="E14">
        <v>2</v>
      </c>
      <c r="F14">
        <v>2</v>
      </c>
      <c r="G14" t="s">
        <v>1324</v>
      </c>
      <c r="H14" s="7" t="str">
        <f t="shared" si="0"/>
        <v>Gonzalo Fernandez</v>
      </c>
      <c r="I14" s="7">
        <f t="shared" si="1"/>
        <v>2</v>
      </c>
    </row>
    <row r="15" spans="1:9" x14ac:dyDescent="0.35">
      <c r="A15" s="1">
        <v>43228.291666666672</v>
      </c>
      <c r="B15" t="s">
        <v>641</v>
      </c>
      <c r="C15" t="s">
        <v>8</v>
      </c>
      <c r="D15" t="s">
        <v>1322</v>
      </c>
      <c r="E15">
        <v>3</v>
      </c>
      <c r="F15">
        <v>0</v>
      </c>
      <c r="G15" t="s">
        <v>642</v>
      </c>
      <c r="H15" s="7" t="str">
        <f t="shared" si="0"/>
        <v>Anthony C. Elliott</v>
      </c>
      <c r="I15" s="7">
        <f t="shared" si="1"/>
        <v>3</v>
      </c>
    </row>
    <row r="16" spans="1:9" x14ac:dyDescent="0.35">
      <c r="A16" s="1">
        <v>43228.291666666672</v>
      </c>
      <c r="B16" t="s">
        <v>33</v>
      </c>
      <c r="C16" t="s">
        <v>71</v>
      </c>
      <c r="D16" t="s">
        <v>1322</v>
      </c>
      <c r="E16">
        <v>13</v>
      </c>
      <c r="F16">
        <v>3</v>
      </c>
      <c r="G16" t="s">
        <v>34</v>
      </c>
      <c r="H16" s="7" t="str">
        <f t="shared" si="0"/>
        <v>Alondra Gaytan</v>
      </c>
      <c r="I16" s="7">
        <f t="shared" si="1"/>
        <v>13</v>
      </c>
    </row>
    <row r="17" spans="1:9" x14ac:dyDescent="0.35">
      <c r="A17" s="1">
        <v>43228.291666666672</v>
      </c>
      <c r="B17" t="s">
        <v>719</v>
      </c>
      <c r="C17" t="s">
        <v>8</v>
      </c>
      <c r="D17" t="s">
        <v>1322</v>
      </c>
      <c r="E17">
        <v>3</v>
      </c>
      <c r="F17">
        <v>2</v>
      </c>
      <c r="G17" t="s">
        <v>720</v>
      </c>
      <c r="H17" s="7" t="str">
        <f t="shared" si="0"/>
        <v>Anthony C. Elliott</v>
      </c>
      <c r="I17" s="7">
        <f t="shared" si="1"/>
        <v>3</v>
      </c>
    </row>
    <row r="18" spans="1:9" x14ac:dyDescent="0.35">
      <c r="A18" s="1">
        <v>43228.291666666672</v>
      </c>
      <c r="B18" t="s">
        <v>487</v>
      </c>
      <c r="C18" t="s">
        <v>566</v>
      </c>
      <c r="D18" t="s">
        <v>1322</v>
      </c>
      <c r="E18">
        <v>13</v>
      </c>
      <c r="F18">
        <v>12</v>
      </c>
      <c r="G18" t="s">
        <v>488</v>
      </c>
      <c r="H18" s="7" t="str">
        <f t="shared" si="0"/>
        <v>Marvin Boateng</v>
      </c>
      <c r="I18" s="7">
        <f t="shared" si="1"/>
        <v>13</v>
      </c>
    </row>
    <row r="19" spans="1:9" x14ac:dyDescent="0.35">
      <c r="A19" s="1">
        <v>43228.291666666672</v>
      </c>
      <c r="B19" t="s">
        <v>609</v>
      </c>
      <c r="C19" t="s">
        <v>71</v>
      </c>
      <c r="D19" t="s">
        <v>1322</v>
      </c>
      <c r="E19">
        <v>16</v>
      </c>
      <c r="F19">
        <v>2</v>
      </c>
      <c r="G19" t="s">
        <v>610</v>
      </c>
      <c r="H19" s="7" t="str">
        <f t="shared" si="0"/>
        <v>Alondra Gaytan</v>
      </c>
      <c r="I19" s="7">
        <f t="shared" si="1"/>
        <v>16</v>
      </c>
    </row>
    <row r="20" spans="1:9" x14ac:dyDescent="0.35">
      <c r="A20" s="1">
        <v>43228.291666666672</v>
      </c>
      <c r="B20" t="s">
        <v>565</v>
      </c>
      <c r="C20" t="s">
        <v>566</v>
      </c>
      <c r="D20" t="s">
        <v>1322</v>
      </c>
      <c r="E20">
        <v>24</v>
      </c>
      <c r="F20">
        <v>2</v>
      </c>
      <c r="G20" t="s">
        <v>567</v>
      </c>
      <c r="H20" s="7" t="str">
        <f t="shared" si="0"/>
        <v>Marvin Boateng</v>
      </c>
      <c r="I20" s="7">
        <f t="shared" si="1"/>
        <v>24</v>
      </c>
    </row>
    <row r="21" spans="1:9" x14ac:dyDescent="0.35">
      <c r="A21" s="1">
        <v>43228.291666666672</v>
      </c>
      <c r="B21" t="s">
        <v>741</v>
      </c>
      <c r="C21" t="s">
        <v>8</v>
      </c>
      <c r="D21" t="s">
        <v>1322</v>
      </c>
      <c r="E21">
        <v>3</v>
      </c>
      <c r="F21">
        <v>2</v>
      </c>
      <c r="G21" t="s">
        <v>742</v>
      </c>
      <c r="H21" s="7" t="str">
        <f t="shared" si="0"/>
        <v>Anthony C. Elliott</v>
      </c>
      <c r="I21" s="7">
        <f t="shared" si="1"/>
        <v>3</v>
      </c>
    </row>
    <row r="22" spans="1:9" x14ac:dyDescent="0.35">
      <c r="A22" s="1">
        <v>43185.291666666672</v>
      </c>
      <c r="B22" t="s">
        <v>733</v>
      </c>
      <c r="C22" s="9" t="s">
        <v>14</v>
      </c>
      <c r="D22" t="s">
        <v>1322</v>
      </c>
      <c r="E22">
        <v>300</v>
      </c>
      <c r="F22">
        <v>289</v>
      </c>
      <c r="G22" t="s">
        <v>734</v>
      </c>
      <c r="H22" s="7" t="str">
        <f>MID(C22&amp;" "&amp;C22,FIND(" ",C22)+1,LEN(C22)-1)</f>
        <v>Karen Scuncio</v>
      </c>
      <c r="I22" s="7">
        <f t="shared" si="1"/>
        <v>300</v>
      </c>
    </row>
    <row r="23" spans="1:9" x14ac:dyDescent="0.35">
      <c r="A23" s="1">
        <v>43175.291666666672</v>
      </c>
      <c r="B23" t="s">
        <v>143</v>
      </c>
      <c r="C23" t="s">
        <v>68</v>
      </c>
      <c r="D23" t="s">
        <v>1322</v>
      </c>
      <c r="E23">
        <v>11</v>
      </c>
      <c r="F23">
        <v>3</v>
      </c>
      <c r="G23" t="s">
        <v>144</v>
      </c>
      <c r="H23" s="7" t="str">
        <f t="shared" si="0"/>
        <v>Rose Obetz</v>
      </c>
      <c r="I23" s="7">
        <f t="shared" si="1"/>
        <v>11</v>
      </c>
    </row>
    <row r="24" spans="1:9" x14ac:dyDescent="0.35">
      <c r="A24" s="1">
        <v>43175.291666666672</v>
      </c>
      <c r="B24" t="s">
        <v>267</v>
      </c>
      <c r="C24" t="s">
        <v>89</v>
      </c>
      <c r="D24" t="s">
        <v>1321</v>
      </c>
      <c r="E24">
        <v>0</v>
      </c>
      <c r="F24">
        <v>-1</v>
      </c>
      <c r="G24" t="s">
        <v>268</v>
      </c>
      <c r="H24" s="7" t="str">
        <f t="shared" si="0"/>
        <v>Louis Izzo</v>
      </c>
      <c r="I24" s="7">
        <f t="shared" si="1"/>
        <v>0</v>
      </c>
    </row>
    <row r="25" spans="1:9" x14ac:dyDescent="0.35">
      <c r="A25" s="1">
        <v>43165.333333333328</v>
      </c>
      <c r="B25" t="s">
        <v>67</v>
      </c>
      <c r="C25" t="s">
        <v>68</v>
      </c>
      <c r="D25" t="s">
        <v>1322</v>
      </c>
      <c r="E25">
        <v>7</v>
      </c>
      <c r="F25">
        <v>1</v>
      </c>
      <c r="G25" t="s">
        <v>69</v>
      </c>
      <c r="H25" s="7" t="str">
        <f t="shared" si="0"/>
        <v>Rose Obetz</v>
      </c>
      <c r="I25" s="7">
        <f t="shared" si="1"/>
        <v>7</v>
      </c>
    </row>
    <row r="26" spans="1:9" x14ac:dyDescent="0.35">
      <c r="A26" s="1">
        <v>43151.333333333328</v>
      </c>
      <c r="B26" t="s">
        <v>331</v>
      </c>
      <c r="C26" t="s">
        <v>68</v>
      </c>
      <c r="D26" t="s">
        <v>1322</v>
      </c>
      <c r="E26">
        <v>2</v>
      </c>
      <c r="F26">
        <v>-2</v>
      </c>
      <c r="G26" t="s">
        <v>332</v>
      </c>
      <c r="H26" s="7" t="str">
        <f t="shared" si="0"/>
        <v>Rose Obetz</v>
      </c>
      <c r="I26" s="7">
        <f t="shared" si="1"/>
        <v>2</v>
      </c>
    </row>
    <row r="27" spans="1:9" x14ac:dyDescent="0.35">
      <c r="A27" s="1">
        <v>43151.333333333328</v>
      </c>
      <c r="B27" t="s">
        <v>331</v>
      </c>
      <c r="C27" t="s">
        <v>68</v>
      </c>
      <c r="D27" t="s">
        <v>1321</v>
      </c>
      <c r="E27">
        <v>4</v>
      </c>
      <c r="F27">
        <v>2</v>
      </c>
      <c r="G27" t="s">
        <v>332</v>
      </c>
      <c r="H27" s="7" t="str">
        <f t="shared" si="0"/>
        <v>Rose Obetz</v>
      </c>
      <c r="I27" s="7">
        <f t="shared" si="1"/>
        <v>4</v>
      </c>
    </row>
    <row r="28" spans="1:9" x14ac:dyDescent="0.35">
      <c r="A28" s="1">
        <v>43150.333333333328</v>
      </c>
      <c r="B28" t="s">
        <v>668</v>
      </c>
      <c r="C28" t="s">
        <v>68</v>
      </c>
      <c r="D28" t="s">
        <v>1322</v>
      </c>
      <c r="E28">
        <v>2</v>
      </c>
      <c r="F28">
        <v>1</v>
      </c>
      <c r="G28" t="s">
        <v>669</v>
      </c>
      <c r="H28" s="7" t="str">
        <f t="shared" si="0"/>
        <v>Rose Obetz</v>
      </c>
      <c r="I28" s="7">
        <f t="shared" si="1"/>
        <v>2</v>
      </c>
    </row>
    <row r="29" spans="1:9" x14ac:dyDescent="0.35">
      <c r="A29" s="1">
        <v>43150.333333333328</v>
      </c>
      <c r="B29" t="s">
        <v>668</v>
      </c>
      <c r="C29" t="s">
        <v>68</v>
      </c>
      <c r="D29" t="s">
        <v>1321</v>
      </c>
      <c r="E29">
        <v>2</v>
      </c>
      <c r="F29">
        <v>1</v>
      </c>
      <c r="G29" t="s">
        <v>669</v>
      </c>
      <c r="H29" s="7" t="str">
        <f t="shared" si="0"/>
        <v>Rose Obetz</v>
      </c>
      <c r="I29" s="7">
        <f t="shared" si="1"/>
        <v>2</v>
      </c>
    </row>
    <row r="30" spans="1:9" x14ac:dyDescent="0.35">
      <c r="A30" s="1">
        <v>43150.333333333328</v>
      </c>
      <c r="B30" t="s">
        <v>737</v>
      </c>
      <c r="C30" t="s">
        <v>68</v>
      </c>
      <c r="D30" t="s">
        <v>1321</v>
      </c>
      <c r="E30">
        <v>1</v>
      </c>
      <c r="F30">
        <v>1</v>
      </c>
      <c r="G30" t="s">
        <v>738</v>
      </c>
      <c r="H30" s="7" t="str">
        <f t="shared" si="0"/>
        <v>Rose Obetz</v>
      </c>
      <c r="I30" s="7">
        <f t="shared" si="1"/>
        <v>1</v>
      </c>
    </row>
    <row r="31" spans="1:9" x14ac:dyDescent="0.35">
      <c r="A31" s="1">
        <v>43119.333333333328</v>
      </c>
      <c r="B31" t="s">
        <v>725</v>
      </c>
      <c r="C31" t="s">
        <v>71</v>
      </c>
      <c r="D31" t="s">
        <v>1322</v>
      </c>
      <c r="E31">
        <v>6</v>
      </c>
      <c r="F31">
        <v>4</v>
      </c>
      <c r="G31" t="s">
        <v>726</v>
      </c>
      <c r="H31" s="7" t="str">
        <f t="shared" si="0"/>
        <v>Alondra Gaytan</v>
      </c>
      <c r="I31" s="7">
        <f t="shared" si="1"/>
        <v>6</v>
      </c>
    </row>
    <row r="32" spans="1:9" x14ac:dyDescent="0.35">
      <c r="A32" s="1">
        <v>43119.333333333328</v>
      </c>
      <c r="B32" t="s">
        <v>725</v>
      </c>
      <c r="C32" t="s">
        <v>71</v>
      </c>
      <c r="D32" t="s">
        <v>1321</v>
      </c>
      <c r="E32">
        <v>1</v>
      </c>
      <c r="F32">
        <v>-2</v>
      </c>
      <c r="G32" t="s">
        <v>726</v>
      </c>
      <c r="H32" s="7" t="str">
        <f t="shared" si="0"/>
        <v>Alondra Gaytan</v>
      </c>
      <c r="I32" s="7">
        <f t="shared" si="1"/>
        <v>1</v>
      </c>
    </row>
    <row r="33" spans="1:9" x14ac:dyDescent="0.35">
      <c r="A33" s="1">
        <v>43119.333333333328</v>
      </c>
      <c r="B33" t="s">
        <v>1325</v>
      </c>
      <c r="C33" t="s">
        <v>68</v>
      </c>
      <c r="D33" t="s">
        <v>1321</v>
      </c>
      <c r="E33">
        <v>0</v>
      </c>
      <c r="F33">
        <v>-1</v>
      </c>
      <c r="G33" t="s">
        <v>1326</v>
      </c>
      <c r="H33" s="7" t="str">
        <f t="shared" si="0"/>
        <v>Rose Obetz</v>
      </c>
      <c r="I33" s="7">
        <f t="shared" si="1"/>
        <v>0</v>
      </c>
    </row>
    <row r="34" spans="1:9" x14ac:dyDescent="0.35">
      <c r="A34" s="1">
        <v>43116.333333333328</v>
      </c>
      <c r="B34" t="s">
        <v>427</v>
      </c>
      <c r="C34" t="s">
        <v>68</v>
      </c>
      <c r="D34" t="s">
        <v>1322</v>
      </c>
      <c r="E34">
        <v>1</v>
      </c>
      <c r="F34">
        <v>-1</v>
      </c>
      <c r="G34" t="s">
        <v>428</v>
      </c>
      <c r="H34" s="7" t="str">
        <f t="shared" si="0"/>
        <v>Rose Obetz</v>
      </c>
      <c r="I34" s="7">
        <f t="shared" si="1"/>
        <v>1</v>
      </c>
    </row>
    <row r="35" spans="1:9" x14ac:dyDescent="0.35">
      <c r="A35" s="1">
        <v>43116.333333333328</v>
      </c>
      <c r="B35" t="s">
        <v>427</v>
      </c>
      <c r="C35" t="s">
        <v>68</v>
      </c>
      <c r="D35" t="s">
        <v>1321</v>
      </c>
      <c r="E35">
        <v>3</v>
      </c>
      <c r="F35">
        <v>3</v>
      </c>
      <c r="G35" t="s">
        <v>428</v>
      </c>
      <c r="H35" s="7" t="str">
        <f t="shared" si="0"/>
        <v>Rose Obetz</v>
      </c>
      <c r="I35" s="7">
        <f t="shared" si="1"/>
        <v>3</v>
      </c>
    </row>
    <row r="36" spans="1:9" x14ac:dyDescent="0.35">
      <c r="A36" s="1">
        <v>43105.333333333328</v>
      </c>
      <c r="B36" t="s">
        <v>56</v>
      </c>
      <c r="C36" t="s">
        <v>71</v>
      </c>
      <c r="D36" t="s">
        <v>1322</v>
      </c>
      <c r="E36">
        <v>1</v>
      </c>
      <c r="F36">
        <v>1</v>
      </c>
      <c r="G36" t="s">
        <v>57</v>
      </c>
      <c r="H36" s="7" t="str">
        <f t="shared" si="0"/>
        <v>Alondra Gaytan</v>
      </c>
      <c r="I36" s="7">
        <f t="shared" si="1"/>
        <v>1</v>
      </c>
    </row>
    <row r="37" spans="1:9" x14ac:dyDescent="0.35">
      <c r="A37" s="1">
        <v>43105.333333333328</v>
      </c>
      <c r="B37" t="s">
        <v>56</v>
      </c>
      <c r="C37" t="s">
        <v>71</v>
      </c>
      <c r="D37" t="s">
        <v>1321</v>
      </c>
      <c r="E37">
        <v>2</v>
      </c>
      <c r="F37">
        <v>2</v>
      </c>
      <c r="G37" t="s">
        <v>57</v>
      </c>
      <c r="H37" s="7" t="str">
        <f t="shared" si="0"/>
        <v>Alondra Gaytan</v>
      </c>
      <c r="I37" s="7">
        <f t="shared" si="1"/>
        <v>2</v>
      </c>
    </row>
    <row r="38" spans="1:9" x14ac:dyDescent="0.35">
      <c r="A38" s="1">
        <v>43104.333333333328</v>
      </c>
      <c r="B38" t="s">
        <v>533</v>
      </c>
      <c r="C38" t="s">
        <v>280</v>
      </c>
      <c r="D38" t="s">
        <v>1322</v>
      </c>
      <c r="E38">
        <v>1</v>
      </c>
      <c r="F38">
        <v>1</v>
      </c>
      <c r="G38" t="s">
        <v>534</v>
      </c>
      <c r="H38" s="7" t="str">
        <f t="shared" si="0"/>
        <v>Julie Samson</v>
      </c>
      <c r="I38" s="7">
        <f t="shared" si="1"/>
        <v>1</v>
      </c>
    </row>
    <row r="39" spans="1:9" x14ac:dyDescent="0.35">
      <c r="A39" s="1">
        <v>43104.333333333328</v>
      </c>
      <c r="B39" t="s">
        <v>531</v>
      </c>
      <c r="C39" t="s">
        <v>280</v>
      </c>
      <c r="D39" t="s">
        <v>1322</v>
      </c>
      <c r="E39">
        <v>1</v>
      </c>
      <c r="F39">
        <v>1</v>
      </c>
      <c r="G39" t="s">
        <v>532</v>
      </c>
      <c r="H39" s="7" t="str">
        <f t="shared" si="0"/>
        <v>Julie Samson</v>
      </c>
      <c r="I39" s="7">
        <f t="shared" si="1"/>
        <v>1</v>
      </c>
    </row>
    <row r="40" spans="1:9" x14ac:dyDescent="0.35">
      <c r="A40" s="1">
        <v>43104.333333333328</v>
      </c>
      <c r="B40" t="s">
        <v>731</v>
      </c>
      <c r="C40" t="s">
        <v>769</v>
      </c>
      <c r="D40" t="s">
        <v>1322</v>
      </c>
      <c r="E40">
        <v>1</v>
      </c>
      <c r="F40">
        <v>1</v>
      </c>
      <c r="G40" t="s">
        <v>732</v>
      </c>
      <c r="H40" s="7" t="str">
        <f t="shared" si="0"/>
        <v xml:space="preserve">Multiple (2) </v>
      </c>
      <c r="I40" s="7">
        <f t="shared" si="1"/>
        <v>1</v>
      </c>
    </row>
    <row r="41" spans="1:9" x14ac:dyDescent="0.35">
      <c r="A41" s="1">
        <v>43104.333333333328</v>
      </c>
      <c r="B41" t="s">
        <v>649</v>
      </c>
      <c r="C41" t="s">
        <v>280</v>
      </c>
      <c r="D41" t="s">
        <v>1322</v>
      </c>
      <c r="E41">
        <v>1</v>
      </c>
      <c r="F41">
        <v>1</v>
      </c>
      <c r="G41" t="s">
        <v>650</v>
      </c>
      <c r="H41" s="7" t="str">
        <f t="shared" si="0"/>
        <v>Julie Samson</v>
      </c>
      <c r="I41" s="7">
        <f t="shared" si="1"/>
        <v>1</v>
      </c>
    </row>
    <row r="42" spans="1:9" x14ac:dyDescent="0.35">
      <c r="A42" s="1">
        <v>43104.333333333328</v>
      </c>
      <c r="B42" t="s">
        <v>645</v>
      </c>
      <c r="C42" t="s">
        <v>280</v>
      </c>
      <c r="D42" t="s">
        <v>1322</v>
      </c>
      <c r="E42">
        <v>1</v>
      </c>
      <c r="F42">
        <v>1</v>
      </c>
      <c r="G42" t="s">
        <v>646</v>
      </c>
      <c r="H42" s="7" t="str">
        <f t="shared" si="0"/>
        <v>Julie Samson</v>
      </c>
      <c r="I42" s="7">
        <f t="shared" si="1"/>
        <v>1</v>
      </c>
    </row>
    <row r="43" spans="1:9" x14ac:dyDescent="0.35">
      <c r="A43" s="1">
        <v>43104.333333333328</v>
      </c>
      <c r="B43" t="s">
        <v>572</v>
      </c>
      <c r="C43" t="s">
        <v>280</v>
      </c>
      <c r="D43" t="s">
        <v>1322</v>
      </c>
      <c r="E43">
        <v>1</v>
      </c>
      <c r="F43">
        <v>1</v>
      </c>
      <c r="G43" t="s">
        <v>573</v>
      </c>
      <c r="H43" s="7" t="str">
        <f t="shared" si="0"/>
        <v>Julie Samson</v>
      </c>
      <c r="I43" s="7">
        <f t="shared" si="1"/>
        <v>1</v>
      </c>
    </row>
    <row r="44" spans="1:9" x14ac:dyDescent="0.35">
      <c r="A44" s="1">
        <v>43104.333333333328</v>
      </c>
      <c r="B44" t="s">
        <v>643</v>
      </c>
      <c r="C44" t="s">
        <v>280</v>
      </c>
      <c r="D44" t="s">
        <v>1322</v>
      </c>
      <c r="E44">
        <v>1</v>
      </c>
      <c r="F44">
        <v>1</v>
      </c>
      <c r="G44" t="s">
        <v>644</v>
      </c>
      <c r="H44" s="7" t="str">
        <f t="shared" si="0"/>
        <v>Julie Samson</v>
      </c>
      <c r="I44" s="7">
        <f t="shared" si="1"/>
        <v>1</v>
      </c>
    </row>
    <row r="45" spans="1:9" x14ac:dyDescent="0.35">
      <c r="A45" s="1">
        <v>43104.333333333328</v>
      </c>
      <c r="B45" t="s">
        <v>651</v>
      </c>
      <c r="C45" t="s">
        <v>280</v>
      </c>
      <c r="D45" t="s">
        <v>1322</v>
      </c>
      <c r="E45">
        <v>1</v>
      </c>
      <c r="F45">
        <v>1</v>
      </c>
      <c r="G45" t="s">
        <v>652</v>
      </c>
      <c r="H45" s="7" t="str">
        <f t="shared" si="0"/>
        <v>Julie Samson</v>
      </c>
      <c r="I45" s="7">
        <f t="shared" si="1"/>
        <v>1</v>
      </c>
    </row>
    <row r="46" spans="1:9" x14ac:dyDescent="0.35">
      <c r="A46" s="1">
        <v>43104.333333333328</v>
      </c>
      <c r="B46" t="s">
        <v>647</v>
      </c>
      <c r="C46" t="s">
        <v>280</v>
      </c>
      <c r="D46" t="s">
        <v>1322</v>
      </c>
      <c r="E46">
        <v>1</v>
      </c>
      <c r="F46">
        <v>1</v>
      </c>
      <c r="G46" t="s">
        <v>648</v>
      </c>
      <c r="H46" s="7" t="str">
        <f t="shared" si="0"/>
        <v>Julie Samson</v>
      </c>
      <c r="I46" s="7">
        <f t="shared" si="1"/>
        <v>1</v>
      </c>
    </row>
    <row r="47" spans="1:9" x14ac:dyDescent="0.35">
      <c r="A47" s="1">
        <v>43101.333333333328</v>
      </c>
      <c r="B47" t="s">
        <v>1327</v>
      </c>
      <c r="C47" t="s">
        <v>29</v>
      </c>
      <c r="D47" t="s">
        <v>1322</v>
      </c>
      <c r="E47">
        <v>12</v>
      </c>
      <c r="F47">
        <v>4</v>
      </c>
      <c r="G47" t="s">
        <v>1328</v>
      </c>
      <c r="H47" s="7" t="str">
        <f t="shared" si="0"/>
        <v>Eric J. Zackrison</v>
      </c>
      <c r="I47" s="7">
        <f t="shared" si="1"/>
        <v>12</v>
      </c>
    </row>
    <row r="48" spans="1:9" x14ac:dyDescent="0.35">
      <c r="A48" s="1">
        <v>43101.333333333328</v>
      </c>
      <c r="B48" t="s">
        <v>1327</v>
      </c>
      <c r="C48" t="s">
        <v>29</v>
      </c>
      <c r="D48" t="s">
        <v>1321</v>
      </c>
      <c r="E48">
        <v>3</v>
      </c>
      <c r="F48">
        <v>1</v>
      </c>
      <c r="G48" t="s">
        <v>1328</v>
      </c>
      <c r="H48" s="7" t="str">
        <f t="shared" si="0"/>
        <v>Eric J. Zackrison</v>
      </c>
      <c r="I48" s="7">
        <f t="shared" si="1"/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N31"/>
  <sheetViews>
    <sheetView workbookViewId="0">
      <selection activeCell="J5" sqref="J5"/>
    </sheetView>
  </sheetViews>
  <sheetFormatPr defaultRowHeight="12.5" x14ac:dyDescent="0.25"/>
  <cols>
    <col min="1" max="1" width="27.1796875" bestFit="1" customWidth="1"/>
    <col min="2" max="2" width="21.453125" bestFit="1" customWidth="1"/>
    <col min="3" max="3" width="9.7265625" bestFit="1" customWidth="1"/>
    <col min="5" max="5" width="13.7265625" bestFit="1" customWidth="1"/>
    <col min="6" max="6" width="20.453125" bestFit="1" customWidth="1"/>
    <col min="7" max="7" width="17" bestFit="1" customWidth="1"/>
    <col min="8" max="8" width="18.453125" bestFit="1" customWidth="1"/>
    <col min="9" max="9" width="11.81640625" bestFit="1" customWidth="1"/>
    <col min="10" max="10" width="21" bestFit="1" customWidth="1"/>
    <col min="12" max="12" width="15" bestFit="1" customWidth="1"/>
    <col min="13" max="13" width="25.1796875" bestFit="1" customWidth="1"/>
  </cols>
  <sheetData>
    <row r="1" spans="1:14" x14ac:dyDescent="0.25">
      <c r="A1" t="s">
        <v>1352</v>
      </c>
    </row>
    <row r="3" spans="1:14" x14ac:dyDescent="0.25">
      <c r="A3" t="s">
        <v>1353</v>
      </c>
      <c r="B3" t="s">
        <v>1354</v>
      </c>
      <c r="C3" t="s">
        <v>1355</v>
      </c>
      <c r="E3" t="s">
        <v>787</v>
      </c>
      <c r="F3" t="s">
        <v>1542</v>
      </c>
      <c r="G3" t="s">
        <v>1543</v>
      </c>
      <c r="H3" t="s">
        <v>1544</v>
      </c>
      <c r="I3" t="s">
        <v>1545</v>
      </c>
      <c r="J3" t="s">
        <v>1596</v>
      </c>
      <c r="L3" t="s">
        <v>1576</v>
      </c>
      <c r="M3" t="s">
        <v>1577</v>
      </c>
      <c r="N3" t="s">
        <v>1578</v>
      </c>
    </row>
    <row r="4" spans="1:14" ht="14.5" x14ac:dyDescent="0.35">
      <c r="A4" s="15" t="s">
        <v>808</v>
      </c>
      <c r="B4" s="15" t="s">
        <v>810</v>
      </c>
      <c r="C4" s="17">
        <f ca="1">TODAY()</f>
        <v>43368</v>
      </c>
      <c r="E4" s="15">
        <v>0</v>
      </c>
      <c r="F4" s="16">
        <f>COUNTA('Client Info'!A2:A1048576)</f>
        <v>1848</v>
      </c>
      <c r="G4" s="13">
        <f>SUM('Client Info'!W2:W1048576)</f>
        <v>266</v>
      </c>
      <c r="H4" s="14">
        <f>SUM('Client Info'!U2:U1048576)</f>
        <v>99140593</v>
      </c>
      <c r="I4" s="15">
        <f>SUM('Client Info'!Y2:Y1048576)</f>
        <v>1979</v>
      </c>
      <c r="J4" s="14">
        <f>SUM('Client Info'!AA2:AA1048576)</f>
        <v>199889847.5</v>
      </c>
      <c r="L4" s="15">
        <v>2066</v>
      </c>
      <c r="M4" s="15">
        <v>636</v>
      </c>
      <c r="N4" s="18">
        <v>189</v>
      </c>
    </row>
    <row r="5" spans="1:14" ht="14.5" x14ac:dyDescent="0.35">
      <c r="A5" s="15" t="s">
        <v>889</v>
      </c>
      <c r="B5" s="15" t="s">
        <v>830</v>
      </c>
      <c r="E5" s="15">
        <v>40000</v>
      </c>
      <c r="F5" s="6"/>
      <c r="G5" s="2"/>
      <c r="N5">
        <f>30+28+37+20+26+28+20</f>
        <v>189</v>
      </c>
    </row>
    <row r="6" spans="1:14" ht="14.5" x14ac:dyDescent="0.35">
      <c r="A6" s="15" t="s">
        <v>884</v>
      </c>
      <c r="B6" s="15" t="s">
        <v>903</v>
      </c>
      <c r="E6" s="15">
        <v>125000</v>
      </c>
      <c r="F6" s="6"/>
      <c r="G6" s="2"/>
    </row>
    <row r="7" spans="1:14" ht="14.5" x14ac:dyDescent="0.35">
      <c r="A7" s="15" t="s">
        <v>907</v>
      </c>
      <c r="E7" s="15">
        <v>1000000</v>
      </c>
      <c r="F7" s="6"/>
      <c r="G7" s="2"/>
    </row>
    <row r="8" spans="1:14" ht="14.5" x14ac:dyDescent="0.35">
      <c r="A8" s="15" t="s">
        <v>803</v>
      </c>
      <c r="F8" s="6"/>
      <c r="G8" s="2"/>
    </row>
    <row r="9" spans="1:14" ht="14.5" x14ac:dyDescent="0.35">
      <c r="A9" s="15" t="s">
        <v>1153</v>
      </c>
      <c r="F9" s="6"/>
      <c r="G9" s="2"/>
    </row>
    <row r="10" spans="1:14" ht="14.5" x14ac:dyDescent="0.35">
      <c r="A10" s="15" t="s">
        <v>861</v>
      </c>
      <c r="F10" s="6"/>
      <c r="G10" s="2"/>
    </row>
    <row r="11" spans="1:14" ht="14.5" x14ac:dyDescent="0.35">
      <c r="A11" s="15" t="s">
        <v>949</v>
      </c>
      <c r="F11" s="6"/>
      <c r="G11" s="2"/>
    </row>
    <row r="12" spans="1:14" ht="14.5" x14ac:dyDescent="0.35">
      <c r="A12" s="15" t="s">
        <v>793</v>
      </c>
      <c r="F12" s="6"/>
      <c r="G12" s="5"/>
    </row>
    <row r="13" spans="1:14" ht="14.5" x14ac:dyDescent="0.35">
      <c r="A13" s="15" t="s">
        <v>840</v>
      </c>
      <c r="F13" s="6"/>
      <c r="G13" s="2"/>
    </row>
    <row r="14" spans="1:14" ht="14.5" x14ac:dyDescent="0.35">
      <c r="A14" s="15" t="s">
        <v>952</v>
      </c>
      <c r="F14" s="6"/>
      <c r="G14" s="2"/>
    </row>
    <row r="15" spans="1:14" ht="14.5" x14ac:dyDescent="0.35">
      <c r="A15" s="15" t="s">
        <v>1005</v>
      </c>
      <c r="F15" s="6"/>
      <c r="G15" s="2"/>
    </row>
    <row r="16" spans="1:14" ht="14.5" x14ac:dyDescent="0.35">
      <c r="A16" s="15" t="s">
        <v>800</v>
      </c>
      <c r="F16" s="6"/>
      <c r="G16" s="2"/>
    </row>
    <row r="17" spans="1:7" ht="14.5" x14ac:dyDescent="0.35">
      <c r="A17" s="15" t="s">
        <v>819</v>
      </c>
      <c r="F17" s="6"/>
      <c r="G17" s="2"/>
    </row>
    <row r="18" spans="1:7" ht="14.5" x14ac:dyDescent="0.35">
      <c r="A18" s="15" t="s">
        <v>978</v>
      </c>
      <c r="F18" s="6"/>
      <c r="G18" s="2"/>
    </row>
    <row r="19" spans="1:7" ht="14.5" x14ac:dyDescent="0.35">
      <c r="A19" s="15" t="s">
        <v>1207</v>
      </c>
      <c r="F19" s="6"/>
      <c r="G19" s="2"/>
    </row>
    <row r="20" spans="1:7" ht="14.5" x14ac:dyDescent="0.35">
      <c r="A20" s="15" t="s">
        <v>876</v>
      </c>
      <c r="F20" s="6"/>
      <c r="G20" s="2"/>
    </row>
    <row r="21" spans="1:7" ht="14.5" x14ac:dyDescent="0.35">
      <c r="A21" s="15" t="s">
        <v>984</v>
      </c>
      <c r="F21" s="6"/>
      <c r="G21" s="2"/>
    </row>
    <row r="22" spans="1:7" ht="14.5" x14ac:dyDescent="0.35">
      <c r="A22" s="15" t="s">
        <v>1163</v>
      </c>
      <c r="F22" s="6"/>
      <c r="G22" s="2"/>
    </row>
    <row r="23" spans="1:7" ht="14.5" x14ac:dyDescent="0.35">
      <c r="A23" s="15" t="s">
        <v>847</v>
      </c>
      <c r="F23" s="6"/>
      <c r="G23" s="2"/>
    </row>
    <row r="24" spans="1:7" x14ac:dyDescent="0.25">
      <c r="F24" s="6"/>
      <c r="G24" s="2"/>
    </row>
    <row r="25" spans="1:7" x14ac:dyDescent="0.25">
      <c r="F25" s="6"/>
      <c r="G25" s="2"/>
    </row>
    <row r="26" spans="1:7" x14ac:dyDescent="0.25">
      <c r="F26" s="6"/>
      <c r="G26" s="2"/>
    </row>
    <row r="27" spans="1:7" x14ac:dyDescent="0.25">
      <c r="G27" s="2"/>
    </row>
    <row r="28" spans="1:7" x14ac:dyDescent="0.25">
      <c r="G28" s="2"/>
    </row>
    <row r="29" spans="1:7" x14ac:dyDescent="0.25">
      <c r="G29" s="2"/>
    </row>
    <row r="30" spans="1:7" x14ac:dyDescent="0.25">
      <c r="G30" s="2"/>
    </row>
    <row r="31" spans="1:7" x14ac:dyDescent="0.25">
      <c r="G3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Report</vt:lpstr>
      <vt:lpstr>Data</vt:lpstr>
      <vt:lpstr>Client Info</vt:lpstr>
      <vt:lpstr>Hour results</vt:lpstr>
      <vt:lpstr>Hours</vt:lpstr>
      <vt:lpstr>Chng Sales</vt:lpstr>
      <vt:lpstr>New Bus</vt:lpstr>
      <vt:lpstr>client info1</vt:lpstr>
      <vt:lpstr>Ranking</vt:lpstr>
      <vt:lpstr>Loan</vt:lpstr>
      <vt:lpstr>Chg Stf</vt:lpstr>
      <vt:lpstr>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Crispin</dc:creator>
  <cp:lastModifiedBy>Raymond Bowman</cp:lastModifiedBy>
  <dcterms:created xsi:type="dcterms:W3CDTF">2018-07-27T20:41:49Z</dcterms:created>
  <dcterms:modified xsi:type="dcterms:W3CDTF">2018-09-25T22:29:38Z</dcterms:modified>
</cp:coreProperties>
</file>